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enngocpham/Downloads/"/>
    </mc:Choice>
  </mc:AlternateContent>
  <xr:revisionPtr revIDLastSave="0" documentId="8_{7FEE5542-0D78-F243-8BB9-1A76CD6833CB}" xr6:coauthVersionLast="47" xr6:coauthVersionMax="47" xr10:uidLastSave="{00000000-0000-0000-0000-000000000000}"/>
  <bookViews>
    <workbookView xWindow="0" yWindow="660" windowWidth="29400" windowHeight="17200" activeTab="1" xr2:uid="{F459E8B1-E84D-47DD-960D-4CC6A4E0480F}"/>
  </bookViews>
  <sheets>
    <sheet name="Fact" sheetId="7" r:id="rId1"/>
    <sheet name="Bottleneck_Analysis" sheetId="16" r:id="rId2"/>
    <sheet name="OEE_Report" sheetId="15" r:id="rId3"/>
    <sheet name="Target Speeds" sheetId="14" r:id="rId4"/>
    <sheet name="Product" sheetId="12" r:id="rId5"/>
    <sheet name="Machine" sheetId="13" r:id="rId6"/>
  </sheets>
  <definedNames>
    <definedName name="_xlnm._FilterDatabase" localSheetId="0" hidden="1">Fact!$A$1:$H$8042</definedName>
    <definedName name="_xlchart.v1.0" hidden="1">Bottleneck_Analysis!$B$3:$B$12</definedName>
    <definedName name="_xlchart.v1.1" hidden="1">Bottleneck_Analysis!$K$2</definedName>
    <definedName name="_xlchart.v1.2" hidden="1">Bottleneck_Analysis!$K$3:$K$12</definedName>
    <definedName name="_xlchart.v1.3" hidden="1">Bottleneck_Analysis!$B$3:$B$12</definedName>
    <definedName name="_xlchart.v1.4" hidden="1">Bottleneck_Analysis!$K$2</definedName>
    <definedName name="_xlchart.v1.5" hidden="1">Bottleneck_Analysis!$K$3:$K$12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" i="16" l="1"/>
  <c r="K5" i="16"/>
  <c r="K6" i="16"/>
  <c r="K7" i="16"/>
  <c r="K8" i="16"/>
  <c r="K9" i="16"/>
  <c r="K10" i="16"/>
  <c r="K11" i="16"/>
  <c r="K12" i="16"/>
  <c r="K3" i="16"/>
  <c r="I4" i="16"/>
  <c r="I5" i="16"/>
  <c r="I6" i="16"/>
  <c r="I7" i="16"/>
  <c r="I8" i="16"/>
  <c r="I9" i="16"/>
  <c r="I10" i="16"/>
  <c r="I11" i="16"/>
  <c r="I12" i="16"/>
  <c r="I3" i="16"/>
  <c r="J4" i="16"/>
  <c r="J5" i="16"/>
  <c r="J6" i="16"/>
  <c r="J7" i="16"/>
  <c r="J8" i="16"/>
  <c r="J9" i="16"/>
  <c r="J10" i="16"/>
  <c r="J11" i="16"/>
  <c r="J12" i="16"/>
  <c r="J3" i="16"/>
  <c r="H4" i="16"/>
  <c r="H5" i="16"/>
  <c r="H6" i="16"/>
  <c r="H7" i="16"/>
  <c r="H8" i="16"/>
  <c r="H9" i="16"/>
  <c r="H10" i="16"/>
  <c r="H11" i="16"/>
  <c r="H12" i="16"/>
  <c r="H3" i="16"/>
  <c r="G3" i="16"/>
  <c r="G4" i="16"/>
  <c r="G5" i="16"/>
  <c r="G6" i="16"/>
  <c r="G7" i="16"/>
  <c r="G8" i="16"/>
  <c r="G9" i="16"/>
  <c r="G10" i="16"/>
  <c r="G11" i="16"/>
  <c r="G12" i="16"/>
  <c r="F4" i="16"/>
  <c r="F5" i="16"/>
  <c r="F6" i="16"/>
  <c r="F7" i="16"/>
  <c r="F8" i="16"/>
  <c r="F9" i="16"/>
  <c r="F10" i="16"/>
  <c r="F11" i="16"/>
  <c r="F12" i="16"/>
  <c r="F3" i="16"/>
  <c r="E4" i="16"/>
  <c r="E5" i="16"/>
  <c r="E6" i="16"/>
  <c r="E7" i="16"/>
  <c r="E8" i="16"/>
  <c r="E9" i="16"/>
  <c r="E10" i="16"/>
  <c r="E11" i="16"/>
  <c r="E12" i="16"/>
  <c r="E3" i="16"/>
  <c r="D4" i="16"/>
  <c r="D5" i="16"/>
  <c r="D6" i="16"/>
  <c r="D7" i="16"/>
  <c r="D8" i="16"/>
  <c r="D9" i="16"/>
  <c r="D10" i="16"/>
  <c r="D11" i="16"/>
  <c r="D12" i="16"/>
  <c r="D3" i="16"/>
  <c r="C4" i="16"/>
  <c r="C5" i="16"/>
  <c r="C6" i="16"/>
  <c r="C7" i="16"/>
  <c r="C8" i="16"/>
  <c r="C9" i="16"/>
  <c r="C10" i="16"/>
  <c r="C11" i="16"/>
  <c r="C12" i="16"/>
  <c r="C3" i="16"/>
  <c r="I2" i="7"/>
  <c r="J2" i="7" s="1"/>
  <c r="M2" i="7" s="1"/>
  <c r="L2" i="7"/>
  <c r="I3" i="7"/>
  <c r="K3" i="7" s="1"/>
  <c r="J3" i="7"/>
  <c r="M3" i="7" s="1"/>
  <c r="L3" i="7"/>
  <c r="I4" i="7"/>
  <c r="K4" i="7" s="1"/>
  <c r="L4" i="7"/>
  <c r="I5" i="7"/>
  <c r="K5" i="7" s="1"/>
  <c r="J5" i="7"/>
  <c r="M5" i="7" s="1"/>
  <c r="L5" i="7"/>
  <c r="I6" i="7"/>
  <c r="J6" i="7" s="1"/>
  <c r="M6" i="7" s="1"/>
  <c r="L6" i="7"/>
  <c r="I7" i="7"/>
  <c r="K7" i="7" s="1"/>
  <c r="J7" i="7"/>
  <c r="M7" i="7" s="1"/>
  <c r="L7" i="7"/>
  <c r="I8" i="7"/>
  <c r="L8" i="7"/>
  <c r="I9" i="7"/>
  <c r="K9" i="7" s="1"/>
  <c r="J9" i="7"/>
  <c r="M9" i="7" s="1"/>
  <c r="L9" i="7"/>
  <c r="I10" i="7"/>
  <c r="L10" i="7"/>
  <c r="I11" i="7"/>
  <c r="J11" i="7"/>
  <c r="M11" i="7" s="1"/>
  <c r="K11" i="7"/>
  <c r="L11" i="7"/>
  <c r="I12" i="7"/>
  <c r="K12" i="7" s="1"/>
  <c r="L12" i="7"/>
  <c r="I13" i="7"/>
  <c r="K13" i="7" s="1"/>
  <c r="J13" i="7"/>
  <c r="M13" i="7" s="1"/>
  <c r="L13" i="7"/>
  <c r="I14" i="7"/>
  <c r="J14" i="7" s="1"/>
  <c r="M14" i="7" s="1"/>
  <c r="L14" i="7"/>
  <c r="I15" i="7"/>
  <c r="K15" i="7" s="1"/>
  <c r="J15" i="7"/>
  <c r="M15" i="7" s="1"/>
  <c r="L15" i="7"/>
  <c r="I16" i="7"/>
  <c r="J16" i="7" s="1"/>
  <c r="M16" i="7" s="1"/>
  <c r="K16" i="7"/>
  <c r="L16" i="7"/>
  <c r="I17" i="7"/>
  <c r="J17" i="7" s="1"/>
  <c r="M17" i="7" s="1"/>
  <c r="L17" i="7"/>
  <c r="I18" i="7"/>
  <c r="K18" i="7" s="1"/>
  <c r="J18" i="7"/>
  <c r="M18" i="7" s="1"/>
  <c r="L18" i="7"/>
  <c r="I19" i="7"/>
  <c r="K19" i="7" s="1"/>
  <c r="J19" i="7"/>
  <c r="M19" i="7" s="1"/>
  <c r="L19" i="7"/>
  <c r="I20" i="7"/>
  <c r="K20" i="7" s="1"/>
  <c r="J20" i="7"/>
  <c r="M20" i="7" s="1"/>
  <c r="L20" i="7"/>
  <c r="I21" i="7"/>
  <c r="K21" i="7" s="1"/>
  <c r="J21" i="7"/>
  <c r="M21" i="7" s="1"/>
  <c r="L21" i="7"/>
  <c r="I22" i="7"/>
  <c r="K22" i="7" s="1"/>
  <c r="J22" i="7"/>
  <c r="M22" i="7" s="1"/>
  <c r="L22" i="7"/>
  <c r="I23" i="7"/>
  <c r="J23" i="7" s="1"/>
  <c r="M23" i="7" s="1"/>
  <c r="L23" i="7"/>
  <c r="I24" i="7"/>
  <c r="K24" i="7" s="1"/>
  <c r="J24" i="7"/>
  <c r="M24" i="7" s="1"/>
  <c r="L24" i="7"/>
  <c r="I25" i="7"/>
  <c r="J25" i="7" s="1"/>
  <c r="M25" i="7" s="1"/>
  <c r="L25" i="7"/>
  <c r="I26" i="7"/>
  <c r="K26" i="7" s="1"/>
  <c r="J26" i="7"/>
  <c r="M26" i="7" s="1"/>
  <c r="L26" i="7"/>
  <c r="I27" i="7"/>
  <c r="K27" i="7" s="1"/>
  <c r="J27" i="7"/>
  <c r="M27" i="7" s="1"/>
  <c r="L27" i="7"/>
  <c r="I28" i="7"/>
  <c r="K28" i="7" s="1"/>
  <c r="J28" i="7"/>
  <c r="M28" i="7" s="1"/>
  <c r="L28" i="7"/>
  <c r="I29" i="7"/>
  <c r="K29" i="7" s="1"/>
  <c r="L29" i="7"/>
  <c r="I30" i="7"/>
  <c r="J30" i="7"/>
  <c r="M30" i="7" s="1"/>
  <c r="K30" i="7"/>
  <c r="L30" i="7"/>
  <c r="I31" i="7"/>
  <c r="J31" i="7" s="1"/>
  <c r="M31" i="7" s="1"/>
  <c r="L31" i="7"/>
  <c r="I32" i="7"/>
  <c r="K32" i="7" s="1"/>
  <c r="J32" i="7"/>
  <c r="M32" i="7" s="1"/>
  <c r="L32" i="7"/>
  <c r="I33" i="7"/>
  <c r="J33" i="7" s="1"/>
  <c r="M33" i="7" s="1"/>
  <c r="L33" i="7"/>
  <c r="I34" i="7"/>
  <c r="K34" i="7" s="1"/>
  <c r="J34" i="7"/>
  <c r="M34" i="7" s="1"/>
  <c r="L34" i="7"/>
  <c r="I35" i="7"/>
  <c r="J35" i="7" s="1"/>
  <c r="M35" i="7" s="1"/>
  <c r="L35" i="7"/>
  <c r="I36" i="7"/>
  <c r="K36" i="7" s="1"/>
  <c r="J36" i="7"/>
  <c r="M36" i="7" s="1"/>
  <c r="L36" i="7"/>
  <c r="I37" i="7"/>
  <c r="K37" i="7" s="1"/>
  <c r="J37" i="7"/>
  <c r="M37" i="7" s="1"/>
  <c r="L37" i="7"/>
  <c r="I38" i="7"/>
  <c r="K38" i="7" s="1"/>
  <c r="J38" i="7"/>
  <c r="M38" i="7" s="1"/>
  <c r="L38" i="7"/>
  <c r="I39" i="7"/>
  <c r="J39" i="7" s="1"/>
  <c r="M39" i="7" s="1"/>
  <c r="L39" i="7"/>
  <c r="I40" i="7"/>
  <c r="K40" i="7" s="1"/>
  <c r="J40" i="7"/>
  <c r="M40" i="7" s="1"/>
  <c r="L40" i="7"/>
  <c r="I41" i="7"/>
  <c r="J41" i="7" s="1"/>
  <c r="M41" i="7" s="1"/>
  <c r="L41" i="7"/>
  <c r="I42" i="7"/>
  <c r="K42" i="7" s="1"/>
  <c r="J42" i="7"/>
  <c r="M42" i="7" s="1"/>
  <c r="L42" i="7"/>
  <c r="I43" i="7"/>
  <c r="L43" i="7"/>
  <c r="I44" i="7"/>
  <c r="K44" i="7" s="1"/>
  <c r="J44" i="7"/>
  <c r="L44" i="7"/>
  <c r="M44" i="7"/>
  <c r="I45" i="7"/>
  <c r="K45" i="7" s="1"/>
  <c r="L45" i="7"/>
  <c r="I46" i="7"/>
  <c r="J46" i="7"/>
  <c r="K46" i="7"/>
  <c r="L46" i="7"/>
  <c r="M46" i="7"/>
  <c r="I47" i="7"/>
  <c r="J47" i="7" s="1"/>
  <c r="M47" i="7" s="1"/>
  <c r="L47" i="7"/>
  <c r="I48" i="7"/>
  <c r="K48" i="7" s="1"/>
  <c r="J48" i="7"/>
  <c r="M48" i="7" s="1"/>
  <c r="L48" i="7"/>
  <c r="I49" i="7"/>
  <c r="J49" i="7" s="1"/>
  <c r="M49" i="7" s="1"/>
  <c r="L49" i="7"/>
  <c r="I50" i="7"/>
  <c r="K50" i="7" s="1"/>
  <c r="J50" i="7"/>
  <c r="M50" i="7" s="1"/>
  <c r="L50" i="7"/>
  <c r="I51" i="7"/>
  <c r="L51" i="7"/>
  <c r="I52" i="7"/>
  <c r="K52" i="7" s="1"/>
  <c r="J52" i="7"/>
  <c r="M52" i="7" s="1"/>
  <c r="L52" i="7"/>
  <c r="I53" i="7"/>
  <c r="K53" i="7" s="1"/>
  <c r="L53" i="7"/>
  <c r="I54" i="7"/>
  <c r="K54" i="7" s="1"/>
  <c r="J54" i="7"/>
  <c r="M54" i="7" s="1"/>
  <c r="L54" i="7"/>
  <c r="I55" i="7"/>
  <c r="J55" i="7" s="1"/>
  <c r="M55" i="7" s="1"/>
  <c r="L55" i="7"/>
  <c r="I56" i="7"/>
  <c r="K56" i="7" s="1"/>
  <c r="J56" i="7"/>
  <c r="M56" i="7" s="1"/>
  <c r="L56" i="7"/>
  <c r="I57" i="7"/>
  <c r="J57" i="7" s="1"/>
  <c r="M57" i="7" s="1"/>
  <c r="L57" i="7"/>
  <c r="I58" i="7"/>
  <c r="K58" i="7" s="1"/>
  <c r="J58" i="7"/>
  <c r="M58" i="7" s="1"/>
  <c r="L58" i="7"/>
  <c r="I59" i="7"/>
  <c r="J59" i="7" s="1"/>
  <c r="M59" i="7" s="1"/>
  <c r="L59" i="7"/>
  <c r="I60" i="7"/>
  <c r="K60" i="7" s="1"/>
  <c r="J60" i="7"/>
  <c r="M60" i="7" s="1"/>
  <c r="L60" i="7"/>
  <c r="I61" i="7"/>
  <c r="K61" i="7" s="1"/>
  <c r="L61" i="7"/>
  <c r="I62" i="7"/>
  <c r="K62" i="7" s="1"/>
  <c r="J62" i="7"/>
  <c r="M62" i="7" s="1"/>
  <c r="L62" i="7"/>
  <c r="I63" i="7"/>
  <c r="J63" i="7" s="1"/>
  <c r="M63" i="7" s="1"/>
  <c r="L63" i="7"/>
  <c r="I64" i="7"/>
  <c r="K64" i="7" s="1"/>
  <c r="J64" i="7"/>
  <c r="M64" i="7" s="1"/>
  <c r="L64" i="7"/>
  <c r="I65" i="7"/>
  <c r="J65" i="7" s="1"/>
  <c r="M65" i="7" s="1"/>
  <c r="L65" i="7"/>
  <c r="I66" i="7"/>
  <c r="K66" i="7" s="1"/>
  <c r="J66" i="7"/>
  <c r="M66" i="7" s="1"/>
  <c r="L66" i="7"/>
  <c r="I67" i="7"/>
  <c r="J67" i="7" s="1"/>
  <c r="M67" i="7" s="1"/>
  <c r="K67" i="7"/>
  <c r="L67" i="7"/>
  <c r="I68" i="7"/>
  <c r="K68" i="7" s="1"/>
  <c r="J68" i="7"/>
  <c r="M68" i="7" s="1"/>
  <c r="L68" i="7"/>
  <c r="I69" i="7"/>
  <c r="K69" i="7" s="1"/>
  <c r="J69" i="7"/>
  <c r="M69" i="7" s="1"/>
  <c r="L69" i="7"/>
  <c r="I70" i="7"/>
  <c r="K70" i="7" s="1"/>
  <c r="J70" i="7"/>
  <c r="M70" i="7" s="1"/>
  <c r="L70" i="7"/>
  <c r="I71" i="7"/>
  <c r="J71" i="7" s="1"/>
  <c r="M71" i="7" s="1"/>
  <c r="L71" i="7"/>
  <c r="I72" i="7"/>
  <c r="K72" i="7" s="1"/>
  <c r="J72" i="7"/>
  <c r="M72" i="7" s="1"/>
  <c r="L72" i="7"/>
  <c r="I73" i="7"/>
  <c r="L73" i="7"/>
  <c r="I74" i="7"/>
  <c r="K74" i="7" s="1"/>
  <c r="J74" i="7"/>
  <c r="M74" i="7" s="1"/>
  <c r="L74" i="7"/>
  <c r="I75" i="7"/>
  <c r="K75" i="7" s="1"/>
  <c r="L75" i="7"/>
  <c r="I76" i="7"/>
  <c r="K76" i="7" s="1"/>
  <c r="J76" i="7"/>
  <c r="L76" i="7"/>
  <c r="M76" i="7"/>
  <c r="I77" i="7"/>
  <c r="J77" i="7" s="1"/>
  <c r="M77" i="7" s="1"/>
  <c r="K77" i="7"/>
  <c r="L77" i="7"/>
  <c r="I78" i="7"/>
  <c r="K78" i="7" s="1"/>
  <c r="J78" i="7"/>
  <c r="L78" i="7"/>
  <c r="M78" i="7"/>
  <c r="I79" i="7"/>
  <c r="L79" i="7"/>
  <c r="I80" i="7"/>
  <c r="J80" i="7"/>
  <c r="M80" i="7" s="1"/>
  <c r="K80" i="7"/>
  <c r="L80" i="7"/>
  <c r="I81" i="7"/>
  <c r="L81" i="7"/>
  <c r="I82" i="7"/>
  <c r="K82" i="7" s="1"/>
  <c r="J82" i="7"/>
  <c r="M82" i="7" s="1"/>
  <c r="L82" i="7"/>
  <c r="I83" i="7"/>
  <c r="K83" i="7" s="1"/>
  <c r="J83" i="7"/>
  <c r="M83" i="7" s="1"/>
  <c r="L83" i="7"/>
  <c r="I84" i="7"/>
  <c r="K84" i="7" s="1"/>
  <c r="J84" i="7"/>
  <c r="M84" i="7" s="1"/>
  <c r="L84" i="7"/>
  <c r="I85" i="7"/>
  <c r="L85" i="7"/>
  <c r="I86" i="7"/>
  <c r="K86" i="7" s="1"/>
  <c r="J86" i="7"/>
  <c r="L86" i="7"/>
  <c r="M86" i="7"/>
  <c r="I87" i="7"/>
  <c r="L87" i="7"/>
  <c r="I88" i="7"/>
  <c r="J88" i="7"/>
  <c r="M88" i="7" s="1"/>
  <c r="K88" i="7"/>
  <c r="L88" i="7"/>
  <c r="I89" i="7"/>
  <c r="K89" i="7" s="1"/>
  <c r="J89" i="7"/>
  <c r="M89" i="7" s="1"/>
  <c r="L89" i="7"/>
  <c r="I90" i="7"/>
  <c r="K90" i="7" s="1"/>
  <c r="J90" i="7"/>
  <c r="M90" i="7" s="1"/>
  <c r="L90" i="7"/>
  <c r="I91" i="7"/>
  <c r="J91" i="7" s="1"/>
  <c r="M91" i="7" s="1"/>
  <c r="L91" i="7"/>
  <c r="I92" i="7"/>
  <c r="K92" i="7" s="1"/>
  <c r="J92" i="7"/>
  <c r="M92" i="7" s="1"/>
  <c r="L92" i="7"/>
  <c r="I93" i="7"/>
  <c r="J93" i="7" s="1"/>
  <c r="M93" i="7" s="1"/>
  <c r="L93" i="7"/>
  <c r="I94" i="7"/>
  <c r="K94" i="7" s="1"/>
  <c r="J94" i="7"/>
  <c r="M94" i="7" s="1"/>
  <c r="L94" i="7"/>
  <c r="I95" i="7"/>
  <c r="K95" i="7" s="1"/>
  <c r="J95" i="7"/>
  <c r="M95" i="7" s="1"/>
  <c r="L95" i="7"/>
  <c r="I96" i="7"/>
  <c r="J96" i="7" s="1"/>
  <c r="M96" i="7" s="1"/>
  <c r="L96" i="7"/>
  <c r="I97" i="7"/>
  <c r="J97" i="7"/>
  <c r="K97" i="7"/>
  <c r="L97" i="7"/>
  <c r="M97" i="7"/>
  <c r="I98" i="7"/>
  <c r="K98" i="7" s="1"/>
  <c r="L98" i="7"/>
  <c r="I99" i="7"/>
  <c r="J99" i="7"/>
  <c r="K99" i="7"/>
  <c r="L99" i="7"/>
  <c r="M99" i="7"/>
  <c r="I100" i="7"/>
  <c r="J100" i="7" s="1"/>
  <c r="M100" i="7" s="1"/>
  <c r="L100" i="7"/>
  <c r="I101" i="7"/>
  <c r="J101" i="7"/>
  <c r="M101" i="7" s="1"/>
  <c r="K101" i="7"/>
  <c r="L101" i="7"/>
  <c r="I102" i="7"/>
  <c r="J102" i="7" s="1"/>
  <c r="M102" i="7" s="1"/>
  <c r="K102" i="7"/>
  <c r="L102" i="7"/>
  <c r="I103" i="7"/>
  <c r="K103" i="7" s="1"/>
  <c r="J103" i="7"/>
  <c r="M103" i="7" s="1"/>
  <c r="L103" i="7"/>
  <c r="I104" i="7"/>
  <c r="J104" i="7" s="1"/>
  <c r="M104" i="7" s="1"/>
  <c r="L104" i="7"/>
  <c r="I105" i="7"/>
  <c r="K105" i="7" s="1"/>
  <c r="J105" i="7"/>
  <c r="M105" i="7" s="1"/>
  <c r="L105" i="7"/>
  <c r="I106" i="7"/>
  <c r="K106" i="7" s="1"/>
  <c r="L106" i="7"/>
  <c r="I107" i="7"/>
  <c r="J107" i="7"/>
  <c r="K107" i="7"/>
  <c r="L107" i="7"/>
  <c r="M107" i="7"/>
  <c r="I108" i="7"/>
  <c r="K108" i="7" s="1"/>
  <c r="L108" i="7"/>
  <c r="I109" i="7"/>
  <c r="K109" i="7" s="1"/>
  <c r="J109" i="7"/>
  <c r="M109" i="7" s="1"/>
  <c r="L109" i="7"/>
  <c r="I110" i="7"/>
  <c r="L110" i="7"/>
  <c r="I111" i="7"/>
  <c r="K111" i="7" s="1"/>
  <c r="J111" i="7"/>
  <c r="M111" i="7" s="1"/>
  <c r="L111" i="7"/>
  <c r="I112" i="7"/>
  <c r="L112" i="7"/>
  <c r="I113" i="7"/>
  <c r="K113" i="7" s="1"/>
  <c r="J113" i="7"/>
  <c r="M113" i="7" s="1"/>
  <c r="L113" i="7"/>
  <c r="I114" i="7"/>
  <c r="K114" i="7" s="1"/>
  <c r="L114" i="7"/>
  <c r="I115" i="7"/>
  <c r="J115" i="7"/>
  <c r="M115" i="7" s="1"/>
  <c r="K115" i="7"/>
  <c r="L115" i="7"/>
  <c r="I116" i="7"/>
  <c r="L116" i="7"/>
  <c r="I117" i="7"/>
  <c r="J117" i="7" s="1"/>
  <c r="M117" i="7" s="1"/>
  <c r="K117" i="7"/>
  <c r="L117" i="7"/>
  <c r="I118" i="7"/>
  <c r="L118" i="7"/>
  <c r="I119" i="7"/>
  <c r="K119" i="7" s="1"/>
  <c r="J119" i="7"/>
  <c r="M119" i="7" s="1"/>
  <c r="L119" i="7"/>
  <c r="I120" i="7"/>
  <c r="K120" i="7" s="1"/>
  <c r="J120" i="7"/>
  <c r="M120" i="7" s="1"/>
  <c r="L120" i="7"/>
  <c r="I121" i="7"/>
  <c r="K121" i="7" s="1"/>
  <c r="J121" i="7"/>
  <c r="L121" i="7"/>
  <c r="M121" i="7"/>
  <c r="I122" i="7"/>
  <c r="K122" i="7" s="1"/>
  <c r="L122" i="7"/>
  <c r="I123" i="7"/>
  <c r="K123" i="7" s="1"/>
  <c r="J123" i="7"/>
  <c r="M123" i="7" s="1"/>
  <c r="L123" i="7"/>
  <c r="I124" i="7"/>
  <c r="J124" i="7" s="1"/>
  <c r="M124" i="7" s="1"/>
  <c r="K124" i="7"/>
  <c r="L124" i="7"/>
  <c r="I125" i="7"/>
  <c r="K125" i="7" s="1"/>
  <c r="J125" i="7"/>
  <c r="M125" i="7" s="1"/>
  <c r="L125" i="7"/>
  <c r="I126" i="7"/>
  <c r="K126" i="7" s="1"/>
  <c r="L126" i="7"/>
  <c r="I127" i="7"/>
  <c r="K127" i="7" s="1"/>
  <c r="J127" i="7"/>
  <c r="M127" i="7" s="1"/>
  <c r="L127" i="7"/>
  <c r="I128" i="7"/>
  <c r="L128" i="7"/>
  <c r="I129" i="7"/>
  <c r="K129" i="7" s="1"/>
  <c r="J129" i="7"/>
  <c r="M129" i="7" s="1"/>
  <c r="L129" i="7"/>
  <c r="I130" i="7"/>
  <c r="L130" i="7"/>
  <c r="I131" i="7"/>
  <c r="K131" i="7" s="1"/>
  <c r="J131" i="7"/>
  <c r="M131" i="7" s="1"/>
  <c r="L131" i="7"/>
  <c r="I132" i="7"/>
  <c r="K132" i="7" s="1"/>
  <c r="J132" i="7"/>
  <c r="M132" i="7" s="1"/>
  <c r="L132" i="7"/>
  <c r="I133" i="7"/>
  <c r="K133" i="7" s="1"/>
  <c r="J133" i="7"/>
  <c r="M133" i="7" s="1"/>
  <c r="L133" i="7"/>
  <c r="I134" i="7"/>
  <c r="J134" i="7" s="1"/>
  <c r="M134" i="7" s="1"/>
  <c r="K134" i="7"/>
  <c r="L134" i="7"/>
  <c r="I135" i="7"/>
  <c r="K135" i="7" s="1"/>
  <c r="J135" i="7"/>
  <c r="M135" i="7" s="1"/>
  <c r="L135" i="7"/>
  <c r="I136" i="7"/>
  <c r="L136" i="7"/>
  <c r="I137" i="7"/>
  <c r="K137" i="7" s="1"/>
  <c r="J137" i="7"/>
  <c r="M137" i="7" s="1"/>
  <c r="L137" i="7"/>
  <c r="I138" i="7"/>
  <c r="K138" i="7" s="1"/>
  <c r="J138" i="7"/>
  <c r="M138" i="7" s="1"/>
  <c r="L138" i="7"/>
  <c r="I139" i="7"/>
  <c r="K139" i="7" s="1"/>
  <c r="J139" i="7"/>
  <c r="M139" i="7" s="1"/>
  <c r="L139" i="7"/>
  <c r="I140" i="7"/>
  <c r="K140" i="7" s="1"/>
  <c r="J140" i="7"/>
  <c r="M140" i="7" s="1"/>
  <c r="L140" i="7"/>
  <c r="I141" i="7"/>
  <c r="K141" i="7" s="1"/>
  <c r="J141" i="7"/>
  <c r="M141" i="7" s="1"/>
  <c r="L141" i="7"/>
  <c r="I142" i="7"/>
  <c r="L142" i="7"/>
  <c r="I143" i="7"/>
  <c r="K143" i="7" s="1"/>
  <c r="J143" i="7"/>
  <c r="M143" i="7" s="1"/>
  <c r="L143" i="7"/>
  <c r="I144" i="7"/>
  <c r="L144" i="7"/>
  <c r="I145" i="7"/>
  <c r="K145" i="7" s="1"/>
  <c r="J145" i="7"/>
  <c r="M145" i="7" s="1"/>
  <c r="L145" i="7"/>
  <c r="I146" i="7"/>
  <c r="K146" i="7" s="1"/>
  <c r="J146" i="7"/>
  <c r="M146" i="7" s="1"/>
  <c r="L146" i="7"/>
  <c r="I147" i="7"/>
  <c r="K147" i="7" s="1"/>
  <c r="J147" i="7"/>
  <c r="M147" i="7" s="1"/>
  <c r="L147" i="7"/>
  <c r="I148" i="7"/>
  <c r="J148" i="7" s="1"/>
  <c r="M148" i="7" s="1"/>
  <c r="L148" i="7"/>
  <c r="I149" i="7"/>
  <c r="K149" i="7" s="1"/>
  <c r="J149" i="7"/>
  <c r="M149" i="7" s="1"/>
  <c r="L149" i="7"/>
  <c r="I150" i="7"/>
  <c r="J150" i="7" s="1"/>
  <c r="M150" i="7" s="1"/>
  <c r="L150" i="7"/>
  <c r="I151" i="7"/>
  <c r="K151" i="7" s="1"/>
  <c r="J151" i="7"/>
  <c r="M151" i="7" s="1"/>
  <c r="L151" i="7"/>
  <c r="I152" i="7"/>
  <c r="L152" i="7"/>
  <c r="I153" i="7"/>
  <c r="K153" i="7" s="1"/>
  <c r="J153" i="7"/>
  <c r="M153" i="7" s="1"/>
  <c r="L153" i="7"/>
  <c r="I154" i="7"/>
  <c r="L154" i="7"/>
  <c r="I155" i="7"/>
  <c r="K155" i="7" s="1"/>
  <c r="J155" i="7"/>
  <c r="M155" i="7" s="1"/>
  <c r="L155" i="7"/>
  <c r="I156" i="7"/>
  <c r="J156" i="7"/>
  <c r="K156" i="7"/>
  <c r="L156" i="7"/>
  <c r="M156" i="7"/>
  <c r="I157" i="7"/>
  <c r="J157" i="7"/>
  <c r="M157" i="7" s="1"/>
  <c r="K157" i="7"/>
  <c r="L157" i="7"/>
  <c r="I158" i="7"/>
  <c r="K158" i="7" s="1"/>
  <c r="J158" i="7"/>
  <c r="M158" i="7" s="1"/>
  <c r="L158" i="7"/>
  <c r="I159" i="7"/>
  <c r="K159" i="7" s="1"/>
  <c r="J159" i="7"/>
  <c r="M159" i="7" s="1"/>
  <c r="L159" i="7"/>
  <c r="I160" i="7"/>
  <c r="J160" i="7" s="1"/>
  <c r="M160" i="7" s="1"/>
  <c r="K160" i="7"/>
  <c r="L160" i="7"/>
  <c r="I161" i="7"/>
  <c r="K161" i="7" s="1"/>
  <c r="J161" i="7"/>
  <c r="M161" i="7" s="1"/>
  <c r="L161" i="7"/>
  <c r="I162" i="7"/>
  <c r="K162" i="7" s="1"/>
  <c r="L162" i="7"/>
  <c r="I163" i="7"/>
  <c r="K163" i="7" s="1"/>
  <c r="J163" i="7"/>
  <c r="M163" i="7" s="1"/>
  <c r="L163" i="7"/>
  <c r="I164" i="7"/>
  <c r="J164" i="7" s="1"/>
  <c r="M164" i="7" s="1"/>
  <c r="L164" i="7"/>
  <c r="I165" i="7"/>
  <c r="K165" i="7" s="1"/>
  <c r="J165" i="7"/>
  <c r="M165" i="7" s="1"/>
  <c r="L165" i="7"/>
  <c r="I166" i="7"/>
  <c r="J166" i="7" s="1"/>
  <c r="M166" i="7" s="1"/>
  <c r="L166" i="7"/>
  <c r="I167" i="7"/>
  <c r="K167" i="7" s="1"/>
  <c r="J167" i="7"/>
  <c r="M167" i="7" s="1"/>
  <c r="L167" i="7"/>
  <c r="I168" i="7"/>
  <c r="K168" i="7" s="1"/>
  <c r="L168" i="7"/>
  <c r="I169" i="7"/>
  <c r="K169" i="7" s="1"/>
  <c r="J169" i="7"/>
  <c r="L169" i="7"/>
  <c r="M169" i="7"/>
  <c r="I170" i="7"/>
  <c r="K170" i="7" s="1"/>
  <c r="L170" i="7"/>
  <c r="I171" i="7"/>
  <c r="K171" i="7" s="1"/>
  <c r="J171" i="7"/>
  <c r="M171" i="7" s="1"/>
  <c r="L171" i="7"/>
  <c r="I172" i="7"/>
  <c r="L172" i="7"/>
  <c r="I173" i="7"/>
  <c r="K173" i="7" s="1"/>
  <c r="J173" i="7"/>
  <c r="M173" i="7" s="1"/>
  <c r="L173" i="7"/>
  <c r="I174" i="7"/>
  <c r="J174" i="7" s="1"/>
  <c r="M174" i="7" s="1"/>
  <c r="K174" i="7"/>
  <c r="L174" i="7"/>
  <c r="I175" i="7"/>
  <c r="K175" i="7" s="1"/>
  <c r="J175" i="7"/>
  <c r="M175" i="7" s="1"/>
  <c r="L175" i="7"/>
  <c r="I176" i="7"/>
  <c r="J176" i="7" s="1"/>
  <c r="M176" i="7" s="1"/>
  <c r="L176" i="7"/>
  <c r="I177" i="7"/>
  <c r="K177" i="7" s="1"/>
  <c r="J177" i="7"/>
  <c r="M177" i="7" s="1"/>
  <c r="L177" i="7"/>
  <c r="I178" i="7"/>
  <c r="L178" i="7"/>
  <c r="I179" i="7"/>
  <c r="J179" i="7"/>
  <c r="K179" i="7"/>
  <c r="L179" i="7"/>
  <c r="M179" i="7"/>
  <c r="I180" i="7"/>
  <c r="K180" i="7" s="1"/>
  <c r="L180" i="7"/>
  <c r="I181" i="7"/>
  <c r="K181" i="7" s="1"/>
  <c r="J181" i="7"/>
  <c r="M181" i="7" s="1"/>
  <c r="L181" i="7"/>
  <c r="I182" i="7"/>
  <c r="J182" i="7" s="1"/>
  <c r="M182" i="7" s="1"/>
  <c r="L182" i="7"/>
  <c r="I183" i="7"/>
  <c r="K183" i="7" s="1"/>
  <c r="J183" i="7"/>
  <c r="M183" i="7" s="1"/>
  <c r="L183" i="7"/>
  <c r="I184" i="7"/>
  <c r="J184" i="7"/>
  <c r="M184" i="7" s="1"/>
  <c r="K184" i="7"/>
  <c r="L184" i="7"/>
  <c r="I185" i="7"/>
  <c r="J185" i="7"/>
  <c r="M185" i="7" s="1"/>
  <c r="K185" i="7"/>
  <c r="L185" i="7"/>
  <c r="I186" i="7"/>
  <c r="K186" i="7" s="1"/>
  <c r="L186" i="7"/>
  <c r="I187" i="7"/>
  <c r="K187" i="7" s="1"/>
  <c r="J187" i="7"/>
  <c r="M187" i="7" s="1"/>
  <c r="L187" i="7"/>
  <c r="I188" i="7"/>
  <c r="J188" i="7" s="1"/>
  <c r="M188" i="7" s="1"/>
  <c r="L188" i="7"/>
  <c r="I189" i="7"/>
  <c r="K189" i="7" s="1"/>
  <c r="J189" i="7"/>
  <c r="M189" i="7" s="1"/>
  <c r="L189" i="7"/>
  <c r="I190" i="7"/>
  <c r="J190" i="7" s="1"/>
  <c r="M190" i="7" s="1"/>
  <c r="L190" i="7"/>
  <c r="I191" i="7"/>
  <c r="K191" i="7" s="1"/>
  <c r="J191" i="7"/>
  <c r="M191" i="7" s="1"/>
  <c r="L191" i="7"/>
  <c r="I192" i="7"/>
  <c r="L192" i="7"/>
  <c r="I193" i="7"/>
  <c r="K193" i="7" s="1"/>
  <c r="J193" i="7"/>
  <c r="M193" i="7" s="1"/>
  <c r="L193" i="7"/>
  <c r="I194" i="7"/>
  <c r="L194" i="7"/>
  <c r="I195" i="7"/>
  <c r="K195" i="7" s="1"/>
  <c r="J195" i="7"/>
  <c r="M195" i="7" s="1"/>
  <c r="L195" i="7"/>
  <c r="I196" i="7"/>
  <c r="J196" i="7"/>
  <c r="M196" i="7" s="1"/>
  <c r="K196" i="7"/>
  <c r="L196" i="7"/>
  <c r="I197" i="7"/>
  <c r="K197" i="7" s="1"/>
  <c r="J197" i="7"/>
  <c r="M197" i="7" s="1"/>
  <c r="L197" i="7"/>
  <c r="I198" i="7"/>
  <c r="J198" i="7" s="1"/>
  <c r="L198" i="7"/>
  <c r="M198" i="7"/>
  <c r="I199" i="7"/>
  <c r="L199" i="7"/>
  <c r="I200" i="7"/>
  <c r="K200" i="7" s="1"/>
  <c r="L200" i="7"/>
  <c r="I201" i="7"/>
  <c r="K201" i="7" s="1"/>
  <c r="J201" i="7"/>
  <c r="M201" i="7" s="1"/>
  <c r="L201" i="7"/>
  <c r="I202" i="7"/>
  <c r="L202" i="7"/>
  <c r="I203" i="7"/>
  <c r="K203" i="7" s="1"/>
  <c r="J203" i="7"/>
  <c r="M203" i="7" s="1"/>
  <c r="L203" i="7"/>
  <c r="I204" i="7"/>
  <c r="J204" i="7"/>
  <c r="M204" i="7" s="1"/>
  <c r="K204" i="7"/>
  <c r="L204" i="7"/>
  <c r="I205" i="7"/>
  <c r="K205" i="7" s="1"/>
  <c r="J205" i="7"/>
  <c r="M205" i="7" s="1"/>
  <c r="L205" i="7"/>
  <c r="I206" i="7"/>
  <c r="J206" i="7" s="1"/>
  <c r="L206" i="7"/>
  <c r="M206" i="7"/>
  <c r="I207" i="7"/>
  <c r="K207" i="7" s="1"/>
  <c r="J207" i="7"/>
  <c r="M207" i="7" s="1"/>
  <c r="L207" i="7"/>
  <c r="I208" i="7"/>
  <c r="K208" i="7" s="1"/>
  <c r="L208" i="7"/>
  <c r="I209" i="7"/>
  <c r="K209" i="7" s="1"/>
  <c r="J209" i="7"/>
  <c r="L209" i="7"/>
  <c r="M209" i="7"/>
  <c r="I210" i="7"/>
  <c r="K210" i="7" s="1"/>
  <c r="L210" i="7"/>
  <c r="I211" i="7"/>
  <c r="K211" i="7" s="1"/>
  <c r="J211" i="7"/>
  <c r="M211" i="7" s="1"/>
  <c r="L211" i="7"/>
  <c r="I212" i="7"/>
  <c r="J212" i="7" s="1"/>
  <c r="M212" i="7" s="1"/>
  <c r="L212" i="7"/>
  <c r="I213" i="7"/>
  <c r="L213" i="7"/>
  <c r="I214" i="7"/>
  <c r="J214" i="7"/>
  <c r="M214" i="7" s="1"/>
  <c r="K214" i="7"/>
  <c r="L214" i="7"/>
  <c r="I215" i="7"/>
  <c r="L215" i="7"/>
  <c r="I216" i="7"/>
  <c r="K216" i="7" s="1"/>
  <c r="J216" i="7"/>
  <c r="M216" i="7" s="1"/>
  <c r="L216" i="7"/>
  <c r="I217" i="7"/>
  <c r="L217" i="7"/>
  <c r="I218" i="7"/>
  <c r="K218" i="7" s="1"/>
  <c r="J218" i="7"/>
  <c r="M218" i="7" s="1"/>
  <c r="L218" i="7"/>
  <c r="I219" i="7"/>
  <c r="K219" i="7" s="1"/>
  <c r="J219" i="7"/>
  <c r="M219" i="7" s="1"/>
  <c r="L219" i="7"/>
  <c r="I220" i="7"/>
  <c r="K220" i="7" s="1"/>
  <c r="J220" i="7"/>
  <c r="M220" i="7" s="1"/>
  <c r="L220" i="7"/>
  <c r="I221" i="7"/>
  <c r="L221" i="7"/>
  <c r="I222" i="7"/>
  <c r="K222" i="7" s="1"/>
  <c r="J222" i="7"/>
  <c r="M222" i="7" s="1"/>
  <c r="L222" i="7"/>
  <c r="I223" i="7"/>
  <c r="L223" i="7"/>
  <c r="I224" i="7"/>
  <c r="K224" i="7" s="1"/>
  <c r="J224" i="7"/>
  <c r="M224" i="7" s="1"/>
  <c r="L224" i="7"/>
  <c r="I225" i="7"/>
  <c r="K225" i="7" s="1"/>
  <c r="J225" i="7"/>
  <c r="M225" i="7" s="1"/>
  <c r="L225" i="7"/>
  <c r="I226" i="7"/>
  <c r="K226" i="7" s="1"/>
  <c r="J226" i="7"/>
  <c r="M226" i="7" s="1"/>
  <c r="L226" i="7"/>
  <c r="I227" i="7"/>
  <c r="J227" i="7" s="1"/>
  <c r="M227" i="7" s="1"/>
  <c r="K227" i="7"/>
  <c r="L227" i="7"/>
  <c r="I228" i="7"/>
  <c r="K228" i="7" s="1"/>
  <c r="J228" i="7"/>
  <c r="M228" i="7" s="1"/>
  <c r="L228" i="7"/>
  <c r="I229" i="7"/>
  <c r="J229" i="7" s="1"/>
  <c r="M229" i="7" s="1"/>
  <c r="L229" i="7"/>
  <c r="I230" i="7"/>
  <c r="K230" i="7" s="1"/>
  <c r="J230" i="7"/>
  <c r="M230" i="7" s="1"/>
  <c r="L230" i="7"/>
  <c r="I231" i="7"/>
  <c r="L231" i="7"/>
  <c r="I232" i="7"/>
  <c r="J232" i="7"/>
  <c r="M232" i="7" s="1"/>
  <c r="K232" i="7"/>
  <c r="L232" i="7"/>
  <c r="I233" i="7"/>
  <c r="K233" i="7" s="1"/>
  <c r="L233" i="7"/>
  <c r="I234" i="7"/>
  <c r="K234" i="7" s="1"/>
  <c r="J234" i="7"/>
  <c r="M234" i="7" s="1"/>
  <c r="L234" i="7"/>
  <c r="I235" i="7"/>
  <c r="J235" i="7" s="1"/>
  <c r="M235" i="7" s="1"/>
  <c r="L235" i="7"/>
  <c r="I236" i="7"/>
  <c r="K236" i="7" s="1"/>
  <c r="J236" i="7"/>
  <c r="M236" i="7" s="1"/>
  <c r="L236" i="7"/>
  <c r="I237" i="7"/>
  <c r="K237" i="7" s="1"/>
  <c r="J237" i="7"/>
  <c r="M237" i="7" s="1"/>
  <c r="L237" i="7"/>
  <c r="I238" i="7"/>
  <c r="K238" i="7" s="1"/>
  <c r="J238" i="7"/>
  <c r="M238" i="7" s="1"/>
  <c r="L238" i="7"/>
  <c r="I239" i="7"/>
  <c r="L239" i="7"/>
  <c r="I240" i="7"/>
  <c r="K240" i="7" s="1"/>
  <c r="J240" i="7"/>
  <c r="M240" i="7" s="1"/>
  <c r="L240" i="7"/>
  <c r="I241" i="7"/>
  <c r="K241" i="7" s="1"/>
  <c r="J241" i="7"/>
  <c r="M241" i="7" s="1"/>
  <c r="L241" i="7"/>
  <c r="I242" i="7"/>
  <c r="L242" i="7"/>
  <c r="I243" i="7"/>
  <c r="K243" i="7" s="1"/>
  <c r="J243" i="7"/>
  <c r="M243" i="7" s="1"/>
  <c r="L243" i="7"/>
  <c r="I244" i="7"/>
  <c r="J244" i="7" s="1"/>
  <c r="M244" i="7" s="1"/>
  <c r="L244" i="7"/>
  <c r="I245" i="7"/>
  <c r="J245" i="7" s="1"/>
  <c r="M245" i="7" s="1"/>
  <c r="K245" i="7"/>
  <c r="L245" i="7"/>
  <c r="I246" i="7"/>
  <c r="K246" i="7" s="1"/>
  <c r="J246" i="7"/>
  <c r="M246" i="7" s="1"/>
  <c r="L246" i="7"/>
  <c r="I247" i="7"/>
  <c r="L247" i="7"/>
  <c r="I248" i="7"/>
  <c r="K248" i="7" s="1"/>
  <c r="J248" i="7"/>
  <c r="M248" i="7" s="1"/>
  <c r="L248" i="7"/>
  <c r="I249" i="7"/>
  <c r="L249" i="7"/>
  <c r="I250" i="7"/>
  <c r="K250" i="7" s="1"/>
  <c r="J250" i="7"/>
  <c r="M250" i="7" s="1"/>
  <c r="L250" i="7"/>
  <c r="I251" i="7"/>
  <c r="K251" i="7" s="1"/>
  <c r="J251" i="7"/>
  <c r="M251" i="7" s="1"/>
  <c r="L251" i="7"/>
  <c r="I252" i="7"/>
  <c r="K252" i="7" s="1"/>
  <c r="J252" i="7"/>
  <c r="M252" i="7" s="1"/>
  <c r="L252" i="7"/>
  <c r="I253" i="7"/>
  <c r="L253" i="7"/>
  <c r="I254" i="7"/>
  <c r="K254" i="7" s="1"/>
  <c r="J254" i="7"/>
  <c r="M254" i="7" s="1"/>
  <c r="L254" i="7"/>
  <c r="I255" i="7"/>
  <c r="L255" i="7"/>
  <c r="I256" i="7"/>
  <c r="K256" i="7" s="1"/>
  <c r="J256" i="7"/>
  <c r="M256" i="7" s="1"/>
  <c r="L256" i="7"/>
  <c r="I257" i="7"/>
  <c r="K257" i="7" s="1"/>
  <c r="L257" i="7"/>
  <c r="I258" i="7"/>
  <c r="K258" i="7" s="1"/>
  <c r="J258" i="7"/>
  <c r="M258" i="7" s="1"/>
  <c r="L258" i="7"/>
  <c r="I259" i="7"/>
  <c r="K259" i="7" s="1"/>
  <c r="J259" i="7"/>
  <c r="M259" i="7" s="1"/>
  <c r="L259" i="7"/>
  <c r="I260" i="7"/>
  <c r="J260" i="7"/>
  <c r="M260" i="7" s="1"/>
  <c r="K260" i="7"/>
  <c r="L260" i="7"/>
  <c r="I261" i="7"/>
  <c r="K261" i="7" s="1"/>
  <c r="L261" i="7"/>
  <c r="I262" i="7"/>
  <c r="K262" i="7" s="1"/>
  <c r="J262" i="7"/>
  <c r="M262" i="7" s="1"/>
  <c r="L262" i="7"/>
  <c r="I263" i="7"/>
  <c r="K263" i="7" s="1"/>
  <c r="J263" i="7"/>
  <c r="M263" i="7" s="1"/>
  <c r="L263" i="7"/>
  <c r="I264" i="7"/>
  <c r="J264" i="7" s="1"/>
  <c r="M264" i="7" s="1"/>
  <c r="L264" i="7"/>
  <c r="I265" i="7"/>
  <c r="K265" i="7" s="1"/>
  <c r="J265" i="7"/>
  <c r="L265" i="7"/>
  <c r="M265" i="7"/>
  <c r="I266" i="7"/>
  <c r="K266" i="7" s="1"/>
  <c r="L266" i="7"/>
  <c r="I267" i="7"/>
  <c r="K267" i="7" s="1"/>
  <c r="J267" i="7"/>
  <c r="M267" i="7" s="1"/>
  <c r="L267" i="7"/>
  <c r="I268" i="7"/>
  <c r="J268" i="7"/>
  <c r="K268" i="7"/>
  <c r="L268" i="7"/>
  <c r="M268" i="7"/>
  <c r="I269" i="7"/>
  <c r="J269" i="7" s="1"/>
  <c r="M269" i="7" s="1"/>
  <c r="L269" i="7"/>
  <c r="I270" i="7"/>
  <c r="J270" i="7"/>
  <c r="M270" i="7" s="1"/>
  <c r="K270" i="7"/>
  <c r="L270" i="7"/>
  <c r="I271" i="7"/>
  <c r="K271" i="7" s="1"/>
  <c r="J271" i="7"/>
  <c r="M271" i="7" s="1"/>
  <c r="L271" i="7"/>
  <c r="I272" i="7"/>
  <c r="K272" i="7" s="1"/>
  <c r="L272" i="7"/>
  <c r="I273" i="7"/>
  <c r="K273" i="7" s="1"/>
  <c r="J273" i="7"/>
  <c r="L273" i="7"/>
  <c r="M273" i="7"/>
  <c r="I274" i="7"/>
  <c r="L274" i="7"/>
  <c r="I275" i="7"/>
  <c r="K275" i="7" s="1"/>
  <c r="J275" i="7"/>
  <c r="M275" i="7" s="1"/>
  <c r="L275" i="7"/>
  <c r="I276" i="7"/>
  <c r="J276" i="7"/>
  <c r="M276" i="7" s="1"/>
  <c r="K276" i="7"/>
  <c r="L276" i="7"/>
  <c r="I277" i="7"/>
  <c r="K277" i="7" s="1"/>
  <c r="J277" i="7"/>
  <c r="M277" i="7" s="1"/>
  <c r="L277" i="7"/>
  <c r="I278" i="7"/>
  <c r="L278" i="7"/>
  <c r="I279" i="7"/>
  <c r="K279" i="7" s="1"/>
  <c r="J279" i="7"/>
  <c r="M279" i="7" s="1"/>
  <c r="L279" i="7"/>
  <c r="I280" i="7"/>
  <c r="J280" i="7" s="1"/>
  <c r="M280" i="7" s="1"/>
  <c r="L280" i="7"/>
  <c r="I281" i="7"/>
  <c r="K281" i="7" s="1"/>
  <c r="J281" i="7"/>
  <c r="L281" i="7"/>
  <c r="M281" i="7"/>
  <c r="I282" i="7"/>
  <c r="K282" i="7" s="1"/>
  <c r="J282" i="7"/>
  <c r="M282" i="7" s="1"/>
  <c r="L282" i="7"/>
  <c r="I283" i="7"/>
  <c r="J283" i="7"/>
  <c r="M283" i="7" s="1"/>
  <c r="K283" i="7"/>
  <c r="L283" i="7"/>
  <c r="I284" i="7"/>
  <c r="K284" i="7" s="1"/>
  <c r="J284" i="7"/>
  <c r="M284" i="7" s="1"/>
  <c r="L284" i="7"/>
  <c r="I285" i="7"/>
  <c r="J285" i="7" s="1"/>
  <c r="M285" i="7" s="1"/>
  <c r="L285" i="7"/>
  <c r="I286" i="7"/>
  <c r="J286" i="7" s="1"/>
  <c r="L286" i="7"/>
  <c r="M286" i="7"/>
  <c r="I287" i="7"/>
  <c r="J287" i="7"/>
  <c r="M287" i="7" s="1"/>
  <c r="K287" i="7"/>
  <c r="L287" i="7"/>
  <c r="I288" i="7"/>
  <c r="K288" i="7" s="1"/>
  <c r="J288" i="7"/>
  <c r="M288" i="7" s="1"/>
  <c r="L288" i="7"/>
  <c r="I289" i="7"/>
  <c r="K289" i="7" s="1"/>
  <c r="L289" i="7"/>
  <c r="I290" i="7"/>
  <c r="K290" i="7" s="1"/>
  <c r="L290" i="7"/>
  <c r="I291" i="7"/>
  <c r="J291" i="7"/>
  <c r="M291" i="7" s="1"/>
  <c r="K291" i="7"/>
  <c r="L291" i="7"/>
  <c r="I292" i="7"/>
  <c r="J292" i="7"/>
  <c r="M292" i="7" s="1"/>
  <c r="K292" i="7"/>
  <c r="L292" i="7"/>
  <c r="I293" i="7"/>
  <c r="J293" i="7" s="1"/>
  <c r="M293" i="7" s="1"/>
  <c r="K293" i="7"/>
  <c r="L293" i="7"/>
  <c r="I294" i="7"/>
  <c r="J294" i="7" s="1"/>
  <c r="M294" i="7" s="1"/>
  <c r="L294" i="7"/>
  <c r="I295" i="7"/>
  <c r="K295" i="7" s="1"/>
  <c r="J295" i="7"/>
  <c r="M295" i="7" s="1"/>
  <c r="L295" i="7"/>
  <c r="I296" i="7"/>
  <c r="J296" i="7" s="1"/>
  <c r="M296" i="7" s="1"/>
  <c r="L296" i="7"/>
  <c r="I297" i="7"/>
  <c r="K297" i="7" s="1"/>
  <c r="L297" i="7"/>
  <c r="I298" i="7"/>
  <c r="K298" i="7" s="1"/>
  <c r="J298" i="7"/>
  <c r="M298" i="7" s="1"/>
  <c r="L298" i="7"/>
  <c r="I299" i="7"/>
  <c r="K299" i="7" s="1"/>
  <c r="J299" i="7"/>
  <c r="M299" i="7" s="1"/>
  <c r="L299" i="7"/>
  <c r="I300" i="7"/>
  <c r="K300" i="7" s="1"/>
  <c r="J300" i="7"/>
  <c r="M300" i="7" s="1"/>
  <c r="L300" i="7"/>
  <c r="I301" i="7"/>
  <c r="K301" i="7" s="1"/>
  <c r="J301" i="7"/>
  <c r="M301" i="7" s="1"/>
  <c r="L301" i="7"/>
  <c r="I302" i="7"/>
  <c r="K302" i="7" s="1"/>
  <c r="J302" i="7"/>
  <c r="L302" i="7"/>
  <c r="M302" i="7"/>
  <c r="I303" i="7"/>
  <c r="L303" i="7"/>
  <c r="I304" i="7"/>
  <c r="J304" i="7" s="1"/>
  <c r="M304" i="7" s="1"/>
  <c r="K304" i="7"/>
  <c r="L304" i="7"/>
  <c r="I305" i="7"/>
  <c r="K305" i="7" s="1"/>
  <c r="J305" i="7"/>
  <c r="L305" i="7"/>
  <c r="M305" i="7"/>
  <c r="I306" i="7"/>
  <c r="K306" i="7" s="1"/>
  <c r="J306" i="7"/>
  <c r="M306" i="7" s="1"/>
  <c r="L306" i="7"/>
  <c r="I307" i="7"/>
  <c r="J307" i="7"/>
  <c r="M307" i="7" s="1"/>
  <c r="K307" i="7"/>
  <c r="L307" i="7"/>
  <c r="I308" i="7"/>
  <c r="J308" i="7" s="1"/>
  <c r="M308" i="7" s="1"/>
  <c r="L308" i="7"/>
  <c r="I309" i="7"/>
  <c r="K309" i="7" s="1"/>
  <c r="J309" i="7"/>
  <c r="M309" i="7" s="1"/>
  <c r="L309" i="7"/>
  <c r="I310" i="7"/>
  <c r="J310" i="7" s="1"/>
  <c r="M310" i="7" s="1"/>
  <c r="K310" i="7"/>
  <c r="L310" i="7"/>
  <c r="I311" i="7"/>
  <c r="K311" i="7" s="1"/>
  <c r="J311" i="7"/>
  <c r="M311" i="7" s="1"/>
  <c r="L311" i="7"/>
  <c r="I312" i="7"/>
  <c r="K312" i="7" s="1"/>
  <c r="J312" i="7"/>
  <c r="M312" i="7" s="1"/>
  <c r="L312" i="7"/>
  <c r="I313" i="7"/>
  <c r="L313" i="7"/>
  <c r="I314" i="7"/>
  <c r="K314" i="7" s="1"/>
  <c r="J314" i="7"/>
  <c r="M314" i="7" s="1"/>
  <c r="L314" i="7"/>
  <c r="I315" i="7"/>
  <c r="J315" i="7" s="1"/>
  <c r="M315" i="7" s="1"/>
  <c r="K315" i="7"/>
  <c r="L315" i="7"/>
  <c r="I316" i="7"/>
  <c r="K316" i="7" s="1"/>
  <c r="J316" i="7"/>
  <c r="M316" i="7" s="1"/>
  <c r="L316" i="7"/>
  <c r="I317" i="7"/>
  <c r="K317" i="7" s="1"/>
  <c r="J317" i="7"/>
  <c r="M317" i="7" s="1"/>
  <c r="L317" i="7"/>
  <c r="I318" i="7"/>
  <c r="K318" i="7" s="1"/>
  <c r="J318" i="7"/>
  <c r="M318" i="7" s="1"/>
  <c r="L318" i="7"/>
  <c r="I319" i="7"/>
  <c r="J319" i="7" s="1"/>
  <c r="M319" i="7" s="1"/>
  <c r="L319" i="7"/>
  <c r="I320" i="7"/>
  <c r="K320" i="7" s="1"/>
  <c r="J320" i="7"/>
  <c r="M320" i="7" s="1"/>
  <c r="L320" i="7"/>
  <c r="I321" i="7"/>
  <c r="K321" i="7" s="1"/>
  <c r="L321" i="7"/>
  <c r="I322" i="7"/>
  <c r="K322" i="7" s="1"/>
  <c r="J322" i="7"/>
  <c r="M322" i="7" s="1"/>
  <c r="L322" i="7"/>
  <c r="I323" i="7"/>
  <c r="J323" i="7" s="1"/>
  <c r="M323" i="7" s="1"/>
  <c r="K323" i="7"/>
  <c r="L323" i="7"/>
  <c r="I324" i="7"/>
  <c r="K324" i="7" s="1"/>
  <c r="J324" i="7"/>
  <c r="M324" i="7" s="1"/>
  <c r="L324" i="7"/>
  <c r="I325" i="7"/>
  <c r="L325" i="7"/>
  <c r="I326" i="7"/>
  <c r="K326" i="7" s="1"/>
  <c r="J326" i="7"/>
  <c r="M326" i="7" s="1"/>
  <c r="L326" i="7"/>
  <c r="I327" i="7"/>
  <c r="K327" i="7" s="1"/>
  <c r="J327" i="7"/>
  <c r="M327" i="7" s="1"/>
  <c r="L327" i="7"/>
  <c r="I328" i="7"/>
  <c r="K328" i="7" s="1"/>
  <c r="J328" i="7"/>
  <c r="M328" i="7" s="1"/>
  <c r="L328" i="7"/>
  <c r="I329" i="7"/>
  <c r="K329" i="7" s="1"/>
  <c r="L329" i="7"/>
  <c r="I330" i="7"/>
  <c r="K330" i="7" s="1"/>
  <c r="J330" i="7"/>
  <c r="M330" i="7" s="1"/>
  <c r="L330" i="7"/>
  <c r="I331" i="7"/>
  <c r="J331" i="7"/>
  <c r="M331" i="7" s="1"/>
  <c r="K331" i="7"/>
  <c r="L331" i="7"/>
  <c r="I332" i="7"/>
  <c r="L332" i="7"/>
  <c r="I333" i="7"/>
  <c r="K333" i="7" s="1"/>
  <c r="J333" i="7"/>
  <c r="M333" i="7" s="1"/>
  <c r="L333" i="7"/>
  <c r="I334" i="7"/>
  <c r="L334" i="7"/>
  <c r="I335" i="7"/>
  <c r="K335" i="7" s="1"/>
  <c r="J335" i="7"/>
  <c r="M335" i="7" s="1"/>
  <c r="L335" i="7"/>
  <c r="I336" i="7"/>
  <c r="K336" i="7" s="1"/>
  <c r="L336" i="7"/>
  <c r="I337" i="7"/>
  <c r="K337" i="7" s="1"/>
  <c r="J337" i="7"/>
  <c r="M337" i="7" s="1"/>
  <c r="L337" i="7"/>
  <c r="I338" i="7"/>
  <c r="K338" i="7" s="1"/>
  <c r="J338" i="7"/>
  <c r="L338" i="7"/>
  <c r="M338" i="7"/>
  <c r="I339" i="7"/>
  <c r="L339" i="7"/>
  <c r="I340" i="7"/>
  <c r="K340" i="7" s="1"/>
  <c r="J340" i="7"/>
  <c r="M340" i="7" s="1"/>
  <c r="L340" i="7"/>
  <c r="I341" i="7"/>
  <c r="L341" i="7"/>
  <c r="I342" i="7"/>
  <c r="K342" i="7" s="1"/>
  <c r="J342" i="7"/>
  <c r="M342" i="7" s="1"/>
  <c r="L342" i="7"/>
  <c r="I343" i="7"/>
  <c r="L343" i="7"/>
  <c r="I344" i="7"/>
  <c r="K344" i="7" s="1"/>
  <c r="J344" i="7"/>
  <c r="M344" i="7" s="1"/>
  <c r="L344" i="7"/>
  <c r="I345" i="7"/>
  <c r="L345" i="7"/>
  <c r="I346" i="7"/>
  <c r="K346" i="7" s="1"/>
  <c r="J346" i="7"/>
  <c r="L346" i="7"/>
  <c r="M346" i="7"/>
  <c r="I347" i="7"/>
  <c r="J347" i="7" s="1"/>
  <c r="M347" i="7" s="1"/>
  <c r="L347" i="7"/>
  <c r="I348" i="7"/>
  <c r="J348" i="7" s="1"/>
  <c r="M348" i="7" s="1"/>
  <c r="L348" i="7"/>
  <c r="I349" i="7"/>
  <c r="L349" i="7"/>
  <c r="I350" i="7"/>
  <c r="K350" i="7" s="1"/>
  <c r="J350" i="7"/>
  <c r="M350" i="7" s="1"/>
  <c r="L350" i="7"/>
  <c r="I351" i="7"/>
  <c r="K351" i="7" s="1"/>
  <c r="J351" i="7"/>
  <c r="M351" i="7" s="1"/>
  <c r="L351" i="7"/>
  <c r="I352" i="7"/>
  <c r="K352" i="7" s="1"/>
  <c r="L352" i="7"/>
  <c r="I353" i="7"/>
  <c r="L353" i="7"/>
  <c r="I354" i="7"/>
  <c r="K354" i="7" s="1"/>
  <c r="J354" i="7"/>
  <c r="L354" i="7"/>
  <c r="M354" i="7"/>
  <c r="I355" i="7"/>
  <c r="J355" i="7" s="1"/>
  <c r="M355" i="7" s="1"/>
  <c r="L355" i="7"/>
  <c r="I356" i="7"/>
  <c r="K356" i="7" s="1"/>
  <c r="J356" i="7"/>
  <c r="L356" i="7"/>
  <c r="M356" i="7"/>
  <c r="I357" i="7"/>
  <c r="K357" i="7" s="1"/>
  <c r="J357" i="7"/>
  <c r="M357" i="7" s="1"/>
  <c r="L357" i="7"/>
  <c r="I358" i="7"/>
  <c r="K358" i="7" s="1"/>
  <c r="J358" i="7"/>
  <c r="M358" i="7" s="1"/>
  <c r="L358" i="7"/>
  <c r="I359" i="7"/>
  <c r="L359" i="7"/>
  <c r="I360" i="7"/>
  <c r="K360" i="7" s="1"/>
  <c r="J360" i="7"/>
  <c r="L360" i="7"/>
  <c r="M360" i="7"/>
  <c r="I361" i="7"/>
  <c r="K361" i="7" s="1"/>
  <c r="J361" i="7"/>
  <c r="M361" i="7" s="1"/>
  <c r="L361" i="7"/>
  <c r="I362" i="7"/>
  <c r="L362" i="7"/>
  <c r="I363" i="7"/>
  <c r="J363" i="7"/>
  <c r="M363" i="7" s="1"/>
  <c r="K363" i="7"/>
  <c r="L363" i="7"/>
  <c r="I364" i="7"/>
  <c r="L364" i="7"/>
  <c r="I365" i="7"/>
  <c r="K365" i="7" s="1"/>
  <c r="J365" i="7"/>
  <c r="M365" i="7" s="1"/>
  <c r="L365" i="7"/>
  <c r="I366" i="7"/>
  <c r="L366" i="7"/>
  <c r="I367" i="7"/>
  <c r="J367" i="7"/>
  <c r="M367" i="7" s="1"/>
  <c r="K367" i="7"/>
  <c r="L367" i="7"/>
  <c r="I368" i="7"/>
  <c r="K368" i="7" s="1"/>
  <c r="J368" i="7"/>
  <c r="M368" i="7" s="1"/>
  <c r="L368" i="7"/>
  <c r="I369" i="7"/>
  <c r="K369" i="7" s="1"/>
  <c r="J369" i="7"/>
  <c r="L369" i="7"/>
  <c r="M369" i="7"/>
  <c r="I370" i="7"/>
  <c r="K370" i="7" s="1"/>
  <c r="J370" i="7"/>
  <c r="M370" i="7" s="1"/>
  <c r="L370" i="7"/>
  <c r="I371" i="7"/>
  <c r="J371" i="7"/>
  <c r="M371" i="7" s="1"/>
  <c r="K371" i="7"/>
  <c r="L371" i="7"/>
  <c r="I372" i="7"/>
  <c r="L372" i="7"/>
  <c r="I373" i="7"/>
  <c r="K373" i="7" s="1"/>
  <c r="J373" i="7"/>
  <c r="M373" i="7" s="1"/>
  <c r="L373" i="7"/>
  <c r="I374" i="7"/>
  <c r="J374" i="7" s="1"/>
  <c r="M374" i="7" s="1"/>
  <c r="L374" i="7"/>
  <c r="I375" i="7"/>
  <c r="K375" i="7" s="1"/>
  <c r="J375" i="7"/>
  <c r="M375" i="7" s="1"/>
  <c r="L375" i="7"/>
  <c r="I376" i="7"/>
  <c r="K376" i="7" s="1"/>
  <c r="L376" i="7"/>
  <c r="I377" i="7"/>
  <c r="K377" i="7" s="1"/>
  <c r="J377" i="7"/>
  <c r="M377" i="7" s="1"/>
  <c r="L377" i="7"/>
  <c r="I378" i="7"/>
  <c r="L378" i="7"/>
  <c r="I379" i="7"/>
  <c r="K379" i="7" s="1"/>
  <c r="L379" i="7"/>
  <c r="I380" i="7"/>
  <c r="J380" i="7"/>
  <c r="M380" i="7" s="1"/>
  <c r="K380" i="7"/>
  <c r="L380" i="7"/>
  <c r="I381" i="7"/>
  <c r="K381" i="7" s="1"/>
  <c r="J381" i="7"/>
  <c r="M381" i="7" s="1"/>
  <c r="L381" i="7"/>
  <c r="I382" i="7"/>
  <c r="J382" i="7" s="1"/>
  <c r="M382" i="7" s="1"/>
  <c r="K382" i="7"/>
  <c r="L382" i="7"/>
  <c r="I383" i="7"/>
  <c r="K383" i="7" s="1"/>
  <c r="J383" i="7"/>
  <c r="M383" i="7" s="1"/>
  <c r="L383" i="7"/>
  <c r="I384" i="7"/>
  <c r="K384" i="7" s="1"/>
  <c r="L384" i="7"/>
  <c r="I385" i="7"/>
  <c r="K385" i="7" s="1"/>
  <c r="J385" i="7"/>
  <c r="M385" i="7" s="1"/>
  <c r="L385" i="7"/>
  <c r="I386" i="7"/>
  <c r="J386" i="7" s="1"/>
  <c r="M386" i="7" s="1"/>
  <c r="K386" i="7"/>
  <c r="L386" i="7"/>
  <c r="I387" i="7"/>
  <c r="J387" i="7"/>
  <c r="M387" i="7" s="1"/>
  <c r="K387" i="7"/>
  <c r="L387" i="7"/>
  <c r="I388" i="7"/>
  <c r="L388" i="7"/>
  <c r="I389" i="7"/>
  <c r="K389" i="7" s="1"/>
  <c r="J389" i="7"/>
  <c r="M389" i="7" s="1"/>
  <c r="L389" i="7"/>
  <c r="I390" i="7"/>
  <c r="L390" i="7"/>
  <c r="I391" i="7"/>
  <c r="K391" i="7" s="1"/>
  <c r="J391" i="7"/>
  <c r="M391" i="7" s="1"/>
  <c r="L391" i="7"/>
  <c r="I392" i="7"/>
  <c r="K392" i="7" s="1"/>
  <c r="J392" i="7"/>
  <c r="M392" i="7" s="1"/>
  <c r="L392" i="7"/>
  <c r="I393" i="7"/>
  <c r="K393" i="7" s="1"/>
  <c r="J393" i="7"/>
  <c r="M393" i="7" s="1"/>
  <c r="L393" i="7"/>
  <c r="I394" i="7"/>
  <c r="K394" i="7" s="1"/>
  <c r="J394" i="7"/>
  <c r="M394" i="7" s="1"/>
  <c r="L394" i="7"/>
  <c r="I395" i="7"/>
  <c r="K395" i="7" s="1"/>
  <c r="J395" i="7"/>
  <c r="M395" i="7" s="1"/>
  <c r="L395" i="7"/>
  <c r="I396" i="7"/>
  <c r="J396" i="7" s="1"/>
  <c r="M396" i="7" s="1"/>
  <c r="K396" i="7"/>
  <c r="L396" i="7"/>
  <c r="I397" i="7"/>
  <c r="L397" i="7"/>
  <c r="I398" i="7"/>
  <c r="J398" i="7"/>
  <c r="M398" i="7" s="1"/>
  <c r="K398" i="7"/>
  <c r="L398" i="7"/>
  <c r="I399" i="7"/>
  <c r="K399" i="7" s="1"/>
  <c r="J399" i="7"/>
  <c r="M399" i="7" s="1"/>
  <c r="L399" i="7"/>
  <c r="I400" i="7"/>
  <c r="K400" i="7" s="1"/>
  <c r="J400" i="7"/>
  <c r="L400" i="7"/>
  <c r="M400" i="7"/>
  <c r="I401" i="7"/>
  <c r="K401" i="7" s="1"/>
  <c r="J401" i="7"/>
  <c r="M401" i="7" s="1"/>
  <c r="L401" i="7"/>
  <c r="I402" i="7"/>
  <c r="J402" i="7"/>
  <c r="M402" i="7" s="1"/>
  <c r="K402" i="7"/>
  <c r="L402" i="7"/>
  <c r="I403" i="7"/>
  <c r="K403" i="7" s="1"/>
  <c r="J403" i="7"/>
  <c r="M403" i="7" s="1"/>
  <c r="L403" i="7"/>
  <c r="I404" i="7"/>
  <c r="J404" i="7"/>
  <c r="M404" i="7" s="1"/>
  <c r="K404" i="7"/>
  <c r="L404" i="7"/>
  <c r="I405" i="7"/>
  <c r="K405" i="7" s="1"/>
  <c r="J405" i="7"/>
  <c r="M405" i="7" s="1"/>
  <c r="L405" i="7"/>
  <c r="I406" i="7"/>
  <c r="L406" i="7"/>
  <c r="I407" i="7"/>
  <c r="K407" i="7" s="1"/>
  <c r="J407" i="7"/>
  <c r="M407" i="7" s="1"/>
  <c r="L407" i="7"/>
  <c r="I408" i="7"/>
  <c r="K408" i="7" s="1"/>
  <c r="J408" i="7"/>
  <c r="M408" i="7" s="1"/>
  <c r="L408" i="7"/>
  <c r="I409" i="7"/>
  <c r="K409" i="7" s="1"/>
  <c r="J409" i="7"/>
  <c r="M409" i="7" s="1"/>
  <c r="L409" i="7"/>
  <c r="I410" i="7"/>
  <c r="J410" i="7" s="1"/>
  <c r="M410" i="7" s="1"/>
  <c r="L410" i="7"/>
  <c r="I411" i="7"/>
  <c r="K411" i="7" s="1"/>
  <c r="J411" i="7"/>
  <c r="M411" i="7" s="1"/>
  <c r="L411" i="7"/>
  <c r="I412" i="7"/>
  <c r="J412" i="7" s="1"/>
  <c r="M412" i="7" s="1"/>
  <c r="L412" i="7"/>
  <c r="I413" i="7"/>
  <c r="L413" i="7"/>
  <c r="I414" i="7"/>
  <c r="K414" i="7" s="1"/>
  <c r="J414" i="7"/>
  <c r="M414" i="7" s="1"/>
  <c r="L414" i="7"/>
  <c r="I415" i="7"/>
  <c r="J415" i="7"/>
  <c r="M415" i="7" s="1"/>
  <c r="K415" i="7"/>
  <c r="L415" i="7"/>
  <c r="I416" i="7"/>
  <c r="K416" i="7" s="1"/>
  <c r="L416" i="7"/>
  <c r="I417" i="7"/>
  <c r="K417" i="7" s="1"/>
  <c r="J417" i="7"/>
  <c r="M417" i="7" s="1"/>
  <c r="L417" i="7"/>
  <c r="I418" i="7"/>
  <c r="K418" i="7" s="1"/>
  <c r="J418" i="7"/>
  <c r="M418" i="7" s="1"/>
  <c r="L418" i="7"/>
  <c r="I419" i="7"/>
  <c r="K419" i="7" s="1"/>
  <c r="J419" i="7"/>
  <c r="M419" i="7" s="1"/>
  <c r="L419" i="7"/>
  <c r="I420" i="7"/>
  <c r="L420" i="7"/>
  <c r="I421" i="7"/>
  <c r="J421" i="7"/>
  <c r="M421" i="7" s="1"/>
  <c r="K421" i="7"/>
  <c r="L421" i="7"/>
  <c r="I422" i="7"/>
  <c r="L422" i="7"/>
  <c r="I423" i="7"/>
  <c r="J423" i="7"/>
  <c r="M423" i="7" s="1"/>
  <c r="K423" i="7"/>
  <c r="L423" i="7"/>
  <c r="I424" i="7"/>
  <c r="L424" i="7"/>
  <c r="I425" i="7"/>
  <c r="L425" i="7"/>
  <c r="I426" i="7"/>
  <c r="J426" i="7"/>
  <c r="M426" i="7" s="1"/>
  <c r="K426" i="7"/>
  <c r="L426" i="7"/>
  <c r="I427" i="7"/>
  <c r="L427" i="7"/>
  <c r="I428" i="7"/>
  <c r="J428" i="7"/>
  <c r="M428" i="7" s="1"/>
  <c r="K428" i="7"/>
  <c r="L428" i="7"/>
  <c r="I429" i="7"/>
  <c r="L429" i="7"/>
  <c r="I430" i="7"/>
  <c r="K430" i="7" s="1"/>
  <c r="J430" i="7"/>
  <c r="M430" i="7" s="1"/>
  <c r="L430" i="7"/>
  <c r="I431" i="7"/>
  <c r="J431" i="7"/>
  <c r="M431" i="7" s="1"/>
  <c r="K431" i="7"/>
  <c r="L431" i="7"/>
  <c r="I432" i="7"/>
  <c r="K432" i="7" s="1"/>
  <c r="J432" i="7"/>
  <c r="M432" i="7" s="1"/>
  <c r="L432" i="7"/>
  <c r="I433" i="7"/>
  <c r="K433" i="7" s="1"/>
  <c r="J433" i="7"/>
  <c r="M433" i="7" s="1"/>
  <c r="L433" i="7"/>
  <c r="I434" i="7"/>
  <c r="J434" i="7" s="1"/>
  <c r="M434" i="7" s="1"/>
  <c r="L434" i="7"/>
  <c r="I435" i="7"/>
  <c r="K435" i="7" s="1"/>
  <c r="J435" i="7"/>
  <c r="M435" i="7" s="1"/>
  <c r="L435" i="7"/>
  <c r="I436" i="7"/>
  <c r="J436" i="7" s="1"/>
  <c r="M436" i="7" s="1"/>
  <c r="K436" i="7"/>
  <c r="L436" i="7"/>
  <c r="I437" i="7"/>
  <c r="K437" i="7" s="1"/>
  <c r="J437" i="7"/>
  <c r="M437" i="7" s="1"/>
  <c r="L437" i="7"/>
  <c r="I438" i="7"/>
  <c r="J438" i="7" s="1"/>
  <c r="M438" i="7" s="1"/>
  <c r="L438" i="7"/>
  <c r="I439" i="7"/>
  <c r="K439" i="7" s="1"/>
  <c r="J439" i="7"/>
  <c r="M439" i="7" s="1"/>
  <c r="L439" i="7"/>
  <c r="I440" i="7"/>
  <c r="K440" i="7" s="1"/>
  <c r="L440" i="7"/>
  <c r="I441" i="7"/>
  <c r="J441" i="7"/>
  <c r="M441" i="7" s="1"/>
  <c r="K441" i="7"/>
  <c r="L441" i="7"/>
  <c r="I442" i="7"/>
  <c r="J442" i="7"/>
  <c r="M442" i="7" s="1"/>
  <c r="K442" i="7"/>
  <c r="L442" i="7"/>
  <c r="I443" i="7"/>
  <c r="K443" i="7" s="1"/>
  <c r="J443" i="7"/>
  <c r="M443" i="7" s="1"/>
  <c r="L443" i="7"/>
  <c r="I444" i="7"/>
  <c r="K444" i="7" s="1"/>
  <c r="L444" i="7"/>
  <c r="I445" i="7"/>
  <c r="J445" i="7"/>
  <c r="M445" i="7" s="1"/>
  <c r="K445" i="7"/>
  <c r="L445" i="7"/>
  <c r="I446" i="7"/>
  <c r="J446" i="7" s="1"/>
  <c r="M446" i="7" s="1"/>
  <c r="L446" i="7"/>
  <c r="I447" i="7"/>
  <c r="K447" i="7" s="1"/>
  <c r="J447" i="7"/>
  <c r="M447" i="7" s="1"/>
  <c r="L447" i="7"/>
  <c r="I448" i="7"/>
  <c r="L448" i="7"/>
  <c r="I449" i="7"/>
  <c r="K449" i="7" s="1"/>
  <c r="J449" i="7"/>
  <c r="L449" i="7"/>
  <c r="M449" i="7"/>
  <c r="I450" i="7"/>
  <c r="K450" i="7" s="1"/>
  <c r="L450" i="7"/>
  <c r="I451" i="7"/>
  <c r="K451" i="7" s="1"/>
  <c r="J451" i="7"/>
  <c r="M451" i="7" s="1"/>
  <c r="L451" i="7"/>
  <c r="I452" i="7"/>
  <c r="J452" i="7" s="1"/>
  <c r="M452" i="7" s="1"/>
  <c r="L452" i="7"/>
  <c r="I453" i="7"/>
  <c r="K453" i="7" s="1"/>
  <c r="J453" i="7"/>
  <c r="M453" i="7" s="1"/>
  <c r="L453" i="7"/>
  <c r="I454" i="7"/>
  <c r="K454" i="7" s="1"/>
  <c r="L454" i="7"/>
  <c r="I455" i="7"/>
  <c r="J455" i="7"/>
  <c r="M455" i="7" s="1"/>
  <c r="K455" i="7"/>
  <c r="L455" i="7"/>
  <c r="I456" i="7"/>
  <c r="L456" i="7"/>
  <c r="I457" i="7"/>
  <c r="K457" i="7" s="1"/>
  <c r="J457" i="7"/>
  <c r="L457" i="7"/>
  <c r="M457" i="7"/>
  <c r="I458" i="7"/>
  <c r="K458" i="7" s="1"/>
  <c r="J458" i="7"/>
  <c r="M458" i="7" s="1"/>
  <c r="L458" i="7"/>
  <c r="I459" i="7"/>
  <c r="K459" i="7" s="1"/>
  <c r="J459" i="7"/>
  <c r="M459" i="7" s="1"/>
  <c r="L459" i="7"/>
  <c r="I460" i="7"/>
  <c r="L460" i="7"/>
  <c r="I461" i="7"/>
  <c r="K461" i="7" s="1"/>
  <c r="J461" i="7"/>
  <c r="L461" i="7"/>
  <c r="M461" i="7"/>
  <c r="I462" i="7"/>
  <c r="L462" i="7"/>
  <c r="I463" i="7"/>
  <c r="K463" i="7" s="1"/>
  <c r="J463" i="7"/>
  <c r="L463" i="7"/>
  <c r="M463" i="7"/>
  <c r="I464" i="7"/>
  <c r="L464" i="7"/>
  <c r="I465" i="7"/>
  <c r="K465" i="7" s="1"/>
  <c r="J465" i="7"/>
  <c r="M465" i="7" s="1"/>
  <c r="L465" i="7"/>
  <c r="I466" i="7"/>
  <c r="L466" i="7"/>
  <c r="I467" i="7"/>
  <c r="K467" i="7" s="1"/>
  <c r="J467" i="7"/>
  <c r="M467" i="7" s="1"/>
  <c r="L467" i="7"/>
  <c r="I468" i="7"/>
  <c r="J468" i="7" s="1"/>
  <c r="M468" i="7" s="1"/>
  <c r="L468" i="7"/>
  <c r="I469" i="7"/>
  <c r="J469" i="7"/>
  <c r="M469" i="7" s="1"/>
  <c r="K469" i="7"/>
  <c r="L469" i="7"/>
  <c r="I470" i="7"/>
  <c r="L470" i="7"/>
  <c r="I471" i="7"/>
  <c r="K471" i="7" s="1"/>
  <c r="J471" i="7"/>
  <c r="M471" i="7" s="1"/>
  <c r="L471" i="7"/>
  <c r="I472" i="7"/>
  <c r="L472" i="7"/>
  <c r="I473" i="7"/>
  <c r="K473" i="7" s="1"/>
  <c r="J473" i="7"/>
  <c r="M473" i="7" s="1"/>
  <c r="L473" i="7"/>
  <c r="I474" i="7"/>
  <c r="J474" i="7" s="1"/>
  <c r="M474" i="7" s="1"/>
  <c r="K474" i="7"/>
  <c r="L474" i="7"/>
  <c r="I475" i="7"/>
  <c r="K475" i="7" s="1"/>
  <c r="J475" i="7"/>
  <c r="L475" i="7"/>
  <c r="M475" i="7"/>
  <c r="I476" i="7"/>
  <c r="L476" i="7"/>
  <c r="I477" i="7"/>
  <c r="K477" i="7" s="1"/>
  <c r="J477" i="7"/>
  <c r="M477" i="7" s="1"/>
  <c r="L477" i="7"/>
  <c r="I478" i="7"/>
  <c r="J478" i="7" s="1"/>
  <c r="M478" i="7" s="1"/>
  <c r="L478" i="7"/>
  <c r="I479" i="7"/>
  <c r="J479" i="7"/>
  <c r="M479" i="7" s="1"/>
  <c r="K479" i="7"/>
  <c r="L479" i="7"/>
  <c r="I480" i="7"/>
  <c r="L480" i="7"/>
  <c r="I481" i="7"/>
  <c r="K481" i="7" s="1"/>
  <c r="J481" i="7"/>
  <c r="M481" i="7" s="1"/>
  <c r="L481" i="7"/>
  <c r="I482" i="7"/>
  <c r="J482" i="7"/>
  <c r="M482" i="7" s="1"/>
  <c r="K482" i="7"/>
  <c r="L482" i="7"/>
  <c r="I483" i="7"/>
  <c r="K483" i="7" s="1"/>
  <c r="J483" i="7"/>
  <c r="M483" i="7" s="1"/>
  <c r="L483" i="7"/>
  <c r="I484" i="7"/>
  <c r="J484" i="7"/>
  <c r="M484" i="7" s="1"/>
  <c r="K484" i="7"/>
  <c r="L484" i="7"/>
  <c r="I485" i="7"/>
  <c r="K485" i="7" s="1"/>
  <c r="J485" i="7"/>
  <c r="M485" i="7" s="1"/>
  <c r="L485" i="7"/>
  <c r="I486" i="7"/>
  <c r="L486" i="7"/>
  <c r="I487" i="7"/>
  <c r="J487" i="7" s="1"/>
  <c r="M487" i="7" s="1"/>
  <c r="K487" i="7"/>
  <c r="L487" i="7"/>
  <c r="I488" i="7"/>
  <c r="K488" i="7" s="1"/>
  <c r="J488" i="7"/>
  <c r="L488" i="7"/>
  <c r="M488" i="7"/>
  <c r="I489" i="7"/>
  <c r="J489" i="7"/>
  <c r="M489" i="7" s="1"/>
  <c r="K489" i="7"/>
  <c r="L489" i="7"/>
  <c r="I490" i="7"/>
  <c r="J490" i="7" s="1"/>
  <c r="M490" i="7" s="1"/>
  <c r="L490" i="7"/>
  <c r="I491" i="7"/>
  <c r="K491" i="7" s="1"/>
  <c r="J491" i="7"/>
  <c r="M491" i="7" s="1"/>
  <c r="L491" i="7"/>
  <c r="I492" i="7"/>
  <c r="J492" i="7" s="1"/>
  <c r="M492" i="7" s="1"/>
  <c r="K492" i="7"/>
  <c r="L492" i="7"/>
  <c r="I493" i="7"/>
  <c r="K493" i="7" s="1"/>
  <c r="J493" i="7"/>
  <c r="M493" i="7" s="1"/>
  <c r="L493" i="7"/>
  <c r="I494" i="7"/>
  <c r="K494" i="7" s="1"/>
  <c r="L494" i="7"/>
  <c r="I495" i="7"/>
  <c r="K495" i="7" s="1"/>
  <c r="J495" i="7"/>
  <c r="M495" i="7" s="1"/>
  <c r="L495" i="7"/>
  <c r="I496" i="7"/>
  <c r="L496" i="7"/>
  <c r="I497" i="7"/>
  <c r="K497" i="7" s="1"/>
  <c r="J497" i="7"/>
  <c r="L497" i="7"/>
  <c r="M497" i="7"/>
  <c r="I498" i="7"/>
  <c r="K498" i="7" s="1"/>
  <c r="L498" i="7"/>
  <c r="I499" i="7"/>
  <c r="K499" i="7" s="1"/>
  <c r="J499" i="7"/>
  <c r="M499" i="7" s="1"/>
  <c r="L499" i="7"/>
  <c r="I500" i="7"/>
  <c r="K500" i="7" s="1"/>
  <c r="J500" i="7"/>
  <c r="L500" i="7"/>
  <c r="M500" i="7"/>
  <c r="I501" i="7"/>
  <c r="K501" i="7" s="1"/>
  <c r="J501" i="7"/>
  <c r="M501" i="7" s="1"/>
  <c r="L501" i="7"/>
  <c r="I502" i="7"/>
  <c r="J502" i="7" s="1"/>
  <c r="M502" i="7" s="1"/>
  <c r="L502" i="7"/>
  <c r="I503" i="7"/>
  <c r="K503" i="7" s="1"/>
  <c r="J503" i="7"/>
  <c r="M503" i="7" s="1"/>
  <c r="L503" i="7"/>
  <c r="I504" i="7"/>
  <c r="L504" i="7"/>
  <c r="I505" i="7"/>
  <c r="K505" i="7" s="1"/>
  <c r="J505" i="7"/>
  <c r="L505" i="7"/>
  <c r="M505" i="7"/>
  <c r="I506" i="7"/>
  <c r="K506" i="7" s="1"/>
  <c r="J506" i="7"/>
  <c r="M506" i="7" s="1"/>
  <c r="L506" i="7"/>
  <c r="I507" i="7"/>
  <c r="K507" i="7" s="1"/>
  <c r="J507" i="7"/>
  <c r="M507" i="7" s="1"/>
  <c r="L507" i="7"/>
  <c r="I508" i="7"/>
  <c r="K508" i="7" s="1"/>
  <c r="J508" i="7"/>
  <c r="M508" i="7" s="1"/>
  <c r="L508" i="7"/>
  <c r="I509" i="7"/>
  <c r="J509" i="7"/>
  <c r="K509" i="7"/>
  <c r="L509" i="7"/>
  <c r="M509" i="7"/>
  <c r="I510" i="7"/>
  <c r="K510" i="7" s="1"/>
  <c r="J510" i="7"/>
  <c r="M510" i="7" s="1"/>
  <c r="L510" i="7"/>
  <c r="I511" i="7"/>
  <c r="K511" i="7" s="1"/>
  <c r="J511" i="7"/>
  <c r="M511" i="7" s="1"/>
  <c r="L511" i="7"/>
  <c r="I512" i="7"/>
  <c r="L512" i="7"/>
  <c r="I513" i="7"/>
  <c r="J513" i="7"/>
  <c r="M513" i="7" s="1"/>
  <c r="K513" i="7"/>
  <c r="L513" i="7"/>
  <c r="I514" i="7"/>
  <c r="K514" i="7" s="1"/>
  <c r="J514" i="7"/>
  <c r="M514" i="7" s="1"/>
  <c r="L514" i="7"/>
  <c r="I515" i="7"/>
  <c r="K515" i="7" s="1"/>
  <c r="J515" i="7"/>
  <c r="M515" i="7" s="1"/>
  <c r="L515" i="7"/>
  <c r="I516" i="7"/>
  <c r="J516" i="7" s="1"/>
  <c r="M516" i="7" s="1"/>
  <c r="K516" i="7"/>
  <c r="L516" i="7"/>
  <c r="I517" i="7"/>
  <c r="K517" i="7" s="1"/>
  <c r="J517" i="7"/>
  <c r="M517" i="7" s="1"/>
  <c r="L517" i="7"/>
  <c r="I518" i="7"/>
  <c r="K518" i="7" s="1"/>
  <c r="L518" i="7"/>
  <c r="I519" i="7"/>
  <c r="K519" i="7" s="1"/>
  <c r="J519" i="7"/>
  <c r="M519" i="7" s="1"/>
  <c r="L519" i="7"/>
  <c r="I520" i="7"/>
  <c r="K520" i="7" s="1"/>
  <c r="J520" i="7"/>
  <c r="M520" i="7" s="1"/>
  <c r="L520" i="7"/>
  <c r="I521" i="7"/>
  <c r="L521" i="7"/>
  <c r="I522" i="7"/>
  <c r="K522" i="7" s="1"/>
  <c r="J522" i="7"/>
  <c r="M522" i="7" s="1"/>
  <c r="L522" i="7"/>
  <c r="I523" i="7"/>
  <c r="L523" i="7"/>
  <c r="I524" i="7"/>
  <c r="K524" i="7" s="1"/>
  <c r="J524" i="7"/>
  <c r="M524" i="7" s="1"/>
  <c r="L524" i="7"/>
  <c r="I525" i="7"/>
  <c r="L525" i="7"/>
  <c r="I526" i="7"/>
  <c r="K526" i="7" s="1"/>
  <c r="J526" i="7"/>
  <c r="M526" i="7" s="1"/>
  <c r="L526" i="7"/>
  <c r="I527" i="7"/>
  <c r="L527" i="7"/>
  <c r="I528" i="7"/>
  <c r="K528" i="7" s="1"/>
  <c r="J528" i="7"/>
  <c r="L528" i="7"/>
  <c r="M528" i="7"/>
  <c r="I529" i="7"/>
  <c r="K529" i="7" s="1"/>
  <c r="L529" i="7"/>
  <c r="I530" i="7"/>
  <c r="K530" i="7" s="1"/>
  <c r="J530" i="7"/>
  <c r="M530" i="7" s="1"/>
  <c r="L530" i="7"/>
  <c r="I531" i="7"/>
  <c r="K531" i="7" s="1"/>
  <c r="J531" i="7"/>
  <c r="M531" i="7" s="1"/>
  <c r="L531" i="7"/>
  <c r="I532" i="7"/>
  <c r="J532" i="7"/>
  <c r="M532" i="7" s="1"/>
  <c r="K532" i="7"/>
  <c r="L532" i="7"/>
  <c r="I533" i="7"/>
  <c r="L533" i="7"/>
  <c r="I534" i="7"/>
  <c r="K534" i="7" s="1"/>
  <c r="J534" i="7"/>
  <c r="M534" i="7" s="1"/>
  <c r="L534" i="7"/>
  <c r="I535" i="7"/>
  <c r="L535" i="7"/>
  <c r="I536" i="7"/>
  <c r="K536" i="7" s="1"/>
  <c r="J536" i="7"/>
  <c r="L536" i="7"/>
  <c r="M536" i="7"/>
  <c r="I537" i="7"/>
  <c r="J537" i="7" s="1"/>
  <c r="M537" i="7" s="1"/>
  <c r="L537" i="7"/>
  <c r="I538" i="7"/>
  <c r="K538" i="7" s="1"/>
  <c r="J538" i="7"/>
  <c r="M538" i="7" s="1"/>
  <c r="L538" i="7"/>
  <c r="I539" i="7"/>
  <c r="K539" i="7" s="1"/>
  <c r="L539" i="7"/>
  <c r="I540" i="7"/>
  <c r="J540" i="7"/>
  <c r="M540" i="7" s="1"/>
  <c r="K540" i="7"/>
  <c r="L540" i="7"/>
  <c r="I541" i="7"/>
  <c r="J541" i="7" s="1"/>
  <c r="M541" i="7" s="1"/>
  <c r="L541" i="7"/>
  <c r="I542" i="7"/>
  <c r="K542" i="7" s="1"/>
  <c r="J542" i="7"/>
  <c r="M542" i="7" s="1"/>
  <c r="L542" i="7"/>
  <c r="I543" i="7"/>
  <c r="J543" i="7" s="1"/>
  <c r="M543" i="7" s="1"/>
  <c r="L543" i="7"/>
  <c r="I544" i="7"/>
  <c r="K544" i="7" s="1"/>
  <c r="J544" i="7"/>
  <c r="M544" i="7" s="1"/>
  <c r="L544" i="7"/>
  <c r="I545" i="7"/>
  <c r="J545" i="7" s="1"/>
  <c r="M545" i="7" s="1"/>
  <c r="L545" i="7"/>
  <c r="I546" i="7"/>
  <c r="K546" i="7" s="1"/>
  <c r="J546" i="7"/>
  <c r="L546" i="7"/>
  <c r="M546" i="7"/>
  <c r="I547" i="7"/>
  <c r="K547" i="7" s="1"/>
  <c r="L547" i="7"/>
  <c r="I548" i="7"/>
  <c r="K548" i="7" s="1"/>
  <c r="J548" i="7"/>
  <c r="M548" i="7" s="1"/>
  <c r="L548" i="7"/>
  <c r="I549" i="7"/>
  <c r="K549" i="7" s="1"/>
  <c r="L549" i="7"/>
  <c r="I550" i="7"/>
  <c r="K550" i="7" s="1"/>
  <c r="J550" i="7"/>
  <c r="M550" i="7" s="1"/>
  <c r="L550" i="7"/>
  <c r="I551" i="7"/>
  <c r="J551" i="7" s="1"/>
  <c r="M551" i="7" s="1"/>
  <c r="L551" i="7"/>
  <c r="I552" i="7"/>
  <c r="K552" i="7" s="1"/>
  <c r="J552" i="7"/>
  <c r="M552" i="7" s="1"/>
  <c r="L552" i="7"/>
  <c r="I553" i="7"/>
  <c r="J553" i="7" s="1"/>
  <c r="M553" i="7" s="1"/>
  <c r="L553" i="7"/>
  <c r="I554" i="7"/>
  <c r="K554" i="7" s="1"/>
  <c r="J554" i="7"/>
  <c r="M554" i="7" s="1"/>
  <c r="L554" i="7"/>
  <c r="I555" i="7"/>
  <c r="K555" i="7" s="1"/>
  <c r="L555" i="7"/>
  <c r="I556" i="7"/>
  <c r="K556" i="7" s="1"/>
  <c r="J556" i="7"/>
  <c r="M556" i="7" s="1"/>
  <c r="L556" i="7"/>
  <c r="I557" i="7"/>
  <c r="K557" i="7" s="1"/>
  <c r="J557" i="7"/>
  <c r="M557" i="7" s="1"/>
  <c r="L557" i="7"/>
  <c r="I558" i="7"/>
  <c r="J558" i="7"/>
  <c r="M558" i="7" s="1"/>
  <c r="K558" i="7"/>
  <c r="L558" i="7"/>
  <c r="I559" i="7"/>
  <c r="L559" i="7"/>
  <c r="I560" i="7"/>
  <c r="K560" i="7" s="1"/>
  <c r="J560" i="7"/>
  <c r="M560" i="7" s="1"/>
  <c r="L560" i="7"/>
  <c r="I561" i="7"/>
  <c r="K561" i="7" s="1"/>
  <c r="L561" i="7"/>
  <c r="I562" i="7"/>
  <c r="K562" i="7" s="1"/>
  <c r="J562" i="7"/>
  <c r="M562" i="7" s="1"/>
  <c r="L562" i="7"/>
  <c r="I563" i="7"/>
  <c r="K563" i="7" s="1"/>
  <c r="L563" i="7"/>
  <c r="I564" i="7"/>
  <c r="K564" i="7" s="1"/>
  <c r="J564" i="7"/>
  <c r="M564" i="7" s="1"/>
  <c r="L564" i="7"/>
  <c r="I565" i="7"/>
  <c r="K565" i="7" s="1"/>
  <c r="L565" i="7"/>
  <c r="I566" i="7"/>
  <c r="K566" i="7" s="1"/>
  <c r="J566" i="7"/>
  <c r="M566" i="7" s="1"/>
  <c r="L566" i="7"/>
  <c r="I567" i="7"/>
  <c r="J567" i="7" s="1"/>
  <c r="M567" i="7" s="1"/>
  <c r="L567" i="7"/>
  <c r="I568" i="7"/>
  <c r="K568" i="7" s="1"/>
  <c r="J568" i="7"/>
  <c r="M568" i="7" s="1"/>
  <c r="L568" i="7"/>
  <c r="I569" i="7"/>
  <c r="L569" i="7"/>
  <c r="I570" i="7"/>
  <c r="K570" i="7" s="1"/>
  <c r="J570" i="7"/>
  <c r="M570" i="7" s="1"/>
  <c r="L570" i="7"/>
  <c r="I571" i="7"/>
  <c r="K571" i="7" s="1"/>
  <c r="L571" i="7"/>
  <c r="I572" i="7"/>
  <c r="K572" i="7" s="1"/>
  <c r="J572" i="7"/>
  <c r="M572" i="7" s="1"/>
  <c r="L572" i="7"/>
  <c r="I573" i="7"/>
  <c r="J573" i="7" s="1"/>
  <c r="M573" i="7" s="1"/>
  <c r="L573" i="7"/>
  <c r="I574" i="7"/>
  <c r="K574" i="7" s="1"/>
  <c r="J574" i="7"/>
  <c r="M574" i="7" s="1"/>
  <c r="L574" i="7"/>
  <c r="I575" i="7"/>
  <c r="J575" i="7" s="1"/>
  <c r="M575" i="7" s="1"/>
  <c r="L575" i="7"/>
  <c r="I576" i="7"/>
  <c r="K576" i="7" s="1"/>
  <c r="J576" i="7"/>
  <c r="M576" i="7" s="1"/>
  <c r="L576" i="7"/>
  <c r="I577" i="7"/>
  <c r="K577" i="7" s="1"/>
  <c r="L577" i="7"/>
  <c r="I578" i="7"/>
  <c r="K578" i="7" s="1"/>
  <c r="J578" i="7"/>
  <c r="M578" i="7" s="1"/>
  <c r="L578" i="7"/>
  <c r="I579" i="7"/>
  <c r="K579" i="7" s="1"/>
  <c r="L579" i="7"/>
  <c r="I580" i="7"/>
  <c r="K580" i="7" s="1"/>
  <c r="J580" i="7"/>
  <c r="M580" i="7" s="1"/>
  <c r="L580" i="7"/>
  <c r="I581" i="7"/>
  <c r="K581" i="7" s="1"/>
  <c r="J581" i="7"/>
  <c r="M581" i="7" s="1"/>
  <c r="L581" i="7"/>
  <c r="I582" i="7"/>
  <c r="K582" i="7" s="1"/>
  <c r="J582" i="7"/>
  <c r="M582" i="7" s="1"/>
  <c r="L582" i="7"/>
  <c r="I583" i="7"/>
  <c r="J583" i="7"/>
  <c r="M583" i="7" s="1"/>
  <c r="K583" i="7"/>
  <c r="L583" i="7"/>
  <c r="I584" i="7"/>
  <c r="J584" i="7" s="1"/>
  <c r="M584" i="7" s="1"/>
  <c r="L584" i="7"/>
  <c r="I585" i="7"/>
  <c r="K585" i="7" s="1"/>
  <c r="J585" i="7"/>
  <c r="M585" i="7" s="1"/>
  <c r="L585" i="7"/>
  <c r="I586" i="7"/>
  <c r="L586" i="7"/>
  <c r="I587" i="7"/>
  <c r="K587" i="7" s="1"/>
  <c r="L587" i="7"/>
  <c r="I588" i="7"/>
  <c r="K588" i="7" s="1"/>
  <c r="J588" i="7"/>
  <c r="M588" i="7" s="1"/>
  <c r="L588" i="7"/>
  <c r="I589" i="7"/>
  <c r="J589" i="7" s="1"/>
  <c r="M589" i="7" s="1"/>
  <c r="K589" i="7"/>
  <c r="L589" i="7"/>
  <c r="I590" i="7"/>
  <c r="K590" i="7" s="1"/>
  <c r="J590" i="7"/>
  <c r="M590" i="7" s="1"/>
  <c r="L590" i="7"/>
  <c r="I591" i="7"/>
  <c r="J591" i="7" s="1"/>
  <c r="M591" i="7" s="1"/>
  <c r="L591" i="7"/>
  <c r="I592" i="7"/>
  <c r="K592" i="7" s="1"/>
  <c r="J592" i="7"/>
  <c r="M592" i="7" s="1"/>
  <c r="L592" i="7"/>
  <c r="I593" i="7"/>
  <c r="J593" i="7" s="1"/>
  <c r="M593" i="7" s="1"/>
  <c r="K593" i="7"/>
  <c r="L593" i="7"/>
  <c r="I594" i="7"/>
  <c r="K594" i="7" s="1"/>
  <c r="J594" i="7"/>
  <c r="L594" i="7"/>
  <c r="M594" i="7"/>
  <c r="I595" i="7"/>
  <c r="K595" i="7" s="1"/>
  <c r="L595" i="7"/>
  <c r="I596" i="7"/>
  <c r="K596" i="7" s="1"/>
  <c r="J596" i="7"/>
  <c r="M596" i="7" s="1"/>
  <c r="L596" i="7"/>
  <c r="I597" i="7"/>
  <c r="J597" i="7" s="1"/>
  <c r="M597" i="7" s="1"/>
  <c r="K597" i="7"/>
  <c r="L597" i="7"/>
  <c r="I598" i="7"/>
  <c r="K598" i="7" s="1"/>
  <c r="J598" i="7"/>
  <c r="L598" i="7"/>
  <c r="M598" i="7"/>
  <c r="I599" i="7"/>
  <c r="J599" i="7" s="1"/>
  <c r="L599" i="7"/>
  <c r="M599" i="7"/>
  <c r="I600" i="7"/>
  <c r="K600" i="7" s="1"/>
  <c r="J600" i="7"/>
  <c r="L600" i="7"/>
  <c r="M600" i="7"/>
  <c r="I601" i="7"/>
  <c r="J601" i="7" s="1"/>
  <c r="M601" i="7" s="1"/>
  <c r="L601" i="7"/>
  <c r="I602" i="7"/>
  <c r="K602" i="7" s="1"/>
  <c r="J602" i="7"/>
  <c r="M602" i="7" s="1"/>
  <c r="L602" i="7"/>
  <c r="I603" i="7"/>
  <c r="K603" i="7" s="1"/>
  <c r="L603" i="7"/>
  <c r="I604" i="7"/>
  <c r="K604" i="7" s="1"/>
  <c r="J604" i="7"/>
  <c r="M604" i="7" s="1"/>
  <c r="L604" i="7"/>
  <c r="I605" i="7"/>
  <c r="K605" i="7" s="1"/>
  <c r="J605" i="7"/>
  <c r="L605" i="7"/>
  <c r="M605" i="7"/>
  <c r="I606" i="7"/>
  <c r="K606" i="7" s="1"/>
  <c r="J606" i="7"/>
  <c r="M606" i="7" s="1"/>
  <c r="L606" i="7"/>
  <c r="I607" i="7"/>
  <c r="L607" i="7"/>
  <c r="I608" i="7"/>
  <c r="K608" i="7" s="1"/>
  <c r="J608" i="7"/>
  <c r="M608" i="7" s="1"/>
  <c r="L608" i="7"/>
  <c r="I609" i="7"/>
  <c r="L609" i="7"/>
  <c r="I610" i="7"/>
  <c r="K610" i="7" s="1"/>
  <c r="J610" i="7"/>
  <c r="L610" i="7"/>
  <c r="M610" i="7"/>
  <c r="I611" i="7"/>
  <c r="K611" i="7" s="1"/>
  <c r="L611" i="7"/>
  <c r="I612" i="7"/>
  <c r="K612" i="7" s="1"/>
  <c r="J612" i="7"/>
  <c r="M612" i="7" s="1"/>
  <c r="L612" i="7"/>
  <c r="I613" i="7"/>
  <c r="K613" i="7" s="1"/>
  <c r="J613" i="7"/>
  <c r="M613" i="7" s="1"/>
  <c r="L613" i="7"/>
  <c r="I614" i="7"/>
  <c r="K614" i="7" s="1"/>
  <c r="J614" i="7"/>
  <c r="M614" i="7" s="1"/>
  <c r="L614" i="7"/>
  <c r="I615" i="7"/>
  <c r="J615" i="7" s="1"/>
  <c r="M615" i="7" s="1"/>
  <c r="L615" i="7"/>
  <c r="I616" i="7"/>
  <c r="J616" i="7"/>
  <c r="M616" i="7" s="1"/>
  <c r="K616" i="7"/>
  <c r="L616" i="7"/>
  <c r="I617" i="7"/>
  <c r="J617" i="7" s="1"/>
  <c r="M617" i="7" s="1"/>
  <c r="K617" i="7"/>
  <c r="L617" i="7"/>
  <c r="I618" i="7"/>
  <c r="K618" i="7" s="1"/>
  <c r="J618" i="7"/>
  <c r="M618" i="7" s="1"/>
  <c r="L618" i="7"/>
  <c r="I619" i="7"/>
  <c r="K619" i="7" s="1"/>
  <c r="L619" i="7"/>
  <c r="I620" i="7"/>
  <c r="K620" i="7" s="1"/>
  <c r="J620" i="7"/>
  <c r="M620" i="7" s="1"/>
  <c r="L620" i="7"/>
  <c r="I621" i="7"/>
  <c r="J621" i="7" s="1"/>
  <c r="M621" i="7" s="1"/>
  <c r="L621" i="7"/>
  <c r="I622" i="7"/>
  <c r="K622" i="7" s="1"/>
  <c r="J622" i="7"/>
  <c r="M622" i="7" s="1"/>
  <c r="L622" i="7"/>
  <c r="I623" i="7"/>
  <c r="K623" i="7" s="1"/>
  <c r="L623" i="7"/>
  <c r="I624" i="7"/>
  <c r="K624" i="7" s="1"/>
  <c r="J624" i="7"/>
  <c r="M624" i="7" s="1"/>
  <c r="L624" i="7"/>
  <c r="I625" i="7"/>
  <c r="J625" i="7" s="1"/>
  <c r="M625" i="7" s="1"/>
  <c r="L625" i="7"/>
  <c r="I626" i="7"/>
  <c r="K626" i="7" s="1"/>
  <c r="J626" i="7"/>
  <c r="M626" i="7" s="1"/>
  <c r="L626" i="7"/>
  <c r="I627" i="7"/>
  <c r="J627" i="7"/>
  <c r="K627" i="7"/>
  <c r="L627" i="7"/>
  <c r="M627" i="7"/>
  <c r="I628" i="7"/>
  <c r="K628" i="7" s="1"/>
  <c r="J628" i="7"/>
  <c r="M628" i="7" s="1"/>
  <c r="L628" i="7"/>
  <c r="I629" i="7"/>
  <c r="K629" i="7" s="1"/>
  <c r="J629" i="7"/>
  <c r="M629" i="7" s="1"/>
  <c r="L629" i="7"/>
  <c r="I630" i="7"/>
  <c r="K630" i="7" s="1"/>
  <c r="J630" i="7"/>
  <c r="M630" i="7" s="1"/>
  <c r="L630" i="7"/>
  <c r="I631" i="7"/>
  <c r="J631" i="7" s="1"/>
  <c r="L631" i="7"/>
  <c r="M631" i="7"/>
  <c r="I632" i="7"/>
  <c r="K632" i="7" s="1"/>
  <c r="J632" i="7"/>
  <c r="M632" i="7" s="1"/>
  <c r="L632" i="7"/>
  <c r="I633" i="7"/>
  <c r="J633" i="7" s="1"/>
  <c r="M633" i="7" s="1"/>
  <c r="K633" i="7"/>
  <c r="L633" i="7"/>
  <c r="I634" i="7"/>
  <c r="K634" i="7" s="1"/>
  <c r="J634" i="7"/>
  <c r="M634" i="7" s="1"/>
  <c r="L634" i="7"/>
  <c r="I635" i="7"/>
  <c r="L635" i="7"/>
  <c r="I636" i="7"/>
  <c r="K636" i="7" s="1"/>
  <c r="L636" i="7"/>
  <c r="I637" i="7"/>
  <c r="K637" i="7" s="1"/>
  <c r="J637" i="7"/>
  <c r="M637" i="7" s="1"/>
  <c r="L637" i="7"/>
  <c r="I638" i="7"/>
  <c r="K638" i="7" s="1"/>
  <c r="J638" i="7"/>
  <c r="M638" i="7" s="1"/>
  <c r="L638" i="7"/>
  <c r="I639" i="7"/>
  <c r="J639" i="7" s="1"/>
  <c r="M639" i="7" s="1"/>
  <c r="L639" i="7"/>
  <c r="I640" i="7"/>
  <c r="K640" i="7" s="1"/>
  <c r="J640" i="7"/>
  <c r="M640" i="7" s="1"/>
  <c r="L640" i="7"/>
  <c r="I641" i="7"/>
  <c r="J641" i="7" s="1"/>
  <c r="M641" i="7" s="1"/>
  <c r="L641" i="7"/>
  <c r="I642" i="7"/>
  <c r="K642" i="7" s="1"/>
  <c r="J642" i="7"/>
  <c r="M642" i="7" s="1"/>
  <c r="L642" i="7"/>
  <c r="I643" i="7"/>
  <c r="K643" i="7" s="1"/>
  <c r="L643" i="7"/>
  <c r="I644" i="7"/>
  <c r="K644" i="7" s="1"/>
  <c r="J644" i="7"/>
  <c r="M644" i="7" s="1"/>
  <c r="L644" i="7"/>
  <c r="I645" i="7"/>
  <c r="L645" i="7"/>
  <c r="I646" i="7"/>
  <c r="K646" i="7" s="1"/>
  <c r="J646" i="7"/>
  <c r="L646" i="7"/>
  <c r="M646" i="7"/>
  <c r="I647" i="7"/>
  <c r="J647" i="7" s="1"/>
  <c r="M647" i="7" s="1"/>
  <c r="L647" i="7"/>
  <c r="I648" i="7"/>
  <c r="K648" i="7" s="1"/>
  <c r="J648" i="7"/>
  <c r="M648" i="7" s="1"/>
  <c r="L648" i="7"/>
  <c r="I649" i="7"/>
  <c r="J649" i="7" s="1"/>
  <c r="M649" i="7" s="1"/>
  <c r="L649" i="7"/>
  <c r="I650" i="7"/>
  <c r="K650" i="7" s="1"/>
  <c r="J650" i="7"/>
  <c r="M650" i="7" s="1"/>
  <c r="L650" i="7"/>
  <c r="I651" i="7"/>
  <c r="K651" i="7" s="1"/>
  <c r="L651" i="7"/>
  <c r="I652" i="7"/>
  <c r="K652" i="7" s="1"/>
  <c r="J652" i="7"/>
  <c r="M652" i="7" s="1"/>
  <c r="L652" i="7"/>
  <c r="I653" i="7"/>
  <c r="J653" i="7" s="1"/>
  <c r="M653" i="7" s="1"/>
  <c r="L653" i="7"/>
  <c r="I654" i="7"/>
  <c r="K654" i="7" s="1"/>
  <c r="J654" i="7"/>
  <c r="M654" i="7" s="1"/>
  <c r="L654" i="7"/>
  <c r="I655" i="7"/>
  <c r="J655" i="7" s="1"/>
  <c r="L655" i="7"/>
  <c r="M655" i="7"/>
  <c r="I656" i="7"/>
  <c r="K656" i="7" s="1"/>
  <c r="J656" i="7"/>
  <c r="M656" i="7" s="1"/>
  <c r="L656" i="7"/>
  <c r="I657" i="7"/>
  <c r="J657" i="7" s="1"/>
  <c r="L657" i="7"/>
  <c r="M657" i="7"/>
  <c r="I658" i="7"/>
  <c r="K658" i="7" s="1"/>
  <c r="J658" i="7"/>
  <c r="M658" i="7" s="1"/>
  <c r="L658" i="7"/>
  <c r="I659" i="7"/>
  <c r="K659" i="7" s="1"/>
  <c r="J659" i="7"/>
  <c r="L659" i="7"/>
  <c r="M659" i="7"/>
  <c r="I660" i="7"/>
  <c r="K660" i="7" s="1"/>
  <c r="J660" i="7"/>
  <c r="M660" i="7" s="1"/>
  <c r="L660" i="7"/>
  <c r="I661" i="7"/>
  <c r="K661" i="7" s="1"/>
  <c r="J661" i="7"/>
  <c r="M661" i="7" s="1"/>
  <c r="L661" i="7"/>
  <c r="I662" i="7"/>
  <c r="J662" i="7"/>
  <c r="M662" i="7" s="1"/>
  <c r="K662" i="7"/>
  <c r="L662" i="7"/>
  <c r="I663" i="7"/>
  <c r="J663" i="7" s="1"/>
  <c r="M663" i="7" s="1"/>
  <c r="K663" i="7"/>
  <c r="L663" i="7"/>
  <c r="I664" i="7"/>
  <c r="K664" i="7" s="1"/>
  <c r="J664" i="7"/>
  <c r="M664" i="7" s="1"/>
  <c r="L664" i="7"/>
  <c r="I665" i="7"/>
  <c r="L665" i="7"/>
  <c r="I666" i="7"/>
  <c r="K666" i="7" s="1"/>
  <c r="J666" i="7"/>
  <c r="M666" i="7" s="1"/>
  <c r="L666" i="7"/>
  <c r="I667" i="7"/>
  <c r="L667" i="7"/>
  <c r="I668" i="7"/>
  <c r="K668" i="7" s="1"/>
  <c r="J668" i="7"/>
  <c r="L668" i="7"/>
  <c r="M668" i="7"/>
  <c r="I669" i="7"/>
  <c r="J669" i="7"/>
  <c r="M669" i="7" s="1"/>
  <c r="K669" i="7"/>
  <c r="L669" i="7"/>
  <c r="I670" i="7"/>
  <c r="J670" i="7"/>
  <c r="M670" i="7" s="1"/>
  <c r="K670" i="7"/>
  <c r="L670" i="7"/>
  <c r="I671" i="7"/>
  <c r="J671" i="7" s="1"/>
  <c r="M671" i="7" s="1"/>
  <c r="L671" i="7"/>
  <c r="I672" i="7"/>
  <c r="K672" i="7" s="1"/>
  <c r="J672" i="7"/>
  <c r="M672" i="7" s="1"/>
  <c r="L672" i="7"/>
  <c r="I673" i="7"/>
  <c r="J673" i="7" s="1"/>
  <c r="M673" i="7" s="1"/>
  <c r="L673" i="7"/>
  <c r="I674" i="7"/>
  <c r="K674" i="7" s="1"/>
  <c r="J674" i="7"/>
  <c r="M674" i="7" s="1"/>
  <c r="L674" i="7"/>
  <c r="I675" i="7"/>
  <c r="K675" i="7" s="1"/>
  <c r="L675" i="7"/>
  <c r="I676" i="7"/>
  <c r="K676" i="7" s="1"/>
  <c r="J676" i="7"/>
  <c r="M676" i="7" s="1"/>
  <c r="L676" i="7"/>
  <c r="I677" i="7"/>
  <c r="J677" i="7" s="1"/>
  <c r="M677" i="7" s="1"/>
  <c r="K677" i="7"/>
  <c r="L677" i="7"/>
  <c r="I678" i="7"/>
  <c r="J678" i="7"/>
  <c r="M678" i="7" s="1"/>
  <c r="K678" i="7"/>
  <c r="L678" i="7"/>
  <c r="I679" i="7"/>
  <c r="L679" i="7"/>
  <c r="I680" i="7"/>
  <c r="K680" i="7" s="1"/>
  <c r="J680" i="7"/>
  <c r="M680" i="7" s="1"/>
  <c r="L680" i="7"/>
  <c r="I681" i="7"/>
  <c r="L681" i="7"/>
  <c r="I682" i="7"/>
  <c r="K682" i="7" s="1"/>
  <c r="J682" i="7"/>
  <c r="M682" i="7" s="1"/>
  <c r="L682" i="7"/>
  <c r="I683" i="7"/>
  <c r="K683" i="7" s="1"/>
  <c r="L683" i="7"/>
  <c r="I684" i="7"/>
  <c r="K684" i="7" s="1"/>
  <c r="J684" i="7"/>
  <c r="M684" i="7" s="1"/>
  <c r="L684" i="7"/>
  <c r="I685" i="7"/>
  <c r="L685" i="7"/>
  <c r="I686" i="7"/>
  <c r="J686" i="7"/>
  <c r="M686" i="7" s="1"/>
  <c r="K686" i="7"/>
  <c r="L686" i="7"/>
  <c r="I687" i="7"/>
  <c r="L687" i="7"/>
  <c r="I688" i="7"/>
  <c r="K688" i="7" s="1"/>
  <c r="J688" i="7"/>
  <c r="M688" i="7" s="1"/>
  <c r="L688" i="7"/>
  <c r="I689" i="7"/>
  <c r="J689" i="7" s="1"/>
  <c r="M689" i="7" s="1"/>
  <c r="K689" i="7"/>
  <c r="L689" i="7"/>
  <c r="I690" i="7"/>
  <c r="K690" i="7" s="1"/>
  <c r="J690" i="7"/>
  <c r="M690" i="7" s="1"/>
  <c r="L690" i="7"/>
  <c r="I691" i="7"/>
  <c r="J691" i="7" s="1"/>
  <c r="L691" i="7"/>
  <c r="M691" i="7"/>
  <c r="I692" i="7"/>
  <c r="K692" i="7" s="1"/>
  <c r="J692" i="7"/>
  <c r="M692" i="7" s="1"/>
  <c r="L692" i="7"/>
  <c r="I693" i="7"/>
  <c r="K693" i="7" s="1"/>
  <c r="L693" i="7"/>
  <c r="I694" i="7"/>
  <c r="K694" i="7" s="1"/>
  <c r="J694" i="7"/>
  <c r="M694" i="7" s="1"/>
  <c r="L694" i="7"/>
  <c r="I695" i="7"/>
  <c r="J695" i="7" s="1"/>
  <c r="L695" i="7"/>
  <c r="M695" i="7"/>
  <c r="I696" i="7"/>
  <c r="K696" i="7" s="1"/>
  <c r="J696" i="7"/>
  <c r="M696" i="7" s="1"/>
  <c r="L696" i="7"/>
  <c r="I697" i="7"/>
  <c r="J697" i="7" s="1"/>
  <c r="M697" i="7" s="1"/>
  <c r="L697" i="7"/>
  <c r="I698" i="7"/>
  <c r="K698" i="7" s="1"/>
  <c r="J698" i="7"/>
  <c r="M698" i="7" s="1"/>
  <c r="L698" i="7"/>
  <c r="I699" i="7"/>
  <c r="J699" i="7" s="1"/>
  <c r="M699" i="7" s="1"/>
  <c r="L699" i="7"/>
  <c r="I700" i="7"/>
  <c r="K700" i="7" s="1"/>
  <c r="J700" i="7"/>
  <c r="M700" i="7" s="1"/>
  <c r="L700" i="7"/>
  <c r="I701" i="7"/>
  <c r="L701" i="7"/>
  <c r="I702" i="7"/>
  <c r="J702" i="7"/>
  <c r="M702" i="7" s="1"/>
  <c r="K702" i="7"/>
  <c r="L702" i="7"/>
  <c r="I703" i="7"/>
  <c r="J703" i="7" s="1"/>
  <c r="M703" i="7" s="1"/>
  <c r="K703" i="7"/>
  <c r="L703" i="7"/>
  <c r="I704" i="7"/>
  <c r="K704" i="7" s="1"/>
  <c r="J704" i="7"/>
  <c r="M704" i="7" s="1"/>
  <c r="L704" i="7"/>
  <c r="I705" i="7"/>
  <c r="J705" i="7" s="1"/>
  <c r="M705" i="7" s="1"/>
  <c r="L705" i="7"/>
  <c r="I706" i="7"/>
  <c r="K706" i="7" s="1"/>
  <c r="J706" i="7"/>
  <c r="M706" i="7" s="1"/>
  <c r="L706" i="7"/>
  <c r="I707" i="7"/>
  <c r="J707" i="7" s="1"/>
  <c r="M707" i="7" s="1"/>
  <c r="L707" i="7"/>
  <c r="I708" i="7"/>
  <c r="K708" i="7" s="1"/>
  <c r="L708" i="7"/>
  <c r="I709" i="7"/>
  <c r="J709" i="7" s="1"/>
  <c r="M709" i="7" s="1"/>
  <c r="L709" i="7"/>
  <c r="I710" i="7"/>
  <c r="J710" i="7"/>
  <c r="M710" i="7" s="1"/>
  <c r="K710" i="7"/>
  <c r="L710" i="7"/>
  <c r="I711" i="7"/>
  <c r="L711" i="7"/>
  <c r="I712" i="7"/>
  <c r="K712" i="7" s="1"/>
  <c r="J712" i="7"/>
  <c r="M712" i="7" s="1"/>
  <c r="L712" i="7"/>
  <c r="I713" i="7"/>
  <c r="L713" i="7"/>
  <c r="I714" i="7"/>
  <c r="K714" i="7" s="1"/>
  <c r="J714" i="7"/>
  <c r="M714" i="7" s="1"/>
  <c r="L714" i="7"/>
  <c r="I715" i="7"/>
  <c r="K715" i="7" s="1"/>
  <c r="J715" i="7"/>
  <c r="M715" i="7" s="1"/>
  <c r="L715" i="7"/>
  <c r="I716" i="7"/>
  <c r="K716" i="7" s="1"/>
  <c r="L716" i="7"/>
  <c r="I717" i="7"/>
  <c r="K717" i="7" s="1"/>
  <c r="J717" i="7"/>
  <c r="M717" i="7" s="1"/>
  <c r="L717" i="7"/>
  <c r="I718" i="7"/>
  <c r="J718" i="7" s="1"/>
  <c r="M718" i="7" s="1"/>
  <c r="L718" i="7"/>
  <c r="I719" i="7"/>
  <c r="K719" i="7" s="1"/>
  <c r="J719" i="7"/>
  <c r="M719" i="7" s="1"/>
  <c r="L719" i="7"/>
  <c r="I720" i="7"/>
  <c r="K720" i="7" s="1"/>
  <c r="L720" i="7"/>
  <c r="I721" i="7"/>
  <c r="J721" i="7"/>
  <c r="M721" i="7" s="1"/>
  <c r="K721" i="7"/>
  <c r="L721" i="7"/>
  <c r="I722" i="7"/>
  <c r="L722" i="7"/>
  <c r="I723" i="7"/>
  <c r="K723" i="7" s="1"/>
  <c r="J723" i="7"/>
  <c r="L723" i="7"/>
  <c r="M723" i="7"/>
  <c r="I724" i="7"/>
  <c r="K724" i="7" s="1"/>
  <c r="L724" i="7"/>
  <c r="I725" i="7"/>
  <c r="J725" i="7"/>
  <c r="M725" i="7" s="1"/>
  <c r="K725" i="7"/>
  <c r="L725" i="7"/>
  <c r="I726" i="7"/>
  <c r="J726" i="7" s="1"/>
  <c r="M726" i="7" s="1"/>
  <c r="K726" i="7"/>
  <c r="L726" i="7"/>
  <c r="I727" i="7"/>
  <c r="K727" i="7" s="1"/>
  <c r="J727" i="7"/>
  <c r="M727" i="7" s="1"/>
  <c r="L727" i="7"/>
  <c r="I728" i="7"/>
  <c r="J728" i="7" s="1"/>
  <c r="M728" i="7" s="1"/>
  <c r="L728" i="7"/>
  <c r="I729" i="7"/>
  <c r="K729" i="7" s="1"/>
  <c r="J729" i="7"/>
  <c r="M729" i="7" s="1"/>
  <c r="L729" i="7"/>
  <c r="I730" i="7"/>
  <c r="K730" i="7" s="1"/>
  <c r="J730" i="7"/>
  <c r="M730" i="7" s="1"/>
  <c r="L730" i="7"/>
  <c r="I731" i="7"/>
  <c r="K731" i="7" s="1"/>
  <c r="J731" i="7"/>
  <c r="M731" i="7" s="1"/>
  <c r="L731" i="7"/>
  <c r="I732" i="7"/>
  <c r="L732" i="7"/>
  <c r="I733" i="7"/>
  <c r="K733" i="7" s="1"/>
  <c r="J733" i="7"/>
  <c r="M733" i="7" s="1"/>
  <c r="L733" i="7"/>
  <c r="I734" i="7"/>
  <c r="L734" i="7"/>
  <c r="I735" i="7"/>
  <c r="K735" i="7" s="1"/>
  <c r="J735" i="7"/>
  <c r="L735" i="7"/>
  <c r="M735" i="7"/>
  <c r="I736" i="7"/>
  <c r="L736" i="7"/>
  <c r="I737" i="7"/>
  <c r="K737" i="7" s="1"/>
  <c r="J737" i="7"/>
  <c r="L737" i="7"/>
  <c r="M737" i="7"/>
  <c r="I738" i="7"/>
  <c r="L738" i="7"/>
  <c r="I739" i="7"/>
  <c r="J739" i="7"/>
  <c r="K739" i="7"/>
  <c r="L739" i="7"/>
  <c r="M739" i="7"/>
  <c r="I740" i="7"/>
  <c r="K740" i="7" s="1"/>
  <c r="L740" i="7"/>
  <c r="I741" i="7"/>
  <c r="J741" i="7"/>
  <c r="M741" i="7" s="1"/>
  <c r="K741" i="7"/>
  <c r="L741" i="7"/>
  <c r="I742" i="7"/>
  <c r="J742" i="7"/>
  <c r="M742" i="7" s="1"/>
  <c r="K742" i="7"/>
  <c r="L742" i="7"/>
  <c r="I743" i="7"/>
  <c r="K743" i="7" s="1"/>
  <c r="J743" i="7"/>
  <c r="L743" i="7"/>
  <c r="M743" i="7"/>
  <c r="I744" i="7"/>
  <c r="J744" i="7" s="1"/>
  <c r="M744" i="7" s="1"/>
  <c r="K744" i="7"/>
  <c r="L744" i="7"/>
  <c r="I745" i="7"/>
  <c r="K745" i="7" s="1"/>
  <c r="J745" i="7"/>
  <c r="M745" i="7" s="1"/>
  <c r="L745" i="7"/>
  <c r="I746" i="7"/>
  <c r="K746" i="7" s="1"/>
  <c r="L746" i="7"/>
  <c r="I747" i="7"/>
  <c r="K747" i="7" s="1"/>
  <c r="J747" i="7"/>
  <c r="M747" i="7" s="1"/>
  <c r="L747" i="7"/>
  <c r="I748" i="7"/>
  <c r="K748" i="7" s="1"/>
  <c r="L748" i="7"/>
  <c r="I749" i="7"/>
  <c r="K749" i="7" s="1"/>
  <c r="J749" i="7"/>
  <c r="L749" i="7"/>
  <c r="M749" i="7"/>
  <c r="I750" i="7"/>
  <c r="K750" i="7" s="1"/>
  <c r="J750" i="7"/>
  <c r="M750" i="7" s="1"/>
  <c r="L750" i="7"/>
  <c r="I751" i="7"/>
  <c r="J751" i="7" s="1"/>
  <c r="M751" i="7" s="1"/>
  <c r="L751" i="7"/>
  <c r="I752" i="7"/>
  <c r="J752" i="7"/>
  <c r="M752" i="7" s="1"/>
  <c r="K752" i="7"/>
  <c r="L752" i="7"/>
  <c r="I753" i="7"/>
  <c r="J753" i="7" s="1"/>
  <c r="M753" i="7" s="1"/>
  <c r="L753" i="7"/>
  <c r="I754" i="7"/>
  <c r="L754" i="7"/>
  <c r="I755" i="7"/>
  <c r="K755" i="7" s="1"/>
  <c r="J755" i="7"/>
  <c r="M755" i="7" s="1"/>
  <c r="L755" i="7"/>
  <c r="I756" i="7"/>
  <c r="K756" i="7" s="1"/>
  <c r="J756" i="7"/>
  <c r="M756" i="7" s="1"/>
  <c r="L756" i="7"/>
  <c r="I757" i="7"/>
  <c r="K757" i="7" s="1"/>
  <c r="L757" i="7"/>
  <c r="I758" i="7"/>
  <c r="J758" i="7"/>
  <c r="M758" i="7" s="1"/>
  <c r="K758" i="7"/>
  <c r="L758" i="7"/>
  <c r="I759" i="7"/>
  <c r="J759" i="7" s="1"/>
  <c r="K759" i="7"/>
  <c r="L759" i="7"/>
  <c r="M759" i="7"/>
  <c r="I760" i="7"/>
  <c r="J760" i="7"/>
  <c r="M760" i="7" s="1"/>
  <c r="K760" i="7"/>
  <c r="L760" i="7"/>
  <c r="I761" i="7"/>
  <c r="J761" i="7" s="1"/>
  <c r="L761" i="7"/>
  <c r="M761" i="7"/>
  <c r="I762" i="7"/>
  <c r="K762" i="7" s="1"/>
  <c r="J762" i="7"/>
  <c r="M762" i="7" s="1"/>
  <c r="L762" i="7"/>
  <c r="I763" i="7"/>
  <c r="J763" i="7" s="1"/>
  <c r="M763" i="7" s="1"/>
  <c r="L763" i="7"/>
  <c r="I764" i="7"/>
  <c r="K764" i="7" s="1"/>
  <c r="J764" i="7"/>
  <c r="M764" i="7" s="1"/>
  <c r="L764" i="7"/>
  <c r="I765" i="7"/>
  <c r="J765" i="7"/>
  <c r="M765" i="7" s="1"/>
  <c r="K765" i="7"/>
  <c r="L765" i="7"/>
  <c r="I766" i="7"/>
  <c r="J766" i="7"/>
  <c r="M766" i="7" s="1"/>
  <c r="K766" i="7"/>
  <c r="L766" i="7"/>
  <c r="I767" i="7"/>
  <c r="K767" i="7" s="1"/>
  <c r="J767" i="7"/>
  <c r="M767" i="7" s="1"/>
  <c r="L767" i="7"/>
  <c r="I768" i="7"/>
  <c r="J768" i="7" s="1"/>
  <c r="M768" i="7" s="1"/>
  <c r="L768" i="7"/>
  <c r="I769" i="7"/>
  <c r="K769" i="7" s="1"/>
  <c r="J769" i="7"/>
  <c r="L769" i="7"/>
  <c r="M769" i="7"/>
  <c r="I770" i="7"/>
  <c r="K770" i="7" s="1"/>
  <c r="J770" i="7"/>
  <c r="M770" i="7" s="1"/>
  <c r="L770" i="7"/>
  <c r="I771" i="7"/>
  <c r="K771" i="7" s="1"/>
  <c r="J771" i="7"/>
  <c r="M771" i="7" s="1"/>
  <c r="L771" i="7"/>
  <c r="I772" i="7"/>
  <c r="K772" i="7" s="1"/>
  <c r="J772" i="7"/>
  <c r="M772" i="7" s="1"/>
  <c r="L772" i="7"/>
  <c r="I773" i="7"/>
  <c r="K773" i="7" s="1"/>
  <c r="J773" i="7"/>
  <c r="L773" i="7"/>
  <c r="M773" i="7"/>
  <c r="I774" i="7"/>
  <c r="K774" i="7" s="1"/>
  <c r="L774" i="7"/>
  <c r="I775" i="7"/>
  <c r="K775" i="7" s="1"/>
  <c r="J775" i="7"/>
  <c r="M775" i="7" s="1"/>
  <c r="L775" i="7"/>
  <c r="I776" i="7"/>
  <c r="L776" i="7"/>
  <c r="I777" i="7"/>
  <c r="K777" i="7" s="1"/>
  <c r="J777" i="7"/>
  <c r="M777" i="7" s="1"/>
  <c r="L777" i="7"/>
  <c r="I778" i="7"/>
  <c r="L778" i="7"/>
  <c r="I779" i="7"/>
  <c r="K779" i="7" s="1"/>
  <c r="J779" i="7"/>
  <c r="M779" i="7" s="1"/>
  <c r="L779" i="7"/>
  <c r="I780" i="7"/>
  <c r="L780" i="7"/>
  <c r="I781" i="7"/>
  <c r="K781" i="7" s="1"/>
  <c r="J781" i="7"/>
  <c r="M781" i="7" s="1"/>
  <c r="L781" i="7"/>
  <c r="I782" i="7"/>
  <c r="J782" i="7" s="1"/>
  <c r="M782" i="7" s="1"/>
  <c r="L782" i="7"/>
  <c r="I783" i="7"/>
  <c r="K783" i="7" s="1"/>
  <c r="J783" i="7"/>
  <c r="M783" i="7" s="1"/>
  <c r="L783" i="7"/>
  <c r="I784" i="7"/>
  <c r="J784" i="7" s="1"/>
  <c r="M784" i="7" s="1"/>
  <c r="L784" i="7"/>
  <c r="I785" i="7"/>
  <c r="K785" i="7" s="1"/>
  <c r="J785" i="7"/>
  <c r="M785" i="7" s="1"/>
  <c r="L785" i="7"/>
  <c r="I786" i="7"/>
  <c r="K786" i="7" s="1"/>
  <c r="J786" i="7"/>
  <c r="M786" i="7" s="1"/>
  <c r="L786" i="7"/>
  <c r="I787" i="7"/>
  <c r="K787" i="7" s="1"/>
  <c r="J787" i="7"/>
  <c r="M787" i="7" s="1"/>
  <c r="L787" i="7"/>
  <c r="I788" i="7"/>
  <c r="K788" i="7" s="1"/>
  <c r="J788" i="7"/>
  <c r="M788" i="7" s="1"/>
  <c r="L788" i="7"/>
  <c r="I789" i="7"/>
  <c r="K789" i="7" s="1"/>
  <c r="J789" i="7"/>
  <c r="M789" i="7" s="1"/>
  <c r="L789" i="7"/>
  <c r="I790" i="7"/>
  <c r="J790" i="7" s="1"/>
  <c r="M790" i="7" s="1"/>
  <c r="L790" i="7"/>
  <c r="I791" i="7"/>
  <c r="K791" i="7" s="1"/>
  <c r="J791" i="7"/>
  <c r="M791" i="7" s="1"/>
  <c r="L791" i="7"/>
  <c r="I792" i="7"/>
  <c r="K792" i="7" s="1"/>
  <c r="L792" i="7"/>
  <c r="I793" i="7"/>
  <c r="K793" i="7" s="1"/>
  <c r="J793" i="7"/>
  <c r="M793" i="7" s="1"/>
  <c r="L793" i="7"/>
  <c r="I794" i="7"/>
  <c r="L794" i="7"/>
  <c r="I795" i="7"/>
  <c r="K795" i="7" s="1"/>
  <c r="J795" i="7"/>
  <c r="M795" i="7" s="1"/>
  <c r="L795" i="7"/>
  <c r="I796" i="7"/>
  <c r="K796" i="7" s="1"/>
  <c r="L796" i="7"/>
  <c r="I797" i="7"/>
  <c r="J797" i="7"/>
  <c r="K797" i="7"/>
  <c r="L797" i="7"/>
  <c r="M797" i="7"/>
  <c r="I798" i="7"/>
  <c r="L798" i="7"/>
  <c r="I799" i="7"/>
  <c r="K799" i="7" s="1"/>
  <c r="J799" i="7"/>
  <c r="L799" i="7"/>
  <c r="M799" i="7"/>
  <c r="I800" i="7"/>
  <c r="J800" i="7" s="1"/>
  <c r="M800" i="7" s="1"/>
  <c r="L800" i="7"/>
  <c r="I801" i="7"/>
  <c r="K801" i="7" s="1"/>
  <c r="J801" i="7"/>
  <c r="M801" i="7" s="1"/>
  <c r="L801" i="7"/>
  <c r="I802" i="7"/>
  <c r="K802" i="7" s="1"/>
  <c r="L802" i="7"/>
  <c r="I803" i="7"/>
  <c r="K803" i="7" s="1"/>
  <c r="J803" i="7"/>
  <c r="M803" i="7" s="1"/>
  <c r="L803" i="7"/>
  <c r="I804" i="7"/>
  <c r="L804" i="7"/>
  <c r="I805" i="7"/>
  <c r="K805" i="7" s="1"/>
  <c r="J805" i="7"/>
  <c r="M805" i="7" s="1"/>
  <c r="L805" i="7"/>
  <c r="I806" i="7"/>
  <c r="J806" i="7" s="1"/>
  <c r="M806" i="7" s="1"/>
  <c r="L806" i="7"/>
  <c r="I807" i="7"/>
  <c r="K807" i="7" s="1"/>
  <c r="J807" i="7"/>
  <c r="L807" i="7"/>
  <c r="M807" i="7"/>
  <c r="I808" i="7"/>
  <c r="L808" i="7"/>
  <c r="I809" i="7"/>
  <c r="L809" i="7"/>
  <c r="I810" i="7"/>
  <c r="K810" i="7" s="1"/>
  <c r="J810" i="7"/>
  <c r="M810" i="7" s="1"/>
  <c r="L810" i="7"/>
  <c r="I811" i="7"/>
  <c r="K811" i="7" s="1"/>
  <c r="J811" i="7"/>
  <c r="M811" i="7" s="1"/>
  <c r="L811" i="7"/>
  <c r="I812" i="7"/>
  <c r="K812" i="7" s="1"/>
  <c r="J812" i="7"/>
  <c r="M812" i="7" s="1"/>
  <c r="L812" i="7"/>
  <c r="I813" i="7"/>
  <c r="K813" i="7" s="1"/>
  <c r="J813" i="7"/>
  <c r="M813" i="7" s="1"/>
  <c r="L813" i="7"/>
  <c r="I814" i="7"/>
  <c r="J814" i="7" s="1"/>
  <c r="M814" i="7" s="1"/>
  <c r="K814" i="7"/>
  <c r="L814" i="7"/>
  <c r="I815" i="7"/>
  <c r="K815" i="7" s="1"/>
  <c r="J815" i="7"/>
  <c r="M815" i="7" s="1"/>
  <c r="L815" i="7"/>
  <c r="I816" i="7"/>
  <c r="L816" i="7"/>
  <c r="I817" i="7"/>
  <c r="K817" i="7" s="1"/>
  <c r="J817" i="7"/>
  <c r="M817" i="7" s="1"/>
  <c r="L817" i="7"/>
  <c r="I818" i="7"/>
  <c r="L818" i="7"/>
  <c r="I819" i="7"/>
  <c r="K819" i="7" s="1"/>
  <c r="J819" i="7"/>
  <c r="M819" i="7" s="1"/>
  <c r="L819" i="7"/>
  <c r="I820" i="7"/>
  <c r="K820" i="7" s="1"/>
  <c r="L820" i="7"/>
  <c r="I821" i="7"/>
  <c r="K821" i="7" s="1"/>
  <c r="J821" i="7"/>
  <c r="M821" i="7" s="1"/>
  <c r="L821" i="7"/>
  <c r="I822" i="7"/>
  <c r="K822" i="7" s="1"/>
  <c r="J822" i="7"/>
  <c r="M822" i="7" s="1"/>
  <c r="L822" i="7"/>
  <c r="I823" i="7"/>
  <c r="J823" i="7"/>
  <c r="M823" i="7" s="1"/>
  <c r="K823" i="7"/>
  <c r="L823" i="7"/>
  <c r="I824" i="7"/>
  <c r="L824" i="7"/>
  <c r="I825" i="7"/>
  <c r="K825" i="7" s="1"/>
  <c r="J825" i="7"/>
  <c r="L825" i="7"/>
  <c r="M825" i="7"/>
  <c r="I826" i="7"/>
  <c r="L826" i="7"/>
  <c r="I827" i="7"/>
  <c r="K827" i="7" s="1"/>
  <c r="J827" i="7"/>
  <c r="M827" i="7" s="1"/>
  <c r="L827" i="7"/>
  <c r="I828" i="7"/>
  <c r="L828" i="7"/>
  <c r="I829" i="7"/>
  <c r="K829" i="7" s="1"/>
  <c r="J829" i="7"/>
  <c r="M829" i="7" s="1"/>
  <c r="L829" i="7"/>
  <c r="I830" i="7"/>
  <c r="K830" i="7" s="1"/>
  <c r="J830" i="7"/>
  <c r="M830" i="7" s="1"/>
  <c r="L830" i="7"/>
  <c r="I831" i="7"/>
  <c r="K831" i="7" s="1"/>
  <c r="J831" i="7"/>
  <c r="M831" i="7" s="1"/>
  <c r="L831" i="7"/>
  <c r="I832" i="7"/>
  <c r="K832" i="7" s="1"/>
  <c r="L832" i="7"/>
  <c r="I833" i="7"/>
  <c r="K833" i="7" s="1"/>
  <c r="J833" i="7"/>
  <c r="M833" i="7" s="1"/>
  <c r="L833" i="7"/>
  <c r="I834" i="7"/>
  <c r="L834" i="7"/>
  <c r="I835" i="7"/>
  <c r="K835" i="7" s="1"/>
  <c r="J835" i="7"/>
  <c r="M835" i="7" s="1"/>
  <c r="L835" i="7"/>
  <c r="I836" i="7"/>
  <c r="L836" i="7"/>
  <c r="I837" i="7"/>
  <c r="L837" i="7"/>
  <c r="I838" i="7"/>
  <c r="J838" i="7"/>
  <c r="K838" i="7"/>
  <c r="L838" i="7"/>
  <c r="M838" i="7"/>
  <c r="I839" i="7"/>
  <c r="J839" i="7"/>
  <c r="M839" i="7" s="1"/>
  <c r="K839" i="7"/>
  <c r="L839" i="7"/>
  <c r="I840" i="7"/>
  <c r="J840" i="7" s="1"/>
  <c r="M840" i="7" s="1"/>
  <c r="L840" i="7"/>
  <c r="I841" i="7"/>
  <c r="K841" i="7" s="1"/>
  <c r="J841" i="7"/>
  <c r="M841" i="7" s="1"/>
  <c r="L841" i="7"/>
  <c r="I842" i="7"/>
  <c r="K842" i="7" s="1"/>
  <c r="J842" i="7"/>
  <c r="M842" i="7" s="1"/>
  <c r="L842" i="7"/>
  <c r="I843" i="7"/>
  <c r="K843" i="7" s="1"/>
  <c r="J843" i="7"/>
  <c r="M843" i="7" s="1"/>
  <c r="L843" i="7"/>
  <c r="I844" i="7"/>
  <c r="L844" i="7"/>
  <c r="I845" i="7"/>
  <c r="K845" i="7" s="1"/>
  <c r="J845" i="7"/>
  <c r="M845" i="7" s="1"/>
  <c r="L845" i="7"/>
  <c r="I846" i="7"/>
  <c r="J846" i="7"/>
  <c r="M846" i="7" s="1"/>
  <c r="K846" i="7"/>
  <c r="L846" i="7"/>
  <c r="I847" i="7"/>
  <c r="K847" i="7" s="1"/>
  <c r="J847" i="7"/>
  <c r="M847" i="7" s="1"/>
  <c r="L847" i="7"/>
  <c r="I848" i="7"/>
  <c r="K848" i="7" s="1"/>
  <c r="J848" i="7"/>
  <c r="M848" i="7" s="1"/>
  <c r="L848" i="7"/>
  <c r="I849" i="7"/>
  <c r="L849" i="7"/>
  <c r="I850" i="7"/>
  <c r="K850" i="7" s="1"/>
  <c r="J850" i="7"/>
  <c r="M850" i="7" s="1"/>
  <c r="L850" i="7"/>
  <c r="I851" i="7"/>
  <c r="K851" i="7" s="1"/>
  <c r="J851" i="7"/>
  <c r="M851" i="7" s="1"/>
  <c r="L851" i="7"/>
  <c r="I852" i="7"/>
  <c r="K852" i="7" s="1"/>
  <c r="L852" i="7"/>
  <c r="I853" i="7"/>
  <c r="K853" i="7" s="1"/>
  <c r="L853" i="7"/>
  <c r="I854" i="7"/>
  <c r="K854" i="7" s="1"/>
  <c r="J854" i="7"/>
  <c r="M854" i="7" s="1"/>
  <c r="L854" i="7"/>
  <c r="I855" i="7"/>
  <c r="L855" i="7"/>
  <c r="I856" i="7"/>
  <c r="K856" i="7" s="1"/>
  <c r="J856" i="7"/>
  <c r="M856" i="7" s="1"/>
  <c r="L856" i="7"/>
  <c r="I857" i="7"/>
  <c r="L857" i="7"/>
  <c r="I858" i="7"/>
  <c r="K858" i="7" s="1"/>
  <c r="J858" i="7"/>
  <c r="M858" i="7" s="1"/>
  <c r="L858" i="7"/>
  <c r="I859" i="7"/>
  <c r="K859" i="7" s="1"/>
  <c r="L859" i="7"/>
  <c r="I860" i="7"/>
  <c r="K860" i="7" s="1"/>
  <c r="J860" i="7"/>
  <c r="M860" i="7" s="1"/>
  <c r="L860" i="7"/>
  <c r="I861" i="7"/>
  <c r="J861" i="7" s="1"/>
  <c r="M861" i="7" s="1"/>
  <c r="L861" i="7"/>
  <c r="I862" i="7"/>
  <c r="J862" i="7"/>
  <c r="M862" i="7" s="1"/>
  <c r="K862" i="7"/>
  <c r="L862" i="7"/>
  <c r="I863" i="7"/>
  <c r="J863" i="7" s="1"/>
  <c r="K863" i="7"/>
  <c r="L863" i="7"/>
  <c r="M863" i="7"/>
  <c r="I864" i="7"/>
  <c r="K864" i="7" s="1"/>
  <c r="J864" i="7"/>
  <c r="M864" i="7" s="1"/>
  <c r="L864" i="7"/>
  <c r="I865" i="7"/>
  <c r="L865" i="7"/>
  <c r="I866" i="7"/>
  <c r="K866" i="7" s="1"/>
  <c r="J866" i="7"/>
  <c r="M866" i="7" s="1"/>
  <c r="L866" i="7"/>
  <c r="I867" i="7"/>
  <c r="K867" i="7" s="1"/>
  <c r="L867" i="7"/>
  <c r="I868" i="7"/>
  <c r="K868" i="7" s="1"/>
  <c r="J868" i="7"/>
  <c r="M868" i="7" s="1"/>
  <c r="L868" i="7"/>
  <c r="I869" i="7"/>
  <c r="L869" i="7"/>
  <c r="I870" i="7"/>
  <c r="K870" i="7" s="1"/>
  <c r="J870" i="7"/>
  <c r="M870" i="7" s="1"/>
  <c r="L870" i="7"/>
  <c r="I871" i="7"/>
  <c r="J871" i="7" s="1"/>
  <c r="M871" i="7" s="1"/>
  <c r="K871" i="7"/>
  <c r="L871" i="7"/>
  <c r="I872" i="7"/>
  <c r="K872" i="7" s="1"/>
  <c r="J872" i="7"/>
  <c r="M872" i="7" s="1"/>
  <c r="L872" i="7"/>
  <c r="I873" i="7"/>
  <c r="J873" i="7" s="1"/>
  <c r="L873" i="7"/>
  <c r="M873" i="7"/>
  <c r="I874" i="7"/>
  <c r="K874" i="7" s="1"/>
  <c r="J874" i="7"/>
  <c r="M874" i="7" s="1"/>
  <c r="L874" i="7"/>
  <c r="I875" i="7"/>
  <c r="J875" i="7" s="1"/>
  <c r="K875" i="7"/>
  <c r="L875" i="7"/>
  <c r="M875" i="7"/>
  <c r="I876" i="7"/>
  <c r="K876" i="7" s="1"/>
  <c r="J876" i="7"/>
  <c r="L876" i="7"/>
  <c r="M876" i="7"/>
  <c r="I877" i="7"/>
  <c r="K877" i="7" s="1"/>
  <c r="J877" i="7"/>
  <c r="L877" i="7"/>
  <c r="M877" i="7"/>
  <c r="I878" i="7"/>
  <c r="J878" i="7"/>
  <c r="M878" i="7" s="1"/>
  <c r="K878" i="7"/>
  <c r="L878" i="7"/>
  <c r="I879" i="7"/>
  <c r="J879" i="7" s="1"/>
  <c r="M879" i="7" s="1"/>
  <c r="L879" i="7"/>
  <c r="I880" i="7"/>
  <c r="K880" i="7" s="1"/>
  <c r="J880" i="7"/>
  <c r="M880" i="7" s="1"/>
  <c r="L880" i="7"/>
  <c r="I881" i="7"/>
  <c r="J881" i="7" s="1"/>
  <c r="M881" i="7" s="1"/>
  <c r="L881" i="7"/>
  <c r="I882" i="7"/>
  <c r="K882" i="7" s="1"/>
  <c r="J882" i="7"/>
  <c r="M882" i="7" s="1"/>
  <c r="L882" i="7"/>
  <c r="I883" i="7"/>
  <c r="J883" i="7" s="1"/>
  <c r="M883" i="7" s="1"/>
  <c r="L883" i="7"/>
  <c r="I884" i="7"/>
  <c r="K884" i="7" s="1"/>
  <c r="J884" i="7"/>
  <c r="M884" i="7" s="1"/>
  <c r="L884" i="7"/>
  <c r="I885" i="7"/>
  <c r="J885" i="7" s="1"/>
  <c r="M885" i="7" s="1"/>
  <c r="L885" i="7"/>
  <c r="I886" i="7"/>
  <c r="K886" i="7" s="1"/>
  <c r="J886" i="7"/>
  <c r="M886" i="7" s="1"/>
  <c r="L886" i="7"/>
  <c r="I887" i="7"/>
  <c r="L887" i="7"/>
  <c r="I888" i="7"/>
  <c r="K888" i="7" s="1"/>
  <c r="J888" i="7"/>
  <c r="M888" i="7" s="1"/>
  <c r="L888" i="7"/>
  <c r="I889" i="7"/>
  <c r="K889" i="7" s="1"/>
  <c r="J889" i="7"/>
  <c r="L889" i="7"/>
  <c r="M889" i="7"/>
  <c r="I890" i="7"/>
  <c r="K890" i="7" s="1"/>
  <c r="L890" i="7"/>
  <c r="I891" i="7"/>
  <c r="K891" i="7" s="1"/>
  <c r="J891" i="7"/>
  <c r="M891" i="7" s="1"/>
  <c r="L891" i="7"/>
  <c r="I892" i="7"/>
  <c r="L892" i="7"/>
  <c r="I893" i="7"/>
  <c r="K893" i="7" s="1"/>
  <c r="J893" i="7"/>
  <c r="M893" i="7" s="1"/>
  <c r="L893" i="7"/>
  <c r="I894" i="7"/>
  <c r="J894" i="7" s="1"/>
  <c r="M894" i="7" s="1"/>
  <c r="L894" i="7"/>
  <c r="I895" i="7"/>
  <c r="L895" i="7"/>
  <c r="I896" i="7"/>
  <c r="K896" i="7" s="1"/>
  <c r="J896" i="7"/>
  <c r="M896" i="7" s="1"/>
  <c r="L896" i="7"/>
  <c r="I897" i="7"/>
  <c r="L897" i="7"/>
  <c r="I898" i="7"/>
  <c r="K898" i="7" s="1"/>
  <c r="J898" i="7"/>
  <c r="M898" i="7" s="1"/>
  <c r="L898" i="7"/>
  <c r="I899" i="7"/>
  <c r="K899" i="7" s="1"/>
  <c r="L899" i="7"/>
  <c r="I900" i="7"/>
  <c r="K900" i="7" s="1"/>
  <c r="J900" i="7"/>
  <c r="M900" i="7" s="1"/>
  <c r="L900" i="7"/>
  <c r="I901" i="7"/>
  <c r="J901" i="7" s="1"/>
  <c r="M901" i="7" s="1"/>
  <c r="L901" i="7"/>
  <c r="I902" i="7"/>
  <c r="J902" i="7"/>
  <c r="M902" i="7" s="1"/>
  <c r="K902" i="7"/>
  <c r="L902" i="7"/>
  <c r="I903" i="7"/>
  <c r="J903" i="7" s="1"/>
  <c r="M903" i="7" s="1"/>
  <c r="K903" i="7"/>
  <c r="L903" i="7"/>
  <c r="I904" i="7"/>
  <c r="J904" i="7"/>
  <c r="M904" i="7" s="1"/>
  <c r="K904" i="7"/>
  <c r="L904" i="7"/>
  <c r="I905" i="7"/>
  <c r="J905" i="7" s="1"/>
  <c r="M905" i="7" s="1"/>
  <c r="K905" i="7"/>
  <c r="L905" i="7"/>
  <c r="I906" i="7"/>
  <c r="K906" i="7" s="1"/>
  <c r="J906" i="7"/>
  <c r="M906" i="7" s="1"/>
  <c r="L906" i="7"/>
  <c r="I907" i="7"/>
  <c r="K907" i="7" s="1"/>
  <c r="J907" i="7"/>
  <c r="M907" i="7" s="1"/>
  <c r="L907" i="7"/>
  <c r="I908" i="7"/>
  <c r="K908" i="7" s="1"/>
  <c r="L908" i="7"/>
  <c r="I909" i="7"/>
  <c r="K909" i="7" s="1"/>
  <c r="J909" i="7"/>
  <c r="M909" i="7" s="1"/>
  <c r="L909" i="7"/>
  <c r="I910" i="7"/>
  <c r="L910" i="7"/>
  <c r="I911" i="7"/>
  <c r="K911" i="7" s="1"/>
  <c r="J911" i="7"/>
  <c r="L911" i="7"/>
  <c r="M911" i="7"/>
  <c r="I912" i="7"/>
  <c r="L912" i="7"/>
  <c r="I913" i="7"/>
  <c r="K913" i="7" s="1"/>
  <c r="J913" i="7"/>
  <c r="M913" i="7" s="1"/>
  <c r="L913" i="7"/>
  <c r="I914" i="7"/>
  <c r="K914" i="7" s="1"/>
  <c r="L914" i="7"/>
  <c r="I915" i="7"/>
  <c r="K915" i="7" s="1"/>
  <c r="J915" i="7"/>
  <c r="M915" i="7" s="1"/>
  <c r="L915" i="7"/>
  <c r="I916" i="7"/>
  <c r="L916" i="7"/>
  <c r="I917" i="7"/>
  <c r="K917" i="7" s="1"/>
  <c r="J917" i="7"/>
  <c r="M917" i="7" s="1"/>
  <c r="L917" i="7"/>
  <c r="I918" i="7"/>
  <c r="L918" i="7"/>
  <c r="I919" i="7"/>
  <c r="K919" i="7" s="1"/>
  <c r="J919" i="7"/>
  <c r="M919" i="7" s="1"/>
  <c r="L919" i="7"/>
  <c r="I920" i="7"/>
  <c r="J920" i="7" s="1"/>
  <c r="M920" i="7" s="1"/>
  <c r="L920" i="7"/>
  <c r="I921" i="7"/>
  <c r="J921" i="7"/>
  <c r="M921" i="7" s="1"/>
  <c r="K921" i="7"/>
  <c r="L921" i="7"/>
  <c r="I922" i="7"/>
  <c r="K922" i="7" s="1"/>
  <c r="J922" i="7"/>
  <c r="M922" i="7" s="1"/>
  <c r="L922" i="7"/>
  <c r="I923" i="7"/>
  <c r="J923" i="7"/>
  <c r="M923" i="7" s="1"/>
  <c r="K923" i="7"/>
  <c r="L923" i="7"/>
  <c r="I924" i="7"/>
  <c r="K924" i="7" s="1"/>
  <c r="J924" i="7"/>
  <c r="M924" i="7" s="1"/>
  <c r="L924" i="7"/>
  <c r="I925" i="7"/>
  <c r="K925" i="7" s="1"/>
  <c r="J925" i="7"/>
  <c r="M925" i="7" s="1"/>
  <c r="L925" i="7"/>
  <c r="I926" i="7"/>
  <c r="L926" i="7"/>
  <c r="I927" i="7"/>
  <c r="K927" i="7" s="1"/>
  <c r="J927" i="7"/>
  <c r="M927" i="7" s="1"/>
  <c r="L927" i="7"/>
  <c r="I928" i="7"/>
  <c r="J928" i="7"/>
  <c r="M928" i="7" s="1"/>
  <c r="K928" i="7"/>
  <c r="L928" i="7"/>
  <c r="I929" i="7"/>
  <c r="K929" i="7" s="1"/>
  <c r="J929" i="7"/>
  <c r="M929" i="7" s="1"/>
  <c r="L929" i="7"/>
  <c r="I930" i="7"/>
  <c r="K930" i="7" s="1"/>
  <c r="J930" i="7"/>
  <c r="M930" i="7" s="1"/>
  <c r="L930" i="7"/>
  <c r="I931" i="7"/>
  <c r="K931" i="7" s="1"/>
  <c r="J931" i="7"/>
  <c r="M931" i="7" s="1"/>
  <c r="L931" i="7"/>
  <c r="I932" i="7"/>
  <c r="K932" i="7" s="1"/>
  <c r="L932" i="7"/>
  <c r="I933" i="7"/>
  <c r="J933" i="7"/>
  <c r="M933" i="7" s="1"/>
  <c r="K933" i="7"/>
  <c r="L933" i="7"/>
  <c r="I934" i="7"/>
  <c r="K934" i="7" s="1"/>
  <c r="J934" i="7"/>
  <c r="M934" i="7" s="1"/>
  <c r="L934" i="7"/>
  <c r="I935" i="7"/>
  <c r="K935" i="7" s="1"/>
  <c r="J935" i="7"/>
  <c r="M935" i="7" s="1"/>
  <c r="L935" i="7"/>
  <c r="I936" i="7"/>
  <c r="J936" i="7" s="1"/>
  <c r="M936" i="7" s="1"/>
  <c r="L936" i="7"/>
  <c r="I937" i="7"/>
  <c r="K937" i="7" s="1"/>
  <c r="J937" i="7"/>
  <c r="M937" i="7" s="1"/>
  <c r="L937" i="7"/>
  <c r="I938" i="7"/>
  <c r="K938" i="7" s="1"/>
  <c r="J938" i="7"/>
  <c r="M938" i="7" s="1"/>
  <c r="L938" i="7"/>
  <c r="I939" i="7"/>
  <c r="K939" i="7" s="1"/>
  <c r="J939" i="7"/>
  <c r="M939" i="7" s="1"/>
  <c r="L939" i="7"/>
  <c r="I940" i="7"/>
  <c r="K940" i="7" s="1"/>
  <c r="J940" i="7"/>
  <c r="M940" i="7" s="1"/>
  <c r="L940" i="7"/>
  <c r="I941" i="7"/>
  <c r="K941" i="7" s="1"/>
  <c r="J941" i="7"/>
  <c r="M941" i="7" s="1"/>
  <c r="L941" i="7"/>
  <c r="I942" i="7"/>
  <c r="L942" i="7"/>
  <c r="I943" i="7"/>
  <c r="K943" i="7" s="1"/>
  <c r="J943" i="7"/>
  <c r="M943" i="7" s="1"/>
  <c r="L943" i="7"/>
  <c r="I944" i="7"/>
  <c r="L944" i="7"/>
  <c r="I945" i="7"/>
  <c r="K945" i="7" s="1"/>
  <c r="J945" i="7"/>
  <c r="L945" i="7"/>
  <c r="M945" i="7"/>
  <c r="I946" i="7"/>
  <c r="K946" i="7" s="1"/>
  <c r="L946" i="7"/>
  <c r="I947" i="7"/>
  <c r="K947" i="7" s="1"/>
  <c r="J947" i="7"/>
  <c r="M947" i="7" s="1"/>
  <c r="L947" i="7"/>
  <c r="I948" i="7"/>
  <c r="K948" i="7" s="1"/>
  <c r="L948" i="7"/>
  <c r="I949" i="7"/>
  <c r="K949" i="7" s="1"/>
  <c r="J949" i="7"/>
  <c r="M949" i="7" s="1"/>
  <c r="L949" i="7"/>
  <c r="I950" i="7"/>
  <c r="K950" i="7" s="1"/>
  <c r="J950" i="7"/>
  <c r="M950" i="7" s="1"/>
  <c r="L950" i="7"/>
  <c r="I951" i="7"/>
  <c r="K951" i="7" s="1"/>
  <c r="J951" i="7"/>
  <c r="M951" i="7" s="1"/>
  <c r="L951" i="7"/>
  <c r="I952" i="7"/>
  <c r="J952" i="7" s="1"/>
  <c r="M952" i="7" s="1"/>
  <c r="L952" i="7"/>
  <c r="I953" i="7"/>
  <c r="J953" i="7"/>
  <c r="M953" i="7" s="1"/>
  <c r="K953" i="7"/>
  <c r="L953" i="7"/>
  <c r="I954" i="7"/>
  <c r="L954" i="7"/>
  <c r="I955" i="7"/>
  <c r="K955" i="7" s="1"/>
  <c r="J955" i="7"/>
  <c r="M955" i="7" s="1"/>
  <c r="L955" i="7"/>
  <c r="I956" i="7"/>
  <c r="L956" i="7"/>
  <c r="I957" i="7"/>
  <c r="K957" i="7" s="1"/>
  <c r="J957" i="7"/>
  <c r="M957" i="7" s="1"/>
  <c r="L957" i="7"/>
  <c r="I958" i="7"/>
  <c r="K958" i="7" s="1"/>
  <c r="L958" i="7"/>
  <c r="I959" i="7"/>
  <c r="K959" i="7" s="1"/>
  <c r="J959" i="7"/>
  <c r="M959" i="7" s="1"/>
  <c r="L959" i="7"/>
  <c r="I960" i="7"/>
  <c r="J960" i="7" s="1"/>
  <c r="M960" i="7" s="1"/>
  <c r="L960" i="7"/>
  <c r="I961" i="7"/>
  <c r="J961" i="7"/>
  <c r="M961" i="7" s="1"/>
  <c r="K961" i="7"/>
  <c r="L961" i="7"/>
  <c r="I962" i="7"/>
  <c r="K962" i="7" s="1"/>
  <c r="J962" i="7"/>
  <c r="M962" i="7" s="1"/>
  <c r="L962" i="7"/>
  <c r="I963" i="7"/>
  <c r="J963" i="7"/>
  <c r="M963" i="7" s="1"/>
  <c r="K963" i="7"/>
  <c r="L963" i="7"/>
  <c r="I964" i="7"/>
  <c r="K964" i="7" s="1"/>
  <c r="L964" i="7"/>
  <c r="I965" i="7"/>
  <c r="K965" i="7" s="1"/>
  <c r="J965" i="7"/>
  <c r="M965" i="7" s="1"/>
  <c r="L965" i="7"/>
  <c r="I966" i="7"/>
  <c r="J966" i="7" s="1"/>
  <c r="M966" i="7" s="1"/>
  <c r="L966" i="7"/>
  <c r="I967" i="7"/>
  <c r="K967" i="7" s="1"/>
  <c r="J967" i="7"/>
  <c r="M967" i="7" s="1"/>
  <c r="L967" i="7"/>
  <c r="I968" i="7"/>
  <c r="J968" i="7" s="1"/>
  <c r="M968" i="7" s="1"/>
  <c r="L968" i="7"/>
  <c r="I969" i="7"/>
  <c r="K969" i="7" s="1"/>
  <c r="J969" i="7"/>
  <c r="M969" i="7" s="1"/>
  <c r="L969" i="7"/>
  <c r="I970" i="7"/>
  <c r="K970" i="7" s="1"/>
  <c r="L970" i="7"/>
  <c r="I971" i="7"/>
  <c r="J971" i="7"/>
  <c r="M971" i="7" s="1"/>
  <c r="K971" i="7"/>
  <c r="L971" i="7"/>
  <c r="I972" i="7"/>
  <c r="K972" i="7" s="1"/>
  <c r="J972" i="7"/>
  <c r="M972" i="7" s="1"/>
  <c r="L972" i="7"/>
  <c r="I973" i="7"/>
  <c r="K973" i="7" s="1"/>
  <c r="J973" i="7"/>
  <c r="M973" i="7" s="1"/>
  <c r="L973" i="7"/>
  <c r="I974" i="7"/>
  <c r="J974" i="7" s="1"/>
  <c r="M974" i="7" s="1"/>
  <c r="L974" i="7"/>
  <c r="I975" i="7"/>
  <c r="K975" i="7" s="1"/>
  <c r="J975" i="7"/>
  <c r="L975" i="7"/>
  <c r="M975" i="7"/>
  <c r="I976" i="7"/>
  <c r="J976" i="7" s="1"/>
  <c r="M976" i="7" s="1"/>
  <c r="L976" i="7"/>
  <c r="I977" i="7"/>
  <c r="K977" i="7" s="1"/>
  <c r="J977" i="7"/>
  <c r="L977" i="7"/>
  <c r="M977" i="7"/>
  <c r="I978" i="7"/>
  <c r="K978" i="7" s="1"/>
  <c r="L978" i="7"/>
  <c r="I979" i="7"/>
  <c r="K979" i="7" s="1"/>
  <c r="J979" i="7"/>
  <c r="M979" i="7" s="1"/>
  <c r="L979" i="7"/>
  <c r="I980" i="7"/>
  <c r="L980" i="7"/>
  <c r="I981" i="7"/>
  <c r="K981" i="7" s="1"/>
  <c r="J981" i="7"/>
  <c r="M981" i="7" s="1"/>
  <c r="L981" i="7"/>
  <c r="I982" i="7"/>
  <c r="L982" i="7"/>
  <c r="I983" i="7"/>
  <c r="K983" i="7" s="1"/>
  <c r="J983" i="7"/>
  <c r="L983" i="7"/>
  <c r="M983" i="7"/>
  <c r="I984" i="7"/>
  <c r="J984" i="7" s="1"/>
  <c r="M984" i="7" s="1"/>
  <c r="L984" i="7"/>
  <c r="I985" i="7"/>
  <c r="K985" i="7" s="1"/>
  <c r="J985" i="7"/>
  <c r="L985" i="7"/>
  <c r="M985" i="7"/>
  <c r="I986" i="7"/>
  <c r="K986" i="7" s="1"/>
  <c r="L986" i="7"/>
  <c r="I987" i="7"/>
  <c r="K987" i="7" s="1"/>
  <c r="J987" i="7"/>
  <c r="L987" i="7"/>
  <c r="M987" i="7"/>
  <c r="I988" i="7"/>
  <c r="K988" i="7" s="1"/>
  <c r="L988" i="7"/>
  <c r="I989" i="7"/>
  <c r="K989" i="7" s="1"/>
  <c r="J989" i="7"/>
  <c r="M989" i="7" s="1"/>
  <c r="L989" i="7"/>
  <c r="I990" i="7"/>
  <c r="K990" i="7" s="1"/>
  <c r="J990" i="7"/>
  <c r="M990" i="7" s="1"/>
  <c r="L990" i="7"/>
  <c r="I991" i="7"/>
  <c r="K991" i="7" s="1"/>
  <c r="J991" i="7"/>
  <c r="M991" i="7" s="1"/>
  <c r="L991" i="7"/>
  <c r="I992" i="7"/>
  <c r="J992" i="7" s="1"/>
  <c r="M992" i="7" s="1"/>
  <c r="L992" i="7"/>
  <c r="I993" i="7"/>
  <c r="J993" i="7"/>
  <c r="M993" i="7" s="1"/>
  <c r="K993" i="7"/>
  <c r="L993" i="7"/>
  <c r="I994" i="7"/>
  <c r="L994" i="7"/>
  <c r="I995" i="7"/>
  <c r="K995" i="7" s="1"/>
  <c r="J995" i="7"/>
  <c r="M995" i="7" s="1"/>
  <c r="L995" i="7"/>
  <c r="I996" i="7"/>
  <c r="K996" i="7" s="1"/>
  <c r="L996" i="7"/>
  <c r="I997" i="7"/>
  <c r="K997" i="7" s="1"/>
  <c r="J997" i="7"/>
  <c r="M997" i="7" s="1"/>
  <c r="L997" i="7"/>
  <c r="I998" i="7"/>
  <c r="K998" i="7" s="1"/>
  <c r="L998" i="7"/>
  <c r="I999" i="7"/>
  <c r="K999" i="7" s="1"/>
  <c r="J999" i="7"/>
  <c r="M999" i="7" s="1"/>
  <c r="L999" i="7"/>
  <c r="I1000" i="7"/>
  <c r="K1000" i="7" s="1"/>
  <c r="L1000" i="7"/>
  <c r="I1001" i="7"/>
  <c r="K1001" i="7" s="1"/>
  <c r="J1001" i="7"/>
  <c r="M1001" i="7" s="1"/>
  <c r="L1001" i="7"/>
  <c r="I1002" i="7"/>
  <c r="L1002" i="7"/>
  <c r="I1003" i="7"/>
  <c r="J1003" i="7"/>
  <c r="M1003" i="7" s="1"/>
  <c r="K1003" i="7"/>
  <c r="L1003" i="7"/>
  <c r="I1004" i="7"/>
  <c r="L1004" i="7"/>
  <c r="I1005" i="7"/>
  <c r="K1005" i="7" s="1"/>
  <c r="J1005" i="7"/>
  <c r="L1005" i="7"/>
  <c r="M1005" i="7"/>
  <c r="I1006" i="7"/>
  <c r="L1006" i="7"/>
  <c r="I1007" i="7"/>
  <c r="K1007" i="7" s="1"/>
  <c r="J1007" i="7"/>
  <c r="M1007" i="7" s="1"/>
  <c r="L1007" i="7"/>
  <c r="I1008" i="7"/>
  <c r="J1008" i="7" s="1"/>
  <c r="M1008" i="7" s="1"/>
  <c r="L1008" i="7"/>
  <c r="I1009" i="7"/>
  <c r="K1009" i="7" s="1"/>
  <c r="J1009" i="7"/>
  <c r="M1009" i="7" s="1"/>
  <c r="L1009" i="7"/>
  <c r="I1010" i="7"/>
  <c r="J1010" i="7" s="1"/>
  <c r="M1010" i="7" s="1"/>
  <c r="L1010" i="7"/>
  <c r="I1011" i="7"/>
  <c r="K1011" i="7" s="1"/>
  <c r="J1011" i="7"/>
  <c r="M1011" i="7" s="1"/>
  <c r="L1011" i="7"/>
  <c r="I1012" i="7"/>
  <c r="K1012" i="7" s="1"/>
  <c r="L1012" i="7"/>
  <c r="I1013" i="7"/>
  <c r="K1013" i="7" s="1"/>
  <c r="L1013" i="7"/>
  <c r="I1014" i="7"/>
  <c r="J1014" i="7"/>
  <c r="M1014" i="7" s="1"/>
  <c r="K1014" i="7"/>
  <c r="L1014" i="7"/>
  <c r="I1015" i="7"/>
  <c r="K1015" i="7" s="1"/>
  <c r="J1015" i="7"/>
  <c r="M1015" i="7" s="1"/>
  <c r="L1015" i="7"/>
  <c r="I1016" i="7"/>
  <c r="J1016" i="7" s="1"/>
  <c r="M1016" i="7" s="1"/>
  <c r="K1016" i="7"/>
  <c r="L1016" i="7"/>
  <c r="I1017" i="7"/>
  <c r="J1017" i="7" s="1"/>
  <c r="M1017" i="7" s="1"/>
  <c r="L1017" i="7"/>
  <c r="I1018" i="7"/>
  <c r="K1018" i="7" s="1"/>
  <c r="J1018" i="7"/>
  <c r="M1018" i="7" s="1"/>
  <c r="L1018" i="7"/>
  <c r="I1019" i="7"/>
  <c r="J1019" i="7" s="1"/>
  <c r="M1019" i="7" s="1"/>
  <c r="L1019" i="7"/>
  <c r="I1020" i="7"/>
  <c r="K1020" i="7" s="1"/>
  <c r="J1020" i="7"/>
  <c r="M1020" i="7" s="1"/>
  <c r="L1020" i="7"/>
  <c r="I1021" i="7"/>
  <c r="J1021" i="7" s="1"/>
  <c r="M1021" i="7" s="1"/>
  <c r="L1021" i="7"/>
  <c r="I1022" i="7"/>
  <c r="K1022" i="7" s="1"/>
  <c r="J1022" i="7"/>
  <c r="M1022" i="7" s="1"/>
  <c r="L1022" i="7"/>
  <c r="I1023" i="7"/>
  <c r="J1023" i="7" s="1"/>
  <c r="M1023" i="7" s="1"/>
  <c r="L1023" i="7"/>
  <c r="I1024" i="7"/>
  <c r="J1024" i="7"/>
  <c r="M1024" i="7" s="1"/>
  <c r="K1024" i="7"/>
  <c r="L1024" i="7"/>
  <c r="I1025" i="7"/>
  <c r="L1025" i="7"/>
  <c r="I1026" i="7"/>
  <c r="K1026" i="7" s="1"/>
  <c r="J1026" i="7"/>
  <c r="M1026" i="7" s="1"/>
  <c r="L1026" i="7"/>
  <c r="I1027" i="7"/>
  <c r="L1027" i="7"/>
  <c r="I1028" i="7"/>
  <c r="K1028" i="7" s="1"/>
  <c r="J1028" i="7"/>
  <c r="M1028" i="7" s="1"/>
  <c r="L1028" i="7"/>
  <c r="I1029" i="7"/>
  <c r="J1029" i="7" s="1"/>
  <c r="M1029" i="7" s="1"/>
  <c r="L1029" i="7"/>
  <c r="I1030" i="7"/>
  <c r="K1030" i="7" s="1"/>
  <c r="J1030" i="7"/>
  <c r="M1030" i="7" s="1"/>
  <c r="L1030" i="7"/>
  <c r="I1031" i="7"/>
  <c r="K1031" i="7" s="1"/>
  <c r="J1031" i="7"/>
  <c r="M1031" i="7" s="1"/>
  <c r="L1031" i="7"/>
  <c r="I1032" i="7"/>
  <c r="K1032" i="7" s="1"/>
  <c r="J1032" i="7"/>
  <c r="M1032" i="7" s="1"/>
  <c r="L1032" i="7"/>
  <c r="I1033" i="7"/>
  <c r="J1033" i="7" s="1"/>
  <c r="M1033" i="7" s="1"/>
  <c r="L1033" i="7"/>
  <c r="I1034" i="7"/>
  <c r="K1034" i="7" s="1"/>
  <c r="J1034" i="7"/>
  <c r="M1034" i="7" s="1"/>
  <c r="L1034" i="7"/>
  <c r="I1035" i="7"/>
  <c r="K1035" i="7" s="1"/>
  <c r="L1035" i="7"/>
  <c r="I1036" i="7"/>
  <c r="K1036" i="7" s="1"/>
  <c r="J1036" i="7"/>
  <c r="L1036" i="7"/>
  <c r="M1036" i="7"/>
  <c r="I1037" i="7"/>
  <c r="K1037" i="7" s="1"/>
  <c r="J1037" i="7"/>
  <c r="M1037" i="7" s="1"/>
  <c r="L1037" i="7"/>
  <c r="I1038" i="7"/>
  <c r="K1038" i="7" s="1"/>
  <c r="J1038" i="7"/>
  <c r="M1038" i="7" s="1"/>
  <c r="L1038" i="7"/>
  <c r="I1039" i="7"/>
  <c r="L1039" i="7"/>
  <c r="I1040" i="7"/>
  <c r="J1040" i="7" s="1"/>
  <c r="M1040" i="7" s="1"/>
  <c r="L1040" i="7"/>
  <c r="I1041" i="7"/>
  <c r="K1041" i="7" s="1"/>
  <c r="J1041" i="7"/>
  <c r="M1041" i="7" s="1"/>
  <c r="L1041" i="7"/>
  <c r="I1042" i="7"/>
  <c r="K1042" i="7" s="1"/>
  <c r="L1042" i="7"/>
  <c r="I1043" i="7"/>
  <c r="K1043" i="7" s="1"/>
  <c r="J1043" i="7"/>
  <c r="M1043" i="7" s="1"/>
  <c r="L1043" i="7"/>
  <c r="I1044" i="7"/>
  <c r="L1044" i="7"/>
  <c r="I1045" i="7"/>
  <c r="K1045" i="7" s="1"/>
  <c r="J1045" i="7"/>
  <c r="M1045" i="7" s="1"/>
  <c r="L1045" i="7"/>
  <c r="I1046" i="7"/>
  <c r="J1046" i="7" s="1"/>
  <c r="M1046" i="7" s="1"/>
  <c r="L1046" i="7"/>
  <c r="I1047" i="7"/>
  <c r="L1047" i="7"/>
  <c r="I1048" i="7"/>
  <c r="K1048" i="7" s="1"/>
  <c r="J1048" i="7"/>
  <c r="M1048" i="7" s="1"/>
  <c r="L1048" i="7"/>
  <c r="I1049" i="7"/>
  <c r="K1049" i="7" s="1"/>
  <c r="J1049" i="7"/>
  <c r="M1049" i="7" s="1"/>
  <c r="L1049" i="7"/>
  <c r="I1050" i="7"/>
  <c r="J1050" i="7" s="1"/>
  <c r="M1050" i="7" s="1"/>
  <c r="L1050" i="7"/>
  <c r="I1051" i="7"/>
  <c r="K1051" i="7" s="1"/>
  <c r="J1051" i="7"/>
  <c r="M1051" i="7" s="1"/>
  <c r="L1051" i="7"/>
  <c r="I1052" i="7"/>
  <c r="K1052" i="7" s="1"/>
  <c r="L1052" i="7"/>
  <c r="I1053" i="7"/>
  <c r="K1053" i="7" s="1"/>
  <c r="J1053" i="7"/>
  <c r="L1053" i="7"/>
  <c r="M1053" i="7"/>
  <c r="I1054" i="7"/>
  <c r="J1054" i="7" s="1"/>
  <c r="M1054" i="7" s="1"/>
  <c r="L1054" i="7"/>
  <c r="I1055" i="7"/>
  <c r="K1055" i="7" s="1"/>
  <c r="J1055" i="7"/>
  <c r="M1055" i="7" s="1"/>
  <c r="L1055" i="7"/>
  <c r="I1056" i="7"/>
  <c r="J1056" i="7" s="1"/>
  <c r="M1056" i="7" s="1"/>
  <c r="L1056" i="7"/>
  <c r="I1057" i="7"/>
  <c r="K1057" i="7" s="1"/>
  <c r="J1057" i="7"/>
  <c r="M1057" i="7" s="1"/>
  <c r="L1057" i="7"/>
  <c r="I1058" i="7"/>
  <c r="J1058" i="7"/>
  <c r="M1058" i="7" s="1"/>
  <c r="K1058" i="7"/>
  <c r="L1058" i="7"/>
  <c r="I1059" i="7"/>
  <c r="K1059" i="7" s="1"/>
  <c r="J1059" i="7"/>
  <c r="M1059" i="7" s="1"/>
  <c r="L1059" i="7"/>
  <c r="I1060" i="7"/>
  <c r="K1060" i="7" s="1"/>
  <c r="L1060" i="7"/>
  <c r="I1061" i="7"/>
  <c r="K1061" i="7" s="1"/>
  <c r="J1061" i="7"/>
  <c r="L1061" i="7"/>
  <c r="M1061" i="7"/>
  <c r="I1062" i="7"/>
  <c r="L1062" i="7"/>
  <c r="I1063" i="7"/>
  <c r="K1063" i="7" s="1"/>
  <c r="J1063" i="7"/>
  <c r="L1063" i="7"/>
  <c r="M1063" i="7"/>
  <c r="I1064" i="7"/>
  <c r="K1064" i="7" s="1"/>
  <c r="L1064" i="7"/>
  <c r="I1065" i="7"/>
  <c r="K1065" i="7" s="1"/>
  <c r="J1065" i="7"/>
  <c r="M1065" i="7" s="1"/>
  <c r="L1065" i="7"/>
  <c r="I1066" i="7"/>
  <c r="J1066" i="7" s="1"/>
  <c r="M1066" i="7" s="1"/>
  <c r="L1066" i="7"/>
  <c r="I1067" i="7"/>
  <c r="K1067" i="7" s="1"/>
  <c r="J1067" i="7"/>
  <c r="M1067" i="7" s="1"/>
  <c r="L1067" i="7"/>
  <c r="I1068" i="7"/>
  <c r="K1068" i="7" s="1"/>
  <c r="L1068" i="7"/>
  <c r="I1069" i="7"/>
  <c r="K1069" i="7" s="1"/>
  <c r="J1069" i="7"/>
  <c r="M1069" i="7" s="1"/>
  <c r="L1069" i="7"/>
  <c r="I1070" i="7"/>
  <c r="J1070" i="7" s="1"/>
  <c r="M1070" i="7" s="1"/>
  <c r="K1070" i="7"/>
  <c r="L1070" i="7"/>
  <c r="I1071" i="7"/>
  <c r="K1071" i="7" s="1"/>
  <c r="J1071" i="7"/>
  <c r="L1071" i="7"/>
  <c r="M1071" i="7"/>
  <c r="I1072" i="7"/>
  <c r="K1072" i="7" s="1"/>
  <c r="L1072" i="7"/>
  <c r="I1073" i="7"/>
  <c r="K1073" i="7" s="1"/>
  <c r="J1073" i="7"/>
  <c r="M1073" i="7" s="1"/>
  <c r="L1073" i="7"/>
  <c r="I1074" i="7"/>
  <c r="L1074" i="7"/>
  <c r="I1075" i="7"/>
  <c r="J1075" i="7"/>
  <c r="M1075" i="7" s="1"/>
  <c r="K1075" i="7"/>
  <c r="L1075" i="7"/>
  <c r="I1076" i="7"/>
  <c r="L1076" i="7"/>
  <c r="I1077" i="7"/>
  <c r="K1077" i="7" s="1"/>
  <c r="J1077" i="7"/>
  <c r="M1077" i="7" s="1"/>
  <c r="L1077" i="7"/>
  <c r="I1078" i="7"/>
  <c r="J1078" i="7" s="1"/>
  <c r="M1078" i="7" s="1"/>
  <c r="L1078" i="7"/>
  <c r="I1079" i="7"/>
  <c r="K1079" i="7" s="1"/>
  <c r="J1079" i="7"/>
  <c r="M1079" i="7" s="1"/>
  <c r="L1079" i="7"/>
  <c r="I1080" i="7"/>
  <c r="J1080" i="7"/>
  <c r="M1080" i="7" s="1"/>
  <c r="K1080" i="7"/>
  <c r="L1080" i="7"/>
  <c r="I1081" i="7"/>
  <c r="K1081" i="7" s="1"/>
  <c r="J1081" i="7"/>
  <c r="M1081" i="7" s="1"/>
  <c r="L1081" i="7"/>
  <c r="I1082" i="7"/>
  <c r="K1082" i="7" s="1"/>
  <c r="L1082" i="7"/>
  <c r="I1083" i="7"/>
  <c r="K1083" i="7" s="1"/>
  <c r="J1083" i="7"/>
  <c r="M1083" i="7" s="1"/>
  <c r="L1083" i="7"/>
  <c r="I1084" i="7"/>
  <c r="K1084" i="7" s="1"/>
  <c r="J1084" i="7"/>
  <c r="M1084" i="7" s="1"/>
  <c r="L1084" i="7"/>
  <c r="I1085" i="7"/>
  <c r="K1085" i="7" s="1"/>
  <c r="J1085" i="7"/>
  <c r="M1085" i="7" s="1"/>
  <c r="L1085" i="7"/>
  <c r="I1086" i="7"/>
  <c r="J1086" i="7" s="1"/>
  <c r="L1086" i="7"/>
  <c r="M1086" i="7"/>
  <c r="I1087" i="7"/>
  <c r="K1087" i="7" s="1"/>
  <c r="J1087" i="7"/>
  <c r="M1087" i="7" s="1"/>
  <c r="L1087" i="7"/>
  <c r="I1088" i="7"/>
  <c r="J1088" i="7" s="1"/>
  <c r="M1088" i="7" s="1"/>
  <c r="L1088" i="7"/>
  <c r="I1089" i="7"/>
  <c r="K1089" i="7" s="1"/>
  <c r="J1089" i="7"/>
  <c r="L1089" i="7"/>
  <c r="M1089" i="7"/>
  <c r="I1090" i="7"/>
  <c r="J1090" i="7"/>
  <c r="M1090" i="7" s="1"/>
  <c r="K1090" i="7"/>
  <c r="L1090" i="7"/>
  <c r="I1091" i="7"/>
  <c r="J1091" i="7"/>
  <c r="M1091" i="7" s="1"/>
  <c r="K1091" i="7"/>
  <c r="L1091" i="7"/>
  <c r="I1092" i="7"/>
  <c r="K1092" i="7" s="1"/>
  <c r="J1092" i="7"/>
  <c r="M1092" i="7" s="1"/>
  <c r="L1092" i="7"/>
  <c r="I1093" i="7"/>
  <c r="J1093" i="7"/>
  <c r="M1093" i="7" s="1"/>
  <c r="K1093" i="7"/>
  <c r="L1093" i="7"/>
  <c r="I1094" i="7"/>
  <c r="J1094" i="7" s="1"/>
  <c r="M1094" i="7" s="1"/>
  <c r="L1094" i="7"/>
  <c r="I1095" i="7"/>
  <c r="K1095" i="7" s="1"/>
  <c r="J1095" i="7"/>
  <c r="M1095" i="7" s="1"/>
  <c r="L1095" i="7"/>
  <c r="I1096" i="7"/>
  <c r="J1096" i="7"/>
  <c r="K1096" i="7"/>
  <c r="L1096" i="7"/>
  <c r="M1096" i="7"/>
  <c r="I1097" i="7"/>
  <c r="K1097" i="7" s="1"/>
  <c r="J1097" i="7"/>
  <c r="M1097" i="7" s="1"/>
  <c r="L1097" i="7"/>
  <c r="I1098" i="7"/>
  <c r="K1098" i="7" s="1"/>
  <c r="L1098" i="7"/>
  <c r="I1099" i="7"/>
  <c r="K1099" i="7" s="1"/>
  <c r="J1099" i="7"/>
  <c r="M1099" i="7" s="1"/>
  <c r="L1099" i="7"/>
  <c r="I1100" i="7"/>
  <c r="K1100" i="7" s="1"/>
  <c r="L1100" i="7"/>
  <c r="I1101" i="7"/>
  <c r="J1101" i="7"/>
  <c r="M1101" i="7" s="1"/>
  <c r="K1101" i="7"/>
  <c r="L1101" i="7"/>
  <c r="I1102" i="7"/>
  <c r="J1102" i="7" s="1"/>
  <c r="M1102" i="7" s="1"/>
  <c r="L1102" i="7"/>
  <c r="I1103" i="7"/>
  <c r="K1103" i="7" s="1"/>
  <c r="J1103" i="7"/>
  <c r="M1103" i="7" s="1"/>
  <c r="L1103" i="7"/>
  <c r="I1104" i="7"/>
  <c r="J1104" i="7" s="1"/>
  <c r="M1104" i="7" s="1"/>
  <c r="L1104" i="7"/>
  <c r="I1105" i="7"/>
  <c r="K1105" i="7" s="1"/>
  <c r="J1105" i="7"/>
  <c r="M1105" i="7" s="1"/>
  <c r="L1105" i="7"/>
  <c r="I1106" i="7"/>
  <c r="J1106" i="7" s="1"/>
  <c r="M1106" i="7" s="1"/>
  <c r="L1106" i="7"/>
  <c r="I1107" i="7"/>
  <c r="K1107" i="7" s="1"/>
  <c r="J1107" i="7"/>
  <c r="M1107" i="7" s="1"/>
  <c r="L1107" i="7"/>
  <c r="I1108" i="7"/>
  <c r="K1108" i="7" s="1"/>
  <c r="J1108" i="7"/>
  <c r="M1108" i="7" s="1"/>
  <c r="L1108" i="7"/>
  <c r="I1109" i="7"/>
  <c r="K1109" i="7" s="1"/>
  <c r="J1109" i="7"/>
  <c r="M1109" i="7" s="1"/>
  <c r="L1109" i="7"/>
  <c r="I1110" i="7"/>
  <c r="J1110" i="7" s="1"/>
  <c r="M1110" i="7" s="1"/>
  <c r="L1110" i="7"/>
  <c r="I1111" i="7"/>
  <c r="K1111" i="7" s="1"/>
  <c r="J1111" i="7"/>
  <c r="M1111" i="7" s="1"/>
  <c r="L1111" i="7"/>
  <c r="I1112" i="7"/>
  <c r="J1112" i="7" s="1"/>
  <c r="M1112" i="7" s="1"/>
  <c r="K1112" i="7"/>
  <c r="L1112" i="7"/>
  <c r="I1113" i="7"/>
  <c r="K1113" i="7" s="1"/>
  <c r="J1113" i="7"/>
  <c r="M1113" i="7" s="1"/>
  <c r="L1113" i="7"/>
  <c r="I1114" i="7"/>
  <c r="J1114" i="7"/>
  <c r="M1114" i="7" s="1"/>
  <c r="K1114" i="7"/>
  <c r="L1114" i="7"/>
  <c r="I1115" i="7"/>
  <c r="K1115" i="7" s="1"/>
  <c r="J1115" i="7"/>
  <c r="M1115" i="7" s="1"/>
  <c r="L1115" i="7"/>
  <c r="I1116" i="7"/>
  <c r="K1116" i="7" s="1"/>
  <c r="L1116" i="7"/>
  <c r="I1117" i="7"/>
  <c r="K1117" i="7" s="1"/>
  <c r="J1117" i="7"/>
  <c r="M1117" i="7" s="1"/>
  <c r="L1117" i="7"/>
  <c r="I1118" i="7"/>
  <c r="J1118" i="7" s="1"/>
  <c r="L1118" i="7"/>
  <c r="M1118" i="7"/>
  <c r="I1119" i="7"/>
  <c r="K1119" i="7" s="1"/>
  <c r="J1119" i="7"/>
  <c r="M1119" i="7" s="1"/>
  <c r="L1119" i="7"/>
  <c r="I1120" i="7"/>
  <c r="J1120" i="7"/>
  <c r="M1120" i="7" s="1"/>
  <c r="K1120" i="7"/>
  <c r="L1120" i="7"/>
  <c r="I1121" i="7"/>
  <c r="K1121" i="7" s="1"/>
  <c r="J1121" i="7"/>
  <c r="M1121" i="7" s="1"/>
  <c r="L1121" i="7"/>
  <c r="I1122" i="7"/>
  <c r="J1122" i="7" s="1"/>
  <c r="M1122" i="7" s="1"/>
  <c r="K1122" i="7"/>
  <c r="L1122" i="7"/>
  <c r="I1123" i="7"/>
  <c r="K1123" i="7" s="1"/>
  <c r="J1123" i="7"/>
  <c r="M1123" i="7" s="1"/>
  <c r="L1123" i="7"/>
  <c r="I1124" i="7"/>
  <c r="K1124" i="7" s="1"/>
  <c r="L1124" i="7"/>
  <c r="I1125" i="7"/>
  <c r="K1125" i="7" s="1"/>
  <c r="J1125" i="7"/>
  <c r="M1125" i="7" s="1"/>
  <c r="L1125" i="7"/>
  <c r="I1126" i="7"/>
  <c r="J1126" i="7" s="1"/>
  <c r="M1126" i="7" s="1"/>
  <c r="L1126" i="7"/>
  <c r="I1127" i="7"/>
  <c r="K1127" i="7" s="1"/>
  <c r="J1127" i="7"/>
  <c r="M1127" i="7" s="1"/>
  <c r="L1127" i="7"/>
  <c r="I1128" i="7"/>
  <c r="J1128" i="7"/>
  <c r="M1128" i="7" s="1"/>
  <c r="K1128" i="7"/>
  <c r="L1128" i="7"/>
  <c r="I1129" i="7"/>
  <c r="K1129" i="7" s="1"/>
  <c r="J1129" i="7"/>
  <c r="M1129" i="7" s="1"/>
  <c r="L1129" i="7"/>
  <c r="I1130" i="7"/>
  <c r="J1130" i="7" s="1"/>
  <c r="M1130" i="7" s="1"/>
  <c r="K1130" i="7"/>
  <c r="L1130" i="7"/>
  <c r="I1131" i="7"/>
  <c r="K1131" i="7" s="1"/>
  <c r="J1131" i="7"/>
  <c r="M1131" i="7" s="1"/>
  <c r="L1131" i="7"/>
  <c r="I1132" i="7"/>
  <c r="K1132" i="7" s="1"/>
  <c r="L1132" i="7"/>
  <c r="I1133" i="7"/>
  <c r="K1133" i="7" s="1"/>
  <c r="J1133" i="7"/>
  <c r="M1133" i="7" s="1"/>
  <c r="L1133" i="7"/>
  <c r="I1134" i="7"/>
  <c r="J1134" i="7" s="1"/>
  <c r="M1134" i="7" s="1"/>
  <c r="L1134" i="7"/>
  <c r="I1135" i="7"/>
  <c r="K1135" i="7" s="1"/>
  <c r="J1135" i="7"/>
  <c r="M1135" i="7" s="1"/>
  <c r="L1135" i="7"/>
  <c r="I1136" i="7"/>
  <c r="K1136" i="7" s="1"/>
  <c r="J1136" i="7"/>
  <c r="M1136" i="7" s="1"/>
  <c r="L1136" i="7"/>
  <c r="I1137" i="7"/>
  <c r="L1137" i="7"/>
  <c r="I1138" i="7"/>
  <c r="K1138" i="7" s="1"/>
  <c r="J1138" i="7"/>
  <c r="M1138" i="7" s="1"/>
  <c r="L1138" i="7"/>
  <c r="I1139" i="7"/>
  <c r="J1139" i="7"/>
  <c r="M1139" i="7" s="1"/>
  <c r="K1139" i="7"/>
  <c r="L1139" i="7"/>
  <c r="I1140" i="7"/>
  <c r="K1140" i="7" s="1"/>
  <c r="J1140" i="7"/>
  <c r="M1140" i="7" s="1"/>
  <c r="L1140" i="7"/>
  <c r="I1141" i="7"/>
  <c r="K1141" i="7" s="1"/>
  <c r="J1141" i="7"/>
  <c r="M1141" i="7" s="1"/>
  <c r="L1141" i="7"/>
  <c r="I1142" i="7"/>
  <c r="J1142" i="7" s="1"/>
  <c r="M1142" i="7" s="1"/>
  <c r="L1142" i="7"/>
  <c r="I1143" i="7"/>
  <c r="K1143" i="7" s="1"/>
  <c r="J1143" i="7"/>
  <c r="M1143" i="7" s="1"/>
  <c r="L1143" i="7"/>
  <c r="I1144" i="7"/>
  <c r="J1144" i="7" s="1"/>
  <c r="M1144" i="7" s="1"/>
  <c r="K1144" i="7"/>
  <c r="L1144" i="7"/>
  <c r="I1145" i="7"/>
  <c r="K1145" i="7" s="1"/>
  <c r="J1145" i="7"/>
  <c r="M1145" i="7" s="1"/>
  <c r="L1145" i="7"/>
  <c r="I1146" i="7"/>
  <c r="J1146" i="7" s="1"/>
  <c r="M1146" i="7" s="1"/>
  <c r="L1146" i="7"/>
  <c r="I1147" i="7"/>
  <c r="K1147" i="7" s="1"/>
  <c r="J1147" i="7"/>
  <c r="M1147" i="7" s="1"/>
  <c r="L1147" i="7"/>
  <c r="I1148" i="7"/>
  <c r="K1148" i="7" s="1"/>
  <c r="L1148" i="7"/>
  <c r="I1149" i="7"/>
  <c r="K1149" i="7" s="1"/>
  <c r="J1149" i="7"/>
  <c r="M1149" i="7" s="1"/>
  <c r="L1149" i="7"/>
  <c r="I1150" i="7"/>
  <c r="J1150" i="7" s="1"/>
  <c r="M1150" i="7" s="1"/>
  <c r="L1150" i="7"/>
  <c r="I1151" i="7"/>
  <c r="K1151" i="7" s="1"/>
  <c r="J1151" i="7"/>
  <c r="M1151" i="7" s="1"/>
  <c r="L1151" i="7"/>
  <c r="I1152" i="7"/>
  <c r="K1152" i="7" s="1"/>
  <c r="J1152" i="7"/>
  <c r="M1152" i="7" s="1"/>
  <c r="L1152" i="7"/>
  <c r="I1153" i="7"/>
  <c r="K1153" i="7" s="1"/>
  <c r="J1153" i="7"/>
  <c r="M1153" i="7" s="1"/>
  <c r="L1153" i="7"/>
  <c r="I1154" i="7"/>
  <c r="J1154" i="7" s="1"/>
  <c r="M1154" i="7" s="1"/>
  <c r="L1154" i="7"/>
  <c r="I1155" i="7"/>
  <c r="J1155" i="7"/>
  <c r="M1155" i="7" s="1"/>
  <c r="K1155" i="7"/>
  <c r="L1155" i="7"/>
  <c r="I1156" i="7"/>
  <c r="K1156" i="7" s="1"/>
  <c r="J1156" i="7"/>
  <c r="M1156" i="7" s="1"/>
  <c r="L1156" i="7"/>
  <c r="I1157" i="7"/>
  <c r="J1157" i="7"/>
  <c r="M1157" i="7" s="1"/>
  <c r="K1157" i="7"/>
  <c r="L1157" i="7"/>
  <c r="I1158" i="7"/>
  <c r="J1158" i="7" s="1"/>
  <c r="M1158" i="7" s="1"/>
  <c r="L1158" i="7"/>
  <c r="I1159" i="7"/>
  <c r="K1159" i="7" s="1"/>
  <c r="J1159" i="7"/>
  <c r="M1159" i="7" s="1"/>
  <c r="L1159" i="7"/>
  <c r="I1160" i="7"/>
  <c r="K1160" i="7" s="1"/>
  <c r="L1160" i="7"/>
  <c r="I1161" i="7"/>
  <c r="K1161" i="7" s="1"/>
  <c r="J1161" i="7"/>
  <c r="M1161" i="7" s="1"/>
  <c r="L1161" i="7"/>
  <c r="I1162" i="7"/>
  <c r="J1162" i="7" s="1"/>
  <c r="M1162" i="7" s="1"/>
  <c r="L1162" i="7"/>
  <c r="I1163" i="7"/>
  <c r="K1163" i="7" s="1"/>
  <c r="J1163" i="7"/>
  <c r="L1163" i="7"/>
  <c r="M1163" i="7"/>
  <c r="I1164" i="7"/>
  <c r="K1164" i="7" s="1"/>
  <c r="J1164" i="7"/>
  <c r="M1164" i="7" s="1"/>
  <c r="L1164" i="7"/>
  <c r="I1165" i="7"/>
  <c r="K1165" i="7" s="1"/>
  <c r="J1165" i="7"/>
  <c r="M1165" i="7" s="1"/>
  <c r="L1165" i="7"/>
  <c r="I1166" i="7"/>
  <c r="J1166" i="7" s="1"/>
  <c r="M1166" i="7" s="1"/>
  <c r="L1166" i="7"/>
  <c r="I1167" i="7"/>
  <c r="K1167" i="7" s="1"/>
  <c r="J1167" i="7"/>
  <c r="M1167" i="7" s="1"/>
  <c r="L1167" i="7"/>
  <c r="I1168" i="7"/>
  <c r="K1168" i="7" s="1"/>
  <c r="J1168" i="7"/>
  <c r="M1168" i="7" s="1"/>
  <c r="L1168" i="7"/>
  <c r="I1169" i="7"/>
  <c r="K1169" i="7" s="1"/>
  <c r="J1169" i="7"/>
  <c r="M1169" i="7" s="1"/>
  <c r="L1169" i="7"/>
  <c r="I1170" i="7"/>
  <c r="K1170" i="7" s="1"/>
  <c r="J1170" i="7"/>
  <c r="M1170" i="7" s="1"/>
  <c r="L1170" i="7"/>
  <c r="I1171" i="7"/>
  <c r="K1171" i="7" s="1"/>
  <c r="J1171" i="7"/>
  <c r="M1171" i="7" s="1"/>
  <c r="L1171" i="7"/>
  <c r="I1172" i="7"/>
  <c r="L1172" i="7"/>
  <c r="I1173" i="7"/>
  <c r="K1173" i="7" s="1"/>
  <c r="J1173" i="7"/>
  <c r="M1173" i="7" s="1"/>
  <c r="L1173" i="7"/>
  <c r="I1174" i="7"/>
  <c r="J1174" i="7" s="1"/>
  <c r="M1174" i="7" s="1"/>
  <c r="L1174" i="7"/>
  <c r="I1175" i="7"/>
  <c r="K1175" i="7" s="1"/>
  <c r="J1175" i="7"/>
  <c r="M1175" i="7" s="1"/>
  <c r="L1175" i="7"/>
  <c r="I1176" i="7"/>
  <c r="L1176" i="7"/>
  <c r="I1177" i="7"/>
  <c r="K1177" i="7" s="1"/>
  <c r="J1177" i="7"/>
  <c r="L1177" i="7"/>
  <c r="M1177" i="7"/>
  <c r="I1178" i="7"/>
  <c r="L1178" i="7"/>
  <c r="I1179" i="7"/>
  <c r="J1179" i="7"/>
  <c r="M1179" i="7" s="1"/>
  <c r="K1179" i="7"/>
  <c r="L1179" i="7"/>
  <c r="I1180" i="7"/>
  <c r="L1180" i="7"/>
  <c r="I1181" i="7"/>
  <c r="K1181" i="7" s="1"/>
  <c r="J1181" i="7"/>
  <c r="M1181" i="7" s="1"/>
  <c r="L1181" i="7"/>
  <c r="I1182" i="7"/>
  <c r="J1182" i="7" s="1"/>
  <c r="M1182" i="7" s="1"/>
  <c r="L1182" i="7"/>
  <c r="I1183" i="7"/>
  <c r="J1183" i="7"/>
  <c r="M1183" i="7" s="1"/>
  <c r="K1183" i="7"/>
  <c r="L1183" i="7"/>
  <c r="I1184" i="7"/>
  <c r="J1184" i="7" s="1"/>
  <c r="M1184" i="7" s="1"/>
  <c r="L1184" i="7"/>
  <c r="I1185" i="7"/>
  <c r="K1185" i="7" s="1"/>
  <c r="J1185" i="7"/>
  <c r="M1185" i="7" s="1"/>
  <c r="L1185" i="7"/>
  <c r="I1186" i="7"/>
  <c r="J1186" i="7" s="1"/>
  <c r="M1186" i="7" s="1"/>
  <c r="L1186" i="7"/>
  <c r="I1187" i="7"/>
  <c r="L1187" i="7"/>
  <c r="I1188" i="7"/>
  <c r="J1188" i="7" s="1"/>
  <c r="M1188" i="7" s="1"/>
  <c r="L1188" i="7"/>
  <c r="I1189" i="7"/>
  <c r="K1189" i="7" s="1"/>
  <c r="J1189" i="7"/>
  <c r="M1189" i="7" s="1"/>
  <c r="L1189" i="7"/>
  <c r="I1190" i="7"/>
  <c r="L1190" i="7"/>
  <c r="I1191" i="7"/>
  <c r="J1191" i="7"/>
  <c r="M1191" i="7" s="1"/>
  <c r="K1191" i="7"/>
  <c r="L1191" i="7"/>
  <c r="I1192" i="7"/>
  <c r="K1192" i="7" s="1"/>
  <c r="J1192" i="7"/>
  <c r="M1192" i="7" s="1"/>
  <c r="L1192" i="7"/>
  <c r="I1193" i="7"/>
  <c r="K1193" i="7" s="1"/>
  <c r="J1193" i="7"/>
  <c r="M1193" i="7" s="1"/>
  <c r="L1193" i="7"/>
  <c r="I1194" i="7"/>
  <c r="J1194" i="7" s="1"/>
  <c r="M1194" i="7" s="1"/>
  <c r="K1194" i="7"/>
  <c r="L1194" i="7"/>
  <c r="I1195" i="7"/>
  <c r="K1195" i="7" s="1"/>
  <c r="J1195" i="7"/>
  <c r="L1195" i="7"/>
  <c r="M1195" i="7"/>
  <c r="I1196" i="7"/>
  <c r="K1196" i="7" s="1"/>
  <c r="L1196" i="7"/>
  <c r="I1197" i="7"/>
  <c r="K1197" i="7" s="1"/>
  <c r="J1197" i="7"/>
  <c r="M1197" i="7" s="1"/>
  <c r="L1197" i="7"/>
  <c r="I1198" i="7"/>
  <c r="L1198" i="7"/>
  <c r="I1199" i="7"/>
  <c r="K1199" i="7" s="1"/>
  <c r="J1199" i="7"/>
  <c r="M1199" i="7" s="1"/>
  <c r="L1199" i="7"/>
  <c r="I1200" i="7"/>
  <c r="J1200" i="7" s="1"/>
  <c r="M1200" i="7" s="1"/>
  <c r="L1200" i="7"/>
  <c r="I1201" i="7"/>
  <c r="K1201" i="7" s="1"/>
  <c r="J1201" i="7"/>
  <c r="M1201" i="7" s="1"/>
  <c r="L1201" i="7"/>
  <c r="I1202" i="7"/>
  <c r="K1202" i="7" s="1"/>
  <c r="L1202" i="7"/>
  <c r="I1203" i="7"/>
  <c r="J1203" i="7" s="1"/>
  <c r="M1203" i="7" s="1"/>
  <c r="L1203" i="7"/>
  <c r="I1204" i="7"/>
  <c r="K1204" i="7" s="1"/>
  <c r="J1204" i="7"/>
  <c r="M1204" i="7" s="1"/>
  <c r="L1204" i="7"/>
  <c r="I1205" i="7"/>
  <c r="K1205" i="7" s="1"/>
  <c r="J1205" i="7"/>
  <c r="M1205" i="7" s="1"/>
  <c r="L1205" i="7"/>
  <c r="I1206" i="7"/>
  <c r="L1206" i="7"/>
  <c r="I1207" i="7"/>
  <c r="K1207" i="7" s="1"/>
  <c r="J1207" i="7"/>
  <c r="M1207" i="7" s="1"/>
  <c r="L1207" i="7"/>
  <c r="I1208" i="7"/>
  <c r="L1208" i="7"/>
  <c r="I1209" i="7"/>
  <c r="K1209" i="7" s="1"/>
  <c r="L1209" i="7"/>
  <c r="I1210" i="7"/>
  <c r="L1210" i="7"/>
  <c r="I1211" i="7"/>
  <c r="J1211" i="7"/>
  <c r="M1211" i="7" s="1"/>
  <c r="K1211" i="7"/>
  <c r="L1211" i="7"/>
  <c r="I1212" i="7"/>
  <c r="K1212" i="7" s="1"/>
  <c r="L1212" i="7"/>
  <c r="I1213" i="7"/>
  <c r="K1213" i="7" s="1"/>
  <c r="J1213" i="7"/>
  <c r="M1213" i="7" s="1"/>
  <c r="L1213" i="7"/>
  <c r="I1214" i="7"/>
  <c r="K1214" i="7" s="1"/>
  <c r="J1214" i="7"/>
  <c r="M1214" i="7" s="1"/>
  <c r="L1214" i="7"/>
  <c r="I1215" i="7"/>
  <c r="K1215" i="7" s="1"/>
  <c r="L1215" i="7"/>
  <c r="I1216" i="7"/>
  <c r="K1216" i="7" s="1"/>
  <c r="J1216" i="7"/>
  <c r="L1216" i="7"/>
  <c r="M1216" i="7"/>
  <c r="I1217" i="7"/>
  <c r="L1217" i="7"/>
  <c r="I1218" i="7"/>
  <c r="K1218" i="7" s="1"/>
  <c r="J1218" i="7"/>
  <c r="M1218" i="7" s="1"/>
  <c r="L1218" i="7"/>
  <c r="I1219" i="7"/>
  <c r="L1219" i="7"/>
  <c r="I1220" i="7"/>
  <c r="K1220" i="7" s="1"/>
  <c r="J1220" i="7"/>
  <c r="M1220" i="7" s="1"/>
  <c r="L1220" i="7"/>
  <c r="I1221" i="7"/>
  <c r="K1221" i="7" s="1"/>
  <c r="J1221" i="7"/>
  <c r="M1221" i="7" s="1"/>
  <c r="L1221" i="7"/>
  <c r="I1222" i="7"/>
  <c r="K1222" i="7" s="1"/>
  <c r="J1222" i="7"/>
  <c r="M1222" i="7" s="1"/>
  <c r="L1222" i="7"/>
  <c r="I1223" i="7"/>
  <c r="L1223" i="7"/>
  <c r="I1224" i="7"/>
  <c r="K1224" i="7" s="1"/>
  <c r="J1224" i="7"/>
  <c r="M1224" i="7" s="1"/>
  <c r="L1224" i="7"/>
  <c r="I1225" i="7"/>
  <c r="K1225" i="7" s="1"/>
  <c r="L1225" i="7"/>
  <c r="I1226" i="7"/>
  <c r="K1226" i="7" s="1"/>
  <c r="J1226" i="7"/>
  <c r="M1226" i="7" s="1"/>
  <c r="L1226" i="7"/>
  <c r="I1227" i="7"/>
  <c r="J1227" i="7" s="1"/>
  <c r="M1227" i="7" s="1"/>
  <c r="K1227" i="7"/>
  <c r="L1227" i="7"/>
  <c r="I1228" i="7"/>
  <c r="K1228" i="7" s="1"/>
  <c r="J1228" i="7"/>
  <c r="M1228" i="7" s="1"/>
  <c r="L1228" i="7"/>
  <c r="I1229" i="7"/>
  <c r="J1229" i="7" s="1"/>
  <c r="L1229" i="7"/>
  <c r="M1229" i="7"/>
  <c r="I1230" i="7"/>
  <c r="K1230" i="7" s="1"/>
  <c r="J1230" i="7"/>
  <c r="L1230" i="7"/>
  <c r="M1230" i="7"/>
  <c r="I1231" i="7"/>
  <c r="J1231" i="7" s="1"/>
  <c r="M1231" i="7" s="1"/>
  <c r="L1231" i="7"/>
  <c r="I1232" i="7"/>
  <c r="K1232" i="7" s="1"/>
  <c r="J1232" i="7"/>
  <c r="M1232" i="7" s="1"/>
  <c r="L1232" i="7"/>
  <c r="I1233" i="7"/>
  <c r="K1233" i="7" s="1"/>
  <c r="L1233" i="7"/>
  <c r="I1234" i="7"/>
  <c r="K1234" i="7" s="1"/>
  <c r="J1234" i="7"/>
  <c r="L1234" i="7"/>
  <c r="M1234" i="7"/>
  <c r="I1235" i="7"/>
  <c r="J1235" i="7" s="1"/>
  <c r="M1235" i="7" s="1"/>
  <c r="L1235" i="7"/>
  <c r="I1236" i="7"/>
  <c r="K1236" i="7" s="1"/>
  <c r="L1236" i="7"/>
  <c r="I1237" i="7"/>
  <c r="K1237" i="7" s="1"/>
  <c r="J1237" i="7"/>
  <c r="L1237" i="7"/>
  <c r="M1237" i="7"/>
  <c r="I1238" i="7"/>
  <c r="K1238" i="7" s="1"/>
  <c r="J1238" i="7"/>
  <c r="M1238" i="7" s="1"/>
  <c r="L1238" i="7"/>
  <c r="I1239" i="7"/>
  <c r="J1239" i="7" s="1"/>
  <c r="M1239" i="7" s="1"/>
  <c r="L1239" i="7"/>
  <c r="I1240" i="7"/>
  <c r="J1240" i="7"/>
  <c r="M1240" i="7" s="1"/>
  <c r="K1240" i="7"/>
  <c r="L1240" i="7"/>
  <c r="I1241" i="7"/>
  <c r="J1241" i="7" s="1"/>
  <c r="M1241" i="7" s="1"/>
  <c r="L1241" i="7"/>
  <c r="I1242" i="7"/>
  <c r="J1242" i="7"/>
  <c r="M1242" i="7" s="1"/>
  <c r="K1242" i="7"/>
  <c r="L1242" i="7"/>
  <c r="I1243" i="7"/>
  <c r="L1243" i="7"/>
  <c r="I1244" i="7"/>
  <c r="K1244" i="7" s="1"/>
  <c r="J1244" i="7"/>
  <c r="M1244" i="7" s="1"/>
  <c r="L1244" i="7"/>
  <c r="I1245" i="7"/>
  <c r="L1245" i="7"/>
  <c r="I1246" i="7"/>
  <c r="K1246" i="7" s="1"/>
  <c r="J1246" i="7"/>
  <c r="M1246" i="7" s="1"/>
  <c r="L1246" i="7"/>
  <c r="I1247" i="7"/>
  <c r="L1247" i="7"/>
  <c r="I1248" i="7"/>
  <c r="J1248" i="7"/>
  <c r="K1248" i="7"/>
  <c r="L1248" i="7"/>
  <c r="M1248" i="7"/>
  <c r="I1249" i="7"/>
  <c r="K1249" i="7" s="1"/>
  <c r="J1249" i="7"/>
  <c r="M1249" i="7" s="1"/>
  <c r="L1249" i="7"/>
  <c r="I1250" i="7"/>
  <c r="J1250" i="7"/>
  <c r="K1250" i="7"/>
  <c r="L1250" i="7"/>
  <c r="M1250" i="7"/>
  <c r="I1251" i="7"/>
  <c r="L1251" i="7"/>
  <c r="I1252" i="7"/>
  <c r="K1252" i="7" s="1"/>
  <c r="J1252" i="7"/>
  <c r="M1252" i="7" s="1"/>
  <c r="L1252" i="7"/>
  <c r="I1253" i="7"/>
  <c r="K1253" i="7" s="1"/>
  <c r="L1253" i="7"/>
  <c r="I1254" i="7"/>
  <c r="K1254" i="7" s="1"/>
  <c r="J1254" i="7"/>
  <c r="M1254" i="7" s="1"/>
  <c r="L1254" i="7"/>
  <c r="I1255" i="7"/>
  <c r="K1255" i="7" s="1"/>
  <c r="J1255" i="7"/>
  <c r="M1255" i="7" s="1"/>
  <c r="L1255" i="7"/>
  <c r="I1256" i="7"/>
  <c r="J1256" i="7" s="1"/>
  <c r="M1256" i="7" s="1"/>
  <c r="L1256" i="7"/>
  <c r="I1257" i="7"/>
  <c r="K1257" i="7" s="1"/>
  <c r="J1257" i="7"/>
  <c r="M1257" i="7" s="1"/>
  <c r="L1257" i="7"/>
  <c r="I1258" i="7"/>
  <c r="J1258" i="7"/>
  <c r="M1258" i="7" s="1"/>
  <c r="K1258" i="7"/>
  <c r="L1258" i="7"/>
  <c r="I1259" i="7"/>
  <c r="K1259" i="7" s="1"/>
  <c r="J1259" i="7"/>
  <c r="M1259" i="7" s="1"/>
  <c r="L1259" i="7"/>
  <c r="I1260" i="7"/>
  <c r="J1260" i="7"/>
  <c r="M1260" i="7" s="1"/>
  <c r="K1260" i="7"/>
  <c r="L1260" i="7"/>
  <c r="I1261" i="7"/>
  <c r="J1261" i="7"/>
  <c r="M1261" i="7" s="1"/>
  <c r="K1261" i="7"/>
  <c r="L1261" i="7"/>
  <c r="I1262" i="7"/>
  <c r="J1262" i="7"/>
  <c r="M1262" i="7" s="1"/>
  <c r="K1262" i="7"/>
  <c r="L1262" i="7"/>
  <c r="I1263" i="7"/>
  <c r="K1263" i="7" s="1"/>
  <c r="J1263" i="7"/>
  <c r="M1263" i="7" s="1"/>
  <c r="L1263" i="7"/>
  <c r="I1264" i="7"/>
  <c r="K1264" i="7" s="1"/>
  <c r="J1264" i="7"/>
  <c r="M1264" i="7" s="1"/>
  <c r="L1264" i="7"/>
  <c r="I1265" i="7"/>
  <c r="K1265" i="7" s="1"/>
  <c r="J1265" i="7"/>
  <c r="M1265" i="7" s="1"/>
  <c r="L1265" i="7"/>
  <c r="I1266" i="7"/>
  <c r="K1266" i="7" s="1"/>
  <c r="J1266" i="7"/>
  <c r="L1266" i="7"/>
  <c r="M1266" i="7"/>
  <c r="I1267" i="7"/>
  <c r="L1267" i="7"/>
  <c r="I1268" i="7"/>
  <c r="K1268" i="7" s="1"/>
  <c r="J1268" i="7"/>
  <c r="M1268" i="7" s="1"/>
  <c r="L1268" i="7"/>
  <c r="I1269" i="7"/>
  <c r="K1269" i="7" s="1"/>
  <c r="J1269" i="7"/>
  <c r="M1269" i="7" s="1"/>
  <c r="L1269" i="7"/>
  <c r="I1270" i="7"/>
  <c r="K1270" i="7" s="1"/>
  <c r="J1270" i="7"/>
  <c r="M1270" i="7" s="1"/>
  <c r="L1270" i="7"/>
  <c r="I1271" i="7"/>
  <c r="K1271" i="7" s="1"/>
  <c r="J1271" i="7"/>
  <c r="M1271" i="7" s="1"/>
  <c r="L1271" i="7"/>
  <c r="I1272" i="7"/>
  <c r="J1272" i="7"/>
  <c r="M1272" i="7" s="1"/>
  <c r="K1272" i="7"/>
  <c r="L1272" i="7"/>
  <c r="I1273" i="7"/>
  <c r="K1273" i="7" s="1"/>
  <c r="L1273" i="7"/>
  <c r="I1274" i="7"/>
  <c r="J1274" i="7" s="1"/>
  <c r="M1274" i="7" s="1"/>
  <c r="L1274" i="7"/>
  <c r="I1275" i="7"/>
  <c r="K1275" i="7" s="1"/>
  <c r="J1275" i="7"/>
  <c r="M1275" i="7" s="1"/>
  <c r="L1275" i="7"/>
  <c r="I1276" i="7"/>
  <c r="K1276" i="7" s="1"/>
  <c r="J1276" i="7"/>
  <c r="M1276" i="7" s="1"/>
  <c r="L1276" i="7"/>
  <c r="I1277" i="7"/>
  <c r="K1277" i="7" s="1"/>
  <c r="J1277" i="7"/>
  <c r="M1277" i="7" s="1"/>
  <c r="L1277" i="7"/>
  <c r="I1278" i="7"/>
  <c r="K1278" i="7" s="1"/>
  <c r="L1278" i="7"/>
  <c r="I1279" i="7"/>
  <c r="K1279" i="7" s="1"/>
  <c r="J1279" i="7"/>
  <c r="M1279" i="7" s="1"/>
  <c r="L1279" i="7"/>
  <c r="I1280" i="7"/>
  <c r="K1280" i="7" s="1"/>
  <c r="J1280" i="7"/>
  <c r="M1280" i="7" s="1"/>
  <c r="L1280" i="7"/>
  <c r="I1281" i="7"/>
  <c r="K1281" i="7" s="1"/>
  <c r="J1281" i="7"/>
  <c r="M1281" i="7" s="1"/>
  <c r="L1281" i="7"/>
  <c r="I1282" i="7"/>
  <c r="J1282" i="7"/>
  <c r="M1282" i="7" s="1"/>
  <c r="K1282" i="7"/>
  <c r="L1282" i="7"/>
  <c r="I1283" i="7"/>
  <c r="K1283" i="7" s="1"/>
  <c r="J1283" i="7"/>
  <c r="M1283" i="7" s="1"/>
  <c r="L1283" i="7"/>
  <c r="I1284" i="7"/>
  <c r="J1284" i="7" s="1"/>
  <c r="M1284" i="7" s="1"/>
  <c r="L1284" i="7"/>
  <c r="I1285" i="7"/>
  <c r="K1285" i="7" s="1"/>
  <c r="J1285" i="7"/>
  <c r="M1285" i="7" s="1"/>
  <c r="L1285" i="7"/>
  <c r="I1286" i="7"/>
  <c r="K1286" i="7" s="1"/>
  <c r="L1286" i="7"/>
  <c r="I1287" i="7"/>
  <c r="J1287" i="7"/>
  <c r="K1287" i="7"/>
  <c r="L1287" i="7"/>
  <c r="M1287" i="7"/>
  <c r="I1288" i="7"/>
  <c r="J1288" i="7" s="1"/>
  <c r="M1288" i="7" s="1"/>
  <c r="K1288" i="7"/>
  <c r="L1288" i="7"/>
  <c r="I1289" i="7"/>
  <c r="J1289" i="7"/>
  <c r="M1289" i="7" s="1"/>
  <c r="K1289" i="7"/>
  <c r="L1289" i="7"/>
  <c r="I1290" i="7"/>
  <c r="J1290" i="7" s="1"/>
  <c r="M1290" i="7" s="1"/>
  <c r="L1290" i="7"/>
  <c r="I1291" i="7"/>
  <c r="K1291" i="7" s="1"/>
  <c r="J1291" i="7"/>
  <c r="M1291" i="7" s="1"/>
  <c r="L1291" i="7"/>
  <c r="I1292" i="7"/>
  <c r="L1292" i="7"/>
  <c r="I1293" i="7"/>
  <c r="K1293" i="7" s="1"/>
  <c r="J1293" i="7"/>
  <c r="M1293" i="7" s="1"/>
  <c r="L1293" i="7"/>
  <c r="I1294" i="7"/>
  <c r="K1294" i="7" s="1"/>
  <c r="L1294" i="7"/>
  <c r="I1295" i="7"/>
  <c r="J1295" i="7"/>
  <c r="M1295" i="7" s="1"/>
  <c r="K1295" i="7"/>
  <c r="L1295" i="7"/>
  <c r="I1296" i="7"/>
  <c r="L1296" i="7"/>
  <c r="I1297" i="7"/>
  <c r="J1297" i="7"/>
  <c r="M1297" i="7" s="1"/>
  <c r="K1297" i="7"/>
  <c r="L1297" i="7"/>
  <c r="I1298" i="7"/>
  <c r="J1298" i="7" s="1"/>
  <c r="M1298" i="7" s="1"/>
  <c r="L1298" i="7"/>
  <c r="I1299" i="7"/>
  <c r="K1299" i="7" s="1"/>
  <c r="J1299" i="7"/>
  <c r="M1299" i="7" s="1"/>
  <c r="L1299" i="7"/>
  <c r="I1300" i="7"/>
  <c r="J1300" i="7" s="1"/>
  <c r="M1300" i="7" s="1"/>
  <c r="L1300" i="7"/>
  <c r="I1301" i="7"/>
  <c r="K1301" i="7" s="1"/>
  <c r="J1301" i="7"/>
  <c r="L1301" i="7"/>
  <c r="M1301" i="7"/>
  <c r="I1302" i="7"/>
  <c r="K1302" i="7" s="1"/>
  <c r="L1302" i="7"/>
  <c r="I1303" i="7"/>
  <c r="J1303" i="7"/>
  <c r="M1303" i="7" s="1"/>
  <c r="K1303" i="7"/>
  <c r="L1303" i="7"/>
  <c r="I1304" i="7"/>
  <c r="K1304" i="7" s="1"/>
  <c r="J1304" i="7"/>
  <c r="M1304" i="7" s="1"/>
  <c r="L1304" i="7"/>
  <c r="I1305" i="7"/>
  <c r="K1305" i="7" s="1"/>
  <c r="J1305" i="7"/>
  <c r="M1305" i="7" s="1"/>
  <c r="L1305" i="7"/>
  <c r="I1306" i="7"/>
  <c r="L1306" i="7"/>
  <c r="I1307" i="7"/>
  <c r="K1307" i="7" s="1"/>
  <c r="J1307" i="7"/>
  <c r="L1307" i="7"/>
  <c r="M1307" i="7"/>
  <c r="I1308" i="7"/>
  <c r="K1308" i="7" s="1"/>
  <c r="L1308" i="7"/>
  <c r="I1309" i="7"/>
  <c r="K1309" i="7" s="1"/>
  <c r="J1309" i="7"/>
  <c r="M1309" i="7" s="1"/>
  <c r="L1309" i="7"/>
  <c r="I1310" i="7"/>
  <c r="K1310" i="7" s="1"/>
  <c r="J1310" i="7"/>
  <c r="M1310" i="7" s="1"/>
  <c r="L1310" i="7"/>
  <c r="I1311" i="7"/>
  <c r="K1311" i="7" s="1"/>
  <c r="J1311" i="7"/>
  <c r="M1311" i="7" s="1"/>
  <c r="L1311" i="7"/>
  <c r="I1312" i="7"/>
  <c r="K1312" i="7" s="1"/>
  <c r="L1312" i="7"/>
  <c r="I1313" i="7"/>
  <c r="K1313" i="7" s="1"/>
  <c r="J1313" i="7"/>
  <c r="M1313" i="7" s="1"/>
  <c r="L1313" i="7"/>
  <c r="I1314" i="7"/>
  <c r="J1314" i="7" s="1"/>
  <c r="L1314" i="7"/>
  <c r="M1314" i="7"/>
  <c r="I1315" i="7"/>
  <c r="K1315" i="7" s="1"/>
  <c r="J1315" i="7"/>
  <c r="M1315" i="7" s="1"/>
  <c r="L1315" i="7"/>
  <c r="I1316" i="7"/>
  <c r="J1316" i="7" s="1"/>
  <c r="M1316" i="7" s="1"/>
  <c r="K1316" i="7"/>
  <c r="L1316" i="7"/>
  <c r="I1317" i="7"/>
  <c r="K1317" i="7" s="1"/>
  <c r="J1317" i="7"/>
  <c r="M1317" i="7" s="1"/>
  <c r="L1317" i="7"/>
  <c r="I1318" i="7"/>
  <c r="K1318" i="7" s="1"/>
  <c r="L1318" i="7"/>
  <c r="I1319" i="7"/>
  <c r="K1319" i="7" s="1"/>
  <c r="J1319" i="7"/>
  <c r="M1319" i="7" s="1"/>
  <c r="L1319" i="7"/>
  <c r="I1320" i="7"/>
  <c r="J1320" i="7" s="1"/>
  <c r="M1320" i="7" s="1"/>
  <c r="L1320" i="7"/>
  <c r="I1321" i="7"/>
  <c r="K1321" i="7" s="1"/>
  <c r="J1321" i="7"/>
  <c r="M1321" i="7" s="1"/>
  <c r="L1321" i="7"/>
  <c r="I1322" i="7"/>
  <c r="L1322" i="7"/>
  <c r="I1323" i="7"/>
  <c r="K1323" i="7" s="1"/>
  <c r="J1323" i="7"/>
  <c r="M1323" i="7" s="1"/>
  <c r="L1323" i="7"/>
  <c r="I1324" i="7"/>
  <c r="K1324" i="7" s="1"/>
  <c r="J1324" i="7"/>
  <c r="M1324" i="7" s="1"/>
  <c r="L1324" i="7"/>
  <c r="I1325" i="7"/>
  <c r="K1325" i="7" s="1"/>
  <c r="J1325" i="7"/>
  <c r="M1325" i="7" s="1"/>
  <c r="L1325" i="7"/>
  <c r="I1326" i="7"/>
  <c r="K1326" i="7" s="1"/>
  <c r="L1326" i="7"/>
  <c r="I1327" i="7"/>
  <c r="K1327" i="7" s="1"/>
  <c r="J1327" i="7"/>
  <c r="M1327" i="7" s="1"/>
  <c r="L1327" i="7"/>
  <c r="I1328" i="7"/>
  <c r="K1328" i="7" s="1"/>
  <c r="J1328" i="7"/>
  <c r="L1328" i="7"/>
  <c r="M1328" i="7"/>
  <c r="I1329" i="7"/>
  <c r="K1329" i="7" s="1"/>
  <c r="J1329" i="7"/>
  <c r="M1329" i="7" s="1"/>
  <c r="L1329" i="7"/>
  <c r="I1330" i="7"/>
  <c r="J1330" i="7" s="1"/>
  <c r="M1330" i="7" s="1"/>
  <c r="L1330" i="7"/>
  <c r="I1331" i="7"/>
  <c r="K1331" i="7" s="1"/>
  <c r="J1331" i="7"/>
  <c r="M1331" i="7" s="1"/>
  <c r="L1331" i="7"/>
  <c r="I1332" i="7"/>
  <c r="J1332" i="7" s="1"/>
  <c r="M1332" i="7" s="1"/>
  <c r="L1332" i="7"/>
  <c r="I1333" i="7"/>
  <c r="K1333" i="7" s="1"/>
  <c r="J1333" i="7"/>
  <c r="L1333" i="7"/>
  <c r="M1333" i="7"/>
  <c r="I1334" i="7"/>
  <c r="K1334" i="7" s="1"/>
  <c r="L1334" i="7"/>
  <c r="I1335" i="7"/>
  <c r="J1335" i="7"/>
  <c r="M1335" i="7" s="1"/>
  <c r="K1335" i="7"/>
  <c r="L1335" i="7"/>
  <c r="I1336" i="7"/>
  <c r="J1336" i="7" s="1"/>
  <c r="M1336" i="7" s="1"/>
  <c r="L1336" i="7"/>
  <c r="I1337" i="7"/>
  <c r="K1337" i="7" s="1"/>
  <c r="J1337" i="7"/>
  <c r="M1337" i="7" s="1"/>
  <c r="L1337" i="7"/>
  <c r="I1338" i="7"/>
  <c r="J1338" i="7"/>
  <c r="K1338" i="7"/>
  <c r="L1338" i="7"/>
  <c r="M1338" i="7"/>
  <c r="I1339" i="7"/>
  <c r="K1339" i="7" s="1"/>
  <c r="J1339" i="7"/>
  <c r="M1339" i="7" s="1"/>
  <c r="L1339" i="7"/>
  <c r="I1340" i="7"/>
  <c r="K1340" i="7" s="1"/>
  <c r="J1340" i="7"/>
  <c r="M1340" i="7" s="1"/>
  <c r="L1340" i="7"/>
  <c r="I1341" i="7"/>
  <c r="K1341" i="7" s="1"/>
  <c r="J1341" i="7"/>
  <c r="M1341" i="7" s="1"/>
  <c r="L1341" i="7"/>
  <c r="I1342" i="7"/>
  <c r="K1342" i="7" s="1"/>
  <c r="J1342" i="7"/>
  <c r="M1342" i="7" s="1"/>
  <c r="L1342" i="7"/>
  <c r="I1343" i="7"/>
  <c r="K1343" i="7" s="1"/>
  <c r="J1343" i="7"/>
  <c r="M1343" i="7" s="1"/>
  <c r="L1343" i="7"/>
  <c r="I1344" i="7"/>
  <c r="K1344" i="7" s="1"/>
  <c r="J1344" i="7"/>
  <c r="M1344" i="7" s="1"/>
  <c r="L1344" i="7"/>
  <c r="I1345" i="7"/>
  <c r="L1345" i="7"/>
  <c r="I1346" i="7"/>
  <c r="K1346" i="7" s="1"/>
  <c r="J1346" i="7"/>
  <c r="M1346" i="7" s="1"/>
  <c r="L1346" i="7"/>
  <c r="I1347" i="7"/>
  <c r="L1347" i="7"/>
  <c r="I1348" i="7"/>
  <c r="K1348" i="7" s="1"/>
  <c r="L1348" i="7"/>
  <c r="I1349" i="7"/>
  <c r="K1349" i="7" s="1"/>
  <c r="J1349" i="7"/>
  <c r="M1349" i="7" s="1"/>
  <c r="L1349" i="7"/>
  <c r="I1350" i="7"/>
  <c r="K1350" i="7" s="1"/>
  <c r="J1350" i="7"/>
  <c r="M1350" i="7" s="1"/>
  <c r="L1350" i="7"/>
  <c r="I1351" i="7"/>
  <c r="J1351" i="7" s="1"/>
  <c r="M1351" i="7" s="1"/>
  <c r="K1351" i="7"/>
  <c r="L1351" i="7"/>
  <c r="I1352" i="7"/>
  <c r="K1352" i="7" s="1"/>
  <c r="J1352" i="7"/>
  <c r="L1352" i="7"/>
  <c r="M1352" i="7"/>
  <c r="I1353" i="7"/>
  <c r="K1353" i="7" s="1"/>
  <c r="J1353" i="7"/>
  <c r="M1353" i="7" s="1"/>
  <c r="L1353" i="7"/>
  <c r="I1354" i="7"/>
  <c r="K1354" i="7" s="1"/>
  <c r="J1354" i="7"/>
  <c r="M1354" i="7" s="1"/>
  <c r="L1354" i="7"/>
  <c r="I1355" i="7"/>
  <c r="L1355" i="7"/>
  <c r="I1356" i="7"/>
  <c r="K1356" i="7" s="1"/>
  <c r="J1356" i="7"/>
  <c r="M1356" i="7" s="1"/>
  <c r="L1356" i="7"/>
  <c r="I1357" i="7"/>
  <c r="L1357" i="7"/>
  <c r="I1358" i="7"/>
  <c r="K1358" i="7" s="1"/>
  <c r="J1358" i="7"/>
  <c r="M1358" i="7" s="1"/>
  <c r="L1358" i="7"/>
  <c r="I1359" i="7"/>
  <c r="K1359" i="7" s="1"/>
  <c r="L1359" i="7"/>
  <c r="I1360" i="7"/>
  <c r="K1360" i="7" s="1"/>
  <c r="J1360" i="7"/>
  <c r="L1360" i="7"/>
  <c r="M1360" i="7"/>
  <c r="I1361" i="7"/>
  <c r="K1361" i="7" s="1"/>
  <c r="L1361" i="7"/>
  <c r="I1362" i="7"/>
  <c r="K1362" i="7" s="1"/>
  <c r="J1362" i="7"/>
  <c r="M1362" i="7" s="1"/>
  <c r="L1362" i="7"/>
  <c r="I1363" i="7"/>
  <c r="L1363" i="7"/>
  <c r="I1364" i="7"/>
  <c r="K1364" i="7" s="1"/>
  <c r="J1364" i="7"/>
  <c r="M1364" i="7" s="1"/>
  <c r="L1364" i="7"/>
  <c r="I1365" i="7"/>
  <c r="K1365" i="7" s="1"/>
  <c r="J1365" i="7"/>
  <c r="M1365" i="7" s="1"/>
  <c r="L1365" i="7"/>
  <c r="I1366" i="7"/>
  <c r="K1366" i="7" s="1"/>
  <c r="J1366" i="7"/>
  <c r="M1366" i="7" s="1"/>
  <c r="L1366" i="7"/>
  <c r="I1367" i="7"/>
  <c r="K1367" i="7" s="1"/>
  <c r="J1367" i="7"/>
  <c r="M1367" i="7" s="1"/>
  <c r="L1367" i="7"/>
  <c r="I1368" i="7"/>
  <c r="J1368" i="7"/>
  <c r="K1368" i="7"/>
  <c r="L1368" i="7"/>
  <c r="M1368" i="7"/>
  <c r="I1369" i="7"/>
  <c r="J1369" i="7" s="1"/>
  <c r="M1369" i="7" s="1"/>
  <c r="L1369" i="7"/>
  <c r="I1370" i="7"/>
  <c r="J1370" i="7"/>
  <c r="M1370" i="7" s="1"/>
  <c r="K1370" i="7"/>
  <c r="L1370" i="7"/>
  <c r="I1371" i="7"/>
  <c r="L1371" i="7"/>
  <c r="I1372" i="7"/>
  <c r="K1372" i="7" s="1"/>
  <c r="J1372" i="7"/>
  <c r="M1372" i="7" s="1"/>
  <c r="L1372" i="7"/>
  <c r="I1373" i="7"/>
  <c r="L1373" i="7"/>
  <c r="I1374" i="7"/>
  <c r="K1374" i="7" s="1"/>
  <c r="J1374" i="7"/>
  <c r="M1374" i="7" s="1"/>
  <c r="L1374" i="7"/>
  <c r="I1375" i="7"/>
  <c r="J1375" i="7" s="1"/>
  <c r="M1375" i="7" s="1"/>
  <c r="K1375" i="7"/>
  <c r="L1375" i="7"/>
  <c r="I1376" i="7"/>
  <c r="K1376" i="7" s="1"/>
  <c r="J1376" i="7"/>
  <c r="M1376" i="7" s="1"/>
  <c r="L1376" i="7"/>
  <c r="I1377" i="7"/>
  <c r="J1377" i="7" s="1"/>
  <c r="M1377" i="7" s="1"/>
  <c r="L1377" i="7"/>
  <c r="I1378" i="7"/>
  <c r="K1378" i="7" s="1"/>
  <c r="J1378" i="7"/>
  <c r="L1378" i="7"/>
  <c r="M1378" i="7"/>
  <c r="I1379" i="7"/>
  <c r="L1379" i="7"/>
  <c r="I1380" i="7"/>
  <c r="K1380" i="7" s="1"/>
  <c r="J1380" i="7"/>
  <c r="M1380" i="7" s="1"/>
  <c r="L1380" i="7"/>
  <c r="I1381" i="7"/>
  <c r="K1381" i="7" s="1"/>
  <c r="J1381" i="7"/>
  <c r="M1381" i="7" s="1"/>
  <c r="L1381" i="7"/>
  <c r="I1382" i="7"/>
  <c r="K1382" i="7" s="1"/>
  <c r="J1382" i="7"/>
  <c r="M1382" i="7" s="1"/>
  <c r="L1382" i="7"/>
  <c r="I1383" i="7"/>
  <c r="J1383" i="7" s="1"/>
  <c r="M1383" i="7" s="1"/>
  <c r="L1383" i="7"/>
  <c r="I1384" i="7"/>
  <c r="K1384" i="7" s="1"/>
  <c r="J1384" i="7"/>
  <c r="M1384" i="7" s="1"/>
  <c r="L1384" i="7"/>
  <c r="I1385" i="7"/>
  <c r="J1385" i="7" s="1"/>
  <c r="M1385" i="7" s="1"/>
  <c r="K1385" i="7"/>
  <c r="L1385" i="7"/>
  <c r="I1386" i="7"/>
  <c r="K1386" i="7" s="1"/>
  <c r="J1386" i="7"/>
  <c r="M1386" i="7" s="1"/>
  <c r="L1386" i="7"/>
  <c r="I1387" i="7"/>
  <c r="L1387" i="7"/>
  <c r="I1388" i="7"/>
  <c r="K1388" i="7" s="1"/>
  <c r="J1388" i="7"/>
  <c r="M1388" i="7" s="1"/>
  <c r="L1388" i="7"/>
  <c r="I1389" i="7"/>
  <c r="K1389" i="7" s="1"/>
  <c r="J1389" i="7"/>
  <c r="M1389" i="7" s="1"/>
  <c r="L1389" i="7"/>
  <c r="I1390" i="7"/>
  <c r="K1390" i="7" s="1"/>
  <c r="J1390" i="7"/>
  <c r="M1390" i="7" s="1"/>
  <c r="L1390" i="7"/>
  <c r="I1391" i="7"/>
  <c r="L1391" i="7"/>
  <c r="I1392" i="7"/>
  <c r="K1392" i="7" s="1"/>
  <c r="J1392" i="7"/>
  <c r="M1392" i="7" s="1"/>
  <c r="L1392" i="7"/>
  <c r="I1393" i="7"/>
  <c r="J1393" i="7" s="1"/>
  <c r="M1393" i="7" s="1"/>
  <c r="K1393" i="7"/>
  <c r="L1393" i="7"/>
  <c r="I1394" i="7"/>
  <c r="K1394" i="7" s="1"/>
  <c r="J1394" i="7"/>
  <c r="M1394" i="7" s="1"/>
  <c r="L1394" i="7"/>
  <c r="I1395" i="7"/>
  <c r="L1395" i="7"/>
  <c r="I1396" i="7"/>
  <c r="K1396" i="7" s="1"/>
  <c r="J1396" i="7"/>
  <c r="M1396" i="7" s="1"/>
  <c r="L1396" i="7"/>
  <c r="I1397" i="7"/>
  <c r="L1397" i="7"/>
  <c r="I1398" i="7"/>
  <c r="K1398" i="7" s="1"/>
  <c r="J1398" i="7"/>
  <c r="M1398" i="7" s="1"/>
  <c r="L1398" i="7"/>
  <c r="I1399" i="7"/>
  <c r="K1399" i="7" s="1"/>
  <c r="J1399" i="7"/>
  <c r="M1399" i="7" s="1"/>
  <c r="L1399" i="7"/>
  <c r="I1400" i="7"/>
  <c r="K1400" i="7" s="1"/>
  <c r="J1400" i="7"/>
  <c r="M1400" i="7" s="1"/>
  <c r="L1400" i="7"/>
  <c r="I1401" i="7"/>
  <c r="L1401" i="7"/>
  <c r="I1402" i="7"/>
  <c r="K1402" i="7" s="1"/>
  <c r="J1402" i="7"/>
  <c r="M1402" i="7" s="1"/>
  <c r="L1402" i="7"/>
  <c r="I1403" i="7"/>
  <c r="L1403" i="7"/>
  <c r="I1404" i="7"/>
  <c r="K1404" i="7" s="1"/>
  <c r="J1404" i="7"/>
  <c r="M1404" i="7" s="1"/>
  <c r="L1404" i="7"/>
  <c r="I1405" i="7"/>
  <c r="L1405" i="7"/>
  <c r="I1406" i="7"/>
  <c r="K1406" i="7" s="1"/>
  <c r="J1406" i="7"/>
  <c r="M1406" i="7" s="1"/>
  <c r="L1406" i="7"/>
  <c r="I1407" i="7"/>
  <c r="K1407" i="7" s="1"/>
  <c r="J1407" i="7"/>
  <c r="M1407" i="7" s="1"/>
  <c r="L1407" i="7"/>
  <c r="I1408" i="7"/>
  <c r="K1408" i="7" s="1"/>
  <c r="J1408" i="7"/>
  <c r="M1408" i="7" s="1"/>
  <c r="L1408" i="7"/>
  <c r="I1409" i="7"/>
  <c r="K1409" i="7" s="1"/>
  <c r="J1409" i="7"/>
  <c r="M1409" i="7" s="1"/>
  <c r="L1409" i="7"/>
  <c r="I1410" i="7"/>
  <c r="K1410" i="7" s="1"/>
  <c r="J1410" i="7"/>
  <c r="M1410" i="7" s="1"/>
  <c r="L1410" i="7"/>
  <c r="I1411" i="7"/>
  <c r="L1411" i="7"/>
  <c r="I1412" i="7"/>
  <c r="K1412" i="7" s="1"/>
  <c r="J1412" i="7"/>
  <c r="M1412" i="7" s="1"/>
  <c r="L1412" i="7"/>
  <c r="I1413" i="7"/>
  <c r="K1413" i="7" s="1"/>
  <c r="L1413" i="7"/>
  <c r="I1414" i="7"/>
  <c r="K1414" i="7" s="1"/>
  <c r="J1414" i="7"/>
  <c r="M1414" i="7" s="1"/>
  <c r="L1414" i="7"/>
  <c r="I1415" i="7"/>
  <c r="J1415" i="7" s="1"/>
  <c r="M1415" i="7" s="1"/>
  <c r="K1415" i="7"/>
  <c r="L1415" i="7"/>
  <c r="I1416" i="7"/>
  <c r="K1416" i="7" s="1"/>
  <c r="J1416" i="7"/>
  <c r="L1416" i="7"/>
  <c r="M1416" i="7"/>
  <c r="I1417" i="7"/>
  <c r="J1417" i="7" s="1"/>
  <c r="M1417" i="7" s="1"/>
  <c r="L1417" i="7"/>
  <c r="I1418" i="7"/>
  <c r="K1418" i="7" s="1"/>
  <c r="J1418" i="7"/>
  <c r="M1418" i="7" s="1"/>
  <c r="L1418" i="7"/>
  <c r="I1419" i="7"/>
  <c r="L1419" i="7"/>
  <c r="I1420" i="7"/>
  <c r="K1420" i="7" s="1"/>
  <c r="J1420" i="7"/>
  <c r="M1420" i="7" s="1"/>
  <c r="L1420" i="7"/>
  <c r="I1421" i="7"/>
  <c r="K1421" i="7" s="1"/>
  <c r="J1421" i="7"/>
  <c r="M1421" i="7" s="1"/>
  <c r="L1421" i="7"/>
  <c r="I1422" i="7"/>
  <c r="K1422" i="7" s="1"/>
  <c r="J1422" i="7"/>
  <c r="M1422" i="7" s="1"/>
  <c r="L1422" i="7"/>
  <c r="I1423" i="7"/>
  <c r="J1423" i="7" s="1"/>
  <c r="M1423" i="7" s="1"/>
  <c r="L1423" i="7"/>
  <c r="I1424" i="7"/>
  <c r="K1424" i="7" s="1"/>
  <c r="J1424" i="7"/>
  <c r="M1424" i="7" s="1"/>
  <c r="L1424" i="7"/>
  <c r="I1425" i="7"/>
  <c r="J1425" i="7" s="1"/>
  <c r="M1425" i="7" s="1"/>
  <c r="K1425" i="7"/>
  <c r="L1425" i="7"/>
  <c r="I1426" i="7"/>
  <c r="K1426" i="7" s="1"/>
  <c r="L1426" i="7"/>
  <c r="I1427" i="7"/>
  <c r="K1427" i="7" s="1"/>
  <c r="J1427" i="7"/>
  <c r="M1427" i="7" s="1"/>
  <c r="L1427" i="7"/>
  <c r="I1428" i="7"/>
  <c r="K1428" i="7" s="1"/>
  <c r="L1428" i="7"/>
  <c r="I1429" i="7"/>
  <c r="L1429" i="7"/>
  <c r="I1430" i="7"/>
  <c r="J1430" i="7"/>
  <c r="M1430" i="7" s="1"/>
  <c r="K1430" i="7"/>
  <c r="L1430" i="7"/>
  <c r="I1431" i="7"/>
  <c r="K1431" i="7" s="1"/>
  <c r="J1431" i="7"/>
  <c r="M1431" i="7" s="1"/>
  <c r="L1431" i="7"/>
  <c r="I1432" i="7"/>
  <c r="J1432" i="7" s="1"/>
  <c r="M1432" i="7" s="1"/>
  <c r="L1432" i="7"/>
  <c r="I1433" i="7"/>
  <c r="K1433" i="7" s="1"/>
  <c r="J1433" i="7"/>
  <c r="M1433" i="7" s="1"/>
  <c r="L1433" i="7"/>
  <c r="I1434" i="7"/>
  <c r="K1434" i="7" s="1"/>
  <c r="J1434" i="7"/>
  <c r="M1434" i="7" s="1"/>
  <c r="L1434" i="7"/>
  <c r="I1435" i="7"/>
  <c r="L1435" i="7"/>
  <c r="I1436" i="7"/>
  <c r="K1436" i="7" s="1"/>
  <c r="J1436" i="7"/>
  <c r="M1436" i="7" s="1"/>
  <c r="L1436" i="7"/>
  <c r="I1437" i="7"/>
  <c r="K1437" i="7" s="1"/>
  <c r="L1437" i="7"/>
  <c r="I1438" i="7"/>
  <c r="K1438" i="7" s="1"/>
  <c r="J1438" i="7"/>
  <c r="M1438" i="7" s="1"/>
  <c r="L1438" i="7"/>
  <c r="I1439" i="7"/>
  <c r="J1439" i="7" s="1"/>
  <c r="L1439" i="7"/>
  <c r="M1439" i="7"/>
  <c r="I1440" i="7"/>
  <c r="K1440" i="7" s="1"/>
  <c r="J1440" i="7"/>
  <c r="M1440" i="7" s="1"/>
  <c r="L1440" i="7"/>
  <c r="I1441" i="7"/>
  <c r="J1441" i="7" s="1"/>
  <c r="M1441" i="7" s="1"/>
  <c r="K1441" i="7"/>
  <c r="L1441" i="7"/>
  <c r="I1442" i="7"/>
  <c r="K1442" i="7" s="1"/>
  <c r="J1442" i="7"/>
  <c r="M1442" i="7" s="1"/>
  <c r="L1442" i="7"/>
  <c r="I1443" i="7"/>
  <c r="K1443" i="7" s="1"/>
  <c r="J1443" i="7"/>
  <c r="M1443" i="7" s="1"/>
  <c r="L1443" i="7"/>
  <c r="I1444" i="7"/>
  <c r="J1444" i="7"/>
  <c r="M1444" i="7" s="1"/>
  <c r="K1444" i="7"/>
  <c r="L1444" i="7"/>
  <c r="I1445" i="7"/>
  <c r="K1445" i="7" s="1"/>
  <c r="J1445" i="7"/>
  <c r="M1445" i="7" s="1"/>
  <c r="L1445" i="7"/>
  <c r="I1446" i="7"/>
  <c r="K1446" i="7" s="1"/>
  <c r="J1446" i="7"/>
  <c r="M1446" i="7" s="1"/>
  <c r="L1446" i="7"/>
  <c r="I1447" i="7"/>
  <c r="J1447" i="7"/>
  <c r="M1447" i="7" s="1"/>
  <c r="K1447" i="7"/>
  <c r="L1447" i="7"/>
  <c r="I1448" i="7"/>
  <c r="K1448" i="7" s="1"/>
  <c r="J1448" i="7"/>
  <c r="M1448" i="7" s="1"/>
  <c r="L1448" i="7"/>
  <c r="I1449" i="7"/>
  <c r="L1449" i="7"/>
  <c r="I1450" i="7"/>
  <c r="K1450" i="7" s="1"/>
  <c r="J1450" i="7"/>
  <c r="L1450" i="7"/>
  <c r="M1450" i="7"/>
  <c r="I1451" i="7"/>
  <c r="L1451" i="7"/>
  <c r="I1452" i="7"/>
  <c r="K1452" i="7" s="1"/>
  <c r="J1452" i="7"/>
  <c r="L1452" i="7"/>
  <c r="M1452" i="7"/>
  <c r="I1453" i="7"/>
  <c r="K1453" i="7" s="1"/>
  <c r="J1453" i="7"/>
  <c r="M1453" i="7" s="1"/>
  <c r="L1453" i="7"/>
  <c r="I1454" i="7"/>
  <c r="K1454" i="7" s="1"/>
  <c r="J1454" i="7"/>
  <c r="M1454" i="7" s="1"/>
  <c r="L1454" i="7"/>
  <c r="I1455" i="7"/>
  <c r="J1455" i="7" s="1"/>
  <c r="M1455" i="7" s="1"/>
  <c r="K1455" i="7"/>
  <c r="L1455" i="7"/>
  <c r="I1456" i="7"/>
  <c r="K1456" i="7" s="1"/>
  <c r="J1456" i="7"/>
  <c r="M1456" i="7" s="1"/>
  <c r="L1456" i="7"/>
  <c r="I1457" i="7"/>
  <c r="J1457" i="7" s="1"/>
  <c r="M1457" i="7" s="1"/>
  <c r="K1457" i="7"/>
  <c r="L1457" i="7"/>
  <c r="I1458" i="7"/>
  <c r="K1458" i="7" s="1"/>
  <c r="J1458" i="7"/>
  <c r="M1458" i="7" s="1"/>
  <c r="L1458" i="7"/>
  <c r="I1459" i="7"/>
  <c r="K1459" i="7" s="1"/>
  <c r="J1459" i="7"/>
  <c r="M1459" i="7" s="1"/>
  <c r="L1459" i="7"/>
  <c r="I1460" i="7"/>
  <c r="K1460" i="7" s="1"/>
  <c r="J1460" i="7"/>
  <c r="M1460" i="7" s="1"/>
  <c r="L1460" i="7"/>
  <c r="I1461" i="7"/>
  <c r="K1461" i="7" s="1"/>
  <c r="J1461" i="7"/>
  <c r="M1461" i="7" s="1"/>
  <c r="L1461" i="7"/>
  <c r="I1462" i="7"/>
  <c r="L1462" i="7"/>
  <c r="I1463" i="7"/>
  <c r="K1463" i="7" s="1"/>
  <c r="J1463" i="7"/>
  <c r="L1463" i="7"/>
  <c r="M1463" i="7"/>
  <c r="I1464" i="7"/>
  <c r="K1464" i="7" s="1"/>
  <c r="L1464" i="7"/>
  <c r="I1465" i="7"/>
  <c r="J1465" i="7"/>
  <c r="M1465" i="7" s="1"/>
  <c r="K1465" i="7"/>
  <c r="L1465" i="7"/>
  <c r="I1466" i="7"/>
  <c r="L1466" i="7"/>
  <c r="I1467" i="7"/>
  <c r="K1467" i="7" s="1"/>
  <c r="J1467" i="7"/>
  <c r="M1467" i="7" s="1"/>
  <c r="L1467" i="7"/>
  <c r="I1468" i="7"/>
  <c r="L1468" i="7"/>
  <c r="I1469" i="7"/>
  <c r="K1469" i="7" s="1"/>
  <c r="J1469" i="7"/>
  <c r="M1469" i="7" s="1"/>
  <c r="L1469" i="7"/>
  <c r="I1470" i="7"/>
  <c r="J1470" i="7" s="1"/>
  <c r="M1470" i="7" s="1"/>
  <c r="L1470" i="7"/>
  <c r="I1471" i="7"/>
  <c r="J1471" i="7"/>
  <c r="M1471" i="7" s="1"/>
  <c r="K1471" i="7"/>
  <c r="L1471" i="7"/>
  <c r="I1472" i="7"/>
  <c r="J1472" i="7" s="1"/>
  <c r="M1472" i="7" s="1"/>
  <c r="L1472" i="7"/>
  <c r="I1473" i="7"/>
  <c r="K1473" i="7" s="1"/>
  <c r="J1473" i="7"/>
  <c r="L1473" i="7"/>
  <c r="M1473" i="7"/>
  <c r="I1474" i="7"/>
  <c r="L1474" i="7"/>
  <c r="I1475" i="7"/>
  <c r="K1475" i="7" s="1"/>
  <c r="J1475" i="7"/>
  <c r="M1475" i="7" s="1"/>
  <c r="L1475" i="7"/>
  <c r="I1476" i="7"/>
  <c r="J1476" i="7"/>
  <c r="M1476" i="7" s="1"/>
  <c r="K1476" i="7"/>
  <c r="L1476" i="7"/>
  <c r="I1477" i="7"/>
  <c r="K1477" i="7" s="1"/>
  <c r="J1477" i="7"/>
  <c r="M1477" i="7" s="1"/>
  <c r="L1477" i="7"/>
  <c r="I1478" i="7"/>
  <c r="J1478" i="7" s="1"/>
  <c r="M1478" i="7" s="1"/>
  <c r="K1478" i="7"/>
  <c r="L1478" i="7"/>
  <c r="I1479" i="7"/>
  <c r="K1479" i="7" s="1"/>
  <c r="J1479" i="7"/>
  <c r="L1479" i="7"/>
  <c r="M1479" i="7"/>
  <c r="I1480" i="7"/>
  <c r="K1480" i="7" s="1"/>
  <c r="L1480" i="7"/>
  <c r="I1481" i="7"/>
  <c r="K1481" i="7" s="1"/>
  <c r="J1481" i="7"/>
  <c r="M1481" i="7" s="1"/>
  <c r="L1481" i="7"/>
  <c r="I1482" i="7"/>
  <c r="L1482" i="7"/>
  <c r="I1483" i="7"/>
  <c r="K1483" i="7" s="1"/>
  <c r="J1483" i="7"/>
  <c r="M1483" i="7" s="1"/>
  <c r="L1483" i="7"/>
  <c r="I1484" i="7"/>
  <c r="J1484" i="7" s="1"/>
  <c r="M1484" i="7" s="1"/>
  <c r="L1484" i="7"/>
  <c r="I1485" i="7"/>
  <c r="K1485" i="7" s="1"/>
  <c r="J1485" i="7"/>
  <c r="M1485" i="7" s="1"/>
  <c r="L1485" i="7"/>
  <c r="I1486" i="7"/>
  <c r="J1486" i="7" s="1"/>
  <c r="M1486" i="7" s="1"/>
  <c r="K1486" i="7"/>
  <c r="L1486" i="7"/>
  <c r="I1487" i="7"/>
  <c r="K1487" i="7" s="1"/>
  <c r="J1487" i="7"/>
  <c r="M1487" i="7" s="1"/>
  <c r="L1487" i="7"/>
  <c r="I1488" i="7"/>
  <c r="K1488" i="7" s="1"/>
  <c r="J1488" i="7"/>
  <c r="M1488" i="7" s="1"/>
  <c r="L1488" i="7"/>
  <c r="I1489" i="7"/>
  <c r="K1489" i="7" s="1"/>
  <c r="J1489" i="7"/>
  <c r="M1489" i="7" s="1"/>
  <c r="L1489" i="7"/>
  <c r="I1490" i="7"/>
  <c r="L1490" i="7"/>
  <c r="I1491" i="7"/>
  <c r="K1491" i="7" s="1"/>
  <c r="J1491" i="7"/>
  <c r="M1491" i="7" s="1"/>
  <c r="L1491" i="7"/>
  <c r="I1492" i="7"/>
  <c r="L1492" i="7"/>
  <c r="I1493" i="7"/>
  <c r="K1493" i="7" s="1"/>
  <c r="J1493" i="7"/>
  <c r="M1493" i="7" s="1"/>
  <c r="L1493" i="7"/>
  <c r="I1494" i="7"/>
  <c r="J1494" i="7" s="1"/>
  <c r="M1494" i="7" s="1"/>
  <c r="L1494" i="7"/>
  <c r="I1495" i="7"/>
  <c r="J1495" i="7"/>
  <c r="M1495" i="7" s="1"/>
  <c r="K1495" i="7"/>
  <c r="L1495" i="7"/>
  <c r="I1496" i="7"/>
  <c r="K1496" i="7" s="1"/>
  <c r="L1496" i="7"/>
  <c r="I1497" i="7"/>
  <c r="J1497" i="7"/>
  <c r="M1497" i="7" s="1"/>
  <c r="K1497" i="7"/>
  <c r="L1497" i="7"/>
  <c r="I1498" i="7"/>
  <c r="L1498" i="7"/>
  <c r="I1499" i="7"/>
  <c r="K1499" i="7" s="1"/>
  <c r="J1499" i="7"/>
  <c r="M1499" i="7" s="1"/>
  <c r="L1499" i="7"/>
  <c r="I1500" i="7"/>
  <c r="K1500" i="7" s="1"/>
  <c r="L1500" i="7"/>
  <c r="I1501" i="7"/>
  <c r="K1501" i="7" s="1"/>
  <c r="J1501" i="7"/>
  <c r="M1501" i="7" s="1"/>
  <c r="L1501" i="7"/>
  <c r="I1502" i="7"/>
  <c r="K1502" i="7" s="1"/>
  <c r="L1502" i="7"/>
  <c r="I1503" i="7"/>
  <c r="J1503" i="7"/>
  <c r="M1503" i="7" s="1"/>
  <c r="K1503" i="7"/>
  <c r="L1503" i="7"/>
  <c r="I1504" i="7"/>
  <c r="K1504" i="7" s="1"/>
  <c r="L1504" i="7"/>
  <c r="I1505" i="7"/>
  <c r="J1505" i="7"/>
  <c r="M1505" i="7" s="1"/>
  <c r="K1505" i="7"/>
  <c r="L1505" i="7"/>
  <c r="I1506" i="7"/>
  <c r="L1506" i="7"/>
  <c r="I1507" i="7"/>
  <c r="K1507" i="7" s="1"/>
  <c r="J1507" i="7"/>
  <c r="M1507" i="7" s="1"/>
  <c r="L1507" i="7"/>
  <c r="I1508" i="7"/>
  <c r="L1508" i="7"/>
  <c r="I1509" i="7"/>
  <c r="K1509" i="7" s="1"/>
  <c r="J1509" i="7"/>
  <c r="M1509" i="7" s="1"/>
  <c r="L1509" i="7"/>
  <c r="I1510" i="7"/>
  <c r="K1510" i="7" s="1"/>
  <c r="J1510" i="7"/>
  <c r="M1510" i="7" s="1"/>
  <c r="L1510" i="7"/>
  <c r="I1511" i="7"/>
  <c r="J1511" i="7"/>
  <c r="M1511" i="7" s="1"/>
  <c r="K1511" i="7"/>
  <c r="L1511" i="7"/>
  <c r="I1512" i="7"/>
  <c r="K1512" i="7" s="1"/>
  <c r="J1512" i="7"/>
  <c r="M1512" i="7" s="1"/>
  <c r="L1512" i="7"/>
  <c r="I1513" i="7"/>
  <c r="J1513" i="7"/>
  <c r="M1513" i="7" s="1"/>
  <c r="K1513" i="7"/>
  <c r="L1513" i="7"/>
  <c r="I1514" i="7"/>
  <c r="L1514" i="7"/>
  <c r="I1515" i="7"/>
  <c r="K1515" i="7" s="1"/>
  <c r="J1515" i="7"/>
  <c r="M1515" i="7" s="1"/>
  <c r="L1515" i="7"/>
  <c r="I1516" i="7"/>
  <c r="J1516" i="7" s="1"/>
  <c r="M1516" i="7" s="1"/>
  <c r="K1516" i="7"/>
  <c r="L1516" i="7"/>
  <c r="I1517" i="7"/>
  <c r="K1517" i="7" s="1"/>
  <c r="J1517" i="7"/>
  <c r="M1517" i="7" s="1"/>
  <c r="L1517" i="7"/>
  <c r="I1518" i="7"/>
  <c r="J1518" i="7"/>
  <c r="M1518" i="7" s="1"/>
  <c r="K1518" i="7"/>
  <c r="L1518" i="7"/>
  <c r="I1519" i="7"/>
  <c r="L1519" i="7"/>
  <c r="I1520" i="7"/>
  <c r="K1520" i="7" s="1"/>
  <c r="J1520" i="7"/>
  <c r="M1520" i="7" s="1"/>
  <c r="L1520" i="7"/>
  <c r="I1521" i="7"/>
  <c r="J1521" i="7" s="1"/>
  <c r="M1521" i="7" s="1"/>
  <c r="K1521" i="7"/>
  <c r="L1521" i="7"/>
  <c r="I1522" i="7"/>
  <c r="K1522" i="7" s="1"/>
  <c r="J1522" i="7"/>
  <c r="M1522" i="7" s="1"/>
  <c r="L1522" i="7"/>
  <c r="I1523" i="7"/>
  <c r="K1523" i="7" s="1"/>
  <c r="L1523" i="7"/>
  <c r="I1524" i="7"/>
  <c r="K1524" i="7" s="1"/>
  <c r="J1524" i="7"/>
  <c r="M1524" i="7" s="1"/>
  <c r="L1524" i="7"/>
  <c r="I1525" i="7"/>
  <c r="K1525" i="7" s="1"/>
  <c r="L1525" i="7"/>
  <c r="I1526" i="7"/>
  <c r="J1526" i="7"/>
  <c r="M1526" i="7" s="1"/>
  <c r="K1526" i="7"/>
  <c r="L1526" i="7"/>
  <c r="I1527" i="7"/>
  <c r="K1527" i="7" s="1"/>
  <c r="J1527" i="7"/>
  <c r="M1527" i="7" s="1"/>
  <c r="L1527" i="7"/>
  <c r="I1528" i="7"/>
  <c r="K1528" i="7" s="1"/>
  <c r="J1528" i="7"/>
  <c r="M1528" i="7" s="1"/>
  <c r="L1528" i="7"/>
  <c r="I1529" i="7"/>
  <c r="K1529" i="7" s="1"/>
  <c r="L1529" i="7"/>
  <c r="I1530" i="7"/>
  <c r="K1530" i="7" s="1"/>
  <c r="J1530" i="7"/>
  <c r="L1530" i="7"/>
  <c r="M1530" i="7"/>
  <c r="I1531" i="7"/>
  <c r="L1531" i="7"/>
  <c r="I1532" i="7"/>
  <c r="K1532" i="7" s="1"/>
  <c r="J1532" i="7"/>
  <c r="M1532" i="7" s="1"/>
  <c r="L1532" i="7"/>
  <c r="I1533" i="7"/>
  <c r="K1533" i="7" s="1"/>
  <c r="J1533" i="7"/>
  <c r="M1533" i="7" s="1"/>
  <c r="L1533" i="7"/>
  <c r="I1534" i="7"/>
  <c r="K1534" i="7" s="1"/>
  <c r="J1534" i="7"/>
  <c r="M1534" i="7" s="1"/>
  <c r="L1534" i="7"/>
  <c r="I1535" i="7"/>
  <c r="L1535" i="7"/>
  <c r="I1536" i="7"/>
  <c r="K1536" i="7" s="1"/>
  <c r="J1536" i="7"/>
  <c r="M1536" i="7" s="1"/>
  <c r="L1536" i="7"/>
  <c r="I1537" i="7"/>
  <c r="K1537" i="7" s="1"/>
  <c r="J1537" i="7"/>
  <c r="M1537" i="7" s="1"/>
  <c r="L1537" i="7"/>
  <c r="I1538" i="7"/>
  <c r="L1538" i="7"/>
  <c r="I1539" i="7"/>
  <c r="K1539" i="7" s="1"/>
  <c r="J1539" i="7"/>
  <c r="M1539" i="7" s="1"/>
  <c r="L1539" i="7"/>
  <c r="I1540" i="7"/>
  <c r="J1540" i="7" s="1"/>
  <c r="M1540" i="7" s="1"/>
  <c r="L1540" i="7"/>
  <c r="I1541" i="7"/>
  <c r="K1541" i="7" s="1"/>
  <c r="J1541" i="7"/>
  <c r="M1541" i="7" s="1"/>
  <c r="L1541" i="7"/>
  <c r="I1542" i="7"/>
  <c r="L1542" i="7"/>
  <c r="I1543" i="7"/>
  <c r="K1543" i="7" s="1"/>
  <c r="J1543" i="7"/>
  <c r="M1543" i="7" s="1"/>
  <c r="L1543" i="7"/>
  <c r="I1544" i="7"/>
  <c r="J1544" i="7" s="1"/>
  <c r="M1544" i="7" s="1"/>
  <c r="L1544" i="7"/>
  <c r="I1545" i="7"/>
  <c r="K1545" i="7" s="1"/>
  <c r="J1545" i="7"/>
  <c r="M1545" i="7" s="1"/>
  <c r="L1545" i="7"/>
  <c r="I1546" i="7"/>
  <c r="L1546" i="7"/>
  <c r="I1547" i="7"/>
  <c r="J1547" i="7"/>
  <c r="M1547" i="7" s="1"/>
  <c r="K1547" i="7"/>
  <c r="L1547" i="7"/>
  <c r="I1548" i="7"/>
  <c r="K1548" i="7" s="1"/>
  <c r="J1548" i="7"/>
  <c r="M1548" i="7" s="1"/>
  <c r="L1548" i="7"/>
  <c r="I1549" i="7"/>
  <c r="K1549" i="7" s="1"/>
  <c r="J1549" i="7"/>
  <c r="M1549" i="7" s="1"/>
  <c r="L1549" i="7"/>
  <c r="I1550" i="7"/>
  <c r="J1550" i="7" s="1"/>
  <c r="M1550" i="7" s="1"/>
  <c r="L1550" i="7"/>
  <c r="I1551" i="7"/>
  <c r="K1551" i="7" s="1"/>
  <c r="J1551" i="7"/>
  <c r="L1551" i="7"/>
  <c r="M1551" i="7"/>
  <c r="I1552" i="7"/>
  <c r="J1552" i="7" s="1"/>
  <c r="M1552" i="7" s="1"/>
  <c r="L1552" i="7"/>
  <c r="I1553" i="7"/>
  <c r="K1553" i="7" s="1"/>
  <c r="J1553" i="7"/>
  <c r="M1553" i="7" s="1"/>
  <c r="L1553" i="7"/>
  <c r="I1554" i="7"/>
  <c r="L1554" i="7"/>
  <c r="I1555" i="7"/>
  <c r="K1555" i="7" s="1"/>
  <c r="J1555" i="7"/>
  <c r="M1555" i="7" s="1"/>
  <c r="L1555" i="7"/>
  <c r="I1556" i="7"/>
  <c r="K1556" i="7" s="1"/>
  <c r="J1556" i="7"/>
  <c r="M1556" i="7" s="1"/>
  <c r="L1556" i="7"/>
  <c r="I1557" i="7"/>
  <c r="K1557" i="7" s="1"/>
  <c r="J1557" i="7"/>
  <c r="M1557" i="7" s="1"/>
  <c r="L1557" i="7"/>
  <c r="I1558" i="7"/>
  <c r="K1558" i="7" s="1"/>
  <c r="L1558" i="7"/>
  <c r="I1559" i="7"/>
  <c r="K1559" i="7" s="1"/>
  <c r="J1559" i="7"/>
  <c r="M1559" i="7" s="1"/>
  <c r="L1559" i="7"/>
  <c r="I1560" i="7"/>
  <c r="J1560" i="7" s="1"/>
  <c r="M1560" i="7" s="1"/>
  <c r="L1560" i="7"/>
  <c r="I1561" i="7"/>
  <c r="L1561" i="7"/>
  <c r="I1562" i="7"/>
  <c r="L1562" i="7"/>
  <c r="I1563" i="7"/>
  <c r="K1563" i="7" s="1"/>
  <c r="J1563" i="7"/>
  <c r="M1563" i="7" s="1"/>
  <c r="L1563" i="7"/>
  <c r="I1564" i="7"/>
  <c r="K1564" i="7" s="1"/>
  <c r="L1564" i="7"/>
  <c r="I1565" i="7"/>
  <c r="K1565" i="7" s="1"/>
  <c r="L1565" i="7"/>
  <c r="I1566" i="7"/>
  <c r="J1566" i="7"/>
  <c r="M1566" i="7" s="1"/>
  <c r="K1566" i="7"/>
  <c r="L1566" i="7"/>
  <c r="I1567" i="7"/>
  <c r="K1567" i="7" s="1"/>
  <c r="J1567" i="7"/>
  <c r="M1567" i="7" s="1"/>
  <c r="L1567" i="7"/>
  <c r="I1568" i="7"/>
  <c r="J1568" i="7" s="1"/>
  <c r="M1568" i="7" s="1"/>
  <c r="L1568" i="7"/>
  <c r="I1569" i="7"/>
  <c r="K1569" i="7" s="1"/>
  <c r="J1569" i="7"/>
  <c r="M1569" i="7" s="1"/>
  <c r="L1569" i="7"/>
  <c r="I1570" i="7"/>
  <c r="L1570" i="7"/>
  <c r="I1571" i="7"/>
  <c r="K1571" i="7" s="1"/>
  <c r="J1571" i="7"/>
  <c r="M1571" i="7" s="1"/>
  <c r="L1571" i="7"/>
  <c r="I1572" i="7"/>
  <c r="K1572" i="7" s="1"/>
  <c r="J1572" i="7"/>
  <c r="M1572" i="7" s="1"/>
  <c r="L1572" i="7"/>
  <c r="I1573" i="7"/>
  <c r="K1573" i="7" s="1"/>
  <c r="J1573" i="7"/>
  <c r="M1573" i="7" s="1"/>
  <c r="L1573" i="7"/>
  <c r="I1574" i="7"/>
  <c r="J1574" i="7" s="1"/>
  <c r="M1574" i="7" s="1"/>
  <c r="L1574" i="7"/>
  <c r="I1575" i="7"/>
  <c r="K1575" i="7" s="1"/>
  <c r="J1575" i="7"/>
  <c r="L1575" i="7"/>
  <c r="M1575" i="7"/>
  <c r="I1576" i="7"/>
  <c r="J1576" i="7" s="1"/>
  <c r="M1576" i="7" s="1"/>
  <c r="L1576" i="7"/>
  <c r="I1577" i="7"/>
  <c r="K1577" i="7" s="1"/>
  <c r="J1577" i="7"/>
  <c r="M1577" i="7" s="1"/>
  <c r="L1577" i="7"/>
  <c r="I1578" i="7"/>
  <c r="L1578" i="7"/>
  <c r="I1579" i="7"/>
  <c r="K1579" i="7" s="1"/>
  <c r="J1579" i="7"/>
  <c r="M1579" i="7" s="1"/>
  <c r="L1579" i="7"/>
  <c r="I1580" i="7"/>
  <c r="K1580" i="7" s="1"/>
  <c r="L1580" i="7"/>
  <c r="I1581" i="7"/>
  <c r="K1581" i="7" s="1"/>
  <c r="J1581" i="7"/>
  <c r="M1581" i="7" s="1"/>
  <c r="L1581" i="7"/>
  <c r="I1582" i="7"/>
  <c r="L1582" i="7"/>
  <c r="I1583" i="7"/>
  <c r="K1583" i="7" s="1"/>
  <c r="J1583" i="7"/>
  <c r="L1583" i="7"/>
  <c r="M1583" i="7"/>
  <c r="I1584" i="7"/>
  <c r="J1584" i="7" s="1"/>
  <c r="M1584" i="7" s="1"/>
  <c r="L1584" i="7"/>
  <c r="I1585" i="7"/>
  <c r="K1585" i="7" s="1"/>
  <c r="J1585" i="7"/>
  <c r="L1585" i="7"/>
  <c r="M1585" i="7"/>
  <c r="I1586" i="7"/>
  <c r="L1586" i="7"/>
  <c r="I1587" i="7"/>
  <c r="K1587" i="7" s="1"/>
  <c r="J1587" i="7"/>
  <c r="M1587" i="7" s="1"/>
  <c r="L1587" i="7"/>
  <c r="I1588" i="7"/>
  <c r="K1588" i="7" s="1"/>
  <c r="J1588" i="7"/>
  <c r="L1588" i="7"/>
  <c r="M1588" i="7"/>
  <c r="I1589" i="7"/>
  <c r="K1589" i="7" s="1"/>
  <c r="J1589" i="7"/>
  <c r="M1589" i="7" s="1"/>
  <c r="L1589" i="7"/>
  <c r="I1590" i="7"/>
  <c r="J1590" i="7"/>
  <c r="M1590" i="7" s="1"/>
  <c r="K1590" i="7"/>
  <c r="L1590" i="7"/>
  <c r="I1591" i="7"/>
  <c r="K1591" i="7" s="1"/>
  <c r="J1591" i="7"/>
  <c r="M1591" i="7" s="1"/>
  <c r="L1591" i="7"/>
  <c r="I1592" i="7"/>
  <c r="J1592" i="7" s="1"/>
  <c r="M1592" i="7" s="1"/>
  <c r="L1592" i="7"/>
  <c r="I1593" i="7"/>
  <c r="K1593" i="7" s="1"/>
  <c r="J1593" i="7"/>
  <c r="M1593" i="7" s="1"/>
  <c r="L1593" i="7"/>
  <c r="I1594" i="7"/>
  <c r="L1594" i="7"/>
  <c r="I1595" i="7"/>
  <c r="K1595" i="7" s="1"/>
  <c r="J1595" i="7"/>
  <c r="M1595" i="7" s="1"/>
  <c r="L1595" i="7"/>
  <c r="I1596" i="7"/>
  <c r="K1596" i="7" s="1"/>
  <c r="J1596" i="7"/>
  <c r="M1596" i="7" s="1"/>
  <c r="L1596" i="7"/>
  <c r="I1597" i="7"/>
  <c r="K1597" i="7" s="1"/>
  <c r="J1597" i="7"/>
  <c r="M1597" i="7" s="1"/>
  <c r="L1597" i="7"/>
  <c r="I1598" i="7"/>
  <c r="J1598" i="7"/>
  <c r="M1598" i="7" s="1"/>
  <c r="K1598" i="7"/>
  <c r="L1598" i="7"/>
  <c r="I1599" i="7"/>
  <c r="K1599" i="7" s="1"/>
  <c r="J1599" i="7"/>
  <c r="M1599" i="7" s="1"/>
  <c r="L1599" i="7"/>
  <c r="I1600" i="7"/>
  <c r="J1600" i="7" s="1"/>
  <c r="M1600" i="7" s="1"/>
  <c r="L1600" i="7"/>
  <c r="I1601" i="7"/>
  <c r="K1601" i="7" s="1"/>
  <c r="J1601" i="7"/>
  <c r="M1601" i="7" s="1"/>
  <c r="L1601" i="7"/>
  <c r="I1602" i="7"/>
  <c r="L1602" i="7"/>
  <c r="I1603" i="7"/>
  <c r="K1603" i="7" s="1"/>
  <c r="J1603" i="7"/>
  <c r="M1603" i="7" s="1"/>
  <c r="L1603" i="7"/>
  <c r="I1604" i="7"/>
  <c r="K1604" i="7" s="1"/>
  <c r="L1604" i="7"/>
  <c r="I1605" i="7"/>
  <c r="K1605" i="7" s="1"/>
  <c r="J1605" i="7"/>
  <c r="M1605" i="7" s="1"/>
  <c r="L1605" i="7"/>
  <c r="I1606" i="7"/>
  <c r="J1606" i="7" s="1"/>
  <c r="M1606" i="7" s="1"/>
  <c r="K1606" i="7"/>
  <c r="L1606" i="7"/>
  <c r="I1607" i="7"/>
  <c r="K1607" i="7" s="1"/>
  <c r="J1607" i="7"/>
  <c r="M1607" i="7" s="1"/>
  <c r="L1607" i="7"/>
  <c r="I1608" i="7"/>
  <c r="J1608" i="7" s="1"/>
  <c r="M1608" i="7" s="1"/>
  <c r="L1608" i="7"/>
  <c r="I1609" i="7"/>
  <c r="K1609" i="7" s="1"/>
  <c r="J1609" i="7"/>
  <c r="M1609" i="7" s="1"/>
  <c r="L1609" i="7"/>
  <c r="I1610" i="7"/>
  <c r="L1610" i="7"/>
  <c r="I1611" i="7"/>
  <c r="K1611" i="7" s="1"/>
  <c r="J1611" i="7"/>
  <c r="M1611" i="7" s="1"/>
  <c r="L1611" i="7"/>
  <c r="I1612" i="7"/>
  <c r="K1612" i="7" s="1"/>
  <c r="L1612" i="7"/>
  <c r="I1613" i="7"/>
  <c r="K1613" i="7" s="1"/>
  <c r="J1613" i="7"/>
  <c r="M1613" i="7" s="1"/>
  <c r="L1613" i="7"/>
  <c r="I1614" i="7"/>
  <c r="J1614" i="7"/>
  <c r="M1614" i="7" s="1"/>
  <c r="K1614" i="7"/>
  <c r="L1614" i="7"/>
  <c r="I1615" i="7"/>
  <c r="K1615" i="7" s="1"/>
  <c r="J1615" i="7"/>
  <c r="M1615" i="7" s="1"/>
  <c r="L1615" i="7"/>
  <c r="I1616" i="7"/>
  <c r="J1616" i="7" s="1"/>
  <c r="M1616" i="7" s="1"/>
  <c r="L1616" i="7"/>
  <c r="I1617" i="7"/>
  <c r="K1617" i="7" s="1"/>
  <c r="J1617" i="7"/>
  <c r="M1617" i="7" s="1"/>
  <c r="L1617" i="7"/>
  <c r="I1618" i="7"/>
  <c r="L1618" i="7"/>
  <c r="I1619" i="7"/>
  <c r="K1619" i="7" s="1"/>
  <c r="J1619" i="7"/>
  <c r="M1619" i="7" s="1"/>
  <c r="L1619" i="7"/>
  <c r="I1620" i="7"/>
  <c r="K1620" i="7" s="1"/>
  <c r="J1620" i="7"/>
  <c r="M1620" i="7" s="1"/>
  <c r="L1620" i="7"/>
  <c r="I1621" i="7"/>
  <c r="K1621" i="7" s="1"/>
  <c r="J1621" i="7"/>
  <c r="M1621" i="7" s="1"/>
  <c r="L1621" i="7"/>
  <c r="I1622" i="7"/>
  <c r="J1622" i="7" s="1"/>
  <c r="M1622" i="7" s="1"/>
  <c r="L1622" i="7"/>
  <c r="I1623" i="7"/>
  <c r="K1623" i="7" s="1"/>
  <c r="J1623" i="7"/>
  <c r="L1623" i="7"/>
  <c r="M1623" i="7"/>
  <c r="I1624" i="7"/>
  <c r="K1624" i="7" s="1"/>
  <c r="J1624" i="7"/>
  <c r="M1624" i="7" s="1"/>
  <c r="L1624" i="7"/>
  <c r="I1625" i="7"/>
  <c r="K1625" i="7" s="1"/>
  <c r="J1625" i="7"/>
  <c r="M1625" i="7" s="1"/>
  <c r="L1625" i="7"/>
  <c r="I1626" i="7"/>
  <c r="L1626" i="7"/>
  <c r="I1627" i="7"/>
  <c r="K1627" i="7" s="1"/>
  <c r="J1627" i="7"/>
  <c r="M1627" i="7" s="1"/>
  <c r="L1627" i="7"/>
  <c r="I1628" i="7"/>
  <c r="K1628" i="7" s="1"/>
  <c r="L1628" i="7"/>
  <c r="I1629" i="7"/>
  <c r="K1629" i="7" s="1"/>
  <c r="J1629" i="7"/>
  <c r="M1629" i="7" s="1"/>
  <c r="L1629" i="7"/>
  <c r="I1630" i="7"/>
  <c r="K1630" i="7" s="1"/>
  <c r="J1630" i="7"/>
  <c r="L1630" i="7"/>
  <c r="M1630" i="7"/>
  <c r="I1631" i="7"/>
  <c r="K1631" i="7" s="1"/>
  <c r="J1631" i="7"/>
  <c r="M1631" i="7" s="1"/>
  <c r="L1631" i="7"/>
  <c r="I1632" i="7"/>
  <c r="J1632" i="7"/>
  <c r="M1632" i="7" s="1"/>
  <c r="K1632" i="7"/>
  <c r="L1632" i="7"/>
  <c r="I1633" i="7"/>
  <c r="K1633" i="7" s="1"/>
  <c r="J1633" i="7"/>
  <c r="M1633" i="7" s="1"/>
  <c r="L1633" i="7"/>
  <c r="I1634" i="7"/>
  <c r="L1634" i="7"/>
  <c r="I1635" i="7"/>
  <c r="K1635" i="7" s="1"/>
  <c r="J1635" i="7"/>
  <c r="M1635" i="7" s="1"/>
  <c r="L1635" i="7"/>
  <c r="I1636" i="7"/>
  <c r="K1636" i="7" s="1"/>
  <c r="L1636" i="7"/>
  <c r="I1637" i="7"/>
  <c r="K1637" i="7" s="1"/>
  <c r="J1637" i="7"/>
  <c r="M1637" i="7" s="1"/>
  <c r="L1637" i="7"/>
  <c r="I1638" i="7"/>
  <c r="J1638" i="7" s="1"/>
  <c r="M1638" i="7" s="1"/>
  <c r="L1638" i="7"/>
  <c r="I1639" i="7"/>
  <c r="K1639" i="7" s="1"/>
  <c r="J1639" i="7"/>
  <c r="M1639" i="7" s="1"/>
  <c r="L1639" i="7"/>
  <c r="I1640" i="7"/>
  <c r="J1640" i="7"/>
  <c r="M1640" i="7" s="1"/>
  <c r="K1640" i="7"/>
  <c r="L1640" i="7"/>
  <c r="I1641" i="7"/>
  <c r="K1641" i="7" s="1"/>
  <c r="J1641" i="7"/>
  <c r="L1641" i="7"/>
  <c r="M1641" i="7"/>
  <c r="I1642" i="7"/>
  <c r="L1642" i="7"/>
  <c r="I1643" i="7"/>
  <c r="K1643" i="7" s="1"/>
  <c r="J1643" i="7"/>
  <c r="M1643" i="7" s="1"/>
  <c r="L1643" i="7"/>
  <c r="I1644" i="7"/>
  <c r="K1644" i="7" s="1"/>
  <c r="L1644" i="7"/>
  <c r="I1645" i="7"/>
  <c r="K1645" i="7" s="1"/>
  <c r="J1645" i="7"/>
  <c r="M1645" i="7" s="1"/>
  <c r="L1645" i="7"/>
  <c r="I1646" i="7"/>
  <c r="K1646" i="7" s="1"/>
  <c r="L1646" i="7"/>
  <c r="I1647" i="7"/>
  <c r="K1647" i="7" s="1"/>
  <c r="J1647" i="7"/>
  <c r="M1647" i="7" s="1"/>
  <c r="L1647" i="7"/>
  <c r="I1648" i="7"/>
  <c r="J1648" i="7" s="1"/>
  <c r="M1648" i="7" s="1"/>
  <c r="L1648" i="7"/>
  <c r="I1649" i="7"/>
  <c r="K1649" i="7" s="1"/>
  <c r="J1649" i="7"/>
  <c r="M1649" i="7" s="1"/>
  <c r="L1649" i="7"/>
  <c r="I1650" i="7"/>
  <c r="L1650" i="7"/>
  <c r="I1651" i="7"/>
  <c r="K1651" i="7" s="1"/>
  <c r="J1651" i="7"/>
  <c r="M1651" i="7" s="1"/>
  <c r="L1651" i="7"/>
  <c r="I1652" i="7"/>
  <c r="K1652" i="7" s="1"/>
  <c r="L1652" i="7"/>
  <c r="I1653" i="7"/>
  <c r="K1653" i="7" s="1"/>
  <c r="J1653" i="7"/>
  <c r="M1653" i="7" s="1"/>
  <c r="L1653" i="7"/>
  <c r="I1654" i="7"/>
  <c r="L1654" i="7"/>
  <c r="I1655" i="7"/>
  <c r="K1655" i="7" s="1"/>
  <c r="J1655" i="7"/>
  <c r="M1655" i="7" s="1"/>
  <c r="L1655" i="7"/>
  <c r="I1656" i="7"/>
  <c r="K1656" i="7" s="1"/>
  <c r="J1656" i="7"/>
  <c r="M1656" i="7" s="1"/>
  <c r="L1656" i="7"/>
  <c r="I1657" i="7"/>
  <c r="K1657" i="7" s="1"/>
  <c r="J1657" i="7"/>
  <c r="M1657" i="7" s="1"/>
  <c r="L1657" i="7"/>
  <c r="I1658" i="7"/>
  <c r="L1658" i="7"/>
  <c r="I1659" i="7"/>
  <c r="K1659" i="7" s="1"/>
  <c r="J1659" i="7"/>
  <c r="M1659" i="7" s="1"/>
  <c r="L1659" i="7"/>
  <c r="I1660" i="7"/>
  <c r="L1660" i="7"/>
  <c r="I1661" i="7"/>
  <c r="K1661" i="7" s="1"/>
  <c r="J1661" i="7"/>
  <c r="M1661" i="7" s="1"/>
  <c r="L1661" i="7"/>
  <c r="I1662" i="7"/>
  <c r="K1662" i="7" s="1"/>
  <c r="L1662" i="7"/>
  <c r="I1663" i="7"/>
  <c r="J1663" i="7"/>
  <c r="K1663" i="7"/>
  <c r="L1663" i="7"/>
  <c r="M1663" i="7"/>
  <c r="I1664" i="7"/>
  <c r="K1664" i="7" s="1"/>
  <c r="L1664" i="7"/>
  <c r="I1665" i="7"/>
  <c r="J1665" i="7"/>
  <c r="M1665" i="7" s="1"/>
  <c r="K1665" i="7"/>
  <c r="L1665" i="7"/>
  <c r="I1666" i="7"/>
  <c r="L1666" i="7"/>
  <c r="I1667" i="7"/>
  <c r="K1667" i="7" s="1"/>
  <c r="J1667" i="7"/>
  <c r="M1667" i="7" s="1"/>
  <c r="L1667" i="7"/>
  <c r="I1668" i="7"/>
  <c r="K1668" i="7" s="1"/>
  <c r="J1668" i="7"/>
  <c r="M1668" i="7" s="1"/>
  <c r="L1668" i="7"/>
  <c r="I1669" i="7"/>
  <c r="K1669" i="7" s="1"/>
  <c r="J1669" i="7"/>
  <c r="M1669" i="7" s="1"/>
  <c r="L1669" i="7"/>
  <c r="I1670" i="7"/>
  <c r="J1670" i="7"/>
  <c r="M1670" i="7" s="1"/>
  <c r="K1670" i="7"/>
  <c r="L1670" i="7"/>
  <c r="I1671" i="7"/>
  <c r="K1671" i="7" s="1"/>
  <c r="J1671" i="7"/>
  <c r="M1671" i="7" s="1"/>
  <c r="L1671" i="7"/>
  <c r="I1672" i="7"/>
  <c r="K1672" i="7" s="1"/>
  <c r="J1672" i="7"/>
  <c r="M1672" i="7" s="1"/>
  <c r="L1672" i="7"/>
  <c r="I1673" i="7"/>
  <c r="J1673" i="7" s="1"/>
  <c r="M1673" i="7" s="1"/>
  <c r="L1673" i="7"/>
  <c r="I1674" i="7"/>
  <c r="K1674" i="7" s="1"/>
  <c r="J1674" i="7"/>
  <c r="M1674" i="7" s="1"/>
  <c r="L1674" i="7"/>
  <c r="I1675" i="7"/>
  <c r="J1675" i="7" s="1"/>
  <c r="M1675" i="7" s="1"/>
  <c r="L1675" i="7"/>
  <c r="I1676" i="7"/>
  <c r="K1676" i="7" s="1"/>
  <c r="J1676" i="7"/>
  <c r="M1676" i="7" s="1"/>
  <c r="L1676" i="7"/>
  <c r="I1677" i="7"/>
  <c r="K1677" i="7" s="1"/>
  <c r="L1677" i="7"/>
  <c r="I1678" i="7"/>
  <c r="J1678" i="7" s="1"/>
  <c r="M1678" i="7" s="1"/>
  <c r="K1678" i="7"/>
  <c r="L1678" i="7"/>
  <c r="I1679" i="7"/>
  <c r="K1679" i="7" s="1"/>
  <c r="J1679" i="7"/>
  <c r="M1679" i="7" s="1"/>
  <c r="L1679" i="7"/>
  <c r="I1680" i="7"/>
  <c r="J1680" i="7" s="1"/>
  <c r="M1680" i="7" s="1"/>
  <c r="K1680" i="7"/>
  <c r="L1680" i="7"/>
  <c r="I1681" i="7"/>
  <c r="K1681" i="7" s="1"/>
  <c r="J1681" i="7"/>
  <c r="M1681" i="7" s="1"/>
  <c r="L1681" i="7"/>
  <c r="I1682" i="7"/>
  <c r="L1682" i="7"/>
  <c r="I1683" i="7"/>
  <c r="J1683" i="7"/>
  <c r="M1683" i="7" s="1"/>
  <c r="K1683" i="7"/>
  <c r="L1683" i="7"/>
  <c r="I1684" i="7"/>
  <c r="K1684" i="7" s="1"/>
  <c r="J1684" i="7"/>
  <c r="M1684" i="7" s="1"/>
  <c r="L1684" i="7"/>
  <c r="I1685" i="7"/>
  <c r="K1685" i="7" s="1"/>
  <c r="J1685" i="7"/>
  <c r="M1685" i="7" s="1"/>
  <c r="L1685" i="7"/>
  <c r="I1686" i="7"/>
  <c r="L1686" i="7"/>
  <c r="I1687" i="7"/>
  <c r="K1687" i="7" s="1"/>
  <c r="J1687" i="7"/>
  <c r="L1687" i="7"/>
  <c r="M1687" i="7"/>
  <c r="I1688" i="7"/>
  <c r="J1688" i="7" s="1"/>
  <c r="M1688" i="7" s="1"/>
  <c r="L1688" i="7"/>
  <c r="I1689" i="7"/>
  <c r="K1689" i="7" s="1"/>
  <c r="J1689" i="7"/>
  <c r="L1689" i="7"/>
  <c r="M1689" i="7"/>
  <c r="I1690" i="7"/>
  <c r="L1690" i="7"/>
  <c r="I1691" i="7"/>
  <c r="K1691" i="7" s="1"/>
  <c r="J1691" i="7"/>
  <c r="M1691" i="7" s="1"/>
  <c r="L1691" i="7"/>
  <c r="I1692" i="7"/>
  <c r="K1692" i="7" s="1"/>
  <c r="L1692" i="7"/>
  <c r="I1693" i="7"/>
  <c r="K1693" i="7" s="1"/>
  <c r="J1693" i="7"/>
  <c r="M1693" i="7" s="1"/>
  <c r="L1693" i="7"/>
  <c r="I1694" i="7"/>
  <c r="K1694" i="7" s="1"/>
  <c r="L1694" i="7"/>
  <c r="I1695" i="7"/>
  <c r="K1695" i="7" s="1"/>
  <c r="J1695" i="7"/>
  <c r="L1695" i="7"/>
  <c r="M1695" i="7"/>
  <c r="I1696" i="7"/>
  <c r="K1696" i="7" s="1"/>
  <c r="L1696" i="7"/>
  <c r="I1697" i="7"/>
  <c r="K1697" i="7" s="1"/>
  <c r="J1697" i="7"/>
  <c r="M1697" i="7" s="1"/>
  <c r="L1697" i="7"/>
  <c r="I1698" i="7"/>
  <c r="L1698" i="7"/>
  <c r="I1699" i="7"/>
  <c r="K1699" i="7" s="1"/>
  <c r="J1699" i="7"/>
  <c r="M1699" i="7" s="1"/>
  <c r="L1699" i="7"/>
  <c r="I1700" i="7"/>
  <c r="K1700" i="7" s="1"/>
  <c r="L1700" i="7"/>
  <c r="I1701" i="7"/>
  <c r="K1701" i="7" s="1"/>
  <c r="J1701" i="7"/>
  <c r="M1701" i="7" s="1"/>
  <c r="L1701" i="7"/>
  <c r="I1702" i="7"/>
  <c r="J1702" i="7"/>
  <c r="M1702" i="7" s="1"/>
  <c r="K1702" i="7"/>
  <c r="L1702" i="7"/>
  <c r="I1703" i="7"/>
  <c r="J1703" i="7"/>
  <c r="M1703" i="7" s="1"/>
  <c r="K1703" i="7"/>
  <c r="L1703" i="7"/>
  <c r="I1704" i="7"/>
  <c r="K1704" i="7" s="1"/>
  <c r="L1704" i="7"/>
  <c r="I1705" i="7"/>
  <c r="J1705" i="7"/>
  <c r="K1705" i="7"/>
  <c r="L1705" i="7"/>
  <c r="M1705" i="7"/>
  <c r="I1706" i="7"/>
  <c r="L1706" i="7"/>
  <c r="I1707" i="7"/>
  <c r="K1707" i="7" s="1"/>
  <c r="J1707" i="7"/>
  <c r="M1707" i="7" s="1"/>
  <c r="L1707" i="7"/>
  <c r="I1708" i="7"/>
  <c r="K1708" i="7" s="1"/>
  <c r="J1708" i="7"/>
  <c r="M1708" i="7" s="1"/>
  <c r="L1708" i="7"/>
  <c r="I1709" i="7"/>
  <c r="K1709" i="7" s="1"/>
  <c r="L1709" i="7"/>
  <c r="I1710" i="7"/>
  <c r="K1710" i="7" s="1"/>
  <c r="J1710" i="7"/>
  <c r="M1710" i="7" s="1"/>
  <c r="L1710" i="7"/>
  <c r="I1711" i="7"/>
  <c r="K1711" i="7" s="1"/>
  <c r="L1711" i="7"/>
  <c r="I1712" i="7"/>
  <c r="K1712" i="7" s="1"/>
  <c r="J1712" i="7"/>
  <c r="M1712" i="7" s="1"/>
  <c r="L1712" i="7"/>
  <c r="I1713" i="7"/>
  <c r="J1713" i="7"/>
  <c r="M1713" i="7" s="1"/>
  <c r="K1713" i="7"/>
  <c r="L1713" i="7"/>
  <c r="I1714" i="7"/>
  <c r="K1714" i="7" s="1"/>
  <c r="J1714" i="7"/>
  <c r="M1714" i="7" s="1"/>
  <c r="L1714" i="7"/>
  <c r="I1715" i="7"/>
  <c r="J1715" i="7"/>
  <c r="M1715" i="7" s="1"/>
  <c r="K1715" i="7"/>
  <c r="L1715" i="7"/>
  <c r="I1716" i="7"/>
  <c r="K1716" i="7" s="1"/>
  <c r="J1716" i="7"/>
  <c r="M1716" i="7" s="1"/>
  <c r="L1716" i="7"/>
  <c r="I1717" i="7"/>
  <c r="K1717" i="7" s="1"/>
  <c r="J1717" i="7"/>
  <c r="M1717" i="7" s="1"/>
  <c r="L1717" i="7"/>
  <c r="I1718" i="7"/>
  <c r="K1718" i="7" s="1"/>
  <c r="J1718" i="7"/>
  <c r="M1718" i="7" s="1"/>
  <c r="L1718" i="7"/>
  <c r="I1719" i="7"/>
  <c r="L1719" i="7"/>
  <c r="I1720" i="7"/>
  <c r="K1720" i="7" s="1"/>
  <c r="J1720" i="7"/>
  <c r="M1720" i="7" s="1"/>
  <c r="L1720" i="7"/>
  <c r="I1721" i="7"/>
  <c r="L1721" i="7"/>
  <c r="I1722" i="7"/>
  <c r="K1722" i="7" s="1"/>
  <c r="J1722" i="7"/>
  <c r="L1722" i="7"/>
  <c r="M1722" i="7"/>
  <c r="I1723" i="7"/>
  <c r="J1723" i="7" s="1"/>
  <c r="M1723" i="7" s="1"/>
  <c r="L1723" i="7"/>
  <c r="I1724" i="7"/>
  <c r="K1724" i="7" s="1"/>
  <c r="J1724" i="7"/>
  <c r="M1724" i="7" s="1"/>
  <c r="L1724" i="7"/>
  <c r="I1725" i="7"/>
  <c r="K1725" i="7" s="1"/>
  <c r="L1725" i="7"/>
  <c r="I1726" i="7"/>
  <c r="K1726" i="7" s="1"/>
  <c r="J1726" i="7"/>
  <c r="M1726" i="7" s="1"/>
  <c r="L1726" i="7"/>
  <c r="I1727" i="7"/>
  <c r="J1727" i="7"/>
  <c r="M1727" i="7" s="1"/>
  <c r="K1727" i="7"/>
  <c r="L1727" i="7"/>
  <c r="I1728" i="7"/>
  <c r="J1728" i="7" s="1"/>
  <c r="M1728" i="7" s="1"/>
  <c r="L1728" i="7"/>
  <c r="I1729" i="7"/>
  <c r="K1729" i="7" s="1"/>
  <c r="J1729" i="7"/>
  <c r="M1729" i="7" s="1"/>
  <c r="L1729" i="7"/>
  <c r="I1730" i="7"/>
  <c r="L1730" i="7"/>
  <c r="I1731" i="7"/>
  <c r="K1731" i="7" s="1"/>
  <c r="J1731" i="7"/>
  <c r="M1731" i="7" s="1"/>
  <c r="L1731" i="7"/>
  <c r="I1732" i="7"/>
  <c r="J1732" i="7" s="1"/>
  <c r="M1732" i="7" s="1"/>
  <c r="L1732" i="7"/>
  <c r="I1733" i="7"/>
  <c r="K1733" i="7" s="1"/>
  <c r="J1733" i="7"/>
  <c r="M1733" i="7" s="1"/>
  <c r="L1733" i="7"/>
  <c r="I1734" i="7"/>
  <c r="J1734" i="7" s="1"/>
  <c r="M1734" i="7" s="1"/>
  <c r="L1734" i="7"/>
  <c r="I1735" i="7"/>
  <c r="K1735" i="7" s="1"/>
  <c r="J1735" i="7"/>
  <c r="L1735" i="7"/>
  <c r="M1735" i="7"/>
  <c r="I1736" i="7"/>
  <c r="J1736" i="7" s="1"/>
  <c r="M1736" i="7" s="1"/>
  <c r="L1736" i="7"/>
  <c r="I1737" i="7"/>
  <c r="K1737" i="7" s="1"/>
  <c r="J1737" i="7"/>
  <c r="M1737" i="7" s="1"/>
  <c r="L1737" i="7"/>
  <c r="I1738" i="7"/>
  <c r="L1738" i="7"/>
  <c r="I1739" i="7"/>
  <c r="K1739" i="7" s="1"/>
  <c r="J1739" i="7"/>
  <c r="M1739" i="7" s="1"/>
  <c r="L1739" i="7"/>
  <c r="I1740" i="7"/>
  <c r="K1740" i="7" s="1"/>
  <c r="L1740" i="7"/>
  <c r="I1741" i="7"/>
  <c r="K1741" i="7" s="1"/>
  <c r="J1741" i="7"/>
  <c r="M1741" i="7" s="1"/>
  <c r="L1741" i="7"/>
  <c r="I1742" i="7"/>
  <c r="K1742" i="7" s="1"/>
  <c r="J1742" i="7"/>
  <c r="M1742" i="7" s="1"/>
  <c r="L1742" i="7"/>
  <c r="I1743" i="7"/>
  <c r="J1743" i="7"/>
  <c r="M1743" i="7" s="1"/>
  <c r="K1743" i="7"/>
  <c r="L1743" i="7"/>
  <c r="I1744" i="7"/>
  <c r="K1744" i="7" s="1"/>
  <c r="J1744" i="7"/>
  <c r="M1744" i="7" s="1"/>
  <c r="L1744" i="7"/>
  <c r="I1745" i="7"/>
  <c r="K1745" i="7" s="1"/>
  <c r="L1745" i="7"/>
  <c r="I1746" i="7"/>
  <c r="K1746" i="7" s="1"/>
  <c r="J1746" i="7"/>
  <c r="M1746" i="7" s="1"/>
  <c r="L1746" i="7"/>
  <c r="I1747" i="7"/>
  <c r="J1747" i="7" s="1"/>
  <c r="M1747" i="7" s="1"/>
  <c r="L1747" i="7"/>
  <c r="I1748" i="7"/>
  <c r="K1748" i="7" s="1"/>
  <c r="J1748" i="7"/>
  <c r="M1748" i="7" s="1"/>
  <c r="L1748" i="7"/>
  <c r="I1749" i="7"/>
  <c r="K1749" i="7" s="1"/>
  <c r="L1749" i="7"/>
  <c r="I1750" i="7"/>
  <c r="K1750" i="7" s="1"/>
  <c r="J1750" i="7"/>
  <c r="M1750" i="7" s="1"/>
  <c r="L1750" i="7"/>
  <c r="I1751" i="7"/>
  <c r="K1751" i="7" s="1"/>
  <c r="L1751" i="7"/>
  <c r="I1752" i="7"/>
  <c r="J1752" i="7"/>
  <c r="M1752" i="7" s="1"/>
  <c r="K1752" i="7"/>
  <c r="L1752" i="7"/>
  <c r="I1753" i="7"/>
  <c r="J1753" i="7" s="1"/>
  <c r="M1753" i="7" s="1"/>
  <c r="L1753" i="7"/>
  <c r="I1754" i="7"/>
  <c r="K1754" i="7" s="1"/>
  <c r="J1754" i="7"/>
  <c r="M1754" i="7" s="1"/>
  <c r="L1754" i="7"/>
  <c r="I1755" i="7"/>
  <c r="J1755" i="7" s="1"/>
  <c r="M1755" i="7" s="1"/>
  <c r="L1755" i="7"/>
  <c r="I1756" i="7"/>
  <c r="K1756" i="7" s="1"/>
  <c r="J1756" i="7"/>
  <c r="M1756" i="7" s="1"/>
  <c r="L1756" i="7"/>
  <c r="I1757" i="7"/>
  <c r="K1757" i="7" s="1"/>
  <c r="L1757" i="7"/>
  <c r="I1758" i="7"/>
  <c r="K1758" i="7" s="1"/>
  <c r="J1758" i="7"/>
  <c r="M1758" i="7" s="1"/>
  <c r="L1758" i="7"/>
  <c r="I1759" i="7"/>
  <c r="K1759" i="7" s="1"/>
  <c r="J1759" i="7"/>
  <c r="M1759" i="7" s="1"/>
  <c r="L1759" i="7"/>
  <c r="I1760" i="7"/>
  <c r="K1760" i="7" s="1"/>
  <c r="J1760" i="7"/>
  <c r="M1760" i="7" s="1"/>
  <c r="L1760" i="7"/>
  <c r="I1761" i="7"/>
  <c r="J1761" i="7" s="1"/>
  <c r="M1761" i="7" s="1"/>
  <c r="L1761" i="7"/>
  <c r="I1762" i="7"/>
  <c r="K1762" i="7" s="1"/>
  <c r="J1762" i="7"/>
  <c r="M1762" i="7" s="1"/>
  <c r="L1762" i="7"/>
  <c r="I1763" i="7"/>
  <c r="J1763" i="7" s="1"/>
  <c r="M1763" i="7" s="1"/>
  <c r="L1763" i="7"/>
  <c r="I1764" i="7"/>
  <c r="K1764" i="7" s="1"/>
  <c r="J1764" i="7"/>
  <c r="M1764" i="7" s="1"/>
  <c r="L1764" i="7"/>
  <c r="I1765" i="7"/>
  <c r="L1765" i="7"/>
  <c r="I1766" i="7"/>
  <c r="K1766" i="7" s="1"/>
  <c r="J1766" i="7"/>
  <c r="M1766" i="7" s="1"/>
  <c r="L1766" i="7"/>
  <c r="I1767" i="7"/>
  <c r="K1767" i="7" s="1"/>
  <c r="J1767" i="7"/>
  <c r="M1767" i="7" s="1"/>
  <c r="L1767" i="7"/>
  <c r="I1768" i="7"/>
  <c r="K1768" i="7" s="1"/>
  <c r="J1768" i="7"/>
  <c r="M1768" i="7" s="1"/>
  <c r="L1768" i="7"/>
  <c r="I1769" i="7"/>
  <c r="L1769" i="7"/>
  <c r="I1770" i="7"/>
  <c r="K1770" i="7" s="1"/>
  <c r="J1770" i="7"/>
  <c r="L1770" i="7"/>
  <c r="M1770" i="7"/>
  <c r="I1771" i="7"/>
  <c r="J1771" i="7" s="1"/>
  <c r="M1771" i="7" s="1"/>
  <c r="L1771" i="7"/>
  <c r="I1772" i="7"/>
  <c r="K1772" i="7" s="1"/>
  <c r="J1772" i="7"/>
  <c r="M1772" i="7" s="1"/>
  <c r="L1772" i="7"/>
  <c r="I1773" i="7"/>
  <c r="L1773" i="7"/>
  <c r="I1774" i="7"/>
  <c r="K1774" i="7" s="1"/>
  <c r="J1774" i="7"/>
  <c r="M1774" i="7" s="1"/>
  <c r="L1774" i="7"/>
  <c r="I1775" i="7"/>
  <c r="K1775" i="7" s="1"/>
  <c r="L1775" i="7"/>
  <c r="I1776" i="7"/>
  <c r="K1776" i="7" s="1"/>
  <c r="J1776" i="7"/>
  <c r="M1776" i="7" s="1"/>
  <c r="L1776" i="7"/>
  <c r="I1777" i="7"/>
  <c r="K1777" i="7" s="1"/>
  <c r="L1777" i="7"/>
  <c r="I1778" i="7"/>
  <c r="K1778" i="7" s="1"/>
  <c r="J1778" i="7"/>
  <c r="L1778" i="7"/>
  <c r="M1778" i="7"/>
  <c r="I1779" i="7"/>
  <c r="L1779" i="7"/>
  <c r="I1780" i="7"/>
  <c r="K1780" i="7" s="1"/>
  <c r="J1780" i="7"/>
  <c r="M1780" i="7" s="1"/>
  <c r="L1780" i="7"/>
  <c r="I1781" i="7"/>
  <c r="K1781" i="7" s="1"/>
  <c r="J1781" i="7"/>
  <c r="M1781" i="7" s="1"/>
  <c r="L1781" i="7"/>
  <c r="I1782" i="7"/>
  <c r="J1782" i="7"/>
  <c r="M1782" i="7" s="1"/>
  <c r="K1782" i="7"/>
  <c r="L1782" i="7"/>
  <c r="I1783" i="7"/>
  <c r="K1783" i="7" s="1"/>
  <c r="L1783" i="7"/>
  <c r="I1784" i="7"/>
  <c r="K1784" i="7" s="1"/>
  <c r="J1784" i="7"/>
  <c r="M1784" i="7" s="1"/>
  <c r="L1784" i="7"/>
  <c r="I1785" i="7"/>
  <c r="L1785" i="7"/>
  <c r="I1786" i="7"/>
  <c r="K1786" i="7" s="1"/>
  <c r="J1786" i="7"/>
  <c r="M1786" i="7" s="1"/>
  <c r="L1786" i="7"/>
  <c r="I1787" i="7"/>
  <c r="K1787" i="7" s="1"/>
  <c r="J1787" i="7"/>
  <c r="M1787" i="7" s="1"/>
  <c r="L1787" i="7"/>
  <c r="I1788" i="7"/>
  <c r="J1788" i="7" s="1"/>
  <c r="M1788" i="7" s="1"/>
  <c r="K1788" i="7"/>
  <c r="L1788" i="7"/>
  <c r="I1789" i="7"/>
  <c r="K1789" i="7" s="1"/>
  <c r="J1789" i="7"/>
  <c r="M1789" i="7" s="1"/>
  <c r="L1789" i="7"/>
  <c r="I1790" i="7"/>
  <c r="J1790" i="7"/>
  <c r="M1790" i="7" s="1"/>
  <c r="K1790" i="7"/>
  <c r="L1790" i="7"/>
  <c r="I1791" i="7"/>
  <c r="J1791" i="7" s="1"/>
  <c r="M1791" i="7" s="1"/>
  <c r="L1791" i="7"/>
  <c r="I1792" i="7"/>
  <c r="K1792" i="7" s="1"/>
  <c r="J1792" i="7"/>
  <c r="M1792" i="7" s="1"/>
  <c r="L1792" i="7"/>
  <c r="I1793" i="7"/>
  <c r="J1793" i="7"/>
  <c r="K1793" i="7"/>
  <c r="L1793" i="7"/>
  <c r="M1793" i="7"/>
  <c r="I1794" i="7"/>
  <c r="K1794" i="7" s="1"/>
  <c r="J1794" i="7"/>
  <c r="M1794" i="7" s="1"/>
  <c r="L1794" i="7"/>
  <c r="I1795" i="7"/>
  <c r="J1795" i="7" s="1"/>
  <c r="M1795" i="7" s="1"/>
  <c r="L1795" i="7"/>
  <c r="I1796" i="7"/>
  <c r="J1796" i="7"/>
  <c r="M1796" i="7" s="1"/>
  <c r="K1796" i="7"/>
  <c r="L1796" i="7"/>
  <c r="I1797" i="7"/>
  <c r="K1797" i="7" s="1"/>
  <c r="J1797" i="7"/>
  <c r="M1797" i="7" s="1"/>
  <c r="L1797" i="7"/>
  <c r="I1798" i="7"/>
  <c r="J1798" i="7"/>
  <c r="M1798" i="7" s="1"/>
  <c r="K1798" i="7"/>
  <c r="L1798" i="7"/>
  <c r="I1799" i="7"/>
  <c r="K1799" i="7" s="1"/>
  <c r="L1799" i="7"/>
  <c r="I1800" i="7"/>
  <c r="K1800" i="7" s="1"/>
  <c r="J1800" i="7"/>
  <c r="M1800" i="7" s="1"/>
  <c r="L1800" i="7"/>
  <c r="I1801" i="7"/>
  <c r="K1801" i="7" s="1"/>
  <c r="L1801" i="7"/>
  <c r="I1802" i="7"/>
  <c r="K1802" i="7" s="1"/>
  <c r="J1802" i="7"/>
  <c r="M1802" i="7" s="1"/>
  <c r="L1802" i="7"/>
  <c r="I1803" i="7"/>
  <c r="K1803" i="7" s="1"/>
  <c r="L1803" i="7"/>
  <c r="I1804" i="7"/>
  <c r="K1804" i="7" s="1"/>
  <c r="J1804" i="7"/>
  <c r="L1804" i="7"/>
  <c r="M1804" i="7"/>
  <c r="I1805" i="7"/>
  <c r="K1805" i="7" s="1"/>
  <c r="L1805" i="7"/>
  <c r="I1806" i="7"/>
  <c r="J1806" i="7"/>
  <c r="M1806" i="7" s="1"/>
  <c r="K1806" i="7"/>
  <c r="L1806" i="7"/>
  <c r="I1807" i="7"/>
  <c r="L1807" i="7"/>
  <c r="I1808" i="7"/>
  <c r="K1808" i="7" s="1"/>
  <c r="L1808" i="7"/>
  <c r="I1809" i="7"/>
  <c r="K1809" i="7" s="1"/>
  <c r="J1809" i="7"/>
  <c r="M1809" i="7" s="1"/>
  <c r="L1809" i="7"/>
  <c r="I1810" i="7"/>
  <c r="K1810" i="7" s="1"/>
  <c r="J1810" i="7"/>
  <c r="M1810" i="7" s="1"/>
  <c r="L1810" i="7"/>
  <c r="I1811" i="7"/>
  <c r="K1811" i="7" s="1"/>
  <c r="L1811" i="7"/>
  <c r="I1812" i="7"/>
  <c r="K1812" i="7" s="1"/>
  <c r="L1812" i="7"/>
  <c r="I1813" i="7"/>
  <c r="K1813" i="7" s="1"/>
  <c r="J1813" i="7"/>
  <c r="M1813" i="7" s="1"/>
  <c r="L1813" i="7"/>
  <c r="I1814" i="7"/>
  <c r="J1814" i="7"/>
  <c r="M1814" i="7" s="1"/>
  <c r="K1814" i="7"/>
  <c r="L1814" i="7"/>
  <c r="I1815" i="7"/>
  <c r="J1815" i="7" s="1"/>
  <c r="M1815" i="7" s="1"/>
  <c r="L1815" i="7"/>
  <c r="I1816" i="7"/>
  <c r="K1816" i="7" s="1"/>
  <c r="J1816" i="7"/>
  <c r="M1816" i="7" s="1"/>
  <c r="L1816" i="7"/>
  <c r="I1817" i="7"/>
  <c r="L1817" i="7"/>
  <c r="I1818" i="7"/>
  <c r="K1818" i="7" s="1"/>
  <c r="J1818" i="7"/>
  <c r="M1818" i="7" s="1"/>
  <c r="L1818" i="7"/>
  <c r="I1819" i="7"/>
  <c r="K1819" i="7" s="1"/>
  <c r="L1819" i="7"/>
  <c r="I1820" i="7"/>
  <c r="K1820" i="7" s="1"/>
  <c r="J1820" i="7"/>
  <c r="L1820" i="7"/>
  <c r="M1820" i="7"/>
  <c r="I1821" i="7"/>
  <c r="K1821" i="7" s="1"/>
  <c r="L1821" i="7"/>
  <c r="I1822" i="7"/>
  <c r="K1822" i="7" s="1"/>
  <c r="J1822" i="7"/>
  <c r="M1822" i="7" s="1"/>
  <c r="L1822" i="7"/>
  <c r="I1823" i="7"/>
  <c r="K1823" i="7" s="1"/>
  <c r="J1823" i="7"/>
  <c r="M1823" i="7" s="1"/>
  <c r="L1823" i="7"/>
  <c r="I1824" i="7"/>
  <c r="K1824" i="7" s="1"/>
  <c r="J1824" i="7"/>
  <c r="M1824" i="7" s="1"/>
  <c r="L1824" i="7"/>
  <c r="I1825" i="7"/>
  <c r="J1825" i="7"/>
  <c r="M1825" i="7" s="1"/>
  <c r="K1825" i="7"/>
  <c r="L1825" i="7"/>
  <c r="I1826" i="7"/>
  <c r="K1826" i="7" s="1"/>
  <c r="J1826" i="7"/>
  <c r="L1826" i="7"/>
  <c r="M1826" i="7"/>
  <c r="I1827" i="7"/>
  <c r="J1827" i="7"/>
  <c r="M1827" i="7" s="1"/>
  <c r="K1827" i="7"/>
  <c r="L1827" i="7"/>
  <c r="I1828" i="7"/>
  <c r="K1828" i="7" s="1"/>
  <c r="J1828" i="7"/>
  <c r="M1828" i="7" s="1"/>
  <c r="L1828" i="7"/>
  <c r="I1829" i="7"/>
  <c r="L1829" i="7"/>
  <c r="I1830" i="7"/>
  <c r="K1830" i="7" s="1"/>
  <c r="J1830" i="7"/>
  <c r="M1830" i="7" s="1"/>
  <c r="L1830" i="7"/>
  <c r="I1831" i="7"/>
  <c r="K1831" i="7" s="1"/>
  <c r="L1831" i="7"/>
  <c r="I1832" i="7"/>
  <c r="K1832" i="7" s="1"/>
  <c r="J1832" i="7"/>
  <c r="M1832" i="7" s="1"/>
  <c r="L1832" i="7"/>
  <c r="I1833" i="7"/>
  <c r="J1833" i="7" s="1"/>
  <c r="M1833" i="7" s="1"/>
  <c r="K1833" i="7"/>
  <c r="L1833" i="7"/>
  <c r="I1834" i="7"/>
  <c r="K1834" i="7" s="1"/>
  <c r="J1834" i="7"/>
  <c r="M1834" i="7" s="1"/>
  <c r="L1834" i="7"/>
  <c r="I1835" i="7"/>
  <c r="K1835" i="7" s="1"/>
  <c r="L1835" i="7"/>
  <c r="I1836" i="7"/>
  <c r="J1836" i="7"/>
  <c r="M1836" i="7" s="1"/>
  <c r="K1836" i="7"/>
  <c r="L1836" i="7"/>
  <c r="I1837" i="7"/>
  <c r="L1837" i="7"/>
  <c r="I1838" i="7"/>
  <c r="K1838" i="7" s="1"/>
  <c r="J1838" i="7"/>
  <c r="L1838" i="7"/>
  <c r="M1838" i="7"/>
  <c r="I1839" i="7"/>
  <c r="J1839" i="7" s="1"/>
  <c r="M1839" i="7" s="1"/>
  <c r="K1839" i="7"/>
  <c r="L1839" i="7"/>
  <c r="I1840" i="7"/>
  <c r="J1840" i="7"/>
  <c r="M1840" i="7" s="1"/>
  <c r="K1840" i="7"/>
  <c r="L1840" i="7"/>
  <c r="I1841" i="7"/>
  <c r="K1841" i="7" s="1"/>
  <c r="L1841" i="7"/>
  <c r="I1842" i="7"/>
  <c r="K1842" i="7" s="1"/>
  <c r="J1842" i="7"/>
  <c r="M1842" i="7" s="1"/>
  <c r="L1842" i="7"/>
  <c r="I1843" i="7"/>
  <c r="K1843" i="7" s="1"/>
  <c r="L1843" i="7"/>
  <c r="I1844" i="7"/>
  <c r="J1844" i="7"/>
  <c r="M1844" i="7" s="1"/>
  <c r="K1844" i="7"/>
  <c r="L1844" i="7"/>
  <c r="I1845" i="7"/>
  <c r="L1845" i="7"/>
  <c r="I1846" i="7"/>
  <c r="K1846" i="7" s="1"/>
  <c r="J1846" i="7"/>
  <c r="M1846" i="7" s="1"/>
  <c r="L1846" i="7"/>
  <c r="I1847" i="7"/>
  <c r="K1847" i="7" s="1"/>
  <c r="L1847" i="7"/>
  <c r="I1848" i="7"/>
  <c r="K1848" i="7" s="1"/>
  <c r="J1848" i="7"/>
  <c r="M1848" i="7" s="1"/>
  <c r="L1848" i="7"/>
  <c r="I1849" i="7"/>
  <c r="K1849" i="7" s="1"/>
  <c r="L1849" i="7"/>
  <c r="I1850" i="7"/>
  <c r="K1850" i="7" s="1"/>
  <c r="J1850" i="7"/>
  <c r="L1850" i="7"/>
  <c r="M1850" i="7"/>
  <c r="I1851" i="7"/>
  <c r="K1851" i="7" s="1"/>
  <c r="L1851" i="7"/>
  <c r="I1852" i="7"/>
  <c r="J1852" i="7"/>
  <c r="K1852" i="7"/>
  <c r="L1852" i="7"/>
  <c r="M1852" i="7"/>
  <c r="I1853" i="7"/>
  <c r="L1853" i="7"/>
  <c r="I1854" i="7"/>
  <c r="K1854" i="7" s="1"/>
  <c r="J1854" i="7"/>
  <c r="M1854" i="7" s="1"/>
  <c r="L1854" i="7"/>
  <c r="I1855" i="7"/>
  <c r="K1855" i="7" s="1"/>
  <c r="J1855" i="7"/>
  <c r="M1855" i="7" s="1"/>
  <c r="L1855" i="7"/>
  <c r="I1856" i="7"/>
  <c r="K1856" i="7" s="1"/>
  <c r="J1856" i="7"/>
  <c r="M1856" i="7" s="1"/>
  <c r="L1856" i="7"/>
  <c r="I1857" i="7"/>
  <c r="L1857" i="7"/>
  <c r="I1858" i="7"/>
  <c r="K1858" i="7" s="1"/>
  <c r="J1858" i="7"/>
  <c r="M1858" i="7" s="1"/>
  <c r="L1858" i="7"/>
  <c r="I1859" i="7"/>
  <c r="K1859" i="7" s="1"/>
  <c r="L1859" i="7"/>
  <c r="I1860" i="7"/>
  <c r="J1860" i="7"/>
  <c r="M1860" i="7" s="1"/>
  <c r="K1860" i="7"/>
  <c r="L1860" i="7"/>
  <c r="I1861" i="7"/>
  <c r="L1861" i="7"/>
  <c r="I1862" i="7"/>
  <c r="J1862" i="7"/>
  <c r="M1862" i="7" s="1"/>
  <c r="K1862" i="7"/>
  <c r="L1862" i="7"/>
  <c r="I1863" i="7"/>
  <c r="K1863" i="7" s="1"/>
  <c r="L1863" i="7"/>
  <c r="I1864" i="7"/>
  <c r="J1864" i="7"/>
  <c r="M1864" i="7" s="1"/>
  <c r="K1864" i="7"/>
  <c r="L1864" i="7"/>
  <c r="I1865" i="7"/>
  <c r="K1865" i="7" s="1"/>
  <c r="L1865" i="7"/>
  <c r="I1866" i="7"/>
  <c r="K1866" i="7" s="1"/>
  <c r="J1866" i="7"/>
  <c r="L1866" i="7"/>
  <c r="M1866" i="7"/>
  <c r="I1867" i="7"/>
  <c r="J1867" i="7" s="1"/>
  <c r="M1867" i="7" s="1"/>
  <c r="L1867" i="7"/>
  <c r="I1868" i="7"/>
  <c r="K1868" i="7" s="1"/>
  <c r="J1868" i="7"/>
  <c r="M1868" i="7" s="1"/>
  <c r="L1868" i="7"/>
  <c r="I1869" i="7"/>
  <c r="K1869" i="7" s="1"/>
  <c r="L1869" i="7"/>
  <c r="I1870" i="7"/>
  <c r="K1870" i="7" s="1"/>
  <c r="J1870" i="7"/>
  <c r="L1870" i="7"/>
  <c r="M1870" i="7"/>
  <c r="I1871" i="7"/>
  <c r="K1871" i="7" s="1"/>
  <c r="L1871" i="7"/>
  <c r="I1872" i="7"/>
  <c r="J1872" i="7"/>
  <c r="M1872" i="7" s="1"/>
  <c r="K1872" i="7"/>
  <c r="L1872" i="7"/>
  <c r="I1873" i="7"/>
  <c r="K1873" i="7" s="1"/>
  <c r="L1873" i="7"/>
  <c r="I1874" i="7"/>
  <c r="K1874" i="7" s="1"/>
  <c r="J1874" i="7"/>
  <c r="L1874" i="7"/>
  <c r="M1874" i="7"/>
  <c r="I1875" i="7"/>
  <c r="K1875" i="7" s="1"/>
  <c r="L1875" i="7"/>
  <c r="I1876" i="7"/>
  <c r="K1876" i="7" s="1"/>
  <c r="J1876" i="7"/>
  <c r="L1876" i="7"/>
  <c r="M1876" i="7"/>
  <c r="I1877" i="7"/>
  <c r="K1877" i="7" s="1"/>
  <c r="L1877" i="7"/>
  <c r="I1878" i="7"/>
  <c r="J1878" i="7"/>
  <c r="M1878" i="7" s="1"/>
  <c r="K1878" i="7"/>
  <c r="L1878" i="7"/>
  <c r="I1879" i="7"/>
  <c r="J1879" i="7"/>
  <c r="M1879" i="7" s="1"/>
  <c r="K1879" i="7"/>
  <c r="L1879" i="7"/>
  <c r="I1880" i="7"/>
  <c r="K1880" i="7" s="1"/>
  <c r="J1880" i="7"/>
  <c r="M1880" i="7" s="1"/>
  <c r="L1880" i="7"/>
  <c r="I1881" i="7"/>
  <c r="J1881" i="7" s="1"/>
  <c r="M1881" i="7" s="1"/>
  <c r="L1881" i="7"/>
  <c r="I1882" i="7"/>
  <c r="K1882" i="7" s="1"/>
  <c r="J1882" i="7"/>
  <c r="M1882" i="7" s="1"/>
  <c r="L1882" i="7"/>
  <c r="I1883" i="7"/>
  <c r="J1883" i="7" s="1"/>
  <c r="M1883" i="7" s="1"/>
  <c r="L1883" i="7"/>
  <c r="I1884" i="7"/>
  <c r="J1884" i="7"/>
  <c r="M1884" i="7" s="1"/>
  <c r="K1884" i="7"/>
  <c r="L1884" i="7"/>
  <c r="I1885" i="7"/>
  <c r="K1885" i="7" s="1"/>
  <c r="J1885" i="7"/>
  <c r="M1885" i="7" s="1"/>
  <c r="L1885" i="7"/>
  <c r="I1886" i="7"/>
  <c r="J1886" i="7"/>
  <c r="M1886" i="7" s="1"/>
  <c r="K1886" i="7"/>
  <c r="L1886" i="7"/>
  <c r="I1887" i="7"/>
  <c r="J1887" i="7" s="1"/>
  <c r="M1887" i="7" s="1"/>
  <c r="K1887" i="7"/>
  <c r="L1887" i="7"/>
  <c r="I1888" i="7"/>
  <c r="K1888" i="7" s="1"/>
  <c r="J1888" i="7"/>
  <c r="M1888" i="7" s="1"/>
  <c r="L1888" i="7"/>
  <c r="I1889" i="7"/>
  <c r="K1889" i="7" s="1"/>
  <c r="L1889" i="7"/>
  <c r="I1890" i="7"/>
  <c r="L1890" i="7"/>
  <c r="I1891" i="7"/>
  <c r="K1891" i="7" s="1"/>
  <c r="J1891" i="7"/>
  <c r="M1891" i="7" s="1"/>
  <c r="L1891" i="7"/>
  <c r="I1892" i="7"/>
  <c r="J1892" i="7" s="1"/>
  <c r="M1892" i="7" s="1"/>
  <c r="K1892" i="7"/>
  <c r="L1892" i="7"/>
  <c r="I1893" i="7"/>
  <c r="K1893" i="7" s="1"/>
  <c r="J1893" i="7"/>
  <c r="M1893" i="7" s="1"/>
  <c r="L1893" i="7"/>
  <c r="I1894" i="7"/>
  <c r="J1894" i="7" s="1"/>
  <c r="M1894" i="7" s="1"/>
  <c r="K1894" i="7"/>
  <c r="L1894" i="7"/>
  <c r="I1895" i="7"/>
  <c r="J1895" i="7"/>
  <c r="M1895" i="7" s="1"/>
  <c r="K1895" i="7"/>
  <c r="L1895" i="7"/>
  <c r="I1896" i="7"/>
  <c r="K1896" i="7" s="1"/>
  <c r="J1896" i="7"/>
  <c r="M1896" i="7" s="1"/>
  <c r="L1896" i="7"/>
  <c r="I1897" i="7"/>
  <c r="K1897" i="7" s="1"/>
  <c r="J1897" i="7"/>
  <c r="L1897" i="7"/>
  <c r="M1897" i="7"/>
  <c r="I1898" i="7"/>
  <c r="L1898" i="7"/>
  <c r="I1899" i="7"/>
  <c r="K1899" i="7" s="1"/>
  <c r="J1899" i="7"/>
  <c r="M1899" i="7" s="1"/>
  <c r="L1899" i="7"/>
  <c r="I1900" i="7"/>
  <c r="J1900" i="7"/>
  <c r="M1900" i="7" s="1"/>
  <c r="K1900" i="7"/>
  <c r="L1900" i="7"/>
  <c r="I1901" i="7"/>
  <c r="K1901" i="7" s="1"/>
  <c r="J1901" i="7"/>
  <c r="M1901" i="7" s="1"/>
  <c r="L1901" i="7"/>
  <c r="I1902" i="7"/>
  <c r="J1902" i="7"/>
  <c r="M1902" i="7" s="1"/>
  <c r="K1902" i="7"/>
  <c r="L1902" i="7"/>
  <c r="I1903" i="7"/>
  <c r="K1903" i="7" s="1"/>
  <c r="J1903" i="7"/>
  <c r="M1903" i="7" s="1"/>
  <c r="L1903" i="7"/>
  <c r="I1904" i="7"/>
  <c r="K1904" i="7" s="1"/>
  <c r="J1904" i="7"/>
  <c r="M1904" i="7" s="1"/>
  <c r="L1904" i="7"/>
  <c r="I1905" i="7"/>
  <c r="K1905" i="7" s="1"/>
  <c r="J1905" i="7"/>
  <c r="M1905" i="7" s="1"/>
  <c r="L1905" i="7"/>
  <c r="I1906" i="7"/>
  <c r="J1906" i="7" s="1"/>
  <c r="M1906" i="7" s="1"/>
  <c r="L1906" i="7"/>
  <c r="I1907" i="7"/>
  <c r="K1907" i="7" s="1"/>
  <c r="J1907" i="7"/>
  <c r="M1907" i="7" s="1"/>
  <c r="L1907" i="7"/>
  <c r="I1908" i="7"/>
  <c r="K1908" i="7" s="1"/>
  <c r="L1908" i="7"/>
  <c r="I1909" i="7"/>
  <c r="K1909" i="7" s="1"/>
  <c r="J1909" i="7"/>
  <c r="L1909" i="7"/>
  <c r="M1909" i="7"/>
  <c r="I1910" i="7"/>
  <c r="L1910" i="7"/>
  <c r="I1911" i="7"/>
  <c r="K1911" i="7" s="1"/>
  <c r="J1911" i="7"/>
  <c r="M1911" i="7" s="1"/>
  <c r="L1911" i="7"/>
  <c r="I1912" i="7"/>
  <c r="K1912" i="7" s="1"/>
  <c r="L1912" i="7"/>
  <c r="I1913" i="7"/>
  <c r="K1913" i="7" s="1"/>
  <c r="J1913" i="7"/>
  <c r="M1913" i="7" s="1"/>
  <c r="L1913" i="7"/>
  <c r="I1914" i="7"/>
  <c r="J1914" i="7" s="1"/>
  <c r="M1914" i="7" s="1"/>
  <c r="L1914" i="7"/>
  <c r="I1915" i="7"/>
  <c r="K1915" i="7" s="1"/>
  <c r="J1915" i="7"/>
  <c r="M1915" i="7" s="1"/>
  <c r="L1915" i="7"/>
  <c r="I1916" i="7"/>
  <c r="J1916" i="7" s="1"/>
  <c r="M1916" i="7" s="1"/>
  <c r="L1916" i="7"/>
  <c r="I1917" i="7"/>
  <c r="K1917" i="7" s="1"/>
  <c r="J1917" i="7"/>
  <c r="L1917" i="7"/>
  <c r="M1917" i="7"/>
  <c r="I1918" i="7"/>
  <c r="J1918" i="7" s="1"/>
  <c r="M1918" i="7" s="1"/>
  <c r="L1918" i="7"/>
  <c r="I1919" i="7"/>
  <c r="K1919" i="7" s="1"/>
  <c r="J1919" i="7"/>
  <c r="L1919" i="7"/>
  <c r="M1919" i="7"/>
  <c r="I1920" i="7"/>
  <c r="K1920" i="7" s="1"/>
  <c r="J1920" i="7"/>
  <c r="M1920" i="7" s="1"/>
  <c r="L1920" i="7"/>
  <c r="I1921" i="7"/>
  <c r="K1921" i="7" s="1"/>
  <c r="J1921" i="7"/>
  <c r="M1921" i="7" s="1"/>
  <c r="L1921" i="7"/>
  <c r="I1922" i="7"/>
  <c r="J1922" i="7" s="1"/>
  <c r="M1922" i="7" s="1"/>
  <c r="L1922" i="7"/>
  <c r="I1923" i="7"/>
  <c r="K1923" i="7" s="1"/>
  <c r="J1923" i="7"/>
  <c r="M1923" i="7" s="1"/>
  <c r="L1923" i="7"/>
  <c r="I1924" i="7"/>
  <c r="K1924" i="7" s="1"/>
  <c r="L1924" i="7"/>
  <c r="I1925" i="7"/>
  <c r="K1925" i="7" s="1"/>
  <c r="J1925" i="7"/>
  <c r="M1925" i="7" s="1"/>
  <c r="L1925" i="7"/>
  <c r="I1926" i="7"/>
  <c r="K1926" i="7" s="1"/>
  <c r="L1926" i="7"/>
  <c r="I1927" i="7"/>
  <c r="J1927" i="7"/>
  <c r="M1927" i="7" s="1"/>
  <c r="K1927" i="7"/>
  <c r="L1927" i="7"/>
  <c r="I1928" i="7"/>
  <c r="K1928" i="7" s="1"/>
  <c r="L1928" i="7"/>
  <c r="I1929" i="7"/>
  <c r="J1929" i="7"/>
  <c r="M1929" i="7" s="1"/>
  <c r="K1929" i="7"/>
  <c r="L1929" i="7"/>
  <c r="I1930" i="7"/>
  <c r="J1930" i="7" s="1"/>
  <c r="M1930" i="7" s="1"/>
  <c r="L1930" i="7"/>
  <c r="I1931" i="7"/>
  <c r="K1931" i="7" s="1"/>
  <c r="J1931" i="7"/>
  <c r="M1931" i="7" s="1"/>
  <c r="L1931" i="7"/>
  <c r="I1932" i="7"/>
  <c r="L1932" i="7"/>
  <c r="I1933" i="7"/>
  <c r="K1933" i="7" s="1"/>
  <c r="J1933" i="7"/>
  <c r="L1933" i="7"/>
  <c r="M1933" i="7"/>
  <c r="I1934" i="7"/>
  <c r="K1934" i="7" s="1"/>
  <c r="L1934" i="7"/>
  <c r="I1935" i="7"/>
  <c r="K1935" i="7" s="1"/>
  <c r="J1935" i="7"/>
  <c r="M1935" i="7" s="1"/>
  <c r="L1935" i="7"/>
  <c r="I1936" i="7"/>
  <c r="K1936" i="7" s="1"/>
  <c r="J1936" i="7"/>
  <c r="M1936" i="7" s="1"/>
  <c r="L1936" i="7"/>
  <c r="I1937" i="7"/>
  <c r="K1937" i="7" s="1"/>
  <c r="L1937" i="7"/>
  <c r="I1938" i="7"/>
  <c r="K1938" i="7" s="1"/>
  <c r="J1938" i="7"/>
  <c r="L1938" i="7"/>
  <c r="M1938" i="7"/>
  <c r="I1939" i="7"/>
  <c r="L1939" i="7"/>
  <c r="I1940" i="7"/>
  <c r="K1940" i="7" s="1"/>
  <c r="J1940" i="7"/>
  <c r="L1940" i="7"/>
  <c r="M1940" i="7"/>
  <c r="I1941" i="7"/>
  <c r="L1941" i="7"/>
  <c r="I1942" i="7"/>
  <c r="K1942" i="7" s="1"/>
  <c r="J1942" i="7"/>
  <c r="M1942" i="7" s="1"/>
  <c r="L1942" i="7"/>
  <c r="I1943" i="7"/>
  <c r="J1943" i="7" s="1"/>
  <c r="M1943" i="7" s="1"/>
  <c r="K1943" i="7"/>
  <c r="L1943" i="7"/>
  <c r="I1944" i="7"/>
  <c r="K1944" i="7" s="1"/>
  <c r="J1944" i="7"/>
  <c r="M1944" i="7" s="1"/>
  <c r="L1944" i="7"/>
  <c r="I1945" i="7"/>
  <c r="J1945" i="7"/>
  <c r="M1945" i="7" s="1"/>
  <c r="K1945" i="7"/>
  <c r="L1945" i="7"/>
  <c r="I1946" i="7"/>
  <c r="K1946" i="7" s="1"/>
  <c r="J1946" i="7"/>
  <c r="M1946" i="7" s="1"/>
  <c r="L1946" i="7"/>
  <c r="I1947" i="7"/>
  <c r="J1947" i="7" s="1"/>
  <c r="M1947" i="7" s="1"/>
  <c r="L1947" i="7"/>
  <c r="I1948" i="7"/>
  <c r="K1948" i="7" s="1"/>
  <c r="J1948" i="7"/>
  <c r="L1948" i="7"/>
  <c r="M1948" i="7"/>
  <c r="I1949" i="7"/>
  <c r="L1949" i="7"/>
  <c r="I1950" i="7"/>
  <c r="K1950" i="7" s="1"/>
  <c r="J1950" i="7"/>
  <c r="M1950" i="7" s="1"/>
  <c r="L1950" i="7"/>
  <c r="I1951" i="7"/>
  <c r="J1951" i="7" s="1"/>
  <c r="K1951" i="7"/>
  <c r="L1951" i="7"/>
  <c r="M1951" i="7"/>
  <c r="I1952" i="7"/>
  <c r="K1952" i="7" s="1"/>
  <c r="J1952" i="7"/>
  <c r="M1952" i="7" s="1"/>
  <c r="L1952" i="7"/>
  <c r="I1953" i="7"/>
  <c r="J1953" i="7" s="1"/>
  <c r="M1953" i="7" s="1"/>
  <c r="K1953" i="7"/>
  <c r="L1953" i="7"/>
  <c r="I1954" i="7"/>
  <c r="K1954" i="7" s="1"/>
  <c r="J1954" i="7"/>
  <c r="M1954" i="7" s="1"/>
  <c r="L1954" i="7"/>
  <c r="I1955" i="7"/>
  <c r="J1955" i="7" s="1"/>
  <c r="M1955" i="7" s="1"/>
  <c r="K1955" i="7"/>
  <c r="L1955" i="7"/>
  <c r="I1956" i="7"/>
  <c r="J1956" i="7" s="1"/>
  <c r="M1956" i="7" s="1"/>
  <c r="L1956" i="7"/>
  <c r="I1957" i="7"/>
  <c r="K1957" i="7" s="1"/>
  <c r="J1957" i="7"/>
  <c r="M1957" i="7" s="1"/>
  <c r="L1957" i="7"/>
  <c r="I1958" i="7"/>
  <c r="J1958" i="7" s="1"/>
  <c r="M1958" i="7" s="1"/>
  <c r="L1958" i="7"/>
  <c r="I1959" i="7"/>
  <c r="K1959" i="7" s="1"/>
  <c r="J1959" i="7"/>
  <c r="L1959" i="7"/>
  <c r="M1959" i="7"/>
  <c r="I1960" i="7"/>
  <c r="K1960" i="7" s="1"/>
  <c r="L1960" i="7"/>
  <c r="I1961" i="7"/>
  <c r="K1961" i="7" s="1"/>
  <c r="J1961" i="7"/>
  <c r="M1961" i="7" s="1"/>
  <c r="L1961" i="7"/>
  <c r="I1962" i="7"/>
  <c r="J1962" i="7" s="1"/>
  <c r="M1962" i="7" s="1"/>
  <c r="L1962" i="7"/>
  <c r="I1963" i="7"/>
  <c r="J1963" i="7"/>
  <c r="M1963" i="7" s="1"/>
  <c r="K1963" i="7"/>
  <c r="L1963" i="7"/>
  <c r="I1964" i="7"/>
  <c r="J1964" i="7" s="1"/>
  <c r="M1964" i="7" s="1"/>
  <c r="L1964" i="7"/>
  <c r="I1965" i="7"/>
  <c r="K1965" i="7" s="1"/>
  <c r="J1965" i="7"/>
  <c r="M1965" i="7" s="1"/>
  <c r="L1965" i="7"/>
  <c r="I1966" i="7"/>
  <c r="J1966" i="7" s="1"/>
  <c r="M1966" i="7" s="1"/>
  <c r="L1966" i="7"/>
  <c r="I1967" i="7"/>
  <c r="K1967" i="7" s="1"/>
  <c r="J1967" i="7"/>
  <c r="M1967" i="7" s="1"/>
  <c r="L1967" i="7"/>
  <c r="I1968" i="7"/>
  <c r="K1968" i="7" s="1"/>
  <c r="J1968" i="7"/>
  <c r="M1968" i="7" s="1"/>
  <c r="L1968" i="7"/>
  <c r="I1969" i="7"/>
  <c r="K1969" i="7" s="1"/>
  <c r="L1969" i="7"/>
  <c r="I1970" i="7"/>
  <c r="K1970" i="7" s="1"/>
  <c r="J1970" i="7"/>
  <c r="M1970" i="7" s="1"/>
  <c r="L1970" i="7"/>
  <c r="I1971" i="7"/>
  <c r="J1971" i="7" s="1"/>
  <c r="M1971" i="7" s="1"/>
  <c r="L1971" i="7"/>
  <c r="I1972" i="7"/>
  <c r="K1972" i="7" s="1"/>
  <c r="J1972" i="7"/>
  <c r="M1972" i="7" s="1"/>
  <c r="L1972" i="7"/>
  <c r="I1973" i="7"/>
  <c r="L1973" i="7"/>
  <c r="I1974" i="7"/>
  <c r="K1974" i="7" s="1"/>
  <c r="J1974" i="7"/>
  <c r="M1974" i="7" s="1"/>
  <c r="L1974" i="7"/>
  <c r="I1975" i="7"/>
  <c r="K1975" i="7" s="1"/>
  <c r="L1975" i="7"/>
  <c r="I1976" i="7"/>
  <c r="K1976" i="7" s="1"/>
  <c r="J1976" i="7"/>
  <c r="M1976" i="7" s="1"/>
  <c r="L1976" i="7"/>
  <c r="I1977" i="7"/>
  <c r="L1977" i="7"/>
  <c r="I1978" i="7"/>
  <c r="K1978" i="7" s="1"/>
  <c r="J1978" i="7"/>
  <c r="L1978" i="7"/>
  <c r="M1978" i="7"/>
  <c r="I1979" i="7"/>
  <c r="J1979" i="7" s="1"/>
  <c r="M1979" i="7" s="1"/>
  <c r="L1979" i="7"/>
  <c r="I1980" i="7"/>
  <c r="K1980" i="7" s="1"/>
  <c r="J1980" i="7"/>
  <c r="M1980" i="7" s="1"/>
  <c r="L1980" i="7"/>
  <c r="I1981" i="7"/>
  <c r="L1981" i="7"/>
  <c r="I1982" i="7"/>
  <c r="K1982" i="7" s="1"/>
  <c r="J1982" i="7"/>
  <c r="M1982" i="7" s="1"/>
  <c r="L1982" i="7"/>
  <c r="I1983" i="7"/>
  <c r="J1983" i="7" s="1"/>
  <c r="M1983" i="7" s="1"/>
  <c r="L1983" i="7"/>
  <c r="I1984" i="7"/>
  <c r="K1984" i="7" s="1"/>
  <c r="J1984" i="7"/>
  <c r="M1984" i="7" s="1"/>
  <c r="L1984" i="7"/>
  <c r="I1985" i="7"/>
  <c r="K1985" i="7" s="1"/>
  <c r="J1985" i="7"/>
  <c r="M1985" i="7" s="1"/>
  <c r="L1985" i="7"/>
  <c r="I1986" i="7"/>
  <c r="K1986" i="7" s="1"/>
  <c r="J1986" i="7"/>
  <c r="M1986" i="7" s="1"/>
  <c r="L1986" i="7"/>
  <c r="I1987" i="7"/>
  <c r="J1987" i="7" s="1"/>
  <c r="M1987" i="7" s="1"/>
  <c r="L1987" i="7"/>
  <c r="I1988" i="7"/>
  <c r="K1988" i="7" s="1"/>
  <c r="J1988" i="7"/>
  <c r="M1988" i="7" s="1"/>
  <c r="L1988" i="7"/>
  <c r="I1989" i="7"/>
  <c r="L1989" i="7"/>
  <c r="I1990" i="7"/>
  <c r="K1990" i="7" s="1"/>
  <c r="J1990" i="7"/>
  <c r="M1990" i="7" s="1"/>
  <c r="L1990" i="7"/>
  <c r="I1991" i="7"/>
  <c r="K1991" i="7" s="1"/>
  <c r="L1991" i="7"/>
  <c r="I1992" i="7"/>
  <c r="K1992" i="7" s="1"/>
  <c r="J1992" i="7"/>
  <c r="M1992" i="7" s="1"/>
  <c r="L1992" i="7"/>
  <c r="I1993" i="7"/>
  <c r="K1993" i="7" s="1"/>
  <c r="L1993" i="7"/>
  <c r="I1994" i="7"/>
  <c r="K1994" i="7" s="1"/>
  <c r="J1994" i="7"/>
  <c r="M1994" i="7" s="1"/>
  <c r="L1994" i="7"/>
  <c r="I1995" i="7"/>
  <c r="J1995" i="7" s="1"/>
  <c r="M1995" i="7" s="1"/>
  <c r="L1995" i="7"/>
  <c r="I1996" i="7"/>
  <c r="J1996" i="7"/>
  <c r="M1996" i="7" s="1"/>
  <c r="K1996" i="7"/>
  <c r="L1996" i="7"/>
  <c r="I1997" i="7"/>
  <c r="L1997" i="7"/>
  <c r="I1998" i="7"/>
  <c r="K1998" i="7" s="1"/>
  <c r="J1998" i="7"/>
  <c r="M1998" i="7" s="1"/>
  <c r="L1998" i="7"/>
  <c r="I1999" i="7"/>
  <c r="K1999" i="7" s="1"/>
  <c r="L1999" i="7"/>
  <c r="I2000" i="7"/>
  <c r="K2000" i="7" s="1"/>
  <c r="J2000" i="7"/>
  <c r="M2000" i="7" s="1"/>
  <c r="L2000" i="7"/>
  <c r="I2001" i="7"/>
  <c r="K2001" i="7" s="1"/>
  <c r="J2001" i="7"/>
  <c r="M2001" i="7" s="1"/>
  <c r="L2001" i="7"/>
  <c r="I2002" i="7"/>
  <c r="K2002" i="7" s="1"/>
  <c r="J2002" i="7"/>
  <c r="M2002" i="7" s="1"/>
  <c r="L2002" i="7"/>
  <c r="I2003" i="7"/>
  <c r="J2003" i="7" s="1"/>
  <c r="M2003" i="7" s="1"/>
  <c r="L2003" i="7"/>
  <c r="I2004" i="7"/>
  <c r="K2004" i="7" s="1"/>
  <c r="J2004" i="7"/>
  <c r="M2004" i="7" s="1"/>
  <c r="L2004" i="7"/>
  <c r="I2005" i="7"/>
  <c r="L2005" i="7"/>
  <c r="I2006" i="7"/>
  <c r="K2006" i="7" s="1"/>
  <c r="J2006" i="7"/>
  <c r="M2006" i="7" s="1"/>
  <c r="L2006" i="7"/>
  <c r="I2007" i="7"/>
  <c r="K2007" i="7" s="1"/>
  <c r="J2007" i="7"/>
  <c r="M2007" i="7" s="1"/>
  <c r="L2007" i="7"/>
  <c r="I2008" i="7"/>
  <c r="K2008" i="7" s="1"/>
  <c r="L2008" i="7"/>
  <c r="I2009" i="7"/>
  <c r="K2009" i="7" s="1"/>
  <c r="J2009" i="7"/>
  <c r="M2009" i="7" s="1"/>
  <c r="L2009" i="7"/>
  <c r="I2010" i="7"/>
  <c r="K2010" i="7" s="1"/>
  <c r="J2010" i="7"/>
  <c r="M2010" i="7" s="1"/>
  <c r="L2010" i="7"/>
  <c r="I2011" i="7"/>
  <c r="J2011" i="7" s="1"/>
  <c r="M2011" i="7" s="1"/>
  <c r="L2011" i="7"/>
  <c r="I2012" i="7"/>
  <c r="K2012" i="7" s="1"/>
  <c r="J2012" i="7"/>
  <c r="L2012" i="7"/>
  <c r="M2012" i="7"/>
  <c r="I2013" i="7"/>
  <c r="L2013" i="7"/>
  <c r="I2014" i="7"/>
  <c r="K2014" i="7" s="1"/>
  <c r="J2014" i="7"/>
  <c r="M2014" i="7" s="1"/>
  <c r="L2014" i="7"/>
  <c r="I2015" i="7"/>
  <c r="J2015" i="7" s="1"/>
  <c r="M2015" i="7" s="1"/>
  <c r="L2015" i="7"/>
  <c r="I2016" i="7"/>
  <c r="K2016" i="7" s="1"/>
  <c r="J2016" i="7"/>
  <c r="M2016" i="7" s="1"/>
  <c r="L2016" i="7"/>
  <c r="I2017" i="7"/>
  <c r="K2017" i="7" s="1"/>
  <c r="J2017" i="7"/>
  <c r="M2017" i="7" s="1"/>
  <c r="L2017" i="7"/>
  <c r="I2018" i="7"/>
  <c r="K2018" i="7" s="1"/>
  <c r="J2018" i="7"/>
  <c r="M2018" i="7" s="1"/>
  <c r="L2018" i="7"/>
  <c r="I2019" i="7"/>
  <c r="J2019" i="7" s="1"/>
  <c r="M2019" i="7" s="1"/>
  <c r="L2019" i="7"/>
  <c r="I2020" i="7"/>
  <c r="K2020" i="7" s="1"/>
  <c r="J2020" i="7"/>
  <c r="L2020" i="7"/>
  <c r="M2020" i="7"/>
  <c r="I2021" i="7"/>
  <c r="L2021" i="7"/>
  <c r="I2022" i="7"/>
  <c r="K2022" i="7" s="1"/>
  <c r="J2022" i="7"/>
  <c r="M2022" i="7" s="1"/>
  <c r="L2022" i="7"/>
  <c r="I2023" i="7"/>
  <c r="J2023" i="7"/>
  <c r="M2023" i="7" s="1"/>
  <c r="K2023" i="7"/>
  <c r="L2023" i="7"/>
  <c r="I2024" i="7"/>
  <c r="K2024" i="7" s="1"/>
  <c r="L2024" i="7"/>
  <c r="I2025" i="7"/>
  <c r="J2025" i="7" s="1"/>
  <c r="M2025" i="7" s="1"/>
  <c r="L2025" i="7"/>
  <c r="I2026" i="7"/>
  <c r="K2026" i="7" s="1"/>
  <c r="J2026" i="7"/>
  <c r="M2026" i="7" s="1"/>
  <c r="L2026" i="7"/>
  <c r="I2027" i="7"/>
  <c r="K2027" i="7" s="1"/>
  <c r="J2027" i="7"/>
  <c r="M2027" i="7" s="1"/>
  <c r="L2027" i="7"/>
  <c r="I2028" i="7"/>
  <c r="L2028" i="7"/>
  <c r="I2029" i="7"/>
  <c r="K2029" i="7" s="1"/>
  <c r="J2029" i="7"/>
  <c r="M2029" i="7" s="1"/>
  <c r="L2029" i="7"/>
  <c r="I2030" i="7"/>
  <c r="J2030" i="7" s="1"/>
  <c r="M2030" i="7" s="1"/>
  <c r="L2030" i="7"/>
  <c r="I2031" i="7"/>
  <c r="K2031" i="7" s="1"/>
  <c r="J2031" i="7"/>
  <c r="M2031" i="7" s="1"/>
  <c r="L2031" i="7"/>
  <c r="I2032" i="7"/>
  <c r="K2032" i="7" s="1"/>
  <c r="L2032" i="7"/>
  <c r="I2033" i="7"/>
  <c r="J2033" i="7"/>
  <c r="M2033" i="7" s="1"/>
  <c r="K2033" i="7"/>
  <c r="L2033" i="7"/>
  <c r="I2034" i="7"/>
  <c r="J2034" i="7" s="1"/>
  <c r="M2034" i="7" s="1"/>
  <c r="L2034" i="7"/>
  <c r="I2035" i="7"/>
  <c r="K2035" i="7" s="1"/>
  <c r="J2035" i="7"/>
  <c r="M2035" i="7" s="1"/>
  <c r="L2035" i="7"/>
  <c r="I2036" i="7"/>
  <c r="L2036" i="7"/>
  <c r="I2037" i="7"/>
  <c r="K2037" i="7" s="1"/>
  <c r="J2037" i="7"/>
  <c r="M2037" i="7" s="1"/>
  <c r="L2037" i="7"/>
  <c r="I2038" i="7"/>
  <c r="J2038" i="7" s="1"/>
  <c r="M2038" i="7" s="1"/>
  <c r="L2038" i="7"/>
  <c r="I2039" i="7"/>
  <c r="K2039" i="7" s="1"/>
  <c r="J2039" i="7"/>
  <c r="M2039" i="7" s="1"/>
  <c r="L2039" i="7"/>
  <c r="I2040" i="7"/>
  <c r="K2040" i="7" s="1"/>
  <c r="L2040" i="7"/>
  <c r="I2041" i="7"/>
  <c r="J2041" i="7"/>
  <c r="M2041" i="7" s="1"/>
  <c r="K2041" i="7"/>
  <c r="L2041" i="7"/>
  <c r="I2042" i="7"/>
  <c r="J2042" i="7" s="1"/>
  <c r="M2042" i="7" s="1"/>
  <c r="L2042" i="7"/>
  <c r="I2043" i="7"/>
  <c r="K2043" i="7" s="1"/>
  <c r="J2043" i="7"/>
  <c r="M2043" i="7" s="1"/>
  <c r="L2043" i="7"/>
  <c r="I2044" i="7"/>
  <c r="L2044" i="7"/>
  <c r="I2045" i="7"/>
  <c r="K2045" i="7" s="1"/>
  <c r="J2045" i="7"/>
  <c r="M2045" i="7" s="1"/>
  <c r="L2045" i="7"/>
  <c r="I2046" i="7"/>
  <c r="J2046" i="7" s="1"/>
  <c r="M2046" i="7" s="1"/>
  <c r="L2046" i="7"/>
  <c r="I2047" i="7"/>
  <c r="K2047" i="7" s="1"/>
  <c r="J2047" i="7"/>
  <c r="M2047" i="7" s="1"/>
  <c r="L2047" i="7"/>
  <c r="I2048" i="7"/>
  <c r="L2048" i="7"/>
  <c r="I2049" i="7"/>
  <c r="K2049" i="7" s="1"/>
  <c r="J2049" i="7"/>
  <c r="M2049" i="7" s="1"/>
  <c r="L2049" i="7"/>
  <c r="I2050" i="7"/>
  <c r="J2050" i="7" s="1"/>
  <c r="M2050" i="7" s="1"/>
  <c r="L2050" i="7"/>
  <c r="I2051" i="7"/>
  <c r="K2051" i="7" s="1"/>
  <c r="J2051" i="7"/>
  <c r="M2051" i="7" s="1"/>
  <c r="L2051" i="7"/>
  <c r="I2052" i="7"/>
  <c r="J2052" i="7" s="1"/>
  <c r="M2052" i="7" s="1"/>
  <c r="K2052" i="7"/>
  <c r="L2052" i="7"/>
  <c r="I2053" i="7"/>
  <c r="K2053" i="7" s="1"/>
  <c r="J2053" i="7"/>
  <c r="M2053" i="7" s="1"/>
  <c r="L2053" i="7"/>
  <c r="I2054" i="7"/>
  <c r="J2054" i="7" s="1"/>
  <c r="M2054" i="7" s="1"/>
  <c r="L2054" i="7"/>
  <c r="I2055" i="7"/>
  <c r="K2055" i="7" s="1"/>
  <c r="J2055" i="7"/>
  <c r="M2055" i="7" s="1"/>
  <c r="L2055" i="7"/>
  <c r="I2056" i="7"/>
  <c r="K2056" i="7" s="1"/>
  <c r="J2056" i="7"/>
  <c r="M2056" i="7" s="1"/>
  <c r="L2056" i="7"/>
  <c r="I2057" i="7"/>
  <c r="K2057" i="7" s="1"/>
  <c r="J2057" i="7"/>
  <c r="M2057" i="7" s="1"/>
  <c r="L2057" i="7"/>
  <c r="I2058" i="7"/>
  <c r="K2058" i="7" s="1"/>
  <c r="J2058" i="7"/>
  <c r="M2058" i="7" s="1"/>
  <c r="L2058" i="7"/>
  <c r="I2059" i="7"/>
  <c r="K2059" i="7" s="1"/>
  <c r="L2059" i="7"/>
  <c r="I2060" i="7"/>
  <c r="J2060" i="7"/>
  <c r="K2060" i="7"/>
  <c r="L2060" i="7"/>
  <c r="M2060" i="7"/>
  <c r="I2061" i="7"/>
  <c r="L2061" i="7"/>
  <c r="I2062" i="7"/>
  <c r="K2062" i="7" s="1"/>
  <c r="J2062" i="7"/>
  <c r="M2062" i="7" s="1"/>
  <c r="L2062" i="7"/>
  <c r="I2063" i="7"/>
  <c r="K2063" i="7" s="1"/>
  <c r="J2063" i="7"/>
  <c r="M2063" i="7" s="1"/>
  <c r="L2063" i="7"/>
  <c r="I2064" i="7"/>
  <c r="K2064" i="7" s="1"/>
  <c r="J2064" i="7"/>
  <c r="M2064" i="7" s="1"/>
  <c r="L2064" i="7"/>
  <c r="I2065" i="7"/>
  <c r="K2065" i="7" s="1"/>
  <c r="J2065" i="7"/>
  <c r="M2065" i="7" s="1"/>
  <c r="L2065" i="7"/>
  <c r="I2066" i="7"/>
  <c r="K2066" i="7" s="1"/>
  <c r="J2066" i="7"/>
  <c r="M2066" i="7" s="1"/>
  <c r="L2066" i="7"/>
  <c r="I2067" i="7"/>
  <c r="K2067" i="7" s="1"/>
  <c r="J2067" i="7"/>
  <c r="M2067" i="7" s="1"/>
  <c r="L2067" i="7"/>
  <c r="I2068" i="7"/>
  <c r="J2068" i="7"/>
  <c r="M2068" i="7" s="1"/>
  <c r="K2068" i="7"/>
  <c r="L2068" i="7"/>
  <c r="I2069" i="7"/>
  <c r="L2069" i="7"/>
  <c r="I2070" i="7"/>
  <c r="K2070" i="7" s="1"/>
  <c r="J2070" i="7"/>
  <c r="M2070" i="7" s="1"/>
  <c r="L2070" i="7"/>
  <c r="I2071" i="7"/>
  <c r="L2071" i="7"/>
  <c r="I2072" i="7"/>
  <c r="K2072" i="7" s="1"/>
  <c r="J2072" i="7"/>
  <c r="M2072" i="7" s="1"/>
  <c r="L2072" i="7"/>
  <c r="I2073" i="7"/>
  <c r="K2073" i="7" s="1"/>
  <c r="J2073" i="7"/>
  <c r="M2073" i="7" s="1"/>
  <c r="L2073" i="7"/>
  <c r="I2074" i="7"/>
  <c r="J2074" i="7" s="1"/>
  <c r="M2074" i="7" s="1"/>
  <c r="L2074" i="7"/>
  <c r="I2075" i="7"/>
  <c r="K2075" i="7" s="1"/>
  <c r="J2075" i="7"/>
  <c r="M2075" i="7" s="1"/>
  <c r="L2075" i="7"/>
  <c r="I2076" i="7"/>
  <c r="J2076" i="7" s="1"/>
  <c r="M2076" i="7" s="1"/>
  <c r="K2076" i="7"/>
  <c r="L2076" i="7"/>
  <c r="I2077" i="7"/>
  <c r="K2077" i="7" s="1"/>
  <c r="J2077" i="7"/>
  <c r="M2077" i="7" s="1"/>
  <c r="L2077" i="7"/>
  <c r="I2078" i="7"/>
  <c r="J2078" i="7" s="1"/>
  <c r="M2078" i="7" s="1"/>
  <c r="L2078" i="7"/>
  <c r="I2079" i="7"/>
  <c r="K2079" i="7" s="1"/>
  <c r="J2079" i="7"/>
  <c r="M2079" i="7" s="1"/>
  <c r="L2079" i="7"/>
  <c r="I2080" i="7"/>
  <c r="K2080" i="7" s="1"/>
  <c r="L2080" i="7"/>
  <c r="I2081" i="7"/>
  <c r="K2081" i="7" s="1"/>
  <c r="J2081" i="7"/>
  <c r="M2081" i="7" s="1"/>
  <c r="L2081" i="7"/>
  <c r="I2082" i="7"/>
  <c r="J2082" i="7" s="1"/>
  <c r="M2082" i="7" s="1"/>
  <c r="L2082" i="7"/>
  <c r="I2083" i="7"/>
  <c r="K2083" i="7" s="1"/>
  <c r="J2083" i="7"/>
  <c r="M2083" i="7" s="1"/>
  <c r="L2083" i="7"/>
  <c r="I2084" i="7"/>
  <c r="J2084" i="7"/>
  <c r="K2084" i="7"/>
  <c r="L2084" i="7"/>
  <c r="M2084" i="7"/>
  <c r="I2085" i="7"/>
  <c r="K2085" i="7" s="1"/>
  <c r="J2085" i="7"/>
  <c r="M2085" i="7" s="1"/>
  <c r="L2085" i="7"/>
  <c r="I2086" i="7"/>
  <c r="J2086" i="7" s="1"/>
  <c r="M2086" i="7" s="1"/>
  <c r="K2086" i="7"/>
  <c r="L2086" i="7"/>
  <c r="I2087" i="7"/>
  <c r="K2087" i="7" s="1"/>
  <c r="J2087" i="7"/>
  <c r="M2087" i="7" s="1"/>
  <c r="L2087" i="7"/>
  <c r="I2088" i="7"/>
  <c r="K2088" i="7" s="1"/>
  <c r="J2088" i="7"/>
  <c r="M2088" i="7" s="1"/>
  <c r="L2088" i="7"/>
  <c r="I2089" i="7"/>
  <c r="J2089" i="7"/>
  <c r="M2089" i="7" s="1"/>
  <c r="K2089" i="7"/>
  <c r="L2089" i="7"/>
  <c r="I2090" i="7"/>
  <c r="K2090" i="7" s="1"/>
  <c r="J2090" i="7"/>
  <c r="L2090" i="7"/>
  <c r="M2090" i="7"/>
  <c r="I2091" i="7"/>
  <c r="K2091" i="7" s="1"/>
  <c r="J2091" i="7"/>
  <c r="M2091" i="7" s="1"/>
  <c r="L2091" i="7"/>
  <c r="I2092" i="7"/>
  <c r="K2092" i="7" s="1"/>
  <c r="J2092" i="7"/>
  <c r="M2092" i="7" s="1"/>
  <c r="L2092" i="7"/>
  <c r="I2093" i="7"/>
  <c r="L2093" i="7"/>
  <c r="I2094" i="7"/>
  <c r="K2094" i="7" s="1"/>
  <c r="J2094" i="7"/>
  <c r="M2094" i="7" s="1"/>
  <c r="L2094" i="7"/>
  <c r="I2095" i="7"/>
  <c r="J2095" i="7" s="1"/>
  <c r="M2095" i="7" s="1"/>
  <c r="K2095" i="7"/>
  <c r="L2095" i="7"/>
  <c r="I2096" i="7"/>
  <c r="K2096" i="7" s="1"/>
  <c r="J2096" i="7"/>
  <c r="M2096" i="7" s="1"/>
  <c r="L2096" i="7"/>
  <c r="I2097" i="7"/>
  <c r="J2097" i="7" s="1"/>
  <c r="M2097" i="7" s="1"/>
  <c r="K2097" i="7"/>
  <c r="L2097" i="7"/>
  <c r="I2098" i="7"/>
  <c r="J2098" i="7" s="1"/>
  <c r="M2098" i="7" s="1"/>
  <c r="L2098" i="7"/>
  <c r="I2099" i="7"/>
  <c r="K2099" i="7" s="1"/>
  <c r="J2099" i="7"/>
  <c r="M2099" i="7" s="1"/>
  <c r="L2099" i="7"/>
  <c r="I2100" i="7"/>
  <c r="J2100" i="7"/>
  <c r="M2100" i="7" s="1"/>
  <c r="K2100" i="7"/>
  <c r="L2100" i="7"/>
  <c r="I2101" i="7"/>
  <c r="K2101" i="7" s="1"/>
  <c r="J2101" i="7"/>
  <c r="L2101" i="7"/>
  <c r="M2101" i="7"/>
  <c r="I2102" i="7"/>
  <c r="J2102" i="7"/>
  <c r="M2102" i="7" s="1"/>
  <c r="K2102" i="7"/>
  <c r="L2102" i="7"/>
  <c r="I2103" i="7"/>
  <c r="K2103" i="7" s="1"/>
  <c r="J2103" i="7"/>
  <c r="M2103" i="7" s="1"/>
  <c r="L2103" i="7"/>
  <c r="I2104" i="7"/>
  <c r="K2104" i="7" s="1"/>
  <c r="L2104" i="7"/>
  <c r="I2105" i="7"/>
  <c r="K2105" i="7" s="1"/>
  <c r="J2105" i="7"/>
  <c r="M2105" i="7" s="1"/>
  <c r="L2105" i="7"/>
  <c r="I2106" i="7"/>
  <c r="J2106" i="7" s="1"/>
  <c r="L2106" i="7"/>
  <c r="M2106" i="7"/>
  <c r="I2107" i="7"/>
  <c r="K2107" i="7" s="1"/>
  <c r="J2107" i="7"/>
  <c r="M2107" i="7" s="1"/>
  <c r="L2107" i="7"/>
  <c r="I2108" i="7"/>
  <c r="J2108" i="7" s="1"/>
  <c r="M2108" i="7" s="1"/>
  <c r="K2108" i="7"/>
  <c r="L2108" i="7"/>
  <c r="I2109" i="7"/>
  <c r="K2109" i="7" s="1"/>
  <c r="J2109" i="7"/>
  <c r="M2109" i="7" s="1"/>
  <c r="L2109" i="7"/>
  <c r="I2110" i="7"/>
  <c r="J2110" i="7" s="1"/>
  <c r="M2110" i="7" s="1"/>
  <c r="L2110" i="7"/>
  <c r="I2111" i="7"/>
  <c r="J2111" i="7"/>
  <c r="M2111" i="7" s="1"/>
  <c r="K2111" i="7"/>
  <c r="L2111" i="7"/>
  <c r="I2112" i="7"/>
  <c r="K2112" i="7" s="1"/>
  <c r="L2112" i="7"/>
  <c r="I2113" i="7"/>
  <c r="J2113" i="7"/>
  <c r="M2113" i="7" s="1"/>
  <c r="K2113" i="7"/>
  <c r="L2113" i="7"/>
  <c r="I2114" i="7"/>
  <c r="J2114" i="7" s="1"/>
  <c r="M2114" i="7" s="1"/>
  <c r="L2114" i="7"/>
  <c r="I2115" i="7"/>
  <c r="K2115" i="7" s="1"/>
  <c r="J2115" i="7"/>
  <c r="M2115" i="7" s="1"/>
  <c r="L2115" i="7"/>
  <c r="I2116" i="7"/>
  <c r="K2116" i="7" s="1"/>
  <c r="L2116" i="7"/>
  <c r="I2117" i="7"/>
  <c r="L2117" i="7"/>
  <c r="I2118" i="7"/>
  <c r="K2118" i="7" s="1"/>
  <c r="J2118" i="7"/>
  <c r="M2118" i="7" s="1"/>
  <c r="L2118" i="7"/>
  <c r="I2119" i="7"/>
  <c r="J2119" i="7"/>
  <c r="M2119" i="7" s="1"/>
  <c r="K2119" i="7"/>
  <c r="L2119" i="7"/>
  <c r="I2120" i="7"/>
  <c r="K2120" i="7" s="1"/>
  <c r="J2120" i="7"/>
  <c r="M2120" i="7" s="1"/>
  <c r="L2120" i="7"/>
  <c r="I2121" i="7"/>
  <c r="K2121" i="7" s="1"/>
  <c r="J2121" i="7"/>
  <c r="M2121" i="7" s="1"/>
  <c r="L2121" i="7"/>
  <c r="I2122" i="7"/>
  <c r="J2122" i="7" s="1"/>
  <c r="L2122" i="7"/>
  <c r="M2122" i="7"/>
  <c r="I2123" i="7"/>
  <c r="K2123" i="7" s="1"/>
  <c r="L2123" i="7"/>
  <c r="I2124" i="7"/>
  <c r="K2124" i="7" s="1"/>
  <c r="J2124" i="7"/>
  <c r="L2124" i="7"/>
  <c r="M2124" i="7"/>
  <c r="I2125" i="7"/>
  <c r="K2125" i="7" s="1"/>
  <c r="J2125" i="7"/>
  <c r="M2125" i="7" s="1"/>
  <c r="L2125" i="7"/>
  <c r="I2126" i="7"/>
  <c r="J2126" i="7"/>
  <c r="M2126" i="7" s="1"/>
  <c r="K2126" i="7"/>
  <c r="L2126" i="7"/>
  <c r="I2127" i="7"/>
  <c r="K2127" i="7" s="1"/>
  <c r="J2127" i="7"/>
  <c r="M2127" i="7" s="1"/>
  <c r="L2127" i="7"/>
  <c r="I2128" i="7"/>
  <c r="K2128" i="7" s="1"/>
  <c r="L2128" i="7"/>
  <c r="I2129" i="7"/>
  <c r="J2129" i="7"/>
  <c r="M2129" i="7" s="1"/>
  <c r="K2129" i="7"/>
  <c r="L2129" i="7"/>
  <c r="I2130" i="7"/>
  <c r="J2130" i="7" s="1"/>
  <c r="M2130" i="7" s="1"/>
  <c r="L2130" i="7"/>
  <c r="I2131" i="7"/>
  <c r="K2131" i="7" s="1"/>
  <c r="J2131" i="7"/>
  <c r="M2131" i="7" s="1"/>
  <c r="L2131" i="7"/>
  <c r="I2132" i="7"/>
  <c r="K2132" i="7" s="1"/>
  <c r="J2132" i="7"/>
  <c r="M2132" i="7" s="1"/>
  <c r="L2132" i="7"/>
  <c r="I2133" i="7"/>
  <c r="K2133" i="7" s="1"/>
  <c r="J2133" i="7"/>
  <c r="L2133" i="7"/>
  <c r="M2133" i="7"/>
  <c r="I2134" i="7"/>
  <c r="J2134" i="7" s="1"/>
  <c r="M2134" i="7" s="1"/>
  <c r="K2134" i="7"/>
  <c r="L2134" i="7"/>
  <c r="I2135" i="7"/>
  <c r="K2135" i="7" s="1"/>
  <c r="J2135" i="7"/>
  <c r="L2135" i="7"/>
  <c r="M2135" i="7"/>
  <c r="I2136" i="7"/>
  <c r="K2136" i="7" s="1"/>
  <c r="L2136" i="7"/>
  <c r="I2137" i="7"/>
  <c r="K2137" i="7" s="1"/>
  <c r="L2137" i="7"/>
  <c r="I2138" i="7"/>
  <c r="K2138" i="7" s="1"/>
  <c r="J2138" i="7"/>
  <c r="M2138" i="7" s="1"/>
  <c r="L2138" i="7"/>
  <c r="I2139" i="7"/>
  <c r="L2139" i="7"/>
  <c r="I2140" i="7"/>
  <c r="K2140" i="7" s="1"/>
  <c r="J2140" i="7"/>
  <c r="M2140" i="7" s="1"/>
  <c r="L2140" i="7"/>
  <c r="I2141" i="7"/>
  <c r="L2141" i="7"/>
  <c r="I2142" i="7"/>
  <c r="J2142" i="7"/>
  <c r="M2142" i="7" s="1"/>
  <c r="K2142" i="7"/>
  <c r="L2142" i="7"/>
  <c r="I2143" i="7"/>
  <c r="J2143" i="7" s="1"/>
  <c r="M2143" i="7" s="1"/>
  <c r="L2143" i="7"/>
  <c r="I2144" i="7"/>
  <c r="K2144" i="7" s="1"/>
  <c r="J2144" i="7"/>
  <c r="M2144" i="7" s="1"/>
  <c r="L2144" i="7"/>
  <c r="I2145" i="7"/>
  <c r="J2145" i="7" s="1"/>
  <c r="M2145" i="7" s="1"/>
  <c r="L2145" i="7"/>
  <c r="I2146" i="7"/>
  <c r="K2146" i="7" s="1"/>
  <c r="J2146" i="7"/>
  <c r="M2146" i="7" s="1"/>
  <c r="L2146" i="7"/>
  <c r="I2147" i="7"/>
  <c r="J2147" i="7" s="1"/>
  <c r="M2147" i="7" s="1"/>
  <c r="K2147" i="7"/>
  <c r="L2147" i="7"/>
  <c r="I2148" i="7"/>
  <c r="K2148" i="7" s="1"/>
  <c r="J2148" i="7"/>
  <c r="L2148" i="7"/>
  <c r="M2148" i="7"/>
  <c r="I2149" i="7"/>
  <c r="L2149" i="7"/>
  <c r="I2150" i="7"/>
  <c r="K2150" i="7" s="1"/>
  <c r="J2150" i="7"/>
  <c r="M2150" i="7" s="1"/>
  <c r="L2150" i="7"/>
  <c r="I2151" i="7"/>
  <c r="J2151" i="7"/>
  <c r="M2151" i="7" s="1"/>
  <c r="K2151" i="7"/>
  <c r="L2151" i="7"/>
  <c r="I2152" i="7"/>
  <c r="K2152" i="7" s="1"/>
  <c r="J2152" i="7"/>
  <c r="M2152" i="7" s="1"/>
  <c r="L2152" i="7"/>
  <c r="I2153" i="7"/>
  <c r="J2153" i="7"/>
  <c r="M2153" i="7" s="1"/>
  <c r="K2153" i="7"/>
  <c r="L2153" i="7"/>
  <c r="I2154" i="7"/>
  <c r="K2154" i="7" s="1"/>
  <c r="J2154" i="7"/>
  <c r="M2154" i="7" s="1"/>
  <c r="L2154" i="7"/>
  <c r="I2155" i="7"/>
  <c r="J2155" i="7" s="1"/>
  <c r="M2155" i="7" s="1"/>
  <c r="L2155" i="7"/>
  <c r="I2156" i="7"/>
  <c r="K2156" i="7" s="1"/>
  <c r="J2156" i="7"/>
  <c r="L2156" i="7"/>
  <c r="M2156" i="7"/>
  <c r="I2157" i="7"/>
  <c r="L2157" i="7"/>
  <c r="I2158" i="7"/>
  <c r="K2158" i="7" s="1"/>
  <c r="J2158" i="7"/>
  <c r="M2158" i="7" s="1"/>
  <c r="L2158" i="7"/>
  <c r="I2159" i="7"/>
  <c r="J2159" i="7" s="1"/>
  <c r="K2159" i="7"/>
  <c r="L2159" i="7"/>
  <c r="M2159" i="7"/>
  <c r="I2160" i="7"/>
  <c r="K2160" i="7" s="1"/>
  <c r="J2160" i="7"/>
  <c r="M2160" i="7" s="1"/>
  <c r="L2160" i="7"/>
  <c r="I2161" i="7"/>
  <c r="J2161" i="7" s="1"/>
  <c r="M2161" i="7" s="1"/>
  <c r="L2161" i="7"/>
  <c r="I2162" i="7"/>
  <c r="K2162" i="7" s="1"/>
  <c r="J2162" i="7"/>
  <c r="M2162" i="7" s="1"/>
  <c r="L2162" i="7"/>
  <c r="I2163" i="7"/>
  <c r="J2163" i="7" s="1"/>
  <c r="M2163" i="7" s="1"/>
  <c r="K2163" i="7"/>
  <c r="L2163" i="7"/>
  <c r="I2164" i="7"/>
  <c r="L2164" i="7"/>
  <c r="I2165" i="7"/>
  <c r="K2165" i="7" s="1"/>
  <c r="J2165" i="7"/>
  <c r="M2165" i="7" s="1"/>
  <c r="L2165" i="7"/>
  <c r="I2166" i="7"/>
  <c r="K2166" i="7" s="1"/>
  <c r="J2166" i="7"/>
  <c r="M2166" i="7" s="1"/>
  <c r="L2166" i="7"/>
  <c r="I2167" i="7"/>
  <c r="J2167" i="7" s="1"/>
  <c r="M2167" i="7" s="1"/>
  <c r="L2167" i="7"/>
  <c r="I2168" i="7"/>
  <c r="K2168" i="7" s="1"/>
  <c r="J2168" i="7"/>
  <c r="M2168" i="7" s="1"/>
  <c r="L2168" i="7"/>
  <c r="I2169" i="7"/>
  <c r="K2169" i="7" s="1"/>
  <c r="J2169" i="7"/>
  <c r="M2169" i="7" s="1"/>
  <c r="L2169" i="7"/>
  <c r="I2170" i="7"/>
  <c r="K2170" i="7" s="1"/>
  <c r="J2170" i="7"/>
  <c r="L2170" i="7"/>
  <c r="M2170" i="7"/>
  <c r="I2171" i="7"/>
  <c r="K2171" i="7" s="1"/>
  <c r="L2171" i="7"/>
  <c r="I2172" i="7"/>
  <c r="K2172" i="7" s="1"/>
  <c r="J2172" i="7"/>
  <c r="L2172" i="7"/>
  <c r="M2172" i="7"/>
  <c r="I2173" i="7"/>
  <c r="L2173" i="7"/>
  <c r="I2174" i="7"/>
  <c r="K2174" i="7" s="1"/>
  <c r="J2174" i="7"/>
  <c r="M2174" i="7" s="1"/>
  <c r="L2174" i="7"/>
  <c r="I2175" i="7"/>
  <c r="J2175" i="7" s="1"/>
  <c r="M2175" i="7" s="1"/>
  <c r="K2175" i="7"/>
  <c r="L2175" i="7"/>
  <c r="I2176" i="7"/>
  <c r="K2176" i="7" s="1"/>
  <c r="J2176" i="7"/>
  <c r="M2176" i="7" s="1"/>
  <c r="L2176" i="7"/>
  <c r="I2177" i="7"/>
  <c r="J2177" i="7" s="1"/>
  <c r="M2177" i="7" s="1"/>
  <c r="L2177" i="7"/>
  <c r="I2178" i="7"/>
  <c r="K2178" i="7" s="1"/>
  <c r="J2178" i="7"/>
  <c r="M2178" i="7" s="1"/>
  <c r="L2178" i="7"/>
  <c r="I2179" i="7"/>
  <c r="J2179" i="7" s="1"/>
  <c r="M2179" i="7" s="1"/>
  <c r="L2179" i="7"/>
  <c r="I2180" i="7"/>
  <c r="K2180" i="7" s="1"/>
  <c r="J2180" i="7"/>
  <c r="M2180" i="7" s="1"/>
  <c r="L2180" i="7"/>
  <c r="I2181" i="7"/>
  <c r="L2181" i="7"/>
  <c r="I2182" i="7"/>
  <c r="K2182" i="7" s="1"/>
  <c r="J2182" i="7"/>
  <c r="M2182" i="7" s="1"/>
  <c r="L2182" i="7"/>
  <c r="I2183" i="7"/>
  <c r="K2183" i="7" s="1"/>
  <c r="L2183" i="7"/>
  <c r="I2184" i="7"/>
  <c r="K2184" i="7" s="1"/>
  <c r="J2184" i="7"/>
  <c r="M2184" i="7" s="1"/>
  <c r="L2184" i="7"/>
  <c r="I2185" i="7"/>
  <c r="K2185" i="7" s="1"/>
  <c r="L2185" i="7"/>
  <c r="I2186" i="7"/>
  <c r="K2186" i="7" s="1"/>
  <c r="J2186" i="7"/>
  <c r="M2186" i="7" s="1"/>
  <c r="L2186" i="7"/>
  <c r="I2187" i="7"/>
  <c r="K2187" i="7" s="1"/>
  <c r="L2187" i="7"/>
  <c r="I2188" i="7"/>
  <c r="K2188" i="7" s="1"/>
  <c r="J2188" i="7"/>
  <c r="M2188" i="7" s="1"/>
  <c r="L2188" i="7"/>
  <c r="I2189" i="7"/>
  <c r="L2189" i="7"/>
  <c r="I2190" i="7"/>
  <c r="K2190" i="7" s="1"/>
  <c r="J2190" i="7"/>
  <c r="M2190" i="7" s="1"/>
  <c r="L2190" i="7"/>
  <c r="I2191" i="7"/>
  <c r="L2191" i="7"/>
  <c r="I2192" i="7"/>
  <c r="K2192" i="7" s="1"/>
  <c r="J2192" i="7"/>
  <c r="M2192" i="7" s="1"/>
  <c r="L2192" i="7"/>
  <c r="I2193" i="7"/>
  <c r="K2193" i="7" s="1"/>
  <c r="J2193" i="7"/>
  <c r="L2193" i="7"/>
  <c r="M2193" i="7"/>
  <c r="I2194" i="7"/>
  <c r="J2194" i="7" s="1"/>
  <c r="M2194" i="7" s="1"/>
  <c r="L2194" i="7"/>
  <c r="I2195" i="7"/>
  <c r="K2195" i="7" s="1"/>
  <c r="J2195" i="7"/>
  <c r="M2195" i="7" s="1"/>
  <c r="L2195" i="7"/>
  <c r="I2196" i="7"/>
  <c r="J2196" i="7"/>
  <c r="K2196" i="7"/>
  <c r="L2196" i="7"/>
  <c r="M2196" i="7"/>
  <c r="I2197" i="7"/>
  <c r="K2197" i="7" s="1"/>
  <c r="J2197" i="7"/>
  <c r="M2197" i="7" s="1"/>
  <c r="L2197" i="7"/>
  <c r="I2198" i="7"/>
  <c r="J2198" i="7" s="1"/>
  <c r="M2198" i="7" s="1"/>
  <c r="L2198" i="7"/>
  <c r="I2199" i="7"/>
  <c r="K2199" i="7" s="1"/>
  <c r="J2199" i="7"/>
  <c r="M2199" i="7" s="1"/>
  <c r="L2199" i="7"/>
  <c r="I2200" i="7"/>
  <c r="K2200" i="7" s="1"/>
  <c r="J2200" i="7"/>
  <c r="M2200" i="7" s="1"/>
  <c r="L2200" i="7"/>
  <c r="I2201" i="7"/>
  <c r="K2201" i="7" s="1"/>
  <c r="J2201" i="7"/>
  <c r="M2201" i="7" s="1"/>
  <c r="L2201" i="7"/>
  <c r="I2202" i="7"/>
  <c r="J2202" i="7" s="1"/>
  <c r="M2202" i="7" s="1"/>
  <c r="L2202" i="7"/>
  <c r="I2203" i="7"/>
  <c r="J2203" i="7"/>
  <c r="M2203" i="7" s="1"/>
  <c r="K2203" i="7"/>
  <c r="L2203" i="7"/>
  <c r="I2204" i="7"/>
  <c r="L2204" i="7"/>
  <c r="I2205" i="7"/>
  <c r="K2205" i="7" s="1"/>
  <c r="J2205" i="7"/>
  <c r="M2205" i="7" s="1"/>
  <c r="L2205" i="7"/>
  <c r="I2206" i="7"/>
  <c r="J2206" i="7" s="1"/>
  <c r="M2206" i="7" s="1"/>
  <c r="L2206" i="7"/>
  <c r="I2207" i="7"/>
  <c r="K2207" i="7" s="1"/>
  <c r="J2207" i="7"/>
  <c r="M2207" i="7" s="1"/>
  <c r="L2207" i="7"/>
  <c r="I2208" i="7"/>
  <c r="K2208" i="7" s="1"/>
  <c r="J2208" i="7"/>
  <c r="M2208" i="7" s="1"/>
  <c r="L2208" i="7"/>
  <c r="I2209" i="7"/>
  <c r="K2209" i="7" s="1"/>
  <c r="J2209" i="7"/>
  <c r="M2209" i="7" s="1"/>
  <c r="L2209" i="7"/>
  <c r="I2210" i="7"/>
  <c r="J2210" i="7" s="1"/>
  <c r="M2210" i="7" s="1"/>
  <c r="L2210" i="7"/>
  <c r="I2211" i="7"/>
  <c r="J2211" i="7"/>
  <c r="M2211" i="7" s="1"/>
  <c r="K2211" i="7"/>
  <c r="L2211" i="7"/>
  <c r="I2212" i="7"/>
  <c r="J2212" i="7"/>
  <c r="M2212" i="7" s="1"/>
  <c r="K2212" i="7"/>
  <c r="L2212" i="7"/>
  <c r="I2213" i="7"/>
  <c r="K2213" i="7" s="1"/>
  <c r="J2213" i="7"/>
  <c r="M2213" i="7" s="1"/>
  <c r="L2213" i="7"/>
  <c r="I2214" i="7"/>
  <c r="J2214" i="7" s="1"/>
  <c r="M2214" i="7" s="1"/>
  <c r="L2214" i="7"/>
  <c r="I2215" i="7"/>
  <c r="K2215" i="7" s="1"/>
  <c r="J2215" i="7"/>
  <c r="M2215" i="7" s="1"/>
  <c r="L2215" i="7"/>
  <c r="I2216" i="7"/>
  <c r="K2216" i="7" s="1"/>
  <c r="L2216" i="7"/>
  <c r="I2217" i="7"/>
  <c r="K2217" i="7" s="1"/>
  <c r="J2217" i="7"/>
  <c r="M2217" i="7" s="1"/>
  <c r="L2217" i="7"/>
  <c r="I2218" i="7"/>
  <c r="J2218" i="7" s="1"/>
  <c r="M2218" i="7" s="1"/>
  <c r="L2218" i="7"/>
  <c r="I2219" i="7"/>
  <c r="J2219" i="7" s="1"/>
  <c r="M2219" i="7" s="1"/>
  <c r="L2219" i="7"/>
  <c r="I2220" i="7"/>
  <c r="K2220" i="7" s="1"/>
  <c r="J2220" i="7"/>
  <c r="L2220" i="7"/>
  <c r="M2220" i="7"/>
  <c r="I2221" i="7"/>
  <c r="K2221" i="7" s="1"/>
  <c r="J2221" i="7"/>
  <c r="M2221" i="7" s="1"/>
  <c r="L2221" i="7"/>
  <c r="I2222" i="7"/>
  <c r="K2222" i="7" s="1"/>
  <c r="L2222" i="7"/>
  <c r="I2223" i="7"/>
  <c r="K2223" i="7" s="1"/>
  <c r="J2223" i="7"/>
  <c r="M2223" i="7" s="1"/>
  <c r="L2223" i="7"/>
  <c r="I2224" i="7"/>
  <c r="K2224" i="7" s="1"/>
  <c r="L2224" i="7"/>
  <c r="I2225" i="7"/>
  <c r="K2225" i="7" s="1"/>
  <c r="J2225" i="7"/>
  <c r="M2225" i="7" s="1"/>
  <c r="L2225" i="7"/>
  <c r="I2226" i="7"/>
  <c r="J2226" i="7" s="1"/>
  <c r="M2226" i="7" s="1"/>
  <c r="L2226" i="7"/>
  <c r="I2227" i="7"/>
  <c r="K2227" i="7" s="1"/>
  <c r="J2227" i="7"/>
  <c r="M2227" i="7" s="1"/>
  <c r="L2227" i="7"/>
  <c r="I2228" i="7"/>
  <c r="K2228" i="7" s="1"/>
  <c r="L2228" i="7"/>
  <c r="I2229" i="7"/>
  <c r="K2229" i="7" s="1"/>
  <c r="J2229" i="7"/>
  <c r="M2229" i="7" s="1"/>
  <c r="L2229" i="7"/>
  <c r="I2230" i="7"/>
  <c r="K2230" i="7" s="1"/>
  <c r="L2230" i="7"/>
  <c r="I2231" i="7"/>
  <c r="J2231" i="7"/>
  <c r="K2231" i="7"/>
  <c r="L2231" i="7"/>
  <c r="M2231" i="7"/>
  <c r="I2232" i="7"/>
  <c r="K2232" i="7" s="1"/>
  <c r="L2232" i="7"/>
  <c r="I2233" i="7"/>
  <c r="K2233" i="7" s="1"/>
  <c r="J2233" i="7"/>
  <c r="L2233" i="7"/>
  <c r="M2233" i="7"/>
  <c r="I2234" i="7"/>
  <c r="J2234" i="7" s="1"/>
  <c r="M2234" i="7" s="1"/>
  <c r="L2234" i="7"/>
  <c r="I2235" i="7"/>
  <c r="K2235" i="7" s="1"/>
  <c r="J2235" i="7"/>
  <c r="M2235" i="7" s="1"/>
  <c r="L2235" i="7"/>
  <c r="I2236" i="7"/>
  <c r="J2236" i="7" s="1"/>
  <c r="L2236" i="7"/>
  <c r="M2236" i="7"/>
  <c r="I2237" i="7"/>
  <c r="K2237" i="7" s="1"/>
  <c r="J2237" i="7"/>
  <c r="M2237" i="7" s="1"/>
  <c r="L2237" i="7"/>
  <c r="I2238" i="7"/>
  <c r="J2238" i="7" s="1"/>
  <c r="M2238" i="7" s="1"/>
  <c r="L2238" i="7"/>
  <c r="I2239" i="7"/>
  <c r="K2239" i="7" s="1"/>
  <c r="J2239" i="7"/>
  <c r="M2239" i="7" s="1"/>
  <c r="L2239" i="7"/>
  <c r="I2240" i="7"/>
  <c r="K2240" i="7" s="1"/>
  <c r="L2240" i="7"/>
  <c r="I2241" i="7"/>
  <c r="J2241" i="7"/>
  <c r="M2241" i="7" s="1"/>
  <c r="K2241" i="7"/>
  <c r="L2241" i="7"/>
  <c r="I2242" i="7"/>
  <c r="J2242" i="7" s="1"/>
  <c r="M2242" i="7" s="1"/>
  <c r="L2242" i="7"/>
  <c r="I2243" i="7"/>
  <c r="K2243" i="7" s="1"/>
  <c r="J2243" i="7"/>
  <c r="M2243" i="7" s="1"/>
  <c r="L2243" i="7"/>
  <c r="I2244" i="7"/>
  <c r="K2244" i="7" s="1"/>
  <c r="J2244" i="7"/>
  <c r="L2244" i="7"/>
  <c r="M2244" i="7"/>
  <c r="I2245" i="7"/>
  <c r="L2245" i="7"/>
  <c r="I2246" i="7"/>
  <c r="K2246" i="7" s="1"/>
  <c r="J2246" i="7"/>
  <c r="M2246" i="7" s="1"/>
  <c r="L2246" i="7"/>
  <c r="I2247" i="7"/>
  <c r="J2247" i="7"/>
  <c r="M2247" i="7" s="1"/>
  <c r="K2247" i="7"/>
  <c r="L2247" i="7"/>
  <c r="I2248" i="7"/>
  <c r="K2248" i="7" s="1"/>
  <c r="J2248" i="7"/>
  <c r="M2248" i="7" s="1"/>
  <c r="L2248" i="7"/>
  <c r="I2249" i="7"/>
  <c r="J2249" i="7"/>
  <c r="M2249" i="7" s="1"/>
  <c r="K2249" i="7"/>
  <c r="L2249" i="7"/>
  <c r="I2250" i="7"/>
  <c r="K2250" i="7" s="1"/>
  <c r="J2250" i="7"/>
  <c r="M2250" i="7" s="1"/>
  <c r="L2250" i="7"/>
  <c r="I2251" i="7"/>
  <c r="K2251" i="7" s="1"/>
  <c r="J2251" i="7"/>
  <c r="M2251" i="7" s="1"/>
  <c r="L2251" i="7"/>
  <c r="I2252" i="7"/>
  <c r="K2252" i="7" s="1"/>
  <c r="J2252" i="7"/>
  <c r="M2252" i="7" s="1"/>
  <c r="L2252" i="7"/>
  <c r="I2253" i="7"/>
  <c r="L2253" i="7"/>
  <c r="I2254" i="7"/>
  <c r="K2254" i="7" s="1"/>
  <c r="J2254" i="7"/>
  <c r="M2254" i="7" s="1"/>
  <c r="L2254" i="7"/>
  <c r="I2255" i="7"/>
  <c r="K2255" i="7" s="1"/>
  <c r="J2255" i="7"/>
  <c r="L2255" i="7"/>
  <c r="M2255" i="7"/>
  <c r="I2256" i="7"/>
  <c r="K2256" i="7" s="1"/>
  <c r="L2256" i="7"/>
  <c r="I2257" i="7"/>
  <c r="J2257" i="7"/>
  <c r="K2257" i="7"/>
  <c r="L2257" i="7"/>
  <c r="M2257" i="7"/>
  <c r="I2258" i="7"/>
  <c r="J2258" i="7" s="1"/>
  <c r="M2258" i="7" s="1"/>
  <c r="L2258" i="7"/>
  <c r="I2259" i="7"/>
  <c r="K2259" i="7" s="1"/>
  <c r="J2259" i="7"/>
  <c r="M2259" i="7" s="1"/>
  <c r="L2259" i="7"/>
  <c r="I2260" i="7"/>
  <c r="L2260" i="7"/>
  <c r="I2261" i="7"/>
  <c r="K2261" i="7" s="1"/>
  <c r="J2261" i="7"/>
  <c r="L2261" i="7"/>
  <c r="M2261" i="7"/>
  <c r="I2262" i="7"/>
  <c r="J2262" i="7" s="1"/>
  <c r="M2262" i="7" s="1"/>
  <c r="L2262" i="7"/>
  <c r="I2263" i="7"/>
  <c r="K2263" i="7" s="1"/>
  <c r="J2263" i="7"/>
  <c r="M2263" i="7" s="1"/>
  <c r="L2263" i="7"/>
  <c r="I2264" i="7"/>
  <c r="K2264" i="7" s="1"/>
  <c r="L2264" i="7"/>
  <c r="I2265" i="7"/>
  <c r="K2265" i="7" s="1"/>
  <c r="J2265" i="7"/>
  <c r="M2265" i="7" s="1"/>
  <c r="L2265" i="7"/>
  <c r="I2266" i="7"/>
  <c r="J2266" i="7" s="1"/>
  <c r="M2266" i="7" s="1"/>
  <c r="L2266" i="7"/>
  <c r="I2267" i="7"/>
  <c r="K2267" i="7" s="1"/>
  <c r="J2267" i="7"/>
  <c r="M2267" i="7" s="1"/>
  <c r="L2267" i="7"/>
  <c r="I2268" i="7"/>
  <c r="K2268" i="7" s="1"/>
  <c r="L2268" i="7"/>
  <c r="I2269" i="7"/>
  <c r="K2269" i="7" s="1"/>
  <c r="J2269" i="7"/>
  <c r="M2269" i="7" s="1"/>
  <c r="L2269" i="7"/>
  <c r="I2270" i="7"/>
  <c r="J2270" i="7" s="1"/>
  <c r="M2270" i="7" s="1"/>
  <c r="L2270" i="7"/>
  <c r="I2271" i="7"/>
  <c r="J2271" i="7"/>
  <c r="K2271" i="7"/>
  <c r="L2271" i="7"/>
  <c r="M2271" i="7"/>
  <c r="I2272" i="7"/>
  <c r="K2272" i="7" s="1"/>
  <c r="L2272" i="7"/>
  <c r="I2273" i="7"/>
  <c r="J2273" i="7"/>
  <c r="M2273" i="7" s="1"/>
  <c r="K2273" i="7"/>
  <c r="L2273" i="7"/>
  <c r="I2274" i="7"/>
  <c r="J2274" i="7" s="1"/>
  <c r="M2274" i="7" s="1"/>
  <c r="L2274" i="7"/>
  <c r="I2275" i="7"/>
  <c r="J2275" i="7" s="1"/>
  <c r="M2275" i="7" s="1"/>
  <c r="L2275" i="7"/>
  <c r="I2276" i="7"/>
  <c r="J2276" i="7"/>
  <c r="M2276" i="7" s="1"/>
  <c r="K2276" i="7"/>
  <c r="L2276" i="7"/>
  <c r="I2277" i="7"/>
  <c r="L2277" i="7"/>
  <c r="I2278" i="7"/>
  <c r="K2278" i="7" s="1"/>
  <c r="J2278" i="7"/>
  <c r="M2278" i="7" s="1"/>
  <c r="L2278" i="7"/>
  <c r="I2279" i="7"/>
  <c r="K2279" i="7" s="1"/>
  <c r="J2279" i="7"/>
  <c r="M2279" i="7" s="1"/>
  <c r="L2279" i="7"/>
  <c r="I2280" i="7"/>
  <c r="K2280" i="7" s="1"/>
  <c r="J2280" i="7"/>
  <c r="M2280" i="7" s="1"/>
  <c r="L2280" i="7"/>
  <c r="I2281" i="7"/>
  <c r="K2281" i="7" s="1"/>
  <c r="J2281" i="7"/>
  <c r="M2281" i="7" s="1"/>
  <c r="L2281" i="7"/>
  <c r="I2282" i="7"/>
  <c r="K2282" i="7" s="1"/>
  <c r="J2282" i="7"/>
  <c r="L2282" i="7"/>
  <c r="M2282" i="7"/>
  <c r="I2283" i="7"/>
  <c r="L2283" i="7"/>
  <c r="I2284" i="7"/>
  <c r="J2284" i="7"/>
  <c r="K2284" i="7"/>
  <c r="L2284" i="7"/>
  <c r="M2284" i="7"/>
  <c r="I2285" i="7"/>
  <c r="L2285" i="7"/>
  <c r="I2286" i="7"/>
  <c r="K2286" i="7" s="1"/>
  <c r="J2286" i="7"/>
  <c r="M2286" i="7" s="1"/>
  <c r="L2286" i="7"/>
  <c r="I2287" i="7"/>
  <c r="L2287" i="7"/>
  <c r="I2288" i="7"/>
  <c r="K2288" i="7" s="1"/>
  <c r="J2288" i="7"/>
  <c r="M2288" i="7" s="1"/>
  <c r="L2288" i="7"/>
  <c r="I2289" i="7"/>
  <c r="K2289" i="7" s="1"/>
  <c r="J2289" i="7"/>
  <c r="M2289" i="7" s="1"/>
  <c r="L2289" i="7"/>
  <c r="I2290" i="7"/>
  <c r="K2290" i="7" s="1"/>
  <c r="J2290" i="7"/>
  <c r="M2290" i="7" s="1"/>
  <c r="L2290" i="7"/>
  <c r="I2291" i="7"/>
  <c r="K2291" i="7" s="1"/>
  <c r="J2291" i="7"/>
  <c r="M2291" i="7" s="1"/>
  <c r="L2291" i="7"/>
  <c r="I2292" i="7"/>
  <c r="J2292" i="7"/>
  <c r="M2292" i="7" s="1"/>
  <c r="K2292" i="7"/>
  <c r="L2292" i="7"/>
  <c r="I2293" i="7"/>
  <c r="L2293" i="7"/>
  <c r="I2294" i="7"/>
  <c r="K2294" i="7" s="1"/>
  <c r="J2294" i="7"/>
  <c r="M2294" i="7" s="1"/>
  <c r="L2294" i="7"/>
  <c r="I2295" i="7"/>
  <c r="K2295" i="7" s="1"/>
  <c r="L2295" i="7"/>
  <c r="I2296" i="7"/>
  <c r="K2296" i="7" s="1"/>
  <c r="J2296" i="7"/>
  <c r="M2296" i="7" s="1"/>
  <c r="L2296" i="7"/>
  <c r="I2297" i="7"/>
  <c r="K2297" i="7" s="1"/>
  <c r="J2297" i="7"/>
  <c r="M2297" i="7" s="1"/>
  <c r="L2297" i="7"/>
  <c r="I2298" i="7"/>
  <c r="K2298" i="7" s="1"/>
  <c r="J2298" i="7"/>
  <c r="M2298" i="7" s="1"/>
  <c r="L2298" i="7"/>
  <c r="I2299" i="7"/>
  <c r="J2299" i="7"/>
  <c r="M2299" i="7" s="1"/>
  <c r="K2299" i="7"/>
  <c r="L2299" i="7"/>
  <c r="I2300" i="7"/>
  <c r="J2300" i="7"/>
  <c r="M2300" i="7" s="1"/>
  <c r="K2300" i="7"/>
  <c r="L2300" i="7"/>
  <c r="I2301" i="7"/>
  <c r="L2301" i="7"/>
  <c r="I2302" i="7"/>
  <c r="K2302" i="7" s="1"/>
  <c r="J2302" i="7"/>
  <c r="M2302" i="7" s="1"/>
  <c r="L2302" i="7"/>
  <c r="I2303" i="7"/>
  <c r="J2303" i="7" s="1"/>
  <c r="M2303" i="7" s="1"/>
  <c r="L2303" i="7"/>
  <c r="I2304" i="7"/>
  <c r="K2304" i="7" s="1"/>
  <c r="L2304" i="7"/>
  <c r="I2305" i="7"/>
  <c r="K2305" i="7" s="1"/>
  <c r="J2305" i="7"/>
  <c r="M2305" i="7" s="1"/>
  <c r="L2305" i="7"/>
  <c r="I2306" i="7"/>
  <c r="J2306" i="7" s="1"/>
  <c r="M2306" i="7" s="1"/>
  <c r="L2306" i="7"/>
  <c r="I2307" i="7"/>
  <c r="K2307" i="7" s="1"/>
  <c r="J2307" i="7"/>
  <c r="M2307" i="7" s="1"/>
  <c r="L2307" i="7"/>
  <c r="I2308" i="7"/>
  <c r="J2308" i="7" s="1"/>
  <c r="M2308" i="7" s="1"/>
  <c r="K2308" i="7"/>
  <c r="L2308" i="7"/>
  <c r="I2309" i="7"/>
  <c r="K2309" i="7" s="1"/>
  <c r="J2309" i="7"/>
  <c r="M2309" i="7" s="1"/>
  <c r="L2309" i="7"/>
  <c r="I2310" i="7"/>
  <c r="K2310" i="7" s="1"/>
  <c r="L2310" i="7"/>
  <c r="I2311" i="7"/>
  <c r="K2311" i="7" s="1"/>
  <c r="J2311" i="7"/>
  <c r="L2311" i="7"/>
  <c r="M2311" i="7"/>
  <c r="I2312" i="7"/>
  <c r="K2312" i="7" s="1"/>
  <c r="L2312" i="7"/>
  <c r="I2313" i="7"/>
  <c r="K2313" i="7" s="1"/>
  <c r="J2313" i="7"/>
  <c r="M2313" i="7" s="1"/>
  <c r="L2313" i="7"/>
  <c r="I2314" i="7"/>
  <c r="J2314" i="7" s="1"/>
  <c r="M2314" i="7" s="1"/>
  <c r="L2314" i="7"/>
  <c r="I2315" i="7"/>
  <c r="L2315" i="7"/>
  <c r="I2316" i="7"/>
  <c r="J2316" i="7"/>
  <c r="M2316" i="7" s="1"/>
  <c r="K2316" i="7"/>
  <c r="L2316" i="7"/>
  <c r="I2317" i="7"/>
  <c r="K2317" i="7" s="1"/>
  <c r="J2317" i="7"/>
  <c r="M2317" i="7" s="1"/>
  <c r="L2317" i="7"/>
  <c r="I2318" i="7"/>
  <c r="K2318" i="7" s="1"/>
  <c r="L2318" i="7"/>
  <c r="I2319" i="7"/>
  <c r="K2319" i="7" s="1"/>
  <c r="J2319" i="7"/>
  <c r="L2319" i="7"/>
  <c r="M2319" i="7"/>
  <c r="I2320" i="7"/>
  <c r="K2320" i="7" s="1"/>
  <c r="L2320" i="7"/>
  <c r="I2321" i="7"/>
  <c r="K2321" i="7" s="1"/>
  <c r="J2321" i="7"/>
  <c r="L2321" i="7"/>
  <c r="M2321" i="7"/>
  <c r="I2322" i="7"/>
  <c r="J2322" i="7" s="1"/>
  <c r="M2322" i="7" s="1"/>
  <c r="L2322" i="7"/>
  <c r="I2323" i="7"/>
  <c r="J2323" i="7"/>
  <c r="M2323" i="7" s="1"/>
  <c r="K2323" i="7"/>
  <c r="L2323" i="7"/>
  <c r="I2324" i="7"/>
  <c r="J2324" i="7"/>
  <c r="M2324" i="7" s="1"/>
  <c r="K2324" i="7"/>
  <c r="L2324" i="7"/>
  <c r="I2325" i="7"/>
  <c r="K2325" i="7" s="1"/>
  <c r="J2325" i="7"/>
  <c r="M2325" i="7" s="1"/>
  <c r="L2325" i="7"/>
  <c r="I2326" i="7"/>
  <c r="K2326" i="7" s="1"/>
  <c r="L2326" i="7"/>
  <c r="I2327" i="7"/>
  <c r="L2327" i="7"/>
  <c r="I2328" i="7"/>
  <c r="K2328" i="7" s="1"/>
  <c r="J2328" i="7"/>
  <c r="M2328" i="7" s="1"/>
  <c r="L2328" i="7"/>
  <c r="I2329" i="7"/>
  <c r="L2329" i="7"/>
  <c r="I2330" i="7"/>
  <c r="K2330" i="7" s="1"/>
  <c r="J2330" i="7"/>
  <c r="L2330" i="7"/>
  <c r="M2330" i="7"/>
  <c r="I2331" i="7"/>
  <c r="J2331" i="7" s="1"/>
  <c r="M2331" i="7" s="1"/>
  <c r="K2331" i="7"/>
  <c r="L2331" i="7"/>
  <c r="I2332" i="7"/>
  <c r="J2332" i="7"/>
  <c r="M2332" i="7" s="1"/>
  <c r="K2332" i="7"/>
  <c r="L2332" i="7"/>
  <c r="I2333" i="7"/>
  <c r="L2333" i="7"/>
  <c r="I2334" i="7"/>
  <c r="K2334" i="7" s="1"/>
  <c r="J2334" i="7"/>
  <c r="M2334" i="7" s="1"/>
  <c r="L2334" i="7"/>
  <c r="I2335" i="7"/>
  <c r="K2335" i="7" s="1"/>
  <c r="J2335" i="7"/>
  <c r="M2335" i="7" s="1"/>
  <c r="L2335" i="7"/>
  <c r="I2336" i="7"/>
  <c r="K2336" i="7" s="1"/>
  <c r="J2336" i="7"/>
  <c r="M2336" i="7" s="1"/>
  <c r="L2336" i="7"/>
  <c r="I2337" i="7"/>
  <c r="K2337" i="7" s="1"/>
  <c r="L2337" i="7"/>
  <c r="I2338" i="7"/>
  <c r="K2338" i="7" s="1"/>
  <c r="J2338" i="7"/>
  <c r="M2338" i="7" s="1"/>
  <c r="L2338" i="7"/>
  <c r="I2339" i="7"/>
  <c r="L2339" i="7"/>
  <c r="I2340" i="7"/>
  <c r="K2340" i="7" s="1"/>
  <c r="J2340" i="7"/>
  <c r="L2340" i="7"/>
  <c r="M2340" i="7"/>
  <c r="I2341" i="7"/>
  <c r="L2341" i="7"/>
  <c r="I2342" i="7"/>
  <c r="K2342" i="7" s="1"/>
  <c r="J2342" i="7"/>
  <c r="M2342" i="7" s="1"/>
  <c r="L2342" i="7"/>
  <c r="I2343" i="7"/>
  <c r="J2343" i="7"/>
  <c r="M2343" i="7" s="1"/>
  <c r="K2343" i="7"/>
  <c r="L2343" i="7"/>
  <c r="I2344" i="7"/>
  <c r="K2344" i="7" s="1"/>
  <c r="L2344" i="7"/>
  <c r="I2345" i="7"/>
  <c r="K2345" i="7" s="1"/>
  <c r="J2345" i="7"/>
  <c r="M2345" i="7" s="1"/>
  <c r="L2345" i="7"/>
  <c r="I2346" i="7"/>
  <c r="K2346" i="7" s="1"/>
  <c r="J2346" i="7"/>
  <c r="M2346" i="7" s="1"/>
  <c r="L2346" i="7"/>
  <c r="I2347" i="7"/>
  <c r="K2347" i="7" s="1"/>
  <c r="J2347" i="7"/>
  <c r="M2347" i="7" s="1"/>
  <c r="L2347" i="7"/>
  <c r="I2348" i="7"/>
  <c r="J2348" i="7"/>
  <c r="M2348" i="7" s="1"/>
  <c r="K2348" i="7"/>
  <c r="L2348" i="7"/>
  <c r="I2349" i="7"/>
  <c r="K2349" i="7" s="1"/>
  <c r="J2349" i="7"/>
  <c r="M2349" i="7" s="1"/>
  <c r="L2349" i="7"/>
  <c r="I2350" i="7"/>
  <c r="K2350" i="7" s="1"/>
  <c r="J2350" i="7"/>
  <c r="M2350" i="7" s="1"/>
  <c r="L2350" i="7"/>
  <c r="I2351" i="7"/>
  <c r="J2351" i="7" s="1"/>
  <c r="L2351" i="7"/>
  <c r="M2351" i="7"/>
  <c r="I2352" i="7"/>
  <c r="K2352" i="7" s="1"/>
  <c r="J2352" i="7"/>
  <c r="M2352" i="7" s="1"/>
  <c r="L2352" i="7"/>
  <c r="I2353" i="7"/>
  <c r="K2353" i="7" s="1"/>
  <c r="J2353" i="7"/>
  <c r="M2353" i="7" s="1"/>
  <c r="L2353" i="7"/>
  <c r="I2354" i="7"/>
  <c r="J2354" i="7" s="1"/>
  <c r="M2354" i="7" s="1"/>
  <c r="L2354" i="7"/>
  <c r="I2355" i="7"/>
  <c r="K2355" i="7" s="1"/>
  <c r="J2355" i="7"/>
  <c r="M2355" i="7" s="1"/>
  <c r="L2355" i="7"/>
  <c r="I2356" i="7"/>
  <c r="K2356" i="7" s="1"/>
  <c r="J2356" i="7"/>
  <c r="M2356" i="7" s="1"/>
  <c r="L2356" i="7"/>
  <c r="I2357" i="7"/>
  <c r="K2357" i="7" s="1"/>
  <c r="J2357" i="7"/>
  <c r="M2357" i="7" s="1"/>
  <c r="L2357" i="7"/>
  <c r="I2358" i="7"/>
  <c r="K2358" i="7" s="1"/>
  <c r="J2358" i="7"/>
  <c r="M2358" i="7" s="1"/>
  <c r="L2358" i="7"/>
  <c r="I2359" i="7"/>
  <c r="J2359" i="7" s="1"/>
  <c r="M2359" i="7" s="1"/>
  <c r="L2359" i="7"/>
  <c r="I2360" i="7"/>
  <c r="K2360" i="7" s="1"/>
  <c r="L2360" i="7"/>
  <c r="I2361" i="7"/>
  <c r="J2361" i="7"/>
  <c r="K2361" i="7"/>
  <c r="L2361" i="7"/>
  <c r="M2361" i="7"/>
  <c r="I2362" i="7"/>
  <c r="K2362" i="7" s="1"/>
  <c r="J2362" i="7"/>
  <c r="M2362" i="7" s="1"/>
  <c r="L2362" i="7"/>
  <c r="I2363" i="7"/>
  <c r="J2363" i="7"/>
  <c r="M2363" i="7" s="1"/>
  <c r="K2363" i="7"/>
  <c r="L2363" i="7"/>
  <c r="I2364" i="7"/>
  <c r="K2364" i="7" s="1"/>
  <c r="J2364" i="7"/>
  <c r="M2364" i="7" s="1"/>
  <c r="L2364" i="7"/>
  <c r="I2365" i="7"/>
  <c r="L2365" i="7"/>
  <c r="I2366" i="7"/>
  <c r="K2366" i="7" s="1"/>
  <c r="J2366" i="7"/>
  <c r="M2366" i="7" s="1"/>
  <c r="L2366" i="7"/>
  <c r="I2367" i="7"/>
  <c r="L2367" i="7"/>
  <c r="I2368" i="7"/>
  <c r="K2368" i="7" s="1"/>
  <c r="J2368" i="7"/>
  <c r="M2368" i="7" s="1"/>
  <c r="L2368" i="7"/>
  <c r="I2369" i="7"/>
  <c r="K2369" i="7" s="1"/>
  <c r="J2369" i="7"/>
  <c r="M2369" i="7" s="1"/>
  <c r="L2369" i="7"/>
  <c r="I2370" i="7"/>
  <c r="K2370" i="7" s="1"/>
  <c r="J2370" i="7"/>
  <c r="M2370" i="7" s="1"/>
  <c r="L2370" i="7"/>
  <c r="I2371" i="7"/>
  <c r="L2371" i="7"/>
  <c r="I2372" i="7"/>
  <c r="K2372" i="7" s="1"/>
  <c r="J2372" i="7"/>
  <c r="M2372" i="7" s="1"/>
  <c r="L2372" i="7"/>
  <c r="I2373" i="7"/>
  <c r="L2373" i="7"/>
  <c r="I2374" i="7"/>
  <c r="K2374" i="7" s="1"/>
  <c r="J2374" i="7"/>
  <c r="M2374" i="7" s="1"/>
  <c r="L2374" i="7"/>
  <c r="I2375" i="7"/>
  <c r="J2375" i="7"/>
  <c r="M2375" i="7" s="1"/>
  <c r="K2375" i="7"/>
  <c r="L2375" i="7"/>
  <c r="I2376" i="7"/>
  <c r="K2376" i="7" s="1"/>
  <c r="L2376" i="7"/>
  <c r="I2377" i="7"/>
  <c r="J2377" i="7" s="1"/>
  <c r="M2377" i="7" s="1"/>
  <c r="K2377" i="7"/>
  <c r="L2377" i="7"/>
  <c r="I2378" i="7"/>
  <c r="K2378" i="7" s="1"/>
  <c r="J2378" i="7"/>
  <c r="M2378" i="7" s="1"/>
  <c r="L2378" i="7"/>
  <c r="I2379" i="7"/>
  <c r="J2379" i="7"/>
  <c r="M2379" i="7" s="1"/>
  <c r="K2379" i="7"/>
  <c r="L2379" i="7"/>
  <c r="I2380" i="7"/>
  <c r="J2380" i="7" s="1"/>
  <c r="M2380" i="7" s="1"/>
  <c r="L2380" i="7"/>
  <c r="I2381" i="7"/>
  <c r="K2381" i="7" s="1"/>
  <c r="J2381" i="7"/>
  <c r="M2381" i="7" s="1"/>
  <c r="L2381" i="7"/>
  <c r="I2382" i="7"/>
  <c r="J2382" i="7"/>
  <c r="M2382" i="7" s="1"/>
  <c r="K2382" i="7"/>
  <c r="L2382" i="7"/>
  <c r="I2383" i="7"/>
  <c r="K2383" i="7" s="1"/>
  <c r="J2383" i="7"/>
  <c r="M2383" i="7" s="1"/>
  <c r="L2383" i="7"/>
  <c r="I2384" i="7"/>
  <c r="J2384" i="7"/>
  <c r="M2384" i="7" s="1"/>
  <c r="K2384" i="7"/>
  <c r="L2384" i="7"/>
  <c r="I2385" i="7"/>
  <c r="K2385" i="7" s="1"/>
  <c r="J2385" i="7"/>
  <c r="M2385" i="7" s="1"/>
  <c r="L2385" i="7"/>
  <c r="I2386" i="7"/>
  <c r="J2386" i="7"/>
  <c r="M2386" i="7" s="1"/>
  <c r="K2386" i="7"/>
  <c r="L2386" i="7"/>
  <c r="I2387" i="7"/>
  <c r="K2387" i="7" s="1"/>
  <c r="L2387" i="7"/>
  <c r="I2388" i="7"/>
  <c r="K2388" i="7" s="1"/>
  <c r="J2388" i="7"/>
  <c r="L2388" i="7"/>
  <c r="M2388" i="7"/>
  <c r="I2389" i="7"/>
  <c r="K2389" i="7" s="1"/>
  <c r="J2389" i="7"/>
  <c r="M2389" i="7" s="1"/>
  <c r="L2389" i="7"/>
  <c r="I2390" i="7"/>
  <c r="K2390" i="7" s="1"/>
  <c r="J2390" i="7"/>
  <c r="M2390" i="7" s="1"/>
  <c r="L2390" i="7"/>
  <c r="I2391" i="7"/>
  <c r="L2391" i="7"/>
  <c r="I2392" i="7"/>
  <c r="K2392" i="7" s="1"/>
  <c r="J2392" i="7"/>
  <c r="M2392" i="7" s="1"/>
  <c r="L2392" i="7"/>
  <c r="I2393" i="7"/>
  <c r="J2393" i="7"/>
  <c r="M2393" i="7" s="1"/>
  <c r="K2393" i="7"/>
  <c r="L2393" i="7"/>
  <c r="I2394" i="7"/>
  <c r="K2394" i="7" s="1"/>
  <c r="J2394" i="7"/>
  <c r="M2394" i="7" s="1"/>
  <c r="L2394" i="7"/>
  <c r="I2395" i="7"/>
  <c r="K2395" i="7" s="1"/>
  <c r="J2395" i="7"/>
  <c r="M2395" i="7" s="1"/>
  <c r="L2395" i="7"/>
  <c r="I2396" i="7"/>
  <c r="J2396" i="7"/>
  <c r="M2396" i="7" s="1"/>
  <c r="K2396" i="7"/>
  <c r="L2396" i="7"/>
  <c r="I2397" i="7"/>
  <c r="L2397" i="7"/>
  <c r="I2398" i="7"/>
  <c r="K2398" i="7" s="1"/>
  <c r="J2398" i="7"/>
  <c r="M2398" i="7" s="1"/>
  <c r="L2398" i="7"/>
  <c r="I2399" i="7"/>
  <c r="L2399" i="7"/>
  <c r="I2400" i="7"/>
  <c r="K2400" i="7" s="1"/>
  <c r="J2400" i="7"/>
  <c r="M2400" i="7" s="1"/>
  <c r="L2400" i="7"/>
  <c r="I2401" i="7"/>
  <c r="K2401" i="7" s="1"/>
  <c r="J2401" i="7"/>
  <c r="M2401" i="7" s="1"/>
  <c r="L2401" i="7"/>
  <c r="I2402" i="7"/>
  <c r="K2402" i="7" s="1"/>
  <c r="J2402" i="7"/>
  <c r="L2402" i="7"/>
  <c r="M2402" i="7"/>
  <c r="I2403" i="7"/>
  <c r="J2403" i="7" s="1"/>
  <c r="M2403" i="7" s="1"/>
  <c r="L2403" i="7"/>
  <c r="I2404" i="7"/>
  <c r="J2404" i="7"/>
  <c r="M2404" i="7" s="1"/>
  <c r="K2404" i="7"/>
  <c r="L2404" i="7"/>
  <c r="I2405" i="7"/>
  <c r="K2405" i="7" s="1"/>
  <c r="J2405" i="7"/>
  <c r="M2405" i="7" s="1"/>
  <c r="L2405" i="7"/>
  <c r="I2406" i="7"/>
  <c r="K2406" i="7" s="1"/>
  <c r="J2406" i="7"/>
  <c r="M2406" i="7" s="1"/>
  <c r="L2406" i="7"/>
  <c r="I2407" i="7"/>
  <c r="L2407" i="7"/>
  <c r="I2408" i="7"/>
  <c r="K2408" i="7" s="1"/>
  <c r="J2408" i="7"/>
  <c r="M2408" i="7" s="1"/>
  <c r="L2408" i="7"/>
  <c r="I2409" i="7"/>
  <c r="L2409" i="7"/>
  <c r="I2410" i="7"/>
  <c r="K2410" i="7" s="1"/>
  <c r="J2410" i="7"/>
  <c r="M2410" i="7" s="1"/>
  <c r="L2410" i="7"/>
  <c r="I2411" i="7"/>
  <c r="L2411" i="7"/>
  <c r="I2412" i="7"/>
  <c r="J2412" i="7"/>
  <c r="M2412" i="7" s="1"/>
  <c r="K2412" i="7"/>
  <c r="L2412" i="7"/>
  <c r="I2413" i="7"/>
  <c r="L2413" i="7"/>
  <c r="I2414" i="7"/>
  <c r="K2414" i="7" s="1"/>
  <c r="J2414" i="7"/>
  <c r="M2414" i="7" s="1"/>
  <c r="L2414" i="7"/>
  <c r="I2415" i="7"/>
  <c r="L2415" i="7"/>
  <c r="I2416" i="7"/>
  <c r="K2416" i="7" s="1"/>
  <c r="J2416" i="7"/>
  <c r="M2416" i="7" s="1"/>
  <c r="L2416" i="7"/>
  <c r="I2417" i="7"/>
  <c r="J2417" i="7" s="1"/>
  <c r="M2417" i="7" s="1"/>
  <c r="L2417" i="7"/>
  <c r="I2418" i="7"/>
  <c r="K2418" i="7" s="1"/>
  <c r="J2418" i="7"/>
  <c r="M2418" i="7" s="1"/>
  <c r="L2418" i="7"/>
  <c r="I2419" i="7"/>
  <c r="L2419" i="7"/>
  <c r="I2420" i="7"/>
  <c r="J2420" i="7"/>
  <c r="M2420" i="7" s="1"/>
  <c r="K2420" i="7"/>
  <c r="L2420" i="7"/>
  <c r="I2421" i="7"/>
  <c r="K2421" i="7" s="1"/>
  <c r="L2421" i="7"/>
  <c r="I2422" i="7"/>
  <c r="K2422" i="7" s="1"/>
  <c r="J2422" i="7"/>
  <c r="M2422" i="7" s="1"/>
  <c r="L2422" i="7"/>
  <c r="I2423" i="7"/>
  <c r="J2423" i="7" s="1"/>
  <c r="M2423" i="7" s="1"/>
  <c r="L2423" i="7"/>
  <c r="I2424" i="7"/>
  <c r="K2424" i="7" s="1"/>
  <c r="J2424" i="7"/>
  <c r="M2424" i="7" s="1"/>
  <c r="L2424" i="7"/>
  <c r="I2425" i="7"/>
  <c r="J2425" i="7" s="1"/>
  <c r="M2425" i="7" s="1"/>
  <c r="K2425" i="7"/>
  <c r="L2425" i="7"/>
  <c r="I2426" i="7"/>
  <c r="K2426" i="7" s="1"/>
  <c r="J2426" i="7"/>
  <c r="M2426" i="7" s="1"/>
  <c r="L2426" i="7"/>
  <c r="I2427" i="7"/>
  <c r="L2427" i="7"/>
  <c r="I2428" i="7"/>
  <c r="K2428" i="7" s="1"/>
  <c r="J2428" i="7"/>
  <c r="M2428" i="7" s="1"/>
  <c r="L2428" i="7"/>
  <c r="I2429" i="7"/>
  <c r="L2429" i="7"/>
  <c r="I2430" i="7"/>
  <c r="K2430" i="7" s="1"/>
  <c r="L2430" i="7"/>
  <c r="I2431" i="7"/>
  <c r="K2431" i="7" s="1"/>
  <c r="J2431" i="7"/>
  <c r="M2431" i="7" s="1"/>
  <c r="L2431" i="7"/>
  <c r="I2432" i="7"/>
  <c r="J2432" i="7" s="1"/>
  <c r="M2432" i="7" s="1"/>
  <c r="K2432" i="7"/>
  <c r="L2432" i="7"/>
  <c r="I2433" i="7"/>
  <c r="K2433" i="7" s="1"/>
  <c r="J2433" i="7"/>
  <c r="M2433" i="7" s="1"/>
  <c r="L2433" i="7"/>
  <c r="I2434" i="7"/>
  <c r="K2434" i="7" s="1"/>
  <c r="J2434" i="7"/>
  <c r="M2434" i="7" s="1"/>
  <c r="L2434" i="7"/>
  <c r="I2435" i="7"/>
  <c r="L2435" i="7"/>
  <c r="I2436" i="7"/>
  <c r="J2436" i="7"/>
  <c r="M2436" i="7" s="1"/>
  <c r="K2436" i="7"/>
  <c r="L2436" i="7"/>
  <c r="I2437" i="7"/>
  <c r="K2437" i="7" s="1"/>
  <c r="L2437" i="7"/>
  <c r="I2438" i="7"/>
  <c r="J2438" i="7"/>
  <c r="M2438" i="7" s="1"/>
  <c r="K2438" i="7"/>
  <c r="L2438" i="7"/>
  <c r="I2439" i="7"/>
  <c r="J2439" i="7" s="1"/>
  <c r="M2439" i="7" s="1"/>
  <c r="K2439" i="7"/>
  <c r="L2439" i="7"/>
  <c r="I2440" i="7"/>
  <c r="K2440" i="7" s="1"/>
  <c r="J2440" i="7"/>
  <c r="M2440" i="7" s="1"/>
  <c r="L2440" i="7"/>
  <c r="I2441" i="7"/>
  <c r="J2441" i="7" s="1"/>
  <c r="M2441" i="7" s="1"/>
  <c r="L2441" i="7"/>
  <c r="I2442" i="7"/>
  <c r="K2442" i="7" s="1"/>
  <c r="J2442" i="7"/>
  <c r="M2442" i="7" s="1"/>
  <c r="L2442" i="7"/>
  <c r="I2443" i="7"/>
  <c r="J2443" i="7" s="1"/>
  <c r="M2443" i="7" s="1"/>
  <c r="L2443" i="7"/>
  <c r="I2444" i="7"/>
  <c r="K2444" i="7" s="1"/>
  <c r="J2444" i="7"/>
  <c r="M2444" i="7" s="1"/>
  <c r="L2444" i="7"/>
  <c r="I2445" i="7"/>
  <c r="K2445" i="7" s="1"/>
  <c r="L2445" i="7"/>
  <c r="I2446" i="7"/>
  <c r="K2446" i="7" s="1"/>
  <c r="J2446" i="7"/>
  <c r="M2446" i="7" s="1"/>
  <c r="L2446" i="7"/>
  <c r="I2447" i="7"/>
  <c r="J2447" i="7"/>
  <c r="M2447" i="7" s="1"/>
  <c r="K2447" i="7"/>
  <c r="L2447" i="7"/>
  <c r="I2448" i="7"/>
  <c r="K2448" i="7" s="1"/>
  <c r="J2448" i="7"/>
  <c r="M2448" i="7" s="1"/>
  <c r="L2448" i="7"/>
  <c r="I2449" i="7"/>
  <c r="J2449" i="7" s="1"/>
  <c r="M2449" i="7" s="1"/>
  <c r="L2449" i="7"/>
  <c r="I2450" i="7"/>
  <c r="K2450" i="7" s="1"/>
  <c r="J2450" i="7"/>
  <c r="M2450" i="7" s="1"/>
  <c r="L2450" i="7"/>
  <c r="I2451" i="7"/>
  <c r="L2451" i="7"/>
  <c r="I2452" i="7"/>
  <c r="J2452" i="7"/>
  <c r="M2452" i="7" s="1"/>
  <c r="K2452" i="7"/>
  <c r="L2452" i="7"/>
  <c r="I2453" i="7"/>
  <c r="K2453" i="7" s="1"/>
  <c r="L2453" i="7"/>
  <c r="I2454" i="7"/>
  <c r="J2454" i="7"/>
  <c r="M2454" i="7" s="1"/>
  <c r="K2454" i="7"/>
  <c r="L2454" i="7"/>
  <c r="I2455" i="7"/>
  <c r="K2455" i="7" s="1"/>
  <c r="J2455" i="7"/>
  <c r="M2455" i="7" s="1"/>
  <c r="L2455" i="7"/>
  <c r="I2456" i="7"/>
  <c r="K2456" i="7" s="1"/>
  <c r="J2456" i="7"/>
  <c r="M2456" i="7" s="1"/>
  <c r="L2456" i="7"/>
  <c r="I2457" i="7"/>
  <c r="J2457" i="7" s="1"/>
  <c r="M2457" i="7" s="1"/>
  <c r="L2457" i="7"/>
  <c r="I2458" i="7"/>
  <c r="K2458" i="7" s="1"/>
  <c r="J2458" i="7"/>
  <c r="M2458" i="7" s="1"/>
  <c r="L2458" i="7"/>
  <c r="I2459" i="7"/>
  <c r="J2459" i="7" s="1"/>
  <c r="M2459" i="7" s="1"/>
  <c r="K2459" i="7"/>
  <c r="L2459" i="7"/>
  <c r="I2460" i="7"/>
  <c r="K2460" i="7" s="1"/>
  <c r="J2460" i="7"/>
  <c r="M2460" i="7" s="1"/>
  <c r="L2460" i="7"/>
  <c r="I2461" i="7"/>
  <c r="K2461" i="7" s="1"/>
  <c r="L2461" i="7"/>
  <c r="I2462" i="7"/>
  <c r="K2462" i="7" s="1"/>
  <c r="J2462" i="7"/>
  <c r="M2462" i="7" s="1"/>
  <c r="L2462" i="7"/>
  <c r="I2463" i="7"/>
  <c r="L2463" i="7"/>
  <c r="I2464" i="7"/>
  <c r="J2464" i="7"/>
  <c r="M2464" i="7" s="1"/>
  <c r="K2464" i="7"/>
  <c r="L2464" i="7"/>
  <c r="I2465" i="7"/>
  <c r="K2465" i="7" s="1"/>
  <c r="L2465" i="7"/>
  <c r="I2466" i="7"/>
  <c r="K2466" i="7" s="1"/>
  <c r="J2466" i="7"/>
  <c r="M2466" i="7" s="1"/>
  <c r="L2466" i="7"/>
  <c r="I2467" i="7"/>
  <c r="L2467" i="7"/>
  <c r="I2468" i="7"/>
  <c r="K2468" i="7" s="1"/>
  <c r="J2468" i="7"/>
  <c r="L2468" i="7"/>
  <c r="M2468" i="7"/>
  <c r="I2469" i="7"/>
  <c r="K2469" i="7" s="1"/>
  <c r="L2469" i="7"/>
  <c r="I2470" i="7"/>
  <c r="K2470" i="7" s="1"/>
  <c r="J2470" i="7"/>
  <c r="M2470" i="7" s="1"/>
  <c r="L2470" i="7"/>
  <c r="I2471" i="7"/>
  <c r="L2471" i="7"/>
  <c r="I2472" i="7"/>
  <c r="K2472" i="7" s="1"/>
  <c r="J2472" i="7"/>
  <c r="M2472" i="7" s="1"/>
  <c r="L2472" i="7"/>
  <c r="I2473" i="7"/>
  <c r="J2473" i="7" s="1"/>
  <c r="M2473" i="7" s="1"/>
  <c r="L2473" i="7"/>
  <c r="I2474" i="7"/>
  <c r="K2474" i="7" s="1"/>
  <c r="J2474" i="7"/>
  <c r="L2474" i="7"/>
  <c r="M2474" i="7"/>
  <c r="I2475" i="7"/>
  <c r="L2475" i="7"/>
  <c r="I2476" i="7"/>
  <c r="K2476" i="7" s="1"/>
  <c r="J2476" i="7"/>
  <c r="M2476" i="7" s="1"/>
  <c r="L2476" i="7"/>
  <c r="I2477" i="7"/>
  <c r="L2477" i="7"/>
  <c r="I2478" i="7"/>
  <c r="K2478" i="7" s="1"/>
  <c r="J2478" i="7"/>
  <c r="M2478" i="7" s="1"/>
  <c r="L2478" i="7"/>
  <c r="I2479" i="7"/>
  <c r="K2479" i="7" s="1"/>
  <c r="J2479" i="7"/>
  <c r="M2479" i="7" s="1"/>
  <c r="L2479" i="7"/>
  <c r="I2480" i="7"/>
  <c r="K2480" i="7" s="1"/>
  <c r="J2480" i="7"/>
  <c r="M2480" i="7" s="1"/>
  <c r="L2480" i="7"/>
  <c r="I2481" i="7"/>
  <c r="L2481" i="7"/>
  <c r="I2482" i="7"/>
  <c r="K2482" i="7" s="1"/>
  <c r="J2482" i="7"/>
  <c r="L2482" i="7"/>
  <c r="M2482" i="7"/>
  <c r="I2483" i="7"/>
  <c r="L2483" i="7"/>
  <c r="I2484" i="7"/>
  <c r="K2484" i="7" s="1"/>
  <c r="J2484" i="7"/>
  <c r="M2484" i="7" s="1"/>
  <c r="L2484" i="7"/>
  <c r="I2485" i="7"/>
  <c r="K2485" i="7" s="1"/>
  <c r="L2485" i="7"/>
  <c r="I2486" i="7"/>
  <c r="K2486" i="7" s="1"/>
  <c r="J2486" i="7"/>
  <c r="M2486" i="7" s="1"/>
  <c r="L2486" i="7"/>
  <c r="I2487" i="7"/>
  <c r="J2487" i="7" s="1"/>
  <c r="M2487" i="7" s="1"/>
  <c r="L2487" i="7"/>
  <c r="I2488" i="7"/>
  <c r="J2488" i="7"/>
  <c r="M2488" i="7" s="1"/>
  <c r="K2488" i="7"/>
  <c r="L2488" i="7"/>
  <c r="I2489" i="7"/>
  <c r="J2489" i="7" s="1"/>
  <c r="M2489" i="7" s="1"/>
  <c r="L2489" i="7"/>
  <c r="I2490" i="7"/>
  <c r="K2490" i="7" s="1"/>
  <c r="J2490" i="7"/>
  <c r="M2490" i="7" s="1"/>
  <c r="L2490" i="7"/>
  <c r="I2491" i="7"/>
  <c r="K2491" i="7" s="1"/>
  <c r="J2491" i="7"/>
  <c r="M2491" i="7" s="1"/>
  <c r="L2491" i="7"/>
  <c r="I2492" i="7"/>
  <c r="K2492" i="7" s="1"/>
  <c r="J2492" i="7"/>
  <c r="M2492" i="7" s="1"/>
  <c r="L2492" i="7"/>
  <c r="I2493" i="7"/>
  <c r="K2493" i="7" s="1"/>
  <c r="J2493" i="7"/>
  <c r="M2493" i="7" s="1"/>
  <c r="L2493" i="7"/>
  <c r="I2494" i="7"/>
  <c r="K2494" i="7" s="1"/>
  <c r="J2494" i="7"/>
  <c r="M2494" i="7" s="1"/>
  <c r="L2494" i="7"/>
  <c r="I2495" i="7"/>
  <c r="J2495" i="7" s="1"/>
  <c r="M2495" i="7" s="1"/>
  <c r="L2495" i="7"/>
  <c r="I2496" i="7"/>
  <c r="K2496" i="7" s="1"/>
  <c r="J2496" i="7"/>
  <c r="M2496" i="7" s="1"/>
  <c r="L2496" i="7"/>
  <c r="I2497" i="7"/>
  <c r="L2497" i="7"/>
  <c r="I2498" i="7"/>
  <c r="K2498" i="7" s="1"/>
  <c r="J2498" i="7"/>
  <c r="M2498" i="7" s="1"/>
  <c r="L2498" i="7"/>
  <c r="I2499" i="7"/>
  <c r="L2499" i="7"/>
  <c r="I2500" i="7"/>
  <c r="J2500" i="7"/>
  <c r="K2500" i="7"/>
  <c r="L2500" i="7"/>
  <c r="M2500" i="7"/>
  <c r="I2501" i="7"/>
  <c r="L2501" i="7"/>
  <c r="I2502" i="7"/>
  <c r="K2502" i="7" s="1"/>
  <c r="J2502" i="7"/>
  <c r="L2502" i="7"/>
  <c r="M2502" i="7"/>
  <c r="I2503" i="7"/>
  <c r="L2503" i="7"/>
  <c r="I2504" i="7"/>
  <c r="J2504" i="7" s="1"/>
  <c r="M2504" i="7" s="1"/>
  <c r="L2504" i="7"/>
  <c r="I2505" i="7"/>
  <c r="K2505" i="7" s="1"/>
  <c r="J2505" i="7"/>
  <c r="M2505" i="7" s="1"/>
  <c r="L2505" i="7"/>
  <c r="I2506" i="7"/>
  <c r="K2506" i="7" s="1"/>
  <c r="J2506" i="7"/>
  <c r="M2506" i="7" s="1"/>
  <c r="L2506" i="7"/>
  <c r="I2507" i="7"/>
  <c r="K2507" i="7" s="1"/>
  <c r="J2507" i="7"/>
  <c r="M2507" i="7" s="1"/>
  <c r="L2507" i="7"/>
  <c r="I2508" i="7"/>
  <c r="K2508" i="7" s="1"/>
  <c r="L2508" i="7"/>
  <c r="I2509" i="7"/>
  <c r="K2509" i="7" s="1"/>
  <c r="J2509" i="7"/>
  <c r="M2509" i="7" s="1"/>
  <c r="L2509" i="7"/>
  <c r="I2510" i="7"/>
  <c r="J2510" i="7" s="1"/>
  <c r="M2510" i="7" s="1"/>
  <c r="L2510" i="7"/>
  <c r="I2511" i="7"/>
  <c r="K2511" i="7" s="1"/>
  <c r="J2511" i="7"/>
  <c r="M2511" i="7" s="1"/>
  <c r="L2511" i="7"/>
  <c r="I2512" i="7"/>
  <c r="K2512" i="7" s="1"/>
  <c r="L2512" i="7"/>
  <c r="I2513" i="7"/>
  <c r="K2513" i="7" s="1"/>
  <c r="J2513" i="7"/>
  <c r="L2513" i="7"/>
  <c r="M2513" i="7"/>
  <c r="I2514" i="7"/>
  <c r="K2514" i="7" s="1"/>
  <c r="J2514" i="7"/>
  <c r="M2514" i="7" s="1"/>
  <c r="L2514" i="7"/>
  <c r="I2515" i="7"/>
  <c r="K2515" i="7" s="1"/>
  <c r="J2515" i="7"/>
  <c r="M2515" i="7" s="1"/>
  <c r="L2515" i="7"/>
  <c r="I2516" i="7"/>
  <c r="K2516" i="7" s="1"/>
  <c r="L2516" i="7"/>
  <c r="I2517" i="7"/>
  <c r="K2517" i="7" s="1"/>
  <c r="J2517" i="7"/>
  <c r="M2517" i="7" s="1"/>
  <c r="L2517" i="7"/>
  <c r="I2518" i="7"/>
  <c r="J2518" i="7" s="1"/>
  <c r="M2518" i="7" s="1"/>
  <c r="L2518" i="7"/>
  <c r="I2519" i="7"/>
  <c r="K2519" i="7" s="1"/>
  <c r="J2519" i="7"/>
  <c r="M2519" i="7" s="1"/>
  <c r="L2519" i="7"/>
  <c r="I2520" i="7"/>
  <c r="J2520" i="7" s="1"/>
  <c r="M2520" i="7" s="1"/>
  <c r="L2520" i="7"/>
  <c r="I2521" i="7"/>
  <c r="K2521" i="7" s="1"/>
  <c r="J2521" i="7"/>
  <c r="M2521" i="7" s="1"/>
  <c r="L2521" i="7"/>
  <c r="I2522" i="7"/>
  <c r="J2522" i="7" s="1"/>
  <c r="M2522" i="7" s="1"/>
  <c r="K2522" i="7"/>
  <c r="L2522" i="7"/>
  <c r="I2523" i="7"/>
  <c r="K2523" i="7" s="1"/>
  <c r="J2523" i="7"/>
  <c r="M2523" i="7" s="1"/>
  <c r="L2523" i="7"/>
  <c r="I2524" i="7"/>
  <c r="L2524" i="7"/>
  <c r="I2525" i="7"/>
  <c r="J2525" i="7"/>
  <c r="M2525" i="7" s="1"/>
  <c r="K2525" i="7"/>
  <c r="L2525" i="7"/>
  <c r="I2526" i="7"/>
  <c r="J2526" i="7" s="1"/>
  <c r="L2526" i="7"/>
  <c r="M2526" i="7"/>
  <c r="I2527" i="7"/>
  <c r="K2527" i="7" s="1"/>
  <c r="J2527" i="7"/>
  <c r="M2527" i="7" s="1"/>
  <c r="L2527" i="7"/>
  <c r="I2528" i="7"/>
  <c r="L2528" i="7"/>
  <c r="I2529" i="7"/>
  <c r="K2529" i="7" s="1"/>
  <c r="J2529" i="7"/>
  <c r="L2529" i="7"/>
  <c r="M2529" i="7"/>
  <c r="I2530" i="7"/>
  <c r="J2530" i="7" s="1"/>
  <c r="M2530" i="7" s="1"/>
  <c r="L2530" i="7"/>
  <c r="I2531" i="7"/>
  <c r="K2531" i="7" s="1"/>
  <c r="J2531" i="7"/>
  <c r="L2531" i="7"/>
  <c r="M2531" i="7"/>
  <c r="I2532" i="7"/>
  <c r="L2532" i="7"/>
  <c r="I2533" i="7"/>
  <c r="J2533" i="7" s="1"/>
  <c r="M2533" i="7" s="1"/>
  <c r="L2533" i="7"/>
  <c r="I2534" i="7"/>
  <c r="K2534" i="7" s="1"/>
  <c r="J2534" i="7"/>
  <c r="M2534" i="7" s="1"/>
  <c r="L2534" i="7"/>
  <c r="I2535" i="7"/>
  <c r="K2535" i="7" s="1"/>
  <c r="J2535" i="7"/>
  <c r="M2535" i="7" s="1"/>
  <c r="L2535" i="7"/>
  <c r="I2536" i="7"/>
  <c r="J2536" i="7" s="1"/>
  <c r="M2536" i="7" s="1"/>
  <c r="L2536" i="7"/>
  <c r="I2537" i="7"/>
  <c r="K2537" i="7" s="1"/>
  <c r="J2537" i="7"/>
  <c r="M2537" i="7" s="1"/>
  <c r="L2537" i="7"/>
  <c r="I2538" i="7"/>
  <c r="J2538" i="7" s="1"/>
  <c r="M2538" i="7" s="1"/>
  <c r="K2538" i="7"/>
  <c r="L2538" i="7"/>
  <c r="I2539" i="7"/>
  <c r="J2539" i="7"/>
  <c r="K2539" i="7"/>
  <c r="L2539" i="7"/>
  <c r="M2539" i="7"/>
  <c r="I2540" i="7"/>
  <c r="L2540" i="7"/>
  <c r="I2541" i="7"/>
  <c r="K2541" i="7" s="1"/>
  <c r="J2541" i="7"/>
  <c r="M2541" i="7" s="1"/>
  <c r="L2541" i="7"/>
  <c r="I2542" i="7"/>
  <c r="J2542" i="7" s="1"/>
  <c r="M2542" i="7" s="1"/>
  <c r="L2542" i="7"/>
  <c r="I2543" i="7"/>
  <c r="K2543" i="7" s="1"/>
  <c r="J2543" i="7"/>
  <c r="M2543" i="7" s="1"/>
  <c r="L2543" i="7"/>
  <c r="I2544" i="7"/>
  <c r="J2544" i="7" s="1"/>
  <c r="M2544" i="7" s="1"/>
  <c r="L2544" i="7"/>
  <c r="I2545" i="7"/>
  <c r="K2545" i="7" s="1"/>
  <c r="J2545" i="7"/>
  <c r="M2545" i="7" s="1"/>
  <c r="L2545" i="7"/>
  <c r="I2546" i="7"/>
  <c r="K2546" i="7" s="1"/>
  <c r="L2546" i="7"/>
  <c r="I2547" i="7"/>
  <c r="J2547" i="7" s="1"/>
  <c r="M2547" i="7" s="1"/>
  <c r="K2547" i="7"/>
  <c r="L2547" i="7"/>
  <c r="I2548" i="7"/>
  <c r="K2548" i="7" s="1"/>
  <c r="J2548" i="7"/>
  <c r="M2548" i="7" s="1"/>
  <c r="L2548" i="7"/>
  <c r="I2549" i="7"/>
  <c r="K2549" i="7" s="1"/>
  <c r="J2549" i="7"/>
  <c r="M2549" i="7" s="1"/>
  <c r="L2549" i="7"/>
  <c r="I2550" i="7"/>
  <c r="J2550" i="7"/>
  <c r="K2550" i="7"/>
  <c r="L2550" i="7"/>
  <c r="M2550" i="7"/>
  <c r="I2551" i="7"/>
  <c r="K2551" i="7" s="1"/>
  <c r="L2551" i="7"/>
  <c r="I2552" i="7"/>
  <c r="L2552" i="7"/>
  <c r="I2553" i="7"/>
  <c r="K2553" i="7" s="1"/>
  <c r="J2553" i="7"/>
  <c r="L2553" i="7"/>
  <c r="M2553" i="7"/>
  <c r="I2554" i="7"/>
  <c r="K2554" i="7" s="1"/>
  <c r="J2554" i="7"/>
  <c r="M2554" i="7" s="1"/>
  <c r="L2554" i="7"/>
  <c r="I2555" i="7"/>
  <c r="K2555" i="7" s="1"/>
  <c r="J2555" i="7"/>
  <c r="M2555" i="7" s="1"/>
  <c r="L2555" i="7"/>
  <c r="I2556" i="7"/>
  <c r="L2556" i="7"/>
  <c r="I2557" i="7"/>
  <c r="K2557" i="7" s="1"/>
  <c r="J2557" i="7"/>
  <c r="M2557" i="7" s="1"/>
  <c r="L2557" i="7"/>
  <c r="I2558" i="7"/>
  <c r="K2558" i="7" s="1"/>
  <c r="J2558" i="7"/>
  <c r="M2558" i="7" s="1"/>
  <c r="L2558" i="7"/>
  <c r="I2559" i="7"/>
  <c r="K2559" i="7" s="1"/>
  <c r="L2559" i="7"/>
  <c r="I2560" i="7"/>
  <c r="J2560" i="7"/>
  <c r="M2560" i="7" s="1"/>
  <c r="K2560" i="7"/>
  <c r="L2560" i="7"/>
  <c r="I2561" i="7"/>
  <c r="J2561" i="7" s="1"/>
  <c r="M2561" i="7" s="1"/>
  <c r="L2561" i="7"/>
  <c r="I2562" i="7"/>
  <c r="K2562" i="7" s="1"/>
  <c r="J2562" i="7"/>
  <c r="M2562" i="7" s="1"/>
  <c r="L2562" i="7"/>
  <c r="I2563" i="7"/>
  <c r="J2563" i="7" s="1"/>
  <c r="M2563" i="7" s="1"/>
  <c r="L2563" i="7"/>
  <c r="I2564" i="7"/>
  <c r="K2564" i="7" s="1"/>
  <c r="J2564" i="7"/>
  <c r="M2564" i="7" s="1"/>
  <c r="L2564" i="7"/>
  <c r="I2565" i="7"/>
  <c r="J2565" i="7" s="1"/>
  <c r="M2565" i="7" s="1"/>
  <c r="L2565" i="7"/>
  <c r="I2566" i="7"/>
  <c r="K2566" i="7" s="1"/>
  <c r="J2566" i="7"/>
  <c r="M2566" i="7" s="1"/>
  <c r="L2566" i="7"/>
  <c r="I2567" i="7"/>
  <c r="K2567" i="7" s="1"/>
  <c r="L2567" i="7"/>
  <c r="I2568" i="7"/>
  <c r="J2568" i="7"/>
  <c r="M2568" i="7" s="1"/>
  <c r="K2568" i="7"/>
  <c r="L2568" i="7"/>
  <c r="I2569" i="7"/>
  <c r="J2569" i="7" s="1"/>
  <c r="M2569" i="7" s="1"/>
  <c r="L2569" i="7"/>
  <c r="I2570" i="7"/>
  <c r="K2570" i="7" s="1"/>
  <c r="J2570" i="7"/>
  <c r="M2570" i="7" s="1"/>
  <c r="L2570" i="7"/>
  <c r="I2571" i="7"/>
  <c r="J2571" i="7" s="1"/>
  <c r="L2571" i="7"/>
  <c r="M2571" i="7"/>
  <c r="I2572" i="7"/>
  <c r="K2572" i="7" s="1"/>
  <c r="J2572" i="7"/>
  <c r="M2572" i="7" s="1"/>
  <c r="L2572" i="7"/>
  <c r="I2573" i="7"/>
  <c r="K2573" i="7" s="1"/>
  <c r="L2573" i="7"/>
  <c r="I2574" i="7"/>
  <c r="J2574" i="7" s="1"/>
  <c r="L2574" i="7"/>
  <c r="M2574" i="7"/>
  <c r="I2575" i="7"/>
  <c r="K2575" i="7" s="1"/>
  <c r="J2575" i="7"/>
  <c r="M2575" i="7" s="1"/>
  <c r="L2575" i="7"/>
  <c r="I2576" i="7"/>
  <c r="K2576" i="7" s="1"/>
  <c r="J2576" i="7"/>
  <c r="L2576" i="7"/>
  <c r="M2576" i="7"/>
  <c r="I2577" i="7"/>
  <c r="K2577" i="7" s="1"/>
  <c r="J2577" i="7"/>
  <c r="L2577" i="7"/>
  <c r="M2577" i="7"/>
  <c r="I2578" i="7"/>
  <c r="J2578" i="7" s="1"/>
  <c r="M2578" i="7" s="1"/>
  <c r="L2578" i="7"/>
  <c r="I2579" i="7"/>
  <c r="J2579" i="7"/>
  <c r="K2579" i="7"/>
  <c r="L2579" i="7"/>
  <c r="M2579" i="7"/>
  <c r="I2580" i="7"/>
  <c r="K2580" i="7" s="1"/>
  <c r="J2580" i="7"/>
  <c r="M2580" i="7" s="1"/>
  <c r="L2580" i="7"/>
  <c r="I2581" i="7"/>
  <c r="J2581" i="7"/>
  <c r="M2581" i="7" s="1"/>
  <c r="K2581" i="7"/>
  <c r="L2581" i="7"/>
  <c r="I2582" i="7"/>
  <c r="J2582" i="7" s="1"/>
  <c r="M2582" i="7" s="1"/>
  <c r="L2582" i="7"/>
  <c r="I2583" i="7"/>
  <c r="K2583" i="7" s="1"/>
  <c r="L2583" i="7"/>
  <c r="I2584" i="7"/>
  <c r="J2584" i="7"/>
  <c r="M2584" i="7" s="1"/>
  <c r="K2584" i="7"/>
  <c r="L2584" i="7"/>
  <c r="I2585" i="7"/>
  <c r="K2585" i="7" s="1"/>
  <c r="J2585" i="7"/>
  <c r="M2585" i="7" s="1"/>
  <c r="L2585" i="7"/>
  <c r="I2586" i="7"/>
  <c r="J2586" i="7" s="1"/>
  <c r="M2586" i="7" s="1"/>
  <c r="L2586" i="7"/>
  <c r="I2587" i="7"/>
  <c r="K2587" i="7" s="1"/>
  <c r="J2587" i="7"/>
  <c r="M2587" i="7" s="1"/>
  <c r="L2587" i="7"/>
  <c r="I2588" i="7"/>
  <c r="L2588" i="7"/>
  <c r="I2589" i="7"/>
  <c r="K2589" i="7" s="1"/>
  <c r="J2589" i="7"/>
  <c r="M2589" i="7" s="1"/>
  <c r="L2589" i="7"/>
  <c r="I2590" i="7"/>
  <c r="K2590" i="7" s="1"/>
  <c r="J2590" i="7"/>
  <c r="L2590" i="7"/>
  <c r="M2590" i="7"/>
  <c r="I2591" i="7"/>
  <c r="K2591" i="7" s="1"/>
  <c r="J2591" i="7"/>
  <c r="M2591" i="7" s="1"/>
  <c r="L2591" i="7"/>
  <c r="I2592" i="7"/>
  <c r="L2592" i="7"/>
  <c r="I2593" i="7"/>
  <c r="K2593" i="7" s="1"/>
  <c r="J2593" i="7"/>
  <c r="M2593" i="7" s="1"/>
  <c r="L2593" i="7"/>
  <c r="I2594" i="7"/>
  <c r="J2594" i="7" s="1"/>
  <c r="M2594" i="7" s="1"/>
  <c r="L2594" i="7"/>
  <c r="I2595" i="7"/>
  <c r="K2595" i="7" s="1"/>
  <c r="J2595" i="7"/>
  <c r="M2595" i="7" s="1"/>
  <c r="L2595" i="7"/>
  <c r="I2596" i="7"/>
  <c r="K2596" i="7" s="1"/>
  <c r="J2596" i="7"/>
  <c r="M2596" i="7" s="1"/>
  <c r="L2596" i="7"/>
  <c r="I2597" i="7"/>
  <c r="K2597" i="7" s="1"/>
  <c r="J2597" i="7"/>
  <c r="M2597" i="7" s="1"/>
  <c r="L2597" i="7"/>
  <c r="I2598" i="7"/>
  <c r="K2598" i="7" s="1"/>
  <c r="J2598" i="7"/>
  <c r="M2598" i="7" s="1"/>
  <c r="L2598" i="7"/>
  <c r="I2599" i="7"/>
  <c r="K2599" i="7" s="1"/>
  <c r="J2599" i="7"/>
  <c r="M2599" i="7" s="1"/>
  <c r="L2599" i="7"/>
  <c r="I2600" i="7"/>
  <c r="J2600" i="7" s="1"/>
  <c r="M2600" i="7" s="1"/>
  <c r="L2600" i="7"/>
  <c r="I2601" i="7"/>
  <c r="K2601" i="7" s="1"/>
  <c r="J2601" i="7"/>
  <c r="M2601" i="7" s="1"/>
  <c r="L2601" i="7"/>
  <c r="I2602" i="7"/>
  <c r="J2602" i="7" s="1"/>
  <c r="M2602" i="7" s="1"/>
  <c r="L2602" i="7"/>
  <c r="I2603" i="7"/>
  <c r="J2603" i="7"/>
  <c r="M2603" i="7" s="1"/>
  <c r="K2603" i="7"/>
  <c r="L2603" i="7"/>
  <c r="I2604" i="7"/>
  <c r="L2604" i="7"/>
  <c r="I2605" i="7"/>
  <c r="K2605" i="7" s="1"/>
  <c r="J2605" i="7"/>
  <c r="M2605" i="7" s="1"/>
  <c r="L2605" i="7"/>
  <c r="I2606" i="7"/>
  <c r="J2606" i="7" s="1"/>
  <c r="M2606" i="7" s="1"/>
  <c r="L2606" i="7"/>
  <c r="I2607" i="7"/>
  <c r="K2607" i="7" s="1"/>
  <c r="L2607" i="7"/>
  <c r="I2608" i="7"/>
  <c r="K2608" i="7" s="1"/>
  <c r="J2608" i="7"/>
  <c r="M2608" i="7" s="1"/>
  <c r="L2608" i="7"/>
  <c r="I2609" i="7"/>
  <c r="K2609" i="7" s="1"/>
  <c r="J2609" i="7"/>
  <c r="L2609" i="7"/>
  <c r="M2609" i="7"/>
  <c r="I2610" i="7"/>
  <c r="J2610" i="7" s="1"/>
  <c r="M2610" i="7" s="1"/>
  <c r="L2610" i="7"/>
  <c r="I2611" i="7"/>
  <c r="J2611" i="7"/>
  <c r="K2611" i="7"/>
  <c r="L2611" i="7"/>
  <c r="M2611" i="7"/>
  <c r="I2612" i="7"/>
  <c r="K2612" i="7" s="1"/>
  <c r="J2612" i="7"/>
  <c r="M2612" i="7" s="1"/>
  <c r="L2612" i="7"/>
  <c r="I2613" i="7"/>
  <c r="J2613" i="7" s="1"/>
  <c r="M2613" i="7" s="1"/>
  <c r="K2613" i="7"/>
  <c r="L2613" i="7"/>
  <c r="I2614" i="7"/>
  <c r="K2614" i="7" s="1"/>
  <c r="J2614" i="7"/>
  <c r="M2614" i="7" s="1"/>
  <c r="L2614" i="7"/>
  <c r="I2615" i="7"/>
  <c r="K2615" i="7" s="1"/>
  <c r="J2615" i="7"/>
  <c r="M2615" i="7" s="1"/>
  <c r="L2615" i="7"/>
  <c r="I2616" i="7"/>
  <c r="L2616" i="7"/>
  <c r="I2617" i="7"/>
  <c r="K2617" i="7" s="1"/>
  <c r="J2617" i="7"/>
  <c r="L2617" i="7"/>
  <c r="M2617" i="7"/>
  <c r="I2618" i="7"/>
  <c r="J2618" i="7" s="1"/>
  <c r="M2618" i="7" s="1"/>
  <c r="K2618" i="7"/>
  <c r="L2618" i="7"/>
  <c r="I2619" i="7"/>
  <c r="L2619" i="7"/>
  <c r="I2620" i="7"/>
  <c r="K2620" i="7" s="1"/>
  <c r="J2620" i="7"/>
  <c r="M2620" i="7" s="1"/>
  <c r="L2620" i="7"/>
  <c r="I2621" i="7"/>
  <c r="L2621" i="7"/>
  <c r="I2622" i="7"/>
  <c r="K2622" i="7" s="1"/>
  <c r="J2622" i="7"/>
  <c r="M2622" i="7" s="1"/>
  <c r="L2622" i="7"/>
  <c r="I2623" i="7"/>
  <c r="L2623" i="7"/>
  <c r="I2624" i="7"/>
  <c r="K2624" i="7" s="1"/>
  <c r="J2624" i="7"/>
  <c r="M2624" i="7" s="1"/>
  <c r="L2624" i="7"/>
  <c r="I2625" i="7"/>
  <c r="J2625" i="7" s="1"/>
  <c r="M2625" i="7" s="1"/>
  <c r="L2625" i="7"/>
  <c r="I2626" i="7"/>
  <c r="K2626" i="7" s="1"/>
  <c r="J2626" i="7"/>
  <c r="M2626" i="7" s="1"/>
  <c r="L2626" i="7"/>
  <c r="I2627" i="7"/>
  <c r="J2627" i="7"/>
  <c r="M2627" i="7" s="1"/>
  <c r="K2627" i="7"/>
  <c r="L2627" i="7"/>
  <c r="I2628" i="7"/>
  <c r="K2628" i="7" s="1"/>
  <c r="J2628" i="7"/>
  <c r="M2628" i="7" s="1"/>
  <c r="L2628" i="7"/>
  <c r="I2629" i="7"/>
  <c r="J2629" i="7" s="1"/>
  <c r="M2629" i="7" s="1"/>
  <c r="L2629" i="7"/>
  <c r="I2630" i="7"/>
  <c r="J2630" i="7"/>
  <c r="M2630" i="7" s="1"/>
  <c r="K2630" i="7"/>
  <c r="L2630" i="7"/>
  <c r="I2631" i="7"/>
  <c r="K2631" i="7" s="1"/>
  <c r="J2631" i="7"/>
  <c r="M2631" i="7" s="1"/>
  <c r="L2631" i="7"/>
  <c r="I2632" i="7"/>
  <c r="J2632" i="7"/>
  <c r="M2632" i="7" s="1"/>
  <c r="K2632" i="7"/>
  <c r="L2632" i="7"/>
  <c r="I2633" i="7"/>
  <c r="K2633" i="7" s="1"/>
  <c r="J2633" i="7"/>
  <c r="M2633" i="7" s="1"/>
  <c r="L2633" i="7"/>
  <c r="I2634" i="7"/>
  <c r="K2634" i="7" s="1"/>
  <c r="L2634" i="7"/>
  <c r="I2635" i="7"/>
  <c r="J2635" i="7"/>
  <c r="M2635" i="7" s="1"/>
  <c r="K2635" i="7"/>
  <c r="L2635" i="7"/>
  <c r="I2636" i="7"/>
  <c r="L2636" i="7"/>
  <c r="I2637" i="7"/>
  <c r="J2637" i="7"/>
  <c r="M2637" i="7" s="1"/>
  <c r="K2637" i="7"/>
  <c r="L2637" i="7"/>
  <c r="I2638" i="7"/>
  <c r="J2638" i="7" s="1"/>
  <c r="M2638" i="7" s="1"/>
  <c r="L2638" i="7"/>
  <c r="I2639" i="7"/>
  <c r="K2639" i="7" s="1"/>
  <c r="J2639" i="7"/>
  <c r="M2639" i="7" s="1"/>
  <c r="L2639" i="7"/>
  <c r="I2640" i="7"/>
  <c r="J2640" i="7" s="1"/>
  <c r="M2640" i="7" s="1"/>
  <c r="K2640" i="7"/>
  <c r="L2640" i="7"/>
  <c r="I2641" i="7"/>
  <c r="K2641" i="7" s="1"/>
  <c r="J2641" i="7"/>
  <c r="M2641" i="7" s="1"/>
  <c r="L2641" i="7"/>
  <c r="I2642" i="7"/>
  <c r="J2642" i="7" s="1"/>
  <c r="M2642" i="7" s="1"/>
  <c r="L2642" i="7"/>
  <c r="I2643" i="7"/>
  <c r="K2643" i="7" s="1"/>
  <c r="J2643" i="7"/>
  <c r="M2643" i="7" s="1"/>
  <c r="L2643" i="7"/>
  <c r="I2644" i="7"/>
  <c r="L2644" i="7"/>
  <c r="I2645" i="7"/>
  <c r="J2645" i="7"/>
  <c r="M2645" i="7" s="1"/>
  <c r="K2645" i="7"/>
  <c r="L2645" i="7"/>
  <c r="I2646" i="7"/>
  <c r="J2646" i="7" s="1"/>
  <c r="M2646" i="7" s="1"/>
  <c r="L2646" i="7"/>
  <c r="I2647" i="7"/>
  <c r="K2647" i="7" s="1"/>
  <c r="J2647" i="7"/>
  <c r="M2647" i="7" s="1"/>
  <c r="L2647" i="7"/>
  <c r="I2648" i="7"/>
  <c r="J2648" i="7" s="1"/>
  <c r="M2648" i="7" s="1"/>
  <c r="L2648" i="7"/>
  <c r="I2649" i="7"/>
  <c r="K2649" i="7" s="1"/>
  <c r="J2649" i="7"/>
  <c r="L2649" i="7"/>
  <c r="M2649" i="7"/>
  <c r="I2650" i="7"/>
  <c r="J2650" i="7" s="1"/>
  <c r="M2650" i="7" s="1"/>
  <c r="K2650" i="7"/>
  <c r="L2650" i="7"/>
  <c r="I2651" i="7"/>
  <c r="L2651" i="7"/>
  <c r="I2652" i="7"/>
  <c r="K2652" i="7" s="1"/>
  <c r="J2652" i="7"/>
  <c r="M2652" i="7" s="1"/>
  <c r="L2652" i="7"/>
  <c r="I2653" i="7"/>
  <c r="K2653" i="7" s="1"/>
  <c r="J2653" i="7"/>
  <c r="M2653" i="7" s="1"/>
  <c r="L2653" i="7"/>
  <c r="I2654" i="7"/>
  <c r="J2654" i="7" s="1"/>
  <c r="M2654" i="7" s="1"/>
  <c r="K2654" i="7"/>
  <c r="L2654" i="7"/>
  <c r="I2655" i="7"/>
  <c r="K2655" i="7" s="1"/>
  <c r="J2655" i="7"/>
  <c r="M2655" i="7" s="1"/>
  <c r="L2655" i="7"/>
  <c r="I2656" i="7"/>
  <c r="J2656" i="7" s="1"/>
  <c r="M2656" i="7" s="1"/>
  <c r="L2656" i="7"/>
  <c r="I2657" i="7"/>
  <c r="K2657" i="7" s="1"/>
  <c r="J2657" i="7"/>
  <c r="M2657" i="7" s="1"/>
  <c r="L2657" i="7"/>
  <c r="I2658" i="7"/>
  <c r="J2658" i="7" s="1"/>
  <c r="M2658" i="7" s="1"/>
  <c r="L2658" i="7"/>
  <c r="I2659" i="7"/>
  <c r="K2659" i="7" s="1"/>
  <c r="J2659" i="7"/>
  <c r="M2659" i="7" s="1"/>
  <c r="L2659" i="7"/>
  <c r="I2660" i="7"/>
  <c r="L2660" i="7"/>
  <c r="I2661" i="7"/>
  <c r="K2661" i="7" s="1"/>
  <c r="J2661" i="7"/>
  <c r="M2661" i="7" s="1"/>
  <c r="L2661" i="7"/>
  <c r="I2662" i="7"/>
  <c r="J2662" i="7" s="1"/>
  <c r="M2662" i="7" s="1"/>
  <c r="L2662" i="7"/>
  <c r="I2663" i="7"/>
  <c r="K2663" i="7" s="1"/>
  <c r="J2663" i="7"/>
  <c r="M2663" i="7" s="1"/>
  <c r="L2663" i="7"/>
  <c r="I2664" i="7"/>
  <c r="J2664" i="7" s="1"/>
  <c r="M2664" i="7" s="1"/>
  <c r="K2664" i="7"/>
  <c r="L2664" i="7"/>
  <c r="I2665" i="7"/>
  <c r="K2665" i="7" s="1"/>
  <c r="J2665" i="7"/>
  <c r="M2665" i="7" s="1"/>
  <c r="L2665" i="7"/>
  <c r="I2666" i="7"/>
  <c r="J2666" i="7"/>
  <c r="M2666" i="7" s="1"/>
  <c r="K2666" i="7"/>
  <c r="L2666" i="7"/>
  <c r="I2667" i="7"/>
  <c r="J2667" i="7"/>
  <c r="K2667" i="7"/>
  <c r="L2667" i="7"/>
  <c r="M2667" i="7"/>
  <c r="I2668" i="7"/>
  <c r="L2668" i="7"/>
  <c r="I2669" i="7"/>
  <c r="K2669" i="7" s="1"/>
  <c r="J2669" i="7"/>
  <c r="M2669" i="7" s="1"/>
  <c r="L2669" i="7"/>
  <c r="I2670" i="7"/>
  <c r="J2670" i="7" s="1"/>
  <c r="M2670" i="7" s="1"/>
  <c r="L2670" i="7"/>
  <c r="I2671" i="7"/>
  <c r="K2671" i="7" s="1"/>
  <c r="J2671" i="7"/>
  <c r="M2671" i="7" s="1"/>
  <c r="L2671" i="7"/>
  <c r="I2672" i="7"/>
  <c r="J2672" i="7" s="1"/>
  <c r="M2672" i="7" s="1"/>
  <c r="L2672" i="7"/>
  <c r="I2673" i="7"/>
  <c r="K2673" i="7" s="1"/>
  <c r="J2673" i="7"/>
  <c r="M2673" i="7" s="1"/>
  <c r="L2673" i="7"/>
  <c r="I2674" i="7"/>
  <c r="K2674" i="7" s="1"/>
  <c r="J2674" i="7"/>
  <c r="M2674" i="7" s="1"/>
  <c r="L2674" i="7"/>
  <c r="I2675" i="7"/>
  <c r="K2675" i="7" s="1"/>
  <c r="J2675" i="7"/>
  <c r="M2675" i="7" s="1"/>
  <c r="L2675" i="7"/>
  <c r="I2676" i="7"/>
  <c r="L2676" i="7"/>
  <c r="I2677" i="7"/>
  <c r="K2677" i="7" s="1"/>
  <c r="J2677" i="7"/>
  <c r="M2677" i="7" s="1"/>
  <c r="L2677" i="7"/>
  <c r="I2678" i="7"/>
  <c r="J2678" i="7" s="1"/>
  <c r="M2678" i="7" s="1"/>
  <c r="L2678" i="7"/>
  <c r="I2679" i="7"/>
  <c r="K2679" i="7" s="1"/>
  <c r="J2679" i="7"/>
  <c r="M2679" i="7" s="1"/>
  <c r="L2679" i="7"/>
  <c r="I2680" i="7"/>
  <c r="K2680" i="7" s="1"/>
  <c r="L2680" i="7"/>
  <c r="I2681" i="7"/>
  <c r="K2681" i="7" s="1"/>
  <c r="J2681" i="7"/>
  <c r="L2681" i="7"/>
  <c r="M2681" i="7"/>
  <c r="I2682" i="7"/>
  <c r="K2682" i="7" s="1"/>
  <c r="L2682" i="7"/>
  <c r="I2683" i="7"/>
  <c r="K2683" i="7" s="1"/>
  <c r="J2683" i="7"/>
  <c r="M2683" i="7" s="1"/>
  <c r="L2683" i="7"/>
  <c r="I2684" i="7"/>
  <c r="L2684" i="7"/>
  <c r="I2685" i="7"/>
  <c r="K2685" i="7" s="1"/>
  <c r="J2685" i="7"/>
  <c r="M2685" i="7" s="1"/>
  <c r="L2685" i="7"/>
  <c r="I2686" i="7"/>
  <c r="J2686" i="7" s="1"/>
  <c r="M2686" i="7" s="1"/>
  <c r="L2686" i="7"/>
  <c r="I2687" i="7"/>
  <c r="K2687" i="7" s="1"/>
  <c r="J2687" i="7"/>
  <c r="M2687" i="7" s="1"/>
  <c r="L2687" i="7"/>
  <c r="I2688" i="7"/>
  <c r="K2688" i="7" s="1"/>
  <c r="J2688" i="7"/>
  <c r="M2688" i="7" s="1"/>
  <c r="L2688" i="7"/>
  <c r="I2689" i="7"/>
  <c r="K2689" i="7" s="1"/>
  <c r="J2689" i="7"/>
  <c r="M2689" i="7" s="1"/>
  <c r="L2689" i="7"/>
  <c r="I2690" i="7"/>
  <c r="J2690" i="7" s="1"/>
  <c r="M2690" i="7" s="1"/>
  <c r="K2690" i="7"/>
  <c r="L2690" i="7"/>
  <c r="I2691" i="7"/>
  <c r="K2691" i="7" s="1"/>
  <c r="J2691" i="7"/>
  <c r="M2691" i="7" s="1"/>
  <c r="L2691" i="7"/>
  <c r="I2692" i="7"/>
  <c r="L2692" i="7"/>
  <c r="I2693" i="7"/>
  <c r="K2693" i="7" s="1"/>
  <c r="J2693" i="7"/>
  <c r="M2693" i="7" s="1"/>
  <c r="L2693" i="7"/>
  <c r="I2694" i="7"/>
  <c r="J2694" i="7" s="1"/>
  <c r="M2694" i="7" s="1"/>
  <c r="L2694" i="7"/>
  <c r="I2695" i="7"/>
  <c r="K2695" i="7" s="1"/>
  <c r="J2695" i="7"/>
  <c r="M2695" i="7" s="1"/>
  <c r="L2695" i="7"/>
  <c r="I2696" i="7"/>
  <c r="J2696" i="7"/>
  <c r="M2696" i="7" s="1"/>
  <c r="K2696" i="7"/>
  <c r="L2696" i="7"/>
  <c r="I2697" i="7"/>
  <c r="K2697" i="7" s="1"/>
  <c r="J2697" i="7"/>
  <c r="L2697" i="7"/>
  <c r="M2697" i="7"/>
  <c r="I2698" i="7"/>
  <c r="J2698" i="7"/>
  <c r="M2698" i="7" s="1"/>
  <c r="K2698" i="7"/>
  <c r="L2698" i="7"/>
  <c r="I2699" i="7"/>
  <c r="K2699" i="7" s="1"/>
  <c r="J2699" i="7"/>
  <c r="L2699" i="7"/>
  <c r="M2699" i="7"/>
  <c r="I2700" i="7"/>
  <c r="L2700" i="7"/>
  <c r="I2701" i="7"/>
  <c r="K2701" i="7" s="1"/>
  <c r="J2701" i="7"/>
  <c r="M2701" i="7" s="1"/>
  <c r="L2701" i="7"/>
  <c r="I2702" i="7"/>
  <c r="J2702" i="7" s="1"/>
  <c r="L2702" i="7"/>
  <c r="M2702" i="7"/>
  <c r="I2703" i="7"/>
  <c r="K2703" i="7" s="1"/>
  <c r="J2703" i="7"/>
  <c r="M2703" i="7" s="1"/>
  <c r="L2703" i="7"/>
  <c r="I2704" i="7"/>
  <c r="K2704" i="7" s="1"/>
  <c r="J2704" i="7"/>
  <c r="M2704" i="7" s="1"/>
  <c r="L2704" i="7"/>
  <c r="I2705" i="7"/>
  <c r="K2705" i="7" s="1"/>
  <c r="J2705" i="7"/>
  <c r="M2705" i="7" s="1"/>
  <c r="L2705" i="7"/>
  <c r="I2706" i="7"/>
  <c r="K2706" i="7" s="1"/>
  <c r="J2706" i="7"/>
  <c r="M2706" i="7" s="1"/>
  <c r="L2706" i="7"/>
  <c r="I2707" i="7"/>
  <c r="J2707" i="7"/>
  <c r="M2707" i="7" s="1"/>
  <c r="K2707" i="7"/>
  <c r="L2707" i="7"/>
  <c r="I2708" i="7"/>
  <c r="L2708" i="7"/>
  <c r="I2709" i="7"/>
  <c r="K2709" i="7" s="1"/>
  <c r="J2709" i="7"/>
  <c r="M2709" i="7" s="1"/>
  <c r="L2709" i="7"/>
  <c r="I2710" i="7"/>
  <c r="L2710" i="7"/>
  <c r="I2711" i="7"/>
  <c r="L2711" i="7"/>
  <c r="I2712" i="7"/>
  <c r="K2712" i="7" s="1"/>
  <c r="J2712" i="7"/>
  <c r="M2712" i="7" s="1"/>
  <c r="L2712" i="7"/>
  <c r="I2713" i="7"/>
  <c r="J2713" i="7" s="1"/>
  <c r="M2713" i="7" s="1"/>
  <c r="L2713" i="7"/>
  <c r="I2714" i="7"/>
  <c r="K2714" i="7" s="1"/>
  <c r="J2714" i="7"/>
  <c r="M2714" i="7" s="1"/>
  <c r="L2714" i="7"/>
  <c r="I2715" i="7"/>
  <c r="K2715" i="7" s="1"/>
  <c r="J2715" i="7"/>
  <c r="M2715" i="7" s="1"/>
  <c r="L2715" i="7"/>
  <c r="I2716" i="7"/>
  <c r="K2716" i="7" s="1"/>
  <c r="J2716" i="7"/>
  <c r="M2716" i="7" s="1"/>
  <c r="L2716" i="7"/>
  <c r="I2717" i="7"/>
  <c r="K2717" i="7" s="1"/>
  <c r="J2717" i="7"/>
  <c r="M2717" i="7" s="1"/>
  <c r="L2717" i="7"/>
  <c r="I2718" i="7"/>
  <c r="K2718" i="7" s="1"/>
  <c r="J2718" i="7"/>
  <c r="M2718" i="7" s="1"/>
  <c r="L2718" i="7"/>
  <c r="I2719" i="7"/>
  <c r="L2719" i="7"/>
  <c r="I2720" i="7"/>
  <c r="K2720" i="7" s="1"/>
  <c r="J2720" i="7"/>
  <c r="M2720" i="7" s="1"/>
  <c r="L2720" i="7"/>
  <c r="I2721" i="7"/>
  <c r="J2721" i="7" s="1"/>
  <c r="M2721" i="7" s="1"/>
  <c r="L2721" i="7"/>
  <c r="I2722" i="7"/>
  <c r="K2722" i="7" s="1"/>
  <c r="J2722" i="7"/>
  <c r="M2722" i="7" s="1"/>
  <c r="L2722" i="7"/>
  <c r="I2723" i="7"/>
  <c r="J2723" i="7"/>
  <c r="M2723" i="7" s="1"/>
  <c r="K2723" i="7"/>
  <c r="L2723" i="7"/>
  <c r="I2724" i="7"/>
  <c r="K2724" i="7" s="1"/>
  <c r="J2724" i="7"/>
  <c r="M2724" i="7" s="1"/>
  <c r="L2724" i="7"/>
  <c r="I2725" i="7"/>
  <c r="J2725" i="7" s="1"/>
  <c r="M2725" i="7" s="1"/>
  <c r="L2725" i="7"/>
  <c r="I2726" i="7"/>
  <c r="K2726" i="7" s="1"/>
  <c r="J2726" i="7"/>
  <c r="M2726" i="7" s="1"/>
  <c r="L2726" i="7"/>
  <c r="I2727" i="7"/>
  <c r="K2727" i="7" s="1"/>
  <c r="L2727" i="7"/>
  <c r="I2728" i="7"/>
  <c r="K2728" i="7" s="1"/>
  <c r="J2728" i="7"/>
  <c r="M2728" i="7" s="1"/>
  <c r="L2728" i="7"/>
  <c r="I2729" i="7"/>
  <c r="J2729" i="7" s="1"/>
  <c r="M2729" i="7" s="1"/>
  <c r="L2729" i="7"/>
  <c r="I2730" i="7"/>
  <c r="K2730" i="7" s="1"/>
  <c r="J2730" i="7"/>
  <c r="M2730" i="7" s="1"/>
  <c r="L2730" i="7"/>
  <c r="I2731" i="7"/>
  <c r="J2731" i="7" s="1"/>
  <c r="M2731" i="7" s="1"/>
  <c r="K2731" i="7"/>
  <c r="L2731" i="7"/>
  <c r="I2732" i="7"/>
  <c r="K2732" i="7" s="1"/>
  <c r="J2732" i="7"/>
  <c r="M2732" i="7" s="1"/>
  <c r="L2732" i="7"/>
  <c r="I2733" i="7"/>
  <c r="J2733" i="7" s="1"/>
  <c r="M2733" i="7" s="1"/>
  <c r="K2733" i="7"/>
  <c r="L2733" i="7"/>
  <c r="I2734" i="7"/>
  <c r="J2734" i="7"/>
  <c r="M2734" i="7" s="1"/>
  <c r="K2734" i="7"/>
  <c r="L2734" i="7"/>
  <c r="I2735" i="7"/>
  <c r="K2735" i="7" s="1"/>
  <c r="L2735" i="7"/>
  <c r="I2736" i="7"/>
  <c r="K2736" i="7" s="1"/>
  <c r="J2736" i="7"/>
  <c r="M2736" i="7" s="1"/>
  <c r="L2736" i="7"/>
  <c r="I2737" i="7"/>
  <c r="J2737" i="7" s="1"/>
  <c r="M2737" i="7" s="1"/>
  <c r="L2737" i="7"/>
  <c r="I2738" i="7"/>
  <c r="K2738" i="7" s="1"/>
  <c r="J2738" i="7"/>
  <c r="M2738" i="7" s="1"/>
  <c r="L2738" i="7"/>
  <c r="I2739" i="7"/>
  <c r="J2739" i="7" s="1"/>
  <c r="M2739" i="7" s="1"/>
  <c r="L2739" i="7"/>
  <c r="I2740" i="7"/>
  <c r="L2740" i="7"/>
  <c r="I2741" i="7"/>
  <c r="J2741" i="7"/>
  <c r="M2741" i="7" s="1"/>
  <c r="K2741" i="7"/>
  <c r="L2741" i="7"/>
  <c r="I2742" i="7"/>
  <c r="J2742" i="7" s="1"/>
  <c r="M2742" i="7" s="1"/>
  <c r="K2742" i="7"/>
  <c r="L2742" i="7"/>
  <c r="I2743" i="7"/>
  <c r="K2743" i="7" s="1"/>
  <c r="J2743" i="7"/>
  <c r="M2743" i="7" s="1"/>
  <c r="L2743" i="7"/>
  <c r="I2744" i="7"/>
  <c r="K2744" i="7" s="1"/>
  <c r="J2744" i="7"/>
  <c r="M2744" i="7" s="1"/>
  <c r="L2744" i="7"/>
  <c r="I2745" i="7"/>
  <c r="J2745" i="7" s="1"/>
  <c r="M2745" i="7" s="1"/>
  <c r="L2745" i="7"/>
  <c r="I2746" i="7"/>
  <c r="J2746" i="7"/>
  <c r="M2746" i="7" s="1"/>
  <c r="K2746" i="7"/>
  <c r="L2746" i="7"/>
  <c r="I2747" i="7"/>
  <c r="J2747" i="7" s="1"/>
  <c r="M2747" i="7" s="1"/>
  <c r="K2747" i="7"/>
  <c r="L2747" i="7"/>
  <c r="I2748" i="7"/>
  <c r="K2748" i="7" s="1"/>
  <c r="J2748" i="7"/>
  <c r="M2748" i="7" s="1"/>
  <c r="L2748" i="7"/>
  <c r="I2749" i="7"/>
  <c r="J2749" i="7" s="1"/>
  <c r="M2749" i="7" s="1"/>
  <c r="L2749" i="7"/>
  <c r="I2750" i="7"/>
  <c r="J2750" i="7"/>
  <c r="M2750" i="7" s="1"/>
  <c r="K2750" i="7"/>
  <c r="L2750" i="7"/>
  <c r="I2751" i="7"/>
  <c r="K2751" i="7" s="1"/>
  <c r="L2751" i="7"/>
  <c r="I2752" i="7"/>
  <c r="J2752" i="7"/>
  <c r="M2752" i="7" s="1"/>
  <c r="K2752" i="7"/>
  <c r="L2752" i="7"/>
  <c r="I2753" i="7"/>
  <c r="J2753" i="7" s="1"/>
  <c r="L2753" i="7"/>
  <c r="M2753" i="7"/>
  <c r="I2754" i="7"/>
  <c r="K2754" i="7" s="1"/>
  <c r="J2754" i="7"/>
  <c r="M2754" i="7" s="1"/>
  <c r="L2754" i="7"/>
  <c r="I2755" i="7"/>
  <c r="L2755" i="7"/>
  <c r="I2756" i="7"/>
  <c r="K2756" i="7" s="1"/>
  <c r="J2756" i="7"/>
  <c r="M2756" i="7" s="1"/>
  <c r="L2756" i="7"/>
  <c r="I2757" i="7"/>
  <c r="L2757" i="7"/>
  <c r="I2758" i="7"/>
  <c r="K2758" i="7" s="1"/>
  <c r="J2758" i="7"/>
  <c r="M2758" i="7" s="1"/>
  <c r="L2758" i="7"/>
  <c r="I2759" i="7"/>
  <c r="L2759" i="7"/>
  <c r="I2760" i="7"/>
  <c r="K2760" i="7" s="1"/>
  <c r="J2760" i="7"/>
  <c r="M2760" i="7" s="1"/>
  <c r="L2760" i="7"/>
  <c r="I2761" i="7"/>
  <c r="J2761" i="7" s="1"/>
  <c r="M2761" i="7" s="1"/>
  <c r="L2761" i="7"/>
  <c r="I2762" i="7"/>
  <c r="K2762" i="7" s="1"/>
  <c r="J2762" i="7"/>
  <c r="M2762" i="7" s="1"/>
  <c r="L2762" i="7"/>
  <c r="I2763" i="7"/>
  <c r="J2763" i="7" s="1"/>
  <c r="M2763" i="7" s="1"/>
  <c r="L2763" i="7"/>
  <c r="I2764" i="7"/>
  <c r="K2764" i="7" s="1"/>
  <c r="J2764" i="7"/>
  <c r="M2764" i="7" s="1"/>
  <c r="L2764" i="7"/>
  <c r="I2765" i="7"/>
  <c r="J2765" i="7" s="1"/>
  <c r="M2765" i="7" s="1"/>
  <c r="L2765" i="7"/>
  <c r="I2766" i="7"/>
  <c r="K2766" i="7" s="1"/>
  <c r="J2766" i="7"/>
  <c r="M2766" i="7" s="1"/>
  <c r="L2766" i="7"/>
  <c r="I2767" i="7"/>
  <c r="K2767" i="7" s="1"/>
  <c r="L2767" i="7"/>
  <c r="I2768" i="7"/>
  <c r="J2768" i="7"/>
  <c r="M2768" i="7" s="1"/>
  <c r="K2768" i="7"/>
  <c r="L2768" i="7"/>
  <c r="I2769" i="7"/>
  <c r="J2769" i="7" s="1"/>
  <c r="M2769" i="7" s="1"/>
  <c r="L2769" i="7"/>
  <c r="I2770" i="7"/>
  <c r="K2770" i="7" s="1"/>
  <c r="J2770" i="7"/>
  <c r="M2770" i="7" s="1"/>
  <c r="L2770" i="7"/>
  <c r="I2771" i="7"/>
  <c r="L2771" i="7"/>
  <c r="I2772" i="7"/>
  <c r="K2772" i="7" s="1"/>
  <c r="J2772" i="7"/>
  <c r="M2772" i="7" s="1"/>
  <c r="L2772" i="7"/>
  <c r="I2773" i="7"/>
  <c r="L2773" i="7"/>
  <c r="I2774" i="7"/>
  <c r="K2774" i="7" s="1"/>
  <c r="J2774" i="7"/>
  <c r="M2774" i="7" s="1"/>
  <c r="L2774" i="7"/>
  <c r="I2775" i="7"/>
  <c r="L2775" i="7"/>
  <c r="I2776" i="7"/>
  <c r="K2776" i="7" s="1"/>
  <c r="J2776" i="7"/>
  <c r="M2776" i="7" s="1"/>
  <c r="L2776" i="7"/>
  <c r="I2777" i="7"/>
  <c r="J2777" i="7" s="1"/>
  <c r="M2777" i="7" s="1"/>
  <c r="L2777" i="7"/>
  <c r="I2778" i="7"/>
  <c r="K2778" i="7" s="1"/>
  <c r="J2778" i="7"/>
  <c r="M2778" i="7" s="1"/>
  <c r="L2778" i="7"/>
  <c r="I2779" i="7"/>
  <c r="J2779" i="7" s="1"/>
  <c r="M2779" i="7" s="1"/>
  <c r="L2779" i="7"/>
  <c r="I2780" i="7"/>
  <c r="K2780" i="7" s="1"/>
  <c r="J2780" i="7"/>
  <c r="M2780" i="7" s="1"/>
  <c r="L2780" i="7"/>
  <c r="I2781" i="7"/>
  <c r="J2781" i="7"/>
  <c r="M2781" i="7" s="1"/>
  <c r="K2781" i="7"/>
  <c r="L2781" i="7"/>
  <c r="I2782" i="7"/>
  <c r="K2782" i="7" s="1"/>
  <c r="J2782" i="7"/>
  <c r="M2782" i="7" s="1"/>
  <c r="L2782" i="7"/>
  <c r="I2783" i="7"/>
  <c r="K2783" i="7" s="1"/>
  <c r="L2783" i="7"/>
  <c r="I2784" i="7"/>
  <c r="K2784" i="7" s="1"/>
  <c r="J2784" i="7"/>
  <c r="M2784" i="7" s="1"/>
  <c r="L2784" i="7"/>
  <c r="I2785" i="7"/>
  <c r="J2785" i="7" s="1"/>
  <c r="M2785" i="7" s="1"/>
  <c r="L2785" i="7"/>
  <c r="I2786" i="7"/>
  <c r="K2786" i="7" s="1"/>
  <c r="J2786" i="7"/>
  <c r="M2786" i="7" s="1"/>
  <c r="L2786" i="7"/>
  <c r="I2787" i="7"/>
  <c r="J2787" i="7"/>
  <c r="M2787" i="7" s="1"/>
  <c r="K2787" i="7"/>
  <c r="L2787" i="7"/>
  <c r="I2788" i="7"/>
  <c r="K2788" i="7" s="1"/>
  <c r="J2788" i="7"/>
  <c r="M2788" i="7" s="1"/>
  <c r="L2788" i="7"/>
  <c r="I2789" i="7"/>
  <c r="J2789" i="7" s="1"/>
  <c r="M2789" i="7" s="1"/>
  <c r="K2789" i="7"/>
  <c r="L2789" i="7"/>
  <c r="I2790" i="7"/>
  <c r="K2790" i="7" s="1"/>
  <c r="J2790" i="7"/>
  <c r="M2790" i="7" s="1"/>
  <c r="L2790" i="7"/>
  <c r="I2791" i="7"/>
  <c r="K2791" i="7" s="1"/>
  <c r="L2791" i="7"/>
  <c r="I2792" i="7"/>
  <c r="J2792" i="7"/>
  <c r="M2792" i="7" s="1"/>
  <c r="K2792" i="7"/>
  <c r="L2792" i="7"/>
  <c r="I2793" i="7"/>
  <c r="J2793" i="7" s="1"/>
  <c r="M2793" i="7" s="1"/>
  <c r="L2793" i="7"/>
  <c r="I2794" i="7"/>
  <c r="K2794" i="7" s="1"/>
  <c r="J2794" i="7"/>
  <c r="M2794" i="7" s="1"/>
  <c r="L2794" i="7"/>
  <c r="I2795" i="7"/>
  <c r="K2795" i="7" s="1"/>
  <c r="J2795" i="7"/>
  <c r="M2795" i="7" s="1"/>
  <c r="L2795" i="7"/>
  <c r="I2796" i="7"/>
  <c r="K2796" i="7" s="1"/>
  <c r="J2796" i="7"/>
  <c r="M2796" i="7" s="1"/>
  <c r="L2796" i="7"/>
  <c r="I2797" i="7"/>
  <c r="K2797" i="7" s="1"/>
  <c r="L2797" i="7"/>
  <c r="I2798" i="7"/>
  <c r="K2798" i="7" s="1"/>
  <c r="J2798" i="7"/>
  <c r="L2798" i="7"/>
  <c r="M2798" i="7"/>
  <c r="I2799" i="7"/>
  <c r="K2799" i="7" s="1"/>
  <c r="J2799" i="7"/>
  <c r="M2799" i="7" s="1"/>
  <c r="L2799" i="7"/>
  <c r="I2800" i="7"/>
  <c r="K2800" i="7" s="1"/>
  <c r="J2800" i="7"/>
  <c r="M2800" i="7" s="1"/>
  <c r="L2800" i="7"/>
  <c r="I2801" i="7"/>
  <c r="J2801" i="7" s="1"/>
  <c r="M2801" i="7" s="1"/>
  <c r="L2801" i="7"/>
  <c r="I2802" i="7"/>
  <c r="L2802" i="7"/>
  <c r="I2803" i="7"/>
  <c r="K2803" i="7" s="1"/>
  <c r="J2803" i="7"/>
  <c r="M2803" i="7" s="1"/>
  <c r="L2803" i="7"/>
  <c r="I2804" i="7"/>
  <c r="K2804" i="7" s="1"/>
  <c r="J2804" i="7"/>
  <c r="M2804" i="7" s="1"/>
  <c r="L2804" i="7"/>
  <c r="I2805" i="7"/>
  <c r="L2805" i="7"/>
  <c r="I2806" i="7"/>
  <c r="J2806" i="7" s="1"/>
  <c r="M2806" i="7" s="1"/>
  <c r="L2806" i="7"/>
  <c r="I2807" i="7"/>
  <c r="K2807" i="7" s="1"/>
  <c r="J2807" i="7"/>
  <c r="M2807" i="7" s="1"/>
  <c r="L2807" i="7"/>
  <c r="I2808" i="7"/>
  <c r="J2808" i="7"/>
  <c r="M2808" i="7" s="1"/>
  <c r="K2808" i="7"/>
  <c r="L2808" i="7"/>
  <c r="I2809" i="7"/>
  <c r="J2809" i="7" s="1"/>
  <c r="M2809" i="7" s="1"/>
  <c r="L2809" i="7"/>
  <c r="I2810" i="7"/>
  <c r="K2810" i="7" s="1"/>
  <c r="J2810" i="7"/>
  <c r="M2810" i="7" s="1"/>
  <c r="L2810" i="7"/>
  <c r="I2811" i="7"/>
  <c r="J2811" i="7" s="1"/>
  <c r="M2811" i="7" s="1"/>
  <c r="K2811" i="7"/>
  <c r="L2811" i="7"/>
  <c r="I2812" i="7"/>
  <c r="K2812" i="7" s="1"/>
  <c r="J2812" i="7"/>
  <c r="M2812" i="7" s="1"/>
  <c r="L2812" i="7"/>
  <c r="I2813" i="7"/>
  <c r="J2813" i="7"/>
  <c r="M2813" i="7" s="1"/>
  <c r="K2813" i="7"/>
  <c r="L2813" i="7"/>
  <c r="I2814" i="7"/>
  <c r="K2814" i="7" s="1"/>
  <c r="J2814" i="7"/>
  <c r="L2814" i="7"/>
  <c r="M2814" i="7"/>
  <c r="I2815" i="7"/>
  <c r="K2815" i="7" s="1"/>
  <c r="J2815" i="7"/>
  <c r="M2815" i="7" s="1"/>
  <c r="L2815" i="7"/>
  <c r="I2816" i="7"/>
  <c r="K2816" i="7" s="1"/>
  <c r="L2816" i="7"/>
  <c r="I2817" i="7"/>
  <c r="K2817" i="7" s="1"/>
  <c r="J2817" i="7"/>
  <c r="L2817" i="7"/>
  <c r="M2817" i="7"/>
  <c r="I2818" i="7"/>
  <c r="K2818" i="7" s="1"/>
  <c r="J2818" i="7"/>
  <c r="M2818" i="7" s="1"/>
  <c r="L2818" i="7"/>
  <c r="I2819" i="7"/>
  <c r="L2819" i="7"/>
  <c r="I2820" i="7"/>
  <c r="K2820" i="7" s="1"/>
  <c r="J2820" i="7"/>
  <c r="M2820" i="7" s="1"/>
  <c r="L2820" i="7"/>
  <c r="I2821" i="7"/>
  <c r="L2821" i="7"/>
  <c r="I2822" i="7"/>
  <c r="J2822" i="7"/>
  <c r="M2822" i="7" s="1"/>
  <c r="K2822" i="7"/>
  <c r="L2822" i="7"/>
  <c r="I2823" i="7"/>
  <c r="K2823" i="7" s="1"/>
  <c r="L2823" i="7"/>
  <c r="I2824" i="7"/>
  <c r="K2824" i="7" s="1"/>
  <c r="J2824" i="7"/>
  <c r="M2824" i="7" s="1"/>
  <c r="L2824" i="7"/>
  <c r="I2825" i="7"/>
  <c r="J2825" i="7" s="1"/>
  <c r="M2825" i="7" s="1"/>
  <c r="L2825" i="7"/>
  <c r="I2826" i="7"/>
  <c r="K2826" i="7" s="1"/>
  <c r="J2826" i="7"/>
  <c r="M2826" i="7" s="1"/>
  <c r="L2826" i="7"/>
  <c r="I2827" i="7"/>
  <c r="L2827" i="7"/>
  <c r="I2828" i="7"/>
  <c r="K2828" i="7" s="1"/>
  <c r="J2828" i="7"/>
  <c r="M2828" i="7" s="1"/>
  <c r="L2828" i="7"/>
  <c r="I2829" i="7"/>
  <c r="L2829" i="7"/>
  <c r="I2830" i="7"/>
  <c r="K2830" i="7" s="1"/>
  <c r="J2830" i="7"/>
  <c r="L2830" i="7"/>
  <c r="M2830" i="7"/>
  <c r="I2831" i="7"/>
  <c r="K2831" i="7" s="1"/>
  <c r="L2831" i="7"/>
  <c r="I2832" i="7"/>
  <c r="K2832" i="7" s="1"/>
  <c r="J2832" i="7"/>
  <c r="M2832" i="7" s="1"/>
  <c r="L2832" i="7"/>
  <c r="I2833" i="7"/>
  <c r="J2833" i="7" s="1"/>
  <c r="M2833" i="7" s="1"/>
  <c r="L2833" i="7"/>
  <c r="I2834" i="7"/>
  <c r="K2834" i="7" s="1"/>
  <c r="J2834" i="7"/>
  <c r="M2834" i="7" s="1"/>
  <c r="L2834" i="7"/>
  <c r="I2835" i="7"/>
  <c r="J2835" i="7" s="1"/>
  <c r="M2835" i="7" s="1"/>
  <c r="K2835" i="7"/>
  <c r="L2835" i="7"/>
  <c r="I2836" i="7"/>
  <c r="K2836" i="7" s="1"/>
  <c r="J2836" i="7"/>
  <c r="M2836" i="7" s="1"/>
  <c r="L2836" i="7"/>
  <c r="I2837" i="7"/>
  <c r="J2837" i="7" s="1"/>
  <c r="M2837" i="7" s="1"/>
  <c r="L2837" i="7"/>
  <c r="I2838" i="7"/>
  <c r="K2838" i="7" s="1"/>
  <c r="J2838" i="7"/>
  <c r="L2838" i="7"/>
  <c r="M2838" i="7"/>
  <c r="I2839" i="7"/>
  <c r="K2839" i="7" s="1"/>
  <c r="L2839" i="7"/>
  <c r="I2840" i="7"/>
  <c r="J2840" i="7" s="1"/>
  <c r="M2840" i="7" s="1"/>
  <c r="L2840" i="7"/>
  <c r="I2841" i="7"/>
  <c r="K2841" i="7" s="1"/>
  <c r="J2841" i="7"/>
  <c r="M2841" i="7" s="1"/>
  <c r="L2841" i="7"/>
  <c r="I2842" i="7"/>
  <c r="J2842" i="7"/>
  <c r="M2842" i="7" s="1"/>
  <c r="K2842" i="7"/>
  <c r="L2842" i="7"/>
  <c r="I2843" i="7"/>
  <c r="J2843" i="7"/>
  <c r="M2843" i="7" s="1"/>
  <c r="K2843" i="7"/>
  <c r="L2843" i="7"/>
  <c r="I2844" i="7"/>
  <c r="L2844" i="7"/>
  <c r="I2845" i="7"/>
  <c r="K2845" i="7" s="1"/>
  <c r="J2845" i="7"/>
  <c r="M2845" i="7" s="1"/>
  <c r="L2845" i="7"/>
  <c r="I2846" i="7"/>
  <c r="J2846" i="7" s="1"/>
  <c r="M2846" i="7" s="1"/>
  <c r="L2846" i="7"/>
  <c r="I2847" i="7"/>
  <c r="K2847" i="7" s="1"/>
  <c r="J2847" i="7"/>
  <c r="M2847" i="7" s="1"/>
  <c r="L2847" i="7"/>
  <c r="I2848" i="7"/>
  <c r="K2848" i="7" s="1"/>
  <c r="J2848" i="7"/>
  <c r="M2848" i="7" s="1"/>
  <c r="L2848" i="7"/>
  <c r="I2849" i="7"/>
  <c r="J2849" i="7" s="1"/>
  <c r="M2849" i="7" s="1"/>
  <c r="L2849" i="7"/>
  <c r="I2850" i="7"/>
  <c r="K2850" i="7" s="1"/>
  <c r="J2850" i="7"/>
  <c r="M2850" i="7" s="1"/>
  <c r="L2850" i="7"/>
  <c r="I2851" i="7"/>
  <c r="K2851" i="7" s="1"/>
  <c r="J2851" i="7"/>
  <c r="M2851" i="7" s="1"/>
  <c r="L2851" i="7"/>
  <c r="I2852" i="7"/>
  <c r="L2852" i="7"/>
  <c r="I2853" i="7"/>
  <c r="K2853" i="7" s="1"/>
  <c r="J2853" i="7"/>
  <c r="M2853" i="7" s="1"/>
  <c r="L2853" i="7"/>
  <c r="I2854" i="7"/>
  <c r="L2854" i="7"/>
  <c r="I2855" i="7"/>
  <c r="K2855" i="7" s="1"/>
  <c r="J2855" i="7"/>
  <c r="M2855" i="7" s="1"/>
  <c r="L2855" i="7"/>
  <c r="I2856" i="7"/>
  <c r="K2856" i="7" s="1"/>
  <c r="J2856" i="7"/>
  <c r="M2856" i="7" s="1"/>
  <c r="L2856" i="7"/>
  <c r="I2857" i="7"/>
  <c r="K2857" i="7" s="1"/>
  <c r="J2857" i="7"/>
  <c r="M2857" i="7" s="1"/>
  <c r="L2857" i="7"/>
  <c r="I2858" i="7"/>
  <c r="L2858" i="7"/>
  <c r="I2859" i="7"/>
  <c r="K2859" i="7" s="1"/>
  <c r="J2859" i="7"/>
  <c r="M2859" i="7" s="1"/>
  <c r="L2859" i="7"/>
  <c r="I2860" i="7"/>
  <c r="L2860" i="7"/>
  <c r="I2861" i="7"/>
  <c r="K2861" i="7" s="1"/>
  <c r="J2861" i="7"/>
  <c r="M2861" i="7" s="1"/>
  <c r="L2861" i="7"/>
  <c r="I2862" i="7"/>
  <c r="J2862" i="7" s="1"/>
  <c r="M2862" i="7" s="1"/>
  <c r="L2862" i="7"/>
  <c r="I2863" i="7"/>
  <c r="K2863" i="7" s="1"/>
  <c r="J2863" i="7"/>
  <c r="M2863" i="7" s="1"/>
  <c r="L2863" i="7"/>
  <c r="I2864" i="7"/>
  <c r="J2864" i="7" s="1"/>
  <c r="M2864" i="7" s="1"/>
  <c r="L2864" i="7"/>
  <c r="I2865" i="7"/>
  <c r="K2865" i="7" s="1"/>
  <c r="J2865" i="7"/>
  <c r="M2865" i="7" s="1"/>
  <c r="L2865" i="7"/>
  <c r="I2866" i="7"/>
  <c r="J2866" i="7" s="1"/>
  <c r="M2866" i="7" s="1"/>
  <c r="K2866" i="7"/>
  <c r="L2866" i="7"/>
  <c r="I2867" i="7"/>
  <c r="J2867" i="7"/>
  <c r="M2867" i="7" s="1"/>
  <c r="K2867" i="7"/>
  <c r="L2867" i="7"/>
  <c r="I2868" i="7"/>
  <c r="L2868" i="7"/>
  <c r="I2869" i="7"/>
  <c r="J2869" i="7"/>
  <c r="M2869" i="7" s="1"/>
  <c r="K2869" i="7"/>
  <c r="L2869" i="7"/>
  <c r="I2870" i="7"/>
  <c r="J2870" i="7" s="1"/>
  <c r="M2870" i="7" s="1"/>
  <c r="L2870" i="7"/>
  <c r="I2871" i="7"/>
  <c r="K2871" i="7" s="1"/>
  <c r="J2871" i="7"/>
  <c r="M2871" i="7" s="1"/>
  <c r="L2871" i="7"/>
  <c r="I2872" i="7"/>
  <c r="J2872" i="7" s="1"/>
  <c r="M2872" i="7" s="1"/>
  <c r="L2872" i="7"/>
  <c r="I2873" i="7"/>
  <c r="K2873" i="7" s="1"/>
  <c r="J2873" i="7"/>
  <c r="L2873" i="7"/>
  <c r="M2873" i="7"/>
  <c r="I2874" i="7"/>
  <c r="J2874" i="7" s="1"/>
  <c r="M2874" i="7" s="1"/>
  <c r="L2874" i="7"/>
  <c r="I2875" i="7"/>
  <c r="K2875" i="7" s="1"/>
  <c r="J2875" i="7"/>
  <c r="L2875" i="7"/>
  <c r="M2875" i="7"/>
  <c r="I2876" i="7"/>
  <c r="L2876" i="7"/>
  <c r="I2877" i="7"/>
  <c r="K2877" i="7" s="1"/>
  <c r="J2877" i="7"/>
  <c r="M2877" i="7" s="1"/>
  <c r="L2877" i="7"/>
  <c r="I2878" i="7"/>
  <c r="J2878" i="7" s="1"/>
  <c r="M2878" i="7" s="1"/>
  <c r="K2878" i="7"/>
  <c r="L2878" i="7"/>
  <c r="I2879" i="7"/>
  <c r="K2879" i="7" s="1"/>
  <c r="J2879" i="7"/>
  <c r="M2879" i="7" s="1"/>
  <c r="L2879" i="7"/>
  <c r="I2880" i="7"/>
  <c r="J2880" i="7" s="1"/>
  <c r="M2880" i="7" s="1"/>
  <c r="K2880" i="7"/>
  <c r="L2880" i="7"/>
  <c r="I2881" i="7"/>
  <c r="K2881" i="7" s="1"/>
  <c r="J2881" i="7"/>
  <c r="M2881" i="7" s="1"/>
  <c r="L2881" i="7"/>
  <c r="I2882" i="7"/>
  <c r="J2882" i="7" s="1"/>
  <c r="M2882" i="7" s="1"/>
  <c r="L2882" i="7"/>
  <c r="I2883" i="7"/>
  <c r="K2883" i="7" s="1"/>
  <c r="J2883" i="7"/>
  <c r="M2883" i="7" s="1"/>
  <c r="L2883" i="7"/>
  <c r="I2884" i="7"/>
  <c r="L2884" i="7"/>
  <c r="I2885" i="7"/>
  <c r="J2885" i="7" s="1"/>
  <c r="M2885" i="7" s="1"/>
  <c r="K2885" i="7"/>
  <c r="L2885" i="7"/>
  <c r="I2886" i="7"/>
  <c r="K2886" i="7" s="1"/>
  <c r="J2886" i="7"/>
  <c r="M2886" i="7" s="1"/>
  <c r="L2886" i="7"/>
  <c r="I2887" i="7"/>
  <c r="K2887" i="7" s="1"/>
  <c r="J2887" i="7"/>
  <c r="M2887" i="7" s="1"/>
  <c r="L2887" i="7"/>
  <c r="I2888" i="7"/>
  <c r="J2888" i="7" s="1"/>
  <c r="M2888" i="7" s="1"/>
  <c r="K2888" i="7"/>
  <c r="L2888" i="7"/>
  <c r="I2889" i="7"/>
  <c r="K2889" i="7" s="1"/>
  <c r="J2889" i="7"/>
  <c r="M2889" i="7" s="1"/>
  <c r="L2889" i="7"/>
  <c r="I2890" i="7"/>
  <c r="J2890" i="7" s="1"/>
  <c r="M2890" i="7" s="1"/>
  <c r="L2890" i="7"/>
  <c r="I2891" i="7"/>
  <c r="L2891" i="7"/>
  <c r="I2892" i="7"/>
  <c r="K2892" i="7" s="1"/>
  <c r="J2892" i="7"/>
  <c r="M2892" i="7" s="1"/>
  <c r="L2892" i="7"/>
  <c r="I2893" i="7"/>
  <c r="K2893" i="7" s="1"/>
  <c r="J2893" i="7"/>
  <c r="M2893" i="7" s="1"/>
  <c r="L2893" i="7"/>
  <c r="I2894" i="7"/>
  <c r="J2894" i="7" s="1"/>
  <c r="M2894" i="7" s="1"/>
  <c r="L2894" i="7"/>
  <c r="I2895" i="7"/>
  <c r="L2895" i="7"/>
  <c r="I2896" i="7"/>
  <c r="J2896" i="7"/>
  <c r="M2896" i="7" s="1"/>
  <c r="K2896" i="7"/>
  <c r="L2896" i="7"/>
  <c r="I2897" i="7"/>
  <c r="K2897" i="7" s="1"/>
  <c r="J2897" i="7"/>
  <c r="M2897" i="7" s="1"/>
  <c r="L2897" i="7"/>
  <c r="I2898" i="7"/>
  <c r="J2898" i="7" s="1"/>
  <c r="M2898" i="7" s="1"/>
  <c r="L2898" i="7"/>
  <c r="I2899" i="7"/>
  <c r="K2899" i="7" s="1"/>
  <c r="J2899" i="7"/>
  <c r="M2899" i="7" s="1"/>
  <c r="L2899" i="7"/>
  <c r="I2900" i="7"/>
  <c r="L2900" i="7"/>
  <c r="I2901" i="7"/>
  <c r="K2901" i="7" s="1"/>
  <c r="J2901" i="7"/>
  <c r="M2901" i="7" s="1"/>
  <c r="L2901" i="7"/>
  <c r="I2902" i="7"/>
  <c r="K2902" i="7" s="1"/>
  <c r="J2902" i="7"/>
  <c r="M2902" i="7" s="1"/>
  <c r="L2902" i="7"/>
  <c r="I2903" i="7"/>
  <c r="K2903" i="7" s="1"/>
  <c r="J2903" i="7"/>
  <c r="M2903" i="7" s="1"/>
  <c r="L2903" i="7"/>
  <c r="I2904" i="7"/>
  <c r="J2904" i="7" s="1"/>
  <c r="M2904" i="7" s="1"/>
  <c r="K2904" i="7"/>
  <c r="L2904" i="7"/>
  <c r="I2905" i="7"/>
  <c r="J2905" i="7" s="1"/>
  <c r="L2905" i="7"/>
  <c r="M2905" i="7"/>
  <c r="I2906" i="7"/>
  <c r="K2906" i="7" s="1"/>
  <c r="J2906" i="7"/>
  <c r="M2906" i="7" s="1"/>
  <c r="L2906" i="7"/>
  <c r="I2907" i="7"/>
  <c r="K2907" i="7" s="1"/>
  <c r="J2907" i="7"/>
  <c r="M2907" i="7" s="1"/>
  <c r="L2907" i="7"/>
  <c r="I2908" i="7"/>
  <c r="L2908" i="7"/>
  <c r="I2909" i="7"/>
  <c r="K2909" i="7" s="1"/>
  <c r="J2909" i="7"/>
  <c r="M2909" i="7" s="1"/>
  <c r="L2909" i="7"/>
  <c r="I2910" i="7"/>
  <c r="J2910" i="7" s="1"/>
  <c r="M2910" i="7" s="1"/>
  <c r="L2910" i="7"/>
  <c r="I2911" i="7"/>
  <c r="K2911" i="7" s="1"/>
  <c r="J2911" i="7"/>
  <c r="M2911" i="7" s="1"/>
  <c r="L2911" i="7"/>
  <c r="I2912" i="7"/>
  <c r="K2912" i="7" s="1"/>
  <c r="L2912" i="7"/>
  <c r="I2913" i="7"/>
  <c r="K2913" i="7" s="1"/>
  <c r="J2913" i="7"/>
  <c r="M2913" i="7" s="1"/>
  <c r="L2913" i="7"/>
  <c r="I2914" i="7"/>
  <c r="L2914" i="7"/>
  <c r="I2915" i="7"/>
  <c r="K2915" i="7" s="1"/>
  <c r="J2915" i="7"/>
  <c r="M2915" i="7" s="1"/>
  <c r="L2915" i="7"/>
  <c r="I2916" i="7"/>
  <c r="L2916" i="7"/>
  <c r="I2917" i="7"/>
  <c r="K2917" i="7" s="1"/>
  <c r="J2917" i="7"/>
  <c r="M2917" i="7" s="1"/>
  <c r="L2917" i="7"/>
  <c r="I2918" i="7"/>
  <c r="J2918" i="7" s="1"/>
  <c r="M2918" i="7" s="1"/>
  <c r="L2918" i="7"/>
  <c r="I2919" i="7"/>
  <c r="L2919" i="7"/>
  <c r="I2920" i="7"/>
  <c r="K2920" i="7" s="1"/>
  <c r="J2920" i="7"/>
  <c r="M2920" i="7" s="1"/>
  <c r="L2920" i="7"/>
  <c r="I2921" i="7"/>
  <c r="L2921" i="7"/>
  <c r="I2922" i="7"/>
  <c r="K2922" i="7" s="1"/>
  <c r="J2922" i="7"/>
  <c r="M2922" i="7" s="1"/>
  <c r="L2922" i="7"/>
  <c r="I2923" i="7"/>
  <c r="L2923" i="7"/>
  <c r="I2924" i="7"/>
  <c r="K2924" i="7" s="1"/>
  <c r="J2924" i="7"/>
  <c r="M2924" i="7" s="1"/>
  <c r="L2924" i="7"/>
  <c r="I2925" i="7"/>
  <c r="L2925" i="7"/>
  <c r="I2926" i="7"/>
  <c r="K2926" i="7" s="1"/>
  <c r="J2926" i="7"/>
  <c r="M2926" i="7" s="1"/>
  <c r="L2926" i="7"/>
  <c r="I2927" i="7"/>
  <c r="L2927" i="7"/>
  <c r="I2928" i="7"/>
  <c r="J2928" i="7" s="1"/>
  <c r="M2928" i="7" s="1"/>
  <c r="K2928" i="7"/>
  <c r="L2928" i="7"/>
  <c r="I2929" i="7"/>
  <c r="K2929" i="7" s="1"/>
  <c r="J2929" i="7"/>
  <c r="L2929" i="7"/>
  <c r="M2929" i="7"/>
  <c r="I2930" i="7"/>
  <c r="K2930" i="7" s="1"/>
  <c r="J2930" i="7"/>
  <c r="M2930" i="7" s="1"/>
  <c r="L2930" i="7"/>
  <c r="I2931" i="7"/>
  <c r="L2931" i="7"/>
  <c r="I2932" i="7"/>
  <c r="K2932" i="7" s="1"/>
  <c r="J2932" i="7"/>
  <c r="M2932" i="7" s="1"/>
  <c r="L2932" i="7"/>
  <c r="I2933" i="7"/>
  <c r="K2933" i="7" s="1"/>
  <c r="L2933" i="7"/>
  <c r="I2934" i="7"/>
  <c r="L2934" i="7"/>
  <c r="I2935" i="7"/>
  <c r="K2935" i="7" s="1"/>
  <c r="J2935" i="7"/>
  <c r="M2935" i="7" s="1"/>
  <c r="L2935" i="7"/>
  <c r="I2936" i="7"/>
  <c r="K2936" i="7" s="1"/>
  <c r="J2936" i="7"/>
  <c r="M2936" i="7" s="1"/>
  <c r="L2936" i="7"/>
  <c r="I2937" i="7"/>
  <c r="K2937" i="7" s="1"/>
  <c r="J2937" i="7"/>
  <c r="M2937" i="7" s="1"/>
  <c r="L2937" i="7"/>
  <c r="I2938" i="7"/>
  <c r="K2938" i="7" s="1"/>
  <c r="J2938" i="7"/>
  <c r="M2938" i="7" s="1"/>
  <c r="L2938" i="7"/>
  <c r="I2939" i="7"/>
  <c r="J2939" i="7"/>
  <c r="M2939" i="7" s="1"/>
  <c r="K2939" i="7"/>
  <c r="L2939" i="7"/>
  <c r="I2940" i="7"/>
  <c r="L2940" i="7"/>
  <c r="I2941" i="7"/>
  <c r="K2941" i="7" s="1"/>
  <c r="J2941" i="7"/>
  <c r="M2941" i="7" s="1"/>
  <c r="L2941" i="7"/>
  <c r="I2942" i="7"/>
  <c r="K2942" i="7" s="1"/>
  <c r="J2942" i="7"/>
  <c r="M2942" i="7" s="1"/>
  <c r="L2942" i="7"/>
  <c r="I2943" i="7"/>
  <c r="L2943" i="7"/>
  <c r="I2944" i="7"/>
  <c r="K2944" i="7" s="1"/>
  <c r="J2944" i="7"/>
  <c r="M2944" i="7" s="1"/>
  <c r="L2944" i="7"/>
  <c r="I2945" i="7"/>
  <c r="K2945" i="7" s="1"/>
  <c r="L2945" i="7"/>
  <c r="I2946" i="7"/>
  <c r="K2946" i="7" s="1"/>
  <c r="J2946" i="7"/>
  <c r="M2946" i="7" s="1"/>
  <c r="L2946" i="7"/>
  <c r="I2947" i="7"/>
  <c r="J2947" i="7"/>
  <c r="M2947" i="7" s="1"/>
  <c r="K2947" i="7"/>
  <c r="L2947" i="7"/>
  <c r="I2948" i="7"/>
  <c r="K2948" i="7" s="1"/>
  <c r="J2948" i="7"/>
  <c r="M2948" i="7" s="1"/>
  <c r="L2948" i="7"/>
  <c r="I2949" i="7"/>
  <c r="K2949" i="7" s="1"/>
  <c r="J2949" i="7"/>
  <c r="M2949" i="7" s="1"/>
  <c r="L2949" i="7"/>
  <c r="I2950" i="7"/>
  <c r="K2950" i="7" s="1"/>
  <c r="J2950" i="7"/>
  <c r="M2950" i="7" s="1"/>
  <c r="L2950" i="7"/>
  <c r="I2951" i="7"/>
  <c r="L2951" i="7"/>
  <c r="I2952" i="7"/>
  <c r="K2952" i="7" s="1"/>
  <c r="J2952" i="7"/>
  <c r="M2952" i="7" s="1"/>
  <c r="L2952" i="7"/>
  <c r="I2953" i="7"/>
  <c r="K2953" i="7" s="1"/>
  <c r="L2953" i="7"/>
  <c r="I2954" i="7"/>
  <c r="K2954" i="7" s="1"/>
  <c r="J2954" i="7"/>
  <c r="M2954" i="7" s="1"/>
  <c r="L2954" i="7"/>
  <c r="I2955" i="7"/>
  <c r="K2955" i="7" s="1"/>
  <c r="J2955" i="7"/>
  <c r="M2955" i="7" s="1"/>
  <c r="L2955" i="7"/>
  <c r="I2956" i="7"/>
  <c r="K2956" i="7" s="1"/>
  <c r="J2956" i="7"/>
  <c r="L2956" i="7"/>
  <c r="M2956" i="7"/>
  <c r="I2957" i="7"/>
  <c r="J2957" i="7" s="1"/>
  <c r="M2957" i="7" s="1"/>
  <c r="L2957" i="7"/>
  <c r="I2958" i="7"/>
  <c r="K2958" i="7" s="1"/>
  <c r="J2958" i="7"/>
  <c r="M2958" i="7" s="1"/>
  <c r="L2958" i="7"/>
  <c r="I2959" i="7"/>
  <c r="K2959" i="7" s="1"/>
  <c r="J2959" i="7"/>
  <c r="M2959" i="7" s="1"/>
  <c r="L2959" i="7"/>
  <c r="I2960" i="7"/>
  <c r="L2960" i="7"/>
  <c r="I2961" i="7"/>
  <c r="K2961" i="7" s="1"/>
  <c r="J2961" i="7"/>
  <c r="L2961" i="7"/>
  <c r="M2961" i="7"/>
  <c r="I2962" i="7"/>
  <c r="K2962" i="7" s="1"/>
  <c r="J2962" i="7"/>
  <c r="M2962" i="7" s="1"/>
  <c r="L2962" i="7"/>
  <c r="I2963" i="7"/>
  <c r="L2963" i="7"/>
  <c r="I2964" i="7"/>
  <c r="K2964" i="7" s="1"/>
  <c r="J2964" i="7"/>
  <c r="L2964" i="7"/>
  <c r="M2964" i="7"/>
  <c r="I2965" i="7"/>
  <c r="J2965" i="7" s="1"/>
  <c r="M2965" i="7" s="1"/>
  <c r="L2965" i="7"/>
  <c r="I2966" i="7"/>
  <c r="J2966" i="7"/>
  <c r="K2966" i="7"/>
  <c r="L2966" i="7"/>
  <c r="M2966" i="7"/>
  <c r="I2967" i="7"/>
  <c r="K2967" i="7" s="1"/>
  <c r="J2967" i="7"/>
  <c r="M2967" i="7" s="1"/>
  <c r="L2967" i="7"/>
  <c r="I2968" i="7"/>
  <c r="J2968" i="7" s="1"/>
  <c r="M2968" i="7" s="1"/>
  <c r="L2968" i="7"/>
  <c r="I2969" i="7"/>
  <c r="K2969" i="7" s="1"/>
  <c r="J2969" i="7"/>
  <c r="M2969" i="7" s="1"/>
  <c r="L2969" i="7"/>
  <c r="I2970" i="7"/>
  <c r="K2970" i="7" s="1"/>
  <c r="J2970" i="7"/>
  <c r="M2970" i="7" s="1"/>
  <c r="L2970" i="7"/>
  <c r="I2971" i="7"/>
  <c r="K2971" i="7" s="1"/>
  <c r="J2971" i="7"/>
  <c r="M2971" i="7" s="1"/>
  <c r="L2971" i="7"/>
  <c r="I2972" i="7"/>
  <c r="K2972" i="7" s="1"/>
  <c r="J2972" i="7"/>
  <c r="M2972" i="7" s="1"/>
  <c r="L2972" i="7"/>
  <c r="I2973" i="7"/>
  <c r="L2973" i="7"/>
  <c r="I2974" i="7"/>
  <c r="J2974" i="7" s="1"/>
  <c r="M2974" i="7" s="1"/>
  <c r="L2974" i="7"/>
  <c r="I2975" i="7"/>
  <c r="K2975" i="7" s="1"/>
  <c r="J2975" i="7"/>
  <c r="M2975" i="7" s="1"/>
  <c r="L2975" i="7"/>
  <c r="I2976" i="7"/>
  <c r="L2976" i="7"/>
  <c r="I2977" i="7"/>
  <c r="K2977" i="7" s="1"/>
  <c r="J2977" i="7"/>
  <c r="M2977" i="7" s="1"/>
  <c r="L2977" i="7"/>
  <c r="I2978" i="7"/>
  <c r="L2978" i="7"/>
  <c r="I2979" i="7"/>
  <c r="K2979" i="7" s="1"/>
  <c r="J2979" i="7"/>
  <c r="M2979" i="7" s="1"/>
  <c r="L2979" i="7"/>
  <c r="I2980" i="7"/>
  <c r="L2980" i="7"/>
  <c r="I2981" i="7"/>
  <c r="L2981" i="7"/>
  <c r="I2982" i="7"/>
  <c r="J2982" i="7" s="1"/>
  <c r="M2982" i="7" s="1"/>
  <c r="L2982" i="7"/>
  <c r="I2983" i="7"/>
  <c r="K2983" i="7" s="1"/>
  <c r="J2983" i="7"/>
  <c r="M2983" i="7" s="1"/>
  <c r="L2983" i="7"/>
  <c r="I2984" i="7"/>
  <c r="L2984" i="7"/>
  <c r="I2985" i="7"/>
  <c r="K2985" i="7" s="1"/>
  <c r="J2985" i="7"/>
  <c r="M2985" i="7" s="1"/>
  <c r="L2985" i="7"/>
  <c r="I2986" i="7"/>
  <c r="L2986" i="7"/>
  <c r="I2987" i="7"/>
  <c r="K2987" i="7" s="1"/>
  <c r="J2987" i="7"/>
  <c r="M2987" i="7" s="1"/>
  <c r="L2987" i="7"/>
  <c r="I2988" i="7"/>
  <c r="L2988" i="7"/>
  <c r="I2989" i="7"/>
  <c r="J2989" i="7"/>
  <c r="M2989" i="7" s="1"/>
  <c r="K2989" i="7"/>
  <c r="L2989" i="7"/>
  <c r="I2990" i="7"/>
  <c r="J2990" i="7" s="1"/>
  <c r="M2990" i="7" s="1"/>
  <c r="L2990" i="7"/>
  <c r="I2991" i="7"/>
  <c r="K2991" i="7" s="1"/>
  <c r="J2991" i="7"/>
  <c r="M2991" i="7" s="1"/>
  <c r="L2991" i="7"/>
  <c r="I2992" i="7"/>
  <c r="J2992" i="7" s="1"/>
  <c r="M2992" i="7" s="1"/>
  <c r="L2992" i="7"/>
  <c r="I2993" i="7"/>
  <c r="K2993" i="7" s="1"/>
  <c r="J2993" i="7"/>
  <c r="M2993" i="7" s="1"/>
  <c r="L2993" i="7"/>
  <c r="I2994" i="7"/>
  <c r="J2994" i="7" s="1"/>
  <c r="M2994" i="7" s="1"/>
  <c r="L2994" i="7"/>
  <c r="I2995" i="7"/>
  <c r="J2995" i="7"/>
  <c r="M2995" i="7" s="1"/>
  <c r="K2995" i="7"/>
  <c r="L2995" i="7"/>
  <c r="I2996" i="7"/>
  <c r="L2996" i="7"/>
  <c r="I2997" i="7"/>
  <c r="K2997" i="7" s="1"/>
  <c r="J2997" i="7"/>
  <c r="M2997" i="7" s="1"/>
  <c r="L2997" i="7"/>
  <c r="I2998" i="7"/>
  <c r="J2998" i="7" s="1"/>
  <c r="M2998" i="7" s="1"/>
  <c r="L2998" i="7"/>
  <c r="I2999" i="7"/>
  <c r="K2999" i="7" s="1"/>
  <c r="J2999" i="7"/>
  <c r="M2999" i="7" s="1"/>
  <c r="L2999" i="7"/>
  <c r="I3000" i="7"/>
  <c r="J3000" i="7"/>
  <c r="M3000" i="7" s="1"/>
  <c r="K3000" i="7"/>
  <c r="L3000" i="7"/>
  <c r="I3001" i="7"/>
  <c r="K3001" i="7" s="1"/>
  <c r="J3001" i="7"/>
  <c r="M3001" i="7" s="1"/>
  <c r="L3001" i="7"/>
  <c r="I3002" i="7"/>
  <c r="J3002" i="7" s="1"/>
  <c r="M3002" i="7" s="1"/>
  <c r="L3002" i="7"/>
  <c r="I3003" i="7"/>
  <c r="K3003" i="7" s="1"/>
  <c r="J3003" i="7"/>
  <c r="M3003" i="7" s="1"/>
  <c r="L3003" i="7"/>
  <c r="I3004" i="7"/>
  <c r="L3004" i="7"/>
  <c r="I3005" i="7"/>
  <c r="K3005" i="7" s="1"/>
  <c r="J3005" i="7"/>
  <c r="M3005" i="7" s="1"/>
  <c r="L3005" i="7"/>
  <c r="I3006" i="7"/>
  <c r="J3006" i="7" s="1"/>
  <c r="M3006" i="7" s="1"/>
  <c r="L3006" i="7"/>
  <c r="I3007" i="7"/>
  <c r="K3007" i="7" s="1"/>
  <c r="J3007" i="7"/>
  <c r="M3007" i="7" s="1"/>
  <c r="L3007" i="7"/>
  <c r="I3008" i="7"/>
  <c r="L3008" i="7"/>
  <c r="I3009" i="7"/>
  <c r="K3009" i="7" s="1"/>
  <c r="J3009" i="7"/>
  <c r="M3009" i="7" s="1"/>
  <c r="L3009" i="7"/>
  <c r="I3010" i="7"/>
  <c r="L3010" i="7"/>
  <c r="I3011" i="7"/>
  <c r="K3011" i="7" s="1"/>
  <c r="J3011" i="7"/>
  <c r="M3011" i="7" s="1"/>
  <c r="L3011" i="7"/>
  <c r="I3012" i="7"/>
  <c r="L3012" i="7"/>
  <c r="I3013" i="7"/>
  <c r="K3013" i="7" s="1"/>
  <c r="J3013" i="7"/>
  <c r="M3013" i="7" s="1"/>
  <c r="L3013" i="7"/>
  <c r="I3014" i="7"/>
  <c r="L3014" i="7"/>
  <c r="I3015" i="7"/>
  <c r="K3015" i="7" s="1"/>
  <c r="J3015" i="7"/>
  <c r="M3015" i="7" s="1"/>
  <c r="L3015" i="7"/>
  <c r="I3016" i="7"/>
  <c r="K3016" i="7" s="1"/>
  <c r="L3016" i="7"/>
  <c r="I3017" i="7"/>
  <c r="L3017" i="7"/>
  <c r="I3018" i="7"/>
  <c r="K3018" i="7" s="1"/>
  <c r="J3018" i="7"/>
  <c r="M3018" i="7" s="1"/>
  <c r="L3018" i="7"/>
  <c r="I3019" i="7"/>
  <c r="L3019" i="7"/>
  <c r="I3020" i="7"/>
  <c r="K3020" i="7" s="1"/>
  <c r="J3020" i="7"/>
  <c r="M3020" i="7" s="1"/>
  <c r="L3020" i="7"/>
  <c r="I3021" i="7"/>
  <c r="J3021" i="7" s="1"/>
  <c r="M3021" i="7" s="1"/>
  <c r="L3021" i="7"/>
  <c r="I3022" i="7"/>
  <c r="K3022" i="7" s="1"/>
  <c r="J3022" i="7"/>
  <c r="M3022" i="7" s="1"/>
  <c r="L3022" i="7"/>
  <c r="I3023" i="7"/>
  <c r="J3023" i="7"/>
  <c r="M3023" i="7" s="1"/>
  <c r="K3023" i="7"/>
  <c r="L3023" i="7"/>
  <c r="I3024" i="7"/>
  <c r="K3024" i="7" s="1"/>
  <c r="J3024" i="7"/>
  <c r="M3024" i="7" s="1"/>
  <c r="L3024" i="7"/>
  <c r="I3025" i="7"/>
  <c r="J3025" i="7"/>
  <c r="M3025" i="7" s="1"/>
  <c r="K3025" i="7"/>
  <c r="L3025" i="7"/>
  <c r="I3026" i="7"/>
  <c r="K3026" i="7" s="1"/>
  <c r="J3026" i="7"/>
  <c r="M3026" i="7" s="1"/>
  <c r="L3026" i="7"/>
  <c r="I3027" i="7"/>
  <c r="L3027" i="7"/>
  <c r="I3028" i="7"/>
  <c r="K3028" i="7" s="1"/>
  <c r="J3028" i="7"/>
  <c r="M3028" i="7" s="1"/>
  <c r="L3028" i="7"/>
  <c r="I3029" i="7"/>
  <c r="J3029" i="7" s="1"/>
  <c r="L3029" i="7"/>
  <c r="M3029" i="7"/>
  <c r="I3030" i="7"/>
  <c r="K3030" i="7" s="1"/>
  <c r="J3030" i="7"/>
  <c r="M3030" i="7" s="1"/>
  <c r="L3030" i="7"/>
  <c r="I3031" i="7"/>
  <c r="L3031" i="7"/>
  <c r="I3032" i="7"/>
  <c r="K3032" i="7" s="1"/>
  <c r="J3032" i="7"/>
  <c r="M3032" i="7" s="1"/>
  <c r="L3032" i="7"/>
  <c r="I3033" i="7"/>
  <c r="J3033" i="7" s="1"/>
  <c r="M3033" i="7" s="1"/>
  <c r="L3033" i="7"/>
  <c r="I3034" i="7"/>
  <c r="K3034" i="7" s="1"/>
  <c r="J3034" i="7"/>
  <c r="M3034" i="7" s="1"/>
  <c r="L3034" i="7"/>
  <c r="I3035" i="7"/>
  <c r="L3035" i="7"/>
  <c r="I3036" i="7"/>
  <c r="K3036" i="7" s="1"/>
  <c r="J3036" i="7"/>
  <c r="M3036" i="7" s="1"/>
  <c r="L3036" i="7"/>
  <c r="I3037" i="7"/>
  <c r="J3037" i="7" s="1"/>
  <c r="M3037" i="7" s="1"/>
  <c r="L3037" i="7"/>
  <c r="I3038" i="7"/>
  <c r="K3038" i="7" s="1"/>
  <c r="J3038" i="7"/>
  <c r="M3038" i="7" s="1"/>
  <c r="L3038" i="7"/>
  <c r="I3039" i="7"/>
  <c r="K3039" i="7" s="1"/>
  <c r="J3039" i="7"/>
  <c r="M3039" i="7" s="1"/>
  <c r="L3039" i="7"/>
  <c r="I3040" i="7"/>
  <c r="K3040" i="7" s="1"/>
  <c r="J3040" i="7"/>
  <c r="M3040" i="7" s="1"/>
  <c r="L3040" i="7"/>
  <c r="I3041" i="7"/>
  <c r="L3041" i="7"/>
  <c r="I3042" i="7"/>
  <c r="J3042" i="7"/>
  <c r="M3042" i="7" s="1"/>
  <c r="K3042" i="7"/>
  <c r="L3042" i="7"/>
  <c r="I3043" i="7"/>
  <c r="L3043" i="7"/>
  <c r="I3044" i="7"/>
  <c r="K3044" i="7" s="1"/>
  <c r="J3044" i="7"/>
  <c r="M3044" i="7" s="1"/>
  <c r="L3044" i="7"/>
  <c r="I3045" i="7"/>
  <c r="J3045" i="7" s="1"/>
  <c r="M3045" i="7" s="1"/>
  <c r="L3045" i="7"/>
  <c r="I3046" i="7"/>
  <c r="K3046" i="7" s="1"/>
  <c r="J3046" i="7"/>
  <c r="M3046" i="7" s="1"/>
  <c r="L3046" i="7"/>
  <c r="I3047" i="7"/>
  <c r="L3047" i="7"/>
  <c r="I3048" i="7"/>
  <c r="K3048" i="7" s="1"/>
  <c r="J3048" i="7"/>
  <c r="L3048" i="7"/>
  <c r="M3048" i="7"/>
  <c r="I3049" i="7"/>
  <c r="K3049" i="7" s="1"/>
  <c r="J3049" i="7"/>
  <c r="M3049" i="7" s="1"/>
  <c r="L3049" i="7"/>
  <c r="I3050" i="7"/>
  <c r="J3050" i="7"/>
  <c r="K3050" i="7"/>
  <c r="L3050" i="7"/>
  <c r="M3050" i="7"/>
  <c r="I3051" i="7"/>
  <c r="L3051" i="7"/>
  <c r="I3052" i="7"/>
  <c r="K3052" i="7" s="1"/>
  <c r="J3052" i="7"/>
  <c r="M3052" i="7" s="1"/>
  <c r="L3052" i="7"/>
  <c r="I3053" i="7"/>
  <c r="J3053" i="7" s="1"/>
  <c r="M3053" i="7" s="1"/>
  <c r="L3053" i="7"/>
  <c r="I3054" i="7"/>
  <c r="K3054" i="7" s="1"/>
  <c r="J3054" i="7"/>
  <c r="M3054" i="7" s="1"/>
  <c r="L3054" i="7"/>
  <c r="I3055" i="7"/>
  <c r="J3055" i="7" s="1"/>
  <c r="M3055" i="7" s="1"/>
  <c r="L3055" i="7"/>
  <c r="I3056" i="7"/>
  <c r="K3056" i="7" s="1"/>
  <c r="J3056" i="7"/>
  <c r="M3056" i="7" s="1"/>
  <c r="L3056" i="7"/>
  <c r="I3057" i="7"/>
  <c r="K3057" i="7" s="1"/>
  <c r="J3057" i="7"/>
  <c r="M3057" i="7" s="1"/>
  <c r="L3057" i="7"/>
  <c r="I3058" i="7"/>
  <c r="K3058" i="7" s="1"/>
  <c r="J3058" i="7"/>
  <c r="M3058" i="7" s="1"/>
  <c r="L3058" i="7"/>
  <c r="I3059" i="7"/>
  <c r="L3059" i="7"/>
  <c r="I3060" i="7"/>
  <c r="K3060" i="7" s="1"/>
  <c r="J3060" i="7"/>
  <c r="M3060" i="7" s="1"/>
  <c r="L3060" i="7"/>
  <c r="I3061" i="7"/>
  <c r="J3061" i="7" s="1"/>
  <c r="M3061" i="7" s="1"/>
  <c r="L3061" i="7"/>
  <c r="I3062" i="7"/>
  <c r="K3062" i="7" s="1"/>
  <c r="J3062" i="7"/>
  <c r="M3062" i="7" s="1"/>
  <c r="L3062" i="7"/>
  <c r="I3063" i="7"/>
  <c r="L3063" i="7"/>
  <c r="I3064" i="7"/>
  <c r="K3064" i="7" s="1"/>
  <c r="J3064" i="7"/>
  <c r="M3064" i="7" s="1"/>
  <c r="L3064" i="7"/>
  <c r="I3065" i="7"/>
  <c r="J3065" i="7" s="1"/>
  <c r="M3065" i="7" s="1"/>
  <c r="L3065" i="7"/>
  <c r="I3066" i="7"/>
  <c r="J3066" i="7"/>
  <c r="M3066" i="7" s="1"/>
  <c r="K3066" i="7"/>
  <c r="L3066" i="7"/>
  <c r="I3067" i="7"/>
  <c r="L3067" i="7"/>
  <c r="I3068" i="7"/>
  <c r="K3068" i="7" s="1"/>
  <c r="J3068" i="7"/>
  <c r="M3068" i="7" s="1"/>
  <c r="L3068" i="7"/>
  <c r="I3069" i="7"/>
  <c r="J3069" i="7" s="1"/>
  <c r="M3069" i="7" s="1"/>
  <c r="L3069" i="7"/>
  <c r="I3070" i="7"/>
  <c r="K3070" i="7" s="1"/>
  <c r="J3070" i="7"/>
  <c r="M3070" i="7" s="1"/>
  <c r="L3070" i="7"/>
  <c r="I3071" i="7"/>
  <c r="J3071" i="7" s="1"/>
  <c r="M3071" i="7" s="1"/>
  <c r="L3071" i="7"/>
  <c r="I3072" i="7"/>
  <c r="K3072" i="7" s="1"/>
  <c r="J3072" i="7"/>
  <c r="M3072" i="7" s="1"/>
  <c r="L3072" i="7"/>
  <c r="I3073" i="7"/>
  <c r="J3073" i="7" s="1"/>
  <c r="M3073" i="7" s="1"/>
  <c r="L3073" i="7"/>
  <c r="I3074" i="7"/>
  <c r="K3074" i="7" s="1"/>
  <c r="J3074" i="7"/>
  <c r="M3074" i="7" s="1"/>
  <c r="L3074" i="7"/>
  <c r="I3075" i="7"/>
  <c r="L3075" i="7"/>
  <c r="I3076" i="7"/>
  <c r="K3076" i="7" s="1"/>
  <c r="J3076" i="7"/>
  <c r="M3076" i="7" s="1"/>
  <c r="L3076" i="7"/>
  <c r="I3077" i="7"/>
  <c r="J3077" i="7" s="1"/>
  <c r="M3077" i="7" s="1"/>
  <c r="L3077" i="7"/>
  <c r="I3078" i="7"/>
  <c r="K3078" i="7" s="1"/>
  <c r="J3078" i="7"/>
  <c r="M3078" i="7" s="1"/>
  <c r="L3078" i="7"/>
  <c r="I3079" i="7"/>
  <c r="L3079" i="7"/>
  <c r="I3080" i="7"/>
  <c r="K3080" i="7" s="1"/>
  <c r="J3080" i="7"/>
  <c r="M3080" i="7" s="1"/>
  <c r="L3080" i="7"/>
  <c r="I3081" i="7"/>
  <c r="J3081" i="7" s="1"/>
  <c r="M3081" i="7" s="1"/>
  <c r="L3081" i="7"/>
  <c r="I3082" i="7"/>
  <c r="J3082" i="7"/>
  <c r="M3082" i="7" s="1"/>
  <c r="K3082" i="7"/>
  <c r="L3082" i="7"/>
  <c r="I3083" i="7"/>
  <c r="L3083" i="7"/>
  <c r="I3084" i="7"/>
  <c r="K3084" i="7" s="1"/>
  <c r="J3084" i="7"/>
  <c r="M3084" i="7" s="1"/>
  <c r="L3084" i="7"/>
  <c r="I3085" i="7"/>
  <c r="J3085" i="7" s="1"/>
  <c r="M3085" i="7" s="1"/>
  <c r="L3085" i="7"/>
  <c r="I3086" i="7"/>
  <c r="K3086" i="7" s="1"/>
  <c r="J3086" i="7"/>
  <c r="M3086" i="7" s="1"/>
  <c r="L3086" i="7"/>
  <c r="I3087" i="7"/>
  <c r="J3087" i="7" s="1"/>
  <c r="M3087" i="7" s="1"/>
  <c r="K3087" i="7"/>
  <c r="L3087" i="7"/>
  <c r="I3088" i="7"/>
  <c r="K3088" i="7" s="1"/>
  <c r="J3088" i="7"/>
  <c r="L3088" i="7"/>
  <c r="M3088" i="7"/>
  <c r="I3089" i="7"/>
  <c r="L3089" i="7"/>
  <c r="I3090" i="7"/>
  <c r="K3090" i="7" s="1"/>
  <c r="J3090" i="7"/>
  <c r="M3090" i="7" s="1"/>
  <c r="L3090" i="7"/>
  <c r="I3091" i="7"/>
  <c r="L3091" i="7"/>
  <c r="I3092" i="7"/>
  <c r="K3092" i="7" s="1"/>
  <c r="J3092" i="7"/>
  <c r="M3092" i="7" s="1"/>
  <c r="L3092" i="7"/>
  <c r="I3093" i="7"/>
  <c r="J3093" i="7" s="1"/>
  <c r="M3093" i="7" s="1"/>
  <c r="L3093" i="7"/>
  <c r="I3094" i="7"/>
  <c r="K3094" i="7" s="1"/>
  <c r="J3094" i="7"/>
  <c r="M3094" i="7" s="1"/>
  <c r="L3094" i="7"/>
  <c r="I3095" i="7"/>
  <c r="J3095" i="7" s="1"/>
  <c r="M3095" i="7" s="1"/>
  <c r="L3095" i="7"/>
  <c r="I3096" i="7"/>
  <c r="K3096" i="7" s="1"/>
  <c r="J3096" i="7"/>
  <c r="M3096" i="7" s="1"/>
  <c r="L3096" i="7"/>
  <c r="I3097" i="7"/>
  <c r="K3097" i="7" s="1"/>
  <c r="L3097" i="7"/>
  <c r="I3098" i="7"/>
  <c r="K3098" i="7" s="1"/>
  <c r="J3098" i="7"/>
  <c r="M3098" i="7" s="1"/>
  <c r="L3098" i="7"/>
  <c r="I3099" i="7"/>
  <c r="L3099" i="7"/>
  <c r="I3100" i="7"/>
  <c r="J3100" i="7"/>
  <c r="M3100" i="7" s="1"/>
  <c r="K3100" i="7"/>
  <c r="L3100" i="7"/>
  <c r="I3101" i="7"/>
  <c r="J3101" i="7" s="1"/>
  <c r="M3101" i="7" s="1"/>
  <c r="K3101" i="7"/>
  <c r="L3101" i="7"/>
  <c r="I3102" i="7"/>
  <c r="K3102" i="7" s="1"/>
  <c r="J3102" i="7"/>
  <c r="M3102" i="7" s="1"/>
  <c r="L3102" i="7"/>
  <c r="I3103" i="7"/>
  <c r="K3103" i="7" s="1"/>
  <c r="L3103" i="7"/>
  <c r="I3104" i="7"/>
  <c r="K3104" i="7" s="1"/>
  <c r="J3104" i="7"/>
  <c r="M3104" i="7" s="1"/>
  <c r="L3104" i="7"/>
  <c r="I3105" i="7"/>
  <c r="J3105" i="7" s="1"/>
  <c r="M3105" i="7" s="1"/>
  <c r="L3105" i="7"/>
  <c r="I3106" i="7"/>
  <c r="K3106" i="7" s="1"/>
  <c r="J3106" i="7"/>
  <c r="M3106" i="7" s="1"/>
  <c r="L3106" i="7"/>
  <c r="I3107" i="7"/>
  <c r="L3107" i="7"/>
  <c r="I3108" i="7"/>
  <c r="K3108" i="7" s="1"/>
  <c r="J3108" i="7"/>
  <c r="M3108" i="7" s="1"/>
  <c r="L3108" i="7"/>
  <c r="I3109" i="7"/>
  <c r="L3109" i="7"/>
  <c r="I3110" i="7"/>
  <c r="L3110" i="7"/>
  <c r="I3111" i="7"/>
  <c r="K3111" i="7" s="1"/>
  <c r="J3111" i="7"/>
  <c r="M3111" i="7" s="1"/>
  <c r="L3111" i="7"/>
  <c r="I3112" i="7"/>
  <c r="K3112" i="7" s="1"/>
  <c r="J3112" i="7"/>
  <c r="L3112" i="7"/>
  <c r="M3112" i="7"/>
  <c r="I3113" i="7"/>
  <c r="K3113" i="7" s="1"/>
  <c r="L3113" i="7"/>
  <c r="I3114" i="7"/>
  <c r="K3114" i="7" s="1"/>
  <c r="J3114" i="7"/>
  <c r="M3114" i="7" s="1"/>
  <c r="L3114" i="7"/>
  <c r="I3115" i="7"/>
  <c r="L3115" i="7"/>
  <c r="I3116" i="7"/>
  <c r="K3116" i="7" s="1"/>
  <c r="J3116" i="7"/>
  <c r="M3116" i="7" s="1"/>
  <c r="L3116" i="7"/>
  <c r="I3117" i="7"/>
  <c r="J3117" i="7" s="1"/>
  <c r="M3117" i="7" s="1"/>
  <c r="L3117" i="7"/>
  <c r="I3118" i="7"/>
  <c r="K3118" i="7" s="1"/>
  <c r="J3118" i="7"/>
  <c r="M3118" i="7" s="1"/>
  <c r="L3118" i="7"/>
  <c r="I3119" i="7"/>
  <c r="L3119" i="7"/>
  <c r="I3120" i="7"/>
  <c r="K3120" i="7" s="1"/>
  <c r="J3120" i="7"/>
  <c r="M3120" i="7" s="1"/>
  <c r="L3120" i="7"/>
  <c r="I3121" i="7"/>
  <c r="J3121" i="7" s="1"/>
  <c r="M3121" i="7" s="1"/>
  <c r="L3121" i="7"/>
  <c r="I3122" i="7"/>
  <c r="K3122" i="7" s="1"/>
  <c r="J3122" i="7"/>
  <c r="M3122" i="7" s="1"/>
  <c r="L3122" i="7"/>
  <c r="I3123" i="7"/>
  <c r="L3123" i="7"/>
  <c r="I3124" i="7"/>
  <c r="K3124" i="7" s="1"/>
  <c r="J3124" i="7"/>
  <c r="M3124" i="7" s="1"/>
  <c r="L3124" i="7"/>
  <c r="I3125" i="7"/>
  <c r="J3125" i="7" s="1"/>
  <c r="M3125" i="7" s="1"/>
  <c r="L3125" i="7"/>
  <c r="I3126" i="7"/>
  <c r="K3126" i="7" s="1"/>
  <c r="J3126" i="7"/>
  <c r="M3126" i="7" s="1"/>
  <c r="L3126" i="7"/>
  <c r="I3127" i="7"/>
  <c r="K3127" i="7" s="1"/>
  <c r="J3127" i="7"/>
  <c r="M3127" i="7" s="1"/>
  <c r="L3127" i="7"/>
  <c r="I3128" i="7"/>
  <c r="L3128" i="7"/>
  <c r="I3129" i="7"/>
  <c r="K3129" i="7" s="1"/>
  <c r="J3129" i="7"/>
  <c r="M3129" i="7" s="1"/>
  <c r="L3129" i="7"/>
  <c r="I3130" i="7"/>
  <c r="K3130" i="7" s="1"/>
  <c r="J3130" i="7"/>
  <c r="M3130" i="7" s="1"/>
  <c r="L3130" i="7"/>
  <c r="I3131" i="7"/>
  <c r="L3131" i="7"/>
  <c r="I3132" i="7"/>
  <c r="J3132" i="7"/>
  <c r="M3132" i="7" s="1"/>
  <c r="K3132" i="7"/>
  <c r="L3132" i="7"/>
  <c r="I3133" i="7"/>
  <c r="J3133" i="7" s="1"/>
  <c r="M3133" i="7" s="1"/>
  <c r="L3133" i="7"/>
  <c r="I3134" i="7"/>
  <c r="K3134" i="7" s="1"/>
  <c r="J3134" i="7"/>
  <c r="M3134" i="7" s="1"/>
  <c r="L3134" i="7"/>
  <c r="I3135" i="7"/>
  <c r="K3135" i="7" s="1"/>
  <c r="L3135" i="7"/>
  <c r="I3136" i="7"/>
  <c r="K3136" i="7" s="1"/>
  <c r="J3136" i="7"/>
  <c r="M3136" i="7" s="1"/>
  <c r="L3136" i="7"/>
  <c r="I3137" i="7"/>
  <c r="J3137" i="7"/>
  <c r="M3137" i="7" s="1"/>
  <c r="K3137" i="7"/>
  <c r="L3137" i="7"/>
  <c r="I3138" i="7"/>
  <c r="K3138" i="7" s="1"/>
  <c r="J3138" i="7"/>
  <c r="M3138" i="7" s="1"/>
  <c r="L3138" i="7"/>
  <c r="I3139" i="7"/>
  <c r="L3139" i="7"/>
  <c r="I3140" i="7"/>
  <c r="K3140" i="7" s="1"/>
  <c r="J3140" i="7"/>
  <c r="M3140" i="7" s="1"/>
  <c r="L3140" i="7"/>
  <c r="I3141" i="7"/>
  <c r="J3141" i="7" s="1"/>
  <c r="M3141" i="7" s="1"/>
  <c r="L3141" i="7"/>
  <c r="I3142" i="7"/>
  <c r="L3142" i="7"/>
  <c r="I3143" i="7"/>
  <c r="J3143" i="7" s="1"/>
  <c r="M3143" i="7" s="1"/>
  <c r="L3143" i="7"/>
  <c r="I3144" i="7"/>
  <c r="K3144" i="7" s="1"/>
  <c r="J3144" i="7"/>
  <c r="M3144" i="7" s="1"/>
  <c r="L3144" i="7"/>
  <c r="I3145" i="7"/>
  <c r="K3145" i="7" s="1"/>
  <c r="L3145" i="7"/>
  <c r="I3146" i="7"/>
  <c r="K3146" i="7" s="1"/>
  <c r="J3146" i="7"/>
  <c r="M3146" i="7" s="1"/>
  <c r="L3146" i="7"/>
  <c r="I3147" i="7"/>
  <c r="K3147" i="7" s="1"/>
  <c r="J3147" i="7"/>
  <c r="M3147" i="7" s="1"/>
  <c r="L3147" i="7"/>
  <c r="I3148" i="7"/>
  <c r="J3148" i="7" s="1"/>
  <c r="M3148" i="7" s="1"/>
  <c r="L3148" i="7"/>
  <c r="I3149" i="7"/>
  <c r="K3149" i="7" s="1"/>
  <c r="J3149" i="7"/>
  <c r="M3149" i="7" s="1"/>
  <c r="L3149" i="7"/>
  <c r="I3150" i="7"/>
  <c r="K3150" i="7" s="1"/>
  <c r="L3150" i="7"/>
  <c r="I3151" i="7"/>
  <c r="K3151" i="7" s="1"/>
  <c r="J3151" i="7"/>
  <c r="M3151" i="7" s="1"/>
  <c r="L3151" i="7"/>
  <c r="I3152" i="7"/>
  <c r="K3152" i="7" s="1"/>
  <c r="L3152" i="7"/>
  <c r="I3153" i="7"/>
  <c r="K3153" i="7" s="1"/>
  <c r="J3153" i="7"/>
  <c r="M3153" i="7" s="1"/>
  <c r="L3153" i="7"/>
  <c r="I3154" i="7"/>
  <c r="J3154" i="7" s="1"/>
  <c r="M3154" i="7" s="1"/>
  <c r="L3154" i="7"/>
  <c r="I3155" i="7"/>
  <c r="K3155" i="7" s="1"/>
  <c r="J3155" i="7"/>
  <c r="M3155" i="7" s="1"/>
  <c r="L3155" i="7"/>
  <c r="I3156" i="7"/>
  <c r="J3156" i="7" s="1"/>
  <c r="M3156" i="7" s="1"/>
  <c r="L3156" i="7"/>
  <c r="I3157" i="7"/>
  <c r="K3157" i="7" s="1"/>
  <c r="J3157" i="7"/>
  <c r="M3157" i="7" s="1"/>
  <c r="L3157" i="7"/>
  <c r="I3158" i="7"/>
  <c r="K3158" i="7" s="1"/>
  <c r="L3158" i="7"/>
  <c r="I3159" i="7"/>
  <c r="K3159" i="7" s="1"/>
  <c r="J3159" i="7"/>
  <c r="M3159" i="7" s="1"/>
  <c r="L3159" i="7"/>
  <c r="I3160" i="7"/>
  <c r="K3160" i="7" s="1"/>
  <c r="J3160" i="7"/>
  <c r="M3160" i="7" s="1"/>
  <c r="L3160" i="7"/>
  <c r="I3161" i="7"/>
  <c r="K3161" i="7" s="1"/>
  <c r="J3161" i="7"/>
  <c r="M3161" i="7" s="1"/>
  <c r="L3161" i="7"/>
  <c r="I3162" i="7"/>
  <c r="J3162" i="7" s="1"/>
  <c r="M3162" i="7" s="1"/>
  <c r="L3162" i="7"/>
  <c r="I3163" i="7"/>
  <c r="K3163" i="7" s="1"/>
  <c r="J3163" i="7"/>
  <c r="M3163" i="7" s="1"/>
  <c r="L3163" i="7"/>
  <c r="I3164" i="7"/>
  <c r="K3164" i="7" s="1"/>
  <c r="J3164" i="7"/>
  <c r="M3164" i="7" s="1"/>
  <c r="L3164" i="7"/>
  <c r="I3165" i="7"/>
  <c r="K3165" i="7" s="1"/>
  <c r="J3165" i="7"/>
  <c r="M3165" i="7" s="1"/>
  <c r="L3165" i="7"/>
  <c r="I3166" i="7"/>
  <c r="K3166" i="7" s="1"/>
  <c r="L3166" i="7"/>
  <c r="I3167" i="7"/>
  <c r="K3167" i="7" s="1"/>
  <c r="J3167" i="7"/>
  <c r="M3167" i="7" s="1"/>
  <c r="L3167" i="7"/>
  <c r="I3168" i="7"/>
  <c r="K3168" i="7" s="1"/>
  <c r="J3168" i="7"/>
  <c r="M3168" i="7" s="1"/>
  <c r="L3168" i="7"/>
  <c r="I3169" i="7"/>
  <c r="K3169" i="7" s="1"/>
  <c r="J3169" i="7"/>
  <c r="M3169" i="7" s="1"/>
  <c r="L3169" i="7"/>
  <c r="I3170" i="7"/>
  <c r="J3170" i="7" s="1"/>
  <c r="M3170" i="7" s="1"/>
  <c r="L3170" i="7"/>
  <c r="I3171" i="7"/>
  <c r="L3171" i="7"/>
  <c r="I3172" i="7"/>
  <c r="J3172" i="7"/>
  <c r="M3172" i="7" s="1"/>
  <c r="K3172" i="7"/>
  <c r="L3172" i="7"/>
  <c r="I3173" i="7"/>
  <c r="J3173" i="7" s="1"/>
  <c r="M3173" i="7" s="1"/>
  <c r="L3173" i="7"/>
  <c r="I3174" i="7"/>
  <c r="K3174" i="7" s="1"/>
  <c r="J3174" i="7"/>
  <c r="M3174" i="7" s="1"/>
  <c r="L3174" i="7"/>
  <c r="I3175" i="7"/>
  <c r="J3175" i="7"/>
  <c r="M3175" i="7" s="1"/>
  <c r="K3175" i="7"/>
  <c r="L3175" i="7"/>
  <c r="I3176" i="7"/>
  <c r="K3176" i="7" s="1"/>
  <c r="J3176" i="7"/>
  <c r="M3176" i="7" s="1"/>
  <c r="L3176" i="7"/>
  <c r="I3177" i="7"/>
  <c r="K3177" i="7" s="1"/>
  <c r="L3177" i="7"/>
  <c r="I3178" i="7"/>
  <c r="K3178" i="7" s="1"/>
  <c r="J3178" i="7"/>
  <c r="M3178" i="7" s="1"/>
  <c r="L3178" i="7"/>
  <c r="I3179" i="7"/>
  <c r="L3179" i="7"/>
  <c r="I3180" i="7"/>
  <c r="K3180" i="7" s="1"/>
  <c r="J3180" i="7"/>
  <c r="M3180" i="7" s="1"/>
  <c r="L3180" i="7"/>
  <c r="I3181" i="7"/>
  <c r="L3181" i="7"/>
  <c r="I3182" i="7"/>
  <c r="K3182" i="7" s="1"/>
  <c r="J3182" i="7"/>
  <c r="M3182" i="7" s="1"/>
  <c r="L3182" i="7"/>
  <c r="I3183" i="7"/>
  <c r="J3183" i="7" s="1"/>
  <c r="M3183" i="7" s="1"/>
  <c r="L3183" i="7"/>
  <c r="I3184" i="7"/>
  <c r="K3184" i="7" s="1"/>
  <c r="J3184" i="7"/>
  <c r="L3184" i="7"/>
  <c r="M3184" i="7"/>
  <c r="I3185" i="7"/>
  <c r="J3185" i="7" s="1"/>
  <c r="M3185" i="7" s="1"/>
  <c r="K3185" i="7"/>
  <c r="L3185" i="7"/>
  <c r="I3186" i="7"/>
  <c r="J3186" i="7"/>
  <c r="M3186" i="7" s="1"/>
  <c r="K3186" i="7"/>
  <c r="L3186" i="7"/>
  <c r="I3187" i="7"/>
  <c r="L3187" i="7"/>
  <c r="I3188" i="7"/>
  <c r="K3188" i="7" s="1"/>
  <c r="J3188" i="7"/>
  <c r="M3188" i="7" s="1"/>
  <c r="L3188" i="7"/>
  <c r="I3189" i="7"/>
  <c r="J3189" i="7" s="1"/>
  <c r="M3189" i="7" s="1"/>
  <c r="L3189" i="7"/>
  <c r="I3190" i="7"/>
  <c r="K3190" i="7" s="1"/>
  <c r="J3190" i="7"/>
  <c r="M3190" i="7" s="1"/>
  <c r="L3190" i="7"/>
  <c r="I3191" i="7"/>
  <c r="J3191" i="7" s="1"/>
  <c r="M3191" i="7" s="1"/>
  <c r="K3191" i="7"/>
  <c r="L3191" i="7"/>
  <c r="I3192" i="7"/>
  <c r="K3192" i="7" s="1"/>
  <c r="J3192" i="7"/>
  <c r="M3192" i="7" s="1"/>
  <c r="L3192" i="7"/>
  <c r="I3193" i="7"/>
  <c r="J3193" i="7" s="1"/>
  <c r="M3193" i="7" s="1"/>
  <c r="L3193" i="7"/>
  <c r="I3194" i="7"/>
  <c r="K3194" i="7" s="1"/>
  <c r="J3194" i="7"/>
  <c r="M3194" i="7" s="1"/>
  <c r="L3194" i="7"/>
  <c r="I3195" i="7"/>
  <c r="L3195" i="7"/>
  <c r="I3196" i="7"/>
  <c r="K3196" i="7" s="1"/>
  <c r="J3196" i="7"/>
  <c r="M3196" i="7" s="1"/>
  <c r="L3196" i="7"/>
  <c r="I3197" i="7"/>
  <c r="J3197" i="7" s="1"/>
  <c r="M3197" i="7" s="1"/>
  <c r="K3197" i="7"/>
  <c r="L3197" i="7"/>
  <c r="I3198" i="7"/>
  <c r="K3198" i="7" s="1"/>
  <c r="J3198" i="7"/>
  <c r="M3198" i="7" s="1"/>
  <c r="L3198" i="7"/>
  <c r="I3199" i="7"/>
  <c r="J3199" i="7" s="1"/>
  <c r="M3199" i="7" s="1"/>
  <c r="L3199" i="7"/>
  <c r="I3200" i="7"/>
  <c r="K3200" i="7" s="1"/>
  <c r="J3200" i="7"/>
  <c r="M3200" i="7" s="1"/>
  <c r="L3200" i="7"/>
  <c r="I3201" i="7"/>
  <c r="K3201" i="7" s="1"/>
  <c r="L3201" i="7"/>
  <c r="I3202" i="7"/>
  <c r="K3202" i="7" s="1"/>
  <c r="J3202" i="7"/>
  <c r="M3202" i="7" s="1"/>
  <c r="L3202" i="7"/>
  <c r="I3203" i="7"/>
  <c r="L3203" i="7"/>
  <c r="I3204" i="7"/>
  <c r="K3204" i="7" s="1"/>
  <c r="J3204" i="7"/>
  <c r="M3204" i="7" s="1"/>
  <c r="L3204" i="7"/>
  <c r="I3205" i="7"/>
  <c r="J3205" i="7" s="1"/>
  <c r="M3205" i="7" s="1"/>
  <c r="L3205" i="7"/>
  <c r="I3206" i="7"/>
  <c r="K3206" i="7" s="1"/>
  <c r="J3206" i="7"/>
  <c r="M3206" i="7" s="1"/>
  <c r="L3206" i="7"/>
  <c r="I3207" i="7"/>
  <c r="K3207" i="7" s="1"/>
  <c r="J3207" i="7"/>
  <c r="M3207" i="7" s="1"/>
  <c r="L3207" i="7"/>
  <c r="I3208" i="7"/>
  <c r="K3208" i="7" s="1"/>
  <c r="J3208" i="7"/>
  <c r="M3208" i="7" s="1"/>
  <c r="L3208" i="7"/>
  <c r="I3209" i="7"/>
  <c r="L3209" i="7"/>
  <c r="I3210" i="7"/>
  <c r="K3210" i="7" s="1"/>
  <c r="J3210" i="7"/>
  <c r="M3210" i="7" s="1"/>
  <c r="L3210" i="7"/>
  <c r="I3211" i="7"/>
  <c r="L3211" i="7"/>
  <c r="I3212" i="7"/>
  <c r="K3212" i="7" s="1"/>
  <c r="J3212" i="7"/>
  <c r="M3212" i="7" s="1"/>
  <c r="L3212" i="7"/>
  <c r="I3213" i="7"/>
  <c r="J3213" i="7" s="1"/>
  <c r="M3213" i="7" s="1"/>
  <c r="L3213" i="7"/>
  <c r="I3214" i="7"/>
  <c r="K3214" i="7" s="1"/>
  <c r="J3214" i="7"/>
  <c r="M3214" i="7" s="1"/>
  <c r="L3214" i="7"/>
  <c r="I3215" i="7"/>
  <c r="J3215" i="7"/>
  <c r="M3215" i="7" s="1"/>
  <c r="K3215" i="7"/>
  <c r="L3215" i="7"/>
  <c r="I3216" i="7"/>
  <c r="K3216" i="7" s="1"/>
  <c r="J3216" i="7"/>
  <c r="M3216" i="7" s="1"/>
  <c r="L3216" i="7"/>
  <c r="I3217" i="7"/>
  <c r="L3217" i="7"/>
  <c r="I3218" i="7"/>
  <c r="K3218" i="7" s="1"/>
  <c r="J3218" i="7"/>
  <c r="M3218" i="7" s="1"/>
  <c r="L3218" i="7"/>
  <c r="I3219" i="7"/>
  <c r="L3219" i="7"/>
  <c r="I3220" i="7"/>
  <c r="K3220" i="7" s="1"/>
  <c r="J3220" i="7"/>
  <c r="M3220" i="7" s="1"/>
  <c r="L3220" i="7"/>
  <c r="I3221" i="7"/>
  <c r="J3221" i="7" s="1"/>
  <c r="M3221" i="7" s="1"/>
  <c r="L3221" i="7"/>
  <c r="I3222" i="7"/>
  <c r="K3222" i="7" s="1"/>
  <c r="J3222" i="7"/>
  <c r="M3222" i="7" s="1"/>
  <c r="L3222" i="7"/>
  <c r="I3223" i="7"/>
  <c r="K3223" i="7" s="1"/>
  <c r="J3223" i="7"/>
  <c r="M3223" i="7" s="1"/>
  <c r="L3223" i="7"/>
  <c r="I3224" i="7"/>
  <c r="K3224" i="7" s="1"/>
  <c r="J3224" i="7"/>
  <c r="M3224" i="7" s="1"/>
  <c r="L3224" i="7"/>
  <c r="I3225" i="7"/>
  <c r="K3225" i="7" s="1"/>
  <c r="J3225" i="7"/>
  <c r="M3225" i="7" s="1"/>
  <c r="L3225" i="7"/>
  <c r="I3226" i="7"/>
  <c r="K3226" i="7" s="1"/>
  <c r="J3226" i="7"/>
  <c r="M3226" i="7" s="1"/>
  <c r="L3226" i="7"/>
  <c r="I3227" i="7"/>
  <c r="K3227" i="7" s="1"/>
  <c r="J3227" i="7"/>
  <c r="M3227" i="7" s="1"/>
  <c r="L3227" i="7"/>
  <c r="I3228" i="7"/>
  <c r="K3228" i="7" s="1"/>
  <c r="L3228" i="7"/>
  <c r="I3229" i="7"/>
  <c r="K3229" i="7" s="1"/>
  <c r="J3229" i="7"/>
  <c r="L3229" i="7"/>
  <c r="M3229" i="7"/>
  <c r="I3230" i="7"/>
  <c r="K3230" i="7" s="1"/>
  <c r="L3230" i="7"/>
  <c r="I3231" i="7"/>
  <c r="J3231" i="7"/>
  <c r="M3231" i="7" s="1"/>
  <c r="K3231" i="7"/>
  <c r="L3231" i="7"/>
  <c r="I3232" i="7"/>
  <c r="L3232" i="7"/>
  <c r="I3233" i="7"/>
  <c r="K3233" i="7" s="1"/>
  <c r="J3233" i="7"/>
  <c r="M3233" i="7" s="1"/>
  <c r="L3233" i="7"/>
  <c r="I3234" i="7"/>
  <c r="K3234" i="7" s="1"/>
  <c r="J3234" i="7"/>
  <c r="M3234" i="7" s="1"/>
  <c r="L3234" i="7"/>
  <c r="I3235" i="7"/>
  <c r="K3235" i="7" s="1"/>
  <c r="J3235" i="7"/>
  <c r="M3235" i="7" s="1"/>
  <c r="L3235" i="7"/>
  <c r="I3236" i="7"/>
  <c r="L3236" i="7"/>
  <c r="I3237" i="7"/>
  <c r="J3237" i="7" s="1"/>
  <c r="M3237" i="7" s="1"/>
  <c r="L3237" i="7"/>
  <c r="I3238" i="7"/>
  <c r="K3238" i="7" s="1"/>
  <c r="J3238" i="7"/>
  <c r="M3238" i="7" s="1"/>
  <c r="L3238" i="7"/>
  <c r="I3239" i="7"/>
  <c r="J3239" i="7"/>
  <c r="M3239" i="7" s="1"/>
  <c r="K3239" i="7"/>
  <c r="L3239" i="7"/>
  <c r="I3240" i="7"/>
  <c r="K3240" i="7" s="1"/>
  <c r="L3240" i="7"/>
  <c r="I3241" i="7"/>
  <c r="K3241" i="7" s="1"/>
  <c r="J3241" i="7"/>
  <c r="M3241" i="7" s="1"/>
  <c r="L3241" i="7"/>
  <c r="I3242" i="7"/>
  <c r="J3242" i="7" s="1"/>
  <c r="M3242" i="7" s="1"/>
  <c r="L3242" i="7"/>
  <c r="I3243" i="7"/>
  <c r="L3243" i="7"/>
  <c r="I3244" i="7"/>
  <c r="K3244" i="7" s="1"/>
  <c r="J3244" i="7"/>
  <c r="M3244" i="7" s="1"/>
  <c r="L3244" i="7"/>
  <c r="I3245" i="7"/>
  <c r="K3245" i="7" s="1"/>
  <c r="J3245" i="7"/>
  <c r="M3245" i="7" s="1"/>
  <c r="L3245" i="7"/>
  <c r="I3246" i="7"/>
  <c r="K3246" i="7" s="1"/>
  <c r="L3246" i="7"/>
  <c r="I3247" i="7"/>
  <c r="J3247" i="7"/>
  <c r="M3247" i="7" s="1"/>
  <c r="K3247" i="7"/>
  <c r="L3247" i="7"/>
  <c r="I3248" i="7"/>
  <c r="K3248" i="7" s="1"/>
  <c r="L3248" i="7"/>
  <c r="I3249" i="7"/>
  <c r="K3249" i="7" s="1"/>
  <c r="J3249" i="7"/>
  <c r="M3249" i="7" s="1"/>
  <c r="L3249" i="7"/>
  <c r="I3250" i="7"/>
  <c r="K3250" i="7" s="1"/>
  <c r="J3250" i="7"/>
  <c r="L3250" i="7"/>
  <c r="M3250" i="7"/>
  <c r="I3251" i="7"/>
  <c r="K3251" i="7" s="1"/>
  <c r="J3251" i="7"/>
  <c r="M3251" i="7" s="1"/>
  <c r="L3251" i="7"/>
  <c r="I3252" i="7"/>
  <c r="J3252" i="7" s="1"/>
  <c r="M3252" i="7" s="1"/>
  <c r="K3252" i="7"/>
  <c r="L3252" i="7"/>
  <c r="I3253" i="7"/>
  <c r="K3253" i="7" s="1"/>
  <c r="J3253" i="7"/>
  <c r="M3253" i="7" s="1"/>
  <c r="L3253" i="7"/>
  <c r="I3254" i="7"/>
  <c r="K3254" i="7" s="1"/>
  <c r="J3254" i="7"/>
  <c r="M3254" i="7" s="1"/>
  <c r="L3254" i="7"/>
  <c r="I3255" i="7"/>
  <c r="K3255" i="7" s="1"/>
  <c r="J3255" i="7"/>
  <c r="M3255" i="7" s="1"/>
  <c r="L3255" i="7"/>
  <c r="I3256" i="7"/>
  <c r="K3256" i="7" s="1"/>
  <c r="L3256" i="7"/>
  <c r="I3257" i="7"/>
  <c r="K3257" i="7" s="1"/>
  <c r="J3257" i="7"/>
  <c r="M3257" i="7" s="1"/>
  <c r="L3257" i="7"/>
  <c r="I3258" i="7"/>
  <c r="J3258" i="7"/>
  <c r="M3258" i="7" s="1"/>
  <c r="K3258" i="7"/>
  <c r="L3258" i="7"/>
  <c r="I3259" i="7"/>
  <c r="L3259" i="7"/>
  <c r="I3260" i="7"/>
  <c r="K3260" i="7" s="1"/>
  <c r="J3260" i="7"/>
  <c r="M3260" i="7" s="1"/>
  <c r="L3260" i="7"/>
  <c r="I3261" i="7"/>
  <c r="K3261" i="7" s="1"/>
  <c r="J3261" i="7"/>
  <c r="M3261" i="7" s="1"/>
  <c r="L3261" i="7"/>
  <c r="I3262" i="7"/>
  <c r="K3262" i="7" s="1"/>
  <c r="J3262" i="7"/>
  <c r="M3262" i="7" s="1"/>
  <c r="L3262" i="7"/>
  <c r="I3263" i="7"/>
  <c r="K3263" i="7" s="1"/>
  <c r="J3263" i="7"/>
  <c r="M3263" i="7" s="1"/>
  <c r="L3263" i="7"/>
  <c r="I3264" i="7"/>
  <c r="K3264" i="7" s="1"/>
  <c r="J3264" i="7"/>
  <c r="M3264" i="7" s="1"/>
  <c r="L3264" i="7"/>
  <c r="I3265" i="7"/>
  <c r="J3265" i="7" s="1"/>
  <c r="M3265" i="7" s="1"/>
  <c r="L3265" i="7"/>
  <c r="I3266" i="7"/>
  <c r="K3266" i="7" s="1"/>
  <c r="J3266" i="7"/>
  <c r="M3266" i="7" s="1"/>
  <c r="L3266" i="7"/>
  <c r="I3267" i="7"/>
  <c r="K3267" i="7" s="1"/>
  <c r="J3267" i="7"/>
  <c r="M3267" i="7" s="1"/>
  <c r="L3267" i="7"/>
  <c r="I3268" i="7"/>
  <c r="K3268" i="7" s="1"/>
  <c r="L3268" i="7"/>
  <c r="I3269" i="7"/>
  <c r="K3269" i="7" s="1"/>
  <c r="J3269" i="7"/>
  <c r="M3269" i="7" s="1"/>
  <c r="L3269" i="7"/>
  <c r="I3270" i="7"/>
  <c r="L3270" i="7"/>
  <c r="I3271" i="7"/>
  <c r="K3271" i="7" s="1"/>
  <c r="J3271" i="7"/>
  <c r="L3271" i="7"/>
  <c r="M3271" i="7"/>
  <c r="I3272" i="7"/>
  <c r="K3272" i="7" s="1"/>
  <c r="J3272" i="7"/>
  <c r="L3272" i="7"/>
  <c r="M3272" i="7"/>
  <c r="I3273" i="7"/>
  <c r="K3273" i="7" s="1"/>
  <c r="J3273" i="7"/>
  <c r="M3273" i="7" s="1"/>
  <c r="L3273" i="7"/>
  <c r="I3274" i="7"/>
  <c r="L3274" i="7"/>
  <c r="I3275" i="7"/>
  <c r="L3275" i="7"/>
  <c r="I3276" i="7"/>
  <c r="K3276" i="7" s="1"/>
  <c r="J3276" i="7"/>
  <c r="M3276" i="7" s="1"/>
  <c r="L3276" i="7"/>
  <c r="I3277" i="7"/>
  <c r="K3277" i="7" s="1"/>
  <c r="J3277" i="7"/>
  <c r="M3277" i="7" s="1"/>
  <c r="L3277" i="7"/>
  <c r="I3278" i="7"/>
  <c r="K3278" i="7" s="1"/>
  <c r="L3278" i="7"/>
  <c r="I3279" i="7"/>
  <c r="K3279" i="7" s="1"/>
  <c r="J3279" i="7"/>
  <c r="M3279" i="7" s="1"/>
  <c r="L3279" i="7"/>
  <c r="I3280" i="7"/>
  <c r="K3280" i="7" s="1"/>
  <c r="J3280" i="7"/>
  <c r="L3280" i="7"/>
  <c r="M3280" i="7"/>
  <c r="I3281" i="7"/>
  <c r="K3281" i="7" s="1"/>
  <c r="J3281" i="7"/>
  <c r="M3281" i="7" s="1"/>
  <c r="L3281" i="7"/>
  <c r="I3282" i="7"/>
  <c r="K3282" i="7" s="1"/>
  <c r="J3282" i="7"/>
  <c r="M3282" i="7" s="1"/>
  <c r="L3282" i="7"/>
  <c r="I3283" i="7"/>
  <c r="K3283" i="7" s="1"/>
  <c r="J3283" i="7"/>
  <c r="M3283" i="7" s="1"/>
  <c r="L3283" i="7"/>
  <c r="I3284" i="7"/>
  <c r="L3284" i="7"/>
  <c r="I3285" i="7"/>
  <c r="K3285" i="7" s="1"/>
  <c r="J3285" i="7"/>
  <c r="L3285" i="7"/>
  <c r="M3285" i="7"/>
  <c r="I3286" i="7"/>
  <c r="K3286" i="7" s="1"/>
  <c r="L3286" i="7"/>
  <c r="I3287" i="7"/>
  <c r="K3287" i="7" s="1"/>
  <c r="J3287" i="7"/>
  <c r="M3287" i="7" s="1"/>
  <c r="L3287" i="7"/>
  <c r="I3288" i="7"/>
  <c r="K3288" i="7" s="1"/>
  <c r="J3288" i="7"/>
  <c r="M3288" i="7" s="1"/>
  <c r="L3288" i="7"/>
  <c r="I3289" i="7"/>
  <c r="K3289" i="7" s="1"/>
  <c r="J3289" i="7"/>
  <c r="M3289" i="7" s="1"/>
  <c r="L3289" i="7"/>
  <c r="I3290" i="7"/>
  <c r="J3290" i="7" s="1"/>
  <c r="M3290" i="7" s="1"/>
  <c r="L3290" i="7"/>
  <c r="I3291" i="7"/>
  <c r="K3291" i="7" s="1"/>
  <c r="J3291" i="7"/>
  <c r="M3291" i="7" s="1"/>
  <c r="L3291" i="7"/>
  <c r="I3292" i="7"/>
  <c r="J3292" i="7"/>
  <c r="M3292" i="7" s="1"/>
  <c r="K3292" i="7"/>
  <c r="L3292" i="7"/>
  <c r="I3293" i="7"/>
  <c r="K3293" i="7" s="1"/>
  <c r="J3293" i="7"/>
  <c r="M3293" i="7" s="1"/>
  <c r="L3293" i="7"/>
  <c r="I3294" i="7"/>
  <c r="K3294" i="7" s="1"/>
  <c r="J3294" i="7"/>
  <c r="M3294" i="7" s="1"/>
  <c r="L3294" i="7"/>
  <c r="I3295" i="7"/>
  <c r="K3295" i="7" s="1"/>
  <c r="J3295" i="7"/>
  <c r="M3295" i="7" s="1"/>
  <c r="L3295" i="7"/>
  <c r="I3296" i="7"/>
  <c r="K3296" i="7" s="1"/>
  <c r="L3296" i="7"/>
  <c r="I3297" i="7"/>
  <c r="K3297" i="7" s="1"/>
  <c r="J3297" i="7"/>
  <c r="M3297" i="7" s="1"/>
  <c r="L3297" i="7"/>
  <c r="I3298" i="7"/>
  <c r="J3298" i="7" s="1"/>
  <c r="M3298" i="7" s="1"/>
  <c r="L3298" i="7"/>
  <c r="I3299" i="7"/>
  <c r="K3299" i="7" s="1"/>
  <c r="J3299" i="7"/>
  <c r="L3299" i="7"/>
  <c r="M3299" i="7"/>
  <c r="I3300" i="7"/>
  <c r="K3300" i="7" s="1"/>
  <c r="J3300" i="7"/>
  <c r="M3300" i="7" s="1"/>
  <c r="L3300" i="7"/>
  <c r="I3301" i="7"/>
  <c r="K3301" i="7" s="1"/>
  <c r="J3301" i="7"/>
  <c r="M3301" i="7" s="1"/>
  <c r="L3301" i="7"/>
  <c r="I3302" i="7"/>
  <c r="K3302" i="7" s="1"/>
  <c r="L3302" i="7"/>
  <c r="I3303" i="7"/>
  <c r="K3303" i="7" s="1"/>
  <c r="J3303" i="7"/>
  <c r="M3303" i="7" s="1"/>
  <c r="L3303" i="7"/>
  <c r="I3304" i="7"/>
  <c r="K3304" i="7" s="1"/>
  <c r="J3304" i="7"/>
  <c r="M3304" i="7" s="1"/>
  <c r="L3304" i="7"/>
  <c r="I3305" i="7"/>
  <c r="L3305" i="7"/>
  <c r="I3306" i="7"/>
  <c r="K3306" i="7" s="1"/>
  <c r="J3306" i="7"/>
  <c r="L3306" i="7"/>
  <c r="M3306" i="7"/>
  <c r="I3307" i="7"/>
  <c r="L3307" i="7"/>
  <c r="I3308" i="7"/>
  <c r="K3308" i="7" s="1"/>
  <c r="J3308" i="7"/>
  <c r="M3308" i="7" s="1"/>
  <c r="L3308" i="7"/>
  <c r="I3309" i="7"/>
  <c r="J3309" i="7" s="1"/>
  <c r="M3309" i="7" s="1"/>
  <c r="L3309" i="7"/>
  <c r="I3310" i="7"/>
  <c r="K3310" i="7" s="1"/>
  <c r="L3310" i="7"/>
  <c r="I3311" i="7"/>
  <c r="J3311" i="7"/>
  <c r="M3311" i="7" s="1"/>
  <c r="K3311" i="7"/>
  <c r="L3311" i="7"/>
  <c r="I3312" i="7"/>
  <c r="K3312" i="7" s="1"/>
  <c r="J3312" i="7"/>
  <c r="M3312" i="7" s="1"/>
  <c r="L3312" i="7"/>
  <c r="I3313" i="7"/>
  <c r="K3313" i="7" s="1"/>
  <c r="J3313" i="7"/>
  <c r="M3313" i="7" s="1"/>
  <c r="L3313" i="7"/>
  <c r="I3314" i="7"/>
  <c r="K3314" i="7" s="1"/>
  <c r="L3314" i="7"/>
  <c r="I3315" i="7"/>
  <c r="K3315" i="7" s="1"/>
  <c r="J3315" i="7"/>
  <c r="L3315" i="7"/>
  <c r="M3315" i="7"/>
  <c r="I3316" i="7"/>
  <c r="K3316" i="7" s="1"/>
  <c r="L3316" i="7"/>
  <c r="I3317" i="7"/>
  <c r="K3317" i="7" s="1"/>
  <c r="J3317" i="7"/>
  <c r="L3317" i="7"/>
  <c r="M3317" i="7"/>
  <c r="I3318" i="7"/>
  <c r="L3318" i="7"/>
  <c r="I3319" i="7"/>
  <c r="K3319" i="7" s="1"/>
  <c r="J3319" i="7"/>
  <c r="M3319" i="7" s="1"/>
  <c r="L3319" i="7"/>
  <c r="I3320" i="7"/>
  <c r="K3320" i="7" s="1"/>
  <c r="J3320" i="7"/>
  <c r="M3320" i="7" s="1"/>
  <c r="L3320" i="7"/>
  <c r="I3321" i="7"/>
  <c r="K3321" i="7" s="1"/>
  <c r="J3321" i="7"/>
  <c r="M3321" i="7" s="1"/>
  <c r="L3321" i="7"/>
  <c r="I3322" i="7"/>
  <c r="K3322" i="7" s="1"/>
  <c r="J3322" i="7"/>
  <c r="L3322" i="7"/>
  <c r="M3322" i="7"/>
  <c r="I3323" i="7"/>
  <c r="K3323" i="7" s="1"/>
  <c r="J3323" i="7"/>
  <c r="M3323" i="7" s="1"/>
  <c r="L3323" i="7"/>
  <c r="I3324" i="7"/>
  <c r="K3324" i="7" s="1"/>
  <c r="L3324" i="7"/>
  <c r="I3325" i="7"/>
  <c r="K3325" i="7" s="1"/>
  <c r="J3325" i="7"/>
  <c r="M3325" i="7" s="1"/>
  <c r="L3325" i="7"/>
  <c r="I3326" i="7"/>
  <c r="K3326" i="7" s="1"/>
  <c r="L3326" i="7"/>
  <c r="I3327" i="7"/>
  <c r="K3327" i="7" s="1"/>
  <c r="J3327" i="7"/>
  <c r="M3327" i="7" s="1"/>
  <c r="L3327" i="7"/>
  <c r="I3328" i="7"/>
  <c r="K3328" i="7" s="1"/>
  <c r="L3328" i="7"/>
  <c r="I3329" i="7"/>
  <c r="J3329" i="7"/>
  <c r="M3329" i="7" s="1"/>
  <c r="K3329" i="7"/>
  <c r="L3329" i="7"/>
  <c r="I3330" i="7"/>
  <c r="K3330" i="7" s="1"/>
  <c r="J3330" i="7"/>
  <c r="M3330" i="7" s="1"/>
  <c r="L3330" i="7"/>
  <c r="I3331" i="7"/>
  <c r="K3331" i="7" s="1"/>
  <c r="J3331" i="7"/>
  <c r="M3331" i="7" s="1"/>
  <c r="L3331" i="7"/>
  <c r="I3332" i="7"/>
  <c r="L3332" i="7"/>
  <c r="I3333" i="7"/>
  <c r="K3333" i="7" s="1"/>
  <c r="J3333" i="7"/>
  <c r="M3333" i="7" s="1"/>
  <c r="L3333" i="7"/>
  <c r="I3334" i="7"/>
  <c r="L3334" i="7"/>
  <c r="I3335" i="7"/>
  <c r="K3335" i="7" s="1"/>
  <c r="J3335" i="7"/>
  <c r="M3335" i="7" s="1"/>
  <c r="L3335" i="7"/>
  <c r="I3336" i="7"/>
  <c r="K3336" i="7" s="1"/>
  <c r="L3336" i="7"/>
  <c r="I3337" i="7"/>
  <c r="K3337" i="7" s="1"/>
  <c r="J3337" i="7"/>
  <c r="M3337" i="7" s="1"/>
  <c r="L3337" i="7"/>
  <c r="I3338" i="7"/>
  <c r="J3338" i="7"/>
  <c r="K3338" i="7"/>
  <c r="L3338" i="7"/>
  <c r="M3338" i="7"/>
  <c r="I3339" i="7"/>
  <c r="K3339" i="7" s="1"/>
  <c r="J3339" i="7"/>
  <c r="M3339" i="7" s="1"/>
  <c r="L3339" i="7"/>
  <c r="I3340" i="7"/>
  <c r="J3340" i="7"/>
  <c r="M3340" i="7" s="1"/>
  <c r="K3340" i="7"/>
  <c r="L3340" i="7"/>
  <c r="I3341" i="7"/>
  <c r="J3341" i="7"/>
  <c r="M3341" i="7" s="1"/>
  <c r="K3341" i="7"/>
  <c r="L3341" i="7"/>
  <c r="I3342" i="7"/>
  <c r="K3342" i="7" s="1"/>
  <c r="L3342" i="7"/>
  <c r="I3343" i="7"/>
  <c r="K3343" i="7" s="1"/>
  <c r="J3343" i="7"/>
  <c r="M3343" i="7" s="1"/>
  <c r="L3343" i="7"/>
  <c r="I3344" i="7"/>
  <c r="K3344" i="7" s="1"/>
  <c r="J3344" i="7"/>
  <c r="M3344" i="7" s="1"/>
  <c r="L3344" i="7"/>
  <c r="I3345" i="7"/>
  <c r="K3345" i="7" s="1"/>
  <c r="J3345" i="7"/>
  <c r="M3345" i="7" s="1"/>
  <c r="L3345" i="7"/>
  <c r="I3346" i="7"/>
  <c r="J3346" i="7" s="1"/>
  <c r="M3346" i="7" s="1"/>
  <c r="L3346" i="7"/>
  <c r="I3347" i="7"/>
  <c r="K3347" i="7" s="1"/>
  <c r="J3347" i="7"/>
  <c r="M3347" i="7" s="1"/>
  <c r="L3347" i="7"/>
  <c r="I3348" i="7"/>
  <c r="J3348" i="7" s="1"/>
  <c r="M3348" i="7" s="1"/>
  <c r="L3348" i="7"/>
  <c r="I3349" i="7"/>
  <c r="K3349" i="7" s="1"/>
  <c r="J3349" i="7"/>
  <c r="M3349" i="7" s="1"/>
  <c r="L3349" i="7"/>
  <c r="I3350" i="7"/>
  <c r="K3350" i="7" s="1"/>
  <c r="L3350" i="7"/>
  <c r="I3351" i="7"/>
  <c r="J3351" i="7"/>
  <c r="M3351" i="7" s="1"/>
  <c r="K3351" i="7"/>
  <c r="L3351" i="7"/>
  <c r="I3352" i="7"/>
  <c r="K3352" i="7" s="1"/>
  <c r="L3352" i="7"/>
  <c r="I3353" i="7"/>
  <c r="K3353" i="7" s="1"/>
  <c r="J3353" i="7"/>
  <c r="M3353" i="7" s="1"/>
  <c r="L3353" i="7"/>
  <c r="I3354" i="7"/>
  <c r="J3354" i="7" s="1"/>
  <c r="M3354" i="7" s="1"/>
  <c r="L3354" i="7"/>
  <c r="I3355" i="7"/>
  <c r="K3355" i="7" s="1"/>
  <c r="J3355" i="7"/>
  <c r="M3355" i="7" s="1"/>
  <c r="L3355" i="7"/>
  <c r="I3356" i="7"/>
  <c r="K3356" i="7" s="1"/>
  <c r="J3356" i="7"/>
  <c r="M3356" i="7" s="1"/>
  <c r="L3356" i="7"/>
  <c r="I3357" i="7"/>
  <c r="K3357" i="7" s="1"/>
  <c r="J3357" i="7"/>
  <c r="M3357" i="7" s="1"/>
  <c r="L3357" i="7"/>
  <c r="I3358" i="7"/>
  <c r="L3358" i="7"/>
  <c r="I3359" i="7"/>
  <c r="K3359" i="7" s="1"/>
  <c r="J3359" i="7"/>
  <c r="L3359" i="7"/>
  <c r="M3359" i="7"/>
  <c r="I3360" i="7"/>
  <c r="K3360" i="7" s="1"/>
  <c r="L3360" i="7"/>
  <c r="I3361" i="7"/>
  <c r="K3361" i="7" s="1"/>
  <c r="J3361" i="7"/>
  <c r="M3361" i="7" s="1"/>
  <c r="L3361" i="7"/>
  <c r="I3362" i="7"/>
  <c r="K3362" i="7" s="1"/>
  <c r="J3362" i="7"/>
  <c r="M3362" i="7" s="1"/>
  <c r="L3362" i="7"/>
  <c r="I3363" i="7"/>
  <c r="K3363" i="7" s="1"/>
  <c r="J3363" i="7"/>
  <c r="M3363" i="7" s="1"/>
  <c r="L3363" i="7"/>
  <c r="I3364" i="7"/>
  <c r="L3364" i="7"/>
  <c r="I3365" i="7"/>
  <c r="K3365" i="7" s="1"/>
  <c r="J3365" i="7"/>
  <c r="M3365" i="7" s="1"/>
  <c r="L3365" i="7"/>
  <c r="I3366" i="7"/>
  <c r="L3366" i="7"/>
  <c r="I3367" i="7"/>
  <c r="K3367" i="7" s="1"/>
  <c r="J3367" i="7"/>
  <c r="M3367" i="7" s="1"/>
  <c r="L3367" i="7"/>
  <c r="I3368" i="7"/>
  <c r="L3368" i="7"/>
  <c r="I3369" i="7"/>
  <c r="K3369" i="7" s="1"/>
  <c r="J3369" i="7"/>
  <c r="M3369" i="7" s="1"/>
  <c r="L3369" i="7"/>
  <c r="I3370" i="7"/>
  <c r="J3370" i="7" s="1"/>
  <c r="M3370" i="7" s="1"/>
  <c r="L3370" i="7"/>
  <c r="I3371" i="7"/>
  <c r="K3371" i="7" s="1"/>
  <c r="J3371" i="7"/>
  <c r="M3371" i="7" s="1"/>
  <c r="L3371" i="7"/>
  <c r="I3372" i="7"/>
  <c r="L3372" i="7"/>
  <c r="I3373" i="7"/>
  <c r="K3373" i="7" s="1"/>
  <c r="J3373" i="7"/>
  <c r="M3373" i="7" s="1"/>
  <c r="L3373" i="7"/>
  <c r="I3374" i="7"/>
  <c r="L3374" i="7"/>
  <c r="I3375" i="7"/>
  <c r="K3375" i="7" s="1"/>
  <c r="J3375" i="7"/>
  <c r="M3375" i="7" s="1"/>
  <c r="L3375" i="7"/>
  <c r="I3376" i="7"/>
  <c r="K3376" i="7" s="1"/>
  <c r="L3376" i="7"/>
  <c r="I3377" i="7"/>
  <c r="K3377" i="7" s="1"/>
  <c r="J3377" i="7"/>
  <c r="L3377" i="7"/>
  <c r="M3377" i="7"/>
  <c r="I3378" i="7"/>
  <c r="K3378" i="7" s="1"/>
  <c r="J3378" i="7"/>
  <c r="M3378" i="7" s="1"/>
  <c r="L3378" i="7"/>
  <c r="I3379" i="7"/>
  <c r="K3379" i="7" s="1"/>
  <c r="J3379" i="7"/>
  <c r="M3379" i="7" s="1"/>
  <c r="L3379" i="7"/>
  <c r="I3380" i="7"/>
  <c r="K3380" i="7" s="1"/>
  <c r="L3380" i="7"/>
  <c r="I3381" i="7"/>
  <c r="K3381" i="7" s="1"/>
  <c r="J3381" i="7"/>
  <c r="M3381" i="7" s="1"/>
  <c r="L3381" i="7"/>
  <c r="I3382" i="7"/>
  <c r="K3382" i="7" s="1"/>
  <c r="J3382" i="7"/>
  <c r="M3382" i="7" s="1"/>
  <c r="L3382" i="7"/>
  <c r="I3383" i="7"/>
  <c r="J3383" i="7" s="1"/>
  <c r="M3383" i="7" s="1"/>
  <c r="K3383" i="7"/>
  <c r="L3383" i="7"/>
  <c r="I3384" i="7"/>
  <c r="K3384" i="7" s="1"/>
  <c r="J3384" i="7"/>
  <c r="M3384" i="7" s="1"/>
  <c r="L3384" i="7"/>
  <c r="I3385" i="7"/>
  <c r="J3385" i="7" s="1"/>
  <c r="M3385" i="7" s="1"/>
  <c r="L3385" i="7"/>
  <c r="I3386" i="7"/>
  <c r="J3386" i="7"/>
  <c r="K3386" i="7"/>
  <c r="L3386" i="7"/>
  <c r="M3386" i="7"/>
  <c r="I3387" i="7"/>
  <c r="J3387" i="7" s="1"/>
  <c r="M3387" i="7" s="1"/>
  <c r="L3387" i="7"/>
  <c r="I3388" i="7"/>
  <c r="L3388" i="7"/>
  <c r="I3389" i="7"/>
  <c r="K3389" i="7" s="1"/>
  <c r="J3389" i="7"/>
  <c r="M3389" i="7" s="1"/>
  <c r="L3389" i="7"/>
  <c r="I3390" i="7"/>
  <c r="L3390" i="7"/>
  <c r="I3391" i="7"/>
  <c r="K3391" i="7" s="1"/>
  <c r="J3391" i="7"/>
  <c r="L3391" i="7"/>
  <c r="M3391" i="7"/>
  <c r="I3392" i="7"/>
  <c r="J3392" i="7" s="1"/>
  <c r="M3392" i="7" s="1"/>
  <c r="L3392" i="7"/>
  <c r="I3393" i="7"/>
  <c r="J3393" i="7"/>
  <c r="M3393" i="7" s="1"/>
  <c r="K3393" i="7"/>
  <c r="L3393" i="7"/>
  <c r="I3394" i="7"/>
  <c r="K3394" i="7" s="1"/>
  <c r="L3394" i="7"/>
  <c r="I3395" i="7"/>
  <c r="K3395" i="7" s="1"/>
  <c r="J3395" i="7"/>
  <c r="M3395" i="7" s="1"/>
  <c r="L3395" i="7"/>
  <c r="I3396" i="7"/>
  <c r="J3396" i="7" s="1"/>
  <c r="M3396" i="7" s="1"/>
  <c r="K3396" i="7"/>
  <c r="L3396" i="7"/>
  <c r="I3397" i="7"/>
  <c r="K3397" i="7" s="1"/>
  <c r="J3397" i="7"/>
  <c r="M3397" i="7" s="1"/>
  <c r="L3397" i="7"/>
  <c r="I3398" i="7"/>
  <c r="K3398" i="7" s="1"/>
  <c r="L3398" i="7"/>
  <c r="I3399" i="7"/>
  <c r="K3399" i="7" s="1"/>
  <c r="J3399" i="7"/>
  <c r="L3399" i="7"/>
  <c r="M3399" i="7"/>
  <c r="I3400" i="7"/>
  <c r="J3400" i="7" s="1"/>
  <c r="M3400" i="7" s="1"/>
  <c r="L3400" i="7"/>
  <c r="I3401" i="7"/>
  <c r="K3401" i="7" s="1"/>
  <c r="J3401" i="7"/>
  <c r="M3401" i="7" s="1"/>
  <c r="L3401" i="7"/>
  <c r="I3402" i="7"/>
  <c r="K3402" i="7" s="1"/>
  <c r="L3402" i="7"/>
  <c r="I3403" i="7"/>
  <c r="K3403" i="7" s="1"/>
  <c r="J3403" i="7"/>
  <c r="M3403" i="7" s="1"/>
  <c r="L3403" i="7"/>
  <c r="I3404" i="7"/>
  <c r="L3404" i="7"/>
  <c r="I3405" i="7"/>
  <c r="J3405" i="7"/>
  <c r="M3405" i="7" s="1"/>
  <c r="K3405" i="7"/>
  <c r="L3405" i="7"/>
  <c r="I3406" i="7"/>
  <c r="K3406" i="7" s="1"/>
  <c r="J3406" i="7"/>
  <c r="M3406" i="7" s="1"/>
  <c r="L3406" i="7"/>
  <c r="I3407" i="7"/>
  <c r="K3407" i="7" s="1"/>
  <c r="J3407" i="7"/>
  <c r="M3407" i="7" s="1"/>
  <c r="L3407" i="7"/>
  <c r="I3408" i="7"/>
  <c r="J3408" i="7" s="1"/>
  <c r="M3408" i="7" s="1"/>
  <c r="L3408" i="7"/>
  <c r="I3409" i="7"/>
  <c r="K3409" i="7" s="1"/>
  <c r="J3409" i="7"/>
  <c r="M3409" i="7" s="1"/>
  <c r="L3409" i="7"/>
  <c r="I3410" i="7"/>
  <c r="K3410" i="7" s="1"/>
  <c r="L3410" i="7"/>
  <c r="I3411" i="7"/>
  <c r="K3411" i="7" s="1"/>
  <c r="J3411" i="7"/>
  <c r="M3411" i="7" s="1"/>
  <c r="L3411" i="7"/>
  <c r="I3412" i="7"/>
  <c r="J3412" i="7" s="1"/>
  <c r="M3412" i="7" s="1"/>
  <c r="L3412" i="7"/>
  <c r="I3413" i="7"/>
  <c r="K3413" i="7" s="1"/>
  <c r="J3413" i="7"/>
  <c r="M3413" i="7" s="1"/>
  <c r="L3413" i="7"/>
  <c r="I3414" i="7"/>
  <c r="K3414" i="7" s="1"/>
  <c r="L3414" i="7"/>
  <c r="I3415" i="7"/>
  <c r="K3415" i="7" s="1"/>
  <c r="J3415" i="7"/>
  <c r="M3415" i="7" s="1"/>
  <c r="L3415" i="7"/>
  <c r="I3416" i="7"/>
  <c r="J3416" i="7" s="1"/>
  <c r="M3416" i="7" s="1"/>
  <c r="L3416" i="7"/>
  <c r="I3417" i="7"/>
  <c r="K3417" i="7" s="1"/>
  <c r="J3417" i="7"/>
  <c r="M3417" i="7" s="1"/>
  <c r="L3417" i="7"/>
  <c r="I3418" i="7"/>
  <c r="K3418" i="7" s="1"/>
  <c r="L3418" i="7"/>
  <c r="I3419" i="7"/>
  <c r="K3419" i="7" s="1"/>
  <c r="J3419" i="7"/>
  <c r="M3419" i="7" s="1"/>
  <c r="L3419" i="7"/>
  <c r="I3420" i="7"/>
  <c r="L3420" i="7"/>
  <c r="I3421" i="7"/>
  <c r="K3421" i="7" s="1"/>
  <c r="J3421" i="7"/>
  <c r="M3421" i="7" s="1"/>
  <c r="L3421" i="7"/>
  <c r="I3422" i="7"/>
  <c r="K3422" i="7" s="1"/>
  <c r="J3422" i="7"/>
  <c r="M3422" i="7" s="1"/>
  <c r="L3422" i="7"/>
  <c r="I3423" i="7"/>
  <c r="K3423" i="7" s="1"/>
  <c r="J3423" i="7"/>
  <c r="M3423" i="7" s="1"/>
  <c r="L3423" i="7"/>
  <c r="I3424" i="7"/>
  <c r="J3424" i="7" s="1"/>
  <c r="M3424" i="7" s="1"/>
  <c r="L3424" i="7"/>
  <c r="I3425" i="7"/>
  <c r="J3425" i="7"/>
  <c r="M3425" i="7" s="1"/>
  <c r="K3425" i="7"/>
  <c r="L3425" i="7"/>
  <c r="I3426" i="7"/>
  <c r="K3426" i="7" s="1"/>
  <c r="L3426" i="7"/>
  <c r="I3427" i="7"/>
  <c r="K3427" i="7" s="1"/>
  <c r="J3427" i="7"/>
  <c r="L3427" i="7"/>
  <c r="M3427" i="7"/>
  <c r="I3428" i="7"/>
  <c r="J3428" i="7" s="1"/>
  <c r="M3428" i="7" s="1"/>
  <c r="L3428" i="7"/>
  <c r="I3429" i="7"/>
  <c r="K3429" i="7" s="1"/>
  <c r="J3429" i="7"/>
  <c r="M3429" i="7" s="1"/>
  <c r="L3429" i="7"/>
  <c r="I3430" i="7"/>
  <c r="K3430" i="7" s="1"/>
  <c r="J3430" i="7"/>
  <c r="M3430" i="7" s="1"/>
  <c r="L3430" i="7"/>
  <c r="I3431" i="7"/>
  <c r="K3431" i="7" s="1"/>
  <c r="J3431" i="7"/>
  <c r="M3431" i="7" s="1"/>
  <c r="L3431" i="7"/>
  <c r="I3432" i="7"/>
  <c r="J3432" i="7" s="1"/>
  <c r="M3432" i="7" s="1"/>
  <c r="L3432" i="7"/>
  <c r="I3433" i="7"/>
  <c r="K3433" i="7" s="1"/>
  <c r="J3433" i="7"/>
  <c r="M3433" i="7" s="1"/>
  <c r="L3433" i="7"/>
  <c r="I3434" i="7"/>
  <c r="K3434" i="7" s="1"/>
  <c r="L3434" i="7"/>
  <c r="I3435" i="7"/>
  <c r="K3435" i="7" s="1"/>
  <c r="J3435" i="7"/>
  <c r="M3435" i="7" s="1"/>
  <c r="L3435" i="7"/>
  <c r="I3436" i="7"/>
  <c r="L3436" i="7"/>
  <c r="I3437" i="7"/>
  <c r="K3437" i="7" s="1"/>
  <c r="J3437" i="7"/>
  <c r="M3437" i="7" s="1"/>
  <c r="L3437" i="7"/>
  <c r="I3438" i="7"/>
  <c r="K3438" i="7" s="1"/>
  <c r="L3438" i="7"/>
  <c r="I3439" i="7"/>
  <c r="K3439" i="7" s="1"/>
  <c r="J3439" i="7"/>
  <c r="M3439" i="7" s="1"/>
  <c r="L3439" i="7"/>
  <c r="I3440" i="7"/>
  <c r="J3440" i="7" s="1"/>
  <c r="M3440" i="7" s="1"/>
  <c r="L3440" i="7"/>
  <c r="I3441" i="7"/>
  <c r="K3441" i="7" s="1"/>
  <c r="J3441" i="7"/>
  <c r="L3441" i="7"/>
  <c r="M3441" i="7"/>
  <c r="I3442" i="7"/>
  <c r="K3442" i="7" s="1"/>
  <c r="L3442" i="7"/>
  <c r="I3443" i="7"/>
  <c r="K3443" i="7" s="1"/>
  <c r="J3443" i="7"/>
  <c r="M3443" i="7" s="1"/>
  <c r="L3443" i="7"/>
  <c r="I3444" i="7"/>
  <c r="J3444" i="7" s="1"/>
  <c r="M3444" i="7" s="1"/>
  <c r="L3444" i="7"/>
  <c r="I3445" i="7"/>
  <c r="K3445" i="7" s="1"/>
  <c r="J3445" i="7"/>
  <c r="M3445" i="7" s="1"/>
  <c r="L3445" i="7"/>
  <c r="I3446" i="7"/>
  <c r="K3446" i="7" s="1"/>
  <c r="L3446" i="7"/>
  <c r="I3447" i="7"/>
  <c r="L3447" i="7"/>
  <c r="I3448" i="7"/>
  <c r="K3448" i="7" s="1"/>
  <c r="J3448" i="7"/>
  <c r="M3448" i="7" s="1"/>
  <c r="L3448" i="7"/>
  <c r="I3449" i="7"/>
  <c r="J3449" i="7" s="1"/>
  <c r="M3449" i="7" s="1"/>
  <c r="L3449" i="7"/>
  <c r="I3450" i="7"/>
  <c r="K3450" i="7" s="1"/>
  <c r="J3450" i="7"/>
  <c r="M3450" i="7" s="1"/>
  <c r="L3450" i="7"/>
  <c r="I3451" i="7"/>
  <c r="K3451" i="7" s="1"/>
  <c r="L3451" i="7"/>
  <c r="I3452" i="7"/>
  <c r="K3452" i="7" s="1"/>
  <c r="J3452" i="7"/>
  <c r="L3452" i="7"/>
  <c r="M3452" i="7"/>
  <c r="I3453" i="7"/>
  <c r="K3453" i="7" s="1"/>
  <c r="L3453" i="7"/>
  <c r="I3454" i="7"/>
  <c r="K3454" i="7" s="1"/>
  <c r="J3454" i="7"/>
  <c r="M3454" i="7" s="1"/>
  <c r="L3454" i="7"/>
  <c r="I3455" i="7"/>
  <c r="L3455" i="7"/>
  <c r="I3456" i="7"/>
  <c r="K3456" i="7" s="1"/>
  <c r="J3456" i="7"/>
  <c r="M3456" i="7" s="1"/>
  <c r="L3456" i="7"/>
  <c r="I3457" i="7"/>
  <c r="J3457" i="7" s="1"/>
  <c r="M3457" i="7" s="1"/>
  <c r="L3457" i="7"/>
  <c r="I3458" i="7"/>
  <c r="K3458" i="7" s="1"/>
  <c r="J3458" i="7"/>
  <c r="M3458" i="7" s="1"/>
  <c r="L3458" i="7"/>
  <c r="I3459" i="7"/>
  <c r="K3459" i="7" s="1"/>
  <c r="L3459" i="7"/>
  <c r="I3460" i="7"/>
  <c r="K3460" i="7" s="1"/>
  <c r="J3460" i="7"/>
  <c r="L3460" i="7"/>
  <c r="M3460" i="7"/>
  <c r="I3461" i="7"/>
  <c r="K3461" i="7" s="1"/>
  <c r="J3461" i="7"/>
  <c r="M3461" i="7" s="1"/>
  <c r="L3461" i="7"/>
  <c r="I3462" i="7"/>
  <c r="K3462" i="7" s="1"/>
  <c r="J3462" i="7"/>
  <c r="M3462" i="7" s="1"/>
  <c r="L3462" i="7"/>
  <c r="I3463" i="7"/>
  <c r="L3463" i="7"/>
  <c r="I3464" i="7"/>
  <c r="K3464" i="7" s="1"/>
  <c r="J3464" i="7"/>
  <c r="M3464" i="7" s="1"/>
  <c r="L3464" i="7"/>
  <c r="I3465" i="7"/>
  <c r="J3465" i="7" s="1"/>
  <c r="M3465" i="7" s="1"/>
  <c r="K3465" i="7"/>
  <c r="L3465" i="7"/>
  <c r="I3466" i="7"/>
  <c r="K3466" i="7" s="1"/>
  <c r="J3466" i="7"/>
  <c r="M3466" i="7" s="1"/>
  <c r="L3466" i="7"/>
  <c r="I3467" i="7"/>
  <c r="K3467" i="7" s="1"/>
  <c r="L3467" i="7"/>
  <c r="I3468" i="7"/>
  <c r="K3468" i="7" s="1"/>
  <c r="J3468" i="7"/>
  <c r="L3468" i="7"/>
  <c r="M3468" i="7"/>
  <c r="I3469" i="7"/>
  <c r="K3469" i="7" s="1"/>
  <c r="J3469" i="7"/>
  <c r="M3469" i="7" s="1"/>
  <c r="L3469" i="7"/>
  <c r="I3470" i="7"/>
  <c r="J3470" i="7"/>
  <c r="M3470" i="7" s="1"/>
  <c r="K3470" i="7"/>
  <c r="L3470" i="7"/>
  <c r="I3471" i="7"/>
  <c r="K3471" i="7" s="1"/>
  <c r="J3471" i="7"/>
  <c r="M3471" i="7" s="1"/>
  <c r="L3471" i="7"/>
  <c r="I3472" i="7"/>
  <c r="K3472" i="7" s="1"/>
  <c r="J3472" i="7"/>
  <c r="M3472" i="7" s="1"/>
  <c r="L3472" i="7"/>
  <c r="I3473" i="7"/>
  <c r="J3473" i="7" s="1"/>
  <c r="M3473" i="7" s="1"/>
  <c r="L3473" i="7"/>
  <c r="I3474" i="7"/>
  <c r="K3474" i="7" s="1"/>
  <c r="J3474" i="7"/>
  <c r="M3474" i="7" s="1"/>
  <c r="L3474" i="7"/>
  <c r="I3475" i="7"/>
  <c r="K3475" i="7" s="1"/>
  <c r="L3475" i="7"/>
  <c r="I3476" i="7"/>
  <c r="K3476" i="7" s="1"/>
  <c r="J3476" i="7"/>
  <c r="M3476" i="7" s="1"/>
  <c r="L3476" i="7"/>
  <c r="I3477" i="7"/>
  <c r="J3477" i="7" s="1"/>
  <c r="M3477" i="7" s="1"/>
  <c r="L3477" i="7"/>
  <c r="I3478" i="7"/>
  <c r="K3478" i="7" s="1"/>
  <c r="J3478" i="7"/>
  <c r="L3478" i="7"/>
  <c r="M3478" i="7"/>
  <c r="I3479" i="7"/>
  <c r="L3479" i="7"/>
  <c r="I3480" i="7"/>
  <c r="K3480" i="7" s="1"/>
  <c r="J3480" i="7"/>
  <c r="M3480" i="7" s="1"/>
  <c r="L3480" i="7"/>
  <c r="I3481" i="7"/>
  <c r="J3481" i="7"/>
  <c r="M3481" i="7" s="1"/>
  <c r="K3481" i="7"/>
  <c r="L3481" i="7"/>
  <c r="I3482" i="7"/>
  <c r="K3482" i="7" s="1"/>
  <c r="J3482" i="7"/>
  <c r="M3482" i="7" s="1"/>
  <c r="L3482" i="7"/>
  <c r="I3483" i="7"/>
  <c r="K3483" i="7" s="1"/>
  <c r="L3483" i="7"/>
  <c r="I3484" i="7"/>
  <c r="K3484" i="7" s="1"/>
  <c r="J3484" i="7"/>
  <c r="M3484" i="7" s="1"/>
  <c r="L3484" i="7"/>
  <c r="I3485" i="7"/>
  <c r="J3485" i="7" s="1"/>
  <c r="M3485" i="7" s="1"/>
  <c r="L3485" i="7"/>
  <c r="I3486" i="7"/>
  <c r="J3486" i="7"/>
  <c r="M3486" i="7" s="1"/>
  <c r="K3486" i="7"/>
  <c r="L3486" i="7"/>
  <c r="I3487" i="7"/>
  <c r="K3487" i="7" s="1"/>
  <c r="J3487" i="7"/>
  <c r="M3487" i="7" s="1"/>
  <c r="L3487" i="7"/>
  <c r="I3488" i="7"/>
  <c r="J3488" i="7" s="1"/>
  <c r="M3488" i="7" s="1"/>
  <c r="K3488" i="7"/>
  <c r="L3488" i="7"/>
  <c r="I3489" i="7"/>
  <c r="J3489" i="7"/>
  <c r="M3489" i="7" s="1"/>
  <c r="K3489" i="7"/>
  <c r="L3489" i="7"/>
  <c r="I3490" i="7"/>
  <c r="K3490" i="7" s="1"/>
  <c r="J3490" i="7"/>
  <c r="M3490" i="7" s="1"/>
  <c r="L3490" i="7"/>
  <c r="I3491" i="7"/>
  <c r="K3491" i="7" s="1"/>
  <c r="J3491" i="7"/>
  <c r="M3491" i="7" s="1"/>
  <c r="L3491" i="7"/>
  <c r="I3492" i="7"/>
  <c r="K3492" i="7" s="1"/>
  <c r="J3492" i="7"/>
  <c r="M3492" i="7" s="1"/>
  <c r="L3492" i="7"/>
  <c r="I3493" i="7"/>
  <c r="J3493" i="7"/>
  <c r="M3493" i="7" s="1"/>
  <c r="K3493" i="7"/>
  <c r="L3493" i="7"/>
  <c r="I3494" i="7"/>
  <c r="K3494" i="7" s="1"/>
  <c r="J3494" i="7"/>
  <c r="M3494" i="7" s="1"/>
  <c r="L3494" i="7"/>
  <c r="I3495" i="7"/>
  <c r="L3495" i="7"/>
  <c r="I3496" i="7"/>
  <c r="J3496" i="7"/>
  <c r="M3496" i="7" s="1"/>
  <c r="K3496" i="7"/>
  <c r="L3496" i="7"/>
  <c r="I3497" i="7"/>
  <c r="K3497" i="7" s="1"/>
  <c r="J3497" i="7"/>
  <c r="M3497" i="7" s="1"/>
  <c r="L3497" i="7"/>
  <c r="I3498" i="7"/>
  <c r="K3498" i="7" s="1"/>
  <c r="J3498" i="7"/>
  <c r="M3498" i="7" s="1"/>
  <c r="L3498" i="7"/>
  <c r="I3499" i="7"/>
  <c r="K3499" i="7" s="1"/>
  <c r="J3499" i="7"/>
  <c r="M3499" i="7" s="1"/>
  <c r="L3499" i="7"/>
  <c r="I3500" i="7"/>
  <c r="K3500" i="7" s="1"/>
  <c r="J3500" i="7"/>
  <c r="M3500" i="7" s="1"/>
  <c r="L3500" i="7"/>
  <c r="I3501" i="7"/>
  <c r="L3501" i="7"/>
  <c r="I3502" i="7"/>
  <c r="K3502" i="7" s="1"/>
  <c r="J3502" i="7"/>
  <c r="M3502" i="7" s="1"/>
  <c r="L3502" i="7"/>
  <c r="I3503" i="7"/>
  <c r="L3503" i="7"/>
  <c r="I3504" i="7"/>
  <c r="K3504" i="7" s="1"/>
  <c r="J3504" i="7"/>
  <c r="M3504" i="7" s="1"/>
  <c r="L3504" i="7"/>
  <c r="I3505" i="7"/>
  <c r="J3505" i="7" s="1"/>
  <c r="M3505" i="7" s="1"/>
  <c r="L3505" i="7"/>
  <c r="I3506" i="7"/>
  <c r="K3506" i="7" s="1"/>
  <c r="J3506" i="7"/>
  <c r="M3506" i="7" s="1"/>
  <c r="L3506" i="7"/>
  <c r="I3507" i="7"/>
  <c r="K3507" i="7" s="1"/>
  <c r="L3507" i="7"/>
  <c r="I3508" i="7"/>
  <c r="K3508" i="7" s="1"/>
  <c r="J3508" i="7"/>
  <c r="M3508" i="7" s="1"/>
  <c r="L3508" i="7"/>
  <c r="I3509" i="7"/>
  <c r="J3509" i="7" s="1"/>
  <c r="M3509" i="7" s="1"/>
  <c r="K3509" i="7"/>
  <c r="L3509" i="7"/>
  <c r="I3510" i="7"/>
  <c r="K3510" i="7" s="1"/>
  <c r="J3510" i="7"/>
  <c r="M3510" i="7" s="1"/>
  <c r="L3510" i="7"/>
  <c r="I3511" i="7"/>
  <c r="L3511" i="7"/>
  <c r="I3512" i="7"/>
  <c r="J3512" i="7"/>
  <c r="M3512" i="7" s="1"/>
  <c r="K3512" i="7"/>
  <c r="L3512" i="7"/>
  <c r="I3513" i="7"/>
  <c r="J3513" i="7" s="1"/>
  <c r="M3513" i="7" s="1"/>
  <c r="L3513" i="7"/>
  <c r="I3514" i="7"/>
  <c r="K3514" i="7" s="1"/>
  <c r="J3514" i="7"/>
  <c r="M3514" i="7" s="1"/>
  <c r="L3514" i="7"/>
  <c r="I3515" i="7"/>
  <c r="K3515" i="7" s="1"/>
  <c r="J3515" i="7"/>
  <c r="M3515" i="7" s="1"/>
  <c r="L3515" i="7"/>
  <c r="I3516" i="7"/>
  <c r="K3516" i="7" s="1"/>
  <c r="J3516" i="7"/>
  <c r="M3516" i="7" s="1"/>
  <c r="L3516" i="7"/>
  <c r="I3517" i="7"/>
  <c r="J3517" i="7" s="1"/>
  <c r="M3517" i="7" s="1"/>
  <c r="L3517" i="7"/>
  <c r="I3518" i="7"/>
  <c r="K3518" i="7" s="1"/>
  <c r="J3518" i="7"/>
  <c r="M3518" i="7" s="1"/>
  <c r="L3518" i="7"/>
  <c r="I3519" i="7"/>
  <c r="L3519" i="7"/>
  <c r="I3520" i="7"/>
  <c r="K3520" i="7" s="1"/>
  <c r="J3520" i="7"/>
  <c r="M3520" i="7" s="1"/>
  <c r="L3520" i="7"/>
  <c r="I3521" i="7"/>
  <c r="L3521" i="7"/>
  <c r="I3522" i="7"/>
  <c r="K3522" i="7" s="1"/>
  <c r="J3522" i="7"/>
  <c r="M3522" i="7" s="1"/>
  <c r="L3522" i="7"/>
  <c r="I3523" i="7"/>
  <c r="L3523" i="7"/>
  <c r="I3524" i="7"/>
  <c r="K3524" i="7" s="1"/>
  <c r="J3524" i="7"/>
  <c r="M3524" i="7" s="1"/>
  <c r="L3524" i="7"/>
  <c r="I3525" i="7"/>
  <c r="J3525" i="7"/>
  <c r="M3525" i="7" s="1"/>
  <c r="K3525" i="7"/>
  <c r="L3525" i="7"/>
  <c r="I3526" i="7"/>
  <c r="K3526" i="7" s="1"/>
  <c r="J3526" i="7"/>
  <c r="M3526" i="7" s="1"/>
  <c r="L3526" i="7"/>
  <c r="I3527" i="7"/>
  <c r="L3527" i="7"/>
  <c r="I3528" i="7"/>
  <c r="K3528" i="7" s="1"/>
  <c r="J3528" i="7"/>
  <c r="M3528" i="7" s="1"/>
  <c r="L3528" i="7"/>
  <c r="I3529" i="7"/>
  <c r="J3529" i="7" s="1"/>
  <c r="M3529" i="7" s="1"/>
  <c r="L3529" i="7"/>
  <c r="I3530" i="7"/>
  <c r="K3530" i="7" s="1"/>
  <c r="J3530" i="7"/>
  <c r="M3530" i="7" s="1"/>
  <c r="L3530" i="7"/>
  <c r="I3531" i="7"/>
  <c r="K3531" i="7" s="1"/>
  <c r="L3531" i="7"/>
  <c r="I3532" i="7"/>
  <c r="K3532" i="7" s="1"/>
  <c r="J3532" i="7"/>
  <c r="M3532" i="7" s="1"/>
  <c r="L3532" i="7"/>
  <c r="I3533" i="7"/>
  <c r="J3533" i="7" s="1"/>
  <c r="M3533" i="7" s="1"/>
  <c r="K3533" i="7"/>
  <c r="L3533" i="7"/>
  <c r="I3534" i="7"/>
  <c r="K3534" i="7" s="1"/>
  <c r="J3534" i="7"/>
  <c r="M3534" i="7" s="1"/>
  <c r="L3534" i="7"/>
  <c r="I3535" i="7"/>
  <c r="L3535" i="7"/>
  <c r="I3536" i="7"/>
  <c r="K3536" i="7" s="1"/>
  <c r="J3536" i="7"/>
  <c r="M3536" i="7" s="1"/>
  <c r="L3536" i="7"/>
  <c r="I3537" i="7"/>
  <c r="K3537" i="7" s="1"/>
  <c r="J3537" i="7"/>
  <c r="M3537" i="7" s="1"/>
  <c r="L3537" i="7"/>
  <c r="I3538" i="7"/>
  <c r="K3538" i="7" s="1"/>
  <c r="J3538" i="7"/>
  <c r="M3538" i="7" s="1"/>
  <c r="L3538" i="7"/>
  <c r="I3539" i="7"/>
  <c r="K3539" i="7" s="1"/>
  <c r="L3539" i="7"/>
  <c r="I3540" i="7"/>
  <c r="K3540" i="7" s="1"/>
  <c r="J3540" i="7"/>
  <c r="M3540" i="7" s="1"/>
  <c r="L3540" i="7"/>
  <c r="I3541" i="7"/>
  <c r="K3541" i="7" s="1"/>
  <c r="J3541" i="7"/>
  <c r="M3541" i="7" s="1"/>
  <c r="L3541" i="7"/>
  <c r="I3542" i="7"/>
  <c r="K3542" i="7" s="1"/>
  <c r="J3542" i="7"/>
  <c r="M3542" i="7" s="1"/>
  <c r="L3542" i="7"/>
  <c r="I3543" i="7"/>
  <c r="L3543" i="7"/>
  <c r="I3544" i="7"/>
  <c r="K3544" i="7" s="1"/>
  <c r="J3544" i="7"/>
  <c r="M3544" i="7" s="1"/>
  <c r="L3544" i="7"/>
  <c r="I3545" i="7"/>
  <c r="J3545" i="7" s="1"/>
  <c r="M3545" i="7" s="1"/>
  <c r="L3545" i="7"/>
  <c r="I3546" i="7"/>
  <c r="K3546" i="7" s="1"/>
  <c r="J3546" i="7"/>
  <c r="M3546" i="7" s="1"/>
  <c r="L3546" i="7"/>
  <c r="I3547" i="7"/>
  <c r="K3547" i="7" s="1"/>
  <c r="L3547" i="7"/>
  <c r="I3548" i="7"/>
  <c r="K3548" i="7" s="1"/>
  <c r="J3548" i="7"/>
  <c r="M3548" i="7" s="1"/>
  <c r="L3548" i="7"/>
  <c r="I3549" i="7"/>
  <c r="J3549" i="7"/>
  <c r="M3549" i="7" s="1"/>
  <c r="K3549" i="7"/>
  <c r="L3549" i="7"/>
  <c r="I3550" i="7"/>
  <c r="K3550" i="7" s="1"/>
  <c r="J3550" i="7"/>
  <c r="M3550" i="7" s="1"/>
  <c r="L3550" i="7"/>
  <c r="I3551" i="7"/>
  <c r="L3551" i="7"/>
  <c r="I3552" i="7"/>
  <c r="K3552" i="7" s="1"/>
  <c r="J3552" i="7"/>
  <c r="M3552" i="7" s="1"/>
  <c r="L3552" i="7"/>
  <c r="I3553" i="7"/>
  <c r="J3553" i="7" s="1"/>
  <c r="M3553" i="7" s="1"/>
  <c r="K3553" i="7"/>
  <c r="L3553" i="7"/>
  <c r="I3554" i="7"/>
  <c r="K3554" i="7" s="1"/>
  <c r="J3554" i="7"/>
  <c r="M3554" i="7" s="1"/>
  <c r="L3554" i="7"/>
  <c r="I3555" i="7"/>
  <c r="K3555" i="7" s="1"/>
  <c r="L3555" i="7"/>
  <c r="I3556" i="7"/>
  <c r="J3556" i="7"/>
  <c r="K3556" i="7"/>
  <c r="L3556" i="7"/>
  <c r="M3556" i="7"/>
  <c r="I3557" i="7"/>
  <c r="J3557" i="7" s="1"/>
  <c r="M3557" i="7" s="1"/>
  <c r="K3557" i="7"/>
  <c r="L3557" i="7"/>
  <c r="I3558" i="7"/>
  <c r="K3558" i="7" s="1"/>
  <c r="J3558" i="7"/>
  <c r="M3558" i="7" s="1"/>
  <c r="L3558" i="7"/>
  <c r="I3559" i="7"/>
  <c r="L3559" i="7"/>
  <c r="I3560" i="7"/>
  <c r="K3560" i="7" s="1"/>
  <c r="J3560" i="7"/>
  <c r="M3560" i="7" s="1"/>
  <c r="L3560" i="7"/>
  <c r="I3561" i="7"/>
  <c r="K3561" i="7" s="1"/>
  <c r="L3561" i="7"/>
  <c r="I3562" i="7"/>
  <c r="K3562" i="7" s="1"/>
  <c r="J3562" i="7"/>
  <c r="M3562" i="7" s="1"/>
  <c r="L3562" i="7"/>
  <c r="I3563" i="7"/>
  <c r="K3563" i="7" s="1"/>
  <c r="L3563" i="7"/>
  <c r="I3564" i="7"/>
  <c r="K3564" i="7" s="1"/>
  <c r="J3564" i="7"/>
  <c r="M3564" i="7" s="1"/>
  <c r="L3564" i="7"/>
  <c r="I3565" i="7"/>
  <c r="J3565" i="7"/>
  <c r="M3565" i="7" s="1"/>
  <c r="K3565" i="7"/>
  <c r="L3565" i="7"/>
  <c r="I3566" i="7"/>
  <c r="K3566" i="7" s="1"/>
  <c r="J3566" i="7"/>
  <c r="M3566" i="7" s="1"/>
  <c r="L3566" i="7"/>
  <c r="I3567" i="7"/>
  <c r="L3567" i="7"/>
  <c r="I3568" i="7"/>
  <c r="K3568" i="7" s="1"/>
  <c r="J3568" i="7"/>
  <c r="M3568" i="7" s="1"/>
  <c r="L3568" i="7"/>
  <c r="I3569" i="7"/>
  <c r="J3569" i="7" s="1"/>
  <c r="M3569" i="7" s="1"/>
  <c r="L3569" i="7"/>
  <c r="I3570" i="7"/>
  <c r="K3570" i="7" s="1"/>
  <c r="J3570" i="7"/>
  <c r="M3570" i="7" s="1"/>
  <c r="L3570" i="7"/>
  <c r="I3571" i="7"/>
  <c r="K3571" i="7" s="1"/>
  <c r="J3571" i="7"/>
  <c r="M3571" i="7" s="1"/>
  <c r="L3571" i="7"/>
  <c r="I3572" i="7"/>
  <c r="K3572" i="7" s="1"/>
  <c r="J3572" i="7"/>
  <c r="M3572" i="7" s="1"/>
  <c r="L3572" i="7"/>
  <c r="I3573" i="7"/>
  <c r="L3573" i="7"/>
  <c r="I3574" i="7"/>
  <c r="K3574" i="7" s="1"/>
  <c r="J3574" i="7"/>
  <c r="M3574" i="7" s="1"/>
  <c r="L3574" i="7"/>
  <c r="I3575" i="7"/>
  <c r="L3575" i="7"/>
  <c r="I3576" i="7"/>
  <c r="K3576" i="7" s="1"/>
  <c r="J3576" i="7"/>
  <c r="M3576" i="7" s="1"/>
  <c r="L3576" i="7"/>
  <c r="I3577" i="7"/>
  <c r="K3577" i="7" s="1"/>
  <c r="J3577" i="7"/>
  <c r="M3577" i="7" s="1"/>
  <c r="L3577" i="7"/>
  <c r="I3578" i="7"/>
  <c r="K3578" i="7" s="1"/>
  <c r="J3578" i="7"/>
  <c r="M3578" i="7" s="1"/>
  <c r="L3578" i="7"/>
  <c r="I3579" i="7"/>
  <c r="K3579" i="7" s="1"/>
  <c r="J3579" i="7"/>
  <c r="M3579" i="7" s="1"/>
  <c r="L3579" i="7"/>
  <c r="I3580" i="7"/>
  <c r="K3580" i="7" s="1"/>
  <c r="L3580" i="7"/>
  <c r="I3581" i="7"/>
  <c r="J3581" i="7"/>
  <c r="M3581" i="7" s="1"/>
  <c r="K3581" i="7"/>
  <c r="L3581" i="7"/>
  <c r="I3582" i="7"/>
  <c r="J3582" i="7"/>
  <c r="M3582" i="7" s="1"/>
  <c r="K3582" i="7"/>
  <c r="L3582" i="7"/>
  <c r="I3583" i="7"/>
  <c r="K3583" i="7" s="1"/>
  <c r="J3583" i="7"/>
  <c r="M3583" i="7" s="1"/>
  <c r="L3583" i="7"/>
  <c r="I3584" i="7"/>
  <c r="J3584" i="7" s="1"/>
  <c r="M3584" i="7" s="1"/>
  <c r="L3584" i="7"/>
  <c r="I3585" i="7"/>
  <c r="K3585" i="7" s="1"/>
  <c r="J3585" i="7"/>
  <c r="M3585" i="7" s="1"/>
  <c r="L3585" i="7"/>
  <c r="I3586" i="7"/>
  <c r="K3586" i="7" s="1"/>
  <c r="L3586" i="7"/>
  <c r="I3587" i="7"/>
  <c r="K3587" i="7" s="1"/>
  <c r="J3587" i="7"/>
  <c r="M3587" i="7" s="1"/>
  <c r="L3587" i="7"/>
  <c r="I3588" i="7"/>
  <c r="K3588" i="7" s="1"/>
  <c r="L3588" i="7"/>
  <c r="I3589" i="7"/>
  <c r="K3589" i="7" s="1"/>
  <c r="J3589" i="7"/>
  <c r="M3589" i="7" s="1"/>
  <c r="L3589" i="7"/>
  <c r="I3590" i="7"/>
  <c r="J3590" i="7" s="1"/>
  <c r="M3590" i="7" s="1"/>
  <c r="K3590" i="7"/>
  <c r="L3590" i="7"/>
  <c r="I3591" i="7"/>
  <c r="K3591" i="7" s="1"/>
  <c r="J3591" i="7"/>
  <c r="M3591" i="7" s="1"/>
  <c r="L3591" i="7"/>
  <c r="I3592" i="7"/>
  <c r="J3592" i="7" s="1"/>
  <c r="M3592" i="7" s="1"/>
  <c r="L3592" i="7"/>
  <c r="I3593" i="7"/>
  <c r="J3593" i="7"/>
  <c r="M3593" i="7" s="1"/>
  <c r="K3593" i="7"/>
  <c r="L3593" i="7"/>
  <c r="I3594" i="7"/>
  <c r="K3594" i="7" s="1"/>
  <c r="L3594" i="7"/>
  <c r="I3595" i="7"/>
  <c r="K3595" i="7" s="1"/>
  <c r="J3595" i="7"/>
  <c r="M3595" i="7" s="1"/>
  <c r="L3595" i="7"/>
  <c r="I3596" i="7"/>
  <c r="L3596" i="7"/>
  <c r="I3597" i="7"/>
  <c r="K3597" i="7" s="1"/>
  <c r="J3597" i="7"/>
  <c r="M3597" i="7" s="1"/>
  <c r="L3597" i="7"/>
  <c r="I3598" i="7"/>
  <c r="L3598" i="7"/>
  <c r="I3599" i="7"/>
  <c r="K3599" i="7" s="1"/>
  <c r="J3599" i="7"/>
  <c r="M3599" i="7" s="1"/>
  <c r="L3599" i="7"/>
  <c r="I3600" i="7"/>
  <c r="J3600" i="7" s="1"/>
  <c r="M3600" i="7" s="1"/>
  <c r="K3600" i="7"/>
  <c r="L3600" i="7"/>
  <c r="I3601" i="7"/>
  <c r="J3601" i="7"/>
  <c r="M3601" i="7" s="1"/>
  <c r="K3601" i="7"/>
  <c r="L3601" i="7"/>
  <c r="I3602" i="7"/>
  <c r="K3602" i="7" s="1"/>
  <c r="J3602" i="7"/>
  <c r="M3602" i="7" s="1"/>
  <c r="L3602" i="7"/>
  <c r="I3603" i="7"/>
  <c r="K3603" i="7" s="1"/>
  <c r="J3603" i="7"/>
  <c r="M3603" i="7" s="1"/>
  <c r="L3603" i="7"/>
  <c r="I3604" i="7"/>
  <c r="K3604" i="7" s="1"/>
  <c r="J3604" i="7"/>
  <c r="M3604" i="7" s="1"/>
  <c r="L3604" i="7"/>
  <c r="I3605" i="7"/>
  <c r="J3605" i="7" s="1"/>
  <c r="M3605" i="7" s="1"/>
  <c r="K3605" i="7"/>
  <c r="L3605" i="7"/>
  <c r="I3606" i="7"/>
  <c r="K3606" i="7" s="1"/>
  <c r="J3606" i="7"/>
  <c r="M3606" i="7" s="1"/>
  <c r="L3606" i="7"/>
  <c r="I3607" i="7"/>
  <c r="L3607" i="7"/>
  <c r="I3608" i="7"/>
  <c r="K3608" i="7" s="1"/>
  <c r="J3608" i="7"/>
  <c r="M3608" i="7" s="1"/>
  <c r="L3608" i="7"/>
  <c r="I3609" i="7"/>
  <c r="K3609" i="7" s="1"/>
  <c r="J3609" i="7"/>
  <c r="M3609" i="7" s="1"/>
  <c r="L3609" i="7"/>
  <c r="I3610" i="7"/>
  <c r="K3610" i="7" s="1"/>
  <c r="J3610" i="7"/>
  <c r="M3610" i="7" s="1"/>
  <c r="L3610" i="7"/>
  <c r="I3611" i="7"/>
  <c r="K3611" i="7" s="1"/>
  <c r="J3611" i="7"/>
  <c r="M3611" i="7" s="1"/>
  <c r="L3611" i="7"/>
  <c r="I3612" i="7"/>
  <c r="K3612" i="7" s="1"/>
  <c r="J3612" i="7"/>
  <c r="M3612" i="7" s="1"/>
  <c r="L3612" i="7"/>
  <c r="I3613" i="7"/>
  <c r="J3613" i="7" s="1"/>
  <c r="M3613" i="7" s="1"/>
  <c r="K3613" i="7"/>
  <c r="L3613" i="7"/>
  <c r="I3614" i="7"/>
  <c r="K3614" i="7" s="1"/>
  <c r="J3614" i="7"/>
  <c r="M3614" i="7" s="1"/>
  <c r="L3614" i="7"/>
  <c r="I3615" i="7"/>
  <c r="L3615" i="7"/>
  <c r="I3616" i="7"/>
  <c r="J3616" i="7"/>
  <c r="M3616" i="7" s="1"/>
  <c r="K3616" i="7"/>
  <c r="L3616" i="7"/>
  <c r="I3617" i="7"/>
  <c r="L3617" i="7"/>
  <c r="I3618" i="7"/>
  <c r="K3618" i="7" s="1"/>
  <c r="J3618" i="7"/>
  <c r="M3618" i="7" s="1"/>
  <c r="L3618" i="7"/>
  <c r="I3619" i="7"/>
  <c r="L3619" i="7"/>
  <c r="I3620" i="7"/>
  <c r="J3620" i="7" s="1"/>
  <c r="M3620" i="7" s="1"/>
  <c r="L3620" i="7"/>
  <c r="I3621" i="7"/>
  <c r="K3621" i="7" s="1"/>
  <c r="J3621" i="7"/>
  <c r="M3621" i="7" s="1"/>
  <c r="L3621" i="7"/>
  <c r="I3622" i="7"/>
  <c r="K3622" i="7" s="1"/>
  <c r="J3622" i="7"/>
  <c r="M3622" i="7" s="1"/>
  <c r="L3622" i="7"/>
  <c r="I3623" i="7"/>
  <c r="L3623" i="7"/>
  <c r="I3624" i="7"/>
  <c r="J3624" i="7"/>
  <c r="M3624" i="7" s="1"/>
  <c r="K3624" i="7"/>
  <c r="L3624" i="7"/>
  <c r="I3625" i="7"/>
  <c r="K3625" i="7" s="1"/>
  <c r="J3625" i="7"/>
  <c r="M3625" i="7" s="1"/>
  <c r="L3625" i="7"/>
  <c r="I3626" i="7"/>
  <c r="K3626" i="7" s="1"/>
  <c r="J3626" i="7"/>
  <c r="M3626" i="7" s="1"/>
  <c r="L3626" i="7"/>
  <c r="I3627" i="7"/>
  <c r="L3627" i="7"/>
  <c r="I3628" i="7"/>
  <c r="K3628" i="7" s="1"/>
  <c r="J3628" i="7"/>
  <c r="M3628" i="7" s="1"/>
  <c r="L3628" i="7"/>
  <c r="I3629" i="7"/>
  <c r="K3629" i="7" s="1"/>
  <c r="L3629" i="7"/>
  <c r="I3630" i="7"/>
  <c r="K3630" i="7" s="1"/>
  <c r="J3630" i="7"/>
  <c r="M3630" i="7" s="1"/>
  <c r="L3630" i="7"/>
  <c r="I3631" i="7"/>
  <c r="L3631" i="7"/>
  <c r="I3632" i="7"/>
  <c r="J3632" i="7"/>
  <c r="M3632" i="7" s="1"/>
  <c r="K3632" i="7"/>
  <c r="L3632" i="7"/>
  <c r="I3633" i="7"/>
  <c r="J3633" i="7" s="1"/>
  <c r="M3633" i="7" s="1"/>
  <c r="L3633" i="7"/>
  <c r="I3634" i="7"/>
  <c r="K3634" i="7" s="1"/>
  <c r="J3634" i="7"/>
  <c r="M3634" i="7" s="1"/>
  <c r="L3634" i="7"/>
  <c r="I3635" i="7"/>
  <c r="L3635" i="7"/>
  <c r="I3636" i="7"/>
  <c r="K3636" i="7" s="1"/>
  <c r="J3636" i="7"/>
  <c r="L3636" i="7"/>
  <c r="M3636" i="7"/>
  <c r="I3637" i="7"/>
  <c r="K3637" i="7" s="1"/>
  <c r="L3637" i="7"/>
  <c r="I3638" i="7"/>
  <c r="K3638" i="7" s="1"/>
  <c r="J3638" i="7"/>
  <c r="M3638" i="7" s="1"/>
  <c r="L3638" i="7"/>
  <c r="I3639" i="7"/>
  <c r="L3639" i="7"/>
  <c r="I3640" i="7"/>
  <c r="K3640" i="7" s="1"/>
  <c r="J3640" i="7"/>
  <c r="M3640" i="7" s="1"/>
  <c r="L3640" i="7"/>
  <c r="I3641" i="7"/>
  <c r="J3641" i="7" s="1"/>
  <c r="M3641" i="7" s="1"/>
  <c r="L3641" i="7"/>
  <c r="I3642" i="7"/>
  <c r="K3642" i="7" s="1"/>
  <c r="J3642" i="7"/>
  <c r="M3642" i="7" s="1"/>
  <c r="L3642" i="7"/>
  <c r="I3643" i="7"/>
  <c r="K3643" i="7" s="1"/>
  <c r="J3643" i="7"/>
  <c r="M3643" i="7" s="1"/>
  <c r="L3643" i="7"/>
  <c r="I3644" i="7"/>
  <c r="K3644" i="7" s="1"/>
  <c r="L3644" i="7"/>
  <c r="I3645" i="7"/>
  <c r="K3645" i="7" s="1"/>
  <c r="J3645" i="7"/>
  <c r="M3645" i="7" s="1"/>
  <c r="L3645" i="7"/>
  <c r="I3646" i="7"/>
  <c r="L3646" i="7"/>
  <c r="I3647" i="7"/>
  <c r="K3647" i="7" s="1"/>
  <c r="J3647" i="7"/>
  <c r="M3647" i="7" s="1"/>
  <c r="L3647" i="7"/>
  <c r="I3648" i="7"/>
  <c r="K3648" i="7" s="1"/>
  <c r="J3648" i="7"/>
  <c r="M3648" i="7" s="1"/>
  <c r="L3648" i="7"/>
  <c r="I3649" i="7"/>
  <c r="J3649" i="7" s="1"/>
  <c r="M3649" i="7" s="1"/>
  <c r="L3649" i="7"/>
  <c r="I3650" i="7"/>
  <c r="K3650" i="7" s="1"/>
  <c r="J3650" i="7"/>
  <c r="M3650" i="7" s="1"/>
  <c r="L3650" i="7"/>
  <c r="I3651" i="7"/>
  <c r="K3651" i="7" s="1"/>
  <c r="L3651" i="7"/>
  <c r="I3652" i="7"/>
  <c r="K3652" i="7" s="1"/>
  <c r="L3652" i="7"/>
  <c r="I3653" i="7"/>
  <c r="J3653" i="7" s="1"/>
  <c r="M3653" i="7" s="1"/>
  <c r="L3653" i="7"/>
  <c r="I3654" i="7"/>
  <c r="L3654" i="7"/>
  <c r="I3655" i="7"/>
  <c r="K3655" i="7" s="1"/>
  <c r="J3655" i="7"/>
  <c r="M3655" i="7" s="1"/>
  <c r="L3655" i="7"/>
  <c r="I3656" i="7"/>
  <c r="K3656" i="7" s="1"/>
  <c r="J3656" i="7"/>
  <c r="M3656" i="7" s="1"/>
  <c r="L3656" i="7"/>
  <c r="I3657" i="7"/>
  <c r="L3657" i="7"/>
  <c r="I3658" i="7"/>
  <c r="K3658" i="7" s="1"/>
  <c r="J3658" i="7"/>
  <c r="M3658" i="7" s="1"/>
  <c r="L3658" i="7"/>
  <c r="I3659" i="7"/>
  <c r="L3659" i="7"/>
  <c r="I3660" i="7"/>
  <c r="K3660" i="7" s="1"/>
  <c r="J3660" i="7"/>
  <c r="M3660" i="7" s="1"/>
  <c r="L3660" i="7"/>
  <c r="I3661" i="7"/>
  <c r="J3661" i="7"/>
  <c r="M3661" i="7" s="1"/>
  <c r="K3661" i="7"/>
  <c r="L3661" i="7"/>
  <c r="I3662" i="7"/>
  <c r="K3662" i="7" s="1"/>
  <c r="J3662" i="7"/>
  <c r="M3662" i="7" s="1"/>
  <c r="L3662" i="7"/>
  <c r="I3663" i="7"/>
  <c r="L3663" i="7"/>
  <c r="I3664" i="7"/>
  <c r="K3664" i="7" s="1"/>
  <c r="J3664" i="7"/>
  <c r="M3664" i="7" s="1"/>
  <c r="L3664" i="7"/>
  <c r="I3665" i="7"/>
  <c r="J3665" i="7" s="1"/>
  <c r="M3665" i="7" s="1"/>
  <c r="K3665" i="7"/>
  <c r="L3665" i="7"/>
  <c r="I3666" i="7"/>
  <c r="K3666" i="7" s="1"/>
  <c r="J3666" i="7"/>
  <c r="M3666" i="7" s="1"/>
  <c r="L3666" i="7"/>
  <c r="I3667" i="7"/>
  <c r="L3667" i="7"/>
  <c r="I3668" i="7"/>
  <c r="K3668" i="7" s="1"/>
  <c r="J3668" i="7"/>
  <c r="M3668" i="7" s="1"/>
  <c r="L3668" i="7"/>
  <c r="I3669" i="7"/>
  <c r="J3669" i="7" s="1"/>
  <c r="M3669" i="7" s="1"/>
  <c r="K3669" i="7"/>
  <c r="L3669" i="7"/>
  <c r="I3670" i="7"/>
  <c r="K3670" i="7" s="1"/>
  <c r="J3670" i="7"/>
  <c r="L3670" i="7"/>
  <c r="M3670" i="7"/>
  <c r="I3671" i="7"/>
  <c r="L3671" i="7"/>
  <c r="I3672" i="7"/>
  <c r="K3672" i="7" s="1"/>
  <c r="J3672" i="7"/>
  <c r="M3672" i="7" s="1"/>
  <c r="L3672" i="7"/>
  <c r="I3673" i="7"/>
  <c r="L3673" i="7"/>
  <c r="I3674" i="7"/>
  <c r="K3674" i="7" s="1"/>
  <c r="J3674" i="7"/>
  <c r="M3674" i="7" s="1"/>
  <c r="L3674" i="7"/>
  <c r="I3675" i="7"/>
  <c r="K3675" i="7" s="1"/>
  <c r="J3675" i="7"/>
  <c r="M3675" i="7" s="1"/>
  <c r="L3675" i="7"/>
  <c r="I3676" i="7"/>
  <c r="K3676" i="7" s="1"/>
  <c r="J3676" i="7"/>
  <c r="M3676" i="7" s="1"/>
  <c r="L3676" i="7"/>
  <c r="I3677" i="7"/>
  <c r="L3677" i="7"/>
  <c r="I3678" i="7"/>
  <c r="K3678" i="7" s="1"/>
  <c r="J3678" i="7"/>
  <c r="M3678" i="7" s="1"/>
  <c r="L3678" i="7"/>
  <c r="I3679" i="7"/>
  <c r="L3679" i="7"/>
  <c r="I3680" i="7"/>
  <c r="K3680" i="7" s="1"/>
  <c r="J3680" i="7"/>
  <c r="M3680" i="7" s="1"/>
  <c r="L3680" i="7"/>
  <c r="I3681" i="7"/>
  <c r="L3681" i="7"/>
  <c r="I3682" i="7"/>
  <c r="K3682" i="7" s="1"/>
  <c r="J3682" i="7"/>
  <c r="M3682" i="7" s="1"/>
  <c r="L3682" i="7"/>
  <c r="I3683" i="7"/>
  <c r="L3683" i="7"/>
  <c r="I3684" i="7"/>
  <c r="K3684" i="7" s="1"/>
  <c r="J3684" i="7"/>
  <c r="M3684" i="7" s="1"/>
  <c r="L3684" i="7"/>
  <c r="I3685" i="7"/>
  <c r="L3685" i="7"/>
  <c r="I3686" i="7"/>
  <c r="J3686" i="7"/>
  <c r="M3686" i="7" s="1"/>
  <c r="K3686" i="7"/>
  <c r="L3686" i="7"/>
  <c r="I3687" i="7"/>
  <c r="L3687" i="7"/>
  <c r="I3688" i="7"/>
  <c r="K3688" i="7" s="1"/>
  <c r="J3688" i="7"/>
  <c r="M3688" i="7" s="1"/>
  <c r="L3688" i="7"/>
  <c r="I3689" i="7"/>
  <c r="J3689" i="7" s="1"/>
  <c r="M3689" i="7" s="1"/>
  <c r="K3689" i="7"/>
  <c r="L3689" i="7"/>
  <c r="I3690" i="7"/>
  <c r="K3690" i="7" s="1"/>
  <c r="J3690" i="7"/>
  <c r="M3690" i="7" s="1"/>
  <c r="L3690" i="7"/>
  <c r="I3691" i="7"/>
  <c r="L3691" i="7"/>
  <c r="I3692" i="7"/>
  <c r="K3692" i="7" s="1"/>
  <c r="J3692" i="7"/>
  <c r="L3692" i="7"/>
  <c r="M3692" i="7"/>
  <c r="I3693" i="7"/>
  <c r="L3693" i="7"/>
  <c r="I3694" i="7"/>
  <c r="J3694" i="7"/>
  <c r="M3694" i="7" s="1"/>
  <c r="K3694" i="7"/>
  <c r="L3694" i="7"/>
  <c r="I3695" i="7"/>
  <c r="L3695" i="7"/>
  <c r="I3696" i="7"/>
  <c r="K3696" i="7" s="1"/>
  <c r="J3696" i="7"/>
  <c r="M3696" i="7" s="1"/>
  <c r="L3696" i="7"/>
  <c r="I3697" i="7"/>
  <c r="J3697" i="7"/>
  <c r="M3697" i="7" s="1"/>
  <c r="K3697" i="7"/>
  <c r="L3697" i="7"/>
  <c r="I3698" i="7"/>
  <c r="K3698" i="7" s="1"/>
  <c r="J3698" i="7"/>
  <c r="M3698" i="7" s="1"/>
  <c r="L3698" i="7"/>
  <c r="I3699" i="7"/>
  <c r="K3699" i="7" s="1"/>
  <c r="J3699" i="7"/>
  <c r="M3699" i="7" s="1"/>
  <c r="L3699" i="7"/>
  <c r="I3700" i="7"/>
  <c r="K3700" i="7" s="1"/>
  <c r="J3700" i="7"/>
  <c r="M3700" i="7" s="1"/>
  <c r="L3700" i="7"/>
  <c r="I3701" i="7"/>
  <c r="J3701" i="7"/>
  <c r="M3701" i="7" s="1"/>
  <c r="K3701" i="7"/>
  <c r="L3701" i="7"/>
  <c r="I3702" i="7"/>
  <c r="K3702" i="7" s="1"/>
  <c r="J3702" i="7"/>
  <c r="M3702" i="7" s="1"/>
  <c r="L3702" i="7"/>
  <c r="I3703" i="7"/>
  <c r="L3703" i="7"/>
  <c r="I3704" i="7"/>
  <c r="K3704" i="7" s="1"/>
  <c r="J3704" i="7"/>
  <c r="M3704" i="7" s="1"/>
  <c r="L3704" i="7"/>
  <c r="I3705" i="7"/>
  <c r="K3705" i="7" s="1"/>
  <c r="L3705" i="7"/>
  <c r="I3706" i="7"/>
  <c r="K3706" i="7" s="1"/>
  <c r="J3706" i="7"/>
  <c r="M3706" i="7" s="1"/>
  <c r="L3706" i="7"/>
  <c r="I3707" i="7"/>
  <c r="K3707" i="7" s="1"/>
  <c r="J3707" i="7"/>
  <c r="M3707" i="7" s="1"/>
  <c r="L3707" i="7"/>
  <c r="I3708" i="7"/>
  <c r="J3708" i="7" s="1"/>
  <c r="M3708" i="7" s="1"/>
  <c r="L3708" i="7"/>
  <c r="I3709" i="7"/>
  <c r="J3709" i="7"/>
  <c r="M3709" i="7" s="1"/>
  <c r="K3709" i="7"/>
  <c r="L3709" i="7"/>
  <c r="I3710" i="7"/>
  <c r="L3710" i="7"/>
  <c r="I3711" i="7"/>
  <c r="K3711" i="7" s="1"/>
  <c r="J3711" i="7"/>
  <c r="M3711" i="7" s="1"/>
  <c r="L3711" i="7"/>
  <c r="I3712" i="7"/>
  <c r="L3712" i="7"/>
  <c r="I3713" i="7"/>
  <c r="J3713" i="7"/>
  <c r="M3713" i="7" s="1"/>
  <c r="K3713" i="7"/>
  <c r="L3713" i="7"/>
  <c r="I3714" i="7"/>
  <c r="L3714" i="7"/>
  <c r="I3715" i="7"/>
  <c r="K3715" i="7" s="1"/>
  <c r="J3715" i="7"/>
  <c r="L3715" i="7"/>
  <c r="M3715" i="7"/>
  <c r="I3716" i="7"/>
  <c r="L3716" i="7"/>
  <c r="I3717" i="7"/>
  <c r="K3717" i="7" s="1"/>
  <c r="J3717" i="7"/>
  <c r="M3717" i="7" s="1"/>
  <c r="L3717" i="7"/>
  <c r="I3718" i="7"/>
  <c r="L3718" i="7"/>
  <c r="I3719" i="7"/>
  <c r="K3719" i="7" s="1"/>
  <c r="J3719" i="7"/>
  <c r="L3719" i="7"/>
  <c r="M3719" i="7"/>
  <c r="I3720" i="7"/>
  <c r="J3720" i="7" s="1"/>
  <c r="M3720" i="7" s="1"/>
  <c r="L3720" i="7"/>
  <c r="I3721" i="7"/>
  <c r="K3721" i="7" s="1"/>
  <c r="J3721" i="7"/>
  <c r="L3721" i="7"/>
  <c r="M3721" i="7"/>
  <c r="I3722" i="7"/>
  <c r="K3722" i="7" s="1"/>
  <c r="L3722" i="7"/>
  <c r="I3723" i="7"/>
  <c r="K3723" i="7" s="1"/>
  <c r="J3723" i="7"/>
  <c r="M3723" i="7" s="1"/>
  <c r="L3723" i="7"/>
  <c r="I3724" i="7"/>
  <c r="J3724" i="7" s="1"/>
  <c r="L3724" i="7"/>
  <c r="M3724" i="7"/>
  <c r="I3725" i="7"/>
  <c r="K3725" i="7" s="1"/>
  <c r="J3725" i="7"/>
  <c r="M3725" i="7" s="1"/>
  <c r="L3725" i="7"/>
  <c r="I3726" i="7"/>
  <c r="J3726" i="7" s="1"/>
  <c r="M3726" i="7" s="1"/>
  <c r="L3726" i="7"/>
  <c r="I3727" i="7"/>
  <c r="K3727" i="7" s="1"/>
  <c r="J3727" i="7"/>
  <c r="L3727" i="7"/>
  <c r="M3727" i="7"/>
  <c r="I3728" i="7"/>
  <c r="J3728" i="7" s="1"/>
  <c r="M3728" i="7" s="1"/>
  <c r="L3728" i="7"/>
  <c r="I3729" i="7"/>
  <c r="K3729" i="7" s="1"/>
  <c r="J3729" i="7"/>
  <c r="L3729" i="7"/>
  <c r="M3729" i="7"/>
  <c r="I3730" i="7"/>
  <c r="K3730" i="7" s="1"/>
  <c r="L3730" i="7"/>
  <c r="I3731" i="7"/>
  <c r="K3731" i="7" s="1"/>
  <c r="J3731" i="7"/>
  <c r="M3731" i="7" s="1"/>
  <c r="L3731" i="7"/>
  <c r="I3732" i="7"/>
  <c r="J3732" i="7"/>
  <c r="M3732" i="7" s="1"/>
  <c r="K3732" i="7"/>
  <c r="L3732" i="7"/>
  <c r="I3733" i="7"/>
  <c r="K3733" i="7" s="1"/>
  <c r="J3733" i="7"/>
  <c r="M3733" i="7" s="1"/>
  <c r="L3733" i="7"/>
  <c r="I3734" i="7"/>
  <c r="J3734" i="7" s="1"/>
  <c r="M3734" i="7" s="1"/>
  <c r="K3734" i="7"/>
  <c r="L3734" i="7"/>
  <c r="I3735" i="7"/>
  <c r="K3735" i="7" s="1"/>
  <c r="J3735" i="7"/>
  <c r="M3735" i="7" s="1"/>
  <c r="L3735" i="7"/>
  <c r="I3736" i="7"/>
  <c r="J3736" i="7" s="1"/>
  <c r="M3736" i="7" s="1"/>
  <c r="L3736" i="7"/>
  <c r="I3737" i="7"/>
  <c r="K3737" i="7" s="1"/>
  <c r="J3737" i="7"/>
  <c r="M3737" i="7" s="1"/>
  <c r="L3737" i="7"/>
  <c r="I3738" i="7"/>
  <c r="L3738" i="7"/>
  <c r="I3739" i="7"/>
  <c r="K3739" i="7" s="1"/>
  <c r="J3739" i="7"/>
  <c r="M3739" i="7" s="1"/>
  <c r="L3739" i="7"/>
  <c r="I3740" i="7"/>
  <c r="J3740" i="7" s="1"/>
  <c r="M3740" i="7" s="1"/>
  <c r="K3740" i="7"/>
  <c r="L3740" i="7"/>
  <c r="I3741" i="7"/>
  <c r="K3741" i="7" s="1"/>
  <c r="J3741" i="7"/>
  <c r="M3741" i="7" s="1"/>
  <c r="L3741" i="7"/>
  <c r="I3742" i="7"/>
  <c r="J3742" i="7" s="1"/>
  <c r="M3742" i="7" s="1"/>
  <c r="K3742" i="7"/>
  <c r="L3742" i="7"/>
  <c r="I3743" i="7"/>
  <c r="K3743" i="7" s="1"/>
  <c r="J3743" i="7"/>
  <c r="M3743" i="7" s="1"/>
  <c r="L3743" i="7"/>
  <c r="I3744" i="7"/>
  <c r="J3744" i="7" s="1"/>
  <c r="M3744" i="7" s="1"/>
  <c r="L3744" i="7"/>
  <c r="I3745" i="7"/>
  <c r="K3745" i="7" s="1"/>
  <c r="J3745" i="7"/>
  <c r="M3745" i="7" s="1"/>
  <c r="L3745" i="7"/>
  <c r="I3746" i="7"/>
  <c r="K3746" i="7" s="1"/>
  <c r="L3746" i="7"/>
  <c r="I3747" i="7"/>
  <c r="K3747" i="7" s="1"/>
  <c r="J3747" i="7"/>
  <c r="M3747" i="7" s="1"/>
  <c r="L3747" i="7"/>
  <c r="I3748" i="7"/>
  <c r="L3748" i="7"/>
  <c r="I3749" i="7"/>
  <c r="K3749" i="7" s="1"/>
  <c r="J3749" i="7"/>
  <c r="M3749" i="7" s="1"/>
  <c r="L3749" i="7"/>
  <c r="I3750" i="7"/>
  <c r="J3750" i="7" s="1"/>
  <c r="K3750" i="7"/>
  <c r="L3750" i="7"/>
  <c r="M3750" i="7"/>
  <c r="I3751" i="7"/>
  <c r="K3751" i="7" s="1"/>
  <c r="J3751" i="7"/>
  <c r="M3751" i="7" s="1"/>
  <c r="L3751" i="7"/>
  <c r="I3752" i="7"/>
  <c r="J3752" i="7" s="1"/>
  <c r="M3752" i="7" s="1"/>
  <c r="L3752" i="7"/>
  <c r="I3753" i="7"/>
  <c r="K3753" i="7" s="1"/>
  <c r="J3753" i="7"/>
  <c r="M3753" i="7" s="1"/>
  <c r="L3753" i="7"/>
  <c r="I3754" i="7"/>
  <c r="L3754" i="7"/>
  <c r="I3755" i="7"/>
  <c r="K3755" i="7" s="1"/>
  <c r="J3755" i="7"/>
  <c r="M3755" i="7" s="1"/>
  <c r="L3755" i="7"/>
  <c r="I3756" i="7"/>
  <c r="L3756" i="7"/>
  <c r="I3757" i="7"/>
  <c r="K3757" i="7" s="1"/>
  <c r="J3757" i="7"/>
  <c r="M3757" i="7" s="1"/>
  <c r="L3757" i="7"/>
  <c r="I3758" i="7"/>
  <c r="J3758" i="7"/>
  <c r="M3758" i="7" s="1"/>
  <c r="K3758" i="7"/>
  <c r="L3758" i="7"/>
  <c r="I3759" i="7"/>
  <c r="K3759" i="7" s="1"/>
  <c r="J3759" i="7"/>
  <c r="M3759" i="7" s="1"/>
  <c r="L3759" i="7"/>
  <c r="I3760" i="7"/>
  <c r="J3760" i="7" s="1"/>
  <c r="M3760" i="7" s="1"/>
  <c r="K3760" i="7"/>
  <c r="L3760" i="7"/>
  <c r="I3761" i="7"/>
  <c r="K3761" i="7" s="1"/>
  <c r="J3761" i="7"/>
  <c r="M3761" i="7" s="1"/>
  <c r="L3761" i="7"/>
  <c r="I3762" i="7"/>
  <c r="K3762" i="7" s="1"/>
  <c r="J3762" i="7"/>
  <c r="M3762" i="7" s="1"/>
  <c r="L3762" i="7"/>
  <c r="I3763" i="7"/>
  <c r="K3763" i="7" s="1"/>
  <c r="J3763" i="7"/>
  <c r="M3763" i="7" s="1"/>
  <c r="L3763" i="7"/>
  <c r="I3764" i="7"/>
  <c r="K3764" i="7" s="1"/>
  <c r="J3764" i="7"/>
  <c r="M3764" i="7" s="1"/>
  <c r="L3764" i="7"/>
  <c r="I3765" i="7"/>
  <c r="K3765" i="7" s="1"/>
  <c r="J3765" i="7"/>
  <c r="M3765" i="7" s="1"/>
  <c r="L3765" i="7"/>
  <c r="I3766" i="7"/>
  <c r="K3766" i="7" s="1"/>
  <c r="J3766" i="7"/>
  <c r="M3766" i="7" s="1"/>
  <c r="L3766" i="7"/>
  <c r="I3767" i="7"/>
  <c r="K3767" i="7" s="1"/>
  <c r="J3767" i="7"/>
  <c r="M3767" i="7" s="1"/>
  <c r="L3767" i="7"/>
  <c r="I3768" i="7"/>
  <c r="J3768" i="7" s="1"/>
  <c r="M3768" i="7" s="1"/>
  <c r="K3768" i="7"/>
  <c r="L3768" i="7"/>
  <c r="I3769" i="7"/>
  <c r="K3769" i="7" s="1"/>
  <c r="J3769" i="7"/>
  <c r="M3769" i="7" s="1"/>
  <c r="L3769" i="7"/>
  <c r="I3770" i="7"/>
  <c r="K3770" i="7" s="1"/>
  <c r="J3770" i="7"/>
  <c r="M3770" i="7" s="1"/>
  <c r="L3770" i="7"/>
  <c r="I3771" i="7"/>
  <c r="K3771" i="7" s="1"/>
  <c r="J3771" i="7"/>
  <c r="M3771" i="7" s="1"/>
  <c r="L3771" i="7"/>
  <c r="I3772" i="7"/>
  <c r="K3772" i="7" s="1"/>
  <c r="J3772" i="7"/>
  <c r="M3772" i="7" s="1"/>
  <c r="L3772" i="7"/>
  <c r="I3773" i="7"/>
  <c r="K3773" i="7" s="1"/>
  <c r="J3773" i="7"/>
  <c r="M3773" i="7" s="1"/>
  <c r="L3773" i="7"/>
  <c r="I3774" i="7"/>
  <c r="K3774" i="7" s="1"/>
  <c r="J3774" i="7"/>
  <c r="M3774" i="7" s="1"/>
  <c r="L3774" i="7"/>
  <c r="I3775" i="7"/>
  <c r="K3775" i="7" s="1"/>
  <c r="J3775" i="7"/>
  <c r="M3775" i="7" s="1"/>
  <c r="L3775" i="7"/>
  <c r="I3776" i="7"/>
  <c r="J3776" i="7" s="1"/>
  <c r="M3776" i="7" s="1"/>
  <c r="L3776" i="7"/>
  <c r="I3777" i="7"/>
  <c r="K3777" i="7" s="1"/>
  <c r="J3777" i="7"/>
  <c r="M3777" i="7" s="1"/>
  <c r="L3777" i="7"/>
  <c r="I3778" i="7"/>
  <c r="K3778" i="7" s="1"/>
  <c r="L3778" i="7"/>
  <c r="I3779" i="7"/>
  <c r="K3779" i="7" s="1"/>
  <c r="J3779" i="7"/>
  <c r="M3779" i="7" s="1"/>
  <c r="L3779" i="7"/>
  <c r="I3780" i="7"/>
  <c r="J3780" i="7"/>
  <c r="M3780" i="7" s="1"/>
  <c r="K3780" i="7"/>
  <c r="L3780" i="7"/>
  <c r="I3781" i="7"/>
  <c r="K3781" i="7" s="1"/>
  <c r="J3781" i="7"/>
  <c r="M3781" i="7" s="1"/>
  <c r="L3781" i="7"/>
  <c r="I3782" i="7"/>
  <c r="J3782" i="7"/>
  <c r="M3782" i="7" s="1"/>
  <c r="K3782" i="7"/>
  <c r="L3782" i="7"/>
  <c r="I3783" i="7"/>
  <c r="K3783" i="7" s="1"/>
  <c r="J3783" i="7"/>
  <c r="M3783" i="7" s="1"/>
  <c r="L3783" i="7"/>
  <c r="I3784" i="7"/>
  <c r="K3784" i="7" s="1"/>
  <c r="J3784" i="7"/>
  <c r="M3784" i="7" s="1"/>
  <c r="L3784" i="7"/>
  <c r="I3785" i="7"/>
  <c r="J3785" i="7" s="1"/>
  <c r="M3785" i="7" s="1"/>
  <c r="L3785" i="7"/>
  <c r="I3786" i="7"/>
  <c r="K3786" i="7" s="1"/>
  <c r="L3786" i="7"/>
  <c r="I3787" i="7"/>
  <c r="K3787" i="7" s="1"/>
  <c r="J3787" i="7"/>
  <c r="M3787" i="7" s="1"/>
  <c r="L3787" i="7"/>
  <c r="I3788" i="7"/>
  <c r="K3788" i="7" s="1"/>
  <c r="J3788" i="7"/>
  <c r="M3788" i="7" s="1"/>
  <c r="L3788" i="7"/>
  <c r="I3789" i="7"/>
  <c r="J3789" i="7"/>
  <c r="M3789" i="7" s="1"/>
  <c r="K3789" i="7"/>
  <c r="L3789" i="7"/>
  <c r="I3790" i="7"/>
  <c r="K3790" i="7" s="1"/>
  <c r="J3790" i="7"/>
  <c r="L3790" i="7"/>
  <c r="M3790" i="7"/>
  <c r="I3791" i="7"/>
  <c r="K3791" i="7" s="1"/>
  <c r="J3791" i="7"/>
  <c r="L3791" i="7"/>
  <c r="M3791" i="7"/>
  <c r="I3792" i="7"/>
  <c r="J3792" i="7" s="1"/>
  <c r="M3792" i="7" s="1"/>
  <c r="L3792" i="7"/>
  <c r="I3793" i="7"/>
  <c r="J3793" i="7" s="1"/>
  <c r="M3793" i="7" s="1"/>
  <c r="L3793" i="7"/>
  <c r="I3794" i="7"/>
  <c r="K3794" i="7" s="1"/>
  <c r="J3794" i="7"/>
  <c r="M3794" i="7" s="1"/>
  <c r="L3794" i="7"/>
  <c r="I3795" i="7"/>
  <c r="K3795" i="7" s="1"/>
  <c r="J3795" i="7"/>
  <c r="M3795" i="7" s="1"/>
  <c r="L3795" i="7"/>
  <c r="I3796" i="7"/>
  <c r="K3796" i="7" s="1"/>
  <c r="J3796" i="7"/>
  <c r="M3796" i="7" s="1"/>
  <c r="L3796" i="7"/>
  <c r="I3797" i="7"/>
  <c r="J3797" i="7" s="1"/>
  <c r="M3797" i="7" s="1"/>
  <c r="L3797" i="7"/>
  <c r="I3798" i="7"/>
  <c r="J3798" i="7"/>
  <c r="M3798" i="7" s="1"/>
  <c r="K3798" i="7"/>
  <c r="L3798" i="7"/>
  <c r="I3799" i="7"/>
  <c r="K3799" i="7" s="1"/>
  <c r="J3799" i="7"/>
  <c r="M3799" i="7" s="1"/>
  <c r="L3799" i="7"/>
  <c r="I3800" i="7"/>
  <c r="J3800" i="7" s="1"/>
  <c r="M3800" i="7" s="1"/>
  <c r="L3800" i="7"/>
  <c r="I3801" i="7"/>
  <c r="L3801" i="7"/>
  <c r="I3802" i="7"/>
  <c r="K3802" i="7" s="1"/>
  <c r="J3802" i="7"/>
  <c r="M3802" i="7" s="1"/>
  <c r="L3802" i="7"/>
  <c r="I3803" i="7"/>
  <c r="K3803" i="7" s="1"/>
  <c r="J3803" i="7"/>
  <c r="M3803" i="7" s="1"/>
  <c r="L3803" i="7"/>
  <c r="I3804" i="7"/>
  <c r="J3804" i="7" s="1"/>
  <c r="M3804" i="7" s="1"/>
  <c r="L3804" i="7"/>
  <c r="I3805" i="7"/>
  <c r="J3805" i="7" s="1"/>
  <c r="M3805" i="7" s="1"/>
  <c r="L3805" i="7"/>
  <c r="I3806" i="7"/>
  <c r="J3806" i="7"/>
  <c r="M3806" i="7" s="1"/>
  <c r="K3806" i="7"/>
  <c r="L3806" i="7"/>
  <c r="I3807" i="7"/>
  <c r="K3807" i="7" s="1"/>
  <c r="J3807" i="7"/>
  <c r="M3807" i="7" s="1"/>
  <c r="L3807" i="7"/>
  <c r="I3808" i="7"/>
  <c r="L3808" i="7"/>
  <c r="I3809" i="7"/>
  <c r="K3809" i="7" s="1"/>
  <c r="J3809" i="7"/>
  <c r="L3809" i="7"/>
  <c r="M3809" i="7"/>
  <c r="I3810" i="7"/>
  <c r="L3810" i="7"/>
  <c r="I3811" i="7"/>
  <c r="L3811" i="7"/>
  <c r="I3812" i="7"/>
  <c r="K3812" i="7" s="1"/>
  <c r="J3812" i="7"/>
  <c r="M3812" i="7" s="1"/>
  <c r="L3812" i="7"/>
  <c r="I3813" i="7"/>
  <c r="K3813" i="7" s="1"/>
  <c r="J3813" i="7"/>
  <c r="M3813" i="7" s="1"/>
  <c r="L3813" i="7"/>
  <c r="I3814" i="7"/>
  <c r="L3814" i="7"/>
  <c r="I3815" i="7"/>
  <c r="K3815" i="7" s="1"/>
  <c r="J3815" i="7"/>
  <c r="M3815" i="7" s="1"/>
  <c r="L3815" i="7"/>
  <c r="I3816" i="7"/>
  <c r="J3816" i="7" s="1"/>
  <c r="M3816" i="7" s="1"/>
  <c r="L3816" i="7"/>
  <c r="I3817" i="7"/>
  <c r="K3817" i="7" s="1"/>
  <c r="J3817" i="7"/>
  <c r="M3817" i="7" s="1"/>
  <c r="L3817" i="7"/>
  <c r="I3818" i="7"/>
  <c r="K3818" i="7" s="1"/>
  <c r="L3818" i="7"/>
  <c r="I3819" i="7"/>
  <c r="K3819" i="7" s="1"/>
  <c r="L3819" i="7"/>
  <c r="I3820" i="7"/>
  <c r="J3820" i="7"/>
  <c r="M3820" i="7" s="1"/>
  <c r="K3820" i="7"/>
  <c r="L3820" i="7"/>
  <c r="I3821" i="7"/>
  <c r="J3821" i="7"/>
  <c r="M3821" i="7" s="1"/>
  <c r="K3821" i="7"/>
  <c r="L3821" i="7"/>
  <c r="I3822" i="7"/>
  <c r="J3822" i="7" s="1"/>
  <c r="M3822" i="7" s="1"/>
  <c r="K3822" i="7"/>
  <c r="L3822" i="7"/>
  <c r="I3823" i="7"/>
  <c r="L3823" i="7"/>
  <c r="I3824" i="7"/>
  <c r="K3824" i="7" s="1"/>
  <c r="J3824" i="7"/>
  <c r="M3824" i="7" s="1"/>
  <c r="L3824" i="7"/>
  <c r="I3825" i="7"/>
  <c r="K3825" i="7" s="1"/>
  <c r="J3825" i="7"/>
  <c r="M3825" i="7" s="1"/>
  <c r="L3825" i="7"/>
  <c r="I3826" i="7"/>
  <c r="K3826" i="7" s="1"/>
  <c r="L3826" i="7"/>
  <c r="I3827" i="7"/>
  <c r="L3827" i="7"/>
  <c r="I3828" i="7"/>
  <c r="J3828" i="7" s="1"/>
  <c r="M3828" i="7" s="1"/>
  <c r="L3828" i="7"/>
  <c r="I3829" i="7"/>
  <c r="K3829" i="7" s="1"/>
  <c r="J3829" i="7"/>
  <c r="M3829" i="7" s="1"/>
  <c r="L3829" i="7"/>
  <c r="I3830" i="7"/>
  <c r="K3830" i="7" s="1"/>
  <c r="J3830" i="7"/>
  <c r="M3830" i="7" s="1"/>
  <c r="L3830" i="7"/>
  <c r="I3831" i="7"/>
  <c r="K3831" i="7" s="1"/>
  <c r="J3831" i="7"/>
  <c r="L3831" i="7"/>
  <c r="M3831" i="7"/>
  <c r="I3832" i="7"/>
  <c r="L3832" i="7"/>
  <c r="I3833" i="7"/>
  <c r="K3833" i="7" s="1"/>
  <c r="J3833" i="7"/>
  <c r="M3833" i="7" s="1"/>
  <c r="L3833" i="7"/>
  <c r="I3834" i="7"/>
  <c r="K3834" i="7" s="1"/>
  <c r="L3834" i="7"/>
  <c r="I3835" i="7"/>
  <c r="K3835" i="7" s="1"/>
  <c r="J3835" i="7"/>
  <c r="M3835" i="7" s="1"/>
  <c r="L3835" i="7"/>
  <c r="I3836" i="7"/>
  <c r="J3836" i="7" s="1"/>
  <c r="M3836" i="7" s="1"/>
  <c r="K3836" i="7"/>
  <c r="L3836" i="7"/>
  <c r="I3837" i="7"/>
  <c r="K3837" i="7" s="1"/>
  <c r="J3837" i="7"/>
  <c r="M3837" i="7" s="1"/>
  <c r="L3837" i="7"/>
  <c r="I3838" i="7"/>
  <c r="J3838" i="7" s="1"/>
  <c r="M3838" i="7" s="1"/>
  <c r="L3838" i="7"/>
  <c r="I3839" i="7"/>
  <c r="K3839" i="7" s="1"/>
  <c r="J3839" i="7"/>
  <c r="M3839" i="7" s="1"/>
  <c r="L3839" i="7"/>
  <c r="I3840" i="7"/>
  <c r="J3840" i="7" s="1"/>
  <c r="M3840" i="7" s="1"/>
  <c r="L3840" i="7"/>
  <c r="I3841" i="7"/>
  <c r="K3841" i="7" s="1"/>
  <c r="J3841" i="7"/>
  <c r="M3841" i="7" s="1"/>
  <c r="L3841" i="7"/>
  <c r="I3842" i="7"/>
  <c r="K3842" i="7" s="1"/>
  <c r="J3842" i="7"/>
  <c r="M3842" i="7" s="1"/>
  <c r="L3842" i="7"/>
  <c r="I3843" i="7"/>
  <c r="K3843" i="7" s="1"/>
  <c r="L3843" i="7"/>
  <c r="I3844" i="7"/>
  <c r="J3844" i="7"/>
  <c r="K3844" i="7"/>
  <c r="L3844" i="7"/>
  <c r="M3844" i="7"/>
  <c r="I3845" i="7"/>
  <c r="K3845" i="7" s="1"/>
  <c r="J3845" i="7"/>
  <c r="M3845" i="7" s="1"/>
  <c r="L3845" i="7"/>
  <c r="I3846" i="7"/>
  <c r="J3846" i="7" s="1"/>
  <c r="M3846" i="7" s="1"/>
  <c r="K3846" i="7"/>
  <c r="L3846" i="7"/>
  <c r="I3847" i="7"/>
  <c r="K3847" i="7" s="1"/>
  <c r="J3847" i="7"/>
  <c r="L3847" i="7"/>
  <c r="M3847" i="7"/>
  <c r="I3848" i="7"/>
  <c r="J3848" i="7" s="1"/>
  <c r="M3848" i="7" s="1"/>
  <c r="L3848" i="7"/>
  <c r="I3849" i="7"/>
  <c r="J3849" i="7" s="1"/>
  <c r="M3849" i="7" s="1"/>
  <c r="L3849" i="7"/>
  <c r="I3850" i="7"/>
  <c r="K3850" i="7" s="1"/>
  <c r="J3850" i="7"/>
  <c r="M3850" i="7" s="1"/>
  <c r="L3850" i="7"/>
  <c r="I3851" i="7"/>
  <c r="K3851" i="7" s="1"/>
  <c r="L3851" i="7"/>
  <c r="I3852" i="7"/>
  <c r="K3852" i="7" s="1"/>
  <c r="J3852" i="7"/>
  <c r="L3852" i="7"/>
  <c r="M3852" i="7"/>
  <c r="I3853" i="7"/>
  <c r="J3853" i="7"/>
  <c r="M3853" i="7" s="1"/>
  <c r="K3853" i="7"/>
  <c r="L3853" i="7"/>
  <c r="I3854" i="7"/>
  <c r="K3854" i="7" s="1"/>
  <c r="J3854" i="7"/>
  <c r="M3854" i="7" s="1"/>
  <c r="L3854" i="7"/>
  <c r="I3855" i="7"/>
  <c r="K3855" i="7" s="1"/>
  <c r="J3855" i="7"/>
  <c r="M3855" i="7" s="1"/>
  <c r="L3855" i="7"/>
  <c r="I3856" i="7"/>
  <c r="J3856" i="7" s="1"/>
  <c r="M3856" i="7" s="1"/>
  <c r="L3856" i="7"/>
  <c r="I3857" i="7"/>
  <c r="K3857" i="7" s="1"/>
  <c r="J3857" i="7"/>
  <c r="L3857" i="7"/>
  <c r="M3857" i="7"/>
  <c r="I3858" i="7"/>
  <c r="K3858" i="7" s="1"/>
  <c r="L3858" i="7"/>
  <c r="I3859" i="7"/>
  <c r="K3859" i="7" s="1"/>
  <c r="L3859" i="7"/>
  <c r="I3860" i="7"/>
  <c r="K3860" i="7" s="1"/>
  <c r="J3860" i="7"/>
  <c r="L3860" i="7"/>
  <c r="M3860" i="7"/>
  <c r="I3861" i="7"/>
  <c r="K3861" i="7" s="1"/>
  <c r="J3861" i="7"/>
  <c r="M3861" i="7" s="1"/>
  <c r="L3861" i="7"/>
  <c r="I3862" i="7"/>
  <c r="J3862" i="7"/>
  <c r="M3862" i="7" s="1"/>
  <c r="K3862" i="7"/>
  <c r="L3862" i="7"/>
  <c r="I3863" i="7"/>
  <c r="K3863" i="7" s="1"/>
  <c r="J3863" i="7"/>
  <c r="L3863" i="7"/>
  <c r="M3863" i="7"/>
  <c r="I3864" i="7"/>
  <c r="J3864" i="7" s="1"/>
  <c r="M3864" i="7" s="1"/>
  <c r="L3864" i="7"/>
  <c r="I3865" i="7"/>
  <c r="L3865" i="7"/>
  <c r="I3866" i="7"/>
  <c r="K3866" i="7" s="1"/>
  <c r="L3866" i="7"/>
  <c r="I3867" i="7"/>
  <c r="K3867" i="7" s="1"/>
  <c r="J3867" i="7"/>
  <c r="M3867" i="7" s="1"/>
  <c r="L3867" i="7"/>
  <c r="I3868" i="7"/>
  <c r="K3868" i="7" s="1"/>
  <c r="L3868" i="7"/>
  <c r="I3869" i="7"/>
  <c r="K3869" i="7" s="1"/>
  <c r="J3869" i="7"/>
  <c r="M3869" i="7" s="1"/>
  <c r="L3869" i="7"/>
  <c r="I3870" i="7"/>
  <c r="J3870" i="7" s="1"/>
  <c r="M3870" i="7" s="1"/>
  <c r="K3870" i="7"/>
  <c r="L3870" i="7"/>
  <c r="I3871" i="7"/>
  <c r="K3871" i="7" s="1"/>
  <c r="J3871" i="7"/>
  <c r="M3871" i="7" s="1"/>
  <c r="L3871" i="7"/>
  <c r="I3872" i="7"/>
  <c r="J3872" i="7" s="1"/>
  <c r="M3872" i="7" s="1"/>
  <c r="L3872" i="7"/>
  <c r="I3873" i="7"/>
  <c r="K3873" i="7" s="1"/>
  <c r="J3873" i="7"/>
  <c r="M3873" i="7" s="1"/>
  <c r="L3873" i="7"/>
  <c r="I3874" i="7"/>
  <c r="K3874" i="7" s="1"/>
  <c r="L3874" i="7"/>
  <c r="I3875" i="7"/>
  <c r="K3875" i="7" s="1"/>
  <c r="J3875" i="7"/>
  <c r="M3875" i="7" s="1"/>
  <c r="L3875" i="7"/>
  <c r="I3876" i="7"/>
  <c r="K3876" i="7" s="1"/>
  <c r="L3876" i="7"/>
  <c r="I3877" i="7"/>
  <c r="K3877" i="7" s="1"/>
  <c r="J3877" i="7"/>
  <c r="M3877" i="7" s="1"/>
  <c r="L3877" i="7"/>
  <c r="I3878" i="7"/>
  <c r="K3878" i="7" s="1"/>
  <c r="J3878" i="7"/>
  <c r="M3878" i="7" s="1"/>
  <c r="L3878" i="7"/>
  <c r="I3879" i="7"/>
  <c r="J3879" i="7"/>
  <c r="M3879" i="7" s="1"/>
  <c r="K3879" i="7"/>
  <c r="L3879" i="7"/>
  <c r="I3880" i="7"/>
  <c r="K3880" i="7" s="1"/>
  <c r="L3880" i="7"/>
  <c r="I3881" i="7"/>
  <c r="J3881" i="7"/>
  <c r="M3881" i="7" s="1"/>
  <c r="K3881" i="7"/>
  <c r="L3881" i="7"/>
  <c r="I3882" i="7"/>
  <c r="L3882" i="7"/>
  <c r="I3883" i="7"/>
  <c r="K3883" i="7" s="1"/>
  <c r="J3883" i="7"/>
  <c r="M3883" i="7" s="1"/>
  <c r="L3883" i="7"/>
  <c r="I3884" i="7"/>
  <c r="K3884" i="7" s="1"/>
  <c r="L3884" i="7"/>
  <c r="I3885" i="7"/>
  <c r="K3885" i="7" s="1"/>
  <c r="J3885" i="7"/>
  <c r="M3885" i="7" s="1"/>
  <c r="L3885" i="7"/>
  <c r="I3886" i="7"/>
  <c r="J3886" i="7" s="1"/>
  <c r="M3886" i="7" s="1"/>
  <c r="K3886" i="7"/>
  <c r="L3886" i="7"/>
  <c r="I3887" i="7"/>
  <c r="J3887" i="7"/>
  <c r="M3887" i="7" s="1"/>
  <c r="K3887" i="7"/>
  <c r="L3887" i="7"/>
  <c r="I3888" i="7"/>
  <c r="J3888" i="7" s="1"/>
  <c r="M3888" i="7" s="1"/>
  <c r="L3888" i="7"/>
  <c r="I3889" i="7"/>
  <c r="K3889" i="7" s="1"/>
  <c r="J3889" i="7"/>
  <c r="M3889" i="7" s="1"/>
  <c r="L3889" i="7"/>
  <c r="I3890" i="7"/>
  <c r="L3890" i="7"/>
  <c r="I3891" i="7"/>
  <c r="K3891" i="7" s="1"/>
  <c r="J3891" i="7"/>
  <c r="M3891" i="7" s="1"/>
  <c r="L3891" i="7"/>
  <c r="I3892" i="7"/>
  <c r="K3892" i="7" s="1"/>
  <c r="J3892" i="7"/>
  <c r="M3892" i="7" s="1"/>
  <c r="L3892" i="7"/>
  <c r="I3893" i="7"/>
  <c r="K3893" i="7" s="1"/>
  <c r="J3893" i="7"/>
  <c r="M3893" i="7" s="1"/>
  <c r="L3893" i="7"/>
  <c r="I3894" i="7"/>
  <c r="K3894" i="7" s="1"/>
  <c r="L3894" i="7"/>
  <c r="I3895" i="7"/>
  <c r="K3895" i="7" s="1"/>
  <c r="J3895" i="7"/>
  <c r="L3895" i="7"/>
  <c r="M3895" i="7"/>
  <c r="I3896" i="7"/>
  <c r="K3896" i="7" s="1"/>
  <c r="L3896" i="7"/>
  <c r="I3897" i="7"/>
  <c r="K3897" i="7" s="1"/>
  <c r="J3897" i="7"/>
  <c r="L3897" i="7"/>
  <c r="M3897" i="7"/>
  <c r="I3898" i="7"/>
  <c r="L3898" i="7"/>
  <c r="I3899" i="7"/>
  <c r="K3899" i="7" s="1"/>
  <c r="J3899" i="7"/>
  <c r="M3899" i="7" s="1"/>
  <c r="L3899" i="7"/>
  <c r="I3900" i="7"/>
  <c r="J3900" i="7"/>
  <c r="M3900" i="7" s="1"/>
  <c r="K3900" i="7"/>
  <c r="L3900" i="7"/>
  <c r="I3901" i="7"/>
  <c r="K3901" i="7" s="1"/>
  <c r="J3901" i="7"/>
  <c r="M3901" i="7" s="1"/>
  <c r="L3901" i="7"/>
  <c r="I3902" i="7"/>
  <c r="J3902" i="7" s="1"/>
  <c r="M3902" i="7" s="1"/>
  <c r="L3902" i="7"/>
  <c r="I3903" i="7"/>
  <c r="K3903" i="7" s="1"/>
  <c r="J3903" i="7"/>
  <c r="M3903" i="7" s="1"/>
  <c r="L3903" i="7"/>
  <c r="I3904" i="7"/>
  <c r="K3904" i="7" s="1"/>
  <c r="L3904" i="7"/>
  <c r="I3905" i="7"/>
  <c r="K3905" i="7" s="1"/>
  <c r="J3905" i="7"/>
  <c r="M3905" i="7" s="1"/>
  <c r="L3905" i="7"/>
  <c r="I3906" i="7"/>
  <c r="L3906" i="7"/>
  <c r="I3907" i="7"/>
  <c r="K3907" i="7" s="1"/>
  <c r="J3907" i="7"/>
  <c r="M3907" i="7" s="1"/>
  <c r="L3907" i="7"/>
  <c r="I3908" i="7"/>
  <c r="J3908" i="7" s="1"/>
  <c r="M3908" i="7" s="1"/>
  <c r="K3908" i="7"/>
  <c r="L3908" i="7"/>
  <c r="I3909" i="7"/>
  <c r="K3909" i="7" s="1"/>
  <c r="J3909" i="7"/>
  <c r="M3909" i="7" s="1"/>
  <c r="L3909" i="7"/>
  <c r="I3910" i="7"/>
  <c r="J3910" i="7" s="1"/>
  <c r="M3910" i="7" s="1"/>
  <c r="K3910" i="7"/>
  <c r="L3910" i="7"/>
  <c r="I3911" i="7"/>
  <c r="K3911" i="7" s="1"/>
  <c r="J3911" i="7"/>
  <c r="M3911" i="7" s="1"/>
  <c r="L3911" i="7"/>
  <c r="I3912" i="7"/>
  <c r="K3912" i="7" s="1"/>
  <c r="L3912" i="7"/>
  <c r="I3913" i="7"/>
  <c r="K3913" i="7" s="1"/>
  <c r="J3913" i="7"/>
  <c r="M3913" i="7" s="1"/>
  <c r="L3913" i="7"/>
  <c r="I3914" i="7"/>
  <c r="L3914" i="7"/>
  <c r="I3915" i="7"/>
  <c r="K3915" i="7" s="1"/>
  <c r="J3915" i="7"/>
  <c r="M3915" i="7" s="1"/>
  <c r="L3915" i="7"/>
  <c r="I3916" i="7"/>
  <c r="K3916" i="7" s="1"/>
  <c r="J3916" i="7"/>
  <c r="M3916" i="7" s="1"/>
  <c r="L3916" i="7"/>
  <c r="I3917" i="7"/>
  <c r="K3917" i="7" s="1"/>
  <c r="J3917" i="7"/>
  <c r="M3917" i="7" s="1"/>
  <c r="L3917" i="7"/>
  <c r="I3918" i="7"/>
  <c r="K3918" i="7" s="1"/>
  <c r="J3918" i="7"/>
  <c r="L3918" i="7"/>
  <c r="M3918" i="7"/>
  <c r="I3919" i="7"/>
  <c r="K3919" i="7" s="1"/>
  <c r="J3919" i="7"/>
  <c r="M3919" i="7" s="1"/>
  <c r="L3919" i="7"/>
  <c r="I3920" i="7"/>
  <c r="K3920" i="7" s="1"/>
  <c r="J3920" i="7"/>
  <c r="M3920" i="7" s="1"/>
  <c r="L3920" i="7"/>
  <c r="I3921" i="7"/>
  <c r="K3921" i="7" s="1"/>
  <c r="J3921" i="7"/>
  <c r="M3921" i="7" s="1"/>
  <c r="L3921" i="7"/>
  <c r="I3922" i="7"/>
  <c r="L3922" i="7"/>
  <c r="I3923" i="7"/>
  <c r="J3923" i="7"/>
  <c r="M3923" i="7" s="1"/>
  <c r="K3923" i="7"/>
  <c r="L3923" i="7"/>
  <c r="I3924" i="7"/>
  <c r="K3924" i="7" s="1"/>
  <c r="J3924" i="7"/>
  <c r="M3924" i="7" s="1"/>
  <c r="L3924" i="7"/>
  <c r="I3925" i="7"/>
  <c r="K3925" i="7" s="1"/>
  <c r="J3925" i="7"/>
  <c r="M3925" i="7" s="1"/>
  <c r="L3925" i="7"/>
  <c r="I3926" i="7"/>
  <c r="K3926" i="7" s="1"/>
  <c r="J3926" i="7"/>
  <c r="L3926" i="7"/>
  <c r="M3926" i="7"/>
  <c r="I3927" i="7"/>
  <c r="K3927" i="7" s="1"/>
  <c r="J3927" i="7"/>
  <c r="L3927" i="7"/>
  <c r="M3927" i="7"/>
  <c r="I3928" i="7"/>
  <c r="K3928" i="7" s="1"/>
  <c r="J3928" i="7"/>
  <c r="M3928" i="7" s="1"/>
  <c r="L3928" i="7"/>
  <c r="I3929" i="7"/>
  <c r="J3929" i="7" s="1"/>
  <c r="M3929" i="7" s="1"/>
  <c r="L3929" i="7"/>
  <c r="I3930" i="7"/>
  <c r="L3930" i="7"/>
  <c r="I3931" i="7"/>
  <c r="K3931" i="7" s="1"/>
  <c r="L3931" i="7"/>
  <c r="I3932" i="7"/>
  <c r="K3932" i="7" s="1"/>
  <c r="L3932" i="7"/>
  <c r="I3933" i="7"/>
  <c r="K3933" i="7" s="1"/>
  <c r="J3933" i="7"/>
  <c r="M3933" i="7" s="1"/>
  <c r="L3933" i="7"/>
  <c r="I3934" i="7"/>
  <c r="K3934" i="7" s="1"/>
  <c r="L3934" i="7"/>
  <c r="I3935" i="7"/>
  <c r="K3935" i="7" s="1"/>
  <c r="J3935" i="7"/>
  <c r="M3935" i="7" s="1"/>
  <c r="L3935" i="7"/>
  <c r="I3936" i="7"/>
  <c r="K3936" i="7" s="1"/>
  <c r="J3936" i="7"/>
  <c r="M3936" i="7" s="1"/>
  <c r="L3936" i="7"/>
  <c r="I3937" i="7"/>
  <c r="J3937" i="7" s="1"/>
  <c r="M3937" i="7" s="1"/>
  <c r="K3937" i="7"/>
  <c r="L3937" i="7"/>
  <c r="I3938" i="7"/>
  <c r="L3938" i="7"/>
  <c r="I3939" i="7"/>
  <c r="K3939" i="7" s="1"/>
  <c r="J3939" i="7"/>
  <c r="M3939" i="7" s="1"/>
  <c r="L3939" i="7"/>
  <c r="I3940" i="7"/>
  <c r="K3940" i="7" s="1"/>
  <c r="J3940" i="7"/>
  <c r="M3940" i="7" s="1"/>
  <c r="L3940" i="7"/>
  <c r="I3941" i="7"/>
  <c r="K3941" i="7" s="1"/>
  <c r="L3941" i="7"/>
  <c r="I3942" i="7"/>
  <c r="K3942" i="7" s="1"/>
  <c r="J3942" i="7"/>
  <c r="M3942" i="7" s="1"/>
  <c r="L3942" i="7"/>
  <c r="I3943" i="7"/>
  <c r="J3943" i="7" s="1"/>
  <c r="M3943" i="7" s="1"/>
  <c r="L3943" i="7"/>
  <c r="I3944" i="7"/>
  <c r="K3944" i="7" s="1"/>
  <c r="J3944" i="7"/>
  <c r="M3944" i="7" s="1"/>
  <c r="L3944" i="7"/>
  <c r="I3945" i="7"/>
  <c r="J3945" i="7" s="1"/>
  <c r="M3945" i="7" s="1"/>
  <c r="K3945" i="7"/>
  <c r="L3945" i="7"/>
  <c r="I3946" i="7"/>
  <c r="K3946" i="7" s="1"/>
  <c r="J3946" i="7"/>
  <c r="M3946" i="7" s="1"/>
  <c r="L3946" i="7"/>
  <c r="I3947" i="7"/>
  <c r="J3947" i="7" s="1"/>
  <c r="M3947" i="7" s="1"/>
  <c r="L3947" i="7"/>
  <c r="I3948" i="7"/>
  <c r="K3948" i="7" s="1"/>
  <c r="J3948" i="7"/>
  <c r="M3948" i="7" s="1"/>
  <c r="L3948" i="7"/>
  <c r="I3949" i="7"/>
  <c r="K3949" i="7" s="1"/>
  <c r="L3949" i="7"/>
  <c r="I3950" i="7"/>
  <c r="K3950" i="7" s="1"/>
  <c r="J3950" i="7"/>
  <c r="M3950" i="7" s="1"/>
  <c r="L3950" i="7"/>
  <c r="I3951" i="7"/>
  <c r="K3951" i="7" s="1"/>
  <c r="J3951" i="7"/>
  <c r="L3951" i="7"/>
  <c r="M3951" i="7"/>
  <c r="I3952" i="7"/>
  <c r="J3952" i="7" s="1"/>
  <c r="M3952" i="7" s="1"/>
  <c r="L3952" i="7"/>
  <c r="I3953" i="7"/>
  <c r="K3953" i="7" s="1"/>
  <c r="J3953" i="7"/>
  <c r="L3953" i="7"/>
  <c r="M3953" i="7"/>
  <c r="I3954" i="7"/>
  <c r="L3954" i="7"/>
  <c r="I3955" i="7"/>
  <c r="K3955" i="7" s="1"/>
  <c r="J3955" i="7"/>
  <c r="M3955" i="7" s="1"/>
  <c r="L3955" i="7"/>
  <c r="I3956" i="7"/>
  <c r="J3956" i="7" s="1"/>
  <c r="M3956" i="7" s="1"/>
  <c r="K3956" i="7"/>
  <c r="L3956" i="7"/>
  <c r="I3957" i="7"/>
  <c r="K3957" i="7" s="1"/>
  <c r="J3957" i="7"/>
  <c r="M3957" i="7" s="1"/>
  <c r="L3957" i="7"/>
  <c r="I3958" i="7"/>
  <c r="J3958" i="7" s="1"/>
  <c r="M3958" i="7" s="1"/>
  <c r="L3958" i="7"/>
  <c r="I3959" i="7"/>
  <c r="J3959" i="7" s="1"/>
  <c r="M3959" i="7" s="1"/>
  <c r="L3959" i="7"/>
  <c r="I3960" i="7"/>
  <c r="J3960" i="7"/>
  <c r="M3960" i="7" s="1"/>
  <c r="K3960" i="7"/>
  <c r="L3960" i="7"/>
  <c r="I3961" i="7"/>
  <c r="J3961" i="7"/>
  <c r="M3961" i="7" s="1"/>
  <c r="K3961" i="7"/>
  <c r="L3961" i="7"/>
  <c r="I3962" i="7"/>
  <c r="L3962" i="7"/>
  <c r="I3963" i="7"/>
  <c r="K3963" i="7" s="1"/>
  <c r="J3963" i="7"/>
  <c r="M3963" i="7" s="1"/>
  <c r="L3963" i="7"/>
  <c r="I3964" i="7"/>
  <c r="L3964" i="7"/>
  <c r="I3965" i="7"/>
  <c r="K3965" i="7" s="1"/>
  <c r="J3965" i="7"/>
  <c r="M3965" i="7" s="1"/>
  <c r="L3965" i="7"/>
  <c r="I3966" i="7"/>
  <c r="L3966" i="7"/>
  <c r="I3967" i="7"/>
  <c r="J3967" i="7" s="1"/>
  <c r="M3967" i="7" s="1"/>
  <c r="L3967" i="7"/>
  <c r="I3968" i="7"/>
  <c r="K3968" i="7" s="1"/>
  <c r="J3968" i="7"/>
  <c r="M3968" i="7" s="1"/>
  <c r="L3968" i="7"/>
  <c r="I3969" i="7"/>
  <c r="J3969" i="7"/>
  <c r="M3969" i="7" s="1"/>
  <c r="K3969" i="7"/>
  <c r="L3969" i="7"/>
  <c r="I3970" i="7"/>
  <c r="L3970" i="7"/>
  <c r="I3971" i="7"/>
  <c r="J3971" i="7" s="1"/>
  <c r="M3971" i="7" s="1"/>
  <c r="L3971" i="7"/>
  <c r="I3972" i="7"/>
  <c r="J3972" i="7"/>
  <c r="M3972" i="7" s="1"/>
  <c r="K3972" i="7"/>
  <c r="L3972" i="7"/>
  <c r="I3973" i="7"/>
  <c r="K3973" i="7" s="1"/>
  <c r="J3973" i="7"/>
  <c r="M3973" i="7" s="1"/>
  <c r="L3973" i="7"/>
  <c r="I3974" i="7"/>
  <c r="L3974" i="7"/>
  <c r="I3975" i="7"/>
  <c r="K3975" i="7" s="1"/>
  <c r="J3975" i="7"/>
  <c r="L3975" i="7"/>
  <c r="M3975" i="7"/>
  <c r="I3976" i="7"/>
  <c r="L3976" i="7"/>
  <c r="I3977" i="7"/>
  <c r="J3977" i="7" s="1"/>
  <c r="L3977" i="7"/>
  <c r="M3977" i="7"/>
  <c r="I3978" i="7"/>
  <c r="K3978" i="7" s="1"/>
  <c r="J3978" i="7"/>
  <c r="M3978" i="7" s="1"/>
  <c r="L3978" i="7"/>
  <c r="I3979" i="7"/>
  <c r="J3979" i="7"/>
  <c r="M3979" i="7" s="1"/>
  <c r="K3979" i="7"/>
  <c r="L3979" i="7"/>
  <c r="I3980" i="7"/>
  <c r="K3980" i="7" s="1"/>
  <c r="J3980" i="7"/>
  <c r="M3980" i="7" s="1"/>
  <c r="L3980" i="7"/>
  <c r="I3981" i="7"/>
  <c r="K3981" i="7" s="1"/>
  <c r="J3981" i="7"/>
  <c r="M3981" i="7" s="1"/>
  <c r="L3981" i="7"/>
  <c r="I3982" i="7"/>
  <c r="J3982" i="7"/>
  <c r="M3982" i="7" s="1"/>
  <c r="K3982" i="7"/>
  <c r="L3982" i="7"/>
  <c r="I3983" i="7"/>
  <c r="J3983" i="7"/>
  <c r="M3983" i="7" s="1"/>
  <c r="K3983" i="7"/>
  <c r="L3983" i="7"/>
  <c r="I3984" i="7"/>
  <c r="K3984" i="7" s="1"/>
  <c r="J3984" i="7"/>
  <c r="M3984" i="7" s="1"/>
  <c r="L3984" i="7"/>
  <c r="I3985" i="7"/>
  <c r="J3985" i="7" s="1"/>
  <c r="M3985" i="7" s="1"/>
  <c r="K3985" i="7"/>
  <c r="L3985" i="7"/>
  <c r="I3986" i="7"/>
  <c r="K3986" i="7" s="1"/>
  <c r="J3986" i="7"/>
  <c r="M3986" i="7" s="1"/>
  <c r="L3986" i="7"/>
  <c r="I3987" i="7"/>
  <c r="L3987" i="7"/>
  <c r="I3988" i="7"/>
  <c r="J3988" i="7"/>
  <c r="M3988" i="7" s="1"/>
  <c r="K3988" i="7"/>
  <c r="L3988" i="7"/>
  <c r="I3989" i="7"/>
  <c r="K3989" i="7" s="1"/>
  <c r="J3989" i="7"/>
  <c r="M3989" i="7" s="1"/>
  <c r="L3989" i="7"/>
  <c r="I3990" i="7"/>
  <c r="J3990" i="7"/>
  <c r="M3990" i="7" s="1"/>
  <c r="K3990" i="7"/>
  <c r="L3990" i="7"/>
  <c r="I3991" i="7"/>
  <c r="K3991" i="7" s="1"/>
  <c r="J3991" i="7"/>
  <c r="L3991" i="7"/>
  <c r="M3991" i="7"/>
  <c r="I3992" i="7"/>
  <c r="J3992" i="7" s="1"/>
  <c r="M3992" i="7" s="1"/>
  <c r="L3992" i="7"/>
  <c r="I3993" i="7"/>
  <c r="J3993" i="7" s="1"/>
  <c r="M3993" i="7" s="1"/>
  <c r="L3993" i="7"/>
  <c r="I3994" i="7"/>
  <c r="K3994" i="7" s="1"/>
  <c r="J3994" i="7"/>
  <c r="M3994" i="7" s="1"/>
  <c r="L3994" i="7"/>
  <c r="I3995" i="7"/>
  <c r="K3995" i="7" s="1"/>
  <c r="J3995" i="7"/>
  <c r="M3995" i="7" s="1"/>
  <c r="L3995" i="7"/>
  <c r="I3996" i="7"/>
  <c r="J3996" i="7" s="1"/>
  <c r="M3996" i="7" s="1"/>
  <c r="K3996" i="7"/>
  <c r="L3996" i="7"/>
  <c r="I3997" i="7"/>
  <c r="K3997" i="7" s="1"/>
  <c r="J3997" i="7"/>
  <c r="M3997" i="7" s="1"/>
  <c r="L3997" i="7"/>
  <c r="I3998" i="7"/>
  <c r="J3998" i="7" s="1"/>
  <c r="M3998" i="7" s="1"/>
  <c r="L3998" i="7"/>
  <c r="I3999" i="7"/>
  <c r="J3999" i="7" s="1"/>
  <c r="M3999" i="7" s="1"/>
  <c r="K3999" i="7"/>
  <c r="L3999" i="7"/>
  <c r="I4000" i="7"/>
  <c r="J4000" i="7"/>
  <c r="M4000" i="7" s="1"/>
  <c r="K4000" i="7"/>
  <c r="L4000" i="7"/>
  <c r="I4001" i="7"/>
  <c r="L4001" i="7"/>
  <c r="I4002" i="7"/>
  <c r="K4002" i="7" s="1"/>
  <c r="J4002" i="7"/>
  <c r="M4002" i="7" s="1"/>
  <c r="L4002" i="7"/>
  <c r="I4003" i="7"/>
  <c r="J4003" i="7" s="1"/>
  <c r="M4003" i="7" s="1"/>
  <c r="L4003" i="7"/>
  <c r="I4004" i="7"/>
  <c r="J4004" i="7"/>
  <c r="M4004" i="7" s="1"/>
  <c r="K4004" i="7"/>
  <c r="L4004" i="7"/>
  <c r="I4005" i="7"/>
  <c r="K4005" i="7" s="1"/>
  <c r="L4005" i="7"/>
  <c r="I4006" i="7"/>
  <c r="L4006" i="7"/>
  <c r="I4007" i="7"/>
  <c r="J4007" i="7" s="1"/>
  <c r="M4007" i="7" s="1"/>
  <c r="L4007" i="7"/>
  <c r="I4008" i="7"/>
  <c r="J4008" i="7" s="1"/>
  <c r="M4008" i="7" s="1"/>
  <c r="L4008" i="7"/>
  <c r="I4009" i="7"/>
  <c r="K4009" i="7" s="1"/>
  <c r="J4009" i="7"/>
  <c r="M4009" i="7" s="1"/>
  <c r="L4009" i="7"/>
  <c r="I4010" i="7"/>
  <c r="L4010" i="7"/>
  <c r="I4011" i="7"/>
  <c r="K4011" i="7" s="1"/>
  <c r="J4011" i="7"/>
  <c r="M4011" i="7" s="1"/>
  <c r="L4011" i="7"/>
  <c r="I4012" i="7"/>
  <c r="K4012" i="7" s="1"/>
  <c r="J4012" i="7"/>
  <c r="M4012" i="7" s="1"/>
  <c r="L4012" i="7"/>
  <c r="I4013" i="7"/>
  <c r="K4013" i="7" s="1"/>
  <c r="L4013" i="7"/>
  <c r="I4014" i="7"/>
  <c r="J4014" i="7" s="1"/>
  <c r="M4014" i="7" s="1"/>
  <c r="K4014" i="7"/>
  <c r="L4014" i="7"/>
  <c r="I4015" i="7"/>
  <c r="J4015" i="7"/>
  <c r="M4015" i="7" s="1"/>
  <c r="K4015" i="7"/>
  <c r="L4015" i="7"/>
  <c r="I4016" i="7"/>
  <c r="K4016" i="7" s="1"/>
  <c r="J4016" i="7"/>
  <c r="M4016" i="7" s="1"/>
  <c r="L4016" i="7"/>
  <c r="I4017" i="7"/>
  <c r="J4017" i="7"/>
  <c r="M4017" i="7" s="1"/>
  <c r="K4017" i="7"/>
  <c r="L4017" i="7"/>
  <c r="I4018" i="7"/>
  <c r="K4018" i="7" s="1"/>
  <c r="J4018" i="7"/>
  <c r="L4018" i="7"/>
  <c r="M4018" i="7"/>
  <c r="I4019" i="7"/>
  <c r="J4019" i="7"/>
  <c r="M4019" i="7" s="1"/>
  <c r="K4019" i="7"/>
  <c r="L4019" i="7"/>
  <c r="I4020" i="7"/>
  <c r="K4020" i="7" s="1"/>
  <c r="J4020" i="7"/>
  <c r="M4020" i="7" s="1"/>
  <c r="L4020" i="7"/>
  <c r="I4021" i="7"/>
  <c r="K4021" i="7" s="1"/>
  <c r="L4021" i="7"/>
  <c r="I4022" i="7"/>
  <c r="J4022" i="7"/>
  <c r="M4022" i="7" s="1"/>
  <c r="K4022" i="7"/>
  <c r="L4022" i="7"/>
  <c r="I4023" i="7"/>
  <c r="J4023" i="7" s="1"/>
  <c r="M4023" i="7" s="1"/>
  <c r="L4023" i="7"/>
  <c r="I4024" i="7"/>
  <c r="K4024" i="7" s="1"/>
  <c r="J4024" i="7"/>
  <c r="M4024" i="7" s="1"/>
  <c r="L4024" i="7"/>
  <c r="I4025" i="7"/>
  <c r="J4025" i="7" s="1"/>
  <c r="M4025" i="7" s="1"/>
  <c r="K4025" i="7"/>
  <c r="L4025" i="7"/>
  <c r="I4026" i="7"/>
  <c r="K4026" i="7" s="1"/>
  <c r="J4026" i="7"/>
  <c r="M4026" i="7" s="1"/>
  <c r="L4026" i="7"/>
  <c r="I4027" i="7"/>
  <c r="J4027" i="7" s="1"/>
  <c r="M4027" i="7" s="1"/>
  <c r="L4027" i="7"/>
  <c r="I4028" i="7"/>
  <c r="K4028" i="7" s="1"/>
  <c r="J4028" i="7"/>
  <c r="L4028" i="7"/>
  <c r="M4028" i="7"/>
  <c r="I4029" i="7"/>
  <c r="K4029" i="7" s="1"/>
  <c r="L4029" i="7"/>
  <c r="I4030" i="7"/>
  <c r="K4030" i="7" s="1"/>
  <c r="J4030" i="7"/>
  <c r="L4030" i="7"/>
  <c r="M4030" i="7"/>
  <c r="I4031" i="7"/>
  <c r="J4031" i="7" s="1"/>
  <c r="M4031" i="7" s="1"/>
  <c r="L4031" i="7"/>
  <c r="I4032" i="7"/>
  <c r="K4032" i="7" s="1"/>
  <c r="J4032" i="7"/>
  <c r="M4032" i="7" s="1"/>
  <c r="L4032" i="7"/>
  <c r="I4033" i="7"/>
  <c r="J4033" i="7"/>
  <c r="M4033" i="7" s="1"/>
  <c r="K4033" i="7"/>
  <c r="L4033" i="7"/>
  <c r="I4034" i="7"/>
  <c r="K4034" i="7" s="1"/>
  <c r="J4034" i="7"/>
  <c r="M4034" i="7" s="1"/>
  <c r="L4034" i="7"/>
  <c r="I4035" i="7"/>
  <c r="K4035" i="7" s="1"/>
  <c r="L4035" i="7"/>
  <c r="I4036" i="7"/>
  <c r="K4036" i="7" s="1"/>
  <c r="J4036" i="7"/>
  <c r="L4036" i="7"/>
  <c r="M4036" i="7"/>
  <c r="I4037" i="7"/>
  <c r="L4037" i="7"/>
  <c r="I4038" i="7"/>
  <c r="K4038" i="7" s="1"/>
  <c r="J4038" i="7"/>
  <c r="L4038" i="7"/>
  <c r="M4038" i="7"/>
  <c r="I4039" i="7"/>
  <c r="J4039" i="7" s="1"/>
  <c r="M4039" i="7" s="1"/>
  <c r="L4039" i="7"/>
  <c r="I4040" i="7"/>
  <c r="K4040" i="7" s="1"/>
  <c r="J4040" i="7"/>
  <c r="M4040" i="7" s="1"/>
  <c r="L4040" i="7"/>
  <c r="I4041" i="7"/>
  <c r="J4041" i="7" s="1"/>
  <c r="L4041" i="7"/>
  <c r="M4041" i="7"/>
  <c r="I4042" i="7"/>
  <c r="K4042" i="7" s="1"/>
  <c r="J4042" i="7"/>
  <c r="M4042" i="7" s="1"/>
  <c r="L4042" i="7"/>
  <c r="I4043" i="7"/>
  <c r="K4043" i="7" s="1"/>
  <c r="L4043" i="7"/>
  <c r="I4044" i="7"/>
  <c r="J4044" i="7"/>
  <c r="M4044" i="7" s="1"/>
  <c r="K4044" i="7"/>
  <c r="L4044" i="7"/>
  <c r="I4045" i="7"/>
  <c r="K4045" i="7" s="1"/>
  <c r="L4045" i="7"/>
  <c r="I4046" i="7"/>
  <c r="K4046" i="7" s="1"/>
  <c r="J4046" i="7"/>
  <c r="M4046" i="7" s="1"/>
  <c r="L4046" i="7"/>
  <c r="I4047" i="7"/>
  <c r="J4047" i="7" s="1"/>
  <c r="M4047" i="7" s="1"/>
  <c r="L4047" i="7"/>
  <c r="I4048" i="7"/>
  <c r="J4048" i="7"/>
  <c r="M4048" i="7" s="1"/>
  <c r="K4048" i="7"/>
  <c r="L4048" i="7"/>
  <c r="I4049" i="7"/>
  <c r="L4049" i="7"/>
  <c r="I4050" i="7"/>
  <c r="K4050" i="7" s="1"/>
  <c r="J4050" i="7"/>
  <c r="M4050" i="7" s="1"/>
  <c r="L4050" i="7"/>
  <c r="I4051" i="7"/>
  <c r="K4051" i="7" s="1"/>
  <c r="L4051" i="7"/>
  <c r="I4052" i="7"/>
  <c r="J4052" i="7"/>
  <c r="M4052" i="7" s="1"/>
  <c r="K4052" i="7"/>
  <c r="L4052" i="7"/>
  <c r="I4053" i="7"/>
  <c r="K4053" i="7" s="1"/>
  <c r="L4053" i="7"/>
  <c r="I4054" i="7"/>
  <c r="K4054" i="7" s="1"/>
  <c r="J4054" i="7"/>
  <c r="M4054" i="7" s="1"/>
  <c r="L4054" i="7"/>
  <c r="I4055" i="7"/>
  <c r="J4055" i="7" s="1"/>
  <c r="M4055" i="7" s="1"/>
  <c r="K4055" i="7"/>
  <c r="L4055" i="7"/>
  <c r="I4056" i="7"/>
  <c r="J4056" i="7"/>
  <c r="M4056" i="7" s="1"/>
  <c r="K4056" i="7"/>
  <c r="L4056" i="7"/>
  <c r="I4057" i="7"/>
  <c r="J4057" i="7" s="1"/>
  <c r="M4057" i="7" s="1"/>
  <c r="L4057" i="7"/>
  <c r="I4058" i="7"/>
  <c r="K4058" i="7" s="1"/>
  <c r="J4058" i="7"/>
  <c r="M4058" i="7" s="1"/>
  <c r="L4058" i="7"/>
  <c r="I4059" i="7"/>
  <c r="K4059" i="7" s="1"/>
  <c r="L4059" i="7"/>
  <c r="I4060" i="7"/>
  <c r="J4060" i="7"/>
  <c r="M4060" i="7" s="1"/>
  <c r="K4060" i="7"/>
  <c r="L4060" i="7"/>
  <c r="I4061" i="7"/>
  <c r="K4061" i="7" s="1"/>
  <c r="L4061" i="7"/>
  <c r="I4062" i="7"/>
  <c r="K4062" i="7" s="1"/>
  <c r="J4062" i="7"/>
  <c r="M4062" i="7" s="1"/>
  <c r="L4062" i="7"/>
  <c r="I4063" i="7"/>
  <c r="J4063" i="7" s="1"/>
  <c r="M4063" i="7" s="1"/>
  <c r="L4063" i="7"/>
  <c r="I4064" i="7"/>
  <c r="K4064" i="7" s="1"/>
  <c r="J4064" i="7"/>
  <c r="M4064" i="7" s="1"/>
  <c r="L4064" i="7"/>
  <c r="I4065" i="7"/>
  <c r="J4065" i="7" s="1"/>
  <c r="M4065" i="7" s="1"/>
  <c r="L4065" i="7"/>
  <c r="I4066" i="7"/>
  <c r="K4066" i="7" s="1"/>
  <c r="J4066" i="7"/>
  <c r="M4066" i="7" s="1"/>
  <c r="L4066" i="7"/>
  <c r="I4067" i="7"/>
  <c r="K4067" i="7" s="1"/>
  <c r="L4067" i="7"/>
  <c r="I4068" i="7"/>
  <c r="L4068" i="7"/>
  <c r="I4069" i="7"/>
  <c r="K4069" i="7" s="1"/>
  <c r="J4069" i="7"/>
  <c r="M4069" i="7" s="1"/>
  <c r="L4069" i="7"/>
  <c r="I4070" i="7"/>
  <c r="K4070" i="7" s="1"/>
  <c r="J4070" i="7"/>
  <c r="L4070" i="7"/>
  <c r="M4070" i="7"/>
  <c r="I4071" i="7"/>
  <c r="J4071" i="7" s="1"/>
  <c r="M4071" i="7" s="1"/>
  <c r="L4071" i="7"/>
  <c r="I4072" i="7"/>
  <c r="K4072" i="7" s="1"/>
  <c r="J4072" i="7"/>
  <c r="M4072" i="7" s="1"/>
  <c r="L4072" i="7"/>
  <c r="I4073" i="7"/>
  <c r="J4073" i="7" s="1"/>
  <c r="M4073" i="7" s="1"/>
  <c r="K4073" i="7"/>
  <c r="L4073" i="7"/>
  <c r="I4074" i="7"/>
  <c r="L4074" i="7"/>
  <c r="I4075" i="7"/>
  <c r="K4075" i="7" s="1"/>
  <c r="J4075" i="7"/>
  <c r="M4075" i="7" s="1"/>
  <c r="L4075" i="7"/>
  <c r="I4076" i="7"/>
  <c r="K4076" i="7" s="1"/>
  <c r="J4076" i="7"/>
  <c r="M4076" i="7" s="1"/>
  <c r="L4076" i="7"/>
  <c r="I4077" i="7"/>
  <c r="K4077" i="7" s="1"/>
  <c r="L4077" i="7"/>
  <c r="I4078" i="7"/>
  <c r="J4078" i="7"/>
  <c r="M4078" i="7" s="1"/>
  <c r="K4078" i="7"/>
  <c r="L4078" i="7"/>
  <c r="I4079" i="7"/>
  <c r="J4079" i="7" s="1"/>
  <c r="M4079" i="7" s="1"/>
  <c r="L4079" i="7"/>
  <c r="I4080" i="7"/>
  <c r="K4080" i="7" s="1"/>
  <c r="J4080" i="7"/>
  <c r="M4080" i="7" s="1"/>
  <c r="L4080" i="7"/>
  <c r="I4081" i="7"/>
  <c r="J4081" i="7" s="1"/>
  <c r="M4081" i="7" s="1"/>
  <c r="L4081" i="7"/>
  <c r="I4082" i="7"/>
  <c r="L4082" i="7"/>
  <c r="I4083" i="7"/>
  <c r="J4083" i="7" s="1"/>
  <c r="M4083" i="7" s="1"/>
  <c r="L4083" i="7"/>
  <c r="I4084" i="7"/>
  <c r="J4084" i="7"/>
  <c r="M4084" i="7" s="1"/>
  <c r="K4084" i="7"/>
  <c r="L4084" i="7"/>
  <c r="I4085" i="7"/>
  <c r="K4085" i="7" s="1"/>
  <c r="J4085" i="7"/>
  <c r="M4085" i="7" s="1"/>
  <c r="L4085" i="7"/>
  <c r="I4086" i="7"/>
  <c r="J4086" i="7" s="1"/>
  <c r="M4086" i="7" s="1"/>
  <c r="L4086" i="7"/>
  <c r="I4087" i="7"/>
  <c r="K4087" i="7" s="1"/>
  <c r="J4087" i="7"/>
  <c r="M4087" i="7" s="1"/>
  <c r="L4087" i="7"/>
  <c r="I4088" i="7"/>
  <c r="K4088" i="7" s="1"/>
  <c r="L4088" i="7"/>
  <c r="I4089" i="7"/>
  <c r="K4089" i="7" s="1"/>
  <c r="J4089" i="7"/>
  <c r="L4089" i="7"/>
  <c r="M4089" i="7"/>
  <c r="I4090" i="7"/>
  <c r="K4090" i="7" s="1"/>
  <c r="J4090" i="7"/>
  <c r="M4090" i="7" s="1"/>
  <c r="L4090" i="7"/>
  <c r="I4091" i="7"/>
  <c r="L4091" i="7"/>
  <c r="I4092" i="7"/>
  <c r="K4092" i="7" s="1"/>
  <c r="J4092" i="7"/>
  <c r="M4092" i="7" s="1"/>
  <c r="L4092" i="7"/>
  <c r="I4093" i="7"/>
  <c r="K4093" i="7" s="1"/>
  <c r="L4093" i="7"/>
  <c r="I4094" i="7"/>
  <c r="J4094" i="7" s="1"/>
  <c r="M4094" i="7" s="1"/>
  <c r="K4094" i="7"/>
  <c r="L4094" i="7"/>
  <c r="I4095" i="7"/>
  <c r="K4095" i="7" s="1"/>
  <c r="J4095" i="7"/>
  <c r="M4095" i="7" s="1"/>
  <c r="L4095" i="7"/>
  <c r="I4096" i="7"/>
  <c r="K4096" i="7" s="1"/>
  <c r="J4096" i="7"/>
  <c r="M4096" i="7" s="1"/>
  <c r="L4096" i="7"/>
  <c r="I4097" i="7"/>
  <c r="K4097" i="7" s="1"/>
  <c r="J4097" i="7"/>
  <c r="M4097" i="7" s="1"/>
  <c r="L4097" i="7"/>
  <c r="I4098" i="7"/>
  <c r="L4098" i="7"/>
  <c r="I4099" i="7"/>
  <c r="K4099" i="7" s="1"/>
  <c r="J4099" i="7"/>
  <c r="M4099" i="7" s="1"/>
  <c r="L4099" i="7"/>
  <c r="I4100" i="7"/>
  <c r="K4100" i="7" s="1"/>
  <c r="J4100" i="7"/>
  <c r="M4100" i="7" s="1"/>
  <c r="L4100" i="7"/>
  <c r="I4101" i="7"/>
  <c r="K4101" i="7" s="1"/>
  <c r="J4101" i="7"/>
  <c r="M4101" i="7" s="1"/>
  <c r="L4101" i="7"/>
  <c r="I4102" i="7"/>
  <c r="J4102" i="7"/>
  <c r="M4102" i="7" s="1"/>
  <c r="K4102" i="7"/>
  <c r="L4102" i="7"/>
  <c r="I4103" i="7"/>
  <c r="J4103" i="7" s="1"/>
  <c r="M4103" i="7" s="1"/>
  <c r="L4103" i="7"/>
  <c r="I4104" i="7"/>
  <c r="K4104" i="7" s="1"/>
  <c r="L4104" i="7"/>
  <c r="I4105" i="7"/>
  <c r="K4105" i="7" s="1"/>
  <c r="J4105" i="7"/>
  <c r="M4105" i="7" s="1"/>
  <c r="L4105" i="7"/>
  <c r="I4106" i="7"/>
  <c r="K4106" i="7" s="1"/>
  <c r="J4106" i="7"/>
  <c r="M4106" i="7" s="1"/>
  <c r="L4106" i="7"/>
  <c r="I4107" i="7"/>
  <c r="J4107" i="7" s="1"/>
  <c r="M4107" i="7" s="1"/>
  <c r="L4107" i="7"/>
  <c r="I4108" i="7"/>
  <c r="L4108" i="7"/>
  <c r="I4109" i="7"/>
  <c r="K4109" i="7" s="1"/>
  <c r="J4109" i="7"/>
  <c r="M4109" i="7" s="1"/>
  <c r="L4109" i="7"/>
  <c r="I4110" i="7"/>
  <c r="K4110" i="7" s="1"/>
  <c r="J4110" i="7"/>
  <c r="M4110" i="7" s="1"/>
  <c r="L4110" i="7"/>
  <c r="I4111" i="7"/>
  <c r="J4111" i="7" s="1"/>
  <c r="L4111" i="7"/>
  <c r="M4111" i="7"/>
  <c r="I4112" i="7"/>
  <c r="K4112" i="7" s="1"/>
  <c r="J4112" i="7"/>
  <c r="M4112" i="7" s="1"/>
  <c r="L4112" i="7"/>
  <c r="I4113" i="7"/>
  <c r="J4113" i="7" s="1"/>
  <c r="M4113" i="7" s="1"/>
  <c r="L4113" i="7"/>
  <c r="I4114" i="7"/>
  <c r="L4114" i="7"/>
  <c r="I4115" i="7"/>
  <c r="K4115" i="7" s="1"/>
  <c r="J4115" i="7"/>
  <c r="M4115" i="7" s="1"/>
  <c r="L4115" i="7"/>
  <c r="I4116" i="7"/>
  <c r="K4116" i="7" s="1"/>
  <c r="J4116" i="7"/>
  <c r="M4116" i="7" s="1"/>
  <c r="L4116" i="7"/>
  <c r="I4117" i="7"/>
  <c r="K4117" i="7" s="1"/>
  <c r="L4117" i="7"/>
  <c r="I4118" i="7"/>
  <c r="K4118" i="7" s="1"/>
  <c r="J4118" i="7"/>
  <c r="M4118" i="7" s="1"/>
  <c r="L4118" i="7"/>
  <c r="I4119" i="7"/>
  <c r="J4119" i="7" s="1"/>
  <c r="M4119" i="7" s="1"/>
  <c r="L4119" i="7"/>
  <c r="I4120" i="7"/>
  <c r="J4120" i="7" s="1"/>
  <c r="M4120" i="7" s="1"/>
  <c r="L4120" i="7"/>
  <c r="I4121" i="7"/>
  <c r="K4121" i="7" s="1"/>
  <c r="J4121" i="7"/>
  <c r="M4121" i="7" s="1"/>
  <c r="L4121" i="7"/>
  <c r="I4122" i="7"/>
  <c r="K4122" i="7" s="1"/>
  <c r="J4122" i="7"/>
  <c r="M4122" i="7" s="1"/>
  <c r="L4122" i="7"/>
  <c r="I4123" i="7"/>
  <c r="K4123" i="7" s="1"/>
  <c r="J4123" i="7"/>
  <c r="M4123" i="7" s="1"/>
  <c r="L4123" i="7"/>
  <c r="I4124" i="7"/>
  <c r="J4124" i="7" s="1"/>
  <c r="M4124" i="7" s="1"/>
  <c r="K4124" i="7"/>
  <c r="L4124" i="7"/>
  <c r="I4125" i="7"/>
  <c r="K4125" i="7" s="1"/>
  <c r="J4125" i="7"/>
  <c r="M4125" i="7" s="1"/>
  <c r="L4125" i="7"/>
  <c r="I4126" i="7"/>
  <c r="J4126" i="7"/>
  <c r="M4126" i="7" s="1"/>
  <c r="K4126" i="7"/>
  <c r="L4126" i="7"/>
  <c r="I4127" i="7"/>
  <c r="J4127" i="7" s="1"/>
  <c r="M4127" i="7" s="1"/>
  <c r="K4127" i="7"/>
  <c r="L4127" i="7"/>
  <c r="I4128" i="7"/>
  <c r="K4128" i="7" s="1"/>
  <c r="L4128" i="7"/>
  <c r="I4129" i="7"/>
  <c r="K4129" i="7" s="1"/>
  <c r="J4129" i="7"/>
  <c r="M4129" i="7" s="1"/>
  <c r="L4129" i="7"/>
  <c r="I4130" i="7"/>
  <c r="L4130" i="7"/>
  <c r="I4131" i="7"/>
  <c r="K4131" i="7" s="1"/>
  <c r="J4131" i="7"/>
  <c r="M4131" i="7" s="1"/>
  <c r="L4131" i="7"/>
  <c r="I4132" i="7"/>
  <c r="K4132" i="7" s="1"/>
  <c r="J4132" i="7"/>
  <c r="M4132" i="7" s="1"/>
  <c r="L4132" i="7"/>
  <c r="I4133" i="7"/>
  <c r="K4133" i="7" s="1"/>
  <c r="J4133" i="7"/>
  <c r="M4133" i="7" s="1"/>
  <c r="L4133" i="7"/>
  <c r="I4134" i="7"/>
  <c r="K4134" i="7" s="1"/>
  <c r="J4134" i="7"/>
  <c r="M4134" i="7" s="1"/>
  <c r="L4134" i="7"/>
  <c r="I4135" i="7"/>
  <c r="K4135" i="7" s="1"/>
  <c r="J4135" i="7"/>
  <c r="L4135" i="7"/>
  <c r="M4135" i="7"/>
  <c r="I4136" i="7"/>
  <c r="K4136" i="7" s="1"/>
  <c r="J4136" i="7"/>
  <c r="M4136" i="7" s="1"/>
  <c r="L4136" i="7"/>
  <c r="I4137" i="7"/>
  <c r="J4137" i="7" s="1"/>
  <c r="M4137" i="7" s="1"/>
  <c r="L4137" i="7"/>
  <c r="I4138" i="7"/>
  <c r="K4138" i="7" s="1"/>
  <c r="J4138" i="7"/>
  <c r="M4138" i="7" s="1"/>
  <c r="L4138" i="7"/>
  <c r="I4139" i="7"/>
  <c r="K4139" i="7" s="1"/>
  <c r="J4139" i="7"/>
  <c r="M4139" i="7" s="1"/>
  <c r="L4139" i="7"/>
  <c r="I4140" i="7"/>
  <c r="J4140" i="7" s="1"/>
  <c r="M4140" i="7" s="1"/>
  <c r="K4140" i="7"/>
  <c r="L4140" i="7"/>
  <c r="I4141" i="7"/>
  <c r="K4141" i="7" s="1"/>
  <c r="L4141" i="7"/>
  <c r="I4142" i="7"/>
  <c r="K4142" i="7" s="1"/>
  <c r="J4142" i="7"/>
  <c r="M4142" i="7" s="1"/>
  <c r="L4142" i="7"/>
  <c r="I4143" i="7"/>
  <c r="K4143" i="7" s="1"/>
  <c r="J4143" i="7"/>
  <c r="M4143" i="7" s="1"/>
  <c r="L4143" i="7"/>
  <c r="I4144" i="7"/>
  <c r="K4144" i="7" s="1"/>
  <c r="J4144" i="7"/>
  <c r="M4144" i="7" s="1"/>
  <c r="L4144" i="7"/>
  <c r="I4145" i="7"/>
  <c r="J4145" i="7" s="1"/>
  <c r="M4145" i="7" s="1"/>
  <c r="L4145" i="7"/>
  <c r="I4146" i="7"/>
  <c r="K4146" i="7" s="1"/>
  <c r="J4146" i="7"/>
  <c r="M4146" i="7" s="1"/>
  <c r="L4146" i="7"/>
  <c r="I4147" i="7"/>
  <c r="J4147" i="7"/>
  <c r="M4147" i="7" s="1"/>
  <c r="K4147" i="7"/>
  <c r="L4147" i="7"/>
  <c r="I4148" i="7"/>
  <c r="J4148" i="7" s="1"/>
  <c r="M4148" i="7" s="1"/>
  <c r="L4148" i="7"/>
  <c r="I4149" i="7"/>
  <c r="K4149" i="7" s="1"/>
  <c r="J4149" i="7"/>
  <c r="M4149" i="7" s="1"/>
  <c r="L4149" i="7"/>
  <c r="I4150" i="7"/>
  <c r="J4150" i="7"/>
  <c r="M4150" i="7" s="1"/>
  <c r="K4150" i="7"/>
  <c r="L4150" i="7"/>
  <c r="I4151" i="7"/>
  <c r="J4151" i="7" s="1"/>
  <c r="M4151" i="7" s="1"/>
  <c r="L4151" i="7"/>
  <c r="I4152" i="7"/>
  <c r="K4152" i="7" s="1"/>
  <c r="L4152" i="7"/>
  <c r="I4153" i="7"/>
  <c r="K4153" i="7" s="1"/>
  <c r="J4153" i="7"/>
  <c r="L4153" i="7"/>
  <c r="M4153" i="7"/>
  <c r="I4154" i="7"/>
  <c r="K4154" i="7" s="1"/>
  <c r="J4154" i="7"/>
  <c r="M4154" i="7" s="1"/>
  <c r="L4154" i="7"/>
  <c r="I4155" i="7"/>
  <c r="L4155" i="7"/>
  <c r="I4156" i="7"/>
  <c r="J4156" i="7"/>
  <c r="K4156" i="7"/>
  <c r="L4156" i="7"/>
  <c r="M4156" i="7"/>
  <c r="I4157" i="7"/>
  <c r="K4157" i="7" s="1"/>
  <c r="L4157" i="7"/>
  <c r="I4158" i="7"/>
  <c r="J4158" i="7" s="1"/>
  <c r="M4158" i="7" s="1"/>
  <c r="L4158" i="7"/>
  <c r="I4159" i="7"/>
  <c r="K4159" i="7" s="1"/>
  <c r="J4159" i="7"/>
  <c r="M4159" i="7" s="1"/>
  <c r="L4159" i="7"/>
  <c r="I4160" i="7"/>
  <c r="K4160" i="7" s="1"/>
  <c r="J4160" i="7"/>
  <c r="M4160" i="7" s="1"/>
  <c r="L4160" i="7"/>
  <c r="I4161" i="7"/>
  <c r="L4161" i="7"/>
  <c r="I4162" i="7"/>
  <c r="K4162" i="7" s="1"/>
  <c r="J4162" i="7"/>
  <c r="M4162" i="7" s="1"/>
  <c r="L4162" i="7"/>
  <c r="I4163" i="7"/>
  <c r="K4163" i="7" s="1"/>
  <c r="L4163" i="7"/>
  <c r="I4164" i="7"/>
  <c r="K4164" i="7" s="1"/>
  <c r="J4164" i="7"/>
  <c r="M4164" i="7" s="1"/>
  <c r="L4164" i="7"/>
  <c r="I4165" i="7"/>
  <c r="L4165" i="7"/>
  <c r="I4166" i="7"/>
  <c r="J4166" i="7" s="1"/>
  <c r="M4166" i="7" s="1"/>
  <c r="L4166" i="7"/>
  <c r="I4167" i="7"/>
  <c r="K4167" i="7" s="1"/>
  <c r="J4167" i="7"/>
  <c r="M4167" i="7" s="1"/>
  <c r="L4167" i="7"/>
  <c r="I4168" i="7"/>
  <c r="K4168" i="7" s="1"/>
  <c r="J4168" i="7"/>
  <c r="M4168" i="7" s="1"/>
  <c r="L4168" i="7"/>
  <c r="I4169" i="7"/>
  <c r="J4169" i="7" s="1"/>
  <c r="M4169" i="7" s="1"/>
  <c r="L4169" i="7"/>
  <c r="I4170" i="7"/>
  <c r="K4170" i="7" s="1"/>
  <c r="J4170" i="7"/>
  <c r="M4170" i="7" s="1"/>
  <c r="L4170" i="7"/>
  <c r="I4171" i="7"/>
  <c r="K4171" i="7" s="1"/>
  <c r="J4171" i="7"/>
  <c r="M4171" i="7" s="1"/>
  <c r="L4171" i="7"/>
  <c r="I4172" i="7"/>
  <c r="J4172" i="7"/>
  <c r="K4172" i="7"/>
  <c r="L4172" i="7"/>
  <c r="M4172" i="7"/>
  <c r="I4173" i="7"/>
  <c r="L4173" i="7"/>
  <c r="I4174" i="7"/>
  <c r="J4174" i="7" s="1"/>
  <c r="M4174" i="7" s="1"/>
  <c r="L4174" i="7"/>
  <c r="I4175" i="7"/>
  <c r="K4175" i="7" s="1"/>
  <c r="J4175" i="7"/>
  <c r="M4175" i="7" s="1"/>
  <c r="L4175" i="7"/>
  <c r="I4176" i="7"/>
  <c r="K4176" i="7" s="1"/>
  <c r="J4176" i="7"/>
  <c r="M4176" i="7" s="1"/>
  <c r="L4176" i="7"/>
  <c r="I4177" i="7"/>
  <c r="K4177" i="7" s="1"/>
  <c r="J4177" i="7"/>
  <c r="M4177" i="7" s="1"/>
  <c r="L4177" i="7"/>
  <c r="I4178" i="7"/>
  <c r="K4178" i="7" s="1"/>
  <c r="J4178" i="7"/>
  <c r="M4178" i="7" s="1"/>
  <c r="L4178" i="7"/>
  <c r="I4179" i="7"/>
  <c r="J4179" i="7" s="1"/>
  <c r="M4179" i="7" s="1"/>
  <c r="L4179" i="7"/>
  <c r="I4180" i="7"/>
  <c r="L4180" i="7"/>
  <c r="I4181" i="7"/>
  <c r="K4181" i="7" s="1"/>
  <c r="J4181" i="7"/>
  <c r="M4181" i="7" s="1"/>
  <c r="L4181" i="7"/>
  <c r="I4182" i="7"/>
  <c r="L4182" i="7"/>
  <c r="I4183" i="7"/>
  <c r="K4183" i="7" s="1"/>
  <c r="J4183" i="7"/>
  <c r="L4183" i="7"/>
  <c r="M4183" i="7"/>
  <c r="I4184" i="7"/>
  <c r="J4184" i="7" s="1"/>
  <c r="M4184" i="7" s="1"/>
  <c r="L4184" i="7"/>
  <c r="I4185" i="7"/>
  <c r="K4185" i="7" s="1"/>
  <c r="J4185" i="7"/>
  <c r="M4185" i="7" s="1"/>
  <c r="L4185" i="7"/>
  <c r="I4186" i="7"/>
  <c r="K4186" i="7" s="1"/>
  <c r="J4186" i="7"/>
  <c r="M4186" i="7" s="1"/>
  <c r="L4186" i="7"/>
  <c r="I4187" i="7"/>
  <c r="J4187" i="7" s="1"/>
  <c r="M4187" i="7" s="1"/>
  <c r="L4187" i="7"/>
  <c r="I4188" i="7"/>
  <c r="K4188" i="7" s="1"/>
  <c r="J4188" i="7"/>
  <c r="M4188" i="7" s="1"/>
  <c r="L4188" i="7"/>
  <c r="I4189" i="7"/>
  <c r="K4189" i="7" s="1"/>
  <c r="L4189" i="7"/>
  <c r="I4190" i="7"/>
  <c r="K4190" i="7" s="1"/>
  <c r="J4190" i="7"/>
  <c r="M4190" i="7" s="1"/>
  <c r="L4190" i="7"/>
  <c r="I4191" i="7"/>
  <c r="J4191" i="7" s="1"/>
  <c r="M4191" i="7" s="1"/>
  <c r="L4191" i="7"/>
  <c r="I4192" i="7"/>
  <c r="J4192" i="7"/>
  <c r="M4192" i="7" s="1"/>
  <c r="K4192" i="7"/>
  <c r="L4192" i="7"/>
  <c r="I4193" i="7"/>
  <c r="L4193" i="7"/>
  <c r="I4194" i="7"/>
  <c r="K4194" i="7" s="1"/>
  <c r="J4194" i="7"/>
  <c r="M4194" i="7" s="1"/>
  <c r="L4194" i="7"/>
  <c r="I4195" i="7"/>
  <c r="J4195" i="7" s="1"/>
  <c r="M4195" i="7" s="1"/>
  <c r="L4195" i="7"/>
  <c r="I4196" i="7"/>
  <c r="J4196" i="7"/>
  <c r="K4196" i="7"/>
  <c r="L4196" i="7"/>
  <c r="M4196" i="7"/>
  <c r="I4197" i="7"/>
  <c r="K4197" i="7" s="1"/>
  <c r="L4197" i="7"/>
  <c r="I4198" i="7"/>
  <c r="K4198" i="7" s="1"/>
  <c r="J4198" i="7"/>
  <c r="L4198" i="7"/>
  <c r="M4198" i="7"/>
  <c r="I4199" i="7"/>
  <c r="J4199" i="7" s="1"/>
  <c r="M4199" i="7" s="1"/>
  <c r="K4199" i="7"/>
  <c r="L4199" i="7"/>
  <c r="I4200" i="7"/>
  <c r="J4200" i="7" s="1"/>
  <c r="M4200" i="7" s="1"/>
  <c r="L4200" i="7"/>
  <c r="I4201" i="7"/>
  <c r="J4201" i="7"/>
  <c r="M4201" i="7" s="1"/>
  <c r="K4201" i="7"/>
  <c r="L4201" i="7"/>
  <c r="I4202" i="7"/>
  <c r="L4202" i="7"/>
  <c r="I4203" i="7"/>
  <c r="K4203" i="7" s="1"/>
  <c r="J4203" i="7"/>
  <c r="M4203" i="7" s="1"/>
  <c r="L4203" i="7"/>
  <c r="I4204" i="7"/>
  <c r="J4204" i="7" s="1"/>
  <c r="M4204" i="7" s="1"/>
  <c r="K4204" i="7"/>
  <c r="L4204" i="7"/>
  <c r="I4205" i="7"/>
  <c r="K4205" i="7" s="1"/>
  <c r="L4205" i="7"/>
  <c r="I4206" i="7"/>
  <c r="J4206" i="7"/>
  <c r="M4206" i="7" s="1"/>
  <c r="K4206" i="7"/>
  <c r="L4206" i="7"/>
  <c r="I4207" i="7"/>
  <c r="K4207" i="7" s="1"/>
  <c r="J4207" i="7"/>
  <c r="M4207" i="7" s="1"/>
  <c r="L4207" i="7"/>
  <c r="I4208" i="7"/>
  <c r="J4208" i="7"/>
  <c r="M4208" i="7" s="1"/>
  <c r="K4208" i="7"/>
  <c r="L4208" i="7"/>
  <c r="I4209" i="7"/>
  <c r="K4209" i="7" s="1"/>
  <c r="J4209" i="7"/>
  <c r="M4209" i="7" s="1"/>
  <c r="L4209" i="7"/>
  <c r="I4210" i="7"/>
  <c r="K4210" i="7" s="1"/>
  <c r="J4210" i="7"/>
  <c r="M4210" i="7" s="1"/>
  <c r="L4210" i="7"/>
  <c r="I4211" i="7"/>
  <c r="K4211" i="7" s="1"/>
  <c r="L4211" i="7"/>
  <c r="I4212" i="7"/>
  <c r="J4212" i="7"/>
  <c r="M4212" i="7" s="1"/>
  <c r="K4212" i="7"/>
  <c r="L4212" i="7"/>
  <c r="I4213" i="7"/>
  <c r="K4213" i="7" s="1"/>
  <c r="J4213" i="7"/>
  <c r="M4213" i="7" s="1"/>
  <c r="L4213" i="7"/>
  <c r="I4214" i="7"/>
  <c r="J4214" i="7"/>
  <c r="M4214" i="7" s="1"/>
  <c r="K4214" i="7"/>
  <c r="L4214" i="7"/>
  <c r="I4215" i="7"/>
  <c r="J4215" i="7" s="1"/>
  <c r="M4215" i="7" s="1"/>
  <c r="L4215" i="7"/>
  <c r="I4216" i="7"/>
  <c r="K4216" i="7" s="1"/>
  <c r="J4216" i="7"/>
  <c r="M4216" i="7" s="1"/>
  <c r="L4216" i="7"/>
  <c r="I4217" i="7"/>
  <c r="J4217" i="7" s="1"/>
  <c r="M4217" i="7" s="1"/>
  <c r="K4217" i="7"/>
  <c r="L4217" i="7"/>
  <c r="I4218" i="7"/>
  <c r="K4218" i="7" s="1"/>
  <c r="J4218" i="7"/>
  <c r="L4218" i="7"/>
  <c r="M4218" i="7"/>
  <c r="I4219" i="7"/>
  <c r="K4219" i="7" s="1"/>
  <c r="J4219" i="7"/>
  <c r="M4219" i="7" s="1"/>
  <c r="L4219" i="7"/>
  <c r="I4220" i="7"/>
  <c r="K4220" i="7" s="1"/>
  <c r="J4220" i="7"/>
  <c r="M4220" i="7" s="1"/>
  <c r="L4220" i="7"/>
  <c r="I4221" i="7"/>
  <c r="K4221" i="7" s="1"/>
  <c r="L4221" i="7"/>
  <c r="I4222" i="7"/>
  <c r="K4222" i="7" s="1"/>
  <c r="J4222" i="7"/>
  <c r="M4222" i="7" s="1"/>
  <c r="L4222" i="7"/>
  <c r="I4223" i="7"/>
  <c r="J4223" i="7" s="1"/>
  <c r="M4223" i="7" s="1"/>
  <c r="L4223" i="7"/>
  <c r="I4224" i="7"/>
  <c r="K4224" i="7" s="1"/>
  <c r="J4224" i="7"/>
  <c r="M4224" i="7" s="1"/>
  <c r="L4224" i="7"/>
  <c r="I4225" i="7"/>
  <c r="J4225" i="7" s="1"/>
  <c r="M4225" i="7" s="1"/>
  <c r="L4225" i="7"/>
  <c r="I4226" i="7"/>
  <c r="K4226" i="7" s="1"/>
  <c r="J4226" i="7"/>
  <c r="M4226" i="7" s="1"/>
  <c r="L4226" i="7"/>
  <c r="I4227" i="7"/>
  <c r="J4227" i="7" s="1"/>
  <c r="M4227" i="7" s="1"/>
  <c r="L4227" i="7"/>
  <c r="I4228" i="7"/>
  <c r="K4228" i="7" s="1"/>
  <c r="J4228" i="7"/>
  <c r="M4228" i="7" s="1"/>
  <c r="L4228" i="7"/>
  <c r="I4229" i="7"/>
  <c r="K4229" i="7" s="1"/>
  <c r="J4229" i="7"/>
  <c r="M4229" i="7" s="1"/>
  <c r="L4229" i="7"/>
  <c r="I4230" i="7"/>
  <c r="K4230" i="7" s="1"/>
  <c r="J4230" i="7"/>
  <c r="M4230" i="7" s="1"/>
  <c r="L4230" i="7"/>
  <c r="I4231" i="7"/>
  <c r="J4231" i="7" s="1"/>
  <c r="M4231" i="7" s="1"/>
  <c r="L4231" i="7"/>
  <c r="I4232" i="7"/>
  <c r="K4232" i="7" s="1"/>
  <c r="J4232" i="7"/>
  <c r="M4232" i="7" s="1"/>
  <c r="L4232" i="7"/>
  <c r="I4233" i="7"/>
  <c r="J4233" i="7" s="1"/>
  <c r="M4233" i="7" s="1"/>
  <c r="K4233" i="7"/>
  <c r="L4233" i="7"/>
  <c r="I4234" i="7"/>
  <c r="K4234" i="7" s="1"/>
  <c r="J4234" i="7"/>
  <c r="M4234" i="7" s="1"/>
  <c r="L4234" i="7"/>
  <c r="I4235" i="7"/>
  <c r="L4235" i="7"/>
  <c r="I4236" i="7"/>
  <c r="K4236" i="7" s="1"/>
  <c r="J4236" i="7"/>
  <c r="L4236" i="7"/>
  <c r="M4236" i="7"/>
  <c r="I4237" i="7"/>
  <c r="L4237" i="7"/>
  <c r="I4238" i="7"/>
  <c r="K4238" i="7" s="1"/>
  <c r="J4238" i="7"/>
  <c r="M4238" i="7" s="1"/>
  <c r="L4238" i="7"/>
  <c r="I4239" i="7"/>
  <c r="J4239" i="7" s="1"/>
  <c r="M4239" i="7" s="1"/>
  <c r="L4239" i="7"/>
  <c r="I4240" i="7"/>
  <c r="K4240" i="7" s="1"/>
  <c r="J4240" i="7"/>
  <c r="M4240" i="7" s="1"/>
  <c r="L4240" i="7"/>
  <c r="I4241" i="7"/>
  <c r="J4241" i="7" s="1"/>
  <c r="M4241" i="7" s="1"/>
  <c r="K4241" i="7"/>
  <c r="L4241" i="7"/>
  <c r="I4242" i="7"/>
  <c r="K4242" i="7" s="1"/>
  <c r="J4242" i="7"/>
  <c r="M4242" i="7" s="1"/>
  <c r="L4242" i="7"/>
  <c r="I4243" i="7"/>
  <c r="J4243" i="7"/>
  <c r="M4243" i="7" s="1"/>
  <c r="K4243" i="7"/>
  <c r="L4243" i="7"/>
  <c r="I4244" i="7"/>
  <c r="J4244" i="7"/>
  <c r="K4244" i="7"/>
  <c r="L4244" i="7"/>
  <c r="M4244" i="7"/>
  <c r="I4245" i="7"/>
  <c r="K4245" i="7" s="1"/>
  <c r="L4245" i="7"/>
  <c r="I4246" i="7"/>
  <c r="J4246" i="7"/>
  <c r="M4246" i="7" s="1"/>
  <c r="K4246" i="7"/>
  <c r="L4246" i="7"/>
  <c r="I4247" i="7"/>
  <c r="J4247" i="7" s="1"/>
  <c r="M4247" i="7" s="1"/>
  <c r="K4247" i="7"/>
  <c r="L4247" i="7"/>
  <c r="I4248" i="7"/>
  <c r="K4248" i="7" s="1"/>
  <c r="J4248" i="7"/>
  <c r="M4248" i="7" s="1"/>
  <c r="L4248" i="7"/>
  <c r="I4249" i="7"/>
  <c r="J4249" i="7" s="1"/>
  <c r="M4249" i="7" s="1"/>
  <c r="L4249" i="7"/>
  <c r="I4250" i="7"/>
  <c r="K4250" i="7" s="1"/>
  <c r="J4250" i="7"/>
  <c r="M4250" i="7" s="1"/>
  <c r="L4250" i="7"/>
  <c r="I4251" i="7"/>
  <c r="J4251" i="7"/>
  <c r="M4251" i="7" s="1"/>
  <c r="K4251" i="7"/>
  <c r="L4251" i="7"/>
  <c r="I4252" i="7"/>
  <c r="J4252" i="7"/>
  <c r="M4252" i="7" s="1"/>
  <c r="K4252" i="7"/>
  <c r="L4252" i="7"/>
  <c r="I4253" i="7"/>
  <c r="K4253" i="7" s="1"/>
  <c r="L4253" i="7"/>
  <c r="I4254" i="7"/>
  <c r="J4254" i="7"/>
  <c r="M4254" i="7" s="1"/>
  <c r="K4254" i="7"/>
  <c r="L4254" i="7"/>
  <c r="I4255" i="7"/>
  <c r="J4255" i="7" s="1"/>
  <c r="M4255" i="7" s="1"/>
  <c r="L4255" i="7"/>
  <c r="I4256" i="7"/>
  <c r="J4256" i="7"/>
  <c r="M4256" i="7" s="1"/>
  <c r="K4256" i="7"/>
  <c r="L4256" i="7"/>
  <c r="I4257" i="7"/>
  <c r="J4257" i="7"/>
  <c r="M4257" i="7" s="1"/>
  <c r="K4257" i="7"/>
  <c r="L4257" i="7"/>
  <c r="I4258" i="7"/>
  <c r="K4258" i="7" s="1"/>
  <c r="J4258" i="7"/>
  <c r="M4258" i="7" s="1"/>
  <c r="L4258" i="7"/>
  <c r="I4259" i="7"/>
  <c r="J4259" i="7" s="1"/>
  <c r="M4259" i="7" s="1"/>
  <c r="K4259" i="7"/>
  <c r="L4259" i="7"/>
  <c r="I4260" i="7"/>
  <c r="J4260" i="7"/>
  <c r="M4260" i="7" s="1"/>
  <c r="K4260" i="7"/>
  <c r="L4260" i="7"/>
  <c r="I4261" i="7"/>
  <c r="K4261" i="7" s="1"/>
  <c r="L4261" i="7"/>
  <c r="I4262" i="7"/>
  <c r="J4262" i="7"/>
  <c r="K4262" i="7"/>
  <c r="L4262" i="7"/>
  <c r="M4262" i="7"/>
  <c r="I4263" i="7"/>
  <c r="J4263" i="7" s="1"/>
  <c r="M4263" i="7" s="1"/>
  <c r="L4263" i="7"/>
  <c r="I4264" i="7"/>
  <c r="K4264" i="7" s="1"/>
  <c r="J4264" i="7"/>
  <c r="M4264" i="7" s="1"/>
  <c r="L4264" i="7"/>
  <c r="I4265" i="7"/>
  <c r="J4265" i="7"/>
  <c r="M4265" i="7" s="1"/>
  <c r="K4265" i="7"/>
  <c r="L4265" i="7"/>
  <c r="I4266" i="7"/>
  <c r="K4266" i="7" s="1"/>
  <c r="J4266" i="7"/>
  <c r="M4266" i="7" s="1"/>
  <c r="L4266" i="7"/>
  <c r="I4267" i="7"/>
  <c r="J4267" i="7"/>
  <c r="M4267" i="7" s="1"/>
  <c r="K4267" i="7"/>
  <c r="L4267" i="7"/>
  <c r="I4268" i="7"/>
  <c r="K4268" i="7" s="1"/>
  <c r="J4268" i="7"/>
  <c r="M4268" i="7" s="1"/>
  <c r="L4268" i="7"/>
  <c r="I4269" i="7"/>
  <c r="K4269" i="7" s="1"/>
  <c r="L4269" i="7"/>
  <c r="I4270" i="7"/>
  <c r="K4270" i="7" s="1"/>
  <c r="J4270" i="7"/>
  <c r="M4270" i="7" s="1"/>
  <c r="L4270" i="7"/>
  <c r="I4271" i="7"/>
  <c r="J4271" i="7" s="1"/>
  <c r="M4271" i="7" s="1"/>
  <c r="L4271" i="7"/>
  <c r="I4272" i="7"/>
  <c r="J4272" i="7"/>
  <c r="M4272" i="7" s="1"/>
  <c r="K4272" i="7"/>
  <c r="L4272" i="7"/>
  <c r="I4273" i="7"/>
  <c r="J4273" i="7" s="1"/>
  <c r="M4273" i="7" s="1"/>
  <c r="K4273" i="7"/>
  <c r="L4273" i="7"/>
  <c r="I4274" i="7"/>
  <c r="K4274" i="7" s="1"/>
  <c r="J4274" i="7"/>
  <c r="M4274" i="7" s="1"/>
  <c r="L4274" i="7"/>
  <c r="I4275" i="7"/>
  <c r="J4275" i="7" s="1"/>
  <c r="M4275" i="7" s="1"/>
  <c r="L4275" i="7"/>
  <c r="I4276" i="7"/>
  <c r="J4276" i="7"/>
  <c r="M4276" i="7" s="1"/>
  <c r="K4276" i="7"/>
  <c r="L4276" i="7"/>
  <c r="I4277" i="7"/>
  <c r="K4277" i="7" s="1"/>
  <c r="L4277" i="7"/>
  <c r="I4278" i="7"/>
  <c r="J4278" i="7"/>
  <c r="M4278" i="7" s="1"/>
  <c r="K4278" i="7"/>
  <c r="L4278" i="7"/>
  <c r="I4279" i="7"/>
  <c r="J4279" i="7" s="1"/>
  <c r="M4279" i="7" s="1"/>
  <c r="L4279" i="7"/>
  <c r="I4280" i="7"/>
  <c r="K4280" i="7" s="1"/>
  <c r="J4280" i="7"/>
  <c r="M4280" i="7" s="1"/>
  <c r="L4280" i="7"/>
  <c r="I4281" i="7"/>
  <c r="L4281" i="7"/>
  <c r="I4282" i="7"/>
  <c r="K4282" i="7" s="1"/>
  <c r="J4282" i="7"/>
  <c r="M4282" i="7" s="1"/>
  <c r="L4282" i="7"/>
  <c r="I4283" i="7"/>
  <c r="L4283" i="7"/>
  <c r="I4284" i="7"/>
  <c r="J4284" i="7"/>
  <c r="M4284" i="7" s="1"/>
  <c r="K4284" i="7"/>
  <c r="L4284" i="7"/>
  <c r="I4285" i="7"/>
  <c r="K4285" i="7" s="1"/>
  <c r="L4285" i="7"/>
  <c r="I4286" i="7"/>
  <c r="K4286" i="7" s="1"/>
  <c r="J4286" i="7"/>
  <c r="M4286" i="7" s="1"/>
  <c r="L4286" i="7"/>
  <c r="I4287" i="7"/>
  <c r="J4287" i="7" s="1"/>
  <c r="M4287" i="7" s="1"/>
  <c r="L4287" i="7"/>
  <c r="I4288" i="7"/>
  <c r="K4288" i="7" s="1"/>
  <c r="J4288" i="7"/>
  <c r="M4288" i="7" s="1"/>
  <c r="L4288" i="7"/>
  <c r="I4289" i="7"/>
  <c r="J4289" i="7" s="1"/>
  <c r="M4289" i="7" s="1"/>
  <c r="L4289" i="7"/>
  <c r="I4290" i="7"/>
  <c r="K4290" i="7" s="1"/>
  <c r="J4290" i="7"/>
  <c r="M4290" i="7" s="1"/>
  <c r="L4290" i="7"/>
  <c r="I4291" i="7"/>
  <c r="J4291" i="7"/>
  <c r="M4291" i="7" s="1"/>
  <c r="K4291" i="7"/>
  <c r="L4291" i="7"/>
  <c r="I4292" i="7"/>
  <c r="J4292" i="7"/>
  <c r="M4292" i="7" s="1"/>
  <c r="K4292" i="7"/>
  <c r="L4292" i="7"/>
  <c r="I4293" i="7"/>
  <c r="K4293" i="7" s="1"/>
  <c r="J4293" i="7"/>
  <c r="M4293" i="7" s="1"/>
  <c r="L4293" i="7"/>
  <c r="I4294" i="7"/>
  <c r="J4294" i="7"/>
  <c r="M4294" i="7" s="1"/>
  <c r="K4294" i="7"/>
  <c r="L4294" i="7"/>
  <c r="I4295" i="7"/>
  <c r="J4295" i="7" s="1"/>
  <c r="M4295" i="7" s="1"/>
  <c r="K4295" i="7"/>
  <c r="L4295" i="7"/>
  <c r="I4296" i="7"/>
  <c r="K4296" i="7" s="1"/>
  <c r="J4296" i="7"/>
  <c r="M4296" i="7" s="1"/>
  <c r="L4296" i="7"/>
  <c r="I4297" i="7"/>
  <c r="J4297" i="7" s="1"/>
  <c r="M4297" i="7" s="1"/>
  <c r="L4297" i="7"/>
  <c r="I4298" i="7"/>
  <c r="L4298" i="7"/>
  <c r="I4299" i="7"/>
  <c r="J4299" i="7"/>
  <c r="M4299" i="7" s="1"/>
  <c r="K4299" i="7"/>
  <c r="L4299" i="7"/>
  <c r="I4300" i="7"/>
  <c r="K4300" i="7" s="1"/>
  <c r="J4300" i="7"/>
  <c r="M4300" i="7" s="1"/>
  <c r="L4300" i="7"/>
  <c r="I4301" i="7"/>
  <c r="K4301" i="7" s="1"/>
  <c r="L4301" i="7"/>
  <c r="I4302" i="7"/>
  <c r="J4302" i="7"/>
  <c r="M4302" i="7" s="1"/>
  <c r="K4302" i="7"/>
  <c r="L4302" i="7"/>
  <c r="I4303" i="7"/>
  <c r="K4303" i="7" s="1"/>
  <c r="J4303" i="7"/>
  <c r="M4303" i="7" s="1"/>
  <c r="L4303" i="7"/>
  <c r="I4304" i="7"/>
  <c r="K4304" i="7" s="1"/>
  <c r="J4304" i="7"/>
  <c r="M4304" i="7" s="1"/>
  <c r="L4304" i="7"/>
  <c r="I4305" i="7"/>
  <c r="J4305" i="7" s="1"/>
  <c r="M4305" i="7" s="1"/>
  <c r="L4305" i="7"/>
  <c r="I4306" i="7"/>
  <c r="K4306" i="7" s="1"/>
  <c r="J4306" i="7"/>
  <c r="M4306" i="7" s="1"/>
  <c r="L4306" i="7"/>
  <c r="I4307" i="7"/>
  <c r="J4307" i="7" s="1"/>
  <c r="M4307" i="7" s="1"/>
  <c r="K4307" i="7"/>
  <c r="L4307" i="7"/>
  <c r="I4308" i="7"/>
  <c r="J4308" i="7"/>
  <c r="M4308" i="7" s="1"/>
  <c r="K4308" i="7"/>
  <c r="L4308" i="7"/>
  <c r="I4309" i="7"/>
  <c r="K4309" i="7" s="1"/>
  <c r="L4309" i="7"/>
  <c r="I4310" i="7"/>
  <c r="K4310" i="7" s="1"/>
  <c r="L4310" i="7"/>
  <c r="I4311" i="7"/>
  <c r="K4311" i="7" s="1"/>
  <c r="J4311" i="7"/>
  <c r="L4311" i="7"/>
  <c r="M4311" i="7"/>
  <c r="I4312" i="7"/>
  <c r="K4312" i="7" s="1"/>
  <c r="J4312" i="7"/>
  <c r="M4312" i="7" s="1"/>
  <c r="L4312" i="7"/>
  <c r="I4313" i="7"/>
  <c r="J4313" i="7" s="1"/>
  <c r="M4313" i="7" s="1"/>
  <c r="K4313" i="7"/>
  <c r="L4313" i="7"/>
  <c r="I4314" i="7"/>
  <c r="K4314" i="7" s="1"/>
  <c r="J4314" i="7"/>
  <c r="M4314" i="7" s="1"/>
  <c r="L4314" i="7"/>
  <c r="I4315" i="7"/>
  <c r="K4315" i="7" s="1"/>
  <c r="J4315" i="7"/>
  <c r="M4315" i="7" s="1"/>
  <c r="L4315" i="7"/>
  <c r="I4316" i="7"/>
  <c r="J4316" i="7" s="1"/>
  <c r="M4316" i="7" s="1"/>
  <c r="L4316" i="7"/>
  <c r="I4317" i="7"/>
  <c r="L4317" i="7"/>
  <c r="I4318" i="7"/>
  <c r="K4318" i="7" s="1"/>
  <c r="J4318" i="7"/>
  <c r="M4318" i="7" s="1"/>
  <c r="L4318" i="7"/>
  <c r="I4319" i="7"/>
  <c r="K4319" i="7" s="1"/>
  <c r="J4319" i="7"/>
  <c r="M4319" i="7" s="1"/>
  <c r="L4319" i="7"/>
  <c r="I4320" i="7"/>
  <c r="J4320" i="7"/>
  <c r="M4320" i="7" s="1"/>
  <c r="K4320" i="7"/>
  <c r="L4320" i="7"/>
  <c r="I4321" i="7"/>
  <c r="J4321" i="7" s="1"/>
  <c r="M4321" i="7" s="1"/>
  <c r="L4321" i="7"/>
  <c r="I4322" i="7"/>
  <c r="K4322" i="7" s="1"/>
  <c r="J4322" i="7"/>
  <c r="M4322" i="7" s="1"/>
  <c r="L4322" i="7"/>
  <c r="I4323" i="7"/>
  <c r="K4323" i="7" s="1"/>
  <c r="J4323" i="7"/>
  <c r="M4323" i="7" s="1"/>
  <c r="L4323" i="7"/>
  <c r="I4324" i="7"/>
  <c r="J4324" i="7"/>
  <c r="M4324" i="7" s="1"/>
  <c r="K4324" i="7"/>
  <c r="L4324" i="7"/>
  <c r="I4325" i="7"/>
  <c r="K4325" i="7" s="1"/>
  <c r="J4325" i="7"/>
  <c r="M4325" i="7" s="1"/>
  <c r="L4325" i="7"/>
  <c r="I4326" i="7"/>
  <c r="J4326" i="7"/>
  <c r="M4326" i="7" s="1"/>
  <c r="K4326" i="7"/>
  <c r="L4326" i="7"/>
  <c r="I4327" i="7"/>
  <c r="J4327" i="7" s="1"/>
  <c r="M4327" i="7" s="1"/>
  <c r="L4327" i="7"/>
  <c r="I4328" i="7"/>
  <c r="K4328" i="7" s="1"/>
  <c r="J4328" i="7"/>
  <c r="M4328" i="7" s="1"/>
  <c r="L4328" i="7"/>
  <c r="I4329" i="7"/>
  <c r="J4329" i="7"/>
  <c r="M4329" i="7" s="1"/>
  <c r="K4329" i="7"/>
  <c r="L4329" i="7"/>
  <c r="I4330" i="7"/>
  <c r="L4330" i="7"/>
  <c r="I4331" i="7"/>
  <c r="J4331" i="7" s="1"/>
  <c r="M4331" i="7" s="1"/>
  <c r="L4331" i="7"/>
  <c r="I4332" i="7"/>
  <c r="J4332" i="7"/>
  <c r="M4332" i="7" s="1"/>
  <c r="K4332" i="7"/>
  <c r="L4332" i="7"/>
  <c r="I4333" i="7"/>
  <c r="K4333" i="7" s="1"/>
  <c r="J4333" i="7"/>
  <c r="M4333" i="7" s="1"/>
  <c r="L4333" i="7"/>
  <c r="I4334" i="7"/>
  <c r="J4334" i="7"/>
  <c r="M4334" i="7" s="1"/>
  <c r="K4334" i="7"/>
  <c r="L4334" i="7"/>
  <c r="I4335" i="7"/>
  <c r="J4335" i="7" s="1"/>
  <c r="M4335" i="7" s="1"/>
  <c r="L4335" i="7"/>
  <c r="I4336" i="7"/>
  <c r="K4336" i="7" s="1"/>
  <c r="J4336" i="7"/>
  <c r="M4336" i="7" s="1"/>
  <c r="L4336" i="7"/>
  <c r="I4337" i="7"/>
  <c r="K4337" i="7" s="1"/>
  <c r="J4337" i="7"/>
  <c r="L4337" i="7"/>
  <c r="M4337" i="7"/>
  <c r="I4338" i="7"/>
  <c r="K4338" i="7" s="1"/>
  <c r="J4338" i="7"/>
  <c r="M4338" i="7" s="1"/>
  <c r="L4338" i="7"/>
  <c r="I4339" i="7"/>
  <c r="J4339" i="7" s="1"/>
  <c r="M4339" i="7" s="1"/>
  <c r="L4339" i="7"/>
  <c r="I4340" i="7"/>
  <c r="K4340" i="7" s="1"/>
  <c r="J4340" i="7"/>
  <c r="M4340" i="7" s="1"/>
  <c r="L4340" i="7"/>
  <c r="I4341" i="7"/>
  <c r="L4341" i="7"/>
  <c r="I4342" i="7"/>
  <c r="K4342" i="7" s="1"/>
  <c r="J4342" i="7"/>
  <c r="M4342" i="7" s="1"/>
  <c r="L4342" i="7"/>
  <c r="I4343" i="7"/>
  <c r="K4343" i="7" s="1"/>
  <c r="J4343" i="7"/>
  <c r="L4343" i="7"/>
  <c r="M4343" i="7"/>
  <c r="I4344" i="7"/>
  <c r="J4344" i="7" s="1"/>
  <c r="M4344" i="7" s="1"/>
  <c r="L4344" i="7"/>
  <c r="I4345" i="7"/>
  <c r="J4345" i="7" s="1"/>
  <c r="M4345" i="7" s="1"/>
  <c r="L4345" i="7"/>
  <c r="I4346" i="7"/>
  <c r="K4346" i="7" s="1"/>
  <c r="J4346" i="7"/>
  <c r="M4346" i="7" s="1"/>
  <c r="L4346" i="7"/>
  <c r="I4347" i="7"/>
  <c r="K4347" i="7" s="1"/>
  <c r="J4347" i="7"/>
  <c r="M4347" i="7" s="1"/>
  <c r="L4347" i="7"/>
  <c r="I4348" i="7"/>
  <c r="J4348" i="7" s="1"/>
  <c r="M4348" i="7" s="1"/>
  <c r="L4348" i="7"/>
  <c r="I4349" i="7"/>
  <c r="K4349" i="7" s="1"/>
  <c r="J4349" i="7"/>
  <c r="M4349" i="7" s="1"/>
  <c r="L4349" i="7"/>
  <c r="I4350" i="7"/>
  <c r="J4350" i="7" s="1"/>
  <c r="L4350" i="7"/>
  <c r="M4350" i="7"/>
  <c r="I4351" i="7"/>
  <c r="K4351" i="7" s="1"/>
  <c r="J4351" i="7"/>
  <c r="L4351" i="7"/>
  <c r="M4351" i="7"/>
  <c r="I4352" i="7"/>
  <c r="J4352" i="7" s="1"/>
  <c r="M4352" i="7" s="1"/>
  <c r="L4352" i="7"/>
  <c r="I4353" i="7"/>
  <c r="J4353" i="7"/>
  <c r="K4353" i="7"/>
  <c r="L4353" i="7"/>
  <c r="M4353" i="7"/>
  <c r="I4354" i="7"/>
  <c r="L4354" i="7"/>
  <c r="I4355" i="7"/>
  <c r="K4355" i="7" s="1"/>
  <c r="L4355" i="7"/>
  <c r="I4356" i="7"/>
  <c r="J4356" i="7"/>
  <c r="M4356" i="7" s="1"/>
  <c r="K4356" i="7"/>
  <c r="L4356" i="7"/>
  <c r="I4357" i="7"/>
  <c r="K4357" i="7" s="1"/>
  <c r="J4357" i="7"/>
  <c r="M4357" i="7" s="1"/>
  <c r="L4357" i="7"/>
  <c r="I4358" i="7"/>
  <c r="J4358" i="7"/>
  <c r="M4358" i="7" s="1"/>
  <c r="K4358" i="7"/>
  <c r="L4358" i="7"/>
  <c r="I4359" i="7"/>
  <c r="K4359" i="7" s="1"/>
  <c r="J4359" i="7"/>
  <c r="M4359" i="7" s="1"/>
  <c r="L4359" i="7"/>
  <c r="I4360" i="7"/>
  <c r="K4360" i="7" s="1"/>
  <c r="J4360" i="7"/>
  <c r="M4360" i="7" s="1"/>
  <c r="L4360" i="7"/>
  <c r="I4361" i="7"/>
  <c r="K4361" i="7" s="1"/>
  <c r="J4361" i="7"/>
  <c r="M4361" i="7" s="1"/>
  <c r="L4361" i="7"/>
  <c r="I4362" i="7"/>
  <c r="L4362" i="7"/>
  <c r="I4363" i="7"/>
  <c r="K4363" i="7" s="1"/>
  <c r="J4363" i="7"/>
  <c r="M4363" i="7" s="1"/>
  <c r="L4363" i="7"/>
  <c r="I4364" i="7"/>
  <c r="K4364" i="7" s="1"/>
  <c r="J4364" i="7"/>
  <c r="L4364" i="7"/>
  <c r="M4364" i="7"/>
  <c r="I4365" i="7"/>
  <c r="K4365" i="7" s="1"/>
  <c r="J4365" i="7"/>
  <c r="M4365" i="7" s="1"/>
  <c r="L4365" i="7"/>
  <c r="I4366" i="7"/>
  <c r="J4366" i="7" s="1"/>
  <c r="M4366" i="7" s="1"/>
  <c r="K4366" i="7"/>
  <c r="L4366" i="7"/>
  <c r="I4367" i="7"/>
  <c r="K4367" i="7" s="1"/>
  <c r="J4367" i="7"/>
  <c r="M4367" i="7" s="1"/>
  <c r="L4367" i="7"/>
  <c r="I4368" i="7"/>
  <c r="J4368" i="7" s="1"/>
  <c r="M4368" i="7" s="1"/>
  <c r="L4368" i="7"/>
  <c r="I4369" i="7"/>
  <c r="K4369" i="7" s="1"/>
  <c r="J4369" i="7"/>
  <c r="M4369" i="7" s="1"/>
  <c r="L4369" i="7"/>
  <c r="I4370" i="7"/>
  <c r="L4370" i="7"/>
  <c r="I4371" i="7"/>
  <c r="J4371" i="7" s="1"/>
  <c r="M4371" i="7" s="1"/>
  <c r="L4371" i="7"/>
  <c r="I4372" i="7"/>
  <c r="K4372" i="7" s="1"/>
  <c r="J4372" i="7"/>
  <c r="M4372" i="7" s="1"/>
  <c r="L4372" i="7"/>
  <c r="I4373" i="7"/>
  <c r="K4373" i="7" s="1"/>
  <c r="J4373" i="7"/>
  <c r="M4373" i="7" s="1"/>
  <c r="L4373" i="7"/>
  <c r="I4374" i="7"/>
  <c r="K4374" i="7" s="1"/>
  <c r="J4374" i="7"/>
  <c r="M4374" i="7" s="1"/>
  <c r="L4374" i="7"/>
  <c r="I4375" i="7"/>
  <c r="K4375" i="7" s="1"/>
  <c r="J4375" i="7"/>
  <c r="M4375" i="7" s="1"/>
  <c r="L4375" i="7"/>
  <c r="I4376" i="7"/>
  <c r="K4376" i="7" s="1"/>
  <c r="L4376" i="7"/>
  <c r="I4377" i="7"/>
  <c r="K4377" i="7" s="1"/>
  <c r="J4377" i="7"/>
  <c r="M4377" i="7" s="1"/>
  <c r="L4377" i="7"/>
  <c r="I4378" i="7"/>
  <c r="K4378" i="7" s="1"/>
  <c r="J4378" i="7"/>
  <c r="M4378" i="7" s="1"/>
  <c r="L4378" i="7"/>
  <c r="I4379" i="7"/>
  <c r="J4379" i="7"/>
  <c r="M4379" i="7" s="1"/>
  <c r="K4379" i="7"/>
  <c r="L4379" i="7"/>
  <c r="I4380" i="7"/>
  <c r="J4380" i="7"/>
  <c r="M4380" i="7" s="1"/>
  <c r="K4380" i="7"/>
  <c r="L4380" i="7"/>
  <c r="I4381" i="7"/>
  <c r="K4381" i="7" s="1"/>
  <c r="L4381" i="7"/>
  <c r="I4382" i="7"/>
  <c r="K4382" i="7" s="1"/>
  <c r="J4382" i="7"/>
  <c r="M4382" i="7" s="1"/>
  <c r="L4382" i="7"/>
  <c r="I4383" i="7"/>
  <c r="K4383" i="7" s="1"/>
  <c r="J4383" i="7"/>
  <c r="M4383" i="7" s="1"/>
  <c r="L4383" i="7"/>
  <c r="I4384" i="7"/>
  <c r="K4384" i="7" s="1"/>
  <c r="L4384" i="7"/>
  <c r="I4385" i="7"/>
  <c r="K4385" i="7" s="1"/>
  <c r="J4385" i="7"/>
  <c r="M4385" i="7" s="1"/>
  <c r="L4385" i="7"/>
  <c r="I4386" i="7"/>
  <c r="L4386" i="7"/>
  <c r="I4387" i="7"/>
  <c r="J4387" i="7"/>
  <c r="M4387" i="7" s="1"/>
  <c r="K4387" i="7"/>
  <c r="L4387" i="7"/>
  <c r="I4388" i="7"/>
  <c r="K4388" i="7" s="1"/>
  <c r="J4388" i="7"/>
  <c r="M4388" i="7" s="1"/>
  <c r="L4388" i="7"/>
  <c r="I4389" i="7"/>
  <c r="K4389" i="7" s="1"/>
  <c r="J4389" i="7"/>
  <c r="M4389" i="7" s="1"/>
  <c r="L4389" i="7"/>
  <c r="I4390" i="7"/>
  <c r="J4390" i="7"/>
  <c r="M4390" i="7" s="1"/>
  <c r="K4390" i="7"/>
  <c r="L4390" i="7"/>
  <c r="I4391" i="7"/>
  <c r="K4391" i="7" s="1"/>
  <c r="J4391" i="7"/>
  <c r="M4391" i="7" s="1"/>
  <c r="L4391" i="7"/>
  <c r="I4392" i="7"/>
  <c r="J4392" i="7"/>
  <c r="M4392" i="7" s="1"/>
  <c r="K4392" i="7"/>
  <c r="L4392" i="7"/>
  <c r="I4393" i="7"/>
  <c r="J4393" i="7"/>
  <c r="M4393" i="7" s="1"/>
  <c r="K4393" i="7"/>
  <c r="L4393" i="7"/>
  <c r="I4394" i="7"/>
  <c r="K4394" i="7" s="1"/>
  <c r="J4394" i="7"/>
  <c r="M4394" i="7" s="1"/>
  <c r="L4394" i="7"/>
  <c r="I4395" i="7"/>
  <c r="J4395" i="7"/>
  <c r="M4395" i="7" s="1"/>
  <c r="K4395" i="7"/>
  <c r="L4395" i="7"/>
  <c r="I4396" i="7"/>
  <c r="J4396" i="7" s="1"/>
  <c r="M4396" i="7" s="1"/>
  <c r="K4396" i="7"/>
  <c r="L4396" i="7"/>
  <c r="I4397" i="7"/>
  <c r="K4397" i="7" s="1"/>
  <c r="L4397" i="7"/>
  <c r="I4398" i="7"/>
  <c r="K4398" i="7" s="1"/>
  <c r="J4398" i="7"/>
  <c r="M4398" i="7" s="1"/>
  <c r="L4398" i="7"/>
  <c r="I4399" i="7"/>
  <c r="K4399" i="7" s="1"/>
  <c r="J4399" i="7"/>
  <c r="M4399" i="7" s="1"/>
  <c r="L4399" i="7"/>
  <c r="I4400" i="7"/>
  <c r="J4400" i="7" s="1"/>
  <c r="M4400" i="7" s="1"/>
  <c r="L4400" i="7"/>
  <c r="I4401" i="7"/>
  <c r="L4401" i="7"/>
  <c r="I4402" i="7"/>
  <c r="K4402" i="7" s="1"/>
  <c r="J4402" i="7"/>
  <c r="M4402" i="7" s="1"/>
  <c r="L4402" i="7"/>
  <c r="I4403" i="7"/>
  <c r="K4403" i="7" s="1"/>
  <c r="J4403" i="7"/>
  <c r="M4403" i="7" s="1"/>
  <c r="L4403" i="7"/>
  <c r="I4404" i="7"/>
  <c r="J4404" i="7" s="1"/>
  <c r="M4404" i="7" s="1"/>
  <c r="L4404" i="7"/>
  <c r="I4405" i="7"/>
  <c r="K4405" i="7" s="1"/>
  <c r="L4405" i="7"/>
  <c r="I4406" i="7"/>
  <c r="K4406" i="7" s="1"/>
  <c r="J4406" i="7"/>
  <c r="M4406" i="7" s="1"/>
  <c r="L4406" i="7"/>
  <c r="I4407" i="7"/>
  <c r="K4407" i="7" s="1"/>
  <c r="J4407" i="7"/>
  <c r="L4407" i="7"/>
  <c r="M4407" i="7"/>
  <c r="I4408" i="7"/>
  <c r="K4408" i="7" s="1"/>
  <c r="J4408" i="7"/>
  <c r="M4408" i="7" s="1"/>
  <c r="L4408" i="7"/>
  <c r="I4409" i="7"/>
  <c r="L4409" i="7"/>
  <c r="I4410" i="7"/>
  <c r="L4410" i="7"/>
  <c r="I4411" i="7"/>
  <c r="K4411" i="7" s="1"/>
  <c r="J4411" i="7"/>
  <c r="M4411" i="7" s="1"/>
  <c r="L4411" i="7"/>
  <c r="I4412" i="7"/>
  <c r="K4412" i="7" s="1"/>
  <c r="J4412" i="7"/>
  <c r="M4412" i="7" s="1"/>
  <c r="L4412" i="7"/>
  <c r="I4413" i="7"/>
  <c r="K4413" i="7" s="1"/>
  <c r="J4413" i="7"/>
  <c r="M4413" i="7" s="1"/>
  <c r="L4413" i="7"/>
  <c r="I4414" i="7"/>
  <c r="J4414" i="7"/>
  <c r="M4414" i="7" s="1"/>
  <c r="K4414" i="7"/>
  <c r="L4414" i="7"/>
  <c r="I4415" i="7"/>
  <c r="K4415" i="7" s="1"/>
  <c r="J4415" i="7"/>
  <c r="M4415" i="7" s="1"/>
  <c r="L4415" i="7"/>
  <c r="I4416" i="7"/>
  <c r="J4416" i="7" s="1"/>
  <c r="M4416" i="7" s="1"/>
  <c r="L4416" i="7"/>
  <c r="I4417" i="7"/>
  <c r="K4417" i="7" s="1"/>
  <c r="J4417" i="7"/>
  <c r="M4417" i="7" s="1"/>
  <c r="L4417" i="7"/>
  <c r="I4418" i="7"/>
  <c r="L4418" i="7"/>
  <c r="I4419" i="7"/>
  <c r="K4419" i="7" s="1"/>
  <c r="J4419" i="7"/>
  <c r="M4419" i="7" s="1"/>
  <c r="L4419" i="7"/>
  <c r="I4420" i="7"/>
  <c r="K4420" i="7" s="1"/>
  <c r="J4420" i="7"/>
  <c r="M4420" i="7" s="1"/>
  <c r="L4420" i="7"/>
  <c r="I4421" i="7"/>
  <c r="K4421" i="7" s="1"/>
  <c r="J4421" i="7"/>
  <c r="M4421" i="7" s="1"/>
  <c r="L4421" i="7"/>
  <c r="I4422" i="7"/>
  <c r="J4422" i="7" s="1"/>
  <c r="M4422" i="7" s="1"/>
  <c r="K4422" i="7"/>
  <c r="L4422" i="7"/>
  <c r="I4423" i="7"/>
  <c r="J4423" i="7" s="1"/>
  <c r="M4423" i="7" s="1"/>
  <c r="L4423" i="7"/>
  <c r="I4424" i="7"/>
  <c r="K4424" i="7" s="1"/>
  <c r="J4424" i="7"/>
  <c r="M4424" i="7" s="1"/>
  <c r="L4424" i="7"/>
  <c r="I4425" i="7"/>
  <c r="K4425" i="7" s="1"/>
  <c r="J4425" i="7"/>
  <c r="L4425" i="7"/>
  <c r="M4425" i="7"/>
  <c r="I4426" i="7"/>
  <c r="L4426" i="7"/>
  <c r="I4427" i="7"/>
  <c r="K4427" i="7" s="1"/>
  <c r="J4427" i="7"/>
  <c r="M4427" i="7" s="1"/>
  <c r="L4427" i="7"/>
  <c r="I4428" i="7"/>
  <c r="J4428" i="7"/>
  <c r="M4428" i="7" s="1"/>
  <c r="K4428" i="7"/>
  <c r="L4428" i="7"/>
  <c r="I4429" i="7"/>
  <c r="K4429" i="7" s="1"/>
  <c r="L4429" i="7"/>
  <c r="I4430" i="7"/>
  <c r="K4430" i="7" s="1"/>
  <c r="J4430" i="7"/>
  <c r="M4430" i="7" s="1"/>
  <c r="L4430" i="7"/>
  <c r="I4431" i="7"/>
  <c r="K4431" i="7" s="1"/>
  <c r="J4431" i="7"/>
  <c r="M4431" i="7" s="1"/>
  <c r="L4431" i="7"/>
  <c r="I4432" i="7"/>
  <c r="K4432" i="7" s="1"/>
  <c r="J4432" i="7"/>
  <c r="M4432" i="7" s="1"/>
  <c r="L4432" i="7"/>
  <c r="I4433" i="7"/>
  <c r="J4433" i="7" s="1"/>
  <c r="M4433" i="7" s="1"/>
  <c r="L4433" i="7"/>
  <c r="I4434" i="7"/>
  <c r="L4434" i="7"/>
  <c r="I4435" i="7"/>
  <c r="J4435" i="7" s="1"/>
  <c r="M4435" i="7" s="1"/>
  <c r="L4435" i="7"/>
  <c r="I4436" i="7"/>
  <c r="K4436" i="7" s="1"/>
  <c r="J4436" i="7"/>
  <c r="M4436" i="7" s="1"/>
  <c r="L4436" i="7"/>
  <c r="I4437" i="7"/>
  <c r="K4437" i="7" s="1"/>
  <c r="J4437" i="7"/>
  <c r="M4437" i="7" s="1"/>
  <c r="L4437" i="7"/>
  <c r="I4438" i="7"/>
  <c r="K4438" i="7" s="1"/>
  <c r="J4438" i="7"/>
  <c r="L4438" i="7"/>
  <c r="M4438" i="7"/>
  <c r="I4439" i="7"/>
  <c r="L4439" i="7"/>
  <c r="I4440" i="7"/>
  <c r="K4440" i="7" s="1"/>
  <c r="J4440" i="7"/>
  <c r="M4440" i="7" s="1"/>
  <c r="L4440" i="7"/>
  <c r="I4441" i="7"/>
  <c r="J4441" i="7" s="1"/>
  <c r="M4441" i="7" s="1"/>
  <c r="K4441" i="7"/>
  <c r="L4441" i="7"/>
  <c r="I4442" i="7"/>
  <c r="K4442" i="7" s="1"/>
  <c r="J4442" i="7"/>
  <c r="M4442" i="7" s="1"/>
  <c r="L4442" i="7"/>
  <c r="I4443" i="7"/>
  <c r="J4443" i="7" s="1"/>
  <c r="M4443" i="7" s="1"/>
  <c r="L4443" i="7"/>
  <c r="I4444" i="7"/>
  <c r="K4444" i="7" s="1"/>
  <c r="J4444" i="7"/>
  <c r="M4444" i="7" s="1"/>
  <c r="L4444" i="7"/>
  <c r="I4445" i="7"/>
  <c r="K4445" i="7" s="1"/>
  <c r="J4445" i="7"/>
  <c r="M4445" i="7" s="1"/>
  <c r="L4445" i="7"/>
  <c r="I4446" i="7"/>
  <c r="K4446" i="7" s="1"/>
  <c r="J4446" i="7"/>
  <c r="M4446" i="7" s="1"/>
  <c r="L4446" i="7"/>
  <c r="I4447" i="7"/>
  <c r="J4447" i="7" s="1"/>
  <c r="M4447" i="7" s="1"/>
  <c r="L4447" i="7"/>
  <c r="I4448" i="7"/>
  <c r="K4448" i="7" s="1"/>
  <c r="J4448" i="7"/>
  <c r="M4448" i="7" s="1"/>
  <c r="L4448" i="7"/>
  <c r="I4449" i="7"/>
  <c r="J4449" i="7"/>
  <c r="K4449" i="7"/>
  <c r="L4449" i="7"/>
  <c r="M4449" i="7"/>
  <c r="I4450" i="7"/>
  <c r="L4450" i="7"/>
  <c r="I4451" i="7"/>
  <c r="K4451" i="7" s="1"/>
  <c r="J4451" i="7"/>
  <c r="M4451" i="7" s="1"/>
  <c r="L4451" i="7"/>
  <c r="I4452" i="7"/>
  <c r="K4452" i="7" s="1"/>
  <c r="J4452" i="7"/>
  <c r="M4452" i="7" s="1"/>
  <c r="L4452" i="7"/>
  <c r="I4453" i="7"/>
  <c r="K4453" i="7" s="1"/>
  <c r="J4453" i="7"/>
  <c r="M4453" i="7" s="1"/>
  <c r="L4453" i="7"/>
  <c r="I4454" i="7"/>
  <c r="J4454" i="7"/>
  <c r="M4454" i="7" s="1"/>
  <c r="K4454" i="7"/>
  <c r="L4454" i="7"/>
  <c r="I4455" i="7"/>
  <c r="J4455" i="7" s="1"/>
  <c r="M4455" i="7" s="1"/>
  <c r="K4455" i="7"/>
  <c r="L4455" i="7"/>
  <c r="I4456" i="7"/>
  <c r="J4456" i="7"/>
  <c r="M4456" i="7" s="1"/>
  <c r="K4456" i="7"/>
  <c r="L4456" i="7"/>
  <c r="I4457" i="7"/>
  <c r="J4457" i="7" s="1"/>
  <c r="M4457" i="7" s="1"/>
  <c r="L4457" i="7"/>
  <c r="I4458" i="7"/>
  <c r="L4458" i="7"/>
  <c r="I4459" i="7"/>
  <c r="J4459" i="7" s="1"/>
  <c r="M4459" i="7" s="1"/>
  <c r="L4459" i="7"/>
  <c r="I4460" i="7"/>
  <c r="K4460" i="7" s="1"/>
  <c r="J4460" i="7"/>
  <c r="M4460" i="7" s="1"/>
  <c r="L4460" i="7"/>
  <c r="I4461" i="7"/>
  <c r="K4461" i="7" s="1"/>
  <c r="J4461" i="7"/>
  <c r="M4461" i="7" s="1"/>
  <c r="L4461" i="7"/>
  <c r="I4462" i="7"/>
  <c r="K4462" i="7" s="1"/>
  <c r="J4462" i="7"/>
  <c r="M4462" i="7" s="1"/>
  <c r="L4462" i="7"/>
  <c r="I4463" i="7"/>
  <c r="J4463" i="7" s="1"/>
  <c r="M4463" i="7" s="1"/>
  <c r="L4463" i="7"/>
  <c r="I4464" i="7"/>
  <c r="J4464" i="7"/>
  <c r="M4464" i="7" s="1"/>
  <c r="K4464" i="7"/>
  <c r="L4464" i="7"/>
  <c r="I4465" i="7"/>
  <c r="J4465" i="7" s="1"/>
  <c r="M4465" i="7" s="1"/>
  <c r="L4465" i="7"/>
  <c r="I4466" i="7"/>
  <c r="L4466" i="7"/>
  <c r="I4467" i="7"/>
  <c r="K4467" i="7" s="1"/>
  <c r="J4467" i="7"/>
  <c r="M4467" i="7" s="1"/>
  <c r="L4467" i="7"/>
  <c r="I4468" i="7"/>
  <c r="K4468" i="7" s="1"/>
  <c r="J4468" i="7"/>
  <c r="M4468" i="7" s="1"/>
  <c r="L4468" i="7"/>
  <c r="I4469" i="7"/>
  <c r="K4469" i="7" s="1"/>
  <c r="L4469" i="7"/>
  <c r="I4470" i="7"/>
  <c r="K4470" i="7" s="1"/>
  <c r="J4470" i="7"/>
  <c r="M4470" i="7" s="1"/>
  <c r="L4470" i="7"/>
  <c r="I4471" i="7"/>
  <c r="J4471" i="7" s="1"/>
  <c r="M4471" i="7" s="1"/>
  <c r="L4471" i="7"/>
  <c r="I4472" i="7"/>
  <c r="J4472" i="7" s="1"/>
  <c r="M4472" i="7" s="1"/>
  <c r="K4472" i="7"/>
  <c r="L4472" i="7"/>
  <c r="I4473" i="7"/>
  <c r="K4473" i="7" s="1"/>
  <c r="J4473" i="7"/>
  <c r="L4473" i="7"/>
  <c r="M4473" i="7"/>
  <c r="I4474" i="7"/>
  <c r="L4474" i="7"/>
  <c r="I4475" i="7"/>
  <c r="K4475" i="7" s="1"/>
  <c r="J4475" i="7"/>
  <c r="M4475" i="7" s="1"/>
  <c r="L4475" i="7"/>
  <c r="I4476" i="7"/>
  <c r="J4476" i="7"/>
  <c r="M4476" i="7" s="1"/>
  <c r="K4476" i="7"/>
  <c r="L4476" i="7"/>
  <c r="I4477" i="7"/>
  <c r="K4477" i="7" s="1"/>
  <c r="L4477" i="7"/>
  <c r="I4478" i="7"/>
  <c r="K4478" i="7" s="1"/>
  <c r="J4478" i="7"/>
  <c r="L4478" i="7"/>
  <c r="M4478" i="7"/>
  <c r="I4479" i="7"/>
  <c r="J4479" i="7" s="1"/>
  <c r="M4479" i="7" s="1"/>
  <c r="L4479" i="7"/>
  <c r="I4480" i="7"/>
  <c r="K4480" i="7" s="1"/>
  <c r="L4480" i="7"/>
  <c r="I4481" i="7"/>
  <c r="K4481" i="7" s="1"/>
  <c r="J4481" i="7"/>
  <c r="M4481" i="7" s="1"/>
  <c r="L4481" i="7"/>
  <c r="I4482" i="7"/>
  <c r="L4482" i="7"/>
  <c r="I4483" i="7"/>
  <c r="K4483" i="7" s="1"/>
  <c r="J4483" i="7"/>
  <c r="M4483" i="7" s="1"/>
  <c r="L4483" i="7"/>
  <c r="I4484" i="7"/>
  <c r="J4484" i="7"/>
  <c r="K4484" i="7"/>
  <c r="L4484" i="7"/>
  <c r="M4484" i="7"/>
  <c r="I4485" i="7"/>
  <c r="K4485" i="7" s="1"/>
  <c r="J4485" i="7"/>
  <c r="M4485" i="7" s="1"/>
  <c r="L4485" i="7"/>
  <c r="I4486" i="7"/>
  <c r="J4486" i="7" s="1"/>
  <c r="M4486" i="7" s="1"/>
  <c r="K4486" i="7"/>
  <c r="L4486" i="7"/>
  <c r="I4487" i="7"/>
  <c r="K4487" i="7" s="1"/>
  <c r="J4487" i="7"/>
  <c r="M4487" i="7" s="1"/>
  <c r="L4487" i="7"/>
  <c r="I4488" i="7"/>
  <c r="K4488" i="7" s="1"/>
  <c r="J4488" i="7"/>
  <c r="M4488" i="7" s="1"/>
  <c r="L4488" i="7"/>
  <c r="I4489" i="7"/>
  <c r="J4489" i="7" s="1"/>
  <c r="M4489" i="7" s="1"/>
  <c r="L4489" i="7"/>
  <c r="I4490" i="7"/>
  <c r="K4490" i="7" s="1"/>
  <c r="J4490" i="7"/>
  <c r="M4490" i="7" s="1"/>
  <c r="L4490" i="7"/>
  <c r="I4491" i="7"/>
  <c r="J4491" i="7" s="1"/>
  <c r="M4491" i="7" s="1"/>
  <c r="L4491" i="7"/>
  <c r="I4492" i="7"/>
  <c r="L4492" i="7"/>
  <c r="I4493" i="7"/>
  <c r="K4493" i="7" s="1"/>
  <c r="J4493" i="7"/>
  <c r="M4493" i="7" s="1"/>
  <c r="L4493" i="7"/>
  <c r="I4494" i="7"/>
  <c r="K4494" i="7" s="1"/>
  <c r="J4494" i="7"/>
  <c r="M4494" i="7" s="1"/>
  <c r="L4494" i="7"/>
  <c r="I4495" i="7"/>
  <c r="J4495" i="7" s="1"/>
  <c r="M4495" i="7" s="1"/>
  <c r="K4495" i="7"/>
  <c r="L4495" i="7"/>
  <c r="I4496" i="7"/>
  <c r="L4496" i="7"/>
  <c r="I4497" i="7"/>
  <c r="J4497" i="7" s="1"/>
  <c r="M4497" i="7" s="1"/>
  <c r="K4497" i="7"/>
  <c r="L4497" i="7"/>
  <c r="I4498" i="7"/>
  <c r="K4498" i="7" s="1"/>
  <c r="J4498" i="7"/>
  <c r="M4498" i="7" s="1"/>
  <c r="L4498" i="7"/>
  <c r="I4499" i="7"/>
  <c r="J4499" i="7"/>
  <c r="M4499" i="7" s="1"/>
  <c r="K4499" i="7"/>
  <c r="L4499" i="7"/>
  <c r="I4500" i="7"/>
  <c r="K4500" i="7" s="1"/>
  <c r="J4500" i="7"/>
  <c r="M4500" i="7" s="1"/>
  <c r="L4500" i="7"/>
  <c r="I4501" i="7"/>
  <c r="K4501" i="7" s="1"/>
  <c r="L4501" i="7"/>
  <c r="I4502" i="7"/>
  <c r="J4502" i="7"/>
  <c r="M4502" i="7" s="1"/>
  <c r="K4502" i="7"/>
  <c r="L4502" i="7"/>
  <c r="I4503" i="7"/>
  <c r="J4503" i="7" s="1"/>
  <c r="M4503" i="7" s="1"/>
  <c r="K4503" i="7"/>
  <c r="L4503" i="7"/>
  <c r="I4504" i="7"/>
  <c r="K4504" i="7" s="1"/>
  <c r="J4504" i="7"/>
  <c r="M4504" i="7" s="1"/>
  <c r="L4504" i="7"/>
  <c r="I4505" i="7"/>
  <c r="K4505" i="7" s="1"/>
  <c r="J4505" i="7"/>
  <c r="M4505" i="7" s="1"/>
  <c r="L4505" i="7"/>
  <c r="I4506" i="7"/>
  <c r="K4506" i="7" s="1"/>
  <c r="J4506" i="7"/>
  <c r="M4506" i="7" s="1"/>
  <c r="L4506" i="7"/>
  <c r="I4507" i="7"/>
  <c r="J4507" i="7" s="1"/>
  <c r="M4507" i="7" s="1"/>
  <c r="L4507" i="7"/>
  <c r="I4508" i="7"/>
  <c r="K4508" i="7" s="1"/>
  <c r="J4508" i="7"/>
  <c r="M4508" i="7" s="1"/>
  <c r="L4508" i="7"/>
  <c r="I4509" i="7"/>
  <c r="L4509" i="7"/>
  <c r="I4510" i="7"/>
  <c r="K4510" i="7" s="1"/>
  <c r="J4510" i="7"/>
  <c r="M4510" i="7" s="1"/>
  <c r="L4510" i="7"/>
  <c r="I4511" i="7"/>
  <c r="K4511" i="7" s="1"/>
  <c r="J4511" i="7"/>
  <c r="L4511" i="7"/>
  <c r="M4511" i="7"/>
  <c r="I4512" i="7"/>
  <c r="J4512" i="7"/>
  <c r="M4512" i="7" s="1"/>
  <c r="K4512" i="7"/>
  <c r="L4512" i="7"/>
  <c r="I4513" i="7"/>
  <c r="J4513" i="7" s="1"/>
  <c r="M4513" i="7" s="1"/>
  <c r="L4513" i="7"/>
  <c r="I4514" i="7"/>
  <c r="K4514" i="7" s="1"/>
  <c r="J4514" i="7"/>
  <c r="M4514" i="7" s="1"/>
  <c r="L4514" i="7"/>
  <c r="I4515" i="7"/>
  <c r="K4515" i="7" s="1"/>
  <c r="J4515" i="7"/>
  <c r="M4515" i="7" s="1"/>
  <c r="L4515" i="7"/>
  <c r="I4516" i="7"/>
  <c r="J4516" i="7" s="1"/>
  <c r="K4516" i="7"/>
  <c r="L4516" i="7"/>
  <c r="M4516" i="7"/>
  <c r="I4517" i="7"/>
  <c r="K4517" i="7" s="1"/>
  <c r="L4517" i="7"/>
  <c r="I4518" i="7"/>
  <c r="J4518" i="7"/>
  <c r="K4518" i="7"/>
  <c r="L4518" i="7"/>
  <c r="M4518" i="7"/>
  <c r="I4519" i="7"/>
  <c r="J4519" i="7"/>
  <c r="K4519" i="7"/>
  <c r="L4519" i="7"/>
  <c r="M4519" i="7"/>
  <c r="I4520" i="7"/>
  <c r="K4520" i="7" s="1"/>
  <c r="J4520" i="7"/>
  <c r="M4520" i="7" s="1"/>
  <c r="L4520" i="7"/>
  <c r="I4521" i="7"/>
  <c r="J4521" i="7" s="1"/>
  <c r="M4521" i="7" s="1"/>
  <c r="K4521" i="7"/>
  <c r="L4521" i="7"/>
  <c r="I4522" i="7"/>
  <c r="L4522" i="7"/>
  <c r="I4523" i="7"/>
  <c r="K4523" i="7" s="1"/>
  <c r="J4523" i="7"/>
  <c r="M4523" i="7" s="1"/>
  <c r="L4523" i="7"/>
  <c r="I4524" i="7"/>
  <c r="K4524" i="7" s="1"/>
  <c r="J4524" i="7"/>
  <c r="M4524" i="7" s="1"/>
  <c r="L4524" i="7"/>
  <c r="I4525" i="7"/>
  <c r="K4525" i="7" s="1"/>
  <c r="J4525" i="7"/>
  <c r="M4525" i="7" s="1"/>
  <c r="L4525" i="7"/>
  <c r="I4526" i="7"/>
  <c r="K4526" i="7" s="1"/>
  <c r="J4526" i="7"/>
  <c r="M4526" i="7" s="1"/>
  <c r="L4526" i="7"/>
  <c r="I4527" i="7"/>
  <c r="J4527" i="7" s="1"/>
  <c r="M4527" i="7" s="1"/>
  <c r="L4527" i="7"/>
  <c r="I4528" i="7"/>
  <c r="J4528" i="7"/>
  <c r="M4528" i="7" s="1"/>
  <c r="K4528" i="7"/>
  <c r="L4528" i="7"/>
  <c r="I4529" i="7"/>
  <c r="K4529" i="7" s="1"/>
  <c r="J4529" i="7"/>
  <c r="M4529" i="7" s="1"/>
  <c r="L4529" i="7"/>
  <c r="I4530" i="7"/>
  <c r="K4530" i="7" s="1"/>
  <c r="J4530" i="7"/>
  <c r="M4530" i="7" s="1"/>
  <c r="L4530" i="7"/>
  <c r="I4531" i="7"/>
  <c r="J4531" i="7"/>
  <c r="M4531" i="7" s="1"/>
  <c r="K4531" i="7"/>
  <c r="L4531" i="7"/>
  <c r="I4532" i="7"/>
  <c r="J4532" i="7" s="1"/>
  <c r="M4532" i="7" s="1"/>
  <c r="L4532" i="7"/>
  <c r="I4533" i="7"/>
  <c r="K4533" i="7" s="1"/>
  <c r="J4533" i="7"/>
  <c r="M4533" i="7" s="1"/>
  <c r="L4533" i="7"/>
  <c r="I4534" i="7"/>
  <c r="K4534" i="7" s="1"/>
  <c r="J4534" i="7"/>
  <c r="M4534" i="7" s="1"/>
  <c r="L4534" i="7"/>
  <c r="I4535" i="7"/>
  <c r="J4535" i="7" s="1"/>
  <c r="M4535" i="7" s="1"/>
  <c r="L4535" i="7"/>
  <c r="I4536" i="7"/>
  <c r="K4536" i="7" s="1"/>
  <c r="J4536" i="7"/>
  <c r="M4536" i="7" s="1"/>
  <c r="L4536" i="7"/>
  <c r="I4537" i="7"/>
  <c r="J4537" i="7"/>
  <c r="K4537" i="7"/>
  <c r="L4537" i="7"/>
  <c r="M4537" i="7"/>
  <c r="I4538" i="7"/>
  <c r="L4538" i="7"/>
  <c r="I4539" i="7"/>
  <c r="K4539" i="7" s="1"/>
  <c r="J4539" i="7"/>
  <c r="M4539" i="7" s="1"/>
  <c r="L4539" i="7"/>
  <c r="I4540" i="7"/>
  <c r="J4540" i="7"/>
  <c r="M4540" i="7" s="1"/>
  <c r="K4540" i="7"/>
  <c r="L4540" i="7"/>
  <c r="I4541" i="7"/>
  <c r="K4541" i="7" s="1"/>
  <c r="J4541" i="7"/>
  <c r="M4541" i="7" s="1"/>
  <c r="L4541" i="7"/>
  <c r="I4542" i="7"/>
  <c r="J4542" i="7"/>
  <c r="M4542" i="7" s="1"/>
  <c r="K4542" i="7"/>
  <c r="L4542" i="7"/>
  <c r="I4543" i="7"/>
  <c r="J4543" i="7" s="1"/>
  <c r="M4543" i="7" s="1"/>
  <c r="L4543" i="7"/>
  <c r="I4544" i="7"/>
  <c r="J4544" i="7" s="1"/>
  <c r="M4544" i="7" s="1"/>
  <c r="L4544" i="7"/>
  <c r="I4545" i="7"/>
  <c r="K4545" i="7" s="1"/>
  <c r="J4545" i="7"/>
  <c r="M4545" i="7" s="1"/>
  <c r="L4545" i="7"/>
  <c r="I4546" i="7"/>
  <c r="K4546" i="7" s="1"/>
  <c r="J4546" i="7"/>
  <c r="M4546" i="7" s="1"/>
  <c r="L4546" i="7"/>
  <c r="I4547" i="7"/>
  <c r="L4547" i="7"/>
  <c r="I4548" i="7"/>
  <c r="K4548" i="7" s="1"/>
  <c r="J4548" i="7"/>
  <c r="M4548" i="7" s="1"/>
  <c r="L4548" i="7"/>
  <c r="I4549" i="7"/>
  <c r="K4549" i="7" s="1"/>
  <c r="L4549" i="7"/>
  <c r="I4550" i="7"/>
  <c r="J4550" i="7"/>
  <c r="M4550" i="7" s="1"/>
  <c r="K4550" i="7"/>
  <c r="L4550" i="7"/>
  <c r="I4551" i="7"/>
  <c r="K4551" i="7" s="1"/>
  <c r="J4551" i="7"/>
  <c r="M4551" i="7" s="1"/>
  <c r="L4551" i="7"/>
  <c r="I4552" i="7"/>
  <c r="K4552" i="7" s="1"/>
  <c r="J4552" i="7"/>
  <c r="M4552" i="7" s="1"/>
  <c r="L4552" i="7"/>
  <c r="I4553" i="7"/>
  <c r="K4553" i="7" s="1"/>
  <c r="L4553" i="7"/>
  <c r="I4554" i="7"/>
  <c r="L4554" i="7"/>
  <c r="I4555" i="7"/>
  <c r="K4555" i="7" s="1"/>
  <c r="J4555" i="7"/>
  <c r="M4555" i="7" s="1"/>
  <c r="L4555" i="7"/>
  <c r="I4556" i="7"/>
  <c r="K4556" i="7" s="1"/>
  <c r="J4556" i="7"/>
  <c r="L4556" i="7"/>
  <c r="M4556" i="7"/>
  <c r="I4557" i="7"/>
  <c r="K4557" i="7" s="1"/>
  <c r="L4557" i="7"/>
  <c r="I4558" i="7"/>
  <c r="J4558" i="7" s="1"/>
  <c r="M4558" i="7" s="1"/>
  <c r="L4558" i="7"/>
  <c r="I4559" i="7"/>
  <c r="J4559" i="7"/>
  <c r="M4559" i="7" s="1"/>
  <c r="K4559" i="7"/>
  <c r="L4559" i="7"/>
  <c r="I4560" i="7"/>
  <c r="K4560" i="7" s="1"/>
  <c r="J4560" i="7"/>
  <c r="M4560" i="7" s="1"/>
  <c r="L4560" i="7"/>
  <c r="I4561" i="7"/>
  <c r="J4561" i="7"/>
  <c r="M4561" i="7" s="1"/>
  <c r="K4561" i="7"/>
  <c r="L4561" i="7"/>
  <c r="I4562" i="7"/>
  <c r="K4562" i="7" s="1"/>
  <c r="J4562" i="7"/>
  <c r="M4562" i="7" s="1"/>
  <c r="L4562" i="7"/>
  <c r="I4563" i="7"/>
  <c r="J4563" i="7" s="1"/>
  <c r="M4563" i="7" s="1"/>
  <c r="L4563" i="7"/>
  <c r="I4564" i="7"/>
  <c r="L4564" i="7"/>
  <c r="I4565" i="7"/>
  <c r="K4565" i="7" s="1"/>
  <c r="J4565" i="7"/>
  <c r="M4565" i="7" s="1"/>
  <c r="L4565" i="7"/>
  <c r="I4566" i="7"/>
  <c r="K4566" i="7" s="1"/>
  <c r="J4566" i="7"/>
  <c r="M4566" i="7" s="1"/>
  <c r="L4566" i="7"/>
  <c r="I4567" i="7"/>
  <c r="J4567" i="7" s="1"/>
  <c r="M4567" i="7" s="1"/>
  <c r="L4567" i="7"/>
  <c r="I4568" i="7"/>
  <c r="K4568" i="7" s="1"/>
  <c r="L4568" i="7"/>
  <c r="I4569" i="7"/>
  <c r="K4569" i="7" s="1"/>
  <c r="J4569" i="7"/>
  <c r="L4569" i="7"/>
  <c r="M4569" i="7"/>
  <c r="I4570" i="7"/>
  <c r="K4570" i="7" s="1"/>
  <c r="J4570" i="7"/>
  <c r="M4570" i="7" s="1"/>
  <c r="L4570" i="7"/>
  <c r="I4571" i="7"/>
  <c r="J4571" i="7" s="1"/>
  <c r="M4571" i="7" s="1"/>
  <c r="L4571" i="7"/>
  <c r="I4572" i="7"/>
  <c r="J4572" i="7" s="1"/>
  <c r="M4572" i="7" s="1"/>
  <c r="L4572" i="7"/>
  <c r="I4573" i="7"/>
  <c r="K4573" i="7" s="1"/>
  <c r="J4573" i="7"/>
  <c r="M4573" i="7" s="1"/>
  <c r="L4573" i="7"/>
  <c r="I4574" i="7"/>
  <c r="J4574" i="7"/>
  <c r="M4574" i="7" s="1"/>
  <c r="K4574" i="7"/>
  <c r="L4574" i="7"/>
  <c r="I4575" i="7"/>
  <c r="J4575" i="7" s="1"/>
  <c r="K4575" i="7"/>
  <c r="L4575" i="7"/>
  <c r="M4575" i="7"/>
  <c r="I4576" i="7"/>
  <c r="K4576" i="7" s="1"/>
  <c r="J4576" i="7"/>
  <c r="M4576" i="7" s="1"/>
  <c r="L4576" i="7"/>
  <c r="I4577" i="7"/>
  <c r="J4577" i="7"/>
  <c r="K4577" i="7"/>
  <c r="L4577" i="7"/>
  <c r="M4577" i="7"/>
  <c r="I4578" i="7"/>
  <c r="K4578" i="7" s="1"/>
  <c r="J4578" i="7"/>
  <c r="M4578" i="7" s="1"/>
  <c r="L4578" i="7"/>
  <c r="I4579" i="7"/>
  <c r="J4579" i="7"/>
  <c r="K4579" i="7"/>
  <c r="L4579" i="7"/>
  <c r="M4579" i="7"/>
  <c r="I4580" i="7"/>
  <c r="K4580" i="7" s="1"/>
  <c r="J4580" i="7"/>
  <c r="M4580" i="7" s="1"/>
  <c r="L4580" i="7"/>
  <c r="I4581" i="7"/>
  <c r="J4581" i="7"/>
  <c r="M4581" i="7" s="1"/>
  <c r="K4581" i="7"/>
  <c r="L4581" i="7"/>
  <c r="I4582" i="7"/>
  <c r="K4582" i="7" s="1"/>
  <c r="J4582" i="7"/>
  <c r="L4582" i="7"/>
  <c r="M4582" i="7"/>
  <c r="I4583" i="7"/>
  <c r="K4583" i="7" s="1"/>
  <c r="J4583" i="7"/>
  <c r="M4583" i="7" s="1"/>
  <c r="L4583" i="7"/>
  <c r="I4584" i="7"/>
  <c r="K4584" i="7" s="1"/>
  <c r="J4584" i="7"/>
  <c r="M4584" i="7" s="1"/>
  <c r="L4584" i="7"/>
  <c r="I4585" i="7"/>
  <c r="J4585" i="7" s="1"/>
  <c r="M4585" i="7" s="1"/>
  <c r="K4585" i="7"/>
  <c r="L4585" i="7"/>
  <c r="I4586" i="7"/>
  <c r="K4586" i="7" s="1"/>
  <c r="L4586" i="7"/>
  <c r="I4587" i="7"/>
  <c r="K4587" i="7" s="1"/>
  <c r="J4587" i="7"/>
  <c r="M4587" i="7" s="1"/>
  <c r="L4587" i="7"/>
  <c r="I4588" i="7"/>
  <c r="K4588" i="7" s="1"/>
  <c r="J4588" i="7"/>
  <c r="M4588" i="7" s="1"/>
  <c r="L4588" i="7"/>
  <c r="I4589" i="7"/>
  <c r="J4589" i="7" s="1"/>
  <c r="M4589" i="7" s="1"/>
  <c r="L4589" i="7"/>
  <c r="I4590" i="7"/>
  <c r="K4590" i="7" s="1"/>
  <c r="J4590" i="7"/>
  <c r="M4590" i="7" s="1"/>
  <c r="L4590" i="7"/>
  <c r="I4591" i="7"/>
  <c r="K4591" i="7" s="1"/>
  <c r="J4591" i="7"/>
  <c r="M4591" i="7" s="1"/>
  <c r="L4591" i="7"/>
  <c r="I4592" i="7"/>
  <c r="K4592" i="7" s="1"/>
  <c r="J4592" i="7"/>
  <c r="M4592" i="7" s="1"/>
  <c r="L4592" i="7"/>
  <c r="I4593" i="7"/>
  <c r="K4593" i="7" s="1"/>
  <c r="L4593" i="7"/>
  <c r="I4594" i="7"/>
  <c r="K4594" i="7" s="1"/>
  <c r="J4594" i="7"/>
  <c r="L4594" i="7"/>
  <c r="M4594" i="7"/>
  <c r="I4595" i="7"/>
  <c r="L4595" i="7"/>
  <c r="I4596" i="7"/>
  <c r="K4596" i="7" s="1"/>
  <c r="L4596" i="7"/>
  <c r="I4597" i="7"/>
  <c r="K4597" i="7" s="1"/>
  <c r="J4597" i="7"/>
  <c r="M4597" i="7" s="1"/>
  <c r="L4597" i="7"/>
  <c r="I4598" i="7"/>
  <c r="K4598" i="7" s="1"/>
  <c r="L4598" i="7"/>
  <c r="I4599" i="7"/>
  <c r="J4599" i="7" s="1"/>
  <c r="M4599" i="7" s="1"/>
  <c r="L4599" i="7"/>
  <c r="I4600" i="7"/>
  <c r="K4600" i="7" s="1"/>
  <c r="J4600" i="7"/>
  <c r="M4600" i="7" s="1"/>
  <c r="L4600" i="7"/>
  <c r="I4601" i="7"/>
  <c r="L4601" i="7"/>
  <c r="I4602" i="7"/>
  <c r="K4602" i="7" s="1"/>
  <c r="J4602" i="7"/>
  <c r="L4602" i="7"/>
  <c r="M4602" i="7"/>
  <c r="I4603" i="7"/>
  <c r="L4603" i="7"/>
  <c r="I4604" i="7"/>
  <c r="K4604" i="7" s="1"/>
  <c r="L4604" i="7"/>
  <c r="I4605" i="7"/>
  <c r="K4605" i="7" s="1"/>
  <c r="J4605" i="7"/>
  <c r="M4605" i="7" s="1"/>
  <c r="L4605" i="7"/>
  <c r="I4606" i="7"/>
  <c r="J4606" i="7" s="1"/>
  <c r="M4606" i="7" s="1"/>
  <c r="L4606" i="7"/>
  <c r="I4607" i="7"/>
  <c r="K4607" i="7" s="1"/>
  <c r="J4607" i="7"/>
  <c r="M4607" i="7" s="1"/>
  <c r="L4607" i="7"/>
  <c r="I4608" i="7"/>
  <c r="K4608" i="7" s="1"/>
  <c r="L4608" i="7"/>
  <c r="I4609" i="7"/>
  <c r="J4609" i="7"/>
  <c r="M4609" i="7" s="1"/>
  <c r="K4609" i="7"/>
  <c r="L4609" i="7"/>
  <c r="I4610" i="7"/>
  <c r="K4610" i="7" s="1"/>
  <c r="L4610" i="7"/>
  <c r="I4611" i="7"/>
  <c r="J4611" i="7"/>
  <c r="M4611" i="7" s="1"/>
  <c r="K4611" i="7"/>
  <c r="L4611" i="7"/>
  <c r="I4612" i="7"/>
  <c r="K4612" i="7" s="1"/>
  <c r="J4612" i="7"/>
  <c r="M4612" i="7" s="1"/>
  <c r="L4612" i="7"/>
  <c r="I4613" i="7"/>
  <c r="K4613" i="7" s="1"/>
  <c r="J4613" i="7"/>
  <c r="M4613" i="7" s="1"/>
  <c r="L4613" i="7"/>
  <c r="I4614" i="7"/>
  <c r="K4614" i="7" s="1"/>
  <c r="L4614" i="7"/>
  <c r="I4615" i="7"/>
  <c r="K4615" i="7" s="1"/>
  <c r="J4615" i="7"/>
  <c r="M4615" i="7" s="1"/>
  <c r="L4615" i="7"/>
  <c r="I4616" i="7"/>
  <c r="K4616" i="7" s="1"/>
  <c r="L4616" i="7"/>
  <c r="I4617" i="7"/>
  <c r="L4617" i="7"/>
  <c r="I4618" i="7"/>
  <c r="K4618" i="7" s="1"/>
  <c r="J4618" i="7"/>
  <c r="M4618" i="7" s="1"/>
  <c r="L4618" i="7"/>
  <c r="I4619" i="7"/>
  <c r="J4619" i="7" s="1"/>
  <c r="M4619" i="7" s="1"/>
  <c r="L4619" i="7"/>
  <c r="I4620" i="7"/>
  <c r="J4620" i="7" s="1"/>
  <c r="M4620" i="7" s="1"/>
  <c r="L4620" i="7"/>
  <c r="I4621" i="7"/>
  <c r="K4621" i="7" s="1"/>
  <c r="J4621" i="7"/>
  <c r="M4621" i="7" s="1"/>
  <c r="L4621" i="7"/>
  <c r="I4622" i="7"/>
  <c r="L4622" i="7"/>
  <c r="I4623" i="7"/>
  <c r="K4623" i="7" s="1"/>
  <c r="J4623" i="7"/>
  <c r="M4623" i="7" s="1"/>
  <c r="L4623" i="7"/>
  <c r="I4624" i="7"/>
  <c r="K4624" i="7" s="1"/>
  <c r="J4624" i="7"/>
  <c r="M4624" i="7" s="1"/>
  <c r="L4624" i="7"/>
  <c r="I4625" i="7"/>
  <c r="J4625" i="7" s="1"/>
  <c r="M4625" i="7" s="1"/>
  <c r="L4625" i="7"/>
  <c r="I4626" i="7"/>
  <c r="K4626" i="7" s="1"/>
  <c r="J4626" i="7"/>
  <c r="M4626" i="7" s="1"/>
  <c r="L4626" i="7"/>
  <c r="I4627" i="7"/>
  <c r="K4627" i="7" s="1"/>
  <c r="J4627" i="7"/>
  <c r="M4627" i="7" s="1"/>
  <c r="L4627" i="7"/>
  <c r="I4628" i="7"/>
  <c r="J4628" i="7" s="1"/>
  <c r="M4628" i="7" s="1"/>
  <c r="L4628" i="7"/>
  <c r="I4629" i="7"/>
  <c r="K4629" i="7" s="1"/>
  <c r="J4629" i="7"/>
  <c r="M4629" i="7" s="1"/>
  <c r="L4629" i="7"/>
  <c r="I4630" i="7"/>
  <c r="J4630" i="7" s="1"/>
  <c r="M4630" i="7" s="1"/>
  <c r="K4630" i="7"/>
  <c r="L4630" i="7"/>
  <c r="I4631" i="7"/>
  <c r="J4631" i="7" s="1"/>
  <c r="M4631" i="7" s="1"/>
  <c r="L4631" i="7"/>
  <c r="I4632" i="7"/>
  <c r="K4632" i="7" s="1"/>
  <c r="J4632" i="7"/>
  <c r="M4632" i="7" s="1"/>
  <c r="L4632" i="7"/>
  <c r="I4633" i="7"/>
  <c r="J4633" i="7" s="1"/>
  <c r="M4633" i="7" s="1"/>
  <c r="K4633" i="7"/>
  <c r="L4633" i="7"/>
  <c r="I4634" i="7"/>
  <c r="K4634" i="7" s="1"/>
  <c r="J4634" i="7"/>
  <c r="M4634" i="7" s="1"/>
  <c r="L4634" i="7"/>
  <c r="I4635" i="7"/>
  <c r="K4635" i="7" s="1"/>
  <c r="J4635" i="7"/>
  <c r="M4635" i="7" s="1"/>
  <c r="L4635" i="7"/>
  <c r="I4636" i="7"/>
  <c r="K4636" i="7" s="1"/>
  <c r="L4636" i="7"/>
  <c r="I4637" i="7"/>
  <c r="K4637" i="7" s="1"/>
  <c r="L4637" i="7"/>
  <c r="I4638" i="7"/>
  <c r="K4638" i="7" s="1"/>
  <c r="J4638" i="7"/>
  <c r="M4638" i="7" s="1"/>
  <c r="L4638" i="7"/>
  <c r="I4639" i="7"/>
  <c r="K4639" i="7" s="1"/>
  <c r="J4639" i="7"/>
  <c r="M4639" i="7" s="1"/>
  <c r="L4639" i="7"/>
  <c r="I4640" i="7"/>
  <c r="L4640" i="7"/>
  <c r="I4641" i="7"/>
  <c r="J4641" i="7"/>
  <c r="M4641" i="7" s="1"/>
  <c r="K4641" i="7"/>
  <c r="L4641" i="7"/>
  <c r="I4642" i="7"/>
  <c r="L4642" i="7"/>
  <c r="I4643" i="7"/>
  <c r="K4643" i="7" s="1"/>
  <c r="J4643" i="7"/>
  <c r="M4643" i="7" s="1"/>
  <c r="L4643" i="7"/>
  <c r="I4644" i="7"/>
  <c r="J4644" i="7" s="1"/>
  <c r="M4644" i="7" s="1"/>
  <c r="L4644" i="7"/>
  <c r="I4645" i="7"/>
  <c r="J4645" i="7" s="1"/>
  <c r="M4645" i="7" s="1"/>
  <c r="L4645" i="7"/>
  <c r="I4646" i="7"/>
  <c r="K4646" i="7" s="1"/>
  <c r="J4646" i="7"/>
  <c r="M4646" i="7" s="1"/>
  <c r="L4646" i="7"/>
  <c r="I4647" i="7"/>
  <c r="K4647" i="7" s="1"/>
  <c r="J4647" i="7"/>
  <c r="L4647" i="7"/>
  <c r="M4647" i="7"/>
  <c r="I4648" i="7"/>
  <c r="J4648" i="7" s="1"/>
  <c r="M4648" i="7" s="1"/>
  <c r="L4648" i="7"/>
  <c r="I4649" i="7"/>
  <c r="K4649" i="7" s="1"/>
  <c r="L4649" i="7"/>
  <c r="I4650" i="7"/>
  <c r="K4650" i="7" s="1"/>
  <c r="J4650" i="7"/>
  <c r="M4650" i="7" s="1"/>
  <c r="L4650" i="7"/>
  <c r="I4651" i="7"/>
  <c r="L4651" i="7"/>
  <c r="I4652" i="7"/>
  <c r="K4652" i="7" s="1"/>
  <c r="J4652" i="7"/>
  <c r="M4652" i="7" s="1"/>
  <c r="L4652" i="7"/>
  <c r="I4653" i="7"/>
  <c r="K4653" i="7" s="1"/>
  <c r="J4653" i="7"/>
  <c r="M4653" i="7" s="1"/>
  <c r="L4653" i="7"/>
  <c r="I4654" i="7"/>
  <c r="L4654" i="7"/>
  <c r="I4655" i="7"/>
  <c r="K4655" i="7" s="1"/>
  <c r="J4655" i="7"/>
  <c r="M4655" i="7" s="1"/>
  <c r="L4655" i="7"/>
  <c r="I4656" i="7"/>
  <c r="K4656" i="7" s="1"/>
  <c r="J4656" i="7"/>
  <c r="M4656" i="7" s="1"/>
  <c r="L4656" i="7"/>
  <c r="I4657" i="7"/>
  <c r="K4657" i="7" s="1"/>
  <c r="J4657" i="7"/>
  <c r="M4657" i="7" s="1"/>
  <c r="L4657" i="7"/>
  <c r="I4658" i="7"/>
  <c r="K4658" i="7" s="1"/>
  <c r="L4658" i="7"/>
  <c r="I4659" i="7"/>
  <c r="J4659" i="7" s="1"/>
  <c r="M4659" i="7" s="1"/>
  <c r="L4659" i="7"/>
  <c r="I4660" i="7"/>
  <c r="K4660" i="7" s="1"/>
  <c r="J4660" i="7"/>
  <c r="L4660" i="7"/>
  <c r="M4660" i="7"/>
  <c r="I4661" i="7"/>
  <c r="L4661" i="7"/>
  <c r="I4662" i="7"/>
  <c r="K4662" i="7" s="1"/>
  <c r="J4662" i="7"/>
  <c r="M4662" i="7" s="1"/>
  <c r="L4662" i="7"/>
  <c r="I4663" i="7"/>
  <c r="K4663" i="7" s="1"/>
  <c r="J4663" i="7"/>
  <c r="L4663" i="7"/>
  <c r="M4663" i="7"/>
  <c r="I4664" i="7"/>
  <c r="K4664" i="7" s="1"/>
  <c r="L4664" i="7"/>
  <c r="I4665" i="7"/>
  <c r="K4665" i="7" s="1"/>
  <c r="J4665" i="7"/>
  <c r="M4665" i="7" s="1"/>
  <c r="L4665" i="7"/>
  <c r="I4666" i="7"/>
  <c r="K4666" i="7" s="1"/>
  <c r="J4666" i="7"/>
  <c r="M4666" i="7" s="1"/>
  <c r="L4666" i="7"/>
  <c r="I4667" i="7"/>
  <c r="K4667" i="7" s="1"/>
  <c r="J4667" i="7"/>
  <c r="M4667" i="7" s="1"/>
  <c r="L4667" i="7"/>
  <c r="I4668" i="7"/>
  <c r="K4668" i="7" s="1"/>
  <c r="J4668" i="7"/>
  <c r="M4668" i="7" s="1"/>
  <c r="L4668" i="7"/>
  <c r="I4669" i="7"/>
  <c r="K4669" i="7" s="1"/>
  <c r="J4669" i="7"/>
  <c r="M4669" i="7" s="1"/>
  <c r="L4669" i="7"/>
  <c r="I4670" i="7"/>
  <c r="L4670" i="7"/>
  <c r="I4671" i="7"/>
  <c r="K4671" i="7" s="1"/>
  <c r="J4671" i="7"/>
  <c r="M4671" i="7" s="1"/>
  <c r="L4671" i="7"/>
  <c r="I4672" i="7"/>
  <c r="K4672" i="7" s="1"/>
  <c r="J4672" i="7"/>
  <c r="M4672" i="7" s="1"/>
  <c r="L4672" i="7"/>
  <c r="I4673" i="7"/>
  <c r="K4673" i="7" s="1"/>
  <c r="J4673" i="7"/>
  <c r="M4673" i="7" s="1"/>
  <c r="L4673" i="7"/>
  <c r="I4674" i="7"/>
  <c r="L4674" i="7"/>
  <c r="I4675" i="7"/>
  <c r="K4675" i="7" s="1"/>
  <c r="J4675" i="7"/>
  <c r="L4675" i="7"/>
  <c r="M4675" i="7"/>
  <c r="I4676" i="7"/>
  <c r="J4676" i="7" s="1"/>
  <c r="M4676" i="7" s="1"/>
  <c r="L4676" i="7"/>
  <c r="I4677" i="7"/>
  <c r="J4677" i="7" s="1"/>
  <c r="M4677" i="7" s="1"/>
  <c r="L4677" i="7"/>
  <c r="I4678" i="7"/>
  <c r="K4678" i="7" s="1"/>
  <c r="J4678" i="7"/>
  <c r="M4678" i="7" s="1"/>
  <c r="L4678" i="7"/>
  <c r="I4679" i="7"/>
  <c r="J4679" i="7" s="1"/>
  <c r="M4679" i="7" s="1"/>
  <c r="K4679" i="7"/>
  <c r="L4679" i="7"/>
  <c r="I4680" i="7"/>
  <c r="K4680" i="7" s="1"/>
  <c r="J4680" i="7"/>
  <c r="M4680" i="7" s="1"/>
  <c r="L4680" i="7"/>
  <c r="I4681" i="7"/>
  <c r="J4681" i="7" s="1"/>
  <c r="M4681" i="7" s="1"/>
  <c r="L4681" i="7"/>
  <c r="I4682" i="7"/>
  <c r="K4682" i="7" s="1"/>
  <c r="L4682" i="7"/>
  <c r="I4683" i="7"/>
  <c r="K4683" i="7" s="1"/>
  <c r="L4683" i="7"/>
  <c r="I4684" i="7"/>
  <c r="K4684" i="7" s="1"/>
  <c r="J4684" i="7"/>
  <c r="M4684" i="7" s="1"/>
  <c r="L4684" i="7"/>
  <c r="I4685" i="7"/>
  <c r="K4685" i="7" s="1"/>
  <c r="J4685" i="7"/>
  <c r="M4685" i="7" s="1"/>
  <c r="L4685" i="7"/>
  <c r="I4686" i="7"/>
  <c r="L4686" i="7"/>
  <c r="I4687" i="7"/>
  <c r="K4687" i="7" s="1"/>
  <c r="J4687" i="7"/>
  <c r="M4687" i="7" s="1"/>
  <c r="L4687" i="7"/>
  <c r="I4688" i="7"/>
  <c r="L4688" i="7"/>
  <c r="I4689" i="7"/>
  <c r="K4689" i="7" s="1"/>
  <c r="J4689" i="7"/>
  <c r="M4689" i="7" s="1"/>
  <c r="L4689" i="7"/>
  <c r="I4690" i="7"/>
  <c r="K4690" i="7" s="1"/>
  <c r="L4690" i="7"/>
  <c r="I4691" i="7"/>
  <c r="K4691" i="7" s="1"/>
  <c r="J4691" i="7"/>
  <c r="M4691" i="7" s="1"/>
  <c r="L4691" i="7"/>
  <c r="I4692" i="7"/>
  <c r="J4692" i="7" s="1"/>
  <c r="M4692" i="7" s="1"/>
  <c r="L4692" i="7"/>
  <c r="I4693" i="7"/>
  <c r="K4693" i="7" s="1"/>
  <c r="J4693" i="7"/>
  <c r="M4693" i="7" s="1"/>
  <c r="L4693" i="7"/>
  <c r="I4694" i="7"/>
  <c r="J4694" i="7" s="1"/>
  <c r="M4694" i="7" s="1"/>
  <c r="L4694" i="7"/>
  <c r="I4695" i="7"/>
  <c r="K4695" i="7" s="1"/>
  <c r="J4695" i="7"/>
  <c r="M4695" i="7" s="1"/>
  <c r="L4695" i="7"/>
  <c r="I4696" i="7"/>
  <c r="J4696" i="7" s="1"/>
  <c r="M4696" i="7" s="1"/>
  <c r="L4696" i="7"/>
  <c r="I4697" i="7"/>
  <c r="K4697" i="7" s="1"/>
  <c r="J4697" i="7"/>
  <c r="M4697" i="7" s="1"/>
  <c r="L4697" i="7"/>
  <c r="I4698" i="7"/>
  <c r="K4698" i="7" s="1"/>
  <c r="J4698" i="7"/>
  <c r="M4698" i="7" s="1"/>
  <c r="L4698" i="7"/>
  <c r="I4699" i="7"/>
  <c r="J4699" i="7"/>
  <c r="M4699" i="7" s="1"/>
  <c r="K4699" i="7"/>
  <c r="L4699" i="7"/>
  <c r="I4700" i="7"/>
  <c r="K4700" i="7" s="1"/>
  <c r="L4700" i="7"/>
  <c r="I4701" i="7"/>
  <c r="J4701" i="7"/>
  <c r="M4701" i="7" s="1"/>
  <c r="K4701" i="7"/>
  <c r="L4701" i="7"/>
  <c r="I4702" i="7"/>
  <c r="K4702" i="7" s="1"/>
  <c r="L4702" i="7"/>
  <c r="I4703" i="7"/>
  <c r="K4703" i="7" s="1"/>
  <c r="J4703" i="7"/>
  <c r="M4703" i="7" s="1"/>
  <c r="L4703" i="7"/>
  <c r="I4704" i="7"/>
  <c r="K4704" i="7" s="1"/>
  <c r="J4704" i="7"/>
  <c r="M4704" i="7" s="1"/>
  <c r="L4704" i="7"/>
  <c r="I4705" i="7"/>
  <c r="L4705" i="7"/>
  <c r="I4706" i="7"/>
  <c r="K4706" i="7" s="1"/>
  <c r="J4706" i="7"/>
  <c r="M4706" i="7" s="1"/>
  <c r="L4706" i="7"/>
  <c r="I4707" i="7"/>
  <c r="J4707" i="7" s="1"/>
  <c r="M4707" i="7" s="1"/>
  <c r="L4707" i="7"/>
  <c r="I4708" i="7"/>
  <c r="K4708" i="7" s="1"/>
  <c r="J4708" i="7"/>
  <c r="M4708" i="7" s="1"/>
  <c r="L4708" i="7"/>
  <c r="I4709" i="7"/>
  <c r="J4709" i="7" s="1"/>
  <c r="M4709" i="7" s="1"/>
  <c r="L4709" i="7"/>
  <c r="I4710" i="7"/>
  <c r="K4710" i="7" s="1"/>
  <c r="J4710" i="7"/>
  <c r="M4710" i="7" s="1"/>
  <c r="L4710" i="7"/>
  <c r="I4711" i="7"/>
  <c r="J4711" i="7" s="1"/>
  <c r="M4711" i="7" s="1"/>
  <c r="L4711" i="7"/>
  <c r="I4712" i="7"/>
  <c r="K4712" i="7" s="1"/>
  <c r="J4712" i="7"/>
  <c r="M4712" i="7" s="1"/>
  <c r="L4712" i="7"/>
  <c r="I4713" i="7"/>
  <c r="J4713" i="7" s="1"/>
  <c r="M4713" i="7" s="1"/>
  <c r="L4713" i="7"/>
  <c r="I4714" i="7"/>
  <c r="K4714" i="7" s="1"/>
  <c r="J4714" i="7"/>
  <c r="M4714" i="7" s="1"/>
  <c r="L4714" i="7"/>
  <c r="I4715" i="7"/>
  <c r="K4715" i="7" s="1"/>
  <c r="L4715" i="7"/>
  <c r="I4716" i="7"/>
  <c r="K4716" i="7" s="1"/>
  <c r="J4716" i="7"/>
  <c r="M4716" i="7" s="1"/>
  <c r="L4716" i="7"/>
  <c r="I4717" i="7"/>
  <c r="L4717" i="7"/>
  <c r="I4718" i="7"/>
  <c r="K4718" i="7" s="1"/>
  <c r="J4718" i="7"/>
  <c r="M4718" i="7" s="1"/>
  <c r="L4718" i="7"/>
  <c r="I4719" i="7"/>
  <c r="J4719" i="7" s="1"/>
  <c r="M4719" i="7" s="1"/>
  <c r="K4719" i="7"/>
  <c r="L4719" i="7"/>
  <c r="I4720" i="7"/>
  <c r="K4720" i="7" s="1"/>
  <c r="J4720" i="7"/>
  <c r="M4720" i="7" s="1"/>
  <c r="L4720" i="7"/>
  <c r="I4721" i="7"/>
  <c r="L4721" i="7"/>
  <c r="I4722" i="7"/>
  <c r="K4722" i="7" s="1"/>
  <c r="J4722" i="7"/>
  <c r="M4722" i="7" s="1"/>
  <c r="L4722" i="7"/>
  <c r="I4723" i="7"/>
  <c r="K4723" i="7" s="1"/>
  <c r="J4723" i="7"/>
  <c r="M4723" i="7" s="1"/>
  <c r="L4723" i="7"/>
  <c r="I4724" i="7"/>
  <c r="K4724" i="7" s="1"/>
  <c r="J4724" i="7"/>
  <c r="M4724" i="7" s="1"/>
  <c r="L4724" i="7"/>
  <c r="I4725" i="7"/>
  <c r="L4725" i="7"/>
  <c r="I4726" i="7"/>
  <c r="K4726" i="7" s="1"/>
  <c r="J4726" i="7"/>
  <c r="M4726" i="7" s="1"/>
  <c r="L4726" i="7"/>
  <c r="I4727" i="7"/>
  <c r="L4727" i="7"/>
  <c r="I4728" i="7"/>
  <c r="J4728" i="7"/>
  <c r="M4728" i="7" s="1"/>
  <c r="K4728" i="7"/>
  <c r="L4728" i="7"/>
  <c r="I4729" i="7"/>
  <c r="K4729" i="7" s="1"/>
  <c r="L4729" i="7"/>
  <c r="I4730" i="7"/>
  <c r="K4730" i="7" s="1"/>
  <c r="J4730" i="7"/>
  <c r="M4730" i="7" s="1"/>
  <c r="L4730" i="7"/>
  <c r="I4731" i="7"/>
  <c r="L4731" i="7"/>
  <c r="I4732" i="7"/>
  <c r="K4732" i="7" s="1"/>
  <c r="J4732" i="7"/>
  <c r="M4732" i="7" s="1"/>
  <c r="L4732" i="7"/>
  <c r="I4733" i="7"/>
  <c r="J4733" i="7" s="1"/>
  <c r="M4733" i="7" s="1"/>
  <c r="K4733" i="7"/>
  <c r="L4733" i="7"/>
  <c r="I4734" i="7"/>
  <c r="K4734" i="7" s="1"/>
  <c r="J4734" i="7"/>
  <c r="M4734" i="7" s="1"/>
  <c r="L4734" i="7"/>
  <c r="I4735" i="7"/>
  <c r="J4735" i="7" s="1"/>
  <c r="L4735" i="7"/>
  <c r="M4735" i="7"/>
  <c r="I4736" i="7"/>
  <c r="K4736" i="7" s="1"/>
  <c r="J4736" i="7"/>
  <c r="M4736" i="7" s="1"/>
  <c r="L4736" i="7"/>
  <c r="I4737" i="7"/>
  <c r="K4737" i="7" s="1"/>
  <c r="J4737" i="7"/>
  <c r="M4737" i="7" s="1"/>
  <c r="L4737" i="7"/>
  <c r="I4738" i="7"/>
  <c r="K4738" i="7" s="1"/>
  <c r="J4738" i="7"/>
  <c r="M4738" i="7" s="1"/>
  <c r="L4738" i="7"/>
  <c r="I4739" i="7"/>
  <c r="L4739" i="7"/>
  <c r="I4740" i="7"/>
  <c r="J4740" i="7"/>
  <c r="K4740" i="7"/>
  <c r="L4740" i="7"/>
  <c r="M4740" i="7"/>
  <c r="I4741" i="7"/>
  <c r="K4741" i="7" s="1"/>
  <c r="L4741" i="7"/>
  <c r="I4742" i="7"/>
  <c r="K4742" i="7" s="1"/>
  <c r="J4742" i="7"/>
  <c r="L4742" i="7"/>
  <c r="M4742" i="7"/>
  <c r="I4743" i="7"/>
  <c r="J4743" i="7" s="1"/>
  <c r="M4743" i="7" s="1"/>
  <c r="L4743" i="7"/>
  <c r="I4744" i="7"/>
  <c r="K4744" i="7" s="1"/>
  <c r="J4744" i="7"/>
  <c r="M4744" i="7" s="1"/>
  <c r="L4744" i="7"/>
  <c r="I4745" i="7"/>
  <c r="J4745" i="7" s="1"/>
  <c r="M4745" i="7" s="1"/>
  <c r="L4745" i="7"/>
  <c r="I4746" i="7"/>
  <c r="K4746" i="7" s="1"/>
  <c r="J4746" i="7"/>
  <c r="M4746" i="7" s="1"/>
  <c r="L4746" i="7"/>
  <c r="I4747" i="7"/>
  <c r="J4747" i="7" s="1"/>
  <c r="L4747" i="7"/>
  <c r="M4747" i="7"/>
  <c r="I4748" i="7"/>
  <c r="K4748" i="7" s="1"/>
  <c r="J4748" i="7"/>
  <c r="M4748" i="7" s="1"/>
  <c r="L4748" i="7"/>
  <c r="I4749" i="7"/>
  <c r="J4749" i="7" s="1"/>
  <c r="M4749" i="7" s="1"/>
  <c r="L4749" i="7"/>
  <c r="I4750" i="7"/>
  <c r="K4750" i="7" s="1"/>
  <c r="J4750" i="7"/>
  <c r="M4750" i="7" s="1"/>
  <c r="L4750" i="7"/>
  <c r="I4751" i="7"/>
  <c r="J4751" i="7" s="1"/>
  <c r="M4751" i="7" s="1"/>
  <c r="K4751" i="7"/>
  <c r="L4751" i="7"/>
  <c r="I4752" i="7"/>
  <c r="J4752" i="7"/>
  <c r="M4752" i="7" s="1"/>
  <c r="K4752" i="7"/>
  <c r="L4752" i="7"/>
  <c r="I4753" i="7"/>
  <c r="J4753" i="7" s="1"/>
  <c r="M4753" i="7" s="1"/>
  <c r="L4753" i="7"/>
  <c r="I4754" i="7"/>
  <c r="K4754" i="7" s="1"/>
  <c r="J4754" i="7"/>
  <c r="L4754" i="7"/>
  <c r="M4754" i="7"/>
  <c r="I4755" i="7"/>
  <c r="K4755" i="7" s="1"/>
  <c r="L4755" i="7"/>
  <c r="I4756" i="7"/>
  <c r="K4756" i="7" s="1"/>
  <c r="J4756" i="7"/>
  <c r="M4756" i="7" s="1"/>
  <c r="L4756" i="7"/>
  <c r="I4757" i="7"/>
  <c r="L4757" i="7"/>
  <c r="I4758" i="7"/>
  <c r="K4758" i="7" s="1"/>
  <c r="J4758" i="7"/>
  <c r="M4758" i="7" s="1"/>
  <c r="L4758" i="7"/>
  <c r="I4759" i="7"/>
  <c r="J4759" i="7" s="1"/>
  <c r="M4759" i="7" s="1"/>
  <c r="L4759" i="7"/>
  <c r="I4760" i="7"/>
  <c r="K4760" i="7" s="1"/>
  <c r="J4760" i="7"/>
  <c r="M4760" i="7" s="1"/>
  <c r="L4760" i="7"/>
  <c r="I4761" i="7"/>
  <c r="J4761" i="7" s="1"/>
  <c r="M4761" i="7" s="1"/>
  <c r="L4761" i="7"/>
  <c r="I4762" i="7"/>
  <c r="K4762" i="7" s="1"/>
  <c r="J4762" i="7"/>
  <c r="M4762" i="7" s="1"/>
  <c r="L4762" i="7"/>
  <c r="I4763" i="7"/>
  <c r="J4763" i="7" s="1"/>
  <c r="M4763" i="7" s="1"/>
  <c r="L4763" i="7"/>
  <c r="I4764" i="7"/>
  <c r="J4764" i="7"/>
  <c r="M4764" i="7" s="1"/>
  <c r="K4764" i="7"/>
  <c r="L4764" i="7"/>
  <c r="I4765" i="7"/>
  <c r="J4765" i="7" s="1"/>
  <c r="M4765" i="7" s="1"/>
  <c r="L4765" i="7"/>
  <c r="I4766" i="7"/>
  <c r="K4766" i="7" s="1"/>
  <c r="J4766" i="7"/>
  <c r="M4766" i="7" s="1"/>
  <c r="L4766" i="7"/>
  <c r="I4767" i="7"/>
  <c r="L4767" i="7"/>
  <c r="I4768" i="7"/>
  <c r="K4768" i="7" s="1"/>
  <c r="J4768" i="7"/>
  <c r="M4768" i="7" s="1"/>
  <c r="L4768" i="7"/>
  <c r="I4769" i="7"/>
  <c r="L4769" i="7"/>
  <c r="I4770" i="7"/>
  <c r="K4770" i="7" s="1"/>
  <c r="J4770" i="7"/>
  <c r="M4770" i="7" s="1"/>
  <c r="L4770" i="7"/>
  <c r="I4771" i="7"/>
  <c r="J4771" i="7" s="1"/>
  <c r="M4771" i="7" s="1"/>
  <c r="L4771" i="7"/>
  <c r="I4772" i="7"/>
  <c r="K4772" i="7" s="1"/>
  <c r="J4772" i="7"/>
  <c r="M4772" i="7" s="1"/>
  <c r="L4772" i="7"/>
  <c r="I4773" i="7"/>
  <c r="J4773" i="7" s="1"/>
  <c r="M4773" i="7" s="1"/>
  <c r="L4773" i="7"/>
  <c r="I4774" i="7"/>
  <c r="K4774" i="7" s="1"/>
  <c r="J4774" i="7"/>
  <c r="M4774" i="7" s="1"/>
  <c r="L4774" i="7"/>
  <c r="I4775" i="7"/>
  <c r="J4775" i="7" s="1"/>
  <c r="M4775" i="7" s="1"/>
  <c r="L4775" i="7"/>
  <c r="I4776" i="7"/>
  <c r="K4776" i="7" s="1"/>
  <c r="J4776" i="7"/>
  <c r="M4776" i="7" s="1"/>
  <c r="L4776" i="7"/>
  <c r="I4777" i="7"/>
  <c r="J4777" i="7" s="1"/>
  <c r="M4777" i="7" s="1"/>
  <c r="L4777" i="7"/>
  <c r="I4778" i="7"/>
  <c r="K4778" i="7" s="1"/>
  <c r="J4778" i="7"/>
  <c r="M4778" i="7" s="1"/>
  <c r="L4778" i="7"/>
  <c r="I4779" i="7"/>
  <c r="J4779" i="7" s="1"/>
  <c r="M4779" i="7" s="1"/>
  <c r="L4779" i="7"/>
  <c r="I4780" i="7"/>
  <c r="K4780" i="7" s="1"/>
  <c r="J4780" i="7"/>
  <c r="M4780" i="7" s="1"/>
  <c r="L4780" i="7"/>
  <c r="I4781" i="7"/>
  <c r="L4781" i="7"/>
  <c r="I4782" i="7"/>
  <c r="K4782" i="7" s="1"/>
  <c r="J4782" i="7"/>
  <c r="M4782" i="7" s="1"/>
  <c r="L4782" i="7"/>
  <c r="I4783" i="7"/>
  <c r="J4783" i="7" s="1"/>
  <c r="M4783" i="7" s="1"/>
  <c r="L4783" i="7"/>
  <c r="I4784" i="7"/>
  <c r="J4784" i="7"/>
  <c r="M4784" i="7" s="1"/>
  <c r="K4784" i="7"/>
  <c r="L4784" i="7"/>
  <c r="I4785" i="7"/>
  <c r="J4785" i="7" s="1"/>
  <c r="M4785" i="7" s="1"/>
  <c r="L4785" i="7"/>
  <c r="I4786" i="7"/>
  <c r="K4786" i="7" s="1"/>
  <c r="J4786" i="7"/>
  <c r="M4786" i="7" s="1"/>
  <c r="L4786" i="7"/>
  <c r="I4787" i="7"/>
  <c r="K4787" i="7" s="1"/>
  <c r="J4787" i="7"/>
  <c r="M4787" i="7" s="1"/>
  <c r="L4787" i="7"/>
  <c r="I4788" i="7"/>
  <c r="K4788" i="7" s="1"/>
  <c r="J4788" i="7"/>
  <c r="M4788" i="7" s="1"/>
  <c r="L4788" i="7"/>
  <c r="I4789" i="7"/>
  <c r="L4789" i="7"/>
  <c r="I4790" i="7"/>
  <c r="K4790" i="7" s="1"/>
  <c r="J4790" i="7"/>
  <c r="M4790" i="7" s="1"/>
  <c r="L4790" i="7"/>
  <c r="I4791" i="7"/>
  <c r="K4791" i="7" s="1"/>
  <c r="L4791" i="7"/>
  <c r="I4792" i="7"/>
  <c r="K4792" i="7" s="1"/>
  <c r="J4792" i="7"/>
  <c r="M4792" i="7" s="1"/>
  <c r="L4792" i="7"/>
  <c r="I4793" i="7"/>
  <c r="K4793" i="7" s="1"/>
  <c r="J4793" i="7"/>
  <c r="M4793" i="7" s="1"/>
  <c r="L4793" i="7"/>
  <c r="I4794" i="7"/>
  <c r="K4794" i="7" s="1"/>
  <c r="J4794" i="7"/>
  <c r="M4794" i="7" s="1"/>
  <c r="L4794" i="7"/>
  <c r="I4795" i="7"/>
  <c r="L4795" i="7"/>
  <c r="I4796" i="7"/>
  <c r="L4796" i="7"/>
  <c r="I4797" i="7"/>
  <c r="K4797" i="7" s="1"/>
  <c r="J4797" i="7"/>
  <c r="M4797" i="7" s="1"/>
  <c r="L4797" i="7"/>
  <c r="I4798" i="7"/>
  <c r="L4798" i="7"/>
  <c r="I4799" i="7"/>
  <c r="K4799" i="7" s="1"/>
  <c r="L4799" i="7"/>
  <c r="I4800" i="7"/>
  <c r="K4800" i="7" s="1"/>
  <c r="J4800" i="7"/>
  <c r="M4800" i="7" s="1"/>
  <c r="L4800" i="7"/>
  <c r="I4801" i="7"/>
  <c r="K4801" i="7" s="1"/>
  <c r="J4801" i="7"/>
  <c r="M4801" i="7" s="1"/>
  <c r="L4801" i="7"/>
  <c r="I4802" i="7"/>
  <c r="K4802" i="7" s="1"/>
  <c r="J4802" i="7"/>
  <c r="M4802" i="7" s="1"/>
  <c r="L4802" i="7"/>
  <c r="I4803" i="7"/>
  <c r="K4803" i="7" s="1"/>
  <c r="J4803" i="7"/>
  <c r="L4803" i="7"/>
  <c r="M4803" i="7"/>
  <c r="I4804" i="7"/>
  <c r="K4804" i="7" s="1"/>
  <c r="J4804" i="7"/>
  <c r="M4804" i="7" s="1"/>
  <c r="L4804" i="7"/>
  <c r="I4805" i="7"/>
  <c r="K4805" i="7" s="1"/>
  <c r="L4805" i="7"/>
  <c r="I4806" i="7"/>
  <c r="J4806" i="7" s="1"/>
  <c r="M4806" i="7" s="1"/>
  <c r="L4806" i="7"/>
  <c r="I4807" i="7"/>
  <c r="K4807" i="7" s="1"/>
  <c r="J4807" i="7"/>
  <c r="M4807" i="7" s="1"/>
  <c r="L4807" i="7"/>
  <c r="I4808" i="7"/>
  <c r="K4808" i="7" s="1"/>
  <c r="J4808" i="7"/>
  <c r="M4808" i="7" s="1"/>
  <c r="L4808" i="7"/>
  <c r="I4809" i="7"/>
  <c r="J4809" i="7" s="1"/>
  <c r="M4809" i="7" s="1"/>
  <c r="K4809" i="7"/>
  <c r="L4809" i="7"/>
  <c r="I4810" i="7"/>
  <c r="K4810" i="7" s="1"/>
  <c r="J4810" i="7"/>
  <c r="M4810" i="7" s="1"/>
  <c r="L4810" i="7"/>
  <c r="I4811" i="7"/>
  <c r="K4811" i="7" s="1"/>
  <c r="J4811" i="7"/>
  <c r="L4811" i="7"/>
  <c r="M4811" i="7"/>
  <c r="I4812" i="7"/>
  <c r="K4812" i="7" s="1"/>
  <c r="J4812" i="7"/>
  <c r="M4812" i="7" s="1"/>
  <c r="L4812" i="7"/>
  <c r="I4813" i="7"/>
  <c r="J4813" i="7" s="1"/>
  <c r="M4813" i="7" s="1"/>
  <c r="L4813" i="7"/>
  <c r="I4814" i="7"/>
  <c r="K4814" i="7" s="1"/>
  <c r="J4814" i="7"/>
  <c r="M4814" i="7" s="1"/>
  <c r="L4814" i="7"/>
  <c r="I4815" i="7"/>
  <c r="K4815" i="7" s="1"/>
  <c r="L4815" i="7"/>
  <c r="I4816" i="7"/>
  <c r="J4816" i="7"/>
  <c r="M4816" i="7" s="1"/>
  <c r="K4816" i="7"/>
  <c r="L4816" i="7"/>
  <c r="I4817" i="7"/>
  <c r="K4817" i="7" s="1"/>
  <c r="L4817" i="7"/>
  <c r="I4818" i="7"/>
  <c r="K4818" i="7" s="1"/>
  <c r="J4818" i="7"/>
  <c r="M4818" i="7" s="1"/>
  <c r="L4818" i="7"/>
  <c r="I4819" i="7"/>
  <c r="L4819" i="7"/>
  <c r="I4820" i="7"/>
  <c r="K4820" i="7" s="1"/>
  <c r="J4820" i="7"/>
  <c r="L4820" i="7"/>
  <c r="M4820" i="7"/>
  <c r="I4821" i="7"/>
  <c r="L4821" i="7"/>
  <c r="I4822" i="7"/>
  <c r="K4822" i="7" s="1"/>
  <c r="J4822" i="7"/>
  <c r="L4822" i="7"/>
  <c r="M4822" i="7"/>
  <c r="I4823" i="7"/>
  <c r="K4823" i="7" s="1"/>
  <c r="L4823" i="7"/>
  <c r="I4824" i="7"/>
  <c r="K4824" i="7" s="1"/>
  <c r="J4824" i="7"/>
  <c r="M4824" i="7" s="1"/>
  <c r="L4824" i="7"/>
  <c r="I4825" i="7"/>
  <c r="L4825" i="7"/>
  <c r="I4826" i="7"/>
  <c r="J4826" i="7" s="1"/>
  <c r="M4826" i="7" s="1"/>
  <c r="L4826" i="7"/>
  <c r="I4827" i="7"/>
  <c r="K4827" i="7" s="1"/>
  <c r="J4827" i="7"/>
  <c r="L4827" i="7"/>
  <c r="M4827" i="7"/>
  <c r="I4828" i="7"/>
  <c r="K4828" i="7" s="1"/>
  <c r="J4828" i="7"/>
  <c r="L4828" i="7"/>
  <c r="M4828" i="7"/>
  <c r="I4829" i="7"/>
  <c r="L4829" i="7"/>
  <c r="I4830" i="7"/>
  <c r="K4830" i="7" s="1"/>
  <c r="J4830" i="7"/>
  <c r="L4830" i="7"/>
  <c r="M4830" i="7"/>
  <c r="I4831" i="7"/>
  <c r="K4831" i="7" s="1"/>
  <c r="L4831" i="7"/>
  <c r="I4832" i="7"/>
  <c r="J4832" i="7"/>
  <c r="K4832" i="7"/>
  <c r="L4832" i="7"/>
  <c r="M4832" i="7"/>
  <c r="I4833" i="7"/>
  <c r="J4833" i="7"/>
  <c r="M4833" i="7" s="1"/>
  <c r="K4833" i="7"/>
  <c r="L4833" i="7"/>
  <c r="I4834" i="7"/>
  <c r="K4834" i="7" s="1"/>
  <c r="J4834" i="7"/>
  <c r="M4834" i="7" s="1"/>
  <c r="L4834" i="7"/>
  <c r="I4835" i="7"/>
  <c r="K4835" i="7" s="1"/>
  <c r="L4835" i="7"/>
  <c r="I4836" i="7"/>
  <c r="L4836" i="7"/>
  <c r="I4837" i="7"/>
  <c r="K4837" i="7" s="1"/>
  <c r="J4837" i="7"/>
  <c r="M4837" i="7" s="1"/>
  <c r="L4837" i="7"/>
  <c r="I4838" i="7"/>
  <c r="J4838" i="7" s="1"/>
  <c r="M4838" i="7" s="1"/>
  <c r="K4838" i="7"/>
  <c r="L4838" i="7"/>
  <c r="I4839" i="7"/>
  <c r="K4839" i="7" s="1"/>
  <c r="J4839" i="7"/>
  <c r="M4839" i="7" s="1"/>
  <c r="L4839" i="7"/>
  <c r="I4840" i="7"/>
  <c r="K4840" i="7" s="1"/>
  <c r="J4840" i="7"/>
  <c r="M4840" i="7" s="1"/>
  <c r="L4840" i="7"/>
  <c r="I4841" i="7"/>
  <c r="J4841" i="7" s="1"/>
  <c r="M4841" i="7" s="1"/>
  <c r="K4841" i="7"/>
  <c r="L4841" i="7"/>
  <c r="I4842" i="7"/>
  <c r="K4842" i="7" s="1"/>
  <c r="J4842" i="7"/>
  <c r="M4842" i="7" s="1"/>
  <c r="L4842" i="7"/>
  <c r="I4843" i="7"/>
  <c r="K4843" i="7" s="1"/>
  <c r="J4843" i="7"/>
  <c r="L4843" i="7"/>
  <c r="M4843" i="7"/>
  <c r="I4844" i="7"/>
  <c r="L4844" i="7"/>
  <c r="I4845" i="7"/>
  <c r="K4845" i="7" s="1"/>
  <c r="J4845" i="7"/>
  <c r="M4845" i="7" s="1"/>
  <c r="L4845" i="7"/>
  <c r="I4846" i="7"/>
  <c r="J4846" i="7"/>
  <c r="M4846" i="7" s="1"/>
  <c r="K4846" i="7"/>
  <c r="L4846" i="7"/>
  <c r="I4847" i="7"/>
  <c r="L4847" i="7"/>
  <c r="I4848" i="7"/>
  <c r="K4848" i="7" s="1"/>
  <c r="J4848" i="7"/>
  <c r="L4848" i="7"/>
  <c r="M4848" i="7"/>
  <c r="I4849" i="7"/>
  <c r="J4849" i="7" s="1"/>
  <c r="M4849" i="7" s="1"/>
  <c r="K4849" i="7"/>
  <c r="L4849" i="7"/>
  <c r="I4850" i="7"/>
  <c r="K4850" i="7" s="1"/>
  <c r="J4850" i="7"/>
  <c r="M4850" i="7" s="1"/>
  <c r="L4850" i="7"/>
  <c r="I4851" i="7"/>
  <c r="K4851" i="7" s="1"/>
  <c r="J4851" i="7"/>
  <c r="M4851" i="7" s="1"/>
  <c r="L4851" i="7"/>
  <c r="I4852" i="7"/>
  <c r="L4852" i="7"/>
  <c r="I4853" i="7"/>
  <c r="K4853" i="7" s="1"/>
  <c r="J4853" i="7"/>
  <c r="M4853" i="7" s="1"/>
  <c r="L4853" i="7"/>
  <c r="I4854" i="7"/>
  <c r="L4854" i="7"/>
  <c r="I4855" i="7"/>
  <c r="K4855" i="7" s="1"/>
  <c r="J4855" i="7"/>
  <c r="M4855" i="7" s="1"/>
  <c r="L4855" i="7"/>
  <c r="I4856" i="7"/>
  <c r="K4856" i="7" s="1"/>
  <c r="J4856" i="7"/>
  <c r="L4856" i="7"/>
  <c r="M4856" i="7"/>
  <c r="I4857" i="7"/>
  <c r="K4857" i="7" s="1"/>
  <c r="J4857" i="7"/>
  <c r="L4857" i="7"/>
  <c r="M4857" i="7"/>
  <c r="I4858" i="7"/>
  <c r="L4858" i="7"/>
  <c r="I4859" i="7"/>
  <c r="J4859" i="7" s="1"/>
  <c r="M4859" i="7" s="1"/>
  <c r="L4859" i="7"/>
  <c r="I4860" i="7"/>
  <c r="K4860" i="7" s="1"/>
  <c r="J4860" i="7"/>
  <c r="M4860" i="7" s="1"/>
  <c r="L4860" i="7"/>
  <c r="I4861" i="7"/>
  <c r="J4861" i="7"/>
  <c r="M4861" i="7" s="1"/>
  <c r="K4861" i="7"/>
  <c r="L4861" i="7"/>
  <c r="I4862" i="7"/>
  <c r="J4862" i="7"/>
  <c r="M4862" i="7" s="1"/>
  <c r="K4862" i="7"/>
  <c r="L4862" i="7"/>
  <c r="I4863" i="7"/>
  <c r="K4863" i="7" s="1"/>
  <c r="J4863" i="7"/>
  <c r="M4863" i="7" s="1"/>
  <c r="L4863" i="7"/>
  <c r="I4864" i="7"/>
  <c r="K4864" i="7" s="1"/>
  <c r="L4864" i="7"/>
  <c r="I4865" i="7"/>
  <c r="J4865" i="7"/>
  <c r="M4865" i="7" s="1"/>
  <c r="K4865" i="7"/>
  <c r="L4865" i="7"/>
  <c r="I4866" i="7"/>
  <c r="L4866" i="7"/>
  <c r="I4867" i="7"/>
  <c r="K4867" i="7" s="1"/>
  <c r="J4867" i="7"/>
  <c r="L4867" i="7"/>
  <c r="M4867" i="7"/>
  <c r="I4868" i="7"/>
  <c r="L4868" i="7"/>
  <c r="I4869" i="7"/>
  <c r="L4869" i="7"/>
  <c r="I4870" i="7"/>
  <c r="K4870" i="7" s="1"/>
  <c r="J4870" i="7"/>
  <c r="L4870" i="7"/>
  <c r="M4870" i="7"/>
  <c r="I4871" i="7"/>
  <c r="K4871" i="7" s="1"/>
  <c r="J4871" i="7"/>
  <c r="M4871" i="7" s="1"/>
  <c r="L4871" i="7"/>
  <c r="I4872" i="7"/>
  <c r="J4872" i="7" s="1"/>
  <c r="M4872" i="7" s="1"/>
  <c r="L4872" i="7"/>
  <c r="I4873" i="7"/>
  <c r="K4873" i="7" s="1"/>
  <c r="J4873" i="7"/>
  <c r="M4873" i="7" s="1"/>
  <c r="L4873" i="7"/>
  <c r="I4874" i="7"/>
  <c r="K4874" i="7" s="1"/>
  <c r="J4874" i="7"/>
  <c r="M4874" i="7" s="1"/>
  <c r="L4874" i="7"/>
  <c r="I4875" i="7"/>
  <c r="K4875" i="7" s="1"/>
  <c r="J4875" i="7"/>
  <c r="M4875" i="7" s="1"/>
  <c r="L4875" i="7"/>
  <c r="I4876" i="7"/>
  <c r="L4876" i="7"/>
  <c r="I4877" i="7"/>
  <c r="K4877" i="7" s="1"/>
  <c r="L4877" i="7"/>
  <c r="I4878" i="7"/>
  <c r="J4878" i="7"/>
  <c r="K4878" i="7"/>
  <c r="L4878" i="7"/>
  <c r="M4878" i="7"/>
  <c r="I4879" i="7"/>
  <c r="K4879" i="7" s="1"/>
  <c r="J4879" i="7"/>
  <c r="M4879" i="7" s="1"/>
  <c r="L4879" i="7"/>
  <c r="I4880" i="7"/>
  <c r="J4880" i="7" s="1"/>
  <c r="M4880" i="7" s="1"/>
  <c r="K4880" i="7"/>
  <c r="L4880" i="7"/>
  <c r="I4881" i="7"/>
  <c r="K4881" i="7" s="1"/>
  <c r="J4881" i="7"/>
  <c r="M4881" i="7" s="1"/>
  <c r="L4881" i="7"/>
  <c r="I4882" i="7"/>
  <c r="K4882" i="7" s="1"/>
  <c r="J4882" i="7"/>
  <c r="M4882" i="7" s="1"/>
  <c r="L4882" i="7"/>
  <c r="I4883" i="7"/>
  <c r="K4883" i="7" s="1"/>
  <c r="J4883" i="7"/>
  <c r="M4883" i="7" s="1"/>
  <c r="L4883" i="7"/>
  <c r="I4884" i="7"/>
  <c r="K4884" i="7" s="1"/>
  <c r="J4884" i="7"/>
  <c r="L4884" i="7"/>
  <c r="M4884" i="7"/>
  <c r="I4885" i="7"/>
  <c r="J4885" i="7" s="1"/>
  <c r="M4885" i="7" s="1"/>
  <c r="K4885" i="7"/>
  <c r="L4885" i="7"/>
  <c r="I4886" i="7"/>
  <c r="K4886" i="7" s="1"/>
  <c r="J4886" i="7"/>
  <c r="L4886" i="7"/>
  <c r="M4886" i="7"/>
  <c r="I4887" i="7"/>
  <c r="K4887" i="7" s="1"/>
  <c r="J4887" i="7"/>
  <c r="M4887" i="7" s="1"/>
  <c r="L4887" i="7"/>
  <c r="I4888" i="7"/>
  <c r="K4888" i="7" s="1"/>
  <c r="J4888" i="7"/>
  <c r="M4888" i="7" s="1"/>
  <c r="L4888" i="7"/>
  <c r="I4889" i="7"/>
  <c r="J4889" i="7"/>
  <c r="M4889" i="7" s="1"/>
  <c r="K4889" i="7"/>
  <c r="L4889" i="7"/>
  <c r="I4890" i="7"/>
  <c r="K4890" i="7" s="1"/>
  <c r="J4890" i="7"/>
  <c r="M4890" i="7" s="1"/>
  <c r="L4890" i="7"/>
  <c r="I4891" i="7"/>
  <c r="J4891" i="7"/>
  <c r="M4891" i="7" s="1"/>
  <c r="K4891" i="7"/>
  <c r="L4891" i="7"/>
  <c r="I4892" i="7"/>
  <c r="K4892" i="7" s="1"/>
  <c r="J4892" i="7"/>
  <c r="L4892" i="7"/>
  <c r="M4892" i="7"/>
  <c r="I4893" i="7"/>
  <c r="K4893" i="7" s="1"/>
  <c r="L4893" i="7"/>
  <c r="I4894" i="7"/>
  <c r="J4894" i="7" s="1"/>
  <c r="M4894" i="7" s="1"/>
  <c r="K4894" i="7"/>
  <c r="L4894" i="7"/>
  <c r="I4895" i="7"/>
  <c r="K4895" i="7" s="1"/>
  <c r="J4895" i="7"/>
  <c r="M4895" i="7" s="1"/>
  <c r="L4895" i="7"/>
  <c r="I4896" i="7"/>
  <c r="K4896" i="7" s="1"/>
  <c r="J4896" i="7"/>
  <c r="M4896" i="7" s="1"/>
  <c r="L4896" i="7"/>
  <c r="I4897" i="7"/>
  <c r="K4897" i="7" s="1"/>
  <c r="J4897" i="7"/>
  <c r="L4897" i="7"/>
  <c r="M4897" i="7"/>
  <c r="I4898" i="7"/>
  <c r="J4898" i="7"/>
  <c r="M4898" i="7" s="1"/>
  <c r="K4898" i="7"/>
  <c r="L4898" i="7"/>
  <c r="I4899" i="7"/>
  <c r="K4899" i="7" s="1"/>
  <c r="J4899" i="7"/>
  <c r="L4899" i="7"/>
  <c r="M4899" i="7"/>
  <c r="I4900" i="7"/>
  <c r="K4900" i="7" s="1"/>
  <c r="J4900" i="7"/>
  <c r="M4900" i="7" s="1"/>
  <c r="L4900" i="7"/>
  <c r="I4901" i="7"/>
  <c r="J4901" i="7" s="1"/>
  <c r="M4901" i="7" s="1"/>
  <c r="K4901" i="7"/>
  <c r="L4901" i="7"/>
  <c r="I4902" i="7"/>
  <c r="L4902" i="7"/>
  <c r="I4903" i="7"/>
  <c r="K4903" i="7" s="1"/>
  <c r="J4903" i="7"/>
  <c r="M4903" i="7" s="1"/>
  <c r="L4903" i="7"/>
  <c r="I4904" i="7"/>
  <c r="K4904" i="7" s="1"/>
  <c r="J4904" i="7"/>
  <c r="M4904" i="7" s="1"/>
  <c r="L4904" i="7"/>
  <c r="I4905" i="7"/>
  <c r="L4905" i="7"/>
  <c r="I4906" i="7"/>
  <c r="K4906" i="7" s="1"/>
  <c r="J4906" i="7"/>
  <c r="M4906" i="7" s="1"/>
  <c r="L4906" i="7"/>
  <c r="I4907" i="7"/>
  <c r="L4907" i="7"/>
  <c r="I4908" i="7"/>
  <c r="K4908" i="7" s="1"/>
  <c r="J4908" i="7"/>
  <c r="M4908" i="7" s="1"/>
  <c r="L4908" i="7"/>
  <c r="I4909" i="7"/>
  <c r="J4909" i="7" s="1"/>
  <c r="M4909" i="7" s="1"/>
  <c r="L4909" i="7"/>
  <c r="I4910" i="7"/>
  <c r="J4910" i="7" s="1"/>
  <c r="M4910" i="7" s="1"/>
  <c r="L4910" i="7"/>
  <c r="I4911" i="7"/>
  <c r="K4911" i="7" s="1"/>
  <c r="J4911" i="7"/>
  <c r="M4911" i="7" s="1"/>
  <c r="L4911" i="7"/>
  <c r="I4912" i="7"/>
  <c r="J4912" i="7"/>
  <c r="M4912" i="7" s="1"/>
  <c r="K4912" i="7"/>
  <c r="L4912" i="7"/>
  <c r="I4913" i="7"/>
  <c r="K4913" i="7" s="1"/>
  <c r="L4913" i="7"/>
  <c r="I4914" i="7"/>
  <c r="J4914" i="7"/>
  <c r="M4914" i="7" s="1"/>
  <c r="K4914" i="7"/>
  <c r="L4914" i="7"/>
  <c r="I4915" i="7"/>
  <c r="L4915" i="7"/>
  <c r="I4916" i="7"/>
  <c r="L4916" i="7"/>
  <c r="I4917" i="7"/>
  <c r="K4917" i="7" s="1"/>
  <c r="J4917" i="7"/>
  <c r="M4917" i="7" s="1"/>
  <c r="L4917" i="7"/>
  <c r="I4918" i="7"/>
  <c r="J4918" i="7"/>
  <c r="M4918" i="7" s="1"/>
  <c r="K4918" i="7"/>
  <c r="L4918" i="7"/>
  <c r="I4919" i="7"/>
  <c r="L4919" i="7"/>
  <c r="I4920" i="7"/>
  <c r="K4920" i="7" s="1"/>
  <c r="J4920" i="7"/>
  <c r="M4920" i="7" s="1"/>
  <c r="L4920" i="7"/>
  <c r="I4921" i="7"/>
  <c r="K4921" i="7" s="1"/>
  <c r="J4921" i="7"/>
  <c r="M4921" i="7" s="1"/>
  <c r="L4921" i="7"/>
  <c r="I4922" i="7"/>
  <c r="J4922" i="7"/>
  <c r="M4922" i="7" s="1"/>
  <c r="K4922" i="7"/>
  <c r="L4922" i="7"/>
  <c r="I4923" i="7"/>
  <c r="K4923" i="7" s="1"/>
  <c r="L4923" i="7"/>
  <c r="I4924" i="7"/>
  <c r="L4924" i="7"/>
  <c r="I4925" i="7"/>
  <c r="K4925" i="7" s="1"/>
  <c r="J4925" i="7"/>
  <c r="M4925" i="7" s="1"/>
  <c r="L4925" i="7"/>
  <c r="I4926" i="7"/>
  <c r="J4926" i="7"/>
  <c r="M4926" i="7" s="1"/>
  <c r="K4926" i="7"/>
  <c r="L4926" i="7"/>
  <c r="I4927" i="7"/>
  <c r="K4927" i="7" s="1"/>
  <c r="L4927" i="7"/>
  <c r="I4928" i="7"/>
  <c r="K4928" i="7" s="1"/>
  <c r="L4928" i="7"/>
  <c r="I4929" i="7"/>
  <c r="K4929" i="7" s="1"/>
  <c r="J4929" i="7"/>
  <c r="M4929" i="7" s="1"/>
  <c r="L4929" i="7"/>
  <c r="I4930" i="7"/>
  <c r="J4930" i="7"/>
  <c r="M4930" i="7" s="1"/>
  <c r="K4930" i="7"/>
  <c r="L4930" i="7"/>
  <c r="I4931" i="7"/>
  <c r="J4931" i="7" s="1"/>
  <c r="M4931" i="7" s="1"/>
  <c r="L4931" i="7"/>
  <c r="I4932" i="7"/>
  <c r="L4932" i="7"/>
  <c r="I4933" i="7"/>
  <c r="J4933" i="7"/>
  <c r="M4933" i="7" s="1"/>
  <c r="K4933" i="7"/>
  <c r="L4933" i="7"/>
  <c r="I4934" i="7"/>
  <c r="K4934" i="7" s="1"/>
  <c r="J4934" i="7"/>
  <c r="M4934" i="7" s="1"/>
  <c r="L4934" i="7"/>
  <c r="I4935" i="7"/>
  <c r="K4935" i="7" s="1"/>
  <c r="L4935" i="7"/>
  <c r="I4936" i="7"/>
  <c r="J4936" i="7"/>
  <c r="M4936" i="7" s="1"/>
  <c r="K4936" i="7"/>
  <c r="L4936" i="7"/>
  <c r="I4937" i="7"/>
  <c r="J4937" i="7" s="1"/>
  <c r="M4937" i="7" s="1"/>
  <c r="L4937" i="7"/>
  <c r="I4938" i="7"/>
  <c r="L4938" i="7"/>
  <c r="I4939" i="7"/>
  <c r="K4939" i="7" s="1"/>
  <c r="J4939" i="7"/>
  <c r="M4939" i="7" s="1"/>
  <c r="L4939" i="7"/>
  <c r="I4940" i="7"/>
  <c r="K4940" i="7" s="1"/>
  <c r="J4940" i="7"/>
  <c r="M4940" i="7" s="1"/>
  <c r="L4940" i="7"/>
  <c r="I4941" i="7"/>
  <c r="J4941" i="7"/>
  <c r="M4941" i="7" s="1"/>
  <c r="K4941" i="7"/>
  <c r="L4941" i="7"/>
  <c r="I4942" i="7"/>
  <c r="K4942" i="7" s="1"/>
  <c r="L4942" i="7"/>
  <c r="I4943" i="7"/>
  <c r="K4943" i="7" s="1"/>
  <c r="J4943" i="7"/>
  <c r="M4943" i="7" s="1"/>
  <c r="L4943" i="7"/>
  <c r="I4944" i="7"/>
  <c r="J4944" i="7"/>
  <c r="M4944" i="7" s="1"/>
  <c r="K4944" i="7"/>
  <c r="L4944" i="7"/>
  <c r="I4945" i="7"/>
  <c r="J4945" i="7" s="1"/>
  <c r="M4945" i="7" s="1"/>
  <c r="L4945" i="7"/>
  <c r="I4946" i="7"/>
  <c r="K4946" i="7" s="1"/>
  <c r="J4946" i="7"/>
  <c r="M4946" i="7" s="1"/>
  <c r="L4946" i="7"/>
  <c r="I4947" i="7"/>
  <c r="K4947" i="7" s="1"/>
  <c r="J4947" i="7"/>
  <c r="M4947" i="7" s="1"/>
  <c r="L4947" i="7"/>
  <c r="I4948" i="7"/>
  <c r="K4948" i="7" s="1"/>
  <c r="J4948" i="7"/>
  <c r="M4948" i="7" s="1"/>
  <c r="L4948" i="7"/>
  <c r="I4949" i="7"/>
  <c r="J4949" i="7" s="1"/>
  <c r="M4949" i="7" s="1"/>
  <c r="L4949" i="7"/>
  <c r="I4950" i="7"/>
  <c r="K4950" i="7" s="1"/>
  <c r="J4950" i="7"/>
  <c r="M4950" i="7" s="1"/>
  <c r="L4950" i="7"/>
  <c r="I4951" i="7"/>
  <c r="K4951" i="7" s="1"/>
  <c r="J4951" i="7"/>
  <c r="M4951" i="7" s="1"/>
  <c r="L4951" i="7"/>
  <c r="I4952" i="7"/>
  <c r="L4952" i="7"/>
  <c r="I4953" i="7"/>
  <c r="J4953" i="7"/>
  <c r="K4953" i="7"/>
  <c r="L4953" i="7"/>
  <c r="M4953" i="7"/>
  <c r="I4954" i="7"/>
  <c r="K4954" i="7" s="1"/>
  <c r="J4954" i="7"/>
  <c r="M4954" i="7" s="1"/>
  <c r="L4954" i="7"/>
  <c r="I4955" i="7"/>
  <c r="J4955" i="7" s="1"/>
  <c r="K4955" i="7"/>
  <c r="L4955" i="7"/>
  <c r="M4955" i="7"/>
  <c r="I4956" i="7"/>
  <c r="L4956" i="7"/>
  <c r="I4957" i="7"/>
  <c r="K4957" i="7" s="1"/>
  <c r="J4957" i="7"/>
  <c r="M4957" i="7" s="1"/>
  <c r="L4957" i="7"/>
  <c r="I4958" i="7"/>
  <c r="K4958" i="7" s="1"/>
  <c r="J4958" i="7"/>
  <c r="M4958" i="7" s="1"/>
  <c r="L4958" i="7"/>
  <c r="I4959" i="7"/>
  <c r="L4959" i="7"/>
  <c r="I4960" i="7"/>
  <c r="J4960" i="7" s="1"/>
  <c r="M4960" i="7" s="1"/>
  <c r="L4960" i="7"/>
  <c r="I4961" i="7"/>
  <c r="K4961" i="7" s="1"/>
  <c r="J4961" i="7"/>
  <c r="M4961" i="7" s="1"/>
  <c r="L4961" i="7"/>
  <c r="I4962" i="7"/>
  <c r="K4962" i="7" s="1"/>
  <c r="J4962" i="7"/>
  <c r="M4962" i="7" s="1"/>
  <c r="L4962" i="7"/>
  <c r="I4963" i="7"/>
  <c r="J4963" i="7"/>
  <c r="M4963" i="7" s="1"/>
  <c r="K4963" i="7"/>
  <c r="L4963" i="7"/>
  <c r="I4964" i="7"/>
  <c r="L4964" i="7"/>
  <c r="I4965" i="7"/>
  <c r="K4965" i="7" s="1"/>
  <c r="J4965" i="7"/>
  <c r="M4965" i="7" s="1"/>
  <c r="L4965" i="7"/>
  <c r="I4966" i="7"/>
  <c r="J4966" i="7"/>
  <c r="M4966" i="7" s="1"/>
  <c r="K4966" i="7"/>
  <c r="L4966" i="7"/>
  <c r="I4967" i="7"/>
  <c r="L4967" i="7"/>
  <c r="I4968" i="7"/>
  <c r="K4968" i="7" s="1"/>
  <c r="L4968" i="7"/>
  <c r="I4969" i="7"/>
  <c r="K4969" i="7" s="1"/>
  <c r="J4969" i="7"/>
  <c r="L4969" i="7"/>
  <c r="M4969" i="7"/>
  <c r="I4970" i="7"/>
  <c r="J4970" i="7"/>
  <c r="M4970" i="7" s="1"/>
  <c r="K4970" i="7"/>
  <c r="L4970" i="7"/>
  <c r="I4971" i="7"/>
  <c r="L4971" i="7"/>
  <c r="I4972" i="7"/>
  <c r="K4972" i="7" s="1"/>
  <c r="J4972" i="7"/>
  <c r="M4972" i="7" s="1"/>
  <c r="L4972" i="7"/>
  <c r="I4973" i="7"/>
  <c r="K4973" i="7" s="1"/>
  <c r="J4973" i="7"/>
  <c r="M4973" i="7" s="1"/>
  <c r="L4973" i="7"/>
  <c r="I4974" i="7"/>
  <c r="K4974" i="7" s="1"/>
  <c r="J4974" i="7"/>
  <c r="M4974" i="7" s="1"/>
  <c r="L4974" i="7"/>
  <c r="I4975" i="7"/>
  <c r="K4975" i="7" s="1"/>
  <c r="L4975" i="7"/>
  <c r="I4976" i="7"/>
  <c r="K4976" i="7" s="1"/>
  <c r="J4976" i="7"/>
  <c r="M4976" i="7" s="1"/>
  <c r="L4976" i="7"/>
  <c r="I4977" i="7"/>
  <c r="J4977" i="7" s="1"/>
  <c r="M4977" i="7" s="1"/>
  <c r="L4977" i="7"/>
  <c r="I4978" i="7"/>
  <c r="K4978" i="7" s="1"/>
  <c r="J4978" i="7"/>
  <c r="M4978" i="7" s="1"/>
  <c r="L4978" i="7"/>
  <c r="I4979" i="7"/>
  <c r="J4979" i="7" s="1"/>
  <c r="M4979" i="7" s="1"/>
  <c r="K4979" i="7"/>
  <c r="L4979" i="7"/>
  <c r="I4980" i="7"/>
  <c r="K4980" i="7" s="1"/>
  <c r="J4980" i="7"/>
  <c r="M4980" i="7" s="1"/>
  <c r="L4980" i="7"/>
  <c r="I4981" i="7"/>
  <c r="K4981" i="7" s="1"/>
  <c r="J4981" i="7"/>
  <c r="M4981" i="7" s="1"/>
  <c r="L4981" i="7"/>
  <c r="I4982" i="7"/>
  <c r="L4982" i="7"/>
  <c r="I4983" i="7"/>
  <c r="K4983" i="7" s="1"/>
  <c r="L4983" i="7"/>
  <c r="I4984" i="7"/>
  <c r="K4984" i="7" s="1"/>
  <c r="J4984" i="7"/>
  <c r="M4984" i="7" s="1"/>
  <c r="L4984" i="7"/>
  <c r="I4985" i="7"/>
  <c r="K4985" i="7" s="1"/>
  <c r="J4985" i="7"/>
  <c r="M4985" i="7" s="1"/>
  <c r="L4985" i="7"/>
  <c r="I4986" i="7"/>
  <c r="J4986" i="7" s="1"/>
  <c r="M4986" i="7" s="1"/>
  <c r="L4986" i="7"/>
  <c r="I4987" i="7"/>
  <c r="J4987" i="7" s="1"/>
  <c r="M4987" i="7" s="1"/>
  <c r="L4987" i="7"/>
  <c r="I4988" i="7"/>
  <c r="K4988" i="7" s="1"/>
  <c r="J4988" i="7"/>
  <c r="L4988" i="7"/>
  <c r="M4988" i="7"/>
  <c r="I4989" i="7"/>
  <c r="K4989" i="7" s="1"/>
  <c r="J4989" i="7"/>
  <c r="M4989" i="7" s="1"/>
  <c r="L4989" i="7"/>
  <c r="I4990" i="7"/>
  <c r="J4990" i="7" s="1"/>
  <c r="M4990" i="7" s="1"/>
  <c r="L4990" i="7"/>
  <c r="I4991" i="7"/>
  <c r="K4991" i="7" s="1"/>
  <c r="L4991" i="7"/>
  <c r="I4992" i="7"/>
  <c r="K4992" i="7" s="1"/>
  <c r="J4992" i="7"/>
  <c r="M4992" i="7" s="1"/>
  <c r="L4992" i="7"/>
  <c r="I4993" i="7"/>
  <c r="K4993" i="7" s="1"/>
  <c r="J4993" i="7"/>
  <c r="M4993" i="7" s="1"/>
  <c r="L4993" i="7"/>
  <c r="I4994" i="7"/>
  <c r="K4994" i="7" s="1"/>
  <c r="J4994" i="7"/>
  <c r="M4994" i="7" s="1"/>
  <c r="L4994" i="7"/>
  <c r="I4995" i="7"/>
  <c r="K4995" i="7" s="1"/>
  <c r="L4995" i="7"/>
  <c r="I4996" i="7"/>
  <c r="K4996" i="7" s="1"/>
  <c r="J4996" i="7"/>
  <c r="M4996" i="7" s="1"/>
  <c r="L4996" i="7"/>
  <c r="I4997" i="7"/>
  <c r="J4997" i="7"/>
  <c r="M4997" i="7" s="1"/>
  <c r="K4997" i="7"/>
  <c r="L4997" i="7"/>
  <c r="I4998" i="7"/>
  <c r="K4998" i="7" s="1"/>
  <c r="L4998" i="7"/>
  <c r="I4999" i="7"/>
  <c r="K4999" i="7" s="1"/>
  <c r="J4999" i="7"/>
  <c r="M4999" i="7" s="1"/>
  <c r="L4999" i="7"/>
  <c r="I5000" i="7"/>
  <c r="J5000" i="7"/>
  <c r="M5000" i="7" s="1"/>
  <c r="K5000" i="7"/>
  <c r="L5000" i="7"/>
  <c r="I5001" i="7"/>
  <c r="K5001" i="7" s="1"/>
  <c r="J5001" i="7"/>
  <c r="M5001" i="7" s="1"/>
  <c r="L5001" i="7"/>
  <c r="I5002" i="7"/>
  <c r="K5002" i="7" s="1"/>
  <c r="J5002" i="7"/>
  <c r="M5002" i="7" s="1"/>
  <c r="L5002" i="7"/>
  <c r="I5003" i="7"/>
  <c r="L5003" i="7"/>
  <c r="I5004" i="7"/>
  <c r="K5004" i="7" s="1"/>
  <c r="J5004" i="7"/>
  <c r="M5004" i="7" s="1"/>
  <c r="L5004" i="7"/>
  <c r="I5005" i="7"/>
  <c r="K5005" i="7" s="1"/>
  <c r="J5005" i="7"/>
  <c r="M5005" i="7" s="1"/>
  <c r="L5005" i="7"/>
  <c r="I5006" i="7"/>
  <c r="J5006" i="7" s="1"/>
  <c r="M5006" i="7" s="1"/>
  <c r="K5006" i="7"/>
  <c r="L5006" i="7"/>
  <c r="I5007" i="7"/>
  <c r="L5007" i="7"/>
  <c r="I5008" i="7"/>
  <c r="J5008" i="7"/>
  <c r="M5008" i="7" s="1"/>
  <c r="K5008" i="7"/>
  <c r="L5008" i="7"/>
  <c r="I5009" i="7"/>
  <c r="K5009" i="7" s="1"/>
  <c r="J5009" i="7"/>
  <c r="M5009" i="7" s="1"/>
  <c r="L5009" i="7"/>
  <c r="I5010" i="7"/>
  <c r="J5010" i="7" s="1"/>
  <c r="M5010" i="7" s="1"/>
  <c r="K5010" i="7"/>
  <c r="L5010" i="7"/>
  <c r="I5011" i="7"/>
  <c r="K5011" i="7" s="1"/>
  <c r="J5011" i="7"/>
  <c r="L5011" i="7"/>
  <c r="M5011" i="7"/>
  <c r="I5012" i="7"/>
  <c r="L5012" i="7"/>
  <c r="I5013" i="7"/>
  <c r="L5013" i="7"/>
  <c r="I5014" i="7"/>
  <c r="K5014" i="7" s="1"/>
  <c r="J5014" i="7"/>
  <c r="L5014" i="7"/>
  <c r="M5014" i="7"/>
  <c r="I5015" i="7"/>
  <c r="K5015" i="7" s="1"/>
  <c r="J5015" i="7"/>
  <c r="M5015" i="7" s="1"/>
  <c r="L5015" i="7"/>
  <c r="I5016" i="7"/>
  <c r="L5016" i="7"/>
  <c r="I5017" i="7"/>
  <c r="J5017" i="7" s="1"/>
  <c r="M5017" i="7" s="1"/>
  <c r="K5017" i="7"/>
  <c r="L5017" i="7"/>
  <c r="I5018" i="7"/>
  <c r="K5018" i="7" s="1"/>
  <c r="J5018" i="7"/>
  <c r="M5018" i="7" s="1"/>
  <c r="L5018" i="7"/>
  <c r="I5019" i="7"/>
  <c r="J5019" i="7"/>
  <c r="M5019" i="7" s="1"/>
  <c r="K5019" i="7"/>
  <c r="L5019" i="7"/>
  <c r="I5020" i="7"/>
  <c r="L5020" i="7"/>
  <c r="I5021" i="7"/>
  <c r="L5021" i="7"/>
  <c r="I5022" i="7"/>
  <c r="K5022" i="7" s="1"/>
  <c r="J5022" i="7"/>
  <c r="M5022" i="7" s="1"/>
  <c r="L5022" i="7"/>
  <c r="I5023" i="7"/>
  <c r="K5023" i="7" s="1"/>
  <c r="J5023" i="7"/>
  <c r="M5023" i="7" s="1"/>
  <c r="L5023" i="7"/>
  <c r="I5024" i="7"/>
  <c r="L5024" i="7"/>
  <c r="I5025" i="7"/>
  <c r="K5025" i="7" s="1"/>
  <c r="L5025" i="7"/>
  <c r="I5026" i="7"/>
  <c r="K5026" i="7" s="1"/>
  <c r="J5026" i="7"/>
  <c r="M5026" i="7" s="1"/>
  <c r="L5026" i="7"/>
  <c r="I5027" i="7"/>
  <c r="J5027" i="7" s="1"/>
  <c r="M5027" i="7" s="1"/>
  <c r="L5027" i="7"/>
  <c r="I5028" i="7"/>
  <c r="K5028" i="7" s="1"/>
  <c r="J5028" i="7"/>
  <c r="L5028" i="7"/>
  <c r="M5028" i="7"/>
  <c r="I5029" i="7"/>
  <c r="J5029" i="7"/>
  <c r="M5029" i="7" s="1"/>
  <c r="K5029" i="7"/>
  <c r="L5029" i="7"/>
  <c r="I5030" i="7"/>
  <c r="L5030" i="7"/>
  <c r="I5031" i="7"/>
  <c r="K5031" i="7" s="1"/>
  <c r="L5031" i="7"/>
  <c r="I5032" i="7"/>
  <c r="J5032" i="7"/>
  <c r="M5032" i="7" s="1"/>
  <c r="K5032" i="7"/>
  <c r="L5032" i="7"/>
  <c r="I5033" i="7"/>
  <c r="K5033" i="7" s="1"/>
  <c r="J5033" i="7"/>
  <c r="M5033" i="7" s="1"/>
  <c r="L5033" i="7"/>
  <c r="I5034" i="7"/>
  <c r="L5034" i="7"/>
  <c r="I5035" i="7"/>
  <c r="K5035" i="7" s="1"/>
  <c r="J5035" i="7"/>
  <c r="M5035" i="7" s="1"/>
  <c r="L5035" i="7"/>
  <c r="I5036" i="7"/>
  <c r="L5036" i="7"/>
  <c r="I5037" i="7"/>
  <c r="J5037" i="7" s="1"/>
  <c r="M5037" i="7" s="1"/>
  <c r="K5037" i="7"/>
  <c r="L5037" i="7"/>
  <c r="I5038" i="7"/>
  <c r="K5038" i="7" s="1"/>
  <c r="J5038" i="7"/>
  <c r="M5038" i="7" s="1"/>
  <c r="L5038" i="7"/>
  <c r="I5039" i="7"/>
  <c r="K5039" i="7" s="1"/>
  <c r="J5039" i="7"/>
  <c r="M5039" i="7" s="1"/>
  <c r="L5039" i="7"/>
  <c r="I5040" i="7"/>
  <c r="J5040" i="7" s="1"/>
  <c r="M5040" i="7" s="1"/>
  <c r="L5040" i="7"/>
  <c r="I5041" i="7"/>
  <c r="K5041" i="7" s="1"/>
  <c r="J5041" i="7"/>
  <c r="M5041" i="7" s="1"/>
  <c r="L5041" i="7"/>
  <c r="I5042" i="7"/>
  <c r="J5042" i="7" s="1"/>
  <c r="M5042" i="7" s="1"/>
  <c r="L5042" i="7"/>
  <c r="I5043" i="7"/>
  <c r="K5043" i="7" s="1"/>
  <c r="J5043" i="7"/>
  <c r="L5043" i="7"/>
  <c r="M5043" i="7"/>
  <c r="I5044" i="7"/>
  <c r="L5044" i="7"/>
  <c r="I5045" i="7"/>
  <c r="J5045" i="7" s="1"/>
  <c r="M5045" i="7" s="1"/>
  <c r="K5045" i="7"/>
  <c r="L5045" i="7"/>
  <c r="I5046" i="7"/>
  <c r="J5046" i="7"/>
  <c r="M5046" i="7" s="1"/>
  <c r="K5046" i="7"/>
  <c r="L5046" i="7"/>
  <c r="I5047" i="7"/>
  <c r="K5047" i="7" s="1"/>
  <c r="J5047" i="7"/>
  <c r="M5047" i="7" s="1"/>
  <c r="L5047" i="7"/>
  <c r="I5048" i="7"/>
  <c r="K5048" i="7" s="1"/>
  <c r="J5048" i="7"/>
  <c r="M5048" i="7" s="1"/>
  <c r="L5048" i="7"/>
  <c r="I5049" i="7"/>
  <c r="J5049" i="7"/>
  <c r="M5049" i="7" s="1"/>
  <c r="K5049" i="7"/>
  <c r="L5049" i="7"/>
  <c r="I5050" i="7"/>
  <c r="K5050" i="7" s="1"/>
  <c r="J5050" i="7"/>
  <c r="M5050" i="7" s="1"/>
  <c r="L5050" i="7"/>
  <c r="I5051" i="7"/>
  <c r="L5051" i="7"/>
  <c r="I5052" i="7"/>
  <c r="K5052" i="7" s="1"/>
  <c r="J5052" i="7"/>
  <c r="M5052" i="7" s="1"/>
  <c r="L5052" i="7"/>
  <c r="I5053" i="7"/>
  <c r="K5053" i="7" s="1"/>
  <c r="J5053" i="7"/>
  <c r="M5053" i="7" s="1"/>
  <c r="L5053" i="7"/>
  <c r="I5054" i="7"/>
  <c r="J5054" i="7" s="1"/>
  <c r="M5054" i="7" s="1"/>
  <c r="L5054" i="7"/>
  <c r="I5055" i="7"/>
  <c r="L5055" i="7"/>
  <c r="I5056" i="7"/>
  <c r="J5056" i="7"/>
  <c r="M5056" i="7" s="1"/>
  <c r="K5056" i="7"/>
  <c r="L5056" i="7"/>
  <c r="I5057" i="7"/>
  <c r="K5057" i="7" s="1"/>
  <c r="J5057" i="7"/>
  <c r="M5057" i="7" s="1"/>
  <c r="L5057" i="7"/>
  <c r="I5058" i="7"/>
  <c r="K5058" i="7" s="1"/>
  <c r="L5058" i="7"/>
  <c r="I5059" i="7"/>
  <c r="K5059" i="7" s="1"/>
  <c r="J5059" i="7"/>
  <c r="M5059" i="7" s="1"/>
  <c r="L5059" i="7"/>
  <c r="I5060" i="7"/>
  <c r="L5060" i="7"/>
  <c r="I5061" i="7"/>
  <c r="J5061" i="7" s="1"/>
  <c r="M5061" i="7" s="1"/>
  <c r="L5061" i="7"/>
  <c r="I5062" i="7"/>
  <c r="K5062" i="7" s="1"/>
  <c r="J5062" i="7"/>
  <c r="M5062" i="7" s="1"/>
  <c r="L5062" i="7"/>
  <c r="I5063" i="7"/>
  <c r="K5063" i="7" s="1"/>
  <c r="J5063" i="7"/>
  <c r="M5063" i="7" s="1"/>
  <c r="L5063" i="7"/>
  <c r="I5064" i="7"/>
  <c r="J5064" i="7" s="1"/>
  <c r="M5064" i="7" s="1"/>
  <c r="L5064" i="7"/>
  <c r="I5065" i="7"/>
  <c r="J5065" i="7" s="1"/>
  <c r="M5065" i="7" s="1"/>
  <c r="L5065" i="7"/>
  <c r="I5066" i="7"/>
  <c r="K5066" i="7" s="1"/>
  <c r="J5066" i="7"/>
  <c r="M5066" i="7" s="1"/>
  <c r="L5066" i="7"/>
  <c r="I5067" i="7"/>
  <c r="K5067" i="7" s="1"/>
  <c r="J5067" i="7"/>
  <c r="M5067" i="7" s="1"/>
  <c r="L5067" i="7"/>
  <c r="I5068" i="7"/>
  <c r="L5068" i="7"/>
  <c r="I5069" i="7"/>
  <c r="J5069" i="7"/>
  <c r="M5069" i="7" s="1"/>
  <c r="K5069" i="7"/>
  <c r="L5069" i="7"/>
  <c r="I5070" i="7"/>
  <c r="K5070" i="7" s="1"/>
  <c r="J5070" i="7"/>
  <c r="L5070" i="7"/>
  <c r="M5070" i="7"/>
  <c r="I5071" i="7"/>
  <c r="K5071" i="7" s="1"/>
  <c r="J5071" i="7"/>
  <c r="M5071" i="7" s="1"/>
  <c r="L5071" i="7"/>
  <c r="I5072" i="7"/>
  <c r="L5072" i="7"/>
  <c r="I5073" i="7"/>
  <c r="J5073" i="7" s="1"/>
  <c r="M5073" i="7" s="1"/>
  <c r="K5073" i="7"/>
  <c r="L5073" i="7"/>
  <c r="I5074" i="7"/>
  <c r="J5074" i="7"/>
  <c r="M5074" i="7" s="1"/>
  <c r="K5074" i="7"/>
  <c r="L5074" i="7"/>
  <c r="I5075" i="7"/>
  <c r="K5075" i="7" s="1"/>
  <c r="J5075" i="7"/>
  <c r="M5075" i="7" s="1"/>
  <c r="L5075" i="7"/>
  <c r="I5076" i="7"/>
  <c r="L5076" i="7"/>
  <c r="I5077" i="7"/>
  <c r="K5077" i="7" s="1"/>
  <c r="J5077" i="7"/>
  <c r="M5077" i="7" s="1"/>
  <c r="L5077" i="7"/>
  <c r="I5078" i="7"/>
  <c r="J5078" i="7" s="1"/>
  <c r="M5078" i="7" s="1"/>
  <c r="L5078" i="7"/>
  <c r="I5079" i="7"/>
  <c r="K5079" i="7" s="1"/>
  <c r="L5079" i="7"/>
  <c r="I5080" i="7"/>
  <c r="K5080" i="7" s="1"/>
  <c r="J5080" i="7"/>
  <c r="M5080" i="7" s="1"/>
  <c r="L5080" i="7"/>
  <c r="I5081" i="7"/>
  <c r="K5081" i="7" s="1"/>
  <c r="J5081" i="7"/>
  <c r="M5081" i="7" s="1"/>
  <c r="L5081" i="7"/>
  <c r="I5082" i="7"/>
  <c r="L5082" i="7"/>
  <c r="I5083" i="7"/>
  <c r="J5083" i="7" s="1"/>
  <c r="M5083" i="7" s="1"/>
  <c r="K5083" i="7"/>
  <c r="L5083" i="7"/>
  <c r="I5084" i="7"/>
  <c r="K5084" i="7" s="1"/>
  <c r="J5084" i="7"/>
  <c r="M5084" i="7" s="1"/>
  <c r="L5084" i="7"/>
  <c r="I5085" i="7"/>
  <c r="J5085" i="7" s="1"/>
  <c r="M5085" i="7" s="1"/>
  <c r="K5085" i="7"/>
  <c r="L5085" i="7"/>
  <c r="I5086" i="7"/>
  <c r="K5086" i="7" s="1"/>
  <c r="J5086" i="7"/>
  <c r="M5086" i="7" s="1"/>
  <c r="L5086" i="7"/>
  <c r="I5087" i="7"/>
  <c r="K5087" i="7" s="1"/>
  <c r="J5087" i="7"/>
  <c r="M5087" i="7" s="1"/>
  <c r="L5087" i="7"/>
  <c r="I5088" i="7"/>
  <c r="L5088" i="7"/>
  <c r="I5089" i="7"/>
  <c r="K5089" i="7" s="1"/>
  <c r="J5089" i="7"/>
  <c r="L5089" i="7"/>
  <c r="M5089" i="7"/>
  <c r="I5090" i="7"/>
  <c r="K5090" i="7" s="1"/>
  <c r="J5090" i="7"/>
  <c r="M5090" i="7" s="1"/>
  <c r="L5090" i="7"/>
  <c r="I5091" i="7"/>
  <c r="K5091" i="7" s="1"/>
  <c r="J5091" i="7"/>
  <c r="L5091" i="7"/>
  <c r="M5091" i="7"/>
  <c r="I5092" i="7"/>
  <c r="L5092" i="7"/>
  <c r="I5093" i="7"/>
  <c r="L5093" i="7"/>
  <c r="I5094" i="7"/>
  <c r="K5094" i="7" s="1"/>
  <c r="J5094" i="7"/>
  <c r="M5094" i="7" s="1"/>
  <c r="L5094" i="7"/>
  <c r="I5095" i="7"/>
  <c r="K5095" i="7" s="1"/>
  <c r="J5095" i="7"/>
  <c r="M5095" i="7" s="1"/>
  <c r="L5095" i="7"/>
  <c r="I5096" i="7"/>
  <c r="J5096" i="7" s="1"/>
  <c r="M5096" i="7" s="1"/>
  <c r="L5096" i="7"/>
  <c r="I5097" i="7"/>
  <c r="K5097" i="7" s="1"/>
  <c r="L5097" i="7"/>
  <c r="I5098" i="7"/>
  <c r="K5098" i="7" s="1"/>
  <c r="J5098" i="7"/>
  <c r="M5098" i="7" s="1"/>
  <c r="L5098" i="7"/>
  <c r="I5099" i="7"/>
  <c r="K5099" i="7" s="1"/>
  <c r="J5099" i="7"/>
  <c r="M5099" i="7" s="1"/>
  <c r="L5099" i="7"/>
  <c r="I5100" i="7"/>
  <c r="L5100" i="7"/>
  <c r="I5101" i="7"/>
  <c r="J5101" i="7" s="1"/>
  <c r="M5101" i="7" s="1"/>
  <c r="L5101" i="7"/>
  <c r="I5102" i="7"/>
  <c r="K5102" i="7" s="1"/>
  <c r="J5102" i="7"/>
  <c r="M5102" i="7" s="1"/>
  <c r="L5102" i="7"/>
  <c r="I5103" i="7"/>
  <c r="K5103" i="7" s="1"/>
  <c r="J5103" i="7"/>
  <c r="M5103" i="7" s="1"/>
  <c r="L5103" i="7"/>
  <c r="I5104" i="7"/>
  <c r="L5104" i="7"/>
  <c r="I5105" i="7"/>
  <c r="J5105" i="7" s="1"/>
  <c r="M5105" i="7" s="1"/>
  <c r="L5105" i="7"/>
  <c r="I5106" i="7"/>
  <c r="J5106" i="7"/>
  <c r="M5106" i="7" s="1"/>
  <c r="K5106" i="7"/>
  <c r="L5106" i="7"/>
  <c r="I5107" i="7"/>
  <c r="K5107" i="7" s="1"/>
  <c r="J5107" i="7"/>
  <c r="M5107" i="7" s="1"/>
  <c r="L5107" i="7"/>
  <c r="I5108" i="7"/>
  <c r="L5108" i="7"/>
  <c r="I5109" i="7"/>
  <c r="L5109" i="7"/>
  <c r="I5110" i="7"/>
  <c r="K5110" i="7" s="1"/>
  <c r="J5110" i="7"/>
  <c r="M5110" i="7" s="1"/>
  <c r="L5110" i="7"/>
  <c r="I5111" i="7"/>
  <c r="K5111" i="7" s="1"/>
  <c r="J5111" i="7"/>
  <c r="M5111" i="7" s="1"/>
  <c r="L5111" i="7"/>
  <c r="I5112" i="7"/>
  <c r="J5112" i="7" s="1"/>
  <c r="M5112" i="7" s="1"/>
  <c r="L5112" i="7"/>
  <c r="I5113" i="7"/>
  <c r="K5113" i="7" s="1"/>
  <c r="J5113" i="7"/>
  <c r="M5113" i="7" s="1"/>
  <c r="L5113" i="7"/>
  <c r="I5114" i="7"/>
  <c r="J5114" i="7" s="1"/>
  <c r="M5114" i="7" s="1"/>
  <c r="L5114" i="7"/>
  <c r="I5115" i="7"/>
  <c r="J5115" i="7" s="1"/>
  <c r="M5115" i="7" s="1"/>
  <c r="L5115" i="7"/>
  <c r="I5116" i="7"/>
  <c r="K5116" i="7" s="1"/>
  <c r="J5116" i="7"/>
  <c r="M5116" i="7" s="1"/>
  <c r="L5116" i="7"/>
  <c r="I5117" i="7"/>
  <c r="K5117" i="7" s="1"/>
  <c r="L5117" i="7"/>
  <c r="I5118" i="7"/>
  <c r="K5118" i="7" s="1"/>
  <c r="J5118" i="7"/>
  <c r="L5118" i="7"/>
  <c r="M5118" i="7"/>
  <c r="I5119" i="7"/>
  <c r="K5119" i="7" s="1"/>
  <c r="J5119" i="7"/>
  <c r="M5119" i="7" s="1"/>
  <c r="L5119" i="7"/>
  <c r="I5120" i="7"/>
  <c r="K5120" i="7" s="1"/>
  <c r="L5120" i="7"/>
  <c r="I5121" i="7"/>
  <c r="K5121" i="7" s="1"/>
  <c r="J5121" i="7"/>
  <c r="M5121" i="7" s="1"/>
  <c r="L5121" i="7"/>
  <c r="I5122" i="7"/>
  <c r="L5122" i="7"/>
  <c r="I5123" i="7"/>
  <c r="L5123" i="7"/>
  <c r="I5124" i="7"/>
  <c r="K5124" i="7" s="1"/>
  <c r="J5124" i="7"/>
  <c r="L5124" i="7"/>
  <c r="M5124" i="7"/>
  <c r="I5125" i="7"/>
  <c r="K5125" i="7" s="1"/>
  <c r="J5125" i="7"/>
  <c r="M5125" i="7" s="1"/>
  <c r="L5125" i="7"/>
  <c r="I5126" i="7"/>
  <c r="L5126" i="7"/>
  <c r="I5127" i="7"/>
  <c r="L5127" i="7"/>
  <c r="I5128" i="7"/>
  <c r="K5128" i="7" s="1"/>
  <c r="J5128" i="7"/>
  <c r="M5128" i="7" s="1"/>
  <c r="L5128" i="7"/>
  <c r="I5129" i="7"/>
  <c r="J5129" i="7" s="1"/>
  <c r="M5129" i="7" s="1"/>
  <c r="L5129" i="7"/>
  <c r="I5130" i="7"/>
  <c r="K5130" i="7" s="1"/>
  <c r="J5130" i="7"/>
  <c r="M5130" i="7" s="1"/>
  <c r="L5130" i="7"/>
  <c r="I5131" i="7"/>
  <c r="J5131" i="7"/>
  <c r="M5131" i="7" s="1"/>
  <c r="K5131" i="7"/>
  <c r="L5131" i="7"/>
  <c r="I5132" i="7"/>
  <c r="L5132" i="7"/>
  <c r="I5133" i="7"/>
  <c r="L5133" i="7"/>
  <c r="I5134" i="7"/>
  <c r="K5134" i="7" s="1"/>
  <c r="J5134" i="7"/>
  <c r="M5134" i="7" s="1"/>
  <c r="L5134" i="7"/>
  <c r="I5135" i="7"/>
  <c r="K5135" i="7" s="1"/>
  <c r="J5135" i="7"/>
  <c r="M5135" i="7" s="1"/>
  <c r="L5135" i="7"/>
  <c r="I5136" i="7"/>
  <c r="K5136" i="7" s="1"/>
  <c r="J5136" i="7"/>
  <c r="M5136" i="7" s="1"/>
  <c r="L5136" i="7"/>
  <c r="I5137" i="7"/>
  <c r="K5137" i="7" s="1"/>
  <c r="J5137" i="7"/>
  <c r="L5137" i="7"/>
  <c r="M5137" i="7"/>
  <c r="I5138" i="7"/>
  <c r="K5138" i="7" s="1"/>
  <c r="J5138" i="7"/>
  <c r="M5138" i="7" s="1"/>
  <c r="L5138" i="7"/>
  <c r="I5139" i="7"/>
  <c r="J5139" i="7" s="1"/>
  <c r="L5139" i="7"/>
  <c r="M5139" i="7"/>
  <c r="I5140" i="7"/>
  <c r="L5140" i="7"/>
  <c r="I5141" i="7"/>
  <c r="K5141" i="7" s="1"/>
  <c r="J5141" i="7"/>
  <c r="M5141" i="7" s="1"/>
  <c r="L5141" i="7"/>
  <c r="I5142" i="7"/>
  <c r="J5142" i="7"/>
  <c r="M5142" i="7" s="1"/>
  <c r="K5142" i="7"/>
  <c r="L5142" i="7"/>
  <c r="I5143" i="7"/>
  <c r="L5143" i="7"/>
  <c r="I5144" i="7"/>
  <c r="J5144" i="7" s="1"/>
  <c r="M5144" i="7" s="1"/>
  <c r="L5144" i="7"/>
  <c r="I5145" i="7"/>
  <c r="K5145" i="7" s="1"/>
  <c r="J5145" i="7"/>
  <c r="M5145" i="7" s="1"/>
  <c r="L5145" i="7"/>
  <c r="I5146" i="7"/>
  <c r="K5146" i="7" s="1"/>
  <c r="J5146" i="7"/>
  <c r="M5146" i="7" s="1"/>
  <c r="L5146" i="7"/>
  <c r="I5147" i="7"/>
  <c r="K5147" i="7" s="1"/>
  <c r="L5147" i="7"/>
  <c r="I5148" i="7"/>
  <c r="L5148" i="7"/>
  <c r="I5149" i="7"/>
  <c r="K5149" i="7" s="1"/>
  <c r="L5149" i="7"/>
  <c r="I5150" i="7"/>
  <c r="K5150" i="7" s="1"/>
  <c r="J5150" i="7"/>
  <c r="M5150" i="7" s="1"/>
  <c r="L5150" i="7"/>
  <c r="I5151" i="7"/>
  <c r="K5151" i="7" s="1"/>
  <c r="J5151" i="7"/>
  <c r="M5151" i="7" s="1"/>
  <c r="L5151" i="7"/>
  <c r="I5152" i="7"/>
  <c r="L5152" i="7"/>
  <c r="I5153" i="7"/>
  <c r="K5153" i="7" s="1"/>
  <c r="J5153" i="7"/>
  <c r="M5153" i="7" s="1"/>
  <c r="L5153" i="7"/>
  <c r="I5154" i="7"/>
  <c r="J5154" i="7"/>
  <c r="M5154" i="7" s="1"/>
  <c r="K5154" i="7"/>
  <c r="L5154" i="7"/>
  <c r="I5155" i="7"/>
  <c r="K5155" i="7" s="1"/>
  <c r="J5155" i="7"/>
  <c r="M5155" i="7" s="1"/>
  <c r="L5155" i="7"/>
  <c r="I5156" i="7"/>
  <c r="L5156" i="7"/>
  <c r="I5157" i="7"/>
  <c r="J5157" i="7" s="1"/>
  <c r="M5157" i="7" s="1"/>
  <c r="L5157" i="7"/>
  <c r="I5158" i="7"/>
  <c r="K5158" i="7" s="1"/>
  <c r="J5158" i="7"/>
  <c r="M5158" i="7" s="1"/>
  <c r="L5158" i="7"/>
  <c r="I5159" i="7"/>
  <c r="K5159" i="7" s="1"/>
  <c r="J5159" i="7"/>
  <c r="M5159" i="7" s="1"/>
  <c r="L5159" i="7"/>
  <c r="I5160" i="7"/>
  <c r="K5160" i="7" s="1"/>
  <c r="L5160" i="7"/>
  <c r="I5161" i="7"/>
  <c r="K5161" i="7" s="1"/>
  <c r="J5161" i="7"/>
  <c r="M5161" i="7" s="1"/>
  <c r="L5161" i="7"/>
  <c r="I5162" i="7"/>
  <c r="L5162" i="7"/>
  <c r="I5163" i="7"/>
  <c r="J5163" i="7"/>
  <c r="M5163" i="7" s="1"/>
  <c r="K5163" i="7"/>
  <c r="L5163" i="7"/>
  <c r="I5164" i="7"/>
  <c r="K5164" i="7" s="1"/>
  <c r="J5164" i="7"/>
  <c r="L5164" i="7"/>
  <c r="M5164" i="7"/>
  <c r="I5165" i="7"/>
  <c r="L5165" i="7"/>
  <c r="I5166" i="7"/>
  <c r="K5166" i="7" s="1"/>
  <c r="J5166" i="7"/>
  <c r="M5166" i="7" s="1"/>
  <c r="L5166" i="7"/>
  <c r="I5167" i="7"/>
  <c r="K5167" i="7" s="1"/>
  <c r="J5167" i="7"/>
  <c r="M5167" i="7" s="1"/>
  <c r="L5167" i="7"/>
  <c r="I5168" i="7"/>
  <c r="K5168" i="7" s="1"/>
  <c r="J5168" i="7"/>
  <c r="M5168" i="7" s="1"/>
  <c r="L5168" i="7"/>
  <c r="I5169" i="7"/>
  <c r="K5169" i="7" s="1"/>
  <c r="L5169" i="7"/>
  <c r="I5170" i="7"/>
  <c r="L5170" i="7"/>
  <c r="I5171" i="7"/>
  <c r="K5171" i="7" s="1"/>
  <c r="J5171" i="7"/>
  <c r="M5171" i="7" s="1"/>
  <c r="L5171" i="7"/>
  <c r="I5172" i="7"/>
  <c r="K5172" i="7" s="1"/>
  <c r="J5172" i="7"/>
  <c r="M5172" i="7" s="1"/>
  <c r="L5172" i="7"/>
  <c r="I5173" i="7"/>
  <c r="L5173" i="7"/>
  <c r="I5174" i="7"/>
  <c r="K5174" i="7" s="1"/>
  <c r="J5174" i="7"/>
  <c r="M5174" i="7" s="1"/>
  <c r="L5174" i="7"/>
  <c r="I5175" i="7"/>
  <c r="L5175" i="7"/>
  <c r="I5176" i="7"/>
  <c r="L5176" i="7"/>
  <c r="I5177" i="7"/>
  <c r="K5177" i="7" s="1"/>
  <c r="J5177" i="7"/>
  <c r="M5177" i="7" s="1"/>
  <c r="L5177" i="7"/>
  <c r="I5178" i="7"/>
  <c r="K5178" i="7" s="1"/>
  <c r="J5178" i="7"/>
  <c r="M5178" i="7" s="1"/>
  <c r="L5178" i="7"/>
  <c r="I5179" i="7"/>
  <c r="K5179" i="7" s="1"/>
  <c r="J5179" i="7"/>
  <c r="L5179" i="7"/>
  <c r="M5179" i="7"/>
  <c r="I5180" i="7"/>
  <c r="K5180" i="7" s="1"/>
  <c r="J5180" i="7"/>
  <c r="L5180" i="7"/>
  <c r="M5180" i="7"/>
  <c r="I5181" i="7"/>
  <c r="J5181" i="7" s="1"/>
  <c r="M5181" i="7" s="1"/>
  <c r="K5181" i="7"/>
  <c r="L5181" i="7"/>
  <c r="I5182" i="7"/>
  <c r="K5182" i="7" s="1"/>
  <c r="J5182" i="7"/>
  <c r="L5182" i="7"/>
  <c r="M5182" i="7"/>
  <c r="I5183" i="7"/>
  <c r="K5183" i="7" s="1"/>
  <c r="L5183" i="7"/>
  <c r="I5184" i="7"/>
  <c r="K5184" i="7" s="1"/>
  <c r="L5184" i="7"/>
  <c r="I5185" i="7"/>
  <c r="J5185" i="7" s="1"/>
  <c r="M5185" i="7" s="1"/>
  <c r="K5185" i="7"/>
  <c r="L5185" i="7"/>
  <c r="I5186" i="7"/>
  <c r="K5186" i="7" s="1"/>
  <c r="J5186" i="7"/>
  <c r="M5186" i="7" s="1"/>
  <c r="L5186" i="7"/>
  <c r="I5187" i="7"/>
  <c r="J5187" i="7"/>
  <c r="K5187" i="7"/>
  <c r="L5187" i="7"/>
  <c r="M5187" i="7"/>
  <c r="I5188" i="7"/>
  <c r="L5188" i="7"/>
  <c r="I5189" i="7"/>
  <c r="J5189" i="7" s="1"/>
  <c r="M5189" i="7" s="1"/>
  <c r="L5189" i="7"/>
  <c r="I5190" i="7"/>
  <c r="K5190" i="7" s="1"/>
  <c r="J5190" i="7"/>
  <c r="M5190" i="7" s="1"/>
  <c r="L5190" i="7"/>
  <c r="I5191" i="7"/>
  <c r="K5191" i="7" s="1"/>
  <c r="J5191" i="7"/>
  <c r="M5191" i="7" s="1"/>
  <c r="L5191" i="7"/>
  <c r="I5192" i="7"/>
  <c r="K5192" i="7" s="1"/>
  <c r="L5192" i="7"/>
  <c r="I5193" i="7"/>
  <c r="K5193" i="7" s="1"/>
  <c r="J5193" i="7"/>
  <c r="M5193" i="7" s="1"/>
  <c r="L5193" i="7"/>
  <c r="I5194" i="7"/>
  <c r="L5194" i="7"/>
  <c r="I5195" i="7"/>
  <c r="J5195" i="7" s="1"/>
  <c r="M5195" i="7" s="1"/>
  <c r="L5195" i="7"/>
  <c r="I5196" i="7"/>
  <c r="K5196" i="7" s="1"/>
  <c r="J5196" i="7"/>
  <c r="M5196" i="7" s="1"/>
  <c r="L5196" i="7"/>
  <c r="I5197" i="7"/>
  <c r="K5197" i="7" s="1"/>
  <c r="J5197" i="7"/>
  <c r="M5197" i="7" s="1"/>
  <c r="L5197" i="7"/>
  <c r="I5198" i="7"/>
  <c r="K5198" i="7" s="1"/>
  <c r="J5198" i="7"/>
  <c r="M5198" i="7" s="1"/>
  <c r="L5198" i="7"/>
  <c r="I5199" i="7"/>
  <c r="L5199" i="7"/>
  <c r="I5200" i="7"/>
  <c r="K5200" i="7" s="1"/>
  <c r="J5200" i="7"/>
  <c r="M5200" i="7" s="1"/>
  <c r="L5200" i="7"/>
  <c r="I5201" i="7"/>
  <c r="K5201" i="7" s="1"/>
  <c r="J5201" i="7"/>
  <c r="M5201" i="7" s="1"/>
  <c r="L5201" i="7"/>
  <c r="I5202" i="7"/>
  <c r="K5202" i="7" s="1"/>
  <c r="J5202" i="7"/>
  <c r="M5202" i="7" s="1"/>
  <c r="L5202" i="7"/>
  <c r="I5203" i="7"/>
  <c r="J5203" i="7" s="1"/>
  <c r="M5203" i="7" s="1"/>
  <c r="K5203" i="7"/>
  <c r="L5203" i="7"/>
  <c r="I5204" i="7"/>
  <c r="L5204" i="7"/>
  <c r="I5205" i="7"/>
  <c r="K5205" i="7" s="1"/>
  <c r="J5205" i="7"/>
  <c r="M5205" i="7" s="1"/>
  <c r="L5205" i="7"/>
  <c r="I5206" i="7"/>
  <c r="K5206" i="7" s="1"/>
  <c r="J5206" i="7"/>
  <c r="M5206" i="7" s="1"/>
  <c r="L5206" i="7"/>
  <c r="I5207" i="7"/>
  <c r="K5207" i="7" s="1"/>
  <c r="L5207" i="7"/>
  <c r="I5208" i="7"/>
  <c r="J5208" i="7" s="1"/>
  <c r="M5208" i="7" s="1"/>
  <c r="K5208" i="7"/>
  <c r="L5208" i="7"/>
  <c r="I5209" i="7"/>
  <c r="K5209" i="7" s="1"/>
  <c r="J5209" i="7"/>
  <c r="M5209" i="7" s="1"/>
  <c r="L5209" i="7"/>
  <c r="I5210" i="7"/>
  <c r="J5210" i="7"/>
  <c r="M5210" i="7" s="1"/>
  <c r="K5210" i="7"/>
  <c r="L5210" i="7"/>
  <c r="I5211" i="7"/>
  <c r="K5211" i="7" s="1"/>
  <c r="J5211" i="7"/>
  <c r="M5211" i="7" s="1"/>
  <c r="L5211" i="7"/>
  <c r="I5212" i="7"/>
  <c r="L5212" i="7"/>
  <c r="I5213" i="7"/>
  <c r="L5213" i="7"/>
  <c r="I5214" i="7"/>
  <c r="K5214" i="7" s="1"/>
  <c r="J5214" i="7"/>
  <c r="M5214" i="7" s="1"/>
  <c r="L5214" i="7"/>
  <c r="I5215" i="7"/>
  <c r="K5215" i="7" s="1"/>
  <c r="L5215" i="7"/>
  <c r="I5216" i="7"/>
  <c r="K5216" i="7" s="1"/>
  <c r="J5216" i="7"/>
  <c r="M5216" i="7" s="1"/>
  <c r="L5216" i="7"/>
  <c r="I5217" i="7"/>
  <c r="K5217" i="7" s="1"/>
  <c r="J5217" i="7"/>
  <c r="M5217" i="7" s="1"/>
  <c r="L5217" i="7"/>
  <c r="I5218" i="7"/>
  <c r="K5218" i="7" s="1"/>
  <c r="J5218" i="7"/>
  <c r="M5218" i="7" s="1"/>
  <c r="L5218" i="7"/>
  <c r="I5219" i="7"/>
  <c r="K5219" i="7" s="1"/>
  <c r="J5219" i="7"/>
  <c r="M5219" i="7" s="1"/>
  <c r="L5219" i="7"/>
  <c r="I5220" i="7"/>
  <c r="K5220" i="7" s="1"/>
  <c r="J5220" i="7"/>
  <c r="L5220" i="7"/>
  <c r="M5220" i="7"/>
  <c r="I5221" i="7"/>
  <c r="L5221" i="7"/>
  <c r="I5222" i="7"/>
  <c r="J5222" i="7"/>
  <c r="M5222" i="7" s="1"/>
  <c r="K5222" i="7"/>
  <c r="L5222" i="7"/>
  <c r="I5223" i="7"/>
  <c r="K5223" i="7" s="1"/>
  <c r="L5223" i="7"/>
  <c r="I5224" i="7"/>
  <c r="K5224" i="7" s="1"/>
  <c r="J5224" i="7"/>
  <c r="M5224" i="7" s="1"/>
  <c r="L5224" i="7"/>
  <c r="I5225" i="7"/>
  <c r="K5225" i="7" s="1"/>
  <c r="J5225" i="7"/>
  <c r="M5225" i="7" s="1"/>
  <c r="L5225" i="7"/>
  <c r="I5226" i="7"/>
  <c r="K5226" i="7" s="1"/>
  <c r="J5226" i="7"/>
  <c r="M5226" i="7" s="1"/>
  <c r="L5226" i="7"/>
  <c r="I5227" i="7"/>
  <c r="K5227" i="7" s="1"/>
  <c r="J5227" i="7"/>
  <c r="L5227" i="7"/>
  <c r="M5227" i="7"/>
  <c r="I5228" i="7"/>
  <c r="K5228" i="7" s="1"/>
  <c r="J5228" i="7"/>
  <c r="M5228" i="7" s="1"/>
  <c r="L5228" i="7"/>
  <c r="I5229" i="7"/>
  <c r="L5229" i="7"/>
  <c r="I5230" i="7"/>
  <c r="J5230" i="7"/>
  <c r="M5230" i="7" s="1"/>
  <c r="K5230" i="7"/>
  <c r="L5230" i="7"/>
  <c r="I5231" i="7"/>
  <c r="K5231" i="7" s="1"/>
  <c r="J5231" i="7"/>
  <c r="M5231" i="7" s="1"/>
  <c r="L5231" i="7"/>
  <c r="I5232" i="7"/>
  <c r="J5232" i="7"/>
  <c r="M5232" i="7" s="1"/>
  <c r="K5232" i="7"/>
  <c r="L5232" i="7"/>
  <c r="I5233" i="7"/>
  <c r="J5233" i="7" s="1"/>
  <c r="M5233" i="7" s="1"/>
  <c r="K5233" i="7"/>
  <c r="L5233" i="7"/>
  <c r="I5234" i="7"/>
  <c r="J5234" i="7"/>
  <c r="M5234" i="7" s="1"/>
  <c r="K5234" i="7"/>
  <c r="L5234" i="7"/>
  <c r="I5235" i="7"/>
  <c r="K5235" i="7" s="1"/>
  <c r="J5235" i="7"/>
  <c r="M5235" i="7" s="1"/>
  <c r="L5235" i="7"/>
  <c r="I5236" i="7"/>
  <c r="K5236" i="7" s="1"/>
  <c r="J5236" i="7"/>
  <c r="M5236" i="7" s="1"/>
  <c r="L5236" i="7"/>
  <c r="I5237" i="7"/>
  <c r="K5237" i="7" s="1"/>
  <c r="L5237" i="7"/>
  <c r="I5238" i="7"/>
  <c r="K5238" i="7" s="1"/>
  <c r="J5238" i="7"/>
  <c r="M5238" i="7" s="1"/>
  <c r="L5238" i="7"/>
  <c r="I5239" i="7"/>
  <c r="K5239" i="7" s="1"/>
  <c r="J5239" i="7"/>
  <c r="M5239" i="7" s="1"/>
  <c r="L5239" i="7"/>
  <c r="I5240" i="7"/>
  <c r="K5240" i="7" s="1"/>
  <c r="J5240" i="7"/>
  <c r="M5240" i="7" s="1"/>
  <c r="L5240" i="7"/>
  <c r="I5241" i="7"/>
  <c r="L5241" i="7"/>
  <c r="I5242" i="7"/>
  <c r="L5242" i="7"/>
  <c r="I5243" i="7"/>
  <c r="K5243" i="7" s="1"/>
  <c r="J5243" i="7"/>
  <c r="M5243" i="7" s="1"/>
  <c r="L5243" i="7"/>
  <c r="I5244" i="7"/>
  <c r="K5244" i="7" s="1"/>
  <c r="J5244" i="7"/>
  <c r="M5244" i="7" s="1"/>
  <c r="L5244" i="7"/>
  <c r="I5245" i="7"/>
  <c r="J5245" i="7" s="1"/>
  <c r="M5245" i="7" s="1"/>
  <c r="L5245" i="7"/>
  <c r="I5246" i="7"/>
  <c r="K5246" i="7" s="1"/>
  <c r="J5246" i="7"/>
  <c r="M5246" i="7" s="1"/>
  <c r="L5246" i="7"/>
  <c r="I5247" i="7"/>
  <c r="K5247" i="7" s="1"/>
  <c r="L5247" i="7"/>
  <c r="I5248" i="7"/>
  <c r="J5248" i="7" s="1"/>
  <c r="M5248" i="7" s="1"/>
  <c r="K5248" i="7"/>
  <c r="L5248" i="7"/>
  <c r="I5249" i="7"/>
  <c r="J5249" i="7"/>
  <c r="M5249" i="7" s="1"/>
  <c r="K5249" i="7"/>
  <c r="L5249" i="7"/>
  <c r="I5250" i="7"/>
  <c r="K5250" i="7" s="1"/>
  <c r="J5250" i="7"/>
  <c r="M5250" i="7" s="1"/>
  <c r="L5250" i="7"/>
  <c r="I5251" i="7"/>
  <c r="J5251" i="7"/>
  <c r="M5251" i="7" s="1"/>
  <c r="K5251" i="7"/>
  <c r="L5251" i="7"/>
  <c r="I5252" i="7"/>
  <c r="K5252" i="7" s="1"/>
  <c r="J5252" i="7"/>
  <c r="M5252" i="7" s="1"/>
  <c r="L5252" i="7"/>
  <c r="I5253" i="7"/>
  <c r="J5253" i="7"/>
  <c r="M5253" i="7" s="1"/>
  <c r="K5253" i="7"/>
  <c r="L5253" i="7"/>
  <c r="I5254" i="7"/>
  <c r="J5254" i="7" s="1"/>
  <c r="M5254" i="7" s="1"/>
  <c r="L5254" i="7"/>
  <c r="I5255" i="7"/>
  <c r="K5255" i="7" s="1"/>
  <c r="J5255" i="7"/>
  <c r="M5255" i="7" s="1"/>
  <c r="L5255" i="7"/>
  <c r="I5256" i="7"/>
  <c r="K5256" i="7" s="1"/>
  <c r="J5256" i="7"/>
  <c r="M5256" i="7" s="1"/>
  <c r="L5256" i="7"/>
  <c r="I5257" i="7"/>
  <c r="K5257" i="7" s="1"/>
  <c r="J5257" i="7"/>
  <c r="L5257" i="7"/>
  <c r="M5257" i="7"/>
  <c r="I5258" i="7"/>
  <c r="L5258" i="7"/>
  <c r="I5259" i="7"/>
  <c r="K5259" i="7" s="1"/>
  <c r="J5259" i="7"/>
  <c r="M5259" i="7" s="1"/>
  <c r="L5259" i="7"/>
  <c r="I5260" i="7"/>
  <c r="K5260" i="7" s="1"/>
  <c r="J5260" i="7"/>
  <c r="M5260" i="7" s="1"/>
  <c r="L5260" i="7"/>
  <c r="I5261" i="7"/>
  <c r="K5261" i="7" s="1"/>
  <c r="L5261" i="7"/>
  <c r="I5262" i="7"/>
  <c r="K5262" i="7" s="1"/>
  <c r="L5262" i="7"/>
  <c r="I5263" i="7"/>
  <c r="K5263" i="7" s="1"/>
  <c r="J5263" i="7"/>
  <c r="M5263" i="7" s="1"/>
  <c r="L5263" i="7"/>
  <c r="I5264" i="7"/>
  <c r="K5264" i="7" s="1"/>
  <c r="J5264" i="7"/>
  <c r="M5264" i="7" s="1"/>
  <c r="L5264" i="7"/>
  <c r="I5265" i="7"/>
  <c r="J5265" i="7"/>
  <c r="M5265" i="7" s="1"/>
  <c r="K5265" i="7"/>
  <c r="L5265" i="7"/>
  <c r="I5266" i="7"/>
  <c r="K5266" i="7" s="1"/>
  <c r="J5266" i="7"/>
  <c r="M5266" i="7" s="1"/>
  <c r="L5266" i="7"/>
  <c r="I5267" i="7"/>
  <c r="K5267" i="7" s="1"/>
  <c r="J5267" i="7"/>
  <c r="M5267" i="7" s="1"/>
  <c r="L5267" i="7"/>
  <c r="I5268" i="7"/>
  <c r="L5268" i="7"/>
  <c r="I5269" i="7"/>
  <c r="K5269" i="7" s="1"/>
  <c r="J5269" i="7"/>
  <c r="M5269" i="7" s="1"/>
  <c r="L5269" i="7"/>
  <c r="I5270" i="7"/>
  <c r="L5270" i="7"/>
  <c r="I5271" i="7"/>
  <c r="K5271" i="7" s="1"/>
  <c r="J5271" i="7"/>
  <c r="M5271" i="7" s="1"/>
  <c r="L5271" i="7"/>
  <c r="I5272" i="7"/>
  <c r="K5272" i="7" s="1"/>
  <c r="J5272" i="7"/>
  <c r="M5272" i="7" s="1"/>
  <c r="L5272" i="7"/>
  <c r="I5273" i="7"/>
  <c r="J5273" i="7" s="1"/>
  <c r="M5273" i="7" s="1"/>
  <c r="L5273" i="7"/>
  <c r="I5274" i="7"/>
  <c r="K5274" i="7" s="1"/>
  <c r="L5274" i="7"/>
  <c r="I5275" i="7"/>
  <c r="K5275" i="7" s="1"/>
  <c r="J5275" i="7"/>
  <c r="M5275" i="7" s="1"/>
  <c r="L5275" i="7"/>
  <c r="I5276" i="7"/>
  <c r="K5276" i="7" s="1"/>
  <c r="J5276" i="7"/>
  <c r="M5276" i="7" s="1"/>
  <c r="L5276" i="7"/>
  <c r="I5277" i="7"/>
  <c r="K5277" i="7" s="1"/>
  <c r="L5277" i="7"/>
  <c r="I5278" i="7"/>
  <c r="K5278" i="7" s="1"/>
  <c r="J5278" i="7"/>
  <c r="L5278" i="7"/>
  <c r="M5278" i="7"/>
  <c r="I5279" i="7"/>
  <c r="K5279" i="7" s="1"/>
  <c r="J5279" i="7"/>
  <c r="M5279" i="7" s="1"/>
  <c r="L5279" i="7"/>
  <c r="I5280" i="7"/>
  <c r="K5280" i="7" s="1"/>
  <c r="J5280" i="7"/>
  <c r="M5280" i="7" s="1"/>
  <c r="L5280" i="7"/>
  <c r="I5281" i="7"/>
  <c r="K5281" i="7" s="1"/>
  <c r="L5281" i="7"/>
  <c r="I5282" i="7"/>
  <c r="L5282" i="7"/>
  <c r="I5283" i="7"/>
  <c r="K5283" i="7" s="1"/>
  <c r="J5283" i="7"/>
  <c r="M5283" i="7" s="1"/>
  <c r="L5283" i="7"/>
  <c r="I5284" i="7"/>
  <c r="L5284" i="7"/>
  <c r="I5285" i="7"/>
  <c r="K5285" i="7" s="1"/>
  <c r="J5285" i="7"/>
  <c r="M5285" i="7" s="1"/>
  <c r="L5285" i="7"/>
  <c r="I5286" i="7"/>
  <c r="J5286" i="7"/>
  <c r="M5286" i="7" s="1"/>
  <c r="K5286" i="7"/>
  <c r="L5286" i="7"/>
  <c r="I5287" i="7"/>
  <c r="K5287" i="7" s="1"/>
  <c r="L5287" i="7"/>
  <c r="I5288" i="7"/>
  <c r="K5288" i="7" s="1"/>
  <c r="J5288" i="7"/>
  <c r="M5288" i="7" s="1"/>
  <c r="L5288" i="7"/>
  <c r="I5289" i="7"/>
  <c r="J5289" i="7" s="1"/>
  <c r="M5289" i="7" s="1"/>
  <c r="K5289" i="7"/>
  <c r="L5289" i="7"/>
  <c r="I5290" i="7"/>
  <c r="K5290" i="7" s="1"/>
  <c r="J5290" i="7"/>
  <c r="M5290" i="7" s="1"/>
  <c r="L5290" i="7"/>
  <c r="I5291" i="7"/>
  <c r="J5291" i="7"/>
  <c r="K5291" i="7"/>
  <c r="L5291" i="7"/>
  <c r="M5291" i="7"/>
  <c r="I5292" i="7"/>
  <c r="K5292" i="7" s="1"/>
  <c r="J5292" i="7"/>
  <c r="M5292" i="7" s="1"/>
  <c r="L5292" i="7"/>
  <c r="I5293" i="7"/>
  <c r="J5293" i="7" s="1"/>
  <c r="M5293" i="7" s="1"/>
  <c r="K5293" i="7"/>
  <c r="L5293" i="7"/>
  <c r="I5294" i="7"/>
  <c r="L5294" i="7"/>
  <c r="I5295" i="7"/>
  <c r="K5295" i="7" s="1"/>
  <c r="J5295" i="7"/>
  <c r="M5295" i="7" s="1"/>
  <c r="L5295" i="7"/>
  <c r="I5296" i="7"/>
  <c r="K5296" i="7" s="1"/>
  <c r="J5296" i="7"/>
  <c r="M5296" i="7" s="1"/>
  <c r="L5296" i="7"/>
  <c r="I5297" i="7"/>
  <c r="L5297" i="7"/>
  <c r="I5298" i="7"/>
  <c r="K5298" i="7" s="1"/>
  <c r="L5298" i="7"/>
  <c r="I5299" i="7"/>
  <c r="K5299" i="7" s="1"/>
  <c r="J5299" i="7"/>
  <c r="L5299" i="7"/>
  <c r="M5299" i="7"/>
  <c r="I5300" i="7"/>
  <c r="K5300" i="7" s="1"/>
  <c r="J5300" i="7"/>
  <c r="M5300" i="7" s="1"/>
  <c r="L5300" i="7"/>
  <c r="I5301" i="7"/>
  <c r="L5301" i="7"/>
  <c r="I5302" i="7"/>
  <c r="K5302" i="7" s="1"/>
  <c r="L5302" i="7"/>
  <c r="I5303" i="7"/>
  <c r="K5303" i="7" s="1"/>
  <c r="J5303" i="7"/>
  <c r="M5303" i="7" s="1"/>
  <c r="L5303" i="7"/>
  <c r="I5304" i="7"/>
  <c r="J5304" i="7"/>
  <c r="M5304" i="7" s="1"/>
  <c r="K5304" i="7"/>
  <c r="L5304" i="7"/>
  <c r="I5305" i="7"/>
  <c r="K5305" i="7" s="1"/>
  <c r="L5305" i="7"/>
  <c r="I5306" i="7"/>
  <c r="J5306" i="7" s="1"/>
  <c r="M5306" i="7" s="1"/>
  <c r="L5306" i="7"/>
  <c r="I5307" i="7"/>
  <c r="K5307" i="7" s="1"/>
  <c r="J5307" i="7"/>
  <c r="M5307" i="7" s="1"/>
  <c r="L5307" i="7"/>
  <c r="I5308" i="7"/>
  <c r="K5308" i="7" s="1"/>
  <c r="J5308" i="7"/>
  <c r="M5308" i="7" s="1"/>
  <c r="L5308" i="7"/>
  <c r="I5309" i="7"/>
  <c r="J5309" i="7"/>
  <c r="M5309" i="7" s="1"/>
  <c r="K5309" i="7"/>
  <c r="L5309" i="7"/>
  <c r="I5310" i="7"/>
  <c r="K5310" i="7" s="1"/>
  <c r="L5310" i="7"/>
  <c r="I5311" i="7"/>
  <c r="K5311" i="7" s="1"/>
  <c r="J5311" i="7"/>
  <c r="M5311" i="7" s="1"/>
  <c r="L5311" i="7"/>
  <c r="I5312" i="7"/>
  <c r="K5312" i="7" s="1"/>
  <c r="J5312" i="7"/>
  <c r="M5312" i="7" s="1"/>
  <c r="L5312" i="7"/>
  <c r="I5313" i="7"/>
  <c r="J5313" i="7"/>
  <c r="M5313" i="7" s="1"/>
  <c r="K5313" i="7"/>
  <c r="L5313" i="7"/>
  <c r="I5314" i="7"/>
  <c r="J5314" i="7" s="1"/>
  <c r="M5314" i="7" s="1"/>
  <c r="L5314" i="7"/>
  <c r="I5315" i="7"/>
  <c r="J5315" i="7" s="1"/>
  <c r="M5315" i="7" s="1"/>
  <c r="L5315" i="7"/>
  <c r="I5316" i="7"/>
  <c r="K5316" i="7" s="1"/>
  <c r="J5316" i="7"/>
  <c r="L5316" i="7"/>
  <c r="M5316" i="7"/>
  <c r="I5317" i="7"/>
  <c r="J5317" i="7" s="1"/>
  <c r="M5317" i="7" s="1"/>
  <c r="K5317" i="7"/>
  <c r="L5317" i="7"/>
  <c r="I5318" i="7"/>
  <c r="K5318" i="7" s="1"/>
  <c r="J5318" i="7"/>
  <c r="M5318" i="7" s="1"/>
  <c r="L5318" i="7"/>
  <c r="I5319" i="7"/>
  <c r="L5319" i="7"/>
  <c r="I5320" i="7"/>
  <c r="K5320" i="7" s="1"/>
  <c r="J5320" i="7"/>
  <c r="M5320" i="7" s="1"/>
  <c r="L5320" i="7"/>
  <c r="I5321" i="7"/>
  <c r="K5321" i="7" s="1"/>
  <c r="L5321" i="7"/>
  <c r="I5322" i="7"/>
  <c r="K5322" i="7" s="1"/>
  <c r="J5322" i="7"/>
  <c r="M5322" i="7" s="1"/>
  <c r="L5322" i="7"/>
  <c r="I5323" i="7"/>
  <c r="J5323" i="7" s="1"/>
  <c r="M5323" i="7" s="1"/>
  <c r="L5323" i="7"/>
  <c r="I5324" i="7"/>
  <c r="K5324" i="7" s="1"/>
  <c r="J5324" i="7"/>
  <c r="M5324" i="7" s="1"/>
  <c r="L5324" i="7"/>
  <c r="I5325" i="7"/>
  <c r="K5325" i="7" s="1"/>
  <c r="J5325" i="7"/>
  <c r="M5325" i="7" s="1"/>
  <c r="L5325" i="7"/>
  <c r="I5326" i="7"/>
  <c r="K5326" i="7" s="1"/>
  <c r="J5326" i="7"/>
  <c r="M5326" i="7" s="1"/>
  <c r="L5326" i="7"/>
  <c r="I5327" i="7"/>
  <c r="K5327" i="7" s="1"/>
  <c r="J5327" i="7"/>
  <c r="M5327" i="7" s="1"/>
  <c r="L5327" i="7"/>
  <c r="I5328" i="7"/>
  <c r="L5328" i="7"/>
  <c r="I5329" i="7"/>
  <c r="K5329" i="7" s="1"/>
  <c r="J5329" i="7"/>
  <c r="M5329" i="7" s="1"/>
  <c r="L5329" i="7"/>
  <c r="I5330" i="7"/>
  <c r="J5330" i="7" s="1"/>
  <c r="M5330" i="7" s="1"/>
  <c r="L5330" i="7"/>
  <c r="I5331" i="7"/>
  <c r="K5331" i="7" s="1"/>
  <c r="J5331" i="7"/>
  <c r="M5331" i="7" s="1"/>
  <c r="L5331" i="7"/>
  <c r="I5332" i="7"/>
  <c r="K5332" i="7" s="1"/>
  <c r="J5332" i="7"/>
  <c r="M5332" i="7" s="1"/>
  <c r="L5332" i="7"/>
  <c r="I5333" i="7"/>
  <c r="K5333" i="7" s="1"/>
  <c r="L5333" i="7"/>
  <c r="I5334" i="7"/>
  <c r="K5334" i="7" s="1"/>
  <c r="J5334" i="7"/>
  <c r="M5334" i="7" s="1"/>
  <c r="L5334" i="7"/>
  <c r="I5335" i="7"/>
  <c r="K5335" i="7" s="1"/>
  <c r="L5335" i="7"/>
  <c r="I5336" i="7"/>
  <c r="J5336" i="7"/>
  <c r="M5336" i="7" s="1"/>
  <c r="K5336" i="7"/>
  <c r="L5336" i="7"/>
  <c r="I5337" i="7"/>
  <c r="J5337" i="7"/>
  <c r="M5337" i="7" s="1"/>
  <c r="K5337" i="7"/>
  <c r="L5337" i="7"/>
  <c r="I5338" i="7"/>
  <c r="K5338" i="7" s="1"/>
  <c r="J5338" i="7"/>
  <c r="M5338" i="7" s="1"/>
  <c r="L5338" i="7"/>
  <c r="I5339" i="7"/>
  <c r="J5339" i="7" s="1"/>
  <c r="M5339" i="7" s="1"/>
  <c r="L5339" i="7"/>
  <c r="I5340" i="7"/>
  <c r="K5340" i="7" s="1"/>
  <c r="J5340" i="7"/>
  <c r="M5340" i="7" s="1"/>
  <c r="L5340" i="7"/>
  <c r="I5341" i="7"/>
  <c r="J5341" i="7" s="1"/>
  <c r="M5341" i="7" s="1"/>
  <c r="L5341" i="7"/>
  <c r="I5342" i="7"/>
  <c r="J5342" i="7"/>
  <c r="M5342" i="7" s="1"/>
  <c r="K5342" i="7"/>
  <c r="L5342" i="7"/>
  <c r="I5343" i="7"/>
  <c r="K5343" i="7" s="1"/>
  <c r="L5343" i="7"/>
  <c r="I5344" i="7"/>
  <c r="K5344" i="7" s="1"/>
  <c r="J5344" i="7"/>
  <c r="L5344" i="7"/>
  <c r="M5344" i="7"/>
  <c r="I5345" i="7"/>
  <c r="K5345" i="7" s="1"/>
  <c r="J5345" i="7"/>
  <c r="M5345" i="7" s="1"/>
  <c r="L5345" i="7"/>
  <c r="I5346" i="7"/>
  <c r="K5346" i="7" s="1"/>
  <c r="J5346" i="7"/>
  <c r="M5346" i="7" s="1"/>
  <c r="L5346" i="7"/>
  <c r="I5347" i="7"/>
  <c r="J5347" i="7" s="1"/>
  <c r="M5347" i="7" s="1"/>
  <c r="L5347" i="7"/>
  <c r="I5348" i="7"/>
  <c r="K5348" i="7" s="1"/>
  <c r="J5348" i="7"/>
  <c r="M5348" i="7" s="1"/>
  <c r="L5348" i="7"/>
  <c r="I5349" i="7"/>
  <c r="K5349" i="7" s="1"/>
  <c r="J5349" i="7"/>
  <c r="M5349" i="7" s="1"/>
  <c r="L5349" i="7"/>
  <c r="I5350" i="7"/>
  <c r="J5350" i="7"/>
  <c r="M5350" i="7" s="1"/>
  <c r="K5350" i="7"/>
  <c r="L5350" i="7"/>
  <c r="I5351" i="7"/>
  <c r="L5351" i="7"/>
  <c r="I5352" i="7"/>
  <c r="J5352" i="7" s="1"/>
  <c r="M5352" i="7" s="1"/>
  <c r="L5352" i="7"/>
  <c r="I5353" i="7"/>
  <c r="K5353" i="7" s="1"/>
  <c r="L5353" i="7"/>
  <c r="I5354" i="7"/>
  <c r="J5354" i="7"/>
  <c r="M5354" i="7" s="1"/>
  <c r="K5354" i="7"/>
  <c r="L5354" i="7"/>
  <c r="I5355" i="7"/>
  <c r="L5355" i="7"/>
  <c r="I5356" i="7"/>
  <c r="K5356" i="7" s="1"/>
  <c r="J5356" i="7"/>
  <c r="M5356" i="7" s="1"/>
  <c r="L5356" i="7"/>
  <c r="I5357" i="7"/>
  <c r="K5357" i="7" s="1"/>
  <c r="J5357" i="7"/>
  <c r="M5357" i="7" s="1"/>
  <c r="L5357" i="7"/>
  <c r="I5358" i="7"/>
  <c r="K5358" i="7" s="1"/>
  <c r="J5358" i="7"/>
  <c r="L5358" i="7"/>
  <c r="M5358" i="7"/>
  <c r="I5359" i="7"/>
  <c r="L5359" i="7"/>
  <c r="I5360" i="7"/>
  <c r="K5360" i="7" s="1"/>
  <c r="J5360" i="7"/>
  <c r="M5360" i="7" s="1"/>
  <c r="L5360" i="7"/>
  <c r="I5361" i="7"/>
  <c r="K5361" i="7" s="1"/>
  <c r="L5361" i="7"/>
  <c r="I5362" i="7"/>
  <c r="K5362" i="7" s="1"/>
  <c r="J5362" i="7"/>
  <c r="M5362" i="7" s="1"/>
  <c r="L5362" i="7"/>
  <c r="I5363" i="7"/>
  <c r="K5363" i="7" s="1"/>
  <c r="L5363" i="7"/>
  <c r="I5364" i="7"/>
  <c r="K5364" i="7" s="1"/>
  <c r="J5364" i="7"/>
  <c r="M5364" i="7" s="1"/>
  <c r="L5364" i="7"/>
  <c r="I5365" i="7"/>
  <c r="L5365" i="7"/>
  <c r="I5366" i="7"/>
  <c r="K5366" i="7" s="1"/>
  <c r="J5366" i="7"/>
  <c r="M5366" i="7" s="1"/>
  <c r="L5366" i="7"/>
  <c r="I5367" i="7"/>
  <c r="K5367" i="7" s="1"/>
  <c r="L5367" i="7"/>
  <c r="I5368" i="7"/>
  <c r="K5368" i="7" s="1"/>
  <c r="J5368" i="7"/>
  <c r="M5368" i="7" s="1"/>
  <c r="L5368" i="7"/>
  <c r="I5369" i="7"/>
  <c r="L5369" i="7"/>
  <c r="I5370" i="7"/>
  <c r="K5370" i="7" s="1"/>
  <c r="J5370" i="7"/>
  <c r="M5370" i="7" s="1"/>
  <c r="L5370" i="7"/>
  <c r="I5371" i="7"/>
  <c r="J5371" i="7"/>
  <c r="K5371" i="7"/>
  <c r="L5371" i="7"/>
  <c r="M5371" i="7"/>
  <c r="I5372" i="7"/>
  <c r="K5372" i="7" s="1"/>
  <c r="J5372" i="7"/>
  <c r="M5372" i="7" s="1"/>
  <c r="L5372" i="7"/>
  <c r="I5373" i="7"/>
  <c r="J5373" i="7"/>
  <c r="M5373" i="7" s="1"/>
  <c r="K5373" i="7"/>
  <c r="L5373" i="7"/>
  <c r="I5374" i="7"/>
  <c r="K5374" i="7" s="1"/>
  <c r="L5374" i="7"/>
  <c r="I5375" i="7"/>
  <c r="K5375" i="7" s="1"/>
  <c r="J5375" i="7"/>
  <c r="M5375" i="7" s="1"/>
  <c r="L5375" i="7"/>
  <c r="I5376" i="7"/>
  <c r="K5376" i="7" s="1"/>
  <c r="J5376" i="7"/>
  <c r="M5376" i="7" s="1"/>
  <c r="L5376" i="7"/>
  <c r="I5377" i="7"/>
  <c r="K5377" i="7" s="1"/>
  <c r="J5377" i="7"/>
  <c r="M5377" i="7" s="1"/>
  <c r="L5377" i="7"/>
  <c r="I5378" i="7"/>
  <c r="J5378" i="7" s="1"/>
  <c r="M5378" i="7" s="1"/>
  <c r="L5378" i="7"/>
  <c r="I5379" i="7"/>
  <c r="J5379" i="7" s="1"/>
  <c r="M5379" i="7" s="1"/>
  <c r="L5379" i="7"/>
  <c r="I5380" i="7"/>
  <c r="K5380" i="7" s="1"/>
  <c r="J5380" i="7"/>
  <c r="M5380" i="7" s="1"/>
  <c r="L5380" i="7"/>
  <c r="I5381" i="7"/>
  <c r="K5381" i="7" s="1"/>
  <c r="J5381" i="7"/>
  <c r="M5381" i="7" s="1"/>
  <c r="L5381" i="7"/>
  <c r="I5382" i="7"/>
  <c r="K5382" i="7" s="1"/>
  <c r="L5382" i="7"/>
  <c r="I5383" i="7"/>
  <c r="K5383" i="7" s="1"/>
  <c r="J5383" i="7"/>
  <c r="M5383" i="7" s="1"/>
  <c r="L5383" i="7"/>
  <c r="I5384" i="7"/>
  <c r="K5384" i="7" s="1"/>
  <c r="J5384" i="7"/>
  <c r="M5384" i="7" s="1"/>
  <c r="L5384" i="7"/>
  <c r="I5385" i="7"/>
  <c r="J5385" i="7"/>
  <c r="M5385" i="7" s="1"/>
  <c r="K5385" i="7"/>
  <c r="L5385" i="7"/>
  <c r="I5386" i="7"/>
  <c r="J5386" i="7"/>
  <c r="M5386" i="7" s="1"/>
  <c r="K5386" i="7"/>
  <c r="L5386" i="7"/>
  <c r="I5387" i="7"/>
  <c r="K5387" i="7" s="1"/>
  <c r="J5387" i="7"/>
  <c r="M5387" i="7" s="1"/>
  <c r="L5387" i="7"/>
  <c r="I5388" i="7"/>
  <c r="L5388" i="7"/>
  <c r="I5389" i="7"/>
  <c r="L5389" i="7"/>
  <c r="I5390" i="7"/>
  <c r="K5390" i="7" s="1"/>
  <c r="J5390" i="7"/>
  <c r="M5390" i="7" s="1"/>
  <c r="L5390" i="7"/>
  <c r="I5391" i="7"/>
  <c r="K5391" i="7" s="1"/>
  <c r="J5391" i="7"/>
  <c r="M5391" i="7" s="1"/>
  <c r="L5391" i="7"/>
  <c r="I5392" i="7"/>
  <c r="J5392" i="7" s="1"/>
  <c r="M5392" i="7" s="1"/>
  <c r="L5392" i="7"/>
  <c r="I5393" i="7"/>
  <c r="K5393" i="7" s="1"/>
  <c r="J5393" i="7"/>
  <c r="M5393" i="7" s="1"/>
  <c r="L5393" i="7"/>
  <c r="I5394" i="7"/>
  <c r="J5394" i="7" s="1"/>
  <c r="M5394" i="7" s="1"/>
  <c r="L5394" i="7"/>
  <c r="I5395" i="7"/>
  <c r="K5395" i="7" s="1"/>
  <c r="J5395" i="7"/>
  <c r="M5395" i="7" s="1"/>
  <c r="L5395" i="7"/>
  <c r="I5396" i="7"/>
  <c r="L5396" i="7"/>
  <c r="I5397" i="7"/>
  <c r="K5397" i="7" s="1"/>
  <c r="J5397" i="7"/>
  <c r="M5397" i="7" s="1"/>
  <c r="L5397" i="7"/>
  <c r="I5398" i="7"/>
  <c r="K5398" i="7" s="1"/>
  <c r="J5398" i="7"/>
  <c r="M5398" i="7" s="1"/>
  <c r="L5398" i="7"/>
  <c r="I5399" i="7"/>
  <c r="K5399" i="7" s="1"/>
  <c r="L5399" i="7"/>
  <c r="I5400" i="7"/>
  <c r="K5400" i="7" s="1"/>
  <c r="J5400" i="7"/>
  <c r="L5400" i="7"/>
  <c r="M5400" i="7"/>
  <c r="I5401" i="7"/>
  <c r="J5401" i="7" s="1"/>
  <c r="M5401" i="7" s="1"/>
  <c r="L5401" i="7"/>
  <c r="I5402" i="7"/>
  <c r="J5402" i="7" s="1"/>
  <c r="M5402" i="7" s="1"/>
  <c r="L5402" i="7"/>
  <c r="I5403" i="7"/>
  <c r="J5403" i="7"/>
  <c r="M5403" i="7" s="1"/>
  <c r="K5403" i="7"/>
  <c r="L5403" i="7"/>
  <c r="I5404" i="7"/>
  <c r="K5404" i="7" s="1"/>
  <c r="J5404" i="7"/>
  <c r="M5404" i="7" s="1"/>
  <c r="L5404" i="7"/>
  <c r="I5405" i="7"/>
  <c r="K5405" i="7" s="1"/>
  <c r="J5405" i="7"/>
  <c r="M5405" i="7" s="1"/>
  <c r="L5405" i="7"/>
  <c r="I5406" i="7"/>
  <c r="J5406" i="7" s="1"/>
  <c r="M5406" i="7" s="1"/>
  <c r="L5406" i="7"/>
  <c r="I5407" i="7"/>
  <c r="K5407" i="7" s="1"/>
  <c r="J5407" i="7"/>
  <c r="M5407" i="7" s="1"/>
  <c r="L5407" i="7"/>
  <c r="I5408" i="7"/>
  <c r="J5408" i="7"/>
  <c r="M5408" i="7" s="1"/>
  <c r="K5408" i="7"/>
  <c r="L5408" i="7"/>
  <c r="I5409" i="7"/>
  <c r="J5409" i="7"/>
  <c r="M5409" i="7" s="1"/>
  <c r="K5409" i="7"/>
  <c r="L5409" i="7"/>
  <c r="I5410" i="7"/>
  <c r="K5410" i="7" s="1"/>
  <c r="J5410" i="7"/>
  <c r="M5410" i="7" s="1"/>
  <c r="L5410" i="7"/>
  <c r="I5411" i="7"/>
  <c r="K5411" i="7" s="1"/>
  <c r="J5411" i="7"/>
  <c r="M5411" i="7" s="1"/>
  <c r="L5411" i="7"/>
  <c r="I5412" i="7"/>
  <c r="K5412" i="7" s="1"/>
  <c r="J5412" i="7"/>
  <c r="L5412" i="7"/>
  <c r="M5412" i="7"/>
  <c r="I5413" i="7"/>
  <c r="J5413" i="7" s="1"/>
  <c r="M5413" i="7" s="1"/>
  <c r="L5413" i="7"/>
  <c r="I5414" i="7"/>
  <c r="K5414" i="7" s="1"/>
  <c r="L5414" i="7"/>
  <c r="I5415" i="7"/>
  <c r="K5415" i="7" s="1"/>
  <c r="J5415" i="7"/>
  <c r="M5415" i="7" s="1"/>
  <c r="L5415" i="7"/>
  <c r="I5416" i="7"/>
  <c r="K5416" i="7" s="1"/>
  <c r="J5416" i="7"/>
  <c r="M5416" i="7" s="1"/>
  <c r="L5416" i="7"/>
  <c r="I5417" i="7"/>
  <c r="J5417" i="7" s="1"/>
  <c r="M5417" i="7" s="1"/>
  <c r="L5417" i="7"/>
  <c r="I5418" i="7"/>
  <c r="K5418" i="7" s="1"/>
  <c r="J5418" i="7"/>
  <c r="M5418" i="7" s="1"/>
  <c r="L5418" i="7"/>
  <c r="I5419" i="7"/>
  <c r="J5419" i="7"/>
  <c r="K5419" i="7"/>
  <c r="L5419" i="7"/>
  <c r="M5419" i="7"/>
  <c r="I5420" i="7"/>
  <c r="K5420" i="7" s="1"/>
  <c r="J5420" i="7"/>
  <c r="L5420" i="7"/>
  <c r="M5420" i="7"/>
  <c r="I5421" i="7"/>
  <c r="J5421" i="7" s="1"/>
  <c r="M5421" i="7" s="1"/>
  <c r="L5421" i="7"/>
  <c r="I5422" i="7"/>
  <c r="L5422" i="7"/>
  <c r="I5423" i="7"/>
  <c r="K5423" i="7" s="1"/>
  <c r="J5423" i="7"/>
  <c r="M5423" i="7" s="1"/>
  <c r="L5423" i="7"/>
  <c r="I5424" i="7"/>
  <c r="L5424" i="7"/>
  <c r="I5425" i="7"/>
  <c r="K5425" i="7" s="1"/>
  <c r="J5425" i="7"/>
  <c r="L5425" i="7"/>
  <c r="M5425" i="7"/>
  <c r="I5426" i="7"/>
  <c r="J5426" i="7"/>
  <c r="M5426" i="7" s="1"/>
  <c r="K5426" i="7"/>
  <c r="L5426" i="7"/>
  <c r="I5427" i="7"/>
  <c r="J5427" i="7" s="1"/>
  <c r="M5427" i="7" s="1"/>
  <c r="K5427" i="7"/>
  <c r="L5427" i="7"/>
  <c r="I5428" i="7"/>
  <c r="K5428" i="7" s="1"/>
  <c r="J5428" i="7"/>
  <c r="L5428" i="7"/>
  <c r="M5428" i="7"/>
  <c r="I5429" i="7"/>
  <c r="K5429" i="7" s="1"/>
  <c r="L5429" i="7"/>
  <c r="I5430" i="7"/>
  <c r="J5430" i="7" s="1"/>
  <c r="M5430" i="7" s="1"/>
  <c r="K5430" i="7"/>
  <c r="L5430" i="7"/>
  <c r="I5431" i="7"/>
  <c r="L5431" i="7"/>
  <c r="I5432" i="7"/>
  <c r="K5432" i="7" s="1"/>
  <c r="J5432" i="7"/>
  <c r="L5432" i="7"/>
  <c r="M5432" i="7"/>
  <c r="I5433" i="7"/>
  <c r="K5433" i="7" s="1"/>
  <c r="J5433" i="7"/>
  <c r="M5433" i="7" s="1"/>
  <c r="L5433" i="7"/>
  <c r="I5434" i="7"/>
  <c r="J5434" i="7"/>
  <c r="M5434" i="7" s="1"/>
  <c r="K5434" i="7"/>
  <c r="L5434" i="7"/>
  <c r="I5435" i="7"/>
  <c r="K5435" i="7" s="1"/>
  <c r="L5435" i="7"/>
  <c r="I5436" i="7"/>
  <c r="L5436" i="7"/>
  <c r="I5437" i="7"/>
  <c r="K5437" i="7" s="1"/>
  <c r="J5437" i="7"/>
  <c r="M5437" i="7" s="1"/>
  <c r="L5437" i="7"/>
  <c r="I5438" i="7"/>
  <c r="L5438" i="7"/>
  <c r="I5439" i="7"/>
  <c r="K5439" i="7" s="1"/>
  <c r="J5439" i="7"/>
  <c r="M5439" i="7" s="1"/>
  <c r="L5439" i="7"/>
  <c r="I5440" i="7"/>
  <c r="L5440" i="7"/>
  <c r="I5441" i="7"/>
  <c r="K5441" i="7" s="1"/>
  <c r="J5441" i="7"/>
  <c r="M5441" i="7" s="1"/>
  <c r="L5441" i="7"/>
  <c r="I5442" i="7"/>
  <c r="K5442" i="7" s="1"/>
  <c r="J5442" i="7"/>
  <c r="M5442" i="7" s="1"/>
  <c r="L5442" i="7"/>
  <c r="I5443" i="7"/>
  <c r="L5443" i="7"/>
  <c r="I5444" i="7"/>
  <c r="L5444" i="7"/>
  <c r="I5445" i="7"/>
  <c r="K5445" i="7" s="1"/>
  <c r="J5445" i="7"/>
  <c r="M5445" i="7" s="1"/>
  <c r="L5445" i="7"/>
  <c r="I5446" i="7"/>
  <c r="K5446" i="7" s="1"/>
  <c r="J5446" i="7"/>
  <c r="M5446" i="7" s="1"/>
  <c r="L5446" i="7"/>
  <c r="I5447" i="7"/>
  <c r="K5447" i="7" s="1"/>
  <c r="J5447" i="7"/>
  <c r="M5447" i="7" s="1"/>
  <c r="L5447" i="7"/>
  <c r="I5448" i="7"/>
  <c r="K5448" i="7" s="1"/>
  <c r="J5448" i="7"/>
  <c r="M5448" i="7" s="1"/>
  <c r="L5448" i="7"/>
  <c r="I5449" i="7"/>
  <c r="J5449" i="7"/>
  <c r="M5449" i="7" s="1"/>
  <c r="K5449" i="7"/>
  <c r="L5449" i="7"/>
  <c r="I5450" i="7"/>
  <c r="K5450" i="7" s="1"/>
  <c r="L5450" i="7"/>
  <c r="I5451" i="7"/>
  <c r="J5451" i="7"/>
  <c r="M5451" i="7" s="1"/>
  <c r="K5451" i="7"/>
  <c r="L5451" i="7"/>
  <c r="I5452" i="7"/>
  <c r="K5452" i="7" s="1"/>
  <c r="J5452" i="7"/>
  <c r="M5452" i="7" s="1"/>
  <c r="L5452" i="7"/>
  <c r="I5453" i="7"/>
  <c r="J5453" i="7"/>
  <c r="M5453" i="7" s="1"/>
  <c r="K5453" i="7"/>
  <c r="L5453" i="7"/>
  <c r="I5454" i="7"/>
  <c r="K5454" i="7" s="1"/>
  <c r="J5454" i="7"/>
  <c r="M5454" i="7" s="1"/>
  <c r="L5454" i="7"/>
  <c r="I5455" i="7"/>
  <c r="K5455" i="7" s="1"/>
  <c r="L5455" i="7"/>
  <c r="I5456" i="7"/>
  <c r="K5456" i="7" s="1"/>
  <c r="L5456" i="7"/>
  <c r="I5457" i="7"/>
  <c r="L5457" i="7"/>
  <c r="I5458" i="7"/>
  <c r="K5458" i="7" s="1"/>
  <c r="J5458" i="7"/>
  <c r="M5458" i="7" s="1"/>
  <c r="L5458" i="7"/>
  <c r="I5459" i="7"/>
  <c r="K5459" i="7" s="1"/>
  <c r="J5459" i="7"/>
  <c r="M5459" i="7" s="1"/>
  <c r="L5459" i="7"/>
  <c r="I5460" i="7"/>
  <c r="L5460" i="7"/>
  <c r="I5461" i="7"/>
  <c r="K5461" i="7" s="1"/>
  <c r="L5461" i="7"/>
  <c r="I5462" i="7"/>
  <c r="J5462" i="7"/>
  <c r="K5462" i="7"/>
  <c r="L5462" i="7"/>
  <c r="M5462" i="7"/>
  <c r="I5463" i="7"/>
  <c r="K5463" i="7" s="1"/>
  <c r="J5463" i="7"/>
  <c r="M5463" i="7" s="1"/>
  <c r="L5463" i="7"/>
  <c r="I5464" i="7"/>
  <c r="J5464" i="7"/>
  <c r="M5464" i="7" s="1"/>
  <c r="K5464" i="7"/>
  <c r="L5464" i="7"/>
  <c r="I5465" i="7"/>
  <c r="K5465" i="7" s="1"/>
  <c r="L5465" i="7"/>
  <c r="I5466" i="7"/>
  <c r="K5466" i="7" s="1"/>
  <c r="J5466" i="7"/>
  <c r="M5466" i="7" s="1"/>
  <c r="L5466" i="7"/>
  <c r="I5467" i="7"/>
  <c r="K5467" i="7" s="1"/>
  <c r="J5467" i="7"/>
  <c r="M5467" i="7" s="1"/>
  <c r="L5467" i="7"/>
  <c r="I5468" i="7"/>
  <c r="L5468" i="7"/>
  <c r="I5469" i="7"/>
  <c r="K5469" i="7" s="1"/>
  <c r="L5469" i="7"/>
  <c r="I5470" i="7"/>
  <c r="K5470" i="7" s="1"/>
  <c r="J5470" i="7"/>
  <c r="M5470" i="7" s="1"/>
  <c r="L5470" i="7"/>
  <c r="I5471" i="7"/>
  <c r="K5471" i="7" s="1"/>
  <c r="J5471" i="7"/>
  <c r="M5471" i="7" s="1"/>
  <c r="L5471" i="7"/>
  <c r="I5472" i="7"/>
  <c r="K5472" i="7" s="1"/>
  <c r="J5472" i="7"/>
  <c r="M5472" i="7" s="1"/>
  <c r="L5472" i="7"/>
  <c r="I5473" i="7"/>
  <c r="K5473" i="7" s="1"/>
  <c r="L5473" i="7"/>
  <c r="I5474" i="7"/>
  <c r="K5474" i="7" s="1"/>
  <c r="L5474" i="7"/>
  <c r="I5475" i="7"/>
  <c r="J5475" i="7"/>
  <c r="K5475" i="7"/>
  <c r="L5475" i="7"/>
  <c r="M5475" i="7"/>
  <c r="I5476" i="7"/>
  <c r="K5476" i="7" s="1"/>
  <c r="J5476" i="7"/>
  <c r="M5476" i="7" s="1"/>
  <c r="L5476" i="7"/>
  <c r="I5477" i="7"/>
  <c r="J5477" i="7" s="1"/>
  <c r="M5477" i="7" s="1"/>
  <c r="K5477" i="7"/>
  <c r="L5477" i="7"/>
  <c r="I5478" i="7"/>
  <c r="K5478" i="7" s="1"/>
  <c r="J5478" i="7"/>
  <c r="M5478" i="7" s="1"/>
  <c r="L5478" i="7"/>
  <c r="I5479" i="7"/>
  <c r="K5479" i="7" s="1"/>
  <c r="J5479" i="7"/>
  <c r="M5479" i="7" s="1"/>
  <c r="L5479" i="7"/>
  <c r="I5480" i="7"/>
  <c r="K5480" i="7" s="1"/>
  <c r="J5480" i="7"/>
  <c r="M5480" i="7" s="1"/>
  <c r="L5480" i="7"/>
  <c r="I5481" i="7"/>
  <c r="L5481" i="7"/>
  <c r="I5482" i="7"/>
  <c r="J5482" i="7" s="1"/>
  <c r="M5482" i="7" s="1"/>
  <c r="L5482" i="7"/>
  <c r="I5483" i="7"/>
  <c r="K5483" i="7" s="1"/>
  <c r="J5483" i="7"/>
  <c r="M5483" i="7" s="1"/>
  <c r="L5483" i="7"/>
  <c r="I5484" i="7"/>
  <c r="L5484" i="7"/>
  <c r="I5485" i="7"/>
  <c r="K5485" i="7" s="1"/>
  <c r="J5485" i="7"/>
  <c r="M5485" i="7" s="1"/>
  <c r="L5485" i="7"/>
  <c r="I5486" i="7"/>
  <c r="J5486" i="7"/>
  <c r="M5486" i="7" s="1"/>
  <c r="K5486" i="7"/>
  <c r="L5486" i="7"/>
  <c r="I5487" i="7"/>
  <c r="K5487" i="7" s="1"/>
  <c r="L5487" i="7"/>
  <c r="I5488" i="7"/>
  <c r="J5488" i="7" s="1"/>
  <c r="M5488" i="7" s="1"/>
  <c r="L5488" i="7"/>
  <c r="I5489" i="7"/>
  <c r="K5489" i="7" s="1"/>
  <c r="J5489" i="7"/>
  <c r="M5489" i="7" s="1"/>
  <c r="L5489" i="7"/>
  <c r="I5490" i="7"/>
  <c r="K5490" i="7" s="1"/>
  <c r="J5490" i="7"/>
  <c r="M5490" i="7" s="1"/>
  <c r="L5490" i="7"/>
  <c r="I5491" i="7"/>
  <c r="J5491" i="7" s="1"/>
  <c r="M5491" i="7" s="1"/>
  <c r="L5491" i="7"/>
  <c r="I5492" i="7"/>
  <c r="K5492" i="7" s="1"/>
  <c r="J5492" i="7"/>
  <c r="M5492" i="7" s="1"/>
  <c r="L5492" i="7"/>
  <c r="I5493" i="7"/>
  <c r="K5493" i="7" s="1"/>
  <c r="L5493" i="7"/>
  <c r="I5494" i="7"/>
  <c r="K5494" i="7" s="1"/>
  <c r="J5494" i="7"/>
  <c r="M5494" i="7" s="1"/>
  <c r="L5494" i="7"/>
  <c r="I5495" i="7"/>
  <c r="K5495" i="7" s="1"/>
  <c r="L5495" i="7"/>
  <c r="I5496" i="7"/>
  <c r="J5496" i="7" s="1"/>
  <c r="M5496" i="7" s="1"/>
  <c r="K5496" i="7"/>
  <c r="L5496" i="7"/>
  <c r="I5497" i="7"/>
  <c r="K5497" i="7" s="1"/>
  <c r="J5497" i="7"/>
  <c r="M5497" i="7" s="1"/>
  <c r="L5497" i="7"/>
  <c r="I5498" i="7"/>
  <c r="J5498" i="7"/>
  <c r="M5498" i="7" s="1"/>
  <c r="K5498" i="7"/>
  <c r="L5498" i="7"/>
  <c r="I5499" i="7"/>
  <c r="K5499" i="7" s="1"/>
  <c r="J5499" i="7"/>
  <c r="M5499" i="7" s="1"/>
  <c r="L5499" i="7"/>
  <c r="I5500" i="7"/>
  <c r="K5500" i="7" s="1"/>
  <c r="J5500" i="7"/>
  <c r="M5500" i="7" s="1"/>
  <c r="L5500" i="7"/>
  <c r="I5501" i="7"/>
  <c r="K5501" i="7" s="1"/>
  <c r="L5501" i="7"/>
  <c r="I5502" i="7"/>
  <c r="K5502" i="7" s="1"/>
  <c r="L5502" i="7"/>
  <c r="I5503" i="7"/>
  <c r="K5503" i="7" s="1"/>
  <c r="J5503" i="7"/>
  <c r="M5503" i="7" s="1"/>
  <c r="L5503" i="7"/>
  <c r="I5504" i="7"/>
  <c r="K5504" i="7" s="1"/>
  <c r="J5504" i="7"/>
  <c r="M5504" i="7" s="1"/>
  <c r="L5504" i="7"/>
  <c r="I5505" i="7"/>
  <c r="K5505" i="7" s="1"/>
  <c r="L5505" i="7"/>
  <c r="I5506" i="7"/>
  <c r="K5506" i="7" s="1"/>
  <c r="J5506" i="7"/>
  <c r="M5506" i="7" s="1"/>
  <c r="L5506" i="7"/>
  <c r="I5507" i="7"/>
  <c r="J5507" i="7" s="1"/>
  <c r="M5507" i="7" s="1"/>
  <c r="L5507" i="7"/>
  <c r="I5508" i="7"/>
  <c r="L5508" i="7"/>
  <c r="I5509" i="7"/>
  <c r="K5509" i="7" s="1"/>
  <c r="J5509" i="7"/>
  <c r="M5509" i="7" s="1"/>
  <c r="L5509" i="7"/>
  <c r="I5510" i="7"/>
  <c r="J5510" i="7"/>
  <c r="M5510" i="7" s="1"/>
  <c r="K5510" i="7"/>
  <c r="L5510" i="7"/>
  <c r="I5511" i="7"/>
  <c r="K5511" i="7" s="1"/>
  <c r="L5511" i="7"/>
  <c r="I5512" i="7"/>
  <c r="J5512" i="7" s="1"/>
  <c r="M5512" i="7" s="1"/>
  <c r="L5512" i="7"/>
  <c r="I5513" i="7"/>
  <c r="K5513" i="7" s="1"/>
  <c r="J5513" i="7"/>
  <c r="M5513" i="7" s="1"/>
  <c r="L5513" i="7"/>
  <c r="I5514" i="7"/>
  <c r="K5514" i="7" s="1"/>
  <c r="J5514" i="7"/>
  <c r="M5514" i="7" s="1"/>
  <c r="L5514" i="7"/>
  <c r="I5515" i="7"/>
  <c r="K5515" i="7" s="1"/>
  <c r="L5515" i="7"/>
  <c r="I5516" i="7"/>
  <c r="L5516" i="7"/>
  <c r="I5517" i="7"/>
  <c r="K5517" i="7" s="1"/>
  <c r="L5517" i="7"/>
  <c r="I5518" i="7"/>
  <c r="L5518" i="7"/>
  <c r="I5519" i="7"/>
  <c r="K5519" i="7" s="1"/>
  <c r="L5519" i="7"/>
  <c r="I5520" i="7"/>
  <c r="K5520" i="7" s="1"/>
  <c r="J5520" i="7"/>
  <c r="M5520" i="7" s="1"/>
  <c r="L5520" i="7"/>
  <c r="I5521" i="7"/>
  <c r="K5521" i="7" s="1"/>
  <c r="J5521" i="7"/>
  <c r="M5521" i="7" s="1"/>
  <c r="L5521" i="7"/>
  <c r="I5522" i="7"/>
  <c r="J5522" i="7" s="1"/>
  <c r="M5522" i="7" s="1"/>
  <c r="L5522" i="7"/>
  <c r="I5523" i="7"/>
  <c r="J5523" i="7" s="1"/>
  <c r="M5523" i="7" s="1"/>
  <c r="L5523" i="7"/>
  <c r="I5524" i="7"/>
  <c r="K5524" i="7" s="1"/>
  <c r="J5524" i="7"/>
  <c r="M5524" i="7" s="1"/>
  <c r="L5524" i="7"/>
  <c r="I5525" i="7"/>
  <c r="K5525" i="7" s="1"/>
  <c r="J5525" i="7"/>
  <c r="M5525" i="7" s="1"/>
  <c r="L5525" i="7"/>
  <c r="I5526" i="7"/>
  <c r="J5526" i="7" s="1"/>
  <c r="M5526" i="7" s="1"/>
  <c r="K5526" i="7"/>
  <c r="L5526" i="7"/>
  <c r="I5527" i="7"/>
  <c r="K5527" i="7" s="1"/>
  <c r="L5527" i="7"/>
  <c r="I5528" i="7"/>
  <c r="J5528" i="7"/>
  <c r="K5528" i="7"/>
  <c r="L5528" i="7"/>
  <c r="M5528" i="7"/>
  <c r="I5529" i="7"/>
  <c r="J5529" i="7"/>
  <c r="M5529" i="7" s="1"/>
  <c r="K5529" i="7"/>
  <c r="L5529" i="7"/>
  <c r="I5530" i="7"/>
  <c r="J5530" i="7" s="1"/>
  <c r="M5530" i="7" s="1"/>
  <c r="K5530" i="7"/>
  <c r="L5530" i="7"/>
  <c r="I5531" i="7"/>
  <c r="K5531" i="7" s="1"/>
  <c r="J5531" i="7"/>
  <c r="M5531" i="7" s="1"/>
  <c r="L5531" i="7"/>
  <c r="I5532" i="7"/>
  <c r="L5532" i="7"/>
  <c r="I5533" i="7"/>
  <c r="K5533" i="7" s="1"/>
  <c r="J5533" i="7"/>
  <c r="M5533" i="7" s="1"/>
  <c r="L5533" i="7"/>
  <c r="I5534" i="7"/>
  <c r="K5534" i="7" s="1"/>
  <c r="L5534" i="7"/>
  <c r="I5535" i="7"/>
  <c r="K5535" i="7" s="1"/>
  <c r="J5535" i="7"/>
  <c r="M5535" i="7" s="1"/>
  <c r="L5535" i="7"/>
  <c r="I5536" i="7"/>
  <c r="K5536" i="7" s="1"/>
  <c r="J5536" i="7"/>
  <c r="M5536" i="7" s="1"/>
  <c r="L5536" i="7"/>
  <c r="I5537" i="7"/>
  <c r="L5537" i="7"/>
  <c r="I5538" i="7"/>
  <c r="J5538" i="7"/>
  <c r="M5538" i="7" s="1"/>
  <c r="K5538" i="7"/>
  <c r="L5538" i="7"/>
  <c r="I5539" i="7"/>
  <c r="J5539" i="7"/>
  <c r="M5539" i="7" s="1"/>
  <c r="K5539" i="7"/>
  <c r="L5539" i="7"/>
  <c r="I5540" i="7"/>
  <c r="K5540" i="7" s="1"/>
  <c r="J5540" i="7"/>
  <c r="M5540" i="7" s="1"/>
  <c r="L5540" i="7"/>
  <c r="I5541" i="7"/>
  <c r="J5541" i="7"/>
  <c r="M5541" i="7" s="1"/>
  <c r="K5541" i="7"/>
  <c r="L5541" i="7"/>
  <c r="I5542" i="7"/>
  <c r="J5542" i="7"/>
  <c r="M5542" i="7" s="1"/>
  <c r="K5542" i="7"/>
  <c r="L5542" i="7"/>
  <c r="I5543" i="7"/>
  <c r="K5543" i="7" s="1"/>
  <c r="J5543" i="7"/>
  <c r="M5543" i="7" s="1"/>
  <c r="L5543" i="7"/>
  <c r="I5544" i="7"/>
  <c r="L5544" i="7"/>
  <c r="I5545" i="7"/>
  <c r="K5545" i="7" s="1"/>
  <c r="J5545" i="7"/>
  <c r="M5545" i="7" s="1"/>
  <c r="L5545" i="7"/>
  <c r="I5546" i="7"/>
  <c r="K5546" i="7" s="1"/>
  <c r="L5546" i="7"/>
  <c r="I5547" i="7"/>
  <c r="J5547" i="7"/>
  <c r="M5547" i="7" s="1"/>
  <c r="K5547" i="7"/>
  <c r="L5547" i="7"/>
  <c r="I5548" i="7"/>
  <c r="L5548" i="7"/>
  <c r="I5549" i="7"/>
  <c r="K5549" i="7" s="1"/>
  <c r="J5549" i="7"/>
  <c r="M5549" i="7" s="1"/>
  <c r="L5549" i="7"/>
  <c r="I5550" i="7"/>
  <c r="J5550" i="7" s="1"/>
  <c r="M5550" i="7" s="1"/>
  <c r="L5550" i="7"/>
  <c r="I5551" i="7"/>
  <c r="K5551" i="7" s="1"/>
  <c r="L5551" i="7"/>
  <c r="I5552" i="7"/>
  <c r="J5552" i="7"/>
  <c r="M5552" i="7" s="1"/>
  <c r="K5552" i="7"/>
  <c r="L5552" i="7"/>
  <c r="I5553" i="7"/>
  <c r="K5553" i="7" s="1"/>
  <c r="J5553" i="7"/>
  <c r="M5553" i="7" s="1"/>
  <c r="L5553" i="7"/>
  <c r="I5554" i="7"/>
  <c r="L5554" i="7"/>
  <c r="I5555" i="7"/>
  <c r="J5555" i="7" s="1"/>
  <c r="M5555" i="7" s="1"/>
  <c r="K5555" i="7"/>
  <c r="L5555" i="7"/>
  <c r="I5556" i="7"/>
  <c r="L5556" i="7"/>
  <c r="I5557" i="7"/>
  <c r="J5557" i="7" s="1"/>
  <c r="M5557" i="7" s="1"/>
  <c r="K5557" i="7"/>
  <c r="L5557" i="7"/>
  <c r="I5558" i="7"/>
  <c r="K5558" i="7" s="1"/>
  <c r="J5558" i="7"/>
  <c r="M5558" i="7" s="1"/>
  <c r="L5558" i="7"/>
  <c r="I5559" i="7"/>
  <c r="K5559" i="7" s="1"/>
  <c r="J5559" i="7"/>
  <c r="M5559" i="7" s="1"/>
  <c r="L5559" i="7"/>
  <c r="I5560" i="7"/>
  <c r="K5560" i="7" s="1"/>
  <c r="L5560" i="7"/>
  <c r="I5561" i="7"/>
  <c r="K5561" i="7" s="1"/>
  <c r="J5561" i="7"/>
  <c r="M5561" i="7" s="1"/>
  <c r="L5561" i="7"/>
  <c r="I5562" i="7"/>
  <c r="K5562" i="7" s="1"/>
  <c r="J5562" i="7"/>
  <c r="M5562" i="7" s="1"/>
  <c r="L5562" i="7"/>
  <c r="I5563" i="7"/>
  <c r="J5563" i="7"/>
  <c r="M5563" i="7" s="1"/>
  <c r="K5563" i="7"/>
  <c r="L5563" i="7"/>
  <c r="I5564" i="7"/>
  <c r="L5564" i="7"/>
  <c r="I5565" i="7"/>
  <c r="K5565" i="7" s="1"/>
  <c r="J5565" i="7"/>
  <c r="M5565" i="7" s="1"/>
  <c r="L5565" i="7"/>
  <c r="I5566" i="7"/>
  <c r="K5566" i="7" s="1"/>
  <c r="L5566" i="7"/>
  <c r="I5567" i="7"/>
  <c r="K5567" i="7" s="1"/>
  <c r="J5567" i="7"/>
  <c r="M5567" i="7" s="1"/>
  <c r="L5567" i="7"/>
  <c r="I5568" i="7"/>
  <c r="K5568" i="7" s="1"/>
  <c r="J5568" i="7"/>
  <c r="M5568" i="7" s="1"/>
  <c r="L5568" i="7"/>
  <c r="I5569" i="7"/>
  <c r="J5569" i="7"/>
  <c r="M5569" i="7" s="1"/>
  <c r="K5569" i="7"/>
  <c r="L5569" i="7"/>
  <c r="I5570" i="7"/>
  <c r="K5570" i="7" s="1"/>
  <c r="J5570" i="7"/>
  <c r="M5570" i="7" s="1"/>
  <c r="L5570" i="7"/>
  <c r="I5571" i="7"/>
  <c r="J5571" i="7"/>
  <c r="M5571" i="7" s="1"/>
  <c r="K5571" i="7"/>
  <c r="L5571" i="7"/>
  <c r="I5572" i="7"/>
  <c r="J5572" i="7" s="1"/>
  <c r="M5572" i="7" s="1"/>
  <c r="L5572" i="7"/>
  <c r="I5573" i="7"/>
  <c r="K5573" i="7" s="1"/>
  <c r="J5573" i="7"/>
  <c r="M5573" i="7" s="1"/>
  <c r="L5573" i="7"/>
  <c r="I5574" i="7"/>
  <c r="J5574" i="7" s="1"/>
  <c r="M5574" i="7" s="1"/>
  <c r="L5574" i="7"/>
  <c r="I5575" i="7"/>
  <c r="J5575" i="7"/>
  <c r="M5575" i="7" s="1"/>
  <c r="K5575" i="7"/>
  <c r="L5575" i="7"/>
  <c r="I5576" i="7"/>
  <c r="K5576" i="7" s="1"/>
  <c r="J5576" i="7"/>
  <c r="M5576" i="7" s="1"/>
  <c r="L5576" i="7"/>
  <c r="I5577" i="7"/>
  <c r="J5577" i="7"/>
  <c r="M5577" i="7" s="1"/>
  <c r="K5577" i="7"/>
  <c r="L5577" i="7"/>
  <c r="I5578" i="7"/>
  <c r="K5578" i="7" s="1"/>
  <c r="J5578" i="7"/>
  <c r="M5578" i="7" s="1"/>
  <c r="L5578" i="7"/>
  <c r="I5579" i="7"/>
  <c r="J5579" i="7"/>
  <c r="M5579" i="7" s="1"/>
  <c r="K5579" i="7"/>
  <c r="L5579" i="7"/>
  <c r="I5580" i="7"/>
  <c r="J5580" i="7"/>
  <c r="M5580" i="7" s="1"/>
  <c r="K5580" i="7"/>
  <c r="L5580" i="7"/>
  <c r="I5581" i="7"/>
  <c r="K5581" i="7" s="1"/>
  <c r="J5581" i="7"/>
  <c r="M5581" i="7" s="1"/>
  <c r="L5581" i="7"/>
  <c r="I5582" i="7"/>
  <c r="L5582" i="7"/>
  <c r="I5583" i="7"/>
  <c r="K5583" i="7" s="1"/>
  <c r="J5583" i="7"/>
  <c r="L5583" i="7"/>
  <c r="M5583" i="7"/>
  <c r="I5584" i="7"/>
  <c r="K5584" i="7" s="1"/>
  <c r="L5584" i="7"/>
  <c r="I5585" i="7"/>
  <c r="L5585" i="7"/>
  <c r="I5586" i="7"/>
  <c r="K5586" i="7" s="1"/>
  <c r="J5586" i="7"/>
  <c r="M5586" i="7" s="1"/>
  <c r="L5586" i="7"/>
  <c r="I5587" i="7"/>
  <c r="K5587" i="7" s="1"/>
  <c r="J5587" i="7"/>
  <c r="M5587" i="7" s="1"/>
  <c r="L5587" i="7"/>
  <c r="I5588" i="7"/>
  <c r="K5588" i="7" s="1"/>
  <c r="J5588" i="7"/>
  <c r="M5588" i="7" s="1"/>
  <c r="L5588" i="7"/>
  <c r="I5589" i="7"/>
  <c r="L5589" i="7"/>
  <c r="I5590" i="7"/>
  <c r="K5590" i="7" s="1"/>
  <c r="J5590" i="7"/>
  <c r="M5590" i="7" s="1"/>
  <c r="L5590" i="7"/>
  <c r="I5591" i="7"/>
  <c r="K5591" i="7" s="1"/>
  <c r="J5591" i="7"/>
  <c r="M5591" i="7" s="1"/>
  <c r="L5591" i="7"/>
  <c r="I5592" i="7"/>
  <c r="K5592" i="7" s="1"/>
  <c r="L5592" i="7"/>
  <c r="I5593" i="7"/>
  <c r="J5593" i="7"/>
  <c r="M5593" i="7" s="1"/>
  <c r="K5593" i="7"/>
  <c r="L5593" i="7"/>
  <c r="I5594" i="7"/>
  <c r="L5594" i="7"/>
  <c r="I5595" i="7"/>
  <c r="K5595" i="7" s="1"/>
  <c r="J5595" i="7"/>
  <c r="M5595" i="7" s="1"/>
  <c r="L5595" i="7"/>
  <c r="I5596" i="7"/>
  <c r="K5596" i="7" s="1"/>
  <c r="J5596" i="7"/>
  <c r="M5596" i="7" s="1"/>
  <c r="L5596" i="7"/>
  <c r="I5597" i="7"/>
  <c r="K5597" i="7" s="1"/>
  <c r="J5597" i="7"/>
  <c r="M5597" i="7" s="1"/>
  <c r="L5597" i="7"/>
  <c r="I5598" i="7"/>
  <c r="K5598" i="7" s="1"/>
  <c r="J5598" i="7"/>
  <c r="M5598" i="7" s="1"/>
  <c r="L5598" i="7"/>
  <c r="I5599" i="7"/>
  <c r="K5599" i="7" s="1"/>
  <c r="J5599" i="7"/>
  <c r="M5599" i="7" s="1"/>
  <c r="L5599" i="7"/>
  <c r="I5600" i="7"/>
  <c r="K5600" i="7" s="1"/>
  <c r="L5600" i="7"/>
  <c r="I5601" i="7"/>
  <c r="K5601" i="7" s="1"/>
  <c r="L5601" i="7"/>
  <c r="I5602" i="7"/>
  <c r="K5602" i="7" s="1"/>
  <c r="J5602" i="7"/>
  <c r="M5602" i="7" s="1"/>
  <c r="L5602" i="7"/>
  <c r="I5603" i="7"/>
  <c r="K5603" i="7" s="1"/>
  <c r="J5603" i="7"/>
  <c r="M5603" i="7" s="1"/>
  <c r="L5603" i="7"/>
  <c r="I5604" i="7"/>
  <c r="J5604" i="7"/>
  <c r="M5604" i="7" s="1"/>
  <c r="K5604" i="7"/>
  <c r="L5604" i="7"/>
  <c r="I5605" i="7"/>
  <c r="L5605" i="7"/>
  <c r="I5606" i="7"/>
  <c r="K5606" i="7" s="1"/>
  <c r="J5606" i="7"/>
  <c r="M5606" i="7" s="1"/>
  <c r="L5606" i="7"/>
  <c r="I5607" i="7"/>
  <c r="K5607" i="7" s="1"/>
  <c r="J5607" i="7"/>
  <c r="M5607" i="7" s="1"/>
  <c r="L5607" i="7"/>
  <c r="I5608" i="7"/>
  <c r="K5608" i="7" s="1"/>
  <c r="L5608" i="7"/>
  <c r="I5609" i="7"/>
  <c r="J5609" i="7"/>
  <c r="M5609" i="7" s="1"/>
  <c r="K5609" i="7"/>
  <c r="L5609" i="7"/>
  <c r="I5610" i="7"/>
  <c r="J5610" i="7" s="1"/>
  <c r="M5610" i="7" s="1"/>
  <c r="L5610" i="7"/>
  <c r="I5611" i="7"/>
  <c r="K5611" i="7" s="1"/>
  <c r="J5611" i="7"/>
  <c r="M5611" i="7" s="1"/>
  <c r="L5611" i="7"/>
  <c r="I5612" i="7"/>
  <c r="K5612" i="7" s="1"/>
  <c r="J5612" i="7"/>
  <c r="M5612" i="7" s="1"/>
  <c r="L5612" i="7"/>
  <c r="I5613" i="7"/>
  <c r="K5613" i="7" s="1"/>
  <c r="J5613" i="7"/>
  <c r="M5613" i="7" s="1"/>
  <c r="L5613" i="7"/>
  <c r="I5614" i="7"/>
  <c r="K5614" i="7" s="1"/>
  <c r="J5614" i="7"/>
  <c r="M5614" i="7" s="1"/>
  <c r="L5614" i="7"/>
  <c r="I5615" i="7"/>
  <c r="K5615" i="7" s="1"/>
  <c r="J5615" i="7"/>
  <c r="L5615" i="7"/>
  <c r="M5615" i="7"/>
  <c r="I5616" i="7"/>
  <c r="K5616" i="7" s="1"/>
  <c r="L5616" i="7"/>
  <c r="I5617" i="7"/>
  <c r="K5617" i="7" s="1"/>
  <c r="L5617" i="7"/>
  <c r="I5618" i="7"/>
  <c r="K5618" i="7" s="1"/>
  <c r="J5618" i="7"/>
  <c r="M5618" i="7" s="1"/>
  <c r="L5618" i="7"/>
  <c r="I5619" i="7"/>
  <c r="K5619" i="7" s="1"/>
  <c r="J5619" i="7"/>
  <c r="M5619" i="7" s="1"/>
  <c r="L5619" i="7"/>
  <c r="I5620" i="7"/>
  <c r="J5620" i="7"/>
  <c r="M5620" i="7" s="1"/>
  <c r="K5620" i="7"/>
  <c r="L5620" i="7"/>
  <c r="I5621" i="7"/>
  <c r="L5621" i="7"/>
  <c r="I5622" i="7"/>
  <c r="K5622" i="7" s="1"/>
  <c r="J5622" i="7"/>
  <c r="M5622" i="7" s="1"/>
  <c r="L5622" i="7"/>
  <c r="I5623" i="7"/>
  <c r="K5623" i="7" s="1"/>
  <c r="J5623" i="7"/>
  <c r="M5623" i="7" s="1"/>
  <c r="L5623" i="7"/>
  <c r="I5624" i="7"/>
  <c r="K5624" i="7" s="1"/>
  <c r="L5624" i="7"/>
  <c r="I5625" i="7"/>
  <c r="J5625" i="7"/>
  <c r="M5625" i="7" s="1"/>
  <c r="K5625" i="7"/>
  <c r="L5625" i="7"/>
  <c r="I5626" i="7"/>
  <c r="K5626" i="7" s="1"/>
  <c r="L5626" i="7"/>
  <c r="I5627" i="7"/>
  <c r="J5627" i="7" s="1"/>
  <c r="M5627" i="7" s="1"/>
  <c r="L5627" i="7"/>
  <c r="I5628" i="7"/>
  <c r="K5628" i="7" s="1"/>
  <c r="J5628" i="7"/>
  <c r="M5628" i="7" s="1"/>
  <c r="L5628" i="7"/>
  <c r="I5629" i="7"/>
  <c r="K5629" i="7" s="1"/>
  <c r="J5629" i="7"/>
  <c r="M5629" i="7" s="1"/>
  <c r="L5629" i="7"/>
  <c r="I5630" i="7"/>
  <c r="J5630" i="7" s="1"/>
  <c r="M5630" i="7" s="1"/>
  <c r="K5630" i="7"/>
  <c r="L5630" i="7"/>
  <c r="I5631" i="7"/>
  <c r="K5631" i="7" s="1"/>
  <c r="L5631" i="7"/>
  <c r="I5632" i="7"/>
  <c r="K5632" i="7" s="1"/>
  <c r="J5632" i="7"/>
  <c r="M5632" i="7" s="1"/>
  <c r="L5632" i="7"/>
  <c r="I5633" i="7"/>
  <c r="K5633" i="7" s="1"/>
  <c r="J5633" i="7"/>
  <c r="L5633" i="7"/>
  <c r="M5633" i="7"/>
  <c r="I5634" i="7"/>
  <c r="L5634" i="7"/>
  <c r="I5635" i="7"/>
  <c r="J5635" i="7" s="1"/>
  <c r="M5635" i="7" s="1"/>
  <c r="L5635" i="7"/>
  <c r="I5636" i="7"/>
  <c r="K5636" i="7" s="1"/>
  <c r="J5636" i="7"/>
  <c r="M5636" i="7" s="1"/>
  <c r="L5636" i="7"/>
  <c r="I5637" i="7"/>
  <c r="K5637" i="7" s="1"/>
  <c r="J5637" i="7"/>
  <c r="M5637" i="7" s="1"/>
  <c r="L5637" i="7"/>
  <c r="I5638" i="7"/>
  <c r="J5638" i="7" s="1"/>
  <c r="M5638" i="7" s="1"/>
  <c r="L5638" i="7"/>
  <c r="I5639" i="7"/>
  <c r="K5639" i="7" s="1"/>
  <c r="J5639" i="7"/>
  <c r="M5639" i="7" s="1"/>
  <c r="L5639" i="7"/>
  <c r="I5640" i="7"/>
  <c r="K5640" i="7" s="1"/>
  <c r="L5640" i="7"/>
  <c r="I5641" i="7"/>
  <c r="L5641" i="7"/>
  <c r="I5642" i="7"/>
  <c r="K5642" i="7" s="1"/>
  <c r="J5642" i="7"/>
  <c r="M5642" i="7" s="1"/>
  <c r="L5642" i="7"/>
  <c r="I5643" i="7"/>
  <c r="J5643" i="7"/>
  <c r="M5643" i="7" s="1"/>
  <c r="K5643" i="7"/>
  <c r="L5643" i="7"/>
  <c r="I5644" i="7"/>
  <c r="K5644" i="7" s="1"/>
  <c r="J5644" i="7"/>
  <c r="M5644" i="7" s="1"/>
  <c r="L5644" i="7"/>
  <c r="I5645" i="7"/>
  <c r="L5645" i="7"/>
  <c r="I5646" i="7"/>
  <c r="J5646" i="7" s="1"/>
  <c r="M5646" i="7" s="1"/>
  <c r="L5646" i="7"/>
  <c r="I5647" i="7"/>
  <c r="K5647" i="7" s="1"/>
  <c r="J5647" i="7"/>
  <c r="M5647" i="7" s="1"/>
  <c r="L5647" i="7"/>
  <c r="I5648" i="7"/>
  <c r="K5648" i="7" s="1"/>
  <c r="J5648" i="7"/>
  <c r="M5648" i="7" s="1"/>
  <c r="L5648" i="7"/>
  <c r="I5649" i="7"/>
  <c r="K5649" i="7" s="1"/>
  <c r="J5649" i="7"/>
  <c r="M5649" i="7" s="1"/>
  <c r="L5649" i="7"/>
  <c r="I5650" i="7"/>
  <c r="J5650" i="7" s="1"/>
  <c r="M5650" i="7" s="1"/>
  <c r="K5650" i="7"/>
  <c r="L5650" i="7"/>
  <c r="I5651" i="7"/>
  <c r="J5651" i="7"/>
  <c r="M5651" i="7" s="1"/>
  <c r="K5651" i="7"/>
  <c r="L5651" i="7"/>
  <c r="I5652" i="7"/>
  <c r="K5652" i="7" s="1"/>
  <c r="J5652" i="7"/>
  <c r="M5652" i="7" s="1"/>
  <c r="L5652" i="7"/>
  <c r="I5653" i="7"/>
  <c r="K5653" i="7" s="1"/>
  <c r="J5653" i="7"/>
  <c r="M5653" i="7" s="1"/>
  <c r="L5653" i="7"/>
  <c r="I5654" i="7"/>
  <c r="K5654" i="7" s="1"/>
  <c r="L5654" i="7"/>
  <c r="I5655" i="7"/>
  <c r="L5655" i="7"/>
  <c r="I5656" i="7"/>
  <c r="K5656" i="7" s="1"/>
  <c r="J5656" i="7"/>
  <c r="M5656" i="7" s="1"/>
  <c r="L5656" i="7"/>
  <c r="I5657" i="7"/>
  <c r="K5657" i="7" s="1"/>
  <c r="J5657" i="7"/>
  <c r="M5657" i="7" s="1"/>
  <c r="L5657" i="7"/>
  <c r="I5658" i="7"/>
  <c r="K5658" i="7" s="1"/>
  <c r="J5658" i="7"/>
  <c r="M5658" i="7" s="1"/>
  <c r="L5658" i="7"/>
  <c r="I5659" i="7"/>
  <c r="L5659" i="7"/>
  <c r="I5660" i="7"/>
  <c r="J5660" i="7" s="1"/>
  <c r="M5660" i="7" s="1"/>
  <c r="L5660" i="7"/>
  <c r="I5661" i="7"/>
  <c r="K5661" i="7" s="1"/>
  <c r="J5661" i="7"/>
  <c r="M5661" i="7" s="1"/>
  <c r="L5661" i="7"/>
  <c r="I5662" i="7"/>
  <c r="K5662" i="7" s="1"/>
  <c r="J5662" i="7"/>
  <c r="M5662" i="7" s="1"/>
  <c r="L5662" i="7"/>
  <c r="I5663" i="7"/>
  <c r="K5663" i="7" s="1"/>
  <c r="J5663" i="7"/>
  <c r="M5663" i="7" s="1"/>
  <c r="L5663" i="7"/>
  <c r="I5664" i="7"/>
  <c r="K5664" i="7" s="1"/>
  <c r="L5664" i="7"/>
  <c r="I5665" i="7"/>
  <c r="K5665" i="7" s="1"/>
  <c r="J5665" i="7"/>
  <c r="M5665" i="7" s="1"/>
  <c r="L5665" i="7"/>
  <c r="I5666" i="7"/>
  <c r="K5666" i="7" s="1"/>
  <c r="J5666" i="7"/>
  <c r="M5666" i="7" s="1"/>
  <c r="L5666" i="7"/>
  <c r="I5667" i="7"/>
  <c r="K5667" i="7" s="1"/>
  <c r="J5667" i="7"/>
  <c r="M5667" i="7" s="1"/>
  <c r="L5667" i="7"/>
  <c r="I5668" i="7"/>
  <c r="L5668" i="7"/>
  <c r="I5669" i="7"/>
  <c r="K5669" i="7" s="1"/>
  <c r="J5669" i="7"/>
  <c r="M5669" i="7" s="1"/>
  <c r="L5669" i="7"/>
  <c r="I5670" i="7"/>
  <c r="J5670" i="7" s="1"/>
  <c r="M5670" i="7" s="1"/>
  <c r="L5670" i="7"/>
  <c r="I5671" i="7"/>
  <c r="J5671" i="7"/>
  <c r="M5671" i="7" s="1"/>
  <c r="K5671" i="7"/>
  <c r="L5671" i="7"/>
  <c r="I5672" i="7"/>
  <c r="K5672" i="7" s="1"/>
  <c r="J5672" i="7"/>
  <c r="M5672" i="7" s="1"/>
  <c r="L5672" i="7"/>
  <c r="I5673" i="7"/>
  <c r="J5673" i="7"/>
  <c r="M5673" i="7" s="1"/>
  <c r="K5673" i="7"/>
  <c r="L5673" i="7"/>
  <c r="I5674" i="7"/>
  <c r="K5674" i="7" s="1"/>
  <c r="L5674" i="7"/>
  <c r="I5675" i="7"/>
  <c r="L5675" i="7"/>
  <c r="I5676" i="7"/>
  <c r="L5676" i="7"/>
  <c r="I5677" i="7"/>
  <c r="K5677" i="7" s="1"/>
  <c r="J5677" i="7"/>
  <c r="M5677" i="7" s="1"/>
  <c r="L5677" i="7"/>
  <c r="I5678" i="7"/>
  <c r="J5678" i="7"/>
  <c r="M5678" i="7" s="1"/>
  <c r="K5678" i="7"/>
  <c r="L5678" i="7"/>
  <c r="I5679" i="7"/>
  <c r="K5679" i="7" s="1"/>
  <c r="L5679" i="7"/>
  <c r="I5680" i="7"/>
  <c r="K5680" i="7" s="1"/>
  <c r="L5680" i="7"/>
  <c r="I5681" i="7"/>
  <c r="J5681" i="7"/>
  <c r="M5681" i="7" s="1"/>
  <c r="K5681" i="7"/>
  <c r="L5681" i="7"/>
  <c r="I5682" i="7"/>
  <c r="K5682" i="7" s="1"/>
  <c r="J5682" i="7"/>
  <c r="L5682" i="7"/>
  <c r="M5682" i="7"/>
  <c r="I5683" i="7"/>
  <c r="K5683" i="7" s="1"/>
  <c r="J5683" i="7"/>
  <c r="M5683" i="7" s="1"/>
  <c r="L5683" i="7"/>
  <c r="I5684" i="7"/>
  <c r="K5684" i="7" s="1"/>
  <c r="J5684" i="7"/>
  <c r="M5684" i="7" s="1"/>
  <c r="L5684" i="7"/>
  <c r="I5685" i="7"/>
  <c r="L5685" i="7"/>
  <c r="I5686" i="7"/>
  <c r="K5686" i="7" s="1"/>
  <c r="J5686" i="7"/>
  <c r="M5686" i="7" s="1"/>
  <c r="L5686" i="7"/>
  <c r="I5687" i="7"/>
  <c r="J5687" i="7" s="1"/>
  <c r="M5687" i="7" s="1"/>
  <c r="L5687" i="7"/>
  <c r="I5688" i="7"/>
  <c r="K5688" i="7" s="1"/>
  <c r="J5688" i="7"/>
  <c r="M5688" i="7" s="1"/>
  <c r="L5688" i="7"/>
  <c r="I5689" i="7"/>
  <c r="J5689" i="7" s="1"/>
  <c r="M5689" i="7" s="1"/>
  <c r="L5689" i="7"/>
  <c r="I5690" i="7"/>
  <c r="K5690" i="7" s="1"/>
  <c r="J5690" i="7"/>
  <c r="L5690" i="7"/>
  <c r="M5690" i="7"/>
  <c r="I5691" i="7"/>
  <c r="K5691" i="7" s="1"/>
  <c r="J5691" i="7"/>
  <c r="M5691" i="7" s="1"/>
  <c r="L5691" i="7"/>
  <c r="I5692" i="7"/>
  <c r="J5692" i="7"/>
  <c r="K5692" i="7"/>
  <c r="L5692" i="7"/>
  <c r="M5692" i="7"/>
  <c r="I5693" i="7"/>
  <c r="K5693" i="7" s="1"/>
  <c r="J5693" i="7"/>
  <c r="M5693" i="7" s="1"/>
  <c r="L5693" i="7"/>
  <c r="I5694" i="7"/>
  <c r="J5694" i="7" s="1"/>
  <c r="M5694" i="7" s="1"/>
  <c r="L5694" i="7"/>
  <c r="I5695" i="7"/>
  <c r="L5695" i="7"/>
  <c r="I5696" i="7"/>
  <c r="K5696" i="7" s="1"/>
  <c r="J5696" i="7"/>
  <c r="M5696" i="7" s="1"/>
  <c r="L5696" i="7"/>
  <c r="I5697" i="7"/>
  <c r="K5697" i="7" s="1"/>
  <c r="L5697" i="7"/>
  <c r="I5698" i="7"/>
  <c r="K5698" i="7" s="1"/>
  <c r="J5698" i="7"/>
  <c r="M5698" i="7" s="1"/>
  <c r="L5698" i="7"/>
  <c r="I5699" i="7"/>
  <c r="K5699" i="7" s="1"/>
  <c r="J5699" i="7"/>
  <c r="M5699" i="7" s="1"/>
  <c r="L5699" i="7"/>
  <c r="I5700" i="7"/>
  <c r="J5700" i="7"/>
  <c r="M5700" i="7" s="1"/>
  <c r="K5700" i="7"/>
  <c r="L5700" i="7"/>
  <c r="I5701" i="7"/>
  <c r="K5701" i="7" s="1"/>
  <c r="J5701" i="7"/>
  <c r="M5701" i="7" s="1"/>
  <c r="L5701" i="7"/>
  <c r="I5702" i="7"/>
  <c r="J5702" i="7" s="1"/>
  <c r="M5702" i="7" s="1"/>
  <c r="K5702" i="7"/>
  <c r="L5702" i="7"/>
  <c r="I5703" i="7"/>
  <c r="J5703" i="7" s="1"/>
  <c r="M5703" i="7" s="1"/>
  <c r="L5703" i="7"/>
  <c r="I5704" i="7"/>
  <c r="K5704" i="7" s="1"/>
  <c r="J5704" i="7"/>
  <c r="M5704" i="7" s="1"/>
  <c r="L5704" i="7"/>
  <c r="I5705" i="7"/>
  <c r="J5705" i="7"/>
  <c r="M5705" i="7" s="1"/>
  <c r="K5705" i="7"/>
  <c r="L5705" i="7"/>
  <c r="I5706" i="7"/>
  <c r="K5706" i="7" s="1"/>
  <c r="L5706" i="7"/>
  <c r="I5707" i="7"/>
  <c r="K5707" i="7" s="1"/>
  <c r="L5707" i="7"/>
  <c r="I5708" i="7"/>
  <c r="K5708" i="7" s="1"/>
  <c r="J5708" i="7"/>
  <c r="M5708" i="7" s="1"/>
  <c r="L5708" i="7"/>
  <c r="I5709" i="7"/>
  <c r="K5709" i="7" s="1"/>
  <c r="J5709" i="7"/>
  <c r="M5709" i="7" s="1"/>
  <c r="L5709" i="7"/>
  <c r="I5710" i="7"/>
  <c r="J5710" i="7" s="1"/>
  <c r="M5710" i="7" s="1"/>
  <c r="L5710" i="7"/>
  <c r="I5711" i="7"/>
  <c r="K5711" i="7" s="1"/>
  <c r="L5711" i="7"/>
  <c r="I5712" i="7"/>
  <c r="K5712" i="7" s="1"/>
  <c r="J5712" i="7"/>
  <c r="M5712" i="7" s="1"/>
  <c r="L5712" i="7"/>
  <c r="I5713" i="7"/>
  <c r="J5713" i="7"/>
  <c r="M5713" i="7" s="1"/>
  <c r="K5713" i="7"/>
  <c r="L5713" i="7"/>
  <c r="I5714" i="7"/>
  <c r="K5714" i="7" s="1"/>
  <c r="J5714" i="7"/>
  <c r="M5714" i="7" s="1"/>
  <c r="L5714" i="7"/>
  <c r="I5715" i="7"/>
  <c r="K5715" i="7" s="1"/>
  <c r="J5715" i="7"/>
  <c r="M5715" i="7" s="1"/>
  <c r="L5715" i="7"/>
  <c r="I5716" i="7"/>
  <c r="J5716" i="7" s="1"/>
  <c r="M5716" i="7" s="1"/>
  <c r="L5716" i="7"/>
  <c r="I5717" i="7"/>
  <c r="L5717" i="7"/>
  <c r="I5718" i="7"/>
  <c r="K5718" i="7" s="1"/>
  <c r="J5718" i="7"/>
  <c r="M5718" i="7" s="1"/>
  <c r="L5718" i="7"/>
  <c r="I5719" i="7"/>
  <c r="J5719" i="7"/>
  <c r="K5719" i="7"/>
  <c r="L5719" i="7"/>
  <c r="M5719" i="7"/>
  <c r="I5720" i="7"/>
  <c r="K5720" i="7" s="1"/>
  <c r="J5720" i="7"/>
  <c r="M5720" i="7" s="1"/>
  <c r="L5720" i="7"/>
  <c r="I5721" i="7"/>
  <c r="K5721" i="7" s="1"/>
  <c r="J5721" i="7"/>
  <c r="M5721" i="7" s="1"/>
  <c r="L5721" i="7"/>
  <c r="I5722" i="7"/>
  <c r="K5722" i="7" s="1"/>
  <c r="J5722" i="7"/>
  <c r="L5722" i="7"/>
  <c r="M5722" i="7"/>
  <c r="I5723" i="7"/>
  <c r="K5723" i="7" s="1"/>
  <c r="J5723" i="7"/>
  <c r="M5723" i="7" s="1"/>
  <c r="L5723" i="7"/>
  <c r="I5724" i="7"/>
  <c r="K5724" i="7" s="1"/>
  <c r="L5724" i="7"/>
  <c r="I5725" i="7"/>
  <c r="L5725" i="7"/>
  <c r="I5726" i="7"/>
  <c r="K5726" i="7" s="1"/>
  <c r="J5726" i="7"/>
  <c r="M5726" i="7" s="1"/>
  <c r="L5726" i="7"/>
  <c r="I5727" i="7"/>
  <c r="J5727" i="7"/>
  <c r="M5727" i="7" s="1"/>
  <c r="K5727" i="7"/>
  <c r="L5727" i="7"/>
  <c r="I5728" i="7"/>
  <c r="K5728" i="7" s="1"/>
  <c r="L5728" i="7"/>
  <c r="I5729" i="7"/>
  <c r="J5729" i="7" s="1"/>
  <c r="M5729" i="7" s="1"/>
  <c r="K5729" i="7"/>
  <c r="L5729" i="7"/>
  <c r="I5730" i="7"/>
  <c r="J5730" i="7" s="1"/>
  <c r="M5730" i="7" s="1"/>
  <c r="L5730" i="7"/>
  <c r="I5731" i="7"/>
  <c r="K5731" i="7" s="1"/>
  <c r="J5731" i="7"/>
  <c r="M5731" i="7" s="1"/>
  <c r="L5731" i="7"/>
  <c r="I5732" i="7"/>
  <c r="K5732" i="7" s="1"/>
  <c r="J5732" i="7"/>
  <c r="M5732" i="7" s="1"/>
  <c r="L5732" i="7"/>
  <c r="I5733" i="7"/>
  <c r="K5733" i="7" s="1"/>
  <c r="J5733" i="7"/>
  <c r="M5733" i="7" s="1"/>
  <c r="L5733" i="7"/>
  <c r="I5734" i="7"/>
  <c r="J5734" i="7" s="1"/>
  <c r="M5734" i="7" s="1"/>
  <c r="K5734" i="7"/>
  <c r="L5734" i="7"/>
  <c r="I5735" i="7"/>
  <c r="J5735" i="7" s="1"/>
  <c r="M5735" i="7" s="1"/>
  <c r="K5735" i="7"/>
  <c r="L5735" i="7"/>
  <c r="I5736" i="7"/>
  <c r="K5736" i="7" s="1"/>
  <c r="J5736" i="7"/>
  <c r="M5736" i="7" s="1"/>
  <c r="L5736" i="7"/>
  <c r="I5737" i="7"/>
  <c r="K5737" i="7" s="1"/>
  <c r="J5737" i="7"/>
  <c r="M5737" i="7" s="1"/>
  <c r="L5737" i="7"/>
  <c r="I5738" i="7"/>
  <c r="K5738" i="7" s="1"/>
  <c r="L5738" i="7"/>
  <c r="I5739" i="7"/>
  <c r="K5739" i="7" s="1"/>
  <c r="J5739" i="7"/>
  <c r="M5739" i="7" s="1"/>
  <c r="L5739" i="7"/>
  <c r="I5740" i="7"/>
  <c r="L5740" i="7"/>
  <c r="I5741" i="7"/>
  <c r="L5741" i="7"/>
  <c r="I5742" i="7"/>
  <c r="K5742" i="7" s="1"/>
  <c r="J5742" i="7"/>
  <c r="M5742" i="7" s="1"/>
  <c r="L5742" i="7"/>
  <c r="I5743" i="7"/>
  <c r="J5743" i="7"/>
  <c r="M5743" i="7" s="1"/>
  <c r="K5743" i="7"/>
  <c r="L5743" i="7"/>
  <c r="I5744" i="7"/>
  <c r="K5744" i="7" s="1"/>
  <c r="L5744" i="7"/>
  <c r="I5745" i="7"/>
  <c r="K5745" i="7" s="1"/>
  <c r="J5745" i="7"/>
  <c r="M5745" i="7" s="1"/>
  <c r="L5745" i="7"/>
  <c r="I5746" i="7"/>
  <c r="J5746" i="7" s="1"/>
  <c r="M5746" i="7" s="1"/>
  <c r="K5746" i="7"/>
  <c r="L5746" i="7"/>
  <c r="I5747" i="7"/>
  <c r="K5747" i="7" s="1"/>
  <c r="J5747" i="7"/>
  <c r="M5747" i="7" s="1"/>
  <c r="L5747" i="7"/>
  <c r="I5748" i="7"/>
  <c r="K5748" i="7" s="1"/>
  <c r="J5748" i="7"/>
  <c r="M5748" i="7" s="1"/>
  <c r="L5748" i="7"/>
  <c r="I5749" i="7"/>
  <c r="L5749" i="7"/>
  <c r="I5750" i="7"/>
  <c r="K5750" i="7" s="1"/>
  <c r="J5750" i="7"/>
  <c r="M5750" i="7" s="1"/>
  <c r="L5750" i="7"/>
  <c r="I5751" i="7"/>
  <c r="J5751" i="7"/>
  <c r="K5751" i="7"/>
  <c r="L5751" i="7"/>
  <c r="M5751" i="7"/>
  <c r="I5752" i="7"/>
  <c r="K5752" i="7" s="1"/>
  <c r="L5752" i="7"/>
  <c r="I5753" i="7"/>
  <c r="J5753" i="7"/>
  <c r="K5753" i="7"/>
  <c r="L5753" i="7"/>
  <c r="M5753" i="7"/>
  <c r="I5754" i="7"/>
  <c r="K5754" i="7" s="1"/>
  <c r="L5754" i="7"/>
  <c r="I5755" i="7"/>
  <c r="J5755" i="7"/>
  <c r="M5755" i="7" s="1"/>
  <c r="K5755" i="7"/>
  <c r="L5755" i="7"/>
  <c r="I5756" i="7"/>
  <c r="K5756" i="7" s="1"/>
  <c r="J5756" i="7"/>
  <c r="M5756" i="7" s="1"/>
  <c r="L5756" i="7"/>
  <c r="I5757" i="7"/>
  <c r="L5757" i="7"/>
  <c r="I5758" i="7"/>
  <c r="K5758" i="7" s="1"/>
  <c r="J5758" i="7"/>
  <c r="M5758" i="7" s="1"/>
  <c r="L5758" i="7"/>
  <c r="I5759" i="7"/>
  <c r="K5759" i="7" s="1"/>
  <c r="J5759" i="7"/>
  <c r="M5759" i="7" s="1"/>
  <c r="L5759" i="7"/>
  <c r="I5760" i="7"/>
  <c r="K5760" i="7" s="1"/>
  <c r="L5760" i="7"/>
  <c r="I5761" i="7"/>
  <c r="K5761" i="7" s="1"/>
  <c r="J5761" i="7"/>
  <c r="M5761" i="7" s="1"/>
  <c r="L5761" i="7"/>
  <c r="I5762" i="7"/>
  <c r="K5762" i="7" s="1"/>
  <c r="L5762" i="7"/>
  <c r="I5763" i="7"/>
  <c r="K5763" i="7" s="1"/>
  <c r="J5763" i="7"/>
  <c r="M5763" i="7" s="1"/>
  <c r="L5763" i="7"/>
  <c r="I5764" i="7"/>
  <c r="J5764" i="7" s="1"/>
  <c r="M5764" i="7" s="1"/>
  <c r="L5764" i="7"/>
  <c r="I5765" i="7"/>
  <c r="K5765" i="7" s="1"/>
  <c r="J5765" i="7"/>
  <c r="L5765" i="7"/>
  <c r="M5765" i="7"/>
  <c r="I5766" i="7"/>
  <c r="J5766" i="7" s="1"/>
  <c r="M5766" i="7" s="1"/>
  <c r="L5766" i="7"/>
  <c r="I5767" i="7"/>
  <c r="K5767" i="7" s="1"/>
  <c r="J5767" i="7"/>
  <c r="L5767" i="7"/>
  <c r="M5767" i="7"/>
  <c r="I5768" i="7"/>
  <c r="K5768" i="7" s="1"/>
  <c r="L5768" i="7"/>
  <c r="I5769" i="7"/>
  <c r="L5769" i="7"/>
  <c r="I5770" i="7"/>
  <c r="K5770" i="7" s="1"/>
  <c r="J5770" i="7"/>
  <c r="L5770" i="7"/>
  <c r="M5770" i="7"/>
  <c r="I5771" i="7"/>
  <c r="K5771" i="7" s="1"/>
  <c r="J5771" i="7"/>
  <c r="M5771" i="7" s="1"/>
  <c r="L5771" i="7"/>
  <c r="I5772" i="7"/>
  <c r="J5772" i="7" s="1"/>
  <c r="M5772" i="7" s="1"/>
  <c r="K5772" i="7"/>
  <c r="L5772" i="7"/>
  <c r="I5773" i="7"/>
  <c r="K5773" i="7" s="1"/>
  <c r="J5773" i="7"/>
  <c r="M5773" i="7" s="1"/>
  <c r="L5773" i="7"/>
  <c r="I5774" i="7"/>
  <c r="J5774" i="7" s="1"/>
  <c r="M5774" i="7" s="1"/>
  <c r="K5774" i="7"/>
  <c r="L5774" i="7"/>
  <c r="I5775" i="7"/>
  <c r="L5775" i="7"/>
  <c r="I5776" i="7"/>
  <c r="K5776" i="7" s="1"/>
  <c r="J5776" i="7"/>
  <c r="M5776" i="7" s="1"/>
  <c r="L5776" i="7"/>
  <c r="I5777" i="7"/>
  <c r="L5777" i="7"/>
  <c r="I5778" i="7"/>
  <c r="J5778" i="7" s="1"/>
  <c r="M5778" i="7" s="1"/>
  <c r="K5778" i="7"/>
  <c r="L5778" i="7"/>
  <c r="I5779" i="7"/>
  <c r="J5779" i="7" s="1"/>
  <c r="M5779" i="7" s="1"/>
  <c r="L5779" i="7"/>
  <c r="I5780" i="7"/>
  <c r="J5780" i="7"/>
  <c r="M5780" i="7" s="1"/>
  <c r="K5780" i="7"/>
  <c r="L5780" i="7"/>
  <c r="I5781" i="7"/>
  <c r="L5781" i="7"/>
  <c r="I5782" i="7"/>
  <c r="K5782" i="7" s="1"/>
  <c r="J5782" i="7"/>
  <c r="M5782" i="7" s="1"/>
  <c r="L5782" i="7"/>
  <c r="I5783" i="7"/>
  <c r="K5783" i="7" s="1"/>
  <c r="J5783" i="7"/>
  <c r="L5783" i="7"/>
  <c r="M5783" i="7"/>
  <c r="I5784" i="7"/>
  <c r="K5784" i="7" s="1"/>
  <c r="L5784" i="7"/>
  <c r="I5785" i="7"/>
  <c r="K5785" i="7" s="1"/>
  <c r="J5785" i="7"/>
  <c r="M5785" i="7" s="1"/>
  <c r="L5785" i="7"/>
  <c r="I5786" i="7"/>
  <c r="J5786" i="7"/>
  <c r="M5786" i="7" s="1"/>
  <c r="K5786" i="7"/>
  <c r="L5786" i="7"/>
  <c r="I5787" i="7"/>
  <c r="J5787" i="7"/>
  <c r="M5787" i="7" s="1"/>
  <c r="K5787" i="7"/>
  <c r="L5787" i="7"/>
  <c r="I5788" i="7"/>
  <c r="K5788" i="7" s="1"/>
  <c r="J5788" i="7"/>
  <c r="M5788" i="7" s="1"/>
  <c r="L5788" i="7"/>
  <c r="I5789" i="7"/>
  <c r="L5789" i="7"/>
  <c r="I5790" i="7"/>
  <c r="J5790" i="7" s="1"/>
  <c r="M5790" i="7" s="1"/>
  <c r="L5790" i="7"/>
  <c r="I5791" i="7"/>
  <c r="K5791" i="7" s="1"/>
  <c r="J5791" i="7"/>
  <c r="M5791" i="7" s="1"/>
  <c r="L5791" i="7"/>
  <c r="I5792" i="7"/>
  <c r="K5792" i="7" s="1"/>
  <c r="J5792" i="7"/>
  <c r="M5792" i="7" s="1"/>
  <c r="L5792" i="7"/>
  <c r="I5793" i="7"/>
  <c r="K5793" i="7" s="1"/>
  <c r="J5793" i="7"/>
  <c r="M5793" i="7" s="1"/>
  <c r="L5793" i="7"/>
  <c r="I5794" i="7"/>
  <c r="K5794" i="7" s="1"/>
  <c r="J5794" i="7"/>
  <c r="M5794" i="7" s="1"/>
  <c r="L5794" i="7"/>
  <c r="I5795" i="7"/>
  <c r="J5795" i="7" s="1"/>
  <c r="M5795" i="7" s="1"/>
  <c r="K5795" i="7"/>
  <c r="L5795" i="7"/>
  <c r="I5796" i="7"/>
  <c r="K5796" i="7" s="1"/>
  <c r="J5796" i="7"/>
  <c r="M5796" i="7" s="1"/>
  <c r="L5796" i="7"/>
  <c r="I5797" i="7"/>
  <c r="L5797" i="7"/>
  <c r="I5798" i="7"/>
  <c r="K5798" i="7" s="1"/>
  <c r="J5798" i="7"/>
  <c r="M5798" i="7" s="1"/>
  <c r="L5798" i="7"/>
  <c r="I5799" i="7"/>
  <c r="K5799" i="7" s="1"/>
  <c r="L5799" i="7"/>
  <c r="I5800" i="7"/>
  <c r="K5800" i="7" s="1"/>
  <c r="J5800" i="7"/>
  <c r="M5800" i="7" s="1"/>
  <c r="L5800" i="7"/>
  <c r="I5801" i="7"/>
  <c r="K5801" i="7" s="1"/>
  <c r="J5801" i="7"/>
  <c r="M5801" i="7" s="1"/>
  <c r="L5801" i="7"/>
  <c r="I5802" i="7"/>
  <c r="K5802" i="7" s="1"/>
  <c r="J5802" i="7"/>
  <c r="M5802" i="7" s="1"/>
  <c r="L5802" i="7"/>
  <c r="I5803" i="7"/>
  <c r="L5803" i="7"/>
  <c r="I5804" i="7"/>
  <c r="K5804" i="7" s="1"/>
  <c r="J5804" i="7"/>
  <c r="M5804" i="7" s="1"/>
  <c r="L5804" i="7"/>
  <c r="I5805" i="7"/>
  <c r="K5805" i="7" s="1"/>
  <c r="J5805" i="7"/>
  <c r="M5805" i="7" s="1"/>
  <c r="L5805" i="7"/>
  <c r="I5806" i="7"/>
  <c r="K5806" i="7" s="1"/>
  <c r="L5806" i="7"/>
  <c r="I5807" i="7"/>
  <c r="K5807" i="7" s="1"/>
  <c r="J5807" i="7"/>
  <c r="M5807" i="7" s="1"/>
  <c r="L5807" i="7"/>
  <c r="I5808" i="7"/>
  <c r="K5808" i="7" s="1"/>
  <c r="L5808" i="7"/>
  <c r="I5809" i="7"/>
  <c r="K5809" i="7" s="1"/>
  <c r="J5809" i="7"/>
  <c r="M5809" i="7" s="1"/>
  <c r="L5809" i="7"/>
  <c r="I5810" i="7"/>
  <c r="K5810" i="7" s="1"/>
  <c r="J5810" i="7"/>
  <c r="M5810" i="7" s="1"/>
  <c r="L5810" i="7"/>
  <c r="I5811" i="7"/>
  <c r="J5811" i="7" s="1"/>
  <c r="M5811" i="7" s="1"/>
  <c r="K5811" i="7"/>
  <c r="L5811" i="7"/>
  <c r="I5812" i="7"/>
  <c r="K5812" i="7" s="1"/>
  <c r="J5812" i="7"/>
  <c r="M5812" i="7" s="1"/>
  <c r="L5812" i="7"/>
  <c r="I5813" i="7"/>
  <c r="K5813" i="7" s="1"/>
  <c r="J5813" i="7"/>
  <c r="M5813" i="7" s="1"/>
  <c r="L5813" i="7"/>
  <c r="I5814" i="7"/>
  <c r="K5814" i="7" s="1"/>
  <c r="J5814" i="7"/>
  <c r="M5814" i="7" s="1"/>
  <c r="L5814" i="7"/>
  <c r="I5815" i="7"/>
  <c r="J5815" i="7" s="1"/>
  <c r="M5815" i="7" s="1"/>
  <c r="L5815" i="7"/>
  <c r="I5816" i="7"/>
  <c r="K5816" i="7" s="1"/>
  <c r="L5816" i="7"/>
  <c r="I5817" i="7"/>
  <c r="K5817" i="7" s="1"/>
  <c r="J5817" i="7"/>
  <c r="M5817" i="7" s="1"/>
  <c r="L5817" i="7"/>
  <c r="I5818" i="7"/>
  <c r="K5818" i="7" s="1"/>
  <c r="J5818" i="7"/>
  <c r="L5818" i="7"/>
  <c r="M5818" i="7"/>
  <c r="I5819" i="7"/>
  <c r="K5819" i="7" s="1"/>
  <c r="J5819" i="7"/>
  <c r="M5819" i="7" s="1"/>
  <c r="L5819" i="7"/>
  <c r="I5820" i="7"/>
  <c r="K5820" i="7" s="1"/>
  <c r="J5820" i="7"/>
  <c r="L5820" i="7"/>
  <c r="M5820" i="7"/>
  <c r="I5821" i="7"/>
  <c r="K5821" i="7" s="1"/>
  <c r="J5821" i="7"/>
  <c r="M5821" i="7" s="1"/>
  <c r="L5821" i="7"/>
  <c r="I5822" i="7"/>
  <c r="L5822" i="7"/>
  <c r="I5823" i="7"/>
  <c r="K5823" i="7" s="1"/>
  <c r="J5823" i="7"/>
  <c r="L5823" i="7"/>
  <c r="M5823" i="7"/>
  <c r="I5824" i="7"/>
  <c r="K5824" i="7" s="1"/>
  <c r="L5824" i="7"/>
  <c r="I5825" i="7"/>
  <c r="K5825" i="7" s="1"/>
  <c r="J5825" i="7"/>
  <c r="M5825" i="7" s="1"/>
  <c r="L5825" i="7"/>
  <c r="I5826" i="7"/>
  <c r="K5826" i="7" s="1"/>
  <c r="J5826" i="7"/>
  <c r="M5826" i="7" s="1"/>
  <c r="L5826" i="7"/>
  <c r="I5827" i="7"/>
  <c r="J5827" i="7" s="1"/>
  <c r="M5827" i="7" s="1"/>
  <c r="L5827" i="7"/>
  <c r="I5828" i="7"/>
  <c r="J5828" i="7" s="1"/>
  <c r="L5828" i="7"/>
  <c r="M5828" i="7"/>
  <c r="I5829" i="7"/>
  <c r="K5829" i="7" s="1"/>
  <c r="J5829" i="7"/>
  <c r="M5829" i="7" s="1"/>
  <c r="L5829" i="7"/>
  <c r="I5830" i="7"/>
  <c r="K5830" i="7" s="1"/>
  <c r="L5830" i="7"/>
  <c r="I5831" i="7"/>
  <c r="K5831" i="7" s="1"/>
  <c r="J5831" i="7"/>
  <c r="M5831" i="7" s="1"/>
  <c r="L5831" i="7"/>
  <c r="I5832" i="7"/>
  <c r="K5832" i="7" s="1"/>
  <c r="L5832" i="7"/>
  <c r="I5833" i="7"/>
  <c r="K5833" i="7" s="1"/>
  <c r="J5833" i="7"/>
  <c r="M5833" i="7" s="1"/>
  <c r="L5833" i="7"/>
  <c r="I5834" i="7"/>
  <c r="K5834" i="7" s="1"/>
  <c r="J5834" i="7"/>
  <c r="M5834" i="7" s="1"/>
  <c r="L5834" i="7"/>
  <c r="I5835" i="7"/>
  <c r="K5835" i="7" s="1"/>
  <c r="J5835" i="7"/>
  <c r="M5835" i="7" s="1"/>
  <c r="L5835" i="7"/>
  <c r="I5836" i="7"/>
  <c r="K5836" i="7" s="1"/>
  <c r="J5836" i="7"/>
  <c r="M5836" i="7" s="1"/>
  <c r="L5836" i="7"/>
  <c r="I5837" i="7"/>
  <c r="L5837" i="7"/>
  <c r="I5838" i="7"/>
  <c r="K5838" i="7" s="1"/>
  <c r="J5838" i="7"/>
  <c r="M5838" i="7" s="1"/>
  <c r="L5838" i="7"/>
  <c r="I5839" i="7"/>
  <c r="K5839" i="7" s="1"/>
  <c r="L5839" i="7"/>
  <c r="I5840" i="7"/>
  <c r="K5840" i="7" s="1"/>
  <c r="J5840" i="7"/>
  <c r="M5840" i="7" s="1"/>
  <c r="L5840" i="7"/>
  <c r="I5841" i="7"/>
  <c r="J5841" i="7" s="1"/>
  <c r="M5841" i="7" s="1"/>
  <c r="K5841" i="7"/>
  <c r="L5841" i="7"/>
  <c r="I5842" i="7"/>
  <c r="K5842" i="7" s="1"/>
  <c r="J5842" i="7"/>
  <c r="M5842" i="7" s="1"/>
  <c r="L5842" i="7"/>
  <c r="I5843" i="7"/>
  <c r="J5843" i="7" s="1"/>
  <c r="M5843" i="7" s="1"/>
  <c r="K5843" i="7"/>
  <c r="L5843" i="7"/>
  <c r="I5844" i="7"/>
  <c r="K5844" i="7" s="1"/>
  <c r="J5844" i="7"/>
  <c r="L5844" i="7"/>
  <c r="M5844" i="7"/>
  <c r="I5845" i="7"/>
  <c r="K5845" i="7" s="1"/>
  <c r="J5845" i="7"/>
  <c r="M5845" i="7" s="1"/>
  <c r="L5845" i="7"/>
  <c r="I5846" i="7"/>
  <c r="K5846" i="7" s="1"/>
  <c r="L5846" i="7"/>
  <c r="I5847" i="7"/>
  <c r="K5847" i="7" s="1"/>
  <c r="J5847" i="7"/>
  <c r="L5847" i="7"/>
  <c r="M5847" i="7"/>
  <c r="I5848" i="7"/>
  <c r="K5848" i="7" s="1"/>
  <c r="L5848" i="7"/>
  <c r="I5849" i="7"/>
  <c r="K5849" i="7" s="1"/>
  <c r="J5849" i="7"/>
  <c r="M5849" i="7" s="1"/>
  <c r="L5849" i="7"/>
  <c r="I5850" i="7"/>
  <c r="K5850" i="7" s="1"/>
  <c r="J5850" i="7"/>
  <c r="M5850" i="7" s="1"/>
  <c r="L5850" i="7"/>
  <c r="I5851" i="7"/>
  <c r="K5851" i="7" s="1"/>
  <c r="J5851" i="7"/>
  <c r="M5851" i="7" s="1"/>
  <c r="L5851" i="7"/>
  <c r="I5852" i="7"/>
  <c r="K5852" i="7" s="1"/>
  <c r="J5852" i="7"/>
  <c r="M5852" i="7" s="1"/>
  <c r="L5852" i="7"/>
  <c r="I5853" i="7"/>
  <c r="K5853" i="7" s="1"/>
  <c r="J5853" i="7"/>
  <c r="M5853" i="7" s="1"/>
  <c r="L5853" i="7"/>
  <c r="I5854" i="7"/>
  <c r="K5854" i="7" s="1"/>
  <c r="J5854" i="7"/>
  <c r="M5854" i="7" s="1"/>
  <c r="L5854" i="7"/>
  <c r="I5855" i="7"/>
  <c r="K5855" i="7" s="1"/>
  <c r="J5855" i="7"/>
  <c r="M5855" i="7" s="1"/>
  <c r="L5855" i="7"/>
  <c r="I5856" i="7"/>
  <c r="K5856" i="7" s="1"/>
  <c r="J5856" i="7"/>
  <c r="M5856" i="7" s="1"/>
  <c r="L5856" i="7"/>
  <c r="I5857" i="7"/>
  <c r="K5857" i="7" s="1"/>
  <c r="J5857" i="7"/>
  <c r="M5857" i="7" s="1"/>
  <c r="L5857" i="7"/>
  <c r="I5858" i="7"/>
  <c r="J5858" i="7" s="1"/>
  <c r="M5858" i="7" s="1"/>
  <c r="K5858" i="7"/>
  <c r="L5858" i="7"/>
  <c r="I5859" i="7"/>
  <c r="K5859" i="7" s="1"/>
  <c r="J5859" i="7"/>
  <c r="M5859" i="7" s="1"/>
  <c r="L5859" i="7"/>
  <c r="I5860" i="7"/>
  <c r="J5860" i="7"/>
  <c r="M5860" i="7" s="1"/>
  <c r="K5860" i="7"/>
  <c r="L5860" i="7"/>
  <c r="I5861" i="7"/>
  <c r="K5861" i="7" s="1"/>
  <c r="J5861" i="7"/>
  <c r="M5861" i="7" s="1"/>
  <c r="L5861" i="7"/>
  <c r="I5862" i="7"/>
  <c r="K5862" i="7" s="1"/>
  <c r="J5862" i="7"/>
  <c r="M5862" i="7" s="1"/>
  <c r="L5862" i="7"/>
  <c r="I5863" i="7"/>
  <c r="K5863" i="7" s="1"/>
  <c r="J5863" i="7"/>
  <c r="M5863" i="7" s="1"/>
  <c r="L5863" i="7"/>
  <c r="I5864" i="7"/>
  <c r="K5864" i="7" s="1"/>
  <c r="L5864" i="7"/>
  <c r="I5865" i="7"/>
  <c r="J5865" i="7"/>
  <c r="M5865" i="7" s="1"/>
  <c r="K5865" i="7"/>
  <c r="L5865" i="7"/>
  <c r="I5866" i="7"/>
  <c r="K5866" i="7" s="1"/>
  <c r="J5866" i="7"/>
  <c r="M5866" i="7" s="1"/>
  <c r="L5866" i="7"/>
  <c r="I5867" i="7"/>
  <c r="K5867" i="7" s="1"/>
  <c r="J5867" i="7"/>
  <c r="M5867" i="7" s="1"/>
  <c r="L5867" i="7"/>
  <c r="I5868" i="7"/>
  <c r="J5868" i="7" s="1"/>
  <c r="M5868" i="7" s="1"/>
  <c r="K5868" i="7"/>
  <c r="L5868" i="7"/>
  <c r="I5869" i="7"/>
  <c r="K5869" i="7" s="1"/>
  <c r="J5869" i="7"/>
  <c r="M5869" i="7" s="1"/>
  <c r="L5869" i="7"/>
  <c r="I5870" i="7"/>
  <c r="J5870" i="7" s="1"/>
  <c r="M5870" i="7" s="1"/>
  <c r="K5870" i="7"/>
  <c r="L5870" i="7"/>
  <c r="I5871" i="7"/>
  <c r="K5871" i="7" s="1"/>
  <c r="J5871" i="7"/>
  <c r="M5871" i="7" s="1"/>
  <c r="L5871" i="7"/>
  <c r="I5872" i="7"/>
  <c r="K5872" i="7" s="1"/>
  <c r="J5872" i="7"/>
  <c r="M5872" i="7" s="1"/>
  <c r="L5872" i="7"/>
  <c r="I5873" i="7"/>
  <c r="K5873" i="7" s="1"/>
  <c r="J5873" i="7"/>
  <c r="M5873" i="7" s="1"/>
  <c r="L5873" i="7"/>
  <c r="I5874" i="7"/>
  <c r="K5874" i="7" s="1"/>
  <c r="J5874" i="7"/>
  <c r="M5874" i="7" s="1"/>
  <c r="L5874" i="7"/>
  <c r="I5875" i="7"/>
  <c r="K5875" i="7" s="1"/>
  <c r="J5875" i="7"/>
  <c r="M5875" i="7" s="1"/>
  <c r="L5875" i="7"/>
  <c r="I5876" i="7"/>
  <c r="J5876" i="7"/>
  <c r="M5876" i="7" s="1"/>
  <c r="K5876" i="7"/>
  <c r="L5876" i="7"/>
  <c r="I5877" i="7"/>
  <c r="K5877" i="7" s="1"/>
  <c r="J5877" i="7"/>
  <c r="M5877" i="7" s="1"/>
  <c r="L5877" i="7"/>
  <c r="I5878" i="7"/>
  <c r="L5878" i="7"/>
  <c r="I5879" i="7"/>
  <c r="J5879" i="7"/>
  <c r="M5879" i="7" s="1"/>
  <c r="K5879" i="7"/>
  <c r="L5879" i="7"/>
  <c r="I5880" i="7"/>
  <c r="K5880" i="7" s="1"/>
  <c r="L5880" i="7"/>
  <c r="I5881" i="7"/>
  <c r="K5881" i="7" s="1"/>
  <c r="J5881" i="7"/>
  <c r="L5881" i="7"/>
  <c r="M5881" i="7"/>
  <c r="I5882" i="7"/>
  <c r="K5882" i="7" s="1"/>
  <c r="L5882" i="7"/>
  <c r="I5883" i="7"/>
  <c r="J5883" i="7"/>
  <c r="M5883" i="7" s="1"/>
  <c r="K5883" i="7"/>
  <c r="L5883" i="7"/>
  <c r="I5884" i="7"/>
  <c r="J5884" i="7" s="1"/>
  <c r="M5884" i="7" s="1"/>
  <c r="L5884" i="7"/>
  <c r="I5885" i="7"/>
  <c r="L5885" i="7"/>
  <c r="I5886" i="7"/>
  <c r="L5886" i="7"/>
  <c r="I5887" i="7"/>
  <c r="K5887" i="7" s="1"/>
  <c r="J5887" i="7"/>
  <c r="M5887" i="7" s="1"/>
  <c r="L5887" i="7"/>
  <c r="I5888" i="7"/>
  <c r="K5888" i="7" s="1"/>
  <c r="J5888" i="7"/>
  <c r="M5888" i="7" s="1"/>
  <c r="L5888" i="7"/>
  <c r="I5889" i="7"/>
  <c r="K5889" i="7" s="1"/>
  <c r="J5889" i="7"/>
  <c r="M5889" i="7" s="1"/>
  <c r="L5889" i="7"/>
  <c r="I5890" i="7"/>
  <c r="K5890" i="7" s="1"/>
  <c r="J5890" i="7"/>
  <c r="M5890" i="7" s="1"/>
  <c r="L5890" i="7"/>
  <c r="I5891" i="7"/>
  <c r="K5891" i="7" s="1"/>
  <c r="L5891" i="7"/>
  <c r="I5892" i="7"/>
  <c r="K5892" i="7" s="1"/>
  <c r="J5892" i="7"/>
  <c r="M5892" i="7" s="1"/>
  <c r="L5892" i="7"/>
  <c r="I5893" i="7"/>
  <c r="K5893" i="7" s="1"/>
  <c r="J5893" i="7"/>
  <c r="L5893" i="7"/>
  <c r="M5893" i="7"/>
  <c r="I5894" i="7"/>
  <c r="J5894" i="7" s="1"/>
  <c r="M5894" i="7" s="1"/>
  <c r="L5894" i="7"/>
  <c r="I5895" i="7"/>
  <c r="K5895" i="7" s="1"/>
  <c r="J5895" i="7"/>
  <c r="M5895" i="7" s="1"/>
  <c r="L5895" i="7"/>
  <c r="I5896" i="7"/>
  <c r="K5896" i="7" s="1"/>
  <c r="L5896" i="7"/>
  <c r="I5897" i="7"/>
  <c r="K5897" i="7" s="1"/>
  <c r="L5897" i="7"/>
  <c r="I5898" i="7"/>
  <c r="J5898" i="7" s="1"/>
  <c r="M5898" i="7" s="1"/>
  <c r="L5898" i="7"/>
  <c r="I5899" i="7"/>
  <c r="K5899" i="7" s="1"/>
  <c r="J5899" i="7"/>
  <c r="M5899" i="7" s="1"/>
  <c r="L5899" i="7"/>
  <c r="I5900" i="7"/>
  <c r="K5900" i="7" s="1"/>
  <c r="J5900" i="7"/>
  <c r="M5900" i="7" s="1"/>
  <c r="L5900" i="7"/>
  <c r="I5901" i="7"/>
  <c r="L5901" i="7"/>
  <c r="I5902" i="7"/>
  <c r="J5902" i="7"/>
  <c r="M5902" i="7" s="1"/>
  <c r="K5902" i="7"/>
  <c r="L5902" i="7"/>
  <c r="I5903" i="7"/>
  <c r="K5903" i="7" s="1"/>
  <c r="J5903" i="7"/>
  <c r="M5903" i="7" s="1"/>
  <c r="L5903" i="7"/>
  <c r="I5904" i="7"/>
  <c r="K5904" i="7" s="1"/>
  <c r="J5904" i="7"/>
  <c r="M5904" i="7" s="1"/>
  <c r="L5904" i="7"/>
  <c r="I5905" i="7"/>
  <c r="K5905" i="7" s="1"/>
  <c r="J5905" i="7"/>
  <c r="M5905" i="7" s="1"/>
  <c r="L5905" i="7"/>
  <c r="I5906" i="7"/>
  <c r="K5906" i="7" s="1"/>
  <c r="J5906" i="7"/>
  <c r="M5906" i="7" s="1"/>
  <c r="L5906" i="7"/>
  <c r="I5907" i="7"/>
  <c r="L5907" i="7"/>
  <c r="I5908" i="7"/>
  <c r="K5908" i="7" s="1"/>
  <c r="J5908" i="7"/>
  <c r="M5908" i="7" s="1"/>
  <c r="L5908" i="7"/>
  <c r="I5909" i="7"/>
  <c r="L5909" i="7"/>
  <c r="I5910" i="7"/>
  <c r="K5910" i="7" s="1"/>
  <c r="J5910" i="7"/>
  <c r="M5910" i="7" s="1"/>
  <c r="L5910" i="7"/>
  <c r="I5911" i="7"/>
  <c r="K5911" i="7" s="1"/>
  <c r="J5911" i="7"/>
  <c r="M5911" i="7" s="1"/>
  <c r="L5911" i="7"/>
  <c r="I5912" i="7"/>
  <c r="K5912" i="7" s="1"/>
  <c r="J5912" i="7"/>
  <c r="M5912" i="7" s="1"/>
  <c r="L5912" i="7"/>
  <c r="I5913" i="7"/>
  <c r="K5913" i="7" s="1"/>
  <c r="J5913" i="7"/>
  <c r="M5913" i="7" s="1"/>
  <c r="L5913" i="7"/>
  <c r="I5914" i="7"/>
  <c r="K5914" i="7" s="1"/>
  <c r="J5914" i="7"/>
  <c r="M5914" i="7" s="1"/>
  <c r="L5914" i="7"/>
  <c r="I5915" i="7"/>
  <c r="K5915" i="7" s="1"/>
  <c r="J5915" i="7"/>
  <c r="M5915" i="7" s="1"/>
  <c r="L5915" i="7"/>
  <c r="I5916" i="7"/>
  <c r="J5916" i="7" s="1"/>
  <c r="M5916" i="7" s="1"/>
  <c r="L5916" i="7"/>
  <c r="I5917" i="7"/>
  <c r="L5917" i="7"/>
  <c r="I5918" i="7"/>
  <c r="K5918" i="7" s="1"/>
  <c r="J5918" i="7"/>
  <c r="M5918" i="7" s="1"/>
  <c r="L5918" i="7"/>
  <c r="I5919" i="7"/>
  <c r="L5919" i="7"/>
  <c r="I5920" i="7"/>
  <c r="K5920" i="7" s="1"/>
  <c r="J5920" i="7"/>
  <c r="M5920" i="7" s="1"/>
  <c r="L5920" i="7"/>
  <c r="I5921" i="7"/>
  <c r="L5921" i="7"/>
  <c r="I5922" i="7"/>
  <c r="K5922" i="7" s="1"/>
  <c r="J5922" i="7"/>
  <c r="M5922" i="7" s="1"/>
  <c r="L5922" i="7"/>
  <c r="I5923" i="7"/>
  <c r="K5923" i="7" s="1"/>
  <c r="J5923" i="7"/>
  <c r="M5923" i="7" s="1"/>
  <c r="L5923" i="7"/>
  <c r="I5924" i="7"/>
  <c r="J5924" i="7" s="1"/>
  <c r="M5924" i="7" s="1"/>
  <c r="L5924" i="7"/>
  <c r="I5925" i="7"/>
  <c r="L5925" i="7"/>
  <c r="I5926" i="7"/>
  <c r="J5926" i="7" s="1"/>
  <c r="M5926" i="7" s="1"/>
  <c r="L5926" i="7"/>
  <c r="I5927" i="7"/>
  <c r="K5927" i="7" s="1"/>
  <c r="J5927" i="7"/>
  <c r="M5927" i="7" s="1"/>
  <c r="L5927" i="7"/>
  <c r="I5928" i="7"/>
  <c r="K5928" i="7" s="1"/>
  <c r="J5928" i="7"/>
  <c r="M5928" i="7" s="1"/>
  <c r="L5928" i="7"/>
  <c r="I5929" i="7"/>
  <c r="J5929" i="7" s="1"/>
  <c r="M5929" i="7" s="1"/>
  <c r="K5929" i="7"/>
  <c r="L5929" i="7"/>
  <c r="I5930" i="7"/>
  <c r="K5930" i="7" s="1"/>
  <c r="L5930" i="7"/>
  <c r="I5931" i="7"/>
  <c r="K5931" i="7" s="1"/>
  <c r="L5931" i="7"/>
  <c r="I5932" i="7"/>
  <c r="J5932" i="7"/>
  <c r="K5932" i="7"/>
  <c r="L5932" i="7"/>
  <c r="M5932" i="7"/>
  <c r="I5933" i="7"/>
  <c r="K5933" i="7" s="1"/>
  <c r="J5933" i="7"/>
  <c r="M5933" i="7" s="1"/>
  <c r="L5933" i="7"/>
  <c r="I5934" i="7"/>
  <c r="J5934" i="7"/>
  <c r="M5934" i="7" s="1"/>
  <c r="K5934" i="7"/>
  <c r="L5934" i="7"/>
  <c r="I5935" i="7"/>
  <c r="J5935" i="7" s="1"/>
  <c r="M5935" i="7" s="1"/>
  <c r="L5935" i="7"/>
  <c r="I5936" i="7"/>
  <c r="K5936" i="7" s="1"/>
  <c r="J5936" i="7"/>
  <c r="M5936" i="7" s="1"/>
  <c r="L5936" i="7"/>
  <c r="I5937" i="7"/>
  <c r="J5937" i="7"/>
  <c r="M5937" i="7" s="1"/>
  <c r="K5937" i="7"/>
  <c r="L5937" i="7"/>
  <c r="I5938" i="7"/>
  <c r="K5938" i="7" s="1"/>
  <c r="J5938" i="7"/>
  <c r="M5938" i="7" s="1"/>
  <c r="L5938" i="7"/>
  <c r="I5939" i="7"/>
  <c r="J5939" i="7" s="1"/>
  <c r="M5939" i="7" s="1"/>
  <c r="L5939" i="7"/>
  <c r="I5940" i="7"/>
  <c r="K5940" i="7" s="1"/>
  <c r="J5940" i="7"/>
  <c r="M5940" i="7" s="1"/>
  <c r="L5940" i="7"/>
  <c r="I5941" i="7"/>
  <c r="L5941" i="7"/>
  <c r="I5942" i="7"/>
  <c r="K5942" i="7" s="1"/>
  <c r="L5942" i="7"/>
  <c r="I5943" i="7"/>
  <c r="K5943" i="7" s="1"/>
  <c r="J5943" i="7"/>
  <c r="M5943" i="7" s="1"/>
  <c r="L5943" i="7"/>
  <c r="I5944" i="7"/>
  <c r="K5944" i="7" s="1"/>
  <c r="J5944" i="7"/>
  <c r="M5944" i="7" s="1"/>
  <c r="L5944" i="7"/>
  <c r="I5945" i="7"/>
  <c r="K5945" i="7" s="1"/>
  <c r="J5945" i="7"/>
  <c r="M5945" i="7" s="1"/>
  <c r="L5945" i="7"/>
  <c r="I5946" i="7"/>
  <c r="K5946" i="7" s="1"/>
  <c r="J5946" i="7"/>
  <c r="M5946" i="7" s="1"/>
  <c r="L5946" i="7"/>
  <c r="I5947" i="7"/>
  <c r="J5947" i="7" s="1"/>
  <c r="M5947" i="7" s="1"/>
  <c r="L5947" i="7"/>
  <c r="I5948" i="7"/>
  <c r="J5948" i="7"/>
  <c r="M5948" i="7" s="1"/>
  <c r="K5948" i="7"/>
  <c r="L5948" i="7"/>
  <c r="I5949" i="7"/>
  <c r="L5949" i="7"/>
  <c r="I5950" i="7"/>
  <c r="K5950" i="7" s="1"/>
  <c r="J5950" i="7"/>
  <c r="M5950" i="7" s="1"/>
  <c r="L5950" i="7"/>
  <c r="I5951" i="7"/>
  <c r="K5951" i="7" s="1"/>
  <c r="J5951" i="7"/>
  <c r="L5951" i="7"/>
  <c r="M5951" i="7"/>
  <c r="I5952" i="7"/>
  <c r="K5952" i="7" s="1"/>
  <c r="J5952" i="7"/>
  <c r="M5952" i="7" s="1"/>
  <c r="L5952" i="7"/>
  <c r="I5953" i="7"/>
  <c r="K5953" i="7" s="1"/>
  <c r="J5953" i="7"/>
  <c r="M5953" i="7" s="1"/>
  <c r="L5953" i="7"/>
  <c r="I5954" i="7"/>
  <c r="J5954" i="7" s="1"/>
  <c r="M5954" i="7" s="1"/>
  <c r="L5954" i="7"/>
  <c r="I5955" i="7"/>
  <c r="J5955" i="7" s="1"/>
  <c r="M5955" i="7" s="1"/>
  <c r="L5955" i="7"/>
  <c r="I5956" i="7"/>
  <c r="K5956" i="7" s="1"/>
  <c r="J5956" i="7"/>
  <c r="M5956" i="7" s="1"/>
  <c r="L5956" i="7"/>
  <c r="I5957" i="7"/>
  <c r="K5957" i="7" s="1"/>
  <c r="J5957" i="7"/>
  <c r="L5957" i="7"/>
  <c r="M5957" i="7"/>
  <c r="I5958" i="7"/>
  <c r="K5958" i="7" s="1"/>
  <c r="J5958" i="7"/>
  <c r="M5958" i="7" s="1"/>
  <c r="L5958" i="7"/>
  <c r="I5959" i="7"/>
  <c r="K5959" i="7" s="1"/>
  <c r="J5959" i="7"/>
  <c r="L5959" i="7"/>
  <c r="M5959" i="7"/>
  <c r="I5960" i="7"/>
  <c r="L5960" i="7"/>
  <c r="I5961" i="7"/>
  <c r="K5961" i="7" s="1"/>
  <c r="L5961" i="7"/>
  <c r="I5962" i="7"/>
  <c r="K5962" i="7" s="1"/>
  <c r="L5962" i="7"/>
  <c r="I5963" i="7"/>
  <c r="L5963" i="7"/>
  <c r="I5964" i="7"/>
  <c r="K5964" i="7" s="1"/>
  <c r="J5964" i="7"/>
  <c r="M5964" i="7" s="1"/>
  <c r="L5964" i="7"/>
  <c r="I5965" i="7"/>
  <c r="K5965" i="7" s="1"/>
  <c r="J5965" i="7"/>
  <c r="M5965" i="7" s="1"/>
  <c r="L5965" i="7"/>
  <c r="I5966" i="7"/>
  <c r="L5966" i="7"/>
  <c r="I5967" i="7"/>
  <c r="K5967" i="7" s="1"/>
  <c r="L5967" i="7"/>
  <c r="I5968" i="7"/>
  <c r="K5968" i="7" s="1"/>
  <c r="J5968" i="7"/>
  <c r="M5968" i="7" s="1"/>
  <c r="L5968" i="7"/>
  <c r="I5969" i="7"/>
  <c r="K5969" i="7" s="1"/>
  <c r="J5969" i="7"/>
  <c r="M5969" i="7" s="1"/>
  <c r="L5969" i="7"/>
  <c r="I5970" i="7"/>
  <c r="J5970" i="7"/>
  <c r="M5970" i="7" s="1"/>
  <c r="K5970" i="7"/>
  <c r="L5970" i="7"/>
  <c r="I5971" i="7"/>
  <c r="K5971" i="7" s="1"/>
  <c r="L5971" i="7"/>
  <c r="I5972" i="7"/>
  <c r="J5972" i="7" s="1"/>
  <c r="M5972" i="7" s="1"/>
  <c r="L5972" i="7"/>
  <c r="I5973" i="7"/>
  <c r="K5973" i="7" s="1"/>
  <c r="J5973" i="7"/>
  <c r="M5973" i="7" s="1"/>
  <c r="L5973" i="7"/>
  <c r="I5974" i="7"/>
  <c r="K5974" i="7" s="1"/>
  <c r="J5974" i="7"/>
  <c r="M5974" i="7" s="1"/>
  <c r="L5974" i="7"/>
  <c r="I5975" i="7"/>
  <c r="K5975" i="7" s="1"/>
  <c r="L5975" i="7"/>
  <c r="I5976" i="7"/>
  <c r="K5976" i="7" s="1"/>
  <c r="L5976" i="7"/>
  <c r="I5977" i="7"/>
  <c r="J5977" i="7" s="1"/>
  <c r="M5977" i="7" s="1"/>
  <c r="K5977" i="7"/>
  <c r="L5977" i="7"/>
  <c r="I5978" i="7"/>
  <c r="K5978" i="7" s="1"/>
  <c r="J5978" i="7"/>
  <c r="M5978" i="7" s="1"/>
  <c r="L5978" i="7"/>
  <c r="I5979" i="7"/>
  <c r="J5979" i="7"/>
  <c r="M5979" i="7" s="1"/>
  <c r="K5979" i="7"/>
  <c r="L5979" i="7"/>
  <c r="I5980" i="7"/>
  <c r="K5980" i="7" s="1"/>
  <c r="J5980" i="7"/>
  <c r="L5980" i="7"/>
  <c r="M5980" i="7"/>
  <c r="I5981" i="7"/>
  <c r="L5981" i="7"/>
  <c r="I5982" i="7"/>
  <c r="L5982" i="7"/>
  <c r="I5983" i="7"/>
  <c r="K5983" i="7" s="1"/>
  <c r="J5983" i="7"/>
  <c r="M5983" i="7" s="1"/>
  <c r="L5983" i="7"/>
  <c r="I5984" i="7"/>
  <c r="L5984" i="7"/>
  <c r="I5985" i="7"/>
  <c r="K5985" i="7" s="1"/>
  <c r="J5985" i="7"/>
  <c r="M5985" i="7" s="1"/>
  <c r="L5985" i="7"/>
  <c r="I5986" i="7"/>
  <c r="K5986" i="7" s="1"/>
  <c r="J5986" i="7"/>
  <c r="L5986" i="7"/>
  <c r="M5986" i="7"/>
  <c r="I5987" i="7"/>
  <c r="J5987" i="7" s="1"/>
  <c r="M5987" i="7" s="1"/>
  <c r="L5987" i="7"/>
  <c r="I5988" i="7"/>
  <c r="K5988" i="7" s="1"/>
  <c r="J5988" i="7"/>
  <c r="M5988" i="7" s="1"/>
  <c r="L5988" i="7"/>
  <c r="I5989" i="7"/>
  <c r="K5989" i="7" s="1"/>
  <c r="J5989" i="7"/>
  <c r="M5989" i="7" s="1"/>
  <c r="L5989" i="7"/>
  <c r="I5990" i="7"/>
  <c r="K5990" i="7" s="1"/>
  <c r="J5990" i="7"/>
  <c r="M5990" i="7" s="1"/>
  <c r="L5990" i="7"/>
  <c r="I5991" i="7"/>
  <c r="J5991" i="7" s="1"/>
  <c r="M5991" i="7" s="1"/>
  <c r="K5991" i="7"/>
  <c r="L5991" i="7"/>
  <c r="I5992" i="7"/>
  <c r="K5992" i="7" s="1"/>
  <c r="J5992" i="7"/>
  <c r="M5992" i="7" s="1"/>
  <c r="L5992" i="7"/>
  <c r="I5993" i="7"/>
  <c r="J5993" i="7" s="1"/>
  <c r="M5993" i="7" s="1"/>
  <c r="K5993" i="7"/>
  <c r="L5993" i="7"/>
  <c r="I5994" i="7"/>
  <c r="K5994" i="7" s="1"/>
  <c r="J5994" i="7"/>
  <c r="M5994" i="7" s="1"/>
  <c r="L5994" i="7"/>
  <c r="I5995" i="7"/>
  <c r="J5995" i="7" s="1"/>
  <c r="M5995" i="7" s="1"/>
  <c r="L5995" i="7"/>
  <c r="I5996" i="7"/>
  <c r="J5996" i="7" s="1"/>
  <c r="M5996" i="7" s="1"/>
  <c r="L5996" i="7"/>
  <c r="I5997" i="7"/>
  <c r="L5997" i="7"/>
  <c r="I5998" i="7"/>
  <c r="K5998" i="7" s="1"/>
  <c r="J5998" i="7"/>
  <c r="M5998" i="7" s="1"/>
  <c r="L5998" i="7"/>
  <c r="I5999" i="7"/>
  <c r="J5999" i="7"/>
  <c r="M5999" i="7" s="1"/>
  <c r="K5999" i="7"/>
  <c r="L5999" i="7"/>
  <c r="I6000" i="7"/>
  <c r="K6000" i="7" s="1"/>
  <c r="L6000" i="7"/>
  <c r="I6001" i="7"/>
  <c r="J6001" i="7" s="1"/>
  <c r="M6001" i="7" s="1"/>
  <c r="L6001" i="7"/>
  <c r="I6002" i="7"/>
  <c r="J6002" i="7" s="1"/>
  <c r="L6002" i="7"/>
  <c r="M6002" i="7"/>
  <c r="I6003" i="7"/>
  <c r="J6003" i="7"/>
  <c r="M6003" i="7" s="1"/>
  <c r="K6003" i="7"/>
  <c r="L6003" i="7"/>
  <c r="I6004" i="7"/>
  <c r="J6004" i="7"/>
  <c r="M6004" i="7" s="1"/>
  <c r="K6004" i="7"/>
  <c r="L6004" i="7"/>
  <c r="I6005" i="7"/>
  <c r="K6005" i="7" s="1"/>
  <c r="J6005" i="7"/>
  <c r="M6005" i="7" s="1"/>
  <c r="L6005" i="7"/>
  <c r="I6006" i="7"/>
  <c r="J6006" i="7" s="1"/>
  <c r="M6006" i="7" s="1"/>
  <c r="L6006" i="7"/>
  <c r="I6007" i="7"/>
  <c r="K6007" i="7" s="1"/>
  <c r="J6007" i="7"/>
  <c r="M6007" i="7" s="1"/>
  <c r="L6007" i="7"/>
  <c r="I6008" i="7"/>
  <c r="L6008" i="7"/>
  <c r="I6009" i="7"/>
  <c r="K6009" i="7" s="1"/>
  <c r="J6009" i="7"/>
  <c r="M6009" i="7" s="1"/>
  <c r="L6009" i="7"/>
  <c r="I6010" i="7"/>
  <c r="K6010" i="7" s="1"/>
  <c r="J6010" i="7"/>
  <c r="M6010" i="7" s="1"/>
  <c r="L6010" i="7"/>
  <c r="I6011" i="7"/>
  <c r="K6011" i="7" s="1"/>
  <c r="J6011" i="7"/>
  <c r="M6011" i="7" s="1"/>
  <c r="L6011" i="7"/>
  <c r="I6012" i="7"/>
  <c r="J6012" i="7" s="1"/>
  <c r="M6012" i="7" s="1"/>
  <c r="K6012" i="7"/>
  <c r="L6012" i="7"/>
  <c r="I6013" i="7"/>
  <c r="K6013" i="7" s="1"/>
  <c r="J6013" i="7"/>
  <c r="M6013" i="7" s="1"/>
  <c r="L6013" i="7"/>
  <c r="I6014" i="7"/>
  <c r="J6014" i="7"/>
  <c r="M6014" i="7" s="1"/>
  <c r="K6014" i="7"/>
  <c r="L6014" i="7"/>
  <c r="I6015" i="7"/>
  <c r="J6015" i="7"/>
  <c r="M6015" i="7" s="1"/>
  <c r="K6015" i="7"/>
  <c r="L6015" i="7"/>
  <c r="I6016" i="7"/>
  <c r="K6016" i="7" s="1"/>
  <c r="J6016" i="7"/>
  <c r="M6016" i="7" s="1"/>
  <c r="L6016" i="7"/>
  <c r="I6017" i="7"/>
  <c r="K6017" i="7" s="1"/>
  <c r="J6017" i="7"/>
  <c r="M6017" i="7" s="1"/>
  <c r="L6017" i="7"/>
  <c r="I6018" i="7"/>
  <c r="J6018" i="7" s="1"/>
  <c r="L6018" i="7"/>
  <c r="M6018" i="7"/>
  <c r="I6019" i="7"/>
  <c r="K6019" i="7" s="1"/>
  <c r="L6019" i="7"/>
  <c r="I6020" i="7"/>
  <c r="J6020" i="7"/>
  <c r="M6020" i="7" s="1"/>
  <c r="K6020" i="7"/>
  <c r="L6020" i="7"/>
  <c r="I6021" i="7"/>
  <c r="K6021" i="7" s="1"/>
  <c r="J6021" i="7"/>
  <c r="M6021" i="7" s="1"/>
  <c r="L6021" i="7"/>
  <c r="I6022" i="7"/>
  <c r="J6022" i="7"/>
  <c r="M6022" i="7" s="1"/>
  <c r="K6022" i="7"/>
  <c r="L6022" i="7"/>
  <c r="I6023" i="7"/>
  <c r="L6023" i="7"/>
  <c r="I6024" i="7"/>
  <c r="L6024" i="7"/>
  <c r="I6025" i="7"/>
  <c r="K6025" i="7" s="1"/>
  <c r="J6025" i="7"/>
  <c r="M6025" i="7" s="1"/>
  <c r="L6025" i="7"/>
  <c r="I6026" i="7"/>
  <c r="K6026" i="7" s="1"/>
  <c r="J6026" i="7"/>
  <c r="L6026" i="7"/>
  <c r="M6026" i="7"/>
  <c r="I6027" i="7"/>
  <c r="L6027" i="7"/>
  <c r="I6028" i="7"/>
  <c r="K6028" i="7" s="1"/>
  <c r="J6028" i="7"/>
  <c r="L6028" i="7"/>
  <c r="M6028" i="7"/>
  <c r="I6029" i="7"/>
  <c r="L6029" i="7"/>
  <c r="I6030" i="7"/>
  <c r="J6030" i="7"/>
  <c r="M6030" i="7" s="1"/>
  <c r="K6030" i="7"/>
  <c r="L6030" i="7"/>
  <c r="I6031" i="7"/>
  <c r="J6031" i="7" s="1"/>
  <c r="M6031" i="7" s="1"/>
  <c r="L6031" i="7"/>
  <c r="I6032" i="7"/>
  <c r="K6032" i="7" s="1"/>
  <c r="J6032" i="7"/>
  <c r="M6032" i="7" s="1"/>
  <c r="L6032" i="7"/>
  <c r="I6033" i="7"/>
  <c r="J6033" i="7"/>
  <c r="M6033" i="7" s="1"/>
  <c r="K6033" i="7"/>
  <c r="L6033" i="7"/>
  <c r="I6034" i="7"/>
  <c r="K6034" i="7" s="1"/>
  <c r="J6034" i="7"/>
  <c r="M6034" i="7" s="1"/>
  <c r="L6034" i="7"/>
  <c r="I6035" i="7"/>
  <c r="K6035" i="7" s="1"/>
  <c r="L6035" i="7"/>
  <c r="I6036" i="7"/>
  <c r="K6036" i="7" s="1"/>
  <c r="J6036" i="7"/>
  <c r="M6036" i="7" s="1"/>
  <c r="L6036" i="7"/>
  <c r="I6037" i="7"/>
  <c r="L6037" i="7"/>
  <c r="I6038" i="7"/>
  <c r="J6038" i="7"/>
  <c r="M6038" i="7" s="1"/>
  <c r="K6038" i="7"/>
  <c r="L6038" i="7"/>
  <c r="I6039" i="7"/>
  <c r="J6039" i="7" s="1"/>
  <c r="M6039" i="7" s="1"/>
  <c r="K6039" i="7"/>
  <c r="L6039" i="7"/>
  <c r="I6040" i="7"/>
  <c r="K6040" i="7" s="1"/>
  <c r="J6040" i="7"/>
  <c r="M6040" i="7" s="1"/>
  <c r="L6040" i="7"/>
  <c r="I6041" i="7"/>
  <c r="L6041" i="7"/>
  <c r="I6042" i="7"/>
  <c r="K6042" i="7" s="1"/>
  <c r="J6042" i="7"/>
  <c r="M6042" i="7" s="1"/>
  <c r="L6042" i="7"/>
  <c r="I6043" i="7"/>
  <c r="K6043" i="7" s="1"/>
  <c r="L6043" i="7"/>
  <c r="I6044" i="7"/>
  <c r="K6044" i="7" s="1"/>
  <c r="J6044" i="7"/>
  <c r="M6044" i="7" s="1"/>
  <c r="L6044" i="7"/>
  <c r="I6045" i="7"/>
  <c r="K6045" i="7" s="1"/>
  <c r="J6045" i="7"/>
  <c r="M6045" i="7" s="1"/>
  <c r="L6045" i="7"/>
  <c r="I6046" i="7"/>
  <c r="K6046" i="7" s="1"/>
  <c r="J6046" i="7"/>
  <c r="M6046" i="7" s="1"/>
  <c r="L6046" i="7"/>
  <c r="I6047" i="7"/>
  <c r="L6047" i="7"/>
  <c r="I6048" i="7"/>
  <c r="K6048" i="7" s="1"/>
  <c r="J6048" i="7"/>
  <c r="M6048" i="7" s="1"/>
  <c r="L6048" i="7"/>
  <c r="I6049" i="7"/>
  <c r="K6049" i="7" s="1"/>
  <c r="L6049" i="7"/>
  <c r="I6050" i="7"/>
  <c r="J6050" i="7"/>
  <c r="K6050" i="7"/>
  <c r="L6050" i="7"/>
  <c r="M6050" i="7"/>
  <c r="I6051" i="7"/>
  <c r="L6051" i="7"/>
  <c r="I6052" i="7"/>
  <c r="K6052" i="7" s="1"/>
  <c r="J6052" i="7"/>
  <c r="L6052" i="7"/>
  <c r="M6052" i="7"/>
  <c r="I6053" i="7"/>
  <c r="L6053" i="7"/>
  <c r="I6054" i="7"/>
  <c r="K6054" i="7" s="1"/>
  <c r="J6054" i="7"/>
  <c r="M6054" i="7" s="1"/>
  <c r="L6054" i="7"/>
  <c r="I6055" i="7"/>
  <c r="J6055" i="7" s="1"/>
  <c r="M6055" i="7" s="1"/>
  <c r="K6055" i="7"/>
  <c r="L6055" i="7"/>
  <c r="I6056" i="7"/>
  <c r="K6056" i="7" s="1"/>
  <c r="L6056" i="7"/>
  <c r="I6057" i="7"/>
  <c r="J6057" i="7"/>
  <c r="M6057" i="7" s="1"/>
  <c r="K6057" i="7"/>
  <c r="L6057" i="7"/>
  <c r="I6058" i="7"/>
  <c r="J6058" i="7" s="1"/>
  <c r="M6058" i="7" s="1"/>
  <c r="K6058" i="7"/>
  <c r="L6058" i="7"/>
  <c r="I6059" i="7"/>
  <c r="K6059" i="7" s="1"/>
  <c r="J6059" i="7"/>
  <c r="M6059" i="7" s="1"/>
  <c r="L6059" i="7"/>
  <c r="I6060" i="7"/>
  <c r="K6060" i="7" s="1"/>
  <c r="J6060" i="7"/>
  <c r="L6060" i="7"/>
  <c r="M6060" i="7"/>
  <c r="I6061" i="7"/>
  <c r="L6061" i="7"/>
  <c r="I6062" i="7"/>
  <c r="K6062" i="7" s="1"/>
  <c r="J6062" i="7"/>
  <c r="M6062" i="7" s="1"/>
  <c r="L6062" i="7"/>
  <c r="I6063" i="7"/>
  <c r="K6063" i="7" s="1"/>
  <c r="L6063" i="7"/>
  <c r="I6064" i="7"/>
  <c r="K6064" i="7" s="1"/>
  <c r="J6064" i="7"/>
  <c r="M6064" i="7" s="1"/>
  <c r="L6064" i="7"/>
  <c r="I6065" i="7"/>
  <c r="J6065" i="7"/>
  <c r="M6065" i="7" s="1"/>
  <c r="K6065" i="7"/>
  <c r="L6065" i="7"/>
  <c r="I6066" i="7"/>
  <c r="K6066" i="7" s="1"/>
  <c r="J6066" i="7"/>
  <c r="M6066" i="7" s="1"/>
  <c r="L6066" i="7"/>
  <c r="I6067" i="7"/>
  <c r="L6067" i="7"/>
  <c r="I6068" i="7"/>
  <c r="J6068" i="7"/>
  <c r="M6068" i="7" s="1"/>
  <c r="K6068" i="7"/>
  <c r="L6068" i="7"/>
  <c r="I6069" i="7"/>
  <c r="K6069" i="7" s="1"/>
  <c r="J6069" i="7"/>
  <c r="M6069" i="7" s="1"/>
  <c r="L6069" i="7"/>
  <c r="I6070" i="7"/>
  <c r="J6070" i="7" s="1"/>
  <c r="M6070" i="7" s="1"/>
  <c r="L6070" i="7"/>
  <c r="I6071" i="7"/>
  <c r="J6071" i="7"/>
  <c r="M6071" i="7" s="1"/>
  <c r="K6071" i="7"/>
  <c r="L6071" i="7"/>
  <c r="I6072" i="7"/>
  <c r="K6072" i="7" s="1"/>
  <c r="J6072" i="7"/>
  <c r="M6072" i="7" s="1"/>
  <c r="L6072" i="7"/>
  <c r="I6073" i="7"/>
  <c r="J6073" i="7"/>
  <c r="M6073" i="7" s="1"/>
  <c r="K6073" i="7"/>
  <c r="L6073" i="7"/>
  <c r="I6074" i="7"/>
  <c r="J6074" i="7" s="1"/>
  <c r="M6074" i="7" s="1"/>
  <c r="L6074" i="7"/>
  <c r="I6075" i="7"/>
  <c r="K6075" i="7" s="1"/>
  <c r="J6075" i="7"/>
  <c r="M6075" i="7" s="1"/>
  <c r="L6075" i="7"/>
  <c r="I6076" i="7"/>
  <c r="K6076" i="7" s="1"/>
  <c r="J6076" i="7"/>
  <c r="M6076" i="7" s="1"/>
  <c r="L6076" i="7"/>
  <c r="I6077" i="7"/>
  <c r="L6077" i="7"/>
  <c r="I6078" i="7"/>
  <c r="K6078" i="7" s="1"/>
  <c r="J6078" i="7"/>
  <c r="M6078" i="7" s="1"/>
  <c r="L6078" i="7"/>
  <c r="I6079" i="7"/>
  <c r="L6079" i="7"/>
  <c r="I6080" i="7"/>
  <c r="K6080" i="7" s="1"/>
  <c r="L6080" i="7"/>
  <c r="I6081" i="7"/>
  <c r="K6081" i="7" s="1"/>
  <c r="J6081" i="7"/>
  <c r="M6081" i="7" s="1"/>
  <c r="L6081" i="7"/>
  <c r="I6082" i="7"/>
  <c r="K6082" i="7" s="1"/>
  <c r="J6082" i="7"/>
  <c r="L6082" i="7"/>
  <c r="M6082" i="7"/>
  <c r="I6083" i="7"/>
  <c r="L6083" i="7"/>
  <c r="I6084" i="7"/>
  <c r="J6084" i="7" s="1"/>
  <c r="M6084" i="7" s="1"/>
  <c r="L6084" i="7"/>
  <c r="I6085" i="7"/>
  <c r="L6085" i="7"/>
  <c r="I6086" i="7"/>
  <c r="J6086" i="7"/>
  <c r="M6086" i="7" s="1"/>
  <c r="K6086" i="7"/>
  <c r="L6086" i="7"/>
  <c r="I6087" i="7"/>
  <c r="K6087" i="7" s="1"/>
  <c r="J6087" i="7"/>
  <c r="M6087" i="7" s="1"/>
  <c r="L6087" i="7"/>
  <c r="I6088" i="7"/>
  <c r="K6088" i="7" s="1"/>
  <c r="J6088" i="7"/>
  <c r="M6088" i="7" s="1"/>
  <c r="L6088" i="7"/>
  <c r="I6089" i="7"/>
  <c r="K6089" i="7" s="1"/>
  <c r="J6089" i="7"/>
  <c r="M6089" i="7" s="1"/>
  <c r="L6089" i="7"/>
  <c r="I6090" i="7"/>
  <c r="L6090" i="7"/>
  <c r="I6091" i="7"/>
  <c r="K6091" i="7" s="1"/>
  <c r="J6091" i="7"/>
  <c r="M6091" i="7" s="1"/>
  <c r="L6091" i="7"/>
  <c r="I6092" i="7"/>
  <c r="K6092" i="7" s="1"/>
  <c r="L6092" i="7"/>
  <c r="I6093" i="7"/>
  <c r="K6093" i="7" s="1"/>
  <c r="J6093" i="7"/>
  <c r="M6093" i="7" s="1"/>
  <c r="L6093" i="7"/>
  <c r="I6094" i="7"/>
  <c r="K6094" i="7" s="1"/>
  <c r="J6094" i="7"/>
  <c r="M6094" i="7" s="1"/>
  <c r="L6094" i="7"/>
  <c r="I6095" i="7"/>
  <c r="K6095" i="7" s="1"/>
  <c r="J6095" i="7"/>
  <c r="M6095" i="7" s="1"/>
  <c r="L6095" i="7"/>
  <c r="I6096" i="7"/>
  <c r="K6096" i="7" s="1"/>
  <c r="L6096" i="7"/>
  <c r="I6097" i="7"/>
  <c r="K6097" i="7" s="1"/>
  <c r="J6097" i="7"/>
  <c r="M6097" i="7" s="1"/>
  <c r="L6097" i="7"/>
  <c r="I6098" i="7"/>
  <c r="K6098" i="7" s="1"/>
  <c r="L6098" i="7"/>
  <c r="I6099" i="7"/>
  <c r="K6099" i="7" s="1"/>
  <c r="J6099" i="7"/>
  <c r="M6099" i="7" s="1"/>
  <c r="L6099" i="7"/>
  <c r="I6100" i="7"/>
  <c r="K6100" i="7" s="1"/>
  <c r="J6100" i="7"/>
  <c r="M6100" i="7" s="1"/>
  <c r="L6100" i="7"/>
  <c r="I6101" i="7"/>
  <c r="K6101" i="7" s="1"/>
  <c r="J6101" i="7"/>
  <c r="M6101" i="7" s="1"/>
  <c r="L6101" i="7"/>
  <c r="I6102" i="7"/>
  <c r="J6102" i="7" s="1"/>
  <c r="M6102" i="7" s="1"/>
  <c r="L6102" i="7"/>
  <c r="I6103" i="7"/>
  <c r="J6103" i="7"/>
  <c r="M6103" i="7" s="1"/>
  <c r="K6103" i="7"/>
  <c r="L6103" i="7"/>
  <c r="I6104" i="7"/>
  <c r="K6104" i="7" s="1"/>
  <c r="J6104" i="7"/>
  <c r="M6104" i="7" s="1"/>
  <c r="L6104" i="7"/>
  <c r="I6105" i="7"/>
  <c r="J6105" i="7" s="1"/>
  <c r="M6105" i="7" s="1"/>
  <c r="L6105" i="7"/>
  <c r="I6106" i="7"/>
  <c r="K6106" i="7" s="1"/>
  <c r="J6106" i="7"/>
  <c r="M6106" i="7" s="1"/>
  <c r="L6106" i="7"/>
  <c r="I6107" i="7"/>
  <c r="K6107" i="7" s="1"/>
  <c r="L6107" i="7"/>
  <c r="I6108" i="7"/>
  <c r="J6108" i="7"/>
  <c r="M6108" i="7" s="1"/>
  <c r="K6108" i="7"/>
  <c r="L6108" i="7"/>
  <c r="I6109" i="7"/>
  <c r="L6109" i="7"/>
  <c r="I6110" i="7"/>
  <c r="K6110" i="7" s="1"/>
  <c r="J6110" i="7"/>
  <c r="M6110" i="7" s="1"/>
  <c r="L6110" i="7"/>
  <c r="I6111" i="7"/>
  <c r="J6111" i="7" s="1"/>
  <c r="M6111" i="7" s="1"/>
  <c r="L6111" i="7"/>
  <c r="I6112" i="7"/>
  <c r="K6112" i="7" s="1"/>
  <c r="J6112" i="7"/>
  <c r="M6112" i="7" s="1"/>
  <c r="L6112" i="7"/>
  <c r="I6113" i="7"/>
  <c r="K6113" i="7" s="1"/>
  <c r="J6113" i="7"/>
  <c r="M6113" i="7" s="1"/>
  <c r="L6113" i="7"/>
  <c r="I6114" i="7"/>
  <c r="K6114" i="7" s="1"/>
  <c r="J6114" i="7"/>
  <c r="M6114" i="7" s="1"/>
  <c r="L6114" i="7"/>
  <c r="I6115" i="7"/>
  <c r="L6115" i="7"/>
  <c r="I6116" i="7"/>
  <c r="K6116" i="7" s="1"/>
  <c r="J6116" i="7"/>
  <c r="L6116" i="7"/>
  <c r="M6116" i="7"/>
  <c r="I6117" i="7"/>
  <c r="L6117" i="7"/>
  <c r="I6118" i="7"/>
  <c r="J6118" i="7"/>
  <c r="M6118" i="7" s="1"/>
  <c r="K6118" i="7"/>
  <c r="L6118" i="7"/>
  <c r="I6119" i="7"/>
  <c r="K6119" i="7" s="1"/>
  <c r="L6119" i="7"/>
  <c r="I6120" i="7"/>
  <c r="K6120" i="7" s="1"/>
  <c r="J6120" i="7"/>
  <c r="M6120" i="7" s="1"/>
  <c r="L6120" i="7"/>
  <c r="I6121" i="7"/>
  <c r="J6121" i="7"/>
  <c r="M6121" i="7" s="1"/>
  <c r="K6121" i="7"/>
  <c r="L6121" i="7"/>
  <c r="I6122" i="7"/>
  <c r="K6122" i="7" s="1"/>
  <c r="J6122" i="7"/>
  <c r="M6122" i="7" s="1"/>
  <c r="L6122" i="7"/>
  <c r="I6123" i="7"/>
  <c r="K6123" i="7" s="1"/>
  <c r="L6123" i="7"/>
  <c r="I6124" i="7"/>
  <c r="J6124" i="7"/>
  <c r="M6124" i="7" s="1"/>
  <c r="K6124" i="7"/>
  <c r="L6124" i="7"/>
  <c r="I6125" i="7"/>
  <c r="L6125" i="7"/>
  <c r="I6126" i="7"/>
  <c r="K6126" i="7" s="1"/>
  <c r="J6126" i="7"/>
  <c r="M6126" i="7" s="1"/>
  <c r="L6126" i="7"/>
  <c r="I6127" i="7"/>
  <c r="K6127" i="7" s="1"/>
  <c r="L6127" i="7"/>
  <c r="I6128" i="7"/>
  <c r="K6128" i="7" s="1"/>
  <c r="J6128" i="7"/>
  <c r="M6128" i="7" s="1"/>
  <c r="L6128" i="7"/>
  <c r="I6129" i="7"/>
  <c r="J6129" i="7" s="1"/>
  <c r="M6129" i="7" s="1"/>
  <c r="L6129" i="7"/>
  <c r="I6130" i="7"/>
  <c r="K6130" i="7" s="1"/>
  <c r="L6130" i="7"/>
  <c r="I6131" i="7"/>
  <c r="K6131" i="7" s="1"/>
  <c r="J6131" i="7"/>
  <c r="M6131" i="7" s="1"/>
  <c r="L6131" i="7"/>
  <c r="I6132" i="7"/>
  <c r="J6132" i="7" s="1"/>
  <c r="M6132" i="7" s="1"/>
  <c r="L6132" i="7"/>
  <c r="I6133" i="7"/>
  <c r="L6133" i="7"/>
  <c r="I6134" i="7"/>
  <c r="K6134" i="7" s="1"/>
  <c r="J6134" i="7"/>
  <c r="M6134" i="7" s="1"/>
  <c r="L6134" i="7"/>
  <c r="I6135" i="7"/>
  <c r="K6135" i="7" s="1"/>
  <c r="L6135" i="7"/>
  <c r="I6136" i="7"/>
  <c r="K6136" i="7" s="1"/>
  <c r="L6136" i="7"/>
  <c r="I6137" i="7"/>
  <c r="J6137" i="7" s="1"/>
  <c r="M6137" i="7" s="1"/>
  <c r="L6137" i="7"/>
  <c r="I6138" i="7"/>
  <c r="J6138" i="7"/>
  <c r="M6138" i="7" s="1"/>
  <c r="K6138" i="7"/>
  <c r="L6138" i="7"/>
  <c r="I6139" i="7"/>
  <c r="K6139" i="7" s="1"/>
  <c r="J6139" i="7"/>
  <c r="M6139" i="7" s="1"/>
  <c r="L6139" i="7"/>
  <c r="I6140" i="7"/>
  <c r="J6140" i="7"/>
  <c r="M6140" i="7" s="1"/>
  <c r="K6140" i="7"/>
  <c r="L6140" i="7"/>
  <c r="I6141" i="7"/>
  <c r="L6141" i="7"/>
  <c r="I6142" i="7"/>
  <c r="K6142" i="7" s="1"/>
  <c r="J6142" i="7"/>
  <c r="M6142" i="7" s="1"/>
  <c r="L6142" i="7"/>
  <c r="I6143" i="7"/>
  <c r="K6143" i="7" s="1"/>
  <c r="J6143" i="7"/>
  <c r="L6143" i="7"/>
  <c r="M6143" i="7"/>
  <c r="I6144" i="7"/>
  <c r="K6144" i="7" s="1"/>
  <c r="L6144" i="7"/>
  <c r="I6145" i="7"/>
  <c r="K6145" i="7" s="1"/>
  <c r="J6145" i="7"/>
  <c r="M6145" i="7" s="1"/>
  <c r="L6145" i="7"/>
  <c r="I6146" i="7"/>
  <c r="J6146" i="7" s="1"/>
  <c r="M6146" i="7" s="1"/>
  <c r="L6146" i="7"/>
  <c r="I6147" i="7"/>
  <c r="K6147" i="7" s="1"/>
  <c r="J6147" i="7"/>
  <c r="M6147" i="7" s="1"/>
  <c r="L6147" i="7"/>
  <c r="I6148" i="7"/>
  <c r="J6148" i="7" s="1"/>
  <c r="M6148" i="7" s="1"/>
  <c r="L6148" i="7"/>
  <c r="I6149" i="7"/>
  <c r="L6149" i="7"/>
  <c r="I6150" i="7"/>
  <c r="K6150" i="7" s="1"/>
  <c r="J6150" i="7"/>
  <c r="M6150" i="7" s="1"/>
  <c r="L6150" i="7"/>
  <c r="I6151" i="7"/>
  <c r="J6151" i="7" s="1"/>
  <c r="M6151" i="7" s="1"/>
  <c r="L6151" i="7"/>
  <c r="I6152" i="7"/>
  <c r="K6152" i="7" s="1"/>
  <c r="J6152" i="7"/>
  <c r="M6152" i="7" s="1"/>
  <c r="L6152" i="7"/>
  <c r="I6153" i="7"/>
  <c r="K6153" i="7" s="1"/>
  <c r="J6153" i="7"/>
  <c r="M6153" i="7" s="1"/>
  <c r="L6153" i="7"/>
  <c r="I6154" i="7"/>
  <c r="K6154" i="7" s="1"/>
  <c r="L6154" i="7"/>
  <c r="I6155" i="7"/>
  <c r="K6155" i="7" s="1"/>
  <c r="J6155" i="7"/>
  <c r="M6155" i="7" s="1"/>
  <c r="L6155" i="7"/>
  <c r="I6156" i="7"/>
  <c r="J6156" i="7" s="1"/>
  <c r="M6156" i="7" s="1"/>
  <c r="K6156" i="7"/>
  <c r="L6156" i="7"/>
  <c r="I6157" i="7"/>
  <c r="K6157" i="7" s="1"/>
  <c r="J6157" i="7"/>
  <c r="M6157" i="7" s="1"/>
  <c r="L6157" i="7"/>
  <c r="I6158" i="7"/>
  <c r="J6158" i="7" s="1"/>
  <c r="M6158" i="7" s="1"/>
  <c r="K6158" i="7"/>
  <c r="L6158" i="7"/>
  <c r="I6159" i="7"/>
  <c r="K6159" i="7" s="1"/>
  <c r="J6159" i="7"/>
  <c r="M6159" i="7" s="1"/>
  <c r="L6159" i="7"/>
  <c r="I6160" i="7"/>
  <c r="K6160" i="7" s="1"/>
  <c r="L6160" i="7"/>
  <c r="I6161" i="7"/>
  <c r="J6161" i="7"/>
  <c r="K6161" i="7"/>
  <c r="L6161" i="7"/>
  <c r="M6161" i="7"/>
  <c r="I6162" i="7"/>
  <c r="K6162" i="7" s="1"/>
  <c r="J6162" i="7"/>
  <c r="L6162" i="7"/>
  <c r="M6162" i="7"/>
  <c r="I6163" i="7"/>
  <c r="J6163" i="7" s="1"/>
  <c r="M6163" i="7" s="1"/>
  <c r="L6163" i="7"/>
  <c r="I6164" i="7"/>
  <c r="K6164" i="7" s="1"/>
  <c r="J6164" i="7"/>
  <c r="M6164" i="7" s="1"/>
  <c r="L6164" i="7"/>
  <c r="I6165" i="7"/>
  <c r="L6165" i="7"/>
  <c r="I6166" i="7"/>
  <c r="J6166" i="7"/>
  <c r="M6166" i="7" s="1"/>
  <c r="K6166" i="7"/>
  <c r="L6166" i="7"/>
  <c r="I6167" i="7"/>
  <c r="J6167" i="7" s="1"/>
  <c r="M6167" i="7" s="1"/>
  <c r="L6167" i="7"/>
  <c r="I6168" i="7"/>
  <c r="K6168" i="7" s="1"/>
  <c r="L6168" i="7"/>
  <c r="I6169" i="7"/>
  <c r="K6169" i="7" s="1"/>
  <c r="J6169" i="7"/>
  <c r="M6169" i="7" s="1"/>
  <c r="L6169" i="7"/>
  <c r="I6170" i="7"/>
  <c r="J6170" i="7" s="1"/>
  <c r="L6170" i="7"/>
  <c r="M6170" i="7"/>
  <c r="I6171" i="7"/>
  <c r="K6171" i="7" s="1"/>
  <c r="J6171" i="7"/>
  <c r="M6171" i="7" s="1"/>
  <c r="L6171" i="7"/>
  <c r="I6172" i="7"/>
  <c r="J6172" i="7"/>
  <c r="M6172" i="7" s="1"/>
  <c r="K6172" i="7"/>
  <c r="L6172" i="7"/>
  <c r="I6173" i="7"/>
  <c r="L6173" i="7"/>
  <c r="I6174" i="7"/>
  <c r="J6174" i="7" s="1"/>
  <c r="M6174" i="7" s="1"/>
  <c r="L6174" i="7"/>
  <c r="I6175" i="7"/>
  <c r="K6175" i="7" s="1"/>
  <c r="J6175" i="7"/>
  <c r="M6175" i="7" s="1"/>
  <c r="L6175" i="7"/>
  <c r="I6176" i="7"/>
  <c r="K6176" i="7" s="1"/>
  <c r="L6176" i="7"/>
  <c r="I6177" i="7"/>
  <c r="K6177" i="7" s="1"/>
  <c r="J6177" i="7"/>
  <c r="M6177" i="7" s="1"/>
  <c r="L6177" i="7"/>
  <c r="I6178" i="7"/>
  <c r="K6178" i="7" s="1"/>
  <c r="J6178" i="7"/>
  <c r="M6178" i="7" s="1"/>
  <c r="L6178" i="7"/>
  <c r="I6179" i="7"/>
  <c r="K6179" i="7" s="1"/>
  <c r="J6179" i="7"/>
  <c r="M6179" i="7" s="1"/>
  <c r="L6179" i="7"/>
  <c r="I6180" i="7"/>
  <c r="J6180" i="7"/>
  <c r="M6180" i="7" s="1"/>
  <c r="K6180" i="7"/>
  <c r="L6180" i="7"/>
  <c r="I6181" i="7"/>
  <c r="L6181" i="7"/>
  <c r="I6182" i="7"/>
  <c r="K6182" i="7" s="1"/>
  <c r="J6182" i="7"/>
  <c r="M6182" i="7" s="1"/>
  <c r="L6182" i="7"/>
  <c r="I6183" i="7"/>
  <c r="K6183" i="7" s="1"/>
  <c r="J6183" i="7"/>
  <c r="L6183" i="7"/>
  <c r="M6183" i="7"/>
  <c r="I6184" i="7"/>
  <c r="K6184" i="7" s="1"/>
  <c r="J6184" i="7"/>
  <c r="M6184" i="7" s="1"/>
  <c r="L6184" i="7"/>
  <c r="I6185" i="7"/>
  <c r="J6185" i="7"/>
  <c r="M6185" i="7" s="1"/>
  <c r="K6185" i="7"/>
  <c r="L6185" i="7"/>
  <c r="I6186" i="7"/>
  <c r="K6186" i="7" s="1"/>
  <c r="J6186" i="7"/>
  <c r="M6186" i="7" s="1"/>
  <c r="L6186" i="7"/>
  <c r="I6187" i="7"/>
  <c r="L6187" i="7"/>
  <c r="I6188" i="7"/>
  <c r="J6188" i="7"/>
  <c r="M6188" i="7" s="1"/>
  <c r="K6188" i="7"/>
  <c r="L6188" i="7"/>
  <c r="I6189" i="7"/>
  <c r="L6189" i="7"/>
  <c r="I6190" i="7"/>
  <c r="J6190" i="7"/>
  <c r="M6190" i="7" s="1"/>
  <c r="K6190" i="7"/>
  <c r="L6190" i="7"/>
  <c r="I6191" i="7"/>
  <c r="K6191" i="7" s="1"/>
  <c r="J6191" i="7"/>
  <c r="M6191" i="7" s="1"/>
  <c r="L6191" i="7"/>
  <c r="I6192" i="7"/>
  <c r="K6192" i="7" s="1"/>
  <c r="J6192" i="7"/>
  <c r="M6192" i="7" s="1"/>
  <c r="L6192" i="7"/>
  <c r="I6193" i="7"/>
  <c r="K6193" i="7" s="1"/>
  <c r="J6193" i="7"/>
  <c r="M6193" i="7" s="1"/>
  <c r="L6193" i="7"/>
  <c r="I6194" i="7"/>
  <c r="J6194" i="7"/>
  <c r="M6194" i="7" s="1"/>
  <c r="K6194" i="7"/>
  <c r="L6194" i="7"/>
  <c r="I6195" i="7"/>
  <c r="K6195" i="7" s="1"/>
  <c r="J6195" i="7"/>
  <c r="M6195" i="7" s="1"/>
  <c r="L6195" i="7"/>
  <c r="I6196" i="7"/>
  <c r="J6196" i="7"/>
  <c r="M6196" i="7" s="1"/>
  <c r="K6196" i="7"/>
  <c r="L6196" i="7"/>
  <c r="I6197" i="7"/>
  <c r="L6197" i="7"/>
  <c r="I6198" i="7"/>
  <c r="K6198" i="7" s="1"/>
  <c r="J6198" i="7"/>
  <c r="M6198" i="7" s="1"/>
  <c r="L6198" i="7"/>
  <c r="I6199" i="7"/>
  <c r="K6199" i="7" s="1"/>
  <c r="J6199" i="7"/>
  <c r="M6199" i="7" s="1"/>
  <c r="L6199" i="7"/>
  <c r="I6200" i="7"/>
  <c r="K6200" i="7" s="1"/>
  <c r="J6200" i="7"/>
  <c r="M6200" i="7" s="1"/>
  <c r="L6200" i="7"/>
  <c r="I6201" i="7"/>
  <c r="J6201" i="7"/>
  <c r="M6201" i="7" s="1"/>
  <c r="K6201" i="7"/>
  <c r="L6201" i="7"/>
  <c r="I6202" i="7"/>
  <c r="J6202" i="7"/>
  <c r="M6202" i="7" s="1"/>
  <c r="K6202" i="7"/>
  <c r="L6202" i="7"/>
  <c r="I6203" i="7"/>
  <c r="L6203" i="7"/>
  <c r="I6204" i="7"/>
  <c r="J6204" i="7"/>
  <c r="K6204" i="7"/>
  <c r="L6204" i="7"/>
  <c r="M6204" i="7"/>
  <c r="I6205" i="7"/>
  <c r="K6205" i="7" s="1"/>
  <c r="J6205" i="7"/>
  <c r="M6205" i="7" s="1"/>
  <c r="L6205" i="7"/>
  <c r="I6206" i="7"/>
  <c r="J6206" i="7"/>
  <c r="M6206" i="7" s="1"/>
  <c r="K6206" i="7"/>
  <c r="L6206" i="7"/>
  <c r="I6207" i="7"/>
  <c r="K6207" i="7" s="1"/>
  <c r="L6207" i="7"/>
  <c r="I6208" i="7"/>
  <c r="K6208" i="7" s="1"/>
  <c r="J6208" i="7"/>
  <c r="M6208" i="7" s="1"/>
  <c r="L6208" i="7"/>
  <c r="I6209" i="7"/>
  <c r="J6209" i="7" s="1"/>
  <c r="M6209" i="7" s="1"/>
  <c r="L6209" i="7"/>
  <c r="I6210" i="7"/>
  <c r="K6210" i="7" s="1"/>
  <c r="J6210" i="7"/>
  <c r="L6210" i="7"/>
  <c r="M6210" i="7"/>
  <c r="I6211" i="7"/>
  <c r="L6211" i="7"/>
  <c r="I6212" i="7"/>
  <c r="K6212" i="7" s="1"/>
  <c r="J6212" i="7"/>
  <c r="M6212" i="7" s="1"/>
  <c r="L6212" i="7"/>
  <c r="I6213" i="7"/>
  <c r="L6213" i="7"/>
  <c r="I6214" i="7"/>
  <c r="K6214" i="7" s="1"/>
  <c r="J6214" i="7"/>
  <c r="M6214" i="7" s="1"/>
  <c r="L6214" i="7"/>
  <c r="I6215" i="7"/>
  <c r="K6215" i="7" s="1"/>
  <c r="L6215" i="7"/>
  <c r="I6216" i="7"/>
  <c r="K6216" i="7" s="1"/>
  <c r="L6216" i="7"/>
  <c r="I6217" i="7"/>
  <c r="K6217" i="7" s="1"/>
  <c r="J6217" i="7"/>
  <c r="M6217" i="7" s="1"/>
  <c r="L6217" i="7"/>
  <c r="I6218" i="7"/>
  <c r="K6218" i="7" s="1"/>
  <c r="L6218" i="7"/>
  <c r="I6219" i="7"/>
  <c r="K6219" i="7" s="1"/>
  <c r="J6219" i="7"/>
  <c r="M6219" i="7" s="1"/>
  <c r="L6219" i="7"/>
  <c r="I6220" i="7"/>
  <c r="J6220" i="7" s="1"/>
  <c r="M6220" i="7" s="1"/>
  <c r="L6220" i="7"/>
  <c r="I6221" i="7"/>
  <c r="K6221" i="7" s="1"/>
  <c r="J6221" i="7"/>
  <c r="M6221" i="7" s="1"/>
  <c r="L6221" i="7"/>
  <c r="I6222" i="7"/>
  <c r="J6222" i="7"/>
  <c r="M6222" i="7" s="1"/>
  <c r="K6222" i="7"/>
  <c r="L6222" i="7"/>
  <c r="I6223" i="7"/>
  <c r="L6223" i="7"/>
  <c r="I6224" i="7"/>
  <c r="K6224" i="7" s="1"/>
  <c r="J6224" i="7"/>
  <c r="M6224" i="7" s="1"/>
  <c r="L6224" i="7"/>
  <c r="I6225" i="7"/>
  <c r="K6225" i="7" s="1"/>
  <c r="J6225" i="7"/>
  <c r="M6225" i="7" s="1"/>
  <c r="L6225" i="7"/>
  <c r="I6226" i="7"/>
  <c r="J6226" i="7"/>
  <c r="M6226" i="7" s="1"/>
  <c r="K6226" i="7"/>
  <c r="L6226" i="7"/>
  <c r="I6227" i="7"/>
  <c r="K6227" i="7" s="1"/>
  <c r="J6227" i="7"/>
  <c r="M6227" i="7" s="1"/>
  <c r="L6227" i="7"/>
  <c r="I6228" i="7"/>
  <c r="J6228" i="7"/>
  <c r="M6228" i="7" s="1"/>
  <c r="K6228" i="7"/>
  <c r="L6228" i="7"/>
  <c r="I6229" i="7"/>
  <c r="L6229" i="7"/>
  <c r="I6230" i="7"/>
  <c r="J6230" i="7"/>
  <c r="M6230" i="7" s="1"/>
  <c r="K6230" i="7"/>
  <c r="L6230" i="7"/>
  <c r="I6231" i="7"/>
  <c r="K6231" i="7" s="1"/>
  <c r="J6231" i="7"/>
  <c r="L6231" i="7"/>
  <c r="M6231" i="7"/>
  <c r="I6232" i="7"/>
  <c r="K6232" i="7" s="1"/>
  <c r="J6232" i="7"/>
  <c r="M6232" i="7" s="1"/>
  <c r="L6232" i="7"/>
  <c r="I6233" i="7"/>
  <c r="K6233" i="7" s="1"/>
  <c r="J6233" i="7"/>
  <c r="M6233" i="7" s="1"/>
  <c r="L6233" i="7"/>
  <c r="I6234" i="7"/>
  <c r="K6234" i="7" s="1"/>
  <c r="J6234" i="7"/>
  <c r="M6234" i="7" s="1"/>
  <c r="L6234" i="7"/>
  <c r="I6235" i="7"/>
  <c r="K6235" i="7" s="1"/>
  <c r="J6235" i="7"/>
  <c r="M6235" i="7" s="1"/>
  <c r="L6235" i="7"/>
  <c r="I6236" i="7"/>
  <c r="J6236" i="7" s="1"/>
  <c r="M6236" i="7" s="1"/>
  <c r="L6236" i="7"/>
  <c r="I6237" i="7"/>
  <c r="L6237" i="7"/>
  <c r="I6238" i="7"/>
  <c r="J6238" i="7"/>
  <c r="M6238" i="7" s="1"/>
  <c r="K6238" i="7"/>
  <c r="L6238" i="7"/>
  <c r="I6239" i="7"/>
  <c r="K6239" i="7" s="1"/>
  <c r="L6239" i="7"/>
  <c r="I6240" i="7"/>
  <c r="K6240" i="7" s="1"/>
  <c r="J6240" i="7"/>
  <c r="M6240" i="7" s="1"/>
  <c r="L6240" i="7"/>
  <c r="I6241" i="7"/>
  <c r="K6241" i="7" s="1"/>
  <c r="J6241" i="7"/>
  <c r="M6241" i="7" s="1"/>
  <c r="L6241" i="7"/>
  <c r="I6242" i="7"/>
  <c r="J6242" i="7" s="1"/>
  <c r="M6242" i="7" s="1"/>
  <c r="L6242" i="7"/>
  <c r="I6243" i="7"/>
  <c r="J6243" i="7" s="1"/>
  <c r="M6243" i="7" s="1"/>
  <c r="L6243" i="7"/>
  <c r="I6244" i="7"/>
  <c r="L6244" i="7"/>
  <c r="I6245" i="7"/>
  <c r="L6245" i="7"/>
  <c r="I6246" i="7"/>
  <c r="K6246" i="7" s="1"/>
  <c r="J6246" i="7"/>
  <c r="M6246" i="7" s="1"/>
  <c r="L6246" i="7"/>
  <c r="I6247" i="7"/>
  <c r="K6247" i="7" s="1"/>
  <c r="J6247" i="7"/>
  <c r="M6247" i="7" s="1"/>
  <c r="L6247" i="7"/>
  <c r="I6248" i="7"/>
  <c r="L6248" i="7"/>
  <c r="I6249" i="7"/>
  <c r="J6249" i="7" s="1"/>
  <c r="M6249" i="7" s="1"/>
  <c r="L6249" i="7"/>
  <c r="I6250" i="7"/>
  <c r="K6250" i="7" s="1"/>
  <c r="J6250" i="7"/>
  <c r="M6250" i="7" s="1"/>
  <c r="L6250" i="7"/>
  <c r="I6251" i="7"/>
  <c r="K6251" i="7" s="1"/>
  <c r="J6251" i="7"/>
  <c r="M6251" i="7" s="1"/>
  <c r="L6251" i="7"/>
  <c r="I6252" i="7"/>
  <c r="J6252" i="7"/>
  <c r="M6252" i="7" s="1"/>
  <c r="K6252" i="7"/>
  <c r="L6252" i="7"/>
  <c r="I6253" i="7"/>
  <c r="L6253" i="7"/>
  <c r="I6254" i="7"/>
  <c r="J6254" i="7" s="1"/>
  <c r="M6254" i="7" s="1"/>
  <c r="L6254" i="7"/>
  <c r="I6255" i="7"/>
  <c r="K6255" i="7" s="1"/>
  <c r="J6255" i="7"/>
  <c r="M6255" i="7" s="1"/>
  <c r="L6255" i="7"/>
  <c r="I6256" i="7"/>
  <c r="K6256" i="7" s="1"/>
  <c r="J6256" i="7"/>
  <c r="M6256" i="7" s="1"/>
  <c r="L6256" i="7"/>
  <c r="I6257" i="7"/>
  <c r="K6257" i="7" s="1"/>
  <c r="J6257" i="7"/>
  <c r="M6257" i="7" s="1"/>
  <c r="L6257" i="7"/>
  <c r="I6258" i="7"/>
  <c r="J6258" i="7" s="1"/>
  <c r="M6258" i="7" s="1"/>
  <c r="K6258" i="7"/>
  <c r="L6258" i="7"/>
  <c r="I6259" i="7"/>
  <c r="K6259" i="7" s="1"/>
  <c r="L6259" i="7"/>
  <c r="I6260" i="7"/>
  <c r="K6260" i="7" s="1"/>
  <c r="J6260" i="7"/>
  <c r="M6260" i="7" s="1"/>
  <c r="L6260" i="7"/>
  <c r="I6261" i="7"/>
  <c r="L6261" i="7"/>
  <c r="I6262" i="7"/>
  <c r="K6262" i="7" s="1"/>
  <c r="J6262" i="7"/>
  <c r="M6262" i="7" s="1"/>
  <c r="L6262" i="7"/>
  <c r="I6263" i="7"/>
  <c r="K6263" i="7" s="1"/>
  <c r="J6263" i="7"/>
  <c r="M6263" i="7" s="1"/>
  <c r="L6263" i="7"/>
  <c r="I6264" i="7"/>
  <c r="K6264" i="7" s="1"/>
  <c r="L6264" i="7"/>
  <c r="I6265" i="7"/>
  <c r="K6265" i="7" s="1"/>
  <c r="J6265" i="7"/>
  <c r="M6265" i="7" s="1"/>
  <c r="L6265" i="7"/>
  <c r="I6266" i="7"/>
  <c r="J6266" i="7"/>
  <c r="M6266" i="7" s="1"/>
  <c r="K6266" i="7"/>
  <c r="L6266" i="7"/>
  <c r="I6267" i="7"/>
  <c r="K6267" i="7" s="1"/>
  <c r="L6267" i="7"/>
  <c r="I6268" i="7"/>
  <c r="J6268" i="7"/>
  <c r="M6268" i="7" s="1"/>
  <c r="K6268" i="7"/>
  <c r="L6268" i="7"/>
  <c r="I6269" i="7"/>
  <c r="K6269" i="7" s="1"/>
  <c r="J6269" i="7"/>
  <c r="M6269" i="7" s="1"/>
  <c r="L6269" i="7"/>
  <c r="I6270" i="7"/>
  <c r="J6270" i="7" s="1"/>
  <c r="M6270" i="7" s="1"/>
  <c r="K6270" i="7"/>
  <c r="L6270" i="7"/>
  <c r="I6271" i="7"/>
  <c r="K6271" i="7" s="1"/>
  <c r="L6271" i="7"/>
  <c r="I6272" i="7"/>
  <c r="K6272" i="7" s="1"/>
  <c r="J6272" i="7"/>
  <c r="M6272" i="7" s="1"/>
  <c r="L6272" i="7"/>
  <c r="I6273" i="7"/>
  <c r="K6273" i="7" s="1"/>
  <c r="J6273" i="7"/>
  <c r="M6273" i="7" s="1"/>
  <c r="L6273" i="7"/>
  <c r="I6274" i="7"/>
  <c r="J6274" i="7" s="1"/>
  <c r="M6274" i="7" s="1"/>
  <c r="L6274" i="7"/>
  <c r="I6275" i="7"/>
  <c r="L6275" i="7"/>
  <c r="I6276" i="7"/>
  <c r="K6276" i="7" s="1"/>
  <c r="J6276" i="7"/>
  <c r="M6276" i="7" s="1"/>
  <c r="L6276" i="7"/>
  <c r="I6277" i="7"/>
  <c r="L6277" i="7"/>
  <c r="I6278" i="7"/>
  <c r="K6278" i="7" s="1"/>
  <c r="J6278" i="7"/>
  <c r="M6278" i="7" s="1"/>
  <c r="L6278" i="7"/>
  <c r="I6279" i="7"/>
  <c r="K6279" i="7" s="1"/>
  <c r="J6279" i="7"/>
  <c r="M6279" i="7" s="1"/>
  <c r="L6279" i="7"/>
  <c r="I6280" i="7"/>
  <c r="L6280" i="7"/>
  <c r="I6281" i="7"/>
  <c r="K6281" i="7" s="1"/>
  <c r="J6281" i="7"/>
  <c r="M6281" i="7" s="1"/>
  <c r="L6281" i="7"/>
  <c r="I6282" i="7"/>
  <c r="J6282" i="7"/>
  <c r="M6282" i="7" s="1"/>
  <c r="K6282" i="7"/>
  <c r="L6282" i="7"/>
  <c r="I6283" i="7"/>
  <c r="K6283" i="7" s="1"/>
  <c r="L6283" i="7"/>
  <c r="I6284" i="7"/>
  <c r="K6284" i="7" s="1"/>
  <c r="J6284" i="7"/>
  <c r="M6284" i="7" s="1"/>
  <c r="L6284" i="7"/>
  <c r="I6285" i="7"/>
  <c r="L6285" i="7"/>
  <c r="I6286" i="7"/>
  <c r="K6286" i="7" s="1"/>
  <c r="J6286" i="7"/>
  <c r="M6286" i="7" s="1"/>
  <c r="L6286" i="7"/>
  <c r="I6287" i="7"/>
  <c r="J6287" i="7" s="1"/>
  <c r="M6287" i="7" s="1"/>
  <c r="L6287" i="7"/>
  <c r="I6288" i="7"/>
  <c r="K6288" i="7" s="1"/>
  <c r="J6288" i="7"/>
  <c r="M6288" i="7" s="1"/>
  <c r="L6288" i="7"/>
  <c r="I6289" i="7"/>
  <c r="J6289" i="7" s="1"/>
  <c r="M6289" i="7" s="1"/>
  <c r="L6289" i="7"/>
  <c r="I6290" i="7"/>
  <c r="K6290" i="7" s="1"/>
  <c r="J6290" i="7"/>
  <c r="L6290" i="7"/>
  <c r="M6290" i="7"/>
  <c r="I6291" i="7"/>
  <c r="K6291" i="7" s="1"/>
  <c r="L6291" i="7"/>
  <c r="I6292" i="7"/>
  <c r="J6292" i="7" s="1"/>
  <c r="M6292" i="7" s="1"/>
  <c r="L6292" i="7"/>
  <c r="I6293" i="7"/>
  <c r="L6293" i="7"/>
  <c r="I6294" i="7"/>
  <c r="K6294" i="7" s="1"/>
  <c r="J6294" i="7"/>
  <c r="M6294" i="7" s="1"/>
  <c r="L6294" i="7"/>
  <c r="I6295" i="7"/>
  <c r="K6295" i="7" s="1"/>
  <c r="J6295" i="7"/>
  <c r="M6295" i="7" s="1"/>
  <c r="L6295" i="7"/>
  <c r="I6296" i="7"/>
  <c r="K6296" i="7" s="1"/>
  <c r="J6296" i="7"/>
  <c r="M6296" i="7" s="1"/>
  <c r="L6296" i="7"/>
  <c r="I6297" i="7"/>
  <c r="J6297" i="7"/>
  <c r="M6297" i="7" s="1"/>
  <c r="K6297" i="7"/>
  <c r="L6297" i="7"/>
  <c r="I6298" i="7"/>
  <c r="K6298" i="7" s="1"/>
  <c r="L6298" i="7"/>
  <c r="I6299" i="7"/>
  <c r="J6299" i="7"/>
  <c r="M6299" i="7" s="1"/>
  <c r="K6299" i="7"/>
  <c r="L6299" i="7"/>
  <c r="I6300" i="7"/>
  <c r="K6300" i="7" s="1"/>
  <c r="J6300" i="7"/>
  <c r="M6300" i="7" s="1"/>
  <c r="L6300" i="7"/>
  <c r="I6301" i="7"/>
  <c r="K6301" i="7" s="1"/>
  <c r="J6301" i="7"/>
  <c r="M6301" i="7" s="1"/>
  <c r="L6301" i="7"/>
  <c r="I6302" i="7"/>
  <c r="K6302" i="7" s="1"/>
  <c r="J6302" i="7"/>
  <c r="M6302" i="7" s="1"/>
  <c r="L6302" i="7"/>
  <c r="I6303" i="7"/>
  <c r="J6303" i="7" s="1"/>
  <c r="M6303" i="7" s="1"/>
  <c r="K6303" i="7"/>
  <c r="L6303" i="7"/>
  <c r="I6304" i="7"/>
  <c r="K6304" i="7" s="1"/>
  <c r="J6304" i="7"/>
  <c r="M6304" i="7" s="1"/>
  <c r="L6304" i="7"/>
  <c r="I6305" i="7"/>
  <c r="J6305" i="7"/>
  <c r="K6305" i="7"/>
  <c r="L6305" i="7"/>
  <c r="M6305" i="7"/>
  <c r="I6306" i="7"/>
  <c r="K6306" i="7" s="1"/>
  <c r="J6306" i="7"/>
  <c r="M6306" i="7" s="1"/>
  <c r="L6306" i="7"/>
  <c r="I6307" i="7"/>
  <c r="J6307" i="7"/>
  <c r="M6307" i="7" s="1"/>
  <c r="K6307" i="7"/>
  <c r="L6307" i="7"/>
  <c r="I6308" i="7"/>
  <c r="K6308" i="7" s="1"/>
  <c r="J6308" i="7"/>
  <c r="M6308" i="7" s="1"/>
  <c r="L6308" i="7"/>
  <c r="I6309" i="7"/>
  <c r="L6309" i="7"/>
  <c r="I6310" i="7"/>
  <c r="K6310" i="7" s="1"/>
  <c r="J6310" i="7"/>
  <c r="M6310" i="7" s="1"/>
  <c r="L6310" i="7"/>
  <c r="I6311" i="7"/>
  <c r="J6311" i="7"/>
  <c r="M6311" i="7" s="1"/>
  <c r="K6311" i="7"/>
  <c r="L6311" i="7"/>
  <c r="I6312" i="7"/>
  <c r="K6312" i="7" s="1"/>
  <c r="J6312" i="7"/>
  <c r="M6312" i="7" s="1"/>
  <c r="L6312" i="7"/>
  <c r="I6313" i="7"/>
  <c r="J6313" i="7" s="1"/>
  <c r="M6313" i="7" s="1"/>
  <c r="L6313" i="7"/>
  <c r="I6314" i="7"/>
  <c r="K6314" i="7" s="1"/>
  <c r="J6314" i="7"/>
  <c r="M6314" i="7" s="1"/>
  <c r="L6314" i="7"/>
  <c r="I6315" i="7"/>
  <c r="J6315" i="7"/>
  <c r="M6315" i="7" s="1"/>
  <c r="K6315" i="7"/>
  <c r="L6315" i="7"/>
  <c r="I6316" i="7"/>
  <c r="K6316" i="7" s="1"/>
  <c r="J6316" i="7"/>
  <c r="M6316" i="7" s="1"/>
  <c r="L6316" i="7"/>
  <c r="I6317" i="7"/>
  <c r="L6317" i="7"/>
  <c r="I6318" i="7"/>
  <c r="K6318" i="7" s="1"/>
  <c r="L6318" i="7"/>
  <c r="I6319" i="7"/>
  <c r="K6319" i="7" s="1"/>
  <c r="J6319" i="7"/>
  <c r="L6319" i="7"/>
  <c r="M6319" i="7"/>
  <c r="I6320" i="7"/>
  <c r="K6320" i="7" s="1"/>
  <c r="J6320" i="7"/>
  <c r="L6320" i="7"/>
  <c r="M6320" i="7"/>
  <c r="I6321" i="7"/>
  <c r="J6321" i="7"/>
  <c r="M6321" i="7" s="1"/>
  <c r="K6321" i="7"/>
  <c r="L6321" i="7"/>
  <c r="I6322" i="7"/>
  <c r="J6322" i="7"/>
  <c r="M6322" i="7" s="1"/>
  <c r="K6322" i="7"/>
  <c r="L6322" i="7"/>
  <c r="I6323" i="7"/>
  <c r="K6323" i="7" s="1"/>
  <c r="J6323" i="7"/>
  <c r="M6323" i="7" s="1"/>
  <c r="L6323" i="7"/>
  <c r="I6324" i="7"/>
  <c r="J6324" i="7"/>
  <c r="M6324" i="7" s="1"/>
  <c r="K6324" i="7"/>
  <c r="L6324" i="7"/>
  <c r="I6325" i="7"/>
  <c r="J6325" i="7" s="1"/>
  <c r="M6325" i="7" s="1"/>
  <c r="L6325" i="7"/>
  <c r="I6326" i="7"/>
  <c r="J6326" i="7"/>
  <c r="M6326" i="7" s="1"/>
  <c r="K6326" i="7"/>
  <c r="L6326" i="7"/>
  <c r="I6327" i="7"/>
  <c r="L6327" i="7"/>
  <c r="I6328" i="7"/>
  <c r="K6328" i="7" s="1"/>
  <c r="J6328" i="7"/>
  <c r="L6328" i="7"/>
  <c r="M6328" i="7"/>
  <c r="I6329" i="7"/>
  <c r="J6329" i="7" s="1"/>
  <c r="M6329" i="7" s="1"/>
  <c r="K6329" i="7"/>
  <c r="L6329" i="7"/>
  <c r="I6330" i="7"/>
  <c r="K6330" i="7" s="1"/>
  <c r="J6330" i="7"/>
  <c r="M6330" i="7" s="1"/>
  <c r="L6330" i="7"/>
  <c r="I6331" i="7"/>
  <c r="K6331" i="7" s="1"/>
  <c r="L6331" i="7"/>
  <c r="I6332" i="7"/>
  <c r="K6332" i="7" s="1"/>
  <c r="J6332" i="7"/>
  <c r="M6332" i="7" s="1"/>
  <c r="L6332" i="7"/>
  <c r="I6333" i="7"/>
  <c r="J6333" i="7" s="1"/>
  <c r="M6333" i="7" s="1"/>
  <c r="L6333" i="7"/>
  <c r="I6334" i="7"/>
  <c r="J6334" i="7" s="1"/>
  <c r="M6334" i="7" s="1"/>
  <c r="K6334" i="7"/>
  <c r="L6334" i="7"/>
  <c r="I6335" i="7"/>
  <c r="K6335" i="7" s="1"/>
  <c r="L6335" i="7"/>
  <c r="I6336" i="7"/>
  <c r="K6336" i="7" s="1"/>
  <c r="J6336" i="7"/>
  <c r="M6336" i="7" s="1"/>
  <c r="L6336" i="7"/>
  <c r="I6337" i="7"/>
  <c r="K6337" i="7" s="1"/>
  <c r="L6337" i="7"/>
  <c r="I6338" i="7"/>
  <c r="K6338" i="7" s="1"/>
  <c r="J6338" i="7"/>
  <c r="L6338" i="7"/>
  <c r="M6338" i="7"/>
  <c r="I6339" i="7"/>
  <c r="L6339" i="7"/>
  <c r="I6340" i="7"/>
  <c r="K6340" i="7" s="1"/>
  <c r="J6340" i="7"/>
  <c r="M6340" i="7" s="1"/>
  <c r="L6340" i="7"/>
  <c r="I6341" i="7"/>
  <c r="L6341" i="7"/>
  <c r="I6342" i="7"/>
  <c r="J6342" i="7"/>
  <c r="M6342" i="7" s="1"/>
  <c r="K6342" i="7"/>
  <c r="L6342" i="7"/>
  <c r="I6343" i="7"/>
  <c r="L6343" i="7"/>
  <c r="I6344" i="7"/>
  <c r="K6344" i="7" s="1"/>
  <c r="J6344" i="7"/>
  <c r="M6344" i="7" s="1"/>
  <c r="L6344" i="7"/>
  <c r="I6345" i="7"/>
  <c r="K6345" i="7" s="1"/>
  <c r="J6345" i="7"/>
  <c r="M6345" i="7" s="1"/>
  <c r="L6345" i="7"/>
  <c r="I6346" i="7"/>
  <c r="K6346" i="7" s="1"/>
  <c r="J6346" i="7"/>
  <c r="L6346" i="7"/>
  <c r="M6346" i="7"/>
  <c r="I6347" i="7"/>
  <c r="L6347" i="7"/>
  <c r="I6348" i="7"/>
  <c r="K6348" i="7" s="1"/>
  <c r="J6348" i="7"/>
  <c r="M6348" i="7" s="1"/>
  <c r="L6348" i="7"/>
  <c r="I6349" i="7"/>
  <c r="K6349" i="7" s="1"/>
  <c r="J6349" i="7"/>
  <c r="L6349" i="7"/>
  <c r="M6349" i="7"/>
  <c r="I6350" i="7"/>
  <c r="K6350" i="7" s="1"/>
  <c r="J6350" i="7"/>
  <c r="M6350" i="7" s="1"/>
  <c r="L6350" i="7"/>
  <c r="I6351" i="7"/>
  <c r="L6351" i="7"/>
  <c r="I6352" i="7"/>
  <c r="L6352" i="7"/>
  <c r="I6353" i="7"/>
  <c r="K6353" i="7" s="1"/>
  <c r="J6353" i="7"/>
  <c r="M6353" i="7" s="1"/>
  <c r="L6353" i="7"/>
  <c r="I6354" i="7"/>
  <c r="K6354" i="7" s="1"/>
  <c r="J6354" i="7"/>
  <c r="L6354" i="7"/>
  <c r="M6354" i="7"/>
  <c r="I6355" i="7"/>
  <c r="K6355" i="7" s="1"/>
  <c r="J6355" i="7"/>
  <c r="M6355" i="7" s="1"/>
  <c r="L6355" i="7"/>
  <c r="I6356" i="7"/>
  <c r="J6356" i="7" s="1"/>
  <c r="M6356" i="7" s="1"/>
  <c r="K6356" i="7"/>
  <c r="L6356" i="7"/>
  <c r="I6357" i="7"/>
  <c r="K6357" i="7" s="1"/>
  <c r="L6357" i="7"/>
  <c r="I6358" i="7"/>
  <c r="J6358" i="7"/>
  <c r="M6358" i="7" s="1"/>
  <c r="K6358" i="7"/>
  <c r="L6358" i="7"/>
  <c r="I6359" i="7"/>
  <c r="K6359" i="7" s="1"/>
  <c r="J6359" i="7"/>
  <c r="M6359" i="7" s="1"/>
  <c r="L6359" i="7"/>
  <c r="I6360" i="7"/>
  <c r="K6360" i="7" s="1"/>
  <c r="J6360" i="7"/>
  <c r="M6360" i="7" s="1"/>
  <c r="L6360" i="7"/>
  <c r="I6361" i="7"/>
  <c r="K6361" i="7" s="1"/>
  <c r="J6361" i="7"/>
  <c r="M6361" i="7" s="1"/>
  <c r="L6361" i="7"/>
  <c r="I6362" i="7"/>
  <c r="J6362" i="7" s="1"/>
  <c r="M6362" i="7" s="1"/>
  <c r="L6362" i="7"/>
  <c r="I6363" i="7"/>
  <c r="K6363" i="7" s="1"/>
  <c r="L6363" i="7"/>
  <c r="I6364" i="7"/>
  <c r="K6364" i="7" s="1"/>
  <c r="J6364" i="7"/>
  <c r="L6364" i="7"/>
  <c r="M6364" i="7"/>
  <c r="I6365" i="7"/>
  <c r="K6365" i="7" s="1"/>
  <c r="J6365" i="7"/>
  <c r="M6365" i="7" s="1"/>
  <c r="L6365" i="7"/>
  <c r="I6366" i="7"/>
  <c r="J6366" i="7" s="1"/>
  <c r="M6366" i="7" s="1"/>
  <c r="L6366" i="7"/>
  <c r="I6367" i="7"/>
  <c r="J6367" i="7"/>
  <c r="M6367" i="7" s="1"/>
  <c r="K6367" i="7"/>
  <c r="L6367" i="7"/>
  <c r="I6368" i="7"/>
  <c r="L6368" i="7"/>
  <c r="I6369" i="7"/>
  <c r="K6369" i="7" s="1"/>
  <c r="L6369" i="7"/>
  <c r="I6370" i="7"/>
  <c r="K6370" i="7" s="1"/>
  <c r="J6370" i="7"/>
  <c r="M6370" i="7" s="1"/>
  <c r="L6370" i="7"/>
  <c r="I6371" i="7"/>
  <c r="K6371" i="7" s="1"/>
  <c r="J6371" i="7"/>
  <c r="M6371" i="7" s="1"/>
  <c r="L6371" i="7"/>
  <c r="I6372" i="7"/>
  <c r="J6372" i="7"/>
  <c r="M6372" i="7" s="1"/>
  <c r="K6372" i="7"/>
  <c r="L6372" i="7"/>
  <c r="I6373" i="7"/>
  <c r="K6373" i="7" s="1"/>
  <c r="J6373" i="7"/>
  <c r="M6373" i="7" s="1"/>
  <c r="L6373" i="7"/>
  <c r="I6374" i="7"/>
  <c r="J6374" i="7" s="1"/>
  <c r="M6374" i="7" s="1"/>
  <c r="L6374" i="7"/>
  <c r="I6375" i="7"/>
  <c r="K6375" i="7" s="1"/>
  <c r="J6375" i="7"/>
  <c r="M6375" i="7" s="1"/>
  <c r="L6375" i="7"/>
  <c r="I6376" i="7"/>
  <c r="K6376" i="7" s="1"/>
  <c r="J6376" i="7"/>
  <c r="M6376" i="7" s="1"/>
  <c r="L6376" i="7"/>
  <c r="I6377" i="7"/>
  <c r="J6377" i="7"/>
  <c r="M6377" i="7" s="1"/>
  <c r="K6377" i="7"/>
  <c r="L6377" i="7"/>
  <c r="I6378" i="7"/>
  <c r="K6378" i="7" s="1"/>
  <c r="J6378" i="7"/>
  <c r="M6378" i="7" s="1"/>
  <c r="L6378" i="7"/>
  <c r="I6379" i="7"/>
  <c r="K6379" i="7" s="1"/>
  <c r="J6379" i="7"/>
  <c r="M6379" i="7" s="1"/>
  <c r="L6379" i="7"/>
  <c r="I6380" i="7"/>
  <c r="K6380" i="7" s="1"/>
  <c r="L6380" i="7"/>
  <c r="I6381" i="7"/>
  <c r="K6381" i="7" s="1"/>
  <c r="L6381" i="7"/>
  <c r="I6382" i="7"/>
  <c r="K6382" i="7" s="1"/>
  <c r="J6382" i="7"/>
  <c r="M6382" i="7" s="1"/>
  <c r="L6382" i="7"/>
  <c r="I6383" i="7"/>
  <c r="K6383" i="7" s="1"/>
  <c r="J6383" i="7"/>
  <c r="M6383" i="7" s="1"/>
  <c r="L6383" i="7"/>
  <c r="I6384" i="7"/>
  <c r="L6384" i="7"/>
  <c r="I6385" i="7"/>
  <c r="J6385" i="7" s="1"/>
  <c r="M6385" i="7" s="1"/>
  <c r="L6385" i="7"/>
  <c r="I6386" i="7"/>
  <c r="K6386" i="7" s="1"/>
  <c r="J6386" i="7"/>
  <c r="L6386" i="7"/>
  <c r="M6386" i="7"/>
  <c r="I6387" i="7"/>
  <c r="K6387" i="7" s="1"/>
  <c r="J6387" i="7"/>
  <c r="M6387" i="7" s="1"/>
  <c r="L6387" i="7"/>
  <c r="I6388" i="7"/>
  <c r="K6388" i="7" s="1"/>
  <c r="J6388" i="7"/>
  <c r="M6388" i="7" s="1"/>
  <c r="L6388" i="7"/>
  <c r="I6389" i="7"/>
  <c r="K6389" i="7" s="1"/>
  <c r="J6389" i="7"/>
  <c r="M6389" i="7" s="1"/>
  <c r="L6389" i="7"/>
  <c r="I6390" i="7"/>
  <c r="J6390" i="7" s="1"/>
  <c r="M6390" i="7" s="1"/>
  <c r="L6390" i="7"/>
  <c r="I6391" i="7"/>
  <c r="K6391" i="7" s="1"/>
  <c r="J6391" i="7"/>
  <c r="L6391" i="7"/>
  <c r="M6391" i="7"/>
  <c r="I6392" i="7"/>
  <c r="K6392" i="7" s="1"/>
  <c r="J6392" i="7"/>
  <c r="M6392" i="7" s="1"/>
  <c r="L6392" i="7"/>
  <c r="I6393" i="7"/>
  <c r="L6393" i="7"/>
  <c r="I6394" i="7"/>
  <c r="J6394" i="7" s="1"/>
  <c r="M6394" i="7" s="1"/>
  <c r="L6394" i="7"/>
  <c r="I6395" i="7"/>
  <c r="K6395" i="7" s="1"/>
  <c r="J6395" i="7"/>
  <c r="M6395" i="7" s="1"/>
  <c r="L6395" i="7"/>
  <c r="I6396" i="7"/>
  <c r="J6396" i="7"/>
  <c r="M6396" i="7" s="1"/>
  <c r="K6396" i="7"/>
  <c r="L6396" i="7"/>
  <c r="I6397" i="7"/>
  <c r="K6397" i="7" s="1"/>
  <c r="L6397" i="7"/>
  <c r="I6398" i="7"/>
  <c r="J6398" i="7" s="1"/>
  <c r="M6398" i="7" s="1"/>
  <c r="L6398" i="7"/>
  <c r="I6399" i="7"/>
  <c r="J6399" i="7"/>
  <c r="M6399" i="7" s="1"/>
  <c r="K6399" i="7"/>
  <c r="L6399" i="7"/>
  <c r="I6400" i="7"/>
  <c r="K6400" i="7" s="1"/>
  <c r="J6400" i="7"/>
  <c r="M6400" i="7" s="1"/>
  <c r="L6400" i="7"/>
  <c r="I6401" i="7"/>
  <c r="K6401" i="7" s="1"/>
  <c r="L6401" i="7"/>
  <c r="I6402" i="7"/>
  <c r="J6402" i="7" s="1"/>
  <c r="M6402" i="7" s="1"/>
  <c r="L6402" i="7"/>
  <c r="I6403" i="7"/>
  <c r="K6403" i="7" s="1"/>
  <c r="J6403" i="7"/>
  <c r="M6403" i="7" s="1"/>
  <c r="L6403" i="7"/>
  <c r="I6404" i="7"/>
  <c r="J6404" i="7" s="1"/>
  <c r="M6404" i="7" s="1"/>
  <c r="K6404" i="7"/>
  <c r="L6404" i="7"/>
  <c r="I6405" i="7"/>
  <c r="K6405" i="7" s="1"/>
  <c r="J6405" i="7"/>
  <c r="M6405" i="7" s="1"/>
  <c r="L6405" i="7"/>
  <c r="I6406" i="7"/>
  <c r="J6406" i="7"/>
  <c r="M6406" i="7" s="1"/>
  <c r="K6406" i="7"/>
  <c r="L6406" i="7"/>
  <c r="I6407" i="7"/>
  <c r="K6407" i="7" s="1"/>
  <c r="J6407" i="7"/>
  <c r="M6407" i="7" s="1"/>
  <c r="L6407" i="7"/>
  <c r="I6408" i="7"/>
  <c r="L6408" i="7"/>
  <c r="I6409" i="7"/>
  <c r="J6409" i="7"/>
  <c r="M6409" i="7" s="1"/>
  <c r="K6409" i="7"/>
  <c r="L6409" i="7"/>
  <c r="I6410" i="7"/>
  <c r="J6410" i="7" s="1"/>
  <c r="M6410" i="7" s="1"/>
  <c r="L6410" i="7"/>
  <c r="I6411" i="7"/>
  <c r="K6411" i="7" s="1"/>
  <c r="L6411" i="7"/>
  <c r="I6412" i="7"/>
  <c r="J6412" i="7" s="1"/>
  <c r="M6412" i="7" s="1"/>
  <c r="K6412" i="7"/>
  <c r="L6412" i="7"/>
  <c r="I6413" i="7"/>
  <c r="K6413" i="7" s="1"/>
  <c r="J6413" i="7"/>
  <c r="M6413" i="7" s="1"/>
  <c r="L6413" i="7"/>
  <c r="I6414" i="7"/>
  <c r="J6414" i="7" s="1"/>
  <c r="M6414" i="7" s="1"/>
  <c r="K6414" i="7"/>
  <c r="L6414" i="7"/>
  <c r="I6415" i="7"/>
  <c r="K6415" i="7" s="1"/>
  <c r="J6415" i="7"/>
  <c r="M6415" i="7" s="1"/>
  <c r="L6415" i="7"/>
  <c r="I6416" i="7"/>
  <c r="K6416" i="7" s="1"/>
  <c r="J6416" i="7"/>
  <c r="M6416" i="7" s="1"/>
  <c r="L6416" i="7"/>
  <c r="I6417" i="7"/>
  <c r="J6417" i="7" s="1"/>
  <c r="M6417" i="7" s="1"/>
  <c r="L6417" i="7"/>
  <c r="I6418" i="7"/>
  <c r="K6418" i="7" s="1"/>
  <c r="J6418" i="7"/>
  <c r="M6418" i="7" s="1"/>
  <c r="L6418" i="7"/>
  <c r="I6419" i="7"/>
  <c r="K6419" i="7" s="1"/>
  <c r="J6419" i="7"/>
  <c r="M6419" i="7" s="1"/>
  <c r="L6419" i="7"/>
  <c r="I6420" i="7"/>
  <c r="K6420" i="7" s="1"/>
  <c r="J6420" i="7"/>
  <c r="M6420" i="7" s="1"/>
  <c r="L6420" i="7"/>
  <c r="I6421" i="7"/>
  <c r="K6421" i="7" s="1"/>
  <c r="J6421" i="7"/>
  <c r="M6421" i="7" s="1"/>
  <c r="L6421" i="7"/>
  <c r="I6422" i="7"/>
  <c r="K6422" i="7" s="1"/>
  <c r="J6422" i="7"/>
  <c r="M6422" i="7" s="1"/>
  <c r="L6422" i="7"/>
  <c r="I6423" i="7"/>
  <c r="K6423" i="7" s="1"/>
  <c r="J6423" i="7"/>
  <c r="L6423" i="7"/>
  <c r="M6423" i="7"/>
  <c r="I6424" i="7"/>
  <c r="K6424" i="7" s="1"/>
  <c r="J6424" i="7"/>
  <c r="L6424" i="7"/>
  <c r="M6424" i="7"/>
  <c r="I6425" i="7"/>
  <c r="J6425" i="7" s="1"/>
  <c r="M6425" i="7" s="1"/>
  <c r="L6425" i="7"/>
  <c r="I6426" i="7"/>
  <c r="K6426" i="7" s="1"/>
  <c r="J6426" i="7"/>
  <c r="L6426" i="7"/>
  <c r="M6426" i="7"/>
  <c r="I6427" i="7"/>
  <c r="K6427" i="7" s="1"/>
  <c r="L6427" i="7"/>
  <c r="I6428" i="7"/>
  <c r="L6428" i="7"/>
  <c r="I6429" i="7"/>
  <c r="K6429" i="7" s="1"/>
  <c r="L6429" i="7"/>
  <c r="I6430" i="7"/>
  <c r="J6430" i="7"/>
  <c r="M6430" i="7" s="1"/>
  <c r="K6430" i="7"/>
  <c r="L6430" i="7"/>
  <c r="I6431" i="7"/>
  <c r="J6431" i="7"/>
  <c r="M6431" i="7" s="1"/>
  <c r="K6431" i="7"/>
  <c r="L6431" i="7"/>
  <c r="I6432" i="7"/>
  <c r="L6432" i="7"/>
  <c r="I6433" i="7"/>
  <c r="K6433" i="7" s="1"/>
  <c r="J6433" i="7"/>
  <c r="M6433" i="7" s="1"/>
  <c r="L6433" i="7"/>
  <c r="I6434" i="7"/>
  <c r="K6434" i="7" s="1"/>
  <c r="J6434" i="7"/>
  <c r="L6434" i="7"/>
  <c r="M6434" i="7"/>
  <c r="I6435" i="7"/>
  <c r="K6435" i="7" s="1"/>
  <c r="J6435" i="7"/>
  <c r="M6435" i="7" s="1"/>
  <c r="L6435" i="7"/>
  <c r="I6436" i="7"/>
  <c r="K6436" i="7" s="1"/>
  <c r="J6436" i="7"/>
  <c r="L6436" i="7"/>
  <c r="M6436" i="7"/>
  <c r="I6437" i="7"/>
  <c r="K6437" i="7" s="1"/>
  <c r="L6437" i="7"/>
  <c r="I6438" i="7"/>
  <c r="J6438" i="7" s="1"/>
  <c r="M6438" i="7" s="1"/>
  <c r="L6438" i="7"/>
  <c r="I6439" i="7"/>
  <c r="J6439" i="7"/>
  <c r="K6439" i="7"/>
  <c r="L6439" i="7"/>
  <c r="M6439" i="7"/>
  <c r="I6440" i="7"/>
  <c r="K6440" i="7" s="1"/>
  <c r="J6440" i="7"/>
  <c r="L6440" i="7"/>
  <c r="M6440" i="7"/>
  <c r="I6441" i="7"/>
  <c r="J6441" i="7"/>
  <c r="M6441" i="7" s="1"/>
  <c r="K6441" i="7"/>
  <c r="L6441" i="7"/>
  <c r="I6442" i="7"/>
  <c r="K6442" i="7" s="1"/>
  <c r="J6442" i="7"/>
  <c r="L6442" i="7"/>
  <c r="M6442" i="7"/>
  <c r="I6443" i="7"/>
  <c r="K6443" i="7" s="1"/>
  <c r="J6443" i="7"/>
  <c r="M6443" i="7" s="1"/>
  <c r="L6443" i="7"/>
  <c r="I6444" i="7"/>
  <c r="L6444" i="7"/>
  <c r="I6445" i="7"/>
  <c r="K6445" i="7" s="1"/>
  <c r="L6445" i="7"/>
  <c r="I6446" i="7"/>
  <c r="J6446" i="7" s="1"/>
  <c r="M6446" i="7" s="1"/>
  <c r="L6446" i="7"/>
  <c r="I6447" i="7"/>
  <c r="K6447" i="7" s="1"/>
  <c r="J6447" i="7"/>
  <c r="L6447" i="7"/>
  <c r="M6447" i="7"/>
  <c r="I6448" i="7"/>
  <c r="K6448" i="7" s="1"/>
  <c r="J6448" i="7"/>
  <c r="L6448" i="7"/>
  <c r="M6448" i="7"/>
  <c r="I6449" i="7"/>
  <c r="K6449" i="7" s="1"/>
  <c r="J6449" i="7"/>
  <c r="M6449" i="7" s="1"/>
  <c r="L6449" i="7"/>
  <c r="I6450" i="7"/>
  <c r="J6450" i="7"/>
  <c r="M6450" i="7" s="1"/>
  <c r="K6450" i="7"/>
  <c r="L6450" i="7"/>
  <c r="I6451" i="7"/>
  <c r="K6451" i="7" s="1"/>
  <c r="L6451" i="7"/>
  <c r="I6452" i="7"/>
  <c r="J6452" i="7"/>
  <c r="M6452" i="7" s="1"/>
  <c r="K6452" i="7"/>
  <c r="L6452" i="7"/>
  <c r="I6453" i="7"/>
  <c r="J6453" i="7" s="1"/>
  <c r="M6453" i="7" s="1"/>
  <c r="L6453" i="7"/>
  <c r="I6454" i="7"/>
  <c r="L6454" i="7"/>
  <c r="I6455" i="7"/>
  <c r="J6455" i="7" s="1"/>
  <c r="M6455" i="7" s="1"/>
  <c r="L6455" i="7"/>
  <c r="I6456" i="7"/>
  <c r="K6456" i="7" s="1"/>
  <c r="J6456" i="7"/>
  <c r="M6456" i="7" s="1"/>
  <c r="L6456" i="7"/>
  <c r="I6457" i="7"/>
  <c r="J6457" i="7" s="1"/>
  <c r="M6457" i="7" s="1"/>
  <c r="L6457" i="7"/>
  <c r="I6458" i="7"/>
  <c r="K6458" i="7" s="1"/>
  <c r="J6458" i="7"/>
  <c r="M6458" i="7" s="1"/>
  <c r="L6458" i="7"/>
  <c r="I6459" i="7"/>
  <c r="K6459" i="7" s="1"/>
  <c r="J6459" i="7"/>
  <c r="M6459" i="7" s="1"/>
  <c r="L6459" i="7"/>
  <c r="I6460" i="7"/>
  <c r="L6460" i="7"/>
  <c r="I6461" i="7"/>
  <c r="J6461" i="7" s="1"/>
  <c r="M6461" i="7" s="1"/>
  <c r="L6461" i="7"/>
  <c r="I6462" i="7"/>
  <c r="K6462" i="7" s="1"/>
  <c r="J6462" i="7"/>
  <c r="M6462" i="7" s="1"/>
  <c r="L6462" i="7"/>
  <c r="I6463" i="7"/>
  <c r="J6463" i="7"/>
  <c r="M6463" i="7" s="1"/>
  <c r="K6463" i="7"/>
  <c r="L6463" i="7"/>
  <c r="I6464" i="7"/>
  <c r="L6464" i="7"/>
  <c r="I6465" i="7"/>
  <c r="J6465" i="7" s="1"/>
  <c r="M6465" i="7" s="1"/>
  <c r="L6465" i="7"/>
  <c r="I6466" i="7"/>
  <c r="K6466" i="7" s="1"/>
  <c r="J6466" i="7"/>
  <c r="M6466" i="7" s="1"/>
  <c r="L6466" i="7"/>
  <c r="I6467" i="7"/>
  <c r="K6467" i="7" s="1"/>
  <c r="J6467" i="7"/>
  <c r="M6467" i="7" s="1"/>
  <c r="L6467" i="7"/>
  <c r="I6468" i="7"/>
  <c r="K6468" i="7" s="1"/>
  <c r="J6468" i="7"/>
  <c r="M6468" i="7" s="1"/>
  <c r="L6468" i="7"/>
  <c r="I6469" i="7"/>
  <c r="K6469" i="7" s="1"/>
  <c r="J6469" i="7"/>
  <c r="M6469" i="7" s="1"/>
  <c r="L6469" i="7"/>
  <c r="I6470" i="7"/>
  <c r="K6470" i="7" s="1"/>
  <c r="J6470" i="7"/>
  <c r="M6470" i="7" s="1"/>
  <c r="L6470" i="7"/>
  <c r="I6471" i="7"/>
  <c r="J6471" i="7" s="1"/>
  <c r="M6471" i="7" s="1"/>
  <c r="L6471" i="7"/>
  <c r="I6472" i="7"/>
  <c r="L6472" i="7"/>
  <c r="I6473" i="7"/>
  <c r="J6473" i="7"/>
  <c r="M6473" i="7" s="1"/>
  <c r="K6473" i="7"/>
  <c r="L6473" i="7"/>
  <c r="I6474" i="7"/>
  <c r="J6474" i="7"/>
  <c r="M6474" i="7" s="1"/>
  <c r="K6474" i="7"/>
  <c r="L6474" i="7"/>
  <c r="I6475" i="7"/>
  <c r="K6475" i="7" s="1"/>
  <c r="L6475" i="7"/>
  <c r="I6476" i="7"/>
  <c r="K6476" i="7" s="1"/>
  <c r="J6476" i="7"/>
  <c r="M6476" i="7" s="1"/>
  <c r="L6476" i="7"/>
  <c r="I6477" i="7"/>
  <c r="J6477" i="7" s="1"/>
  <c r="M6477" i="7" s="1"/>
  <c r="L6477" i="7"/>
  <c r="I6478" i="7"/>
  <c r="K6478" i="7" s="1"/>
  <c r="J6478" i="7"/>
  <c r="M6478" i="7" s="1"/>
  <c r="L6478" i="7"/>
  <c r="I6479" i="7"/>
  <c r="L6479" i="7"/>
  <c r="I6480" i="7"/>
  <c r="K6480" i="7" s="1"/>
  <c r="J6480" i="7"/>
  <c r="M6480" i="7" s="1"/>
  <c r="L6480" i="7"/>
  <c r="I6481" i="7"/>
  <c r="L6481" i="7"/>
  <c r="I6482" i="7"/>
  <c r="J6482" i="7" s="1"/>
  <c r="M6482" i="7" s="1"/>
  <c r="L6482" i="7"/>
  <c r="I6483" i="7"/>
  <c r="K6483" i="7" s="1"/>
  <c r="J6483" i="7"/>
  <c r="M6483" i="7" s="1"/>
  <c r="L6483" i="7"/>
  <c r="I6484" i="7"/>
  <c r="J6484" i="7"/>
  <c r="M6484" i="7" s="1"/>
  <c r="K6484" i="7"/>
  <c r="L6484" i="7"/>
  <c r="I6485" i="7"/>
  <c r="J6485" i="7" s="1"/>
  <c r="M6485" i="7" s="1"/>
  <c r="L6485" i="7"/>
  <c r="I6486" i="7"/>
  <c r="K6486" i="7" s="1"/>
  <c r="J6486" i="7"/>
  <c r="M6486" i="7" s="1"/>
  <c r="L6486" i="7"/>
  <c r="I6487" i="7"/>
  <c r="K6487" i="7" s="1"/>
  <c r="L6487" i="7"/>
  <c r="I6488" i="7"/>
  <c r="L6488" i="7"/>
  <c r="I6489" i="7"/>
  <c r="J6489" i="7" s="1"/>
  <c r="M6489" i="7" s="1"/>
  <c r="L6489" i="7"/>
  <c r="I6490" i="7"/>
  <c r="K6490" i="7" s="1"/>
  <c r="J6490" i="7"/>
  <c r="L6490" i="7"/>
  <c r="M6490" i="7"/>
  <c r="I6491" i="7"/>
  <c r="K6491" i="7" s="1"/>
  <c r="J6491" i="7"/>
  <c r="M6491" i="7" s="1"/>
  <c r="L6491" i="7"/>
  <c r="I6492" i="7"/>
  <c r="K6492" i="7" s="1"/>
  <c r="J6492" i="7"/>
  <c r="M6492" i="7" s="1"/>
  <c r="L6492" i="7"/>
  <c r="I6493" i="7"/>
  <c r="K6493" i="7" s="1"/>
  <c r="J6493" i="7"/>
  <c r="L6493" i="7"/>
  <c r="M6493" i="7"/>
  <c r="I6494" i="7"/>
  <c r="J6494" i="7" s="1"/>
  <c r="M6494" i="7" s="1"/>
  <c r="L6494" i="7"/>
  <c r="I6495" i="7"/>
  <c r="J6495" i="7" s="1"/>
  <c r="M6495" i="7" s="1"/>
  <c r="K6495" i="7"/>
  <c r="L6495" i="7"/>
  <c r="I6496" i="7"/>
  <c r="L6496" i="7"/>
  <c r="I6497" i="7"/>
  <c r="K6497" i="7" s="1"/>
  <c r="J6497" i="7"/>
  <c r="M6497" i="7" s="1"/>
  <c r="L6497" i="7"/>
  <c r="I6498" i="7"/>
  <c r="J6498" i="7" s="1"/>
  <c r="M6498" i="7" s="1"/>
  <c r="L6498" i="7"/>
  <c r="I6499" i="7"/>
  <c r="K6499" i="7" s="1"/>
  <c r="J6499" i="7"/>
  <c r="M6499" i="7" s="1"/>
  <c r="L6499" i="7"/>
  <c r="I6500" i="7"/>
  <c r="J6500" i="7"/>
  <c r="M6500" i="7" s="1"/>
  <c r="K6500" i="7"/>
  <c r="L6500" i="7"/>
  <c r="I6501" i="7"/>
  <c r="K6501" i="7" s="1"/>
  <c r="J6501" i="7"/>
  <c r="M6501" i="7" s="1"/>
  <c r="L6501" i="7"/>
  <c r="I6502" i="7"/>
  <c r="J6502" i="7" s="1"/>
  <c r="M6502" i="7" s="1"/>
  <c r="L6502" i="7"/>
  <c r="I6503" i="7"/>
  <c r="K6503" i="7" s="1"/>
  <c r="J6503" i="7"/>
  <c r="L6503" i="7"/>
  <c r="M6503" i="7"/>
  <c r="I6504" i="7"/>
  <c r="K6504" i="7" s="1"/>
  <c r="J6504" i="7"/>
  <c r="M6504" i="7" s="1"/>
  <c r="L6504" i="7"/>
  <c r="I6505" i="7"/>
  <c r="J6505" i="7" s="1"/>
  <c r="M6505" i="7" s="1"/>
  <c r="K6505" i="7"/>
  <c r="L6505" i="7"/>
  <c r="I6506" i="7"/>
  <c r="J6506" i="7"/>
  <c r="M6506" i="7" s="1"/>
  <c r="K6506" i="7"/>
  <c r="L6506" i="7"/>
  <c r="I6507" i="7"/>
  <c r="K6507" i="7" s="1"/>
  <c r="L6507" i="7"/>
  <c r="I6508" i="7"/>
  <c r="J6508" i="7"/>
  <c r="M6508" i="7" s="1"/>
  <c r="K6508" i="7"/>
  <c r="L6508" i="7"/>
  <c r="I6509" i="7"/>
  <c r="K6509" i="7" s="1"/>
  <c r="J6509" i="7"/>
  <c r="M6509" i="7" s="1"/>
  <c r="L6509" i="7"/>
  <c r="I6510" i="7"/>
  <c r="J6510" i="7"/>
  <c r="M6510" i="7" s="1"/>
  <c r="K6510" i="7"/>
  <c r="L6510" i="7"/>
  <c r="I6511" i="7"/>
  <c r="K6511" i="7" s="1"/>
  <c r="L6511" i="7"/>
  <c r="I6512" i="7"/>
  <c r="K6512" i="7" s="1"/>
  <c r="J6512" i="7"/>
  <c r="M6512" i="7" s="1"/>
  <c r="L6512" i="7"/>
  <c r="I6513" i="7"/>
  <c r="J6513" i="7" s="1"/>
  <c r="M6513" i="7" s="1"/>
  <c r="L6513" i="7"/>
  <c r="I6514" i="7"/>
  <c r="K6514" i="7" s="1"/>
  <c r="J6514" i="7"/>
  <c r="M6514" i="7" s="1"/>
  <c r="L6514" i="7"/>
  <c r="I6515" i="7"/>
  <c r="K6515" i="7" s="1"/>
  <c r="L6515" i="7"/>
  <c r="I6516" i="7"/>
  <c r="K6516" i="7" s="1"/>
  <c r="J6516" i="7"/>
  <c r="M6516" i="7" s="1"/>
  <c r="L6516" i="7"/>
  <c r="I6517" i="7"/>
  <c r="K6517" i="7" s="1"/>
  <c r="J6517" i="7"/>
  <c r="L6517" i="7"/>
  <c r="M6517" i="7"/>
  <c r="I6518" i="7"/>
  <c r="L6518" i="7"/>
  <c r="I6519" i="7"/>
  <c r="K6519" i="7" s="1"/>
  <c r="J6519" i="7"/>
  <c r="M6519" i="7" s="1"/>
  <c r="L6519" i="7"/>
  <c r="I6520" i="7"/>
  <c r="K6520" i="7" s="1"/>
  <c r="J6520" i="7"/>
  <c r="L6520" i="7"/>
  <c r="M6520" i="7"/>
  <c r="I6521" i="7"/>
  <c r="K6521" i="7" s="1"/>
  <c r="J6521" i="7"/>
  <c r="M6521" i="7" s="1"/>
  <c r="L6521" i="7"/>
  <c r="I6522" i="7"/>
  <c r="J6522" i="7" s="1"/>
  <c r="M6522" i="7" s="1"/>
  <c r="L6522" i="7"/>
  <c r="I6523" i="7"/>
  <c r="K6523" i="7" s="1"/>
  <c r="J6523" i="7"/>
  <c r="M6523" i="7" s="1"/>
  <c r="L6523" i="7"/>
  <c r="I6524" i="7"/>
  <c r="K6524" i="7" s="1"/>
  <c r="J6524" i="7"/>
  <c r="M6524" i="7" s="1"/>
  <c r="L6524" i="7"/>
  <c r="I6525" i="7"/>
  <c r="K6525" i="7" s="1"/>
  <c r="J6525" i="7"/>
  <c r="M6525" i="7" s="1"/>
  <c r="L6525" i="7"/>
  <c r="I6526" i="7"/>
  <c r="J6526" i="7" s="1"/>
  <c r="M6526" i="7" s="1"/>
  <c r="K6526" i="7"/>
  <c r="L6526" i="7"/>
  <c r="I6527" i="7"/>
  <c r="J6527" i="7"/>
  <c r="K6527" i="7"/>
  <c r="L6527" i="7"/>
  <c r="M6527" i="7"/>
  <c r="I6528" i="7"/>
  <c r="K6528" i="7" s="1"/>
  <c r="J6528" i="7"/>
  <c r="M6528" i="7" s="1"/>
  <c r="L6528" i="7"/>
  <c r="I6529" i="7"/>
  <c r="J6529" i="7" s="1"/>
  <c r="M6529" i="7" s="1"/>
  <c r="K6529" i="7"/>
  <c r="L6529" i="7"/>
  <c r="I6530" i="7"/>
  <c r="K6530" i="7" s="1"/>
  <c r="J6530" i="7"/>
  <c r="M6530" i="7" s="1"/>
  <c r="L6530" i="7"/>
  <c r="I6531" i="7"/>
  <c r="K6531" i="7" s="1"/>
  <c r="L6531" i="7"/>
  <c r="I6532" i="7"/>
  <c r="J6532" i="7" s="1"/>
  <c r="M6532" i="7" s="1"/>
  <c r="K6532" i="7"/>
  <c r="L6532" i="7"/>
  <c r="I6533" i="7"/>
  <c r="K6533" i="7" s="1"/>
  <c r="L6533" i="7"/>
  <c r="I6534" i="7"/>
  <c r="J6534" i="7" s="1"/>
  <c r="M6534" i="7" s="1"/>
  <c r="K6534" i="7"/>
  <c r="L6534" i="7"/>
  <c r="I6535" i="7"/>
  <c r="J6535" i="7"/>
  <c r="M6535" i="7" s="1"/>
  <c r="K6535" i="7"/>
  <c r="L6535" i="7"/>
  <c r="I6536" i="7"/>
  <c r="K6536" i="7" s="1"/>
  <c r="J6536" i="7"/>
  <c r="M6536" i="7" s="1"/>
  <c r="L6536" i="7"/>
  <c r="I6537" i="7"/>
  <c r="J6537" i="7"/>
  <c r="M6537" i="7" s="1"/>
  <c r="K6537" i="7"/>
  <c r="L6537" i="7"/>
  <c r="I6538" i="7"/>
  <c r="J6538" i="7"/>
  <c r="M6538" i="7" s="1"/>
  <c r="K6538" i="7"/>
  <c r="L6538" i="7"/>
  <c r="I6539" i="7"/>
  <c r="K6539" i="7" s="1"/>
  <c r="L6539" i="7"/>
  <c r="I6540" i="7"/>
  <c r="K6540" i="7" s="1"/>
  <c r="J6540" i="7"/>
  <c r="M6540" i="7" s="1"/>
  <c r="L6540" i="7"/>
  <c r="I6541" i="7"/>
  <c r="K6541" i="7" s="1"/>
  <c r="L6541" i="7"/>
  <c r="I6542" i="7"/>
  <c r="K6542" i="7" s="1"/>
  <c r="J6542" i="7"/>
  <c r="M6542" i="7" s="1"/>
  <c r="L6542" i="7"/>
  <c r="I6543" i="7"/>
  <c r="J6543" i="7"/>
  <c r="M6543" i="7" s="1"/>
  <c r="K6543" i="7"/>
  <c r="L6543" i="7"/>
  <c r="I6544" i="7"/>
  <c r="L6544" i="7"/>
  <c r="I6545" i="7"/>
  <c r="K6545" i="7" s="1"/>
  <c r="J6545" i="7"/>
  <c r="M6545" i="7" s="1"/>
  <c r="L6545" i="7"/>
  <c r="I6546" i="7"/>
  <c r="J6546" i="7"/>
  <c r="M6546" i="7" s="1"/>
  <c r="K6546" i="7"/>
  <c r="L6546" i="7"/>
  <c r="I6547" i="7"/>
  <c r="K6547" i="7" s="1"/>
  <c r="J6547" i="7"/>
  <c r="M6547" i="7" s="1"/>
  <c r="L6547" i="7"/>
  <c r="I6548" i="7"/>
  <c r="J6548" i="7" s="1"/>
  <c r="M6548" i="7" s="1"/>
  <c r="K6548" i="7"/>
  <c r="L6548" i="7"/>
  <c r="I6549" i="7"/>
  <c r="K6549" i="7" s="1"/>
  <c r="J6549" i="7"/>
  <c r="M6549" i="7" s="1"/>
  <c r="L6549" i="7"/>
  <c r="I6550" i="7"/>
  <c r="K6550" i="7" s="1"/>
  <c r="J6550" i="7"/>
  <c r="M6550" i="7" s="1"/>
  <c r="L6550" i="7"/>
  <c r="I6551" i="7"/>
  <c r="J6551" i="7" s="1"/>
  <c r="M6551" i="7" s="1"/>
  <c r="K6551" i="7"/>
  <c r="L6551" i="7"/>
  <c r="I6552" i="7"/>
  <c r="L6552" i="7"/>
  <c r="I6553" i="7"/>
  <c r="K6553" i="7" s="1"/>
  <c r="J6553" i="7"/>
  <c r="M6553" i="7" s="1"/>
  <c r="L6553" i="7"/>
  <c r="I6554" i="7"/>
  <c r="J6554" i="7"/>
  <c r="M6554" i="7" s="1"/>
  <c r="K6554" i="7"/>
  <c r="L6554" i="7"/>
  <c r="I6555" i="7"/>
  <c r="K6555" i="7" s="1"/>
  <c r="J6555" i="7"/>
  <c r="M6555" i="7" s="1"/>
  <c r="L6555" i="7"/>
  <c r="I6556" i="7"/>
  <c r="J6556" i="7"/>
  <c r="M6556" i="7" s="1"/>
  <c r="K6556" i="7"/>
  <c r="L6556" i="7"/>
  <c r="I6557" i="7"/>
  <c r="K6557" i="7" s="1"/>
  <c r="L6557" i="7"/>
  <c r="I6558" i="7"/>
  <c r="K6558" i="7" s="1"/>
  <c r="J6558" i="7"/>
  <c r="M6558" i="7" s="1"/>
  <c r="L6558" i="7"/>
  <c r="I6559" i="7"/>
  <c r="K6559" i="7" s="1"/>
  <c r="J6559" i="7"/>
  <c r="L6559" i="7"/>
  <c r="M6559" i="7"/>
  <c r="I6560" i="7"/>
  <c r="K6560" i="7" s="1"/>
  <c r="J6560" i="7"/>
  <c r="M6560" i="7" s="1"/>
  <c r="L6560" i="7"/>
  <c r="I6561" i="7"/>
  <c r="L6561" i="7"/>
  <c r="I6562" i="7"/>
  <c r="J6562" i="7" s="1"/>
  <c r="M6562" i="7" s="1"/>
  <c r="L6562" i="7"/>
  <c r="I6563" i="7"/>
  <c r="K6563" i="7" s="1"/>
  <c r="J6563" i="7"/>
  <c r="M6563" i="7" s="1"/>
  <c r="L6563" i="7"/>
  <c r="I6564" i="7"/>
  <c r="J6564" i="7"/>
  <c r="M6564" i="7" s="1"/>
  <c r="K6564" i="7"/>
  <c r="L6564" i="7"/>
  <c r="I6565" i="7"/>
  <c r="K6565" i="7" s="1"/>
  <c r="J6565" i="7"/>
  <c r="M6565" i="7" s="1"/>
  <c r="L6565" i="7"/>
  <c r="I6566" i="7"/>
  <c r="J6566" i="7" s="1"/>
  <c r="M6566" i="7" s="1"/>
  <c r="K6566" i="7"/>
  <c r="L6566" i="7"/>
  <c r="I6567" i="7"/>
  <c r="J6567" i="7"/>
  <c r="M6567" i="7" s="1"/>
  <c r="K6567" i="7"/>
  <c r="L6567" i="7"/>
  <c r="I6568" i="7"/>
  <c r="K6568" i="7" s="1"/>
  <c r="J6568" i="7"/>
  <c r="M6568" i="7" s="1"/>
  <c r="L6568" i="7"/>
  <c r="I6569" i="7"/>
  <c r="J6569" i="7" s="1"/>
  <c r="M6569" i="7" s="1"/>
  <c r="K6569" i="7"/>
  <c r="L6569" i="7"/>
  <c r="I6570" i="7"/>
  <c r="K6570" i="7" s="1"/>
  <c r="J6570" i="7"/>
  <c r="M6570" i="7" s="1"/>
  <c r="L6570" i="7"/>
  <c r="I6571" i="7"/>
  <c r="K6571" i="7" s="1"/>
  <c r="L6571" i="7"/>
  <c r="I6572" i="7"/>
  <c r="J6572" i="7"/>
  <c r="M6572" i="7" s="1"/>
  <c r="K6572" i="7"/>
  <c r="L6572" i="7"/>
  <c r="I6573" i="7"/>
  <c r="K6573" i="7" s="1"/>
  <c r="L6573" i="7"/>
  <c r="I6574" i="7"/>
  <c r="J6574" i="7"/>
  <c r="M6574" i="7" s="1"/>
  <c r="K6574" i="7"/>
  <c r="L6574" i="7"/>
  <c r="I6575" i="7"/>
  <c r="K6575" i="7" s="1"/>
  <c r="J6575" i="7"/>
  <c r="M6575" i="7" s="1"/>
  <c r="L6575" i="7"/>
  <c r="I6576" i="7"/>
  <c r="K6576" i="7" s="1"/>
  <c r="J6576" i="7"/>
  <c r="M6576" i="7" s="1"/>
  <c r="L6576" i="7"/>
  <c r="I6577" i="7"/>
  <c r="J6577" i="7" s="1"/>
  <c r="M6577" i="7" s="1"/>
  <c r="K6577" i="7"/>
  <c r="L6577" i="7"/>
  <c r="I6578" i="7"/>
  <c r="J6578" i="7" s="1"/>
  <c r="L6578" i="7"/>
  <c r="M6578" i="7"/>
  <c r="I6579" i="7"/>
  <c r="K6579" i="7" s="1"/>
  <c r="J6579" i="7"/>
  <c r="M6579" i="7" s="1"/>
  <c r="L6579" i="7"/>
  <c r="I6580" i="7"/>
  <c r="K6580" i="7" s="1"/>
  <c r="J6580" i="7"/>
  <c r="L6580" i="7"/>
  <c r="M6580" i="7"/>
  <c r="I6581" i="7"/>
  <c r="K6581" i="7" s="1"/>
  <c r="J6581" i="7"/>
  <c r="L6581" i="7"/>
  <c r="M6581" i="7"/>
  <c r="I6582" i="7"/>
  <c r="K6582" i="7" s="1"/>
  <c r="J6582" i="7"/>
  <c r="M6582" i="7" s="1"/>
  <c r="L6582" i="7"/>
  <c r="I6583" i="7"/>
  <c r="J6583" i="7" s="1"/>
  <c r="M6583" i="7" s="1"/>
  <c r="L6583" i="7"/>
  <c r="I6584" i="7"/>
  <c r="K6584" i="7" s="1"/>
  <c r="J6584" i="7"/>
  <c r="M6584" i="7" s="1"/>
  <c r="L6584" i="7"/>
  <c r="I6585" i="7"/>
  <c r="J6585" i="7"/>
  <c r="M6585" i="7" s="1"/>
  <c r="K6585" i="7"/>
  <c r="L6585" i="7"/>
  <c r="I6586" i="7"/>
  <c r="J6586" i="7" s="1"/>
  <c r="M6586" i="7" s="1"/>
  <c r="K6586" i="7"/>
  <c r="L6586" i="7"/>
  <c r="I6587" i="7"/>
  <c r="K6587" i="7" s="1"/>
  <c r="J6587" i="7"/>
  <c r="M6587" i="7" s="1"/>
  <c r="L6587" i="7"/>
  <c r="I6588" i="7"/>
  <c r="K6588" i="7" s="1"/>
  <c r="J6588" i="7"/>
  <c r="L6588" i="7"/>
  <c r="M6588" i="7"/>
  <c r="I6589" i="7"/>
  <c r="K6589" i="7" s="1"/>
  <c r="J6589" i="7"/>
  <c r="L6589" i="7"/>
  <c r="M6589" i="7"/>
  <c r="I6590" i="7"/>
  <c r="J6590" i="7"/>
  <c r="M6590" i="7" s="1"/>
  <c r="K6590" i="7"/>
  <c r="L6590" i="7"/>
  <c r="I6591" i="7"/>
  <c r="J6591" i="7" s="1"/>
  <c r="M6591" i="7" s="1"/>
  <c r="K6591" i="7"/>
  <c r="L6591" i="7"/>
  <c r="I6592" i="7"/>
  <c r="L6592" i="7"/>
  <c r="I6593" i="7"/>
  <c r="K6593" i="7" s="1"/>
  <c r="J6593" i="7"/>
  <c r="M6593" i="7" s="1"/>
  <c r="L6593" i="7"/>
  <c r="I6594" i="7"/>
  <c r="K6594" i="7" s="1"/>
  <c r="J6594" i="7"/>
  <c r="M6594" i="7" s="1"/>
  <c r="L6594" i="7"/>
  <c r="I6595" i="7"/>
  <c r="K6595" i="7" s="1"/>
  <c r="L6595" i="7"/>
  <c r="I6596" i="7"/>
  <c r="K6596" i="7" s="1"/>
  <c r="J6596" i="7"/>
  <c r="M6596" i="7" s="1"/>
  <c r="L6596" i="7"/>
  <c r="I6597" i="7"/>
  <c r="K6597" i="7" s="1"/>
  <c r="L6597" i="7"/>
  <c r="I6598" i="7"/>
  <c r="L6598" i="7"/>
  <c r="I6599" i="7"/>
  <c r="J6599" i="7" s="1"/>
  <c r="M6599" i="7" s="1"/>
  <c r="L6599" i="7"/>
  <c r="I6600" i="7"/>
  <c r="K6600" i="7" s="1"/>
  <c r="J6600" i="7"/>
  <c r="L6600" i="7"/>
  <c r="M6600" i="7"/>
  <c r="I6601" i="7"/>
  <c r="K6601" i="7" s="1"/>
  <c r="J6601" i="7"/>
  <c r="M6601" i="7" s="1"/>
  <c r="L6601" i="7"/>
  <c r="I6602" i="7"/>
  <c r="K6602" i="7" s="1"/>
  <c r="J6602" i="7"/>
  <c r="L6602" i="7"/>
  <c r="M6602" i="7"/>
  <c r="I6603" i="7"/>
  <c r="K6603" i="7" s="1"/>
  <c r="L6603" i="7"/>
  <c r="I6604" i="7"/>
  <c r="K6604" i="7" s="1"/>
  <c r="J6604" i="7"/>
  <c r="M6604" i="7" s="1"/>
  <c r="L6604" i="7"/>
  <c r="I6605" i="7"/>
  <c r="K6605" i="7" s="1"/>
  <c r="L6605" i="7"/>
  <c r="I6606" i="7"/>
  <c r="K6606" i="7" s="1"/>
  <c r="L6606" i="7"/>
  <c r="I6607" i="7"/>
  <c r="K6607" i="7" s="1"/>
  <c r="L6607" i="7"/>
  <c r="I6608" i="7"/>
  <c r="K6608" i="7" s="1"/>
  <c r="J6608" i="7"/>
  <c r="M6608" i="7" s="1"/>
  <c r="L6608" i="7"/>
  <c r="I6609" i="7"/>
  <c r="K6609" i="7" s="1"/>
  <c r="J6609" i="7"/>
  <c r="M6609" i="7" s="1"/>
  <c r="L6609" i="7"/>
  <c r="I6610" i="7"/>
  <c r="K6610" i="7" s="1"/>
  <c r="J6610" i="7"/>
  <c r="M6610" i="7" s="1"/>
  <c r="L6610" i="7"/>
  <c r="I6611" i="7"/>
  <c r="K6611" i="7" s="1"/>
  <c r="L6611" i="7"/>
  <c r="I6612" i="7"/>
  <c r="K6612" i="7" s="1"/>
  <c r="J6612" i="7"/>
  <c r="L6612" i="7"/>
  <c r="M6612" i="7"/>
  <c r="I6613" i="7"/>
  <c r="K6613" i="7" s="1"/>
  <c r="L6613" i="7"/>
  <c r="I6614" i="7"/>
  <c r="J6614" i="7" s="1"/>
  <c r="M6614" i="7" s="1"/>
  <c r="L6614" i="7"/>
  <c r="I6615" i="7"/>
  <c r="J6615" i="7"/>
  <c r="M6615" i="7" s="1"/>
  <c r="K6615" i="7"/>
  <c r="L6615" i="7"/>
  <c r="I6616" i="7"/>
  <c r="K6616" i="7" s="1"/>
  <c r="J6616" i="7"/>
  <c r="M6616" i="7" s="1"/>
  <c r="L6616" i="7"/>
  <c r="I6617" i="7"/>
  <c r="J6617" i="7" s="1"/>
  <c r="M6617" i="7" s="1"/>
  <c r="K6617" i="7"/>
  <c r="L6617" i="7"/>
  <c r="I6618" i="7"/>
  <c r="K6618" i="7" s="1"/>
  <c r="J6618" i="7"/>
  <c r="M6618" i="7" s="1"/>
  <c r="L6618" i="7"/>
  <c r="I6619" i="7"/>
  <c r="K6619" i="7" s="1"/>
  <c r="L6619" i="7"/>
  <c r="I6620" i="7"/>
  <c r="K6620" i="7" s="1"/>
  <c r="J6620" i="7"/>
  <c r="M6620" i="7" s="1"/>
  <c r="L6620" i="7"/>
  <c r="I6621" i="7"/>
  <c r="K6621" i="7" s="1"/>
  <c r="J6621" i="7"/>
  <c r="M6621" i="7" s="1"/>
  <c r="L6621" i="7"/>
  <c r="I6622" i="7"/>
  <c r="K6622" i="7" s="1"/>
  <c r="J6622" i="7"/>
  <c r="M6622" i="7" s="1"/>
  <c r="L6622" i="7"/>
  <c r="I6623" i="7"/>
  <c r="J6623" i="7" s="1"/>
  <c r="M6623" i="7" s="1"/>
  <c r="L6623" i="7"/>
  <c r="I6624" i="7"/>
  <c r="L6624" i="7"/>
  <c r="I6625" i="7"/>
  <c r="K6625" i="7" s="1"/>
  <c r="J6625" i="7"/>
  <c r="M6625" i="7" s="1"/>
  <c r="L6625" i="7"/>
  <c r="I6626" i="7"/>
  <c r="K6626" i="7" s="1"/>
  <c r="J6626" i="7"/>
  <c r="M6626" i="7" s="1"/>
  <c r="L6626" i="7"/>
  <c r="I6627" i="7"/>
  <c r="K6627" i="7" s="1"/>
  <c r="L6627" i="7"/>
  <c r="I6628" i="7"/>
  <c r="K6628" i="7" s="1"/>
  <c r="J6628" i="7"/>
  <c r="M6628" i="7" s="1"/>
  <c r="L6628" i="7"/>
  <c r="I6629" i="7"/>
  <c r="K6629" i="7" s="1"/>
  <c r="J6629" i="7"/>
  <c r="M6629" i="7" s="1"/>
  <c r="L6629" i="7"/>
  <c r="I6630" i="7"/>
  <c r="K6630" i="7" s="1"/>
  <c r="J6630" i="7"/>
  <c r="M6630" i="7" s="1"/>
  <c r="L6630" i="7"/>
  <c r="I6631" i="7"/>
  <c r="J6631" i="7" s="1"/>
  <c r="M6631" i="7" s="1"/>
  <c r="K6631" i="7"/>
  <c r="L6631" i="7"/>
  <c r="I6632" i="7"/>
  <c r="K6632" i="7" s="1"/>
  <c r="J6632" i="7"/>
  <c r="M6632" i="7" s="1"/>
  <c r="L6632" i="7"/>
  <c r="I6633" i="7"/>
  <c r="K6633" i="7" s="1"/>
  <c r="L6633" i="7"/>
  <c r="I6634" i="7"/>
  <c r="K6634" i="7" s="1"/>
  <c r="J6634" i="7"/>
  <c r="M6634" i="7" s="1"/>
  <c r="L6634" i="7"/>
  <c r="I6635" i="7"/>
  <c r="K6635" i="7" s="1"/>
  <c r="L6635" i="7"/>
  <c r="I6636" i="7"/>
  <c r="J6636" i="7"/>
  <c r="M6636" i="7" s="1"/>
  <c r="K6636" i="7"/>
  <c r="L6636" i="7"/>
  <c r="I6637" i="7"/>
  <c r="K6637" i="7" s="1"/>
  <c r="J6637" i="7"/>
  <c r="M6637" i="7" s="1"/>
  <c r="L6637" i="7"/>
  <c r="I6638" i="7"/>
  <c r="K6638" i="7" s="1"/>
  <c r="J6638" i="7"/>
  <c r="M6638" i="7" s="1"/>
  <c r="L6638" i="7"/>
  <c r="I6639" i="7"/>
  <c r="K6639" i="7" s="1"/>
  <c r="J6639" i="7"/>
  <c r="M6639" i="7" s="1"/>
  <c r="L6639" i="7"/>
  <c r="I6640" i="7"/>
  <c r="K6640" i="7" s="1"/>
  <c r="J6640" i="7"/>
  <c r="M6640" i="7" s="1"/>
  <c r="L6640" i="7"/>
  <c r="I6641" i="7"/>
  <c r="J6641" i="7" s="1"/>
  <c r="M6641" i="7" s="1"/>
  <c r="L6641" i="7"/>
  <c r="I6642" i="7"/>
  <c r="J6642" i="7" s="1"/>
  <c r="M6642" i="7" s="1"/>
  <c r="L6642" i="7"/>
  <c r="I6643" i="7"/>
  <c r="K6643" i="7" s="1"/>
  <c r="J6643" i="7"/>
  <c r="M6643" i="7" s="1"/>
  <c r="L6643" i="7"/>
  <c r="I6644" i="7"/>
  <c r="K6644" i="7" s="1"/>
  <c r="J6644" i="7"/>
  <c r="M6644" i="7" s="1"/>
  <c r="L6644" i="7"/>
  <c r="I6645" i="7"/>
  <c r="K6645" i="7" s="1"/>
  <c r="L6645" i="7"/>
  <c r="I6646" i="7"/>
  <c r="J6646" i="7" s="1"/>
  <c r="M6646" i="7" s="1"/>
  <c r="L6646" i="7"/>
  <c r="I6647" i="7"/>
  <c r="J6647" i="7"/>
  <c r="K6647" i="7"/>
  <c r="L6647" i="7"/>
  <c r="M6647" i="7"/>
  <c r="I6648" i="7"/>
  <c r="L6648" i="7"/>
  <c r="I6649" i="7"/>
  <c r="K6649" i="7" s="1"/>
  <c r="J6649" i="7"/>
  <c r="M6649" i="7" s="1"/>
  <c r="L6649" i="7"/>
  <c r="I6650" i="7"/>
  <c r="J6650" i="7"/>
  <c r="M6650" i="7" s="1"/>
  <c r="K6650" i="7"/>
  <c r="L6650" i="7"/>
  <c r="I6651" i="7"/>
  <c r="K6651" i="7" s="1"/>
  <c r="L6651" i="7"/>
  <c r="I6652" i="7"/>
  <c r="K6652" i="7" s="1"/>
  <c r="J6652" i="7"/>
  <c r="M6652" i="7" s="1"/>
  <c r="L6652" i="7"/>
  <c r="I6653" i="7"/>
  <c r="J6653" i="7" s="1"/>
  <c r="M6653" i="7" s="1"/>
  <c r="L6653" i="7"/>
  <c r="I6654" i="7"/>
  <c r="J6654" i="7" s="1"/>
  <c r="M6654" i="7" s="1"/>
  <c r="L6654" i="7"/>
  <c r="I6655" i="7"/>
  <c r="J6655" i="7"/>
  <c r="M6655" i="7" s="1"/>
  <c r="K6655" i="7"/>
  <c r="L6655" i="7"/>
  <c r="I6656" i="7"/>
  <c r="K6656" i="7" s="1"/>
  <c r="J6656" i="7"/>
  <c r="M6656" i="7" s="1"/>
  <c r="L6656" i="7"/>
  <c r="I6657" i="7"/>
  <c r="J6657" i="7" s="1"/>
  <c r="M6657" i="7" s="1"/>
  <c r="L6657" i="7"/>
  <c r="I6658" i="7"/>
  <c r="J6658" i="7" s="1"/>
  <c r="M6658" i="7" s="1"/>
  <c r="K6658" i="7"/>
  <c r="L6658" i="7"/>
  <c r="I6659" i="7"/>
  <c r="K6659" i="7" s="1"/>
  <c r="J6659" i="7"/>
  <c r="M6659" i="7" s="1"/>
  <c r="L6659" i="7"/>
  <c r="I6660" i="7"/>
  <c r="L6660" i="7"/>
  <c r="I6661" i="7"/>
  <c r="K6661" i="7" s="1"/>
  <c r="J6661" i="7"/>
  <c r="M6661" i="7" s="1"/>
  <c r="L6661" i="7"/>
  <c r="I6662" i="7"/>
  <c r="J6662" i="7"/>
  <c r="M6662" i="7" s="1"/>
  <c r="K6662" i="7"/>
  <c r="L6662" i="7"/>
  <c r="I6663" i="7"/>
  <c r="J6663" i="7" s="1"/>
  <c r="M6663" i="7" s="1"/>
  <c r="K6663" i="7"/>
  <c r="L6663" i="7"/>
  <c r="I6664" i="7"/>
  <c r="K6664" i="7" s="1"/>
  <c r="J6664" i="7"/>
  <c r="M6664" i="7" s="1"/>
  <c r="L6664" i="7"/>
  <c r="I6665" i="7"/>
  <c r="K6665" i="7" s="1"/>
  <c r="J6665" i="7"/>
  <c r="M6665" i="7" s="1"/>
  <c r="L6665" i="7"/>
  <c r="I6666" i="7"/>
  <c r="J6666" i="7" s="1"/>
  <c r="M6666" i="7" s="1"/>
  <c r="L6666" i="7"/>
  <c r="I6667" i="7"/>
  <c r="K6667" i="7" s="1"/>
  <c r="L6667" i="7"/>
  <c r="I6668" i="7"/>
  <c r="K6668" i="7" s="1"/>
  <c r="J6668" i="7"/>
  <c r="L6668" i="7"/>
  <c r="M6668" i="7"/>
  <c r="I6669" i="7"/>
  <c r="K6669" i="7" s="1"/>
  <c r="J6669" i="7"/>
  <c r="M6669" i="7" s="1"/>
  <c r="L6669" i="7"/>
  <c r="I6670" i="7"/>
  <c r="K6670" i="7" s="1"/>
  <c r="L6670" i="7"/>
  <c r="I6671" i="7"/>
  <c r="J6671" i="7"/>
  <c r="K6671" i="7"/>
  <c r="L6671" i="7"/>
  <c r="M6671" i="7"/>
  <c r="I6672" i="7"/>
  <c r="L6672" i="7"/>
  <c r="I6673" i="7"/>
  <c r="J6673" i="7" s="1"/>
  <c r="M6673" i="7" s="1"/>
  <c r="L6673" i="7"/>
  <c r="I6674" i="7"/>
  <c r="J6674" i="7" s="1"/>
  <c r="M6674" i="7" s="1"/>
  <c r="K6674" i="7"/>
  <c r="L6674" i="7"/>
  <c r="I6675" i="7"/>
  <c r="K6675" i="7" s="1"/>
  <c r="J6675" i="7"/>
  <c r="M6675" i="7" s="1"/>
  <c r="L6675" i="7"/>
  <c r="I6676" i="7"/>
  <c r="J6676" i="7" s="1"/>
  <c r="M6676" i="7" s="1"/>
  <c r="L6676" i="7"/>
  <c r="I6677" i="7"/>
  <c r="J6677" i="7" s="1"/>
  <c r="M6677" i="7" s="1"/>
  <c r="L6677" i="7"/>
  <c r="I6678" i="7"/>
  <c r="J6678" i="7" s="1"/>
  <c r="M6678" i="7" s="1"/>
  <c r="L6678" i="7"/>
  <c r="I6679" i="7"/>
  <c r="K6679" i="7" s="1"/>
  <c r="J6679" i="7"/>
  <c r="M6679" i="7" s="1"/>
  <c r="L6679" i="7"/>
  <c r="I6680" i="7"/>
  <c r="L6680" i="7"/>
  <c r="I6681" i="7"/>
  <c r="K6681" i="7" s="1"/>
  <c r="J6681" i="7"/>
  <c r="M6681" i="7" s="1"/>
  <c r="L6681" i="7"/>
  <c r="I6682" i="7"/>
  <c r="J6682" i="7" s="1"/>
  <c r="M6682" i="7" s="1"/>
  <c r="L6682" i="7"/>
  <c r="I6683" i="7"/>
  <c r="K6683" i="7" s="1"/>
  <c r="J6683" i="7"/>
  <c r="M6683" i="7" s="1"/>
  <c r="L6683" i="7"/>
  <c r="I6684" i="7"/>
  <c r="K6684" i="7" s="1"/>
  <c r="L6684" i="7"/>
  <c r="I6685" i="7"/>
  <c r="K6685" i="7" s="1"/>
  <c r="J6685" i="7"/>
  <c r="L6685" i="7"/>
  <c r="M6685" i="7"/>
  <c r="I6686" i="7"/>
  <c r="L6686" i="7"/>
  <c r="I6687" i="7"/>
  <c r="K6687" i="7" s="1"/>
  <c r="J6687" i="7"/>
  <c r="M6687" i="7" s="1"/>
  <c r="L6687" i="7"/>
  <c r="I6688" i="7"/>
  <c r="L6688" i="7"/>
  <c r="I6689" i="7"/>
  <c r="K6689" i="7" s="1"/>
  <c r="J6689" i="7"/>
  <c r="M6689" i="7" s="1"/>
  <c r="L6689" i="7"/>
  <c r="I6690" i="7"/>
  <c r="J6690" i="7" s="1"/>
  <c r="M6690" i="7" s="1"/>
  <c r="L6690" i="7"/>
  <c r="I6691" i="7"/>
  <c r="K6691" i="7" s="1"/>
  <c r="J6691" i="7"/>
  <c r="M6691" i="7" s="1"/>
  <c r="L6691" i="7"/>
  <c r="I6692" i="7"/>
  <c r="K6692" i="7" s="1"/>
  <c r="J6692" i="7"/>
  <c r="M6692" i="7" s="1"/>
  <c r="L6692" i="7"/>
  <c r="I6693" i="7"/>
  <c r="K6693" i="7" s="1"/>
  <c r="J6693" i="7"/>
  <c r="M6693" i="7" s="1"/>
  <c r="L6693" i="7"/>
  <c r="I6694" i="7"/>
  <c r="J6694" i="7" s="1"/>
  <c r="M6694" i="7" s="1"/>
  <c r="L6694" i="7"/>
  <c r="I6695" i="7"/>
  <c r="J6695" i="7"/>
  <c r="M6695" i="7" s="1"/>
  <c r="K6695" i="7"/>
  <c r="L6695" i="7"/>
  <c r="I6696" i="7"/>
  <c r="L6696" i="7"/>
  <c r="I6697" i="7"/>
  <c r="K6697" i="7" s="1"/>
  <c r="J6697" i="7"/>
  <c r="M6697" i="7" s="1"/>
  <c r="L6697" i="7"/>
  <c r="I6698" i="7"/>
  <c r="J6698" i="7" s="1"/>
  <c r="M6698" i="7" s="1"/>
  <c r="L6698" i="7"/>
  <c r="I6699" i="7"/>
  <c r="K6699" i="7" s="1"/>
  <c r="J6699" i="7"/>
  <c r="M6699" i="7" s="1"/>
  <c r="L6699" i="7"/>
  <c r="I6700" i="7"/>
  <c r="K6700" i="7" s="1"/>
  <c r="L6700" i="7"/>
  <c r="I6701" i="7"/>
  <c r="K6701" i="7" s="1"/>
  <c r="J6701" i="7"/>
  <c r="L6701" i="7"/>
  <c r="M6701" i="7"/>
  <c r="I6702" i="7"/>
  <c r="J6702" i="7" s="1"/>
  <c r="M6702" i="7" s="1"/>
  <c r="L6702" i="7"/>
  <c r="I6703" i="7"/>
  <c r="K6703" i="7" s="1"/>
  <c r="J6703" i="7"/>
  <c r="M6703" i="7" s="1"/>
  <c r="L6703" i="7"/>
  <c r="I6704" i="7"/>
  <c r="L6704" i="7"/>
  <c r="I6705" i="7"/>
  <c r="K6705" i="7" s="1"/>
  <c r="J6705" i="7"/>
  <c r="M6705" i="7" s="1"/>
  <c r="L6705" i="7"/>
  <c r="I6706" i="7"/>
  <c r="J6706" i="7" s="1"/>
  <c r="M6706" i="7" s="1"/>
  <c r="L6706" i="7"/>
  <c r="I6707" i="7"/>
  <c r="K6707" i="7" s="1"/>
  <c r="J6707" i="7"/>
  <c r="M6707" i="7" s="1"/>
  <c r="L6707" i="7"/>
  <c r="I6708" i="7"/>
  <c r="K6708" i="7" s="1"/>
  <c r="L6708" i="7"/>
  <c r="I6709" i="7"/>
  <c r="K6709" i="7" s="1"/>
  <c r="J6709" i="7"/>
  <c r="L6709" i="7"/>
  <c r="M6709" i="7"/>
  <c r="I6710" i="7"/>
  <c r="K6710" i="7" s="1"/>
  <c r="L6710" i="7"/>
  <c r="I6711" i="7"/>
  <c r="J6711" i="7"/>
  <c r="K6711" i="7"/>
  <c r="L6711" i="7"/>
  <c r="M6711" i="7"/>
  <c r="I6712" i="7"/>
  <c r="L6712" i="7"/>
  <c r="I6713" i="7"/>
  <c r="K6713" i="7" s="1"/>
  <c r="J6713" i="7"/>
  <c r="M6713" i="7" s="1"/>
  <c r="L6713" i="7"/>
  <c r="I6714" i="7"/>
  <c r="J6714" i="7" s="1"/>
  <c r="L6714" i="7"/>
  <c r="M6714" i="7"/>
  <c r="I6715" i="7"/>
  <c r="K6715" i="7" s="1"/>
  <c r="J6715" i="7"/>
  <c r="M6715" i="7" s="1"/>
  <c r="L6715" i="7"/>
  <c r="I6716" i="7"/>
  <c r="J6716" i="7"/>
  <c r="M6716" i="7" s="1"/>
  <c r="K6716" i="7"/>
  <c r="L6716" i="7"/>
  <c r="I6717" i="7"/>
  <c r="K6717" i="7" s="1"/>
  <c r="J6717" i="7"/>
  <c r="M6717" i="7" s="1"/>
  <c r="L6717" i="7"/>
  <c r="I6718" i="7"/>
  <c r="J6718" i="7" s="1"/>
  <c r="M6718" i="7" s="1"/>
  <c r="L6718" i="7"/>
  <c r="I6719" i="7"/>
  <c r="K6719" i="7" s="1"/>
  <c r="J6719" i="7"/>
  <c r="M6719" i="7" s="1"/>
  <c r="L6719" i="7"/>
  <c r="I6720" i="7"/>
  <c r="K6720" i="7" s="1"/>
  <c r="J6720" i="7"/>
  <c r="M6720" i="7" s="1"/>
  <c r="L6720" i="7"/>
  <c r="I6721" i="7"/>
  <c r="J6721" i="7" s="1"/>
  <c r="M6721" i="7" s="1"/>
  <c r="L6721" i="7"/>
  <c r="I6722" i="7"/>
  <c r="K6722" i="7" s="1"/>
  <c r="J6722" i="7"/>
  <c r="L6722" i="7"/>
  <c r="M6722" i="7"/>
  <c r="I6723" i="7"/>
  <c r="K6723" i="7" s="1"/>
  <c r="J6723" i="7"/>
  <c r="M6723" i="7" s="1"/>
  <c r="L6723" i="7"/>
  <c r="I6724" i="7"/>
  <c r="L6724" i="7"/>
  <c r="I6725" i="7"/>
  <c r="K6725" i="7" s="1"/>
  <c r="J6725" i="7"/>
  <c r="M6725" i="7" s="1"/>
  <c r="L6725" i="7"/>
  <c r="I6726" i="7"/>
  <c r="K6726" i="7" s="1"/>
  <c r="J6726" i="7"/>
  <c r="M6726" i="7" s="1"/>
  <c r="L6726" i="7"/>
  <c r="I6727" i="7"/>
  <c r="J6727" i="7" s="1"/>
  <c r="M6727" i="7" s="1"/>
  <c r="K6727" i="7"/>
  <c r="L6727" i="7"/>
  <c r="I6728" i="7"/>
  <c r="K6728" i="7" s="1"/>
  <c r="J6728" i="7"/>
  <c r="M6728" i="7" s="1"/>
  <c r="L6728" i="7"/>
  <c r="I6729" i="7"/>
  <c r="K6729" i="7" s="1"/>
  <c r="L6729" i="7"/>
  <c r="I6730" i="7"/>
  <c r="L6730" i="7"/>
  <c r="I6731" i="7"/>
  <c r="K6731" i="7" s="1"/>
  <c r="J6731" i="7"/>
  <c r="M6731" i="7" s="1"/>
  <c r="L6731" i="7"/>
  <c r="I6732" i="7"/>
  <c r="K6732" i="7" s="1"/>
  <c r="L6732" i="7"/>
  <c r="I6733" i="7"/>
  <c r="K6733" i="7" s="1"/>
  <c r="J6733" i="7"/>
  <c r="L6733" i="7"/>
  <c r="M6733" i="7"/>
  <c r="I6734" i="7"/>
  <c r="K6734" i="7" s="1"/>
  <c r="J6734" i="7"/>
  <c r="M6734" i="7" s="1"/>
  <c r="L6734" i="7"/>
  <c r="I6735" i="7"/>
  <c r="J6735" i="7"/>
  <c r="K6735" i="7"/>
  <c r="L6735" i="7"/>
  <c r="M6735" i="7"/>
  <c r="I6736" i="7"/>
  <c r="K6736" i="7" s="1"/>
  <c r="J6736" i="7"/>
  <c r="M6736" i="7" s="1"/>
  <c r="L6736" i="7"/>
  <c r="I6737" i="7"/>
  <c r="J6737" i="7" s="1"/>
  <c r="M6737" i="7" s="1"/>
  <c r="L6737" i="7"/>
  <c r="I6738" i="7"/>
  <c r="L6738" i="7"/>
  <c r="I6739" i="7"/>
  <c r="K6739" i="7" s="1"/>
  <c r="J6739" i="7"/>
  <c r="M6739" i="7" s="1"/>
  <c r="L6739" i="7"/>
  <c r="I6740" i="7"/>
  <c r="K6740" i="7" s="1"/>
  <c r="J6740" i="7"/>
  <c r="M6740" i="7" s="1"/>
  <c r="L6740" i="7"/>
  <c r="I6741" i="7"/>
  <c r="K6741" i="7" s="1"/>
  <c r="L6741" i="7"/>
  <c r="I6742" i="7"/>
  <c r="K6742" i="7" s="1"/>
  <c r="J6742" i="7"/>
  <c r="M6742" i="7" s="1"/>
  <c r="L6742" i="7"/>
  <c r="I6743" i="7"/>
  <c r="K6743" i="7" s="1"/>
  <c r="J6743" i="7"/>
  <c r="M6743" i="7" s="1"/>
  <c r="L6743" i="7"/>
  <c r="I6744" i="7"/>
  <c r="K6744" i="7" s="1"/>
  <c r="J6744" i="7"/>
  <c r="M6744" i="7" s="1"/>
  <c r="L6744" i="7"/>
  <c r="I6745" i="7"/>
  <c r="J6745" i="7" s="1"/>
  <c r="M6745" i="7" s="1"/>
  <c r="L6745" i="7"/>
  <c r="I6746" i="7"/>
  <c r="J6746" i="7" s="1"/>
  <c r="M6746" i="7" s="1"/>
  <c r="L6746" i="7"/>
  <c r="I6747" i="7"/>
  <c r="K6747" i="7" s="1"/>
  <c r="J6747" i="7"/>
  <c r="M6747" i="7" s="1"/>
  <c r="L6747" i="7"/>
  <c r="I6748" i="7"/>
  <c r="K6748" i="7" s="1"/>
  <c r="J6748" i="7"/>
  <c r="M6748" i="7" s="1"/>
  <c r="L6748" i="7"/>
  <c r="I6749" i="7"/>
  <c r="L6749" i="7"/>
  <c r="I6750" i="7"/>
  <c r="J6750" i="7" s="1"/>
  <c r="M6750" i="7" s="1"/>
  <c r="L6750" i="7"/>
  <c r="I6751" i="7"/>
  <c r="L6751" i="7"/>
  <c r="I6752" i="7"/>
  <c r="K6752" i="7" s="1"/>
  <c r="J6752" i="7"/>
  <c r="L6752" i="7"/>
  <c r="M6752" i="7"/>
  <c r="I6753" i="7"/>
  <c r="J6753" i="7"/>
  <c r="M6753" i="7" s="1"/>
  <c r="K6753" i="7"/>
  <c r="L6753" i="7"/>
  <c r="I6754" i="7"/>
  <c r="J6754" i="7" s="1"/>
  <c r="M6754" i="7" s="1"/>
  <c r="L6754" i="7"/>
  <c r="I6755" i="7"/>
  <c r="K6755" i="7" s="1"/>
  <c r="J6755" i="7"/>
  <c r="M6755" i="7" s="1"/>
  <c r="L6755" i="7"/>
  <c r="I6756" i="7"/>
  <c r="K6756" i="7" s="1"/>
  <c r="J6756" i="7"/>
  <c r="M6756" i="7" s="1"/>
  <c r="L6756" i="7"/>
  <c r="I6757" i="7"/>
  <c r="K6757" i="7" s="1"/>
  <c r="L6757" i="7"/>
  <c r="I6758" i="7"/>
  <c r="K6758" i="7" s="1"/>
  <c r="J6758" i="7"/>
  <c r="M6758" i="7" s="1"/>
  <c r="L6758" i="7"/>
  <c r="I6759" i="7"/>
  <c r="J6759" i="7" s="1"/>
  <c r="M6759" i="7" s="1"/>
  <c r="L6759" i="7"/>
  <c r="I6760" i="7"/>
  <c r="K6760" i="7" s="1"/>
  <c r="J6760" i="7"/>
  <c r="M6760" i="7" s="1"/>
  <c r="L6760" i="7"/>
  <c r="I6761" i="7"/>
  <c r="K6761" i="7" s="1"/>
  <c r="J6761" i="7"/>
  <c r="M6761" i="7" s="1"/>
  <c r="L6761" i="7"/>
  <c r="I6762" i="7"/>
  <c r="J6762" i="7" s="1"/>
  <c r="M6762" i="7" s="1"/>
  <c r="K6762" i="7"/>
  <c r="L6762" i="7"/>
  <c r="I6763" i="7"/>
  <c r="K6763" i="7" s="1"/>
  <c r="L6763" i="7"/>
  <c r="I6764" i="7"/>
  <c r="K6764" i="7" s="1"/>
  <c r="J6764" i="7"/>
  <c r="M6764" i="7" s="1"/>
  <c r="L6764" i="7"/>
  <c r="I6765" i="7"/>
  <c r="K6765" i="7" s="1"/>
  <c r="J6765" i="7"/>
  <c r="M6765" i="7" s="1"/>
  <c r="L6765" i="7"/>
  <c r="I6766" i="7"/>
  <c r="J6766" i="7" s="1"/>
  <c r="M6766" i="7" s="1"/>
  <c r="L6766" i="7"/>
  <c r="I6767" i="7"/>
  <c r="J6767" i="7" s="1"/>
  <c r="L6767" i="7"/>
  <c r="M6767" i="7"/>
  <c r="I6768" i="7"/>
  <c r="K6768" i="7" s="1"/>
  <c r="J6768" i="7"/>
  <c r="M6768" i="7" s="1"/>
  <c r="L6768" i="7"/>
  <c r="I6769" i="7"/>
  <c r="K6769" i="7" s="1"/>
  <c r="J6769" i="7"/>
  <c r="M6769" i="7" s="1"/>
  <c r="L6769" i="7"/>
  <c r="I6770" i="7"/>
  <c r="K6770" i="7" s="1"/>
  <c r="J6770" i="7"/>
  <c r="M6770" i="7" s="1"/>
  <c r="L6770" i="7"/>
  <c r="I6771" i="7"/>
  <c r="K6771" i="7" s="1"/>
  <c r="L6771" i="7"/>
  <c r="I6772" i="7"/>
  <c r="J6772" i="7" s="1"/>
  <c r="M6772" i="7" s="1"/>
  <c r="L6772" i="7"/>
  <c r="I6773" i="7"/>
  <c r="K6773" i="7" s="1"/>
  <c r="J6773" i="7"/>
  <c r="M6773" i="7" s="1"/>
  <c r="L6773" i="7"/>
  <c r="I6774" i="7"/>
  <c r="K6774" i="7" s="1"/>
  <c r="J6774" i="7"/>
  <c r="M6774" i="7" s="1"/>
  <c r="L6774" i="7"/>
  <c r="I6775" i="7"/>
  <c r="J6775" i="7" s="1"/>
  <c r="M6775" i="7" s="1"/>
  <c r="K6775" i="7"/>
  <c r="L6775" i="7"/>
  <c r="I6776" i="7"/>
  <c r="K6776" i="7" s="1"/>
  <c r="J6776" i="7"/>
  <c r="M6776" i="7" s="1"/>
  <c r="L6776" i="7"/>
  <c r="I6777" i="7"/>
  <c r="J6777" i="7" s="1"/>
  <c r="M6777" i="7" s="1"/>
  <c r="L6777" i="7"/>
  <c r="I6778" i="7"/>
  <c r="J6778" i="7" s="1"/>
  <c r="M6778" i="7" s="1"/>
  <c r="L6778" i="7"/>
  <c r="I6779" i="7"/>
  <c r="K6779" i="7" s="1"/>
  <c r="J6779" i="7"/>
  <c r="M6779" i="7" s="1"/>
  <c r="L6779" i="7"/>
  <c r="I6780" i="7"/>
  <c r="J6780" i="7"/>
  <c r="M6780" i="7" s="1"/>
  <c r="K6780" i="7"/>
  <c r="L6780" i="7"/>
  <c r="I6781" i="7"/>
  <c r="L6781" i="7"/>
  <c r="I6782" i="7"/>
  <c r="K6782" i="7" s="1"/>
  <c r="L6782" i="7"/>
  <c r="I6783" i="7"/>
  <c r="K6783" i="7" s="1"/>
  <c r="J6783" i="7"/>
  <c r="M6783" i="7" s="1"/>
  <c r="L6783" i="7"/>
  <c r="I6784" i="7"/>
  <c r="K6784" i="7" s="1"/>
  <c r="J6784" i="7"/>
  <c r="M6784" i="7" s="1"/>
  <c r="L6784" i="7"/>
  <c r="I6785" i="7"/>
  <c r="K6785" i="7" s="1"/>
  <c r="L6785" i="7"/>
  <c r="I6786" i="7"/>
  <c r="J6786" i="7" s="1"/>
  <c r="M6786" i="7" s="1"/>
  <c r="L6786" i="7"/>
  <c r="I6787" i="7"/>
  <c r="K6787" i="7" s="1"/>
  <c r="J6787" i="7"/>
  <c r="M6787" i="7" s="1"/>
  <c r="L6787" i="7"/>
  <c r="I6788" i="7"/>
  <c r="L6788" i="7"/>
  <c r="I6789" i="7"/>
  <c r="K6789" i="7" s="1"/>
  <c r="J6789" i="7"/>
  <c r="L6789" i="7"/>
  <c r="M6789" i="7"/>
  <c r="I6790" i="7"/>
  <c r="J6790" i="7" s="1"/>
  <c r="M6790" i="7" s="1"/>
  <c r="K6790" i="7"/>
  <c r="L6790" i="7"/>
  <c r="I6791" i="7"/>
  <c r="K6791" i="7" s="1"/>
  <c r="J6791" i="7"/>
  <c r="M6791" i="7" s="1"/>
  <c r="L6791" i="7"/>
  <c r="I6792" i="7"/>
  <c r="K6792" i="7" s="1"/>
  <c r="J6792" i="7"/>
  <c r="M6792" i="7" s="1"/>
  <c r="L6792" i="7"/>
  <c r="I6793" i="7"/>
  <c r="J6793" i="7" s="1"/>
  <c r="M6793" i="7" s="1"/>
  <c r="L6793" i="7"/>
  <c r="I6794" i="7"/>
  <c r="J6794" i="7" s="1"/>
  <c r="M6794" i="7" s="1"/>
  <c r="L6794" i="7"/>
  <c r="I6795" i="7"/>
  <c r="K6795" i="7" s="1"/>
  <c r="J6795" i="7"/>
  <c r="M6795" i="7" s="1"/>
  <c r="L6795" i="7"/>
  <c r="I6796" i="7"/>
  <c r="J6796" i="7" s="1"/>
  <c r="M6796" i="7" s="1"/>
  <c r="L6796" i="7"/>
  <c r="I6797" i="7"/>
  <c r="K6797" i="7" s="1"/>
  <c r="J6797" i="7"/>
  <c r="M6797" i="7" s="1"/>
  <c r="L6797" i="7"/>
  <c r="I6798" i="7"/>
  <c r="K6798" i="7" s="1"/>
  <c r="J6798" i="7"/>
  <c r="M6798" i="7" s="1"/>
  <c r="L6798" i="7"/>
  <c r="I6799" i="7"/>
  <c r="J6799" i="7" s="1"/>
  <c r="M6799" i="7" s="1"/>
  <c r="L6799" i="7"/>
  <c r="I6800" i="7"/>
  <c r="L6800" i="7"/>
  <c r="I6801" i="7"/>
  <c r="K6801" i="7" s="1"/>
  <c r="J6801" i="7"/>
  <c r="M6801" i="7" s="1"/>
  <c r="L6801" i="7"/>
  <c r="I6802" i="7"/>
  <c r="J6802" i="7" s="1"/>
  <c r="M6802" i="7" s="1"/>
  <c r="L6802" i="7"/>
  <c r="I6803" i="7"/>
  <c r="K6803" i="7" s="1"/>
  <c r="J6803" i="7"/>
  <c r="M6803" i="7" s="1"/>
  <c r="L6803" i="7"/>
  <c r="I6804" i="7"/>
  <c r="K6804" i="7" s="1"/>
  <c r="J6804" i="7"/>
  <c r="M6804" i="7" s="1"/>
  <c r="L6804" i="7"/>
  <c r="I6805" i="7"/>
  <c r="K6805" i="7" s="1"/>
  <c r="J6805" i="7"/>
  <c r="M6805" i="7" s="1"/>
  <c r="L6805" i="7"/>
  <c r="I6806" i="7"/>
  <c r="J6806" i="7" s="1"/>
  <c r="M6806" i="7" s="1"/>
  <c r="K6806" i="7"/>
  <c r="L6806" i="7"/>
  <c r="I6807" i="7"/>
  <c r="K6807" i="7" s="1"/>
  <c r="J6807" i="7"/>
  <c r="M6807" i="7" s="1"/>
  <c r="L6807" i="7"/>
  <c r="I6808" i="7"/>
  <c r="K6808" i="7" s="1"/>
  <c r="J6808" i="7"/>
  <c r="M6808" i="7" s="1"/>
  <c r="L6808" i="7"/>
  <c r="I6809" i="7"/>
  <c r="K6809" i="7" s="1"/>
  <c r="L6809" i="7"/>
  <c r="I6810" i="7"/>
  <c r="J6810" i="7" s="1"/>
  <c r="M6810" i="7" s="1"/>
  <c r="L6810" i="7"/>
  <c r="I6811" i="7"/>
  <c r="K6811" i="7" s="1"/>
  <c r="J6811" i="7"/>
  <c r="M6811" i="7" s="1"/>
  <c r="L6811" i="7"/>
  <c r="I6812" i="7"/>
  <c r="L6812" i="7"/>
  <c r="I6813" i="7"/>
  <c r="K6813" i="7" s="1"/>
  <c r="J6813" i="7"/>
  <c r="L6813" i="7"/>
  <c r="M6813" i="7"/>
  <c r="I6814" i="7"/>
  <c r="J6814" i="7" s="1"/>
  <c r="M6814" i="7" s="1"/>
  <c r="K6814" i="7"/>
  <c r="L6814" i="7"/>
  <c r="I6815" i="7"/>
  <c r="K6815" i="7" s="1"/>
  <c r="J6815" i="7"/>
  <c r="M6815" i="7" s="1"/>
  <c r="L6815" i="7"/>
  <c r="I6816" i="7"/>
  <c r="K6816" i="7" s="1"/>
  <c r="J6816" i="7"/>
  <c r="M6816" i="7" s="1"/>
  <c r="L6816" i="7"/>
  <c r="I6817" i="7"/>
  <c r="J6817" i="7" s="1"/>
  <c r="M6817" i="7" s="1"/>
  <c r="L6817" i="7"/>
  <c r="I6818" i="7"/>
  <c r="K6818" i="7" s="1"/>
  <c r="J6818" i="7"/>
  <c r="L6818" i="7"/>
  <c r="M6818" i="7"/>
  <c r="I6819" i="7"/>
  <c r="K6819" i="7" s="1"/>
  <c r="L6819" i="7"/>
  <c r="I6820" i="7"/>
  <c r="L6820" i="7"/>
  <c r="I6821" i="7"/>
  <c r="K6821" i="7" s="1"/>
  <c r="L6821" i="7"/>
  <c r="I6822" i="7"/>
  <c r="K6822" i="7" s="1"/>
  <c r="J6822" i="7"/>
  <c r="M6822" i="7" s="1"/>
  <c r="L6822" i="7"/>
  <c r="I6823" i="7"/>
  <c r="K6823" i="7" s="1"/>
  <c r="J6823" i="7"/>
  <c r="L6823" i="7"/>
  <c r="M6823" i="7"/>
  <c r="I6824" i="7"/>
  <c r="K6824" i="7" s="1"/>
  <c r="J6824" i="7"/>
  <c r="M6824" i="7" s="1"/>
  <c r="L6824" i="7"/>
  <c r="I6825" i="7"/>
  <c r="K6825" i="7" s="1"/>
  <c r="L6825" i="7"/>
  <c r="I6826" i="7"/>
  <c r="J6826" i="7" s="1"/>
  <c r="M6826" i="7" s="1"/>
  <c r="L6826" i="7"/>
  <c r="I6827" i="7"/>
  <c r="K6827" i="7" s="1"/>
  <c r="J6827" i="7"/>
  <c r="M6827" i="7" s="1"/>
  <c r="L6827" i="7"/>
  <c r="I6828" i="7"/>
  <c r="J6828" i="7" s="1"/>
  <c r="M6828" i="7" s="1"/>
  <c r="L6828" i="7"/>
  <c r="I6829" i="7"/>
  <c r="K6829" i="7" s="1"/>
  <c r="L6829" i="7"/>
  <c r="I6830" i="7"/>
  <c r="K6830" i="7" s="1"/>
  <c r="J6830" i="7"/>
  <c r="M6830" i="7" s="1"/>
  <c r="L6830" i="7"/>
  <c r="I6831" i="7"/>
  <c r="J6831" i="7"/>
  <c r="K6831" i="7"/>
  <c r="L6831" i="7"/>
  <c r="M6831" i="7"/>
  <c r="I6832" i="7"/>
  <c r="L6832" i="7"/>
  <c r="I6833" i="7"/>
  <c r="L6833" i="7"/>
  <c r="I6834" i="7"/>
  <c r="K6834" i="7" s="1"/>
  <c r="J6834" i="7"/>
  <c r="M6834" i="7" s="1"/>
  <c r="L6834" i="7"/>
  <c r="I6835" i="7"/>
  <c r="K6835" i="7" s="1"/>
  <c r="J6835" i="7"/>
  <c r="M6835" i="7" s="1"/>
  <c r="L6835" i="7"/>
  <c r="I6836" i="7"/>
  <c r="K6836" i="7" s="1"/>
  <c r="J6836" i="7"/>
  <c r="M6836" i="7" s="1"/>
  <c r="L6836" i="7"/>
  <c r="I6837" i="7"/>
  <c r="K6837" i="7" s="1"/>
  <c r="J6837" i="7"/>
  <c r="L6837" i="7"/>
  <c r="M6837" i="7"/>
  <c r="I6838" i="7"/>
  <c r="K6838" i="7" s="1"/>
  <c r="J6838" i="7"/>
  <c r="M6838" i="7" s="1"/>
  <c r="L6838" i="7"/>
  <c r="I6839" i="7"/>
  <c r="L6839" i="7"/>
  <c r="I6840" i="7"/>
  <c r="K6840" i="7" s="1"/>
  <c r="J6840" i="7"/>
  <c r="M6840" i="7" s="1"/>
  <c r="L6840" i="7"/>
  <c r="I6841" i="7"/>
  <c r="K6841" i="7" s="1"/>
  <c r="J6841" i="7"/>
  <c r="M6841" i="7" s="1"/>
  <c r="L6841" i="7"/>
  <c r="I6842" i="7"/>
  <c r="J6842" i="7" s="1"/>
  <c r="M6842" i="7" s="1"/>
  <c r="L6842" i="7"/>
  <c r="I6843" i="7"/>
  <c r="K6843" i="7" s="1"/>
  <c r="J6843" i="7"/>
  <c r="M6843" i="7" s="1"/>
  <c r="L6843" i="7"/>
  <c r="I6844" i="7"/>
  <c r="J6844" i="7"/>
  <c r="M6844" i="7" s="1"/>
  <c r="K6844" i="7"/>
  <c r="L6844" i="7"/>
  <c r="I6845" i="7"/>
  <c r="K6845" i="7" s="1"/>
  <c r="J6845" i="7"/>
  <c r="M6845" i="7" s="1"/>
  <c r="L6845" i="7"/>
  <c r="I6846" i="7"/>
  <c r="K6846" i="7" s="1"/>
  <c r="J6846" i="7"/>
  <c r="M6846" i="7" s="1"/>
  <c r="L6846" i="7"/>
  <c r="I6847" i="7"/>
  <c r="J6847" i="7" s="1"/>
  <c r="M6847" i="7" s="1"/>
  <c r="L6847" i="7"/>
  <c r="I6848" i="7"/>
  <c r="L6848" i="7"/>
  <c r="I6849" i="7"/>
  <c r="K6849" i="7" s="1"/>
  <c r="J6849" i="7"/>
  <c r="M6849" i="7" s="1"/>
  <c r="L6849" i="7"/>
  <c r="I6850" i="7"/>
  <c r="K6850" i="7" s="1"/>
  <c r="J6850" i="7"/>
  <c r="M6850" i="7" s="1"/>
  <c r="L6850" i="7"/>
  <c r="I6851" i="7"/>
  <c r="K6851" i="7" s="1"/>
  <c r="L6851" i="7"/>
  <c r="I6852" i="7"/>
  <c r="J6852" i="7"/>
  <c r="M6852" i="7" s="1"/>
  <c r="K6852" i="7"/>
  <c r="L6852" i="7"/>
  <c r="I6853" i="7"/>
  <c r="K6853" i="7" s="1"/>
  <c r="L6853" i="7"/>
  <c r="I6854" i="7"/>
  <c r="K6854" i="7" s="1"/>
  <c r="J6854" i="7"/>
  <c r="M6854" i="7" s="1"/>
  <c r="L6854" i="7"/>
  <c r="I6855" i="7"/>
  <c r="K6855" i="7" s="1"/>
  <c r="J6855" i="7"/>
  <c r="M6855" i="7" s="1"/>
  <c r="L6855" i="7"/>
  <c r="I6856" i="7"/>
  <c r="L6856" i="7"/>
  <c r="I6857" i="7"/>
  <c r="K6857" i="7" s="1"/>
  <c r="J6857" i="7"/>
  <c r="M6857" i="7" s="1"/>
  <c r="L6857" i="7"/>
  <c r="I6858" i="7"/>
  <c r="K6858" i="7" s="1"/>
  <c r="J6858" i="7"/>
  <c r="M6858" i="7" s="1"/>
  <c r="L6858" i="7"/>
  <c r="I6859" i="7"/>
  <c r="K6859" i="7" s="1"/>
  <c r="L6859" i="7"/>
  <c r="I6860" i="7"/>
  <c r="J6860" i="7" s="1"/>
  <c r="M6860" i="7" s="1"/>
  <c r="K6860" i="7"/>
  <c r="L6860" i="7"/>
  <c r="I6861" i="7"/>
  <c r="K6861" i="7" s="1"/>
  <c r="J6861" i="7"/>
  <c r="M6861" i="7" s="1"/>
  <c r="L6861" i="7"/>
  <c r="I6862" i="7"/>
  <c r="J6862" i="7"/>
  <c r="M6862" i="7" s="1"/>
  <c r="K6862" i="7"/>
  <c r="L6862" i="7"/>
  <c r="I6863" i="7"/>
  <c r="K6863" i="7" s="1"/>
  <c r="J6863" i="7"/>
  <c r="M6863" i="7" s="1"/>
  <c r="L6863" i="7"/>
  <c r="I6864" i="7"/>
  <c r="L6864" i="7"/>
  <c r="I6865" i="7"/>
  <c r="K6865" i="7" s="1"/>
  <c r="J6865" i="7"/>
  <c r="M6865" i="7" s="1"/>
  <c r="L6865" i="7"/>
  <c r="I6866" i="7"/>
  <c r="J6866" i="7" s="1"/>
  <c r="M6866" i="7" s="1"/>
  <c r="L6866" i="7"/>
  <c r="I6867" i="7"/>
  <c r="K6867" i="7" s="1"/>
  <c r="L6867" i="7"/>
  <c r="I6868" i="7"/>
  <c r="K6868" i="7" s="1"/>
  <c r="J6868" i="7"/>
  <c r="M6868" i="7" s="1"/>
  <c r="L6868" i="7"/>
  <c r="I6869" i="7"/>
  <c r="K6869" i="7" s="1"/>
  <c r="L6869" i="7"/>
  <c r="I6870" i="7"/>
  <c r="K6870" i="7" s="1"/>
  <c r="J6870" i="7"/>
  <c r="M6870" i="7" s="1"/>
  <c r="L6870" i="7"/>
  <c r="I6871" i="7"/>
  <c r="J6871" i="7" s="1"/>
  <c r="M6871" i="7" s="1"/>
  <c r="L6871" i="7"/>
  <c r="I6872" i="7"/>
  <c r="K6872" i="7" s="1"/>
  <c r="J6872" i="7"/>
  <c r="M6872" i="7" s="1"/>
  <c r="L6872" i="7"/>
  <c r="I6873" i="7"/>
  <c r="K6873" i="7" s="1"/>
  <c r="J6873" i="7"/>
  <c r="M6873" i="7" s="1"/>
  <c r="L6873" i="7"/>
  <c r="I6874" i="7"/>
  <c r="J6874" i="7" s="1"/>
  <c r="M6874" i="7" s="1"/>
  <c r="L6874" i="7"/>
  <c r="I6875" i="7"/>
  <c r="K6875" i="7" s="1"/>
  <c r="L6875" i="7"/>
  <c r="I6876" i="7"/>
  <c r="K6876" i="7" s="1"/>
  <c r="J6876" i="7"/>
  <c r="M6876" i="7" s="1"/>
  <c r="L6876" i="7"/>
  <c r="I6877" i="7"/>
  <c r="K6877" i="7" s="1"/>
  <c r="J6877" i="7"/>
  <c r="M6877" i="7" s="1"/>
  <c r="L6877" i="7"/>
  <c r="I6878" i="7"/>
  <c r="K6878" i="7" s="1"/>
  <c r="J6878" i="7"/>
  <c r="M6878" i="7" s="1"/>
  <c r="L6878" i="7"/>
  <c r="I6879" i="7"/>
  <c r="K6879" i="7" s="1"/>
  <c r="J6879" i="7"/>
  <c r="M6879" i="7" s="1"/>
  <c r="L6879" i="7"/>
  <c r="I6880" i="7"/>
  <c r="L6880" i="7"/>
  <c r="I6881" i="7"/>
  <c r="J6881" i="7" s="1"/>
  <c r="M6881" i="7" s="1"/>
  <c r="L6881" i="7"/>
  <c r="I6882" i="7"/>
  <c r="K6882" i="7" s="1"/>
  <c r="J6882" i="7"/>
  <c r="L6882" i="7"/>
  <c r="M6882" i="7"/>
  <c r="I6883" i="7"/>
  <c r="K6883" i="7" s="1"/>
  <c r="L6883" i="7"/>
  <c r="I6884" i="7"/>
  <c r="K6884" i="7" s="1"/>
  <c r="J6884" i="7"/>
  <c r="M6884" i="7" s="1"/>
  <c r="L6884" i="7"/>
  <c r="I6885" i="7"/>
  <c r="K6885" i="7" s="1"/>
  <c r="J6885" i="7"/>
  <c r="M6885" i="7" s="1"/>
  <c r="L6885" i="7"/>
  <c r="I6886" i="7"/>
  <c r="K6886" i="7" s="1"/>
  <c r="J6886" i="7"/>
  <c r="M6886" i="7" s="1"/>
  <c r="L6886" i="7"/>
  <c r="I6887" i="7"/>
  <c r="J6887" i="7"/>
  <c r="M6887" i="7" s="1"/>
  <c r="K6887" i="7"/>
  <c r="L6887" i="7"/>
  <c r="I6888" i="7"/>
  <c r="L6888" i="7"/>
  <c r="I6889" i="7"/>
  <c r="J6889" i="7" s="1"/>
  <c r="M6889" i="7" s="1"/>
  <c r="L6889" i="7"/>
  <c r="I6890" i="7"/>
  <c r="K6890" i="7" s="1"/>
  <c r="J6890" i="7"/>
  <c r="M6890" i="7" s="1"/>
  <c r="L6890" i="7"/>
  <c r="I6891" i="7"/>
  <c r="K6891" i="7" s="1"/>
  <c r="J6891" i="7"/>
  <c r="M6891" i="7" s="1"/>
  <c r="L6891" i="7"/>
  <c r="I6892" i="7"/>
  <c r="J6892" i="7" s="1"/>
  <c r="M6892" i="7" s="1"/>
  <c r="L6892" i="7"/>
  <c r="I6893" i="7"/>
  <c r="K6893" i="7" s="1"/>
  <c r="L6893" i="7"/>
  <c r="I6894" i="7"/>
  <c r="K6894" i="7" s="1"/>
  <c r="J6894" i="7"/>
  <c r="M6894" i="7" s="1"/>
  <c r="L6894" i="7"/>
  <c r="I6895" i="7"/>
  <c r="J6895" i="7" s="1"/>
  <c r="M6895" i="7" s="1"/>
  <c r="K6895" i="7"/>
  <c r="L6895" i="7"/>
  <c r="I6896" i="7"/>
  <c r="K6896" i="7" s="1"/>
  <c r="J6896" i="7"/>
  <c r="M6896" i="7" s="1"/>
  <c r="L6896" i="7"/>
  <c r="I6897" i="7"/>
  <c r="J6897" i="7" s="1"/>
  <c r="M6897" i="7" s="1"/>
  <c r="K6897" i="7"/>
  <c r="L6897" i="7"/>
  <c r="I6898" i="7"/>
  <c r="J6898" i="7" s="1"/>
  <c r="M6898" i="7" s="1"/>
  <c r="L6898" i="7"/>
  <c r="I6899" i="7"/>
  <c r="K6899" i="7" s="1"/>
  <c r="J6899" i="7"/>
  <c r="M6899" i="7" s="1"/>
  <c r="L6899" i="7"/>
  <c r="I6900" i="7"/>
  <c r="J6900" i="7"/>
  <c r="M6900" i="7" s="1"/>
  <c r="K6900" i="7"/>
  <c r="L6900" i="7"/>
  <c r="I6901" i="7"/>
  <c r="K6901" i="7" s="1"/>
  <c r="L6901" i="7"/>
  <c r="I6902" i="7"/>
  <c r="J6902" i="7"/>
  <c r="M6902" i="7" s="1"/>
  <c r="K6902" i="7"/>
  <c r="L6902" i="7"/>
  <c r="I6903" i="7"/>
  <c r="K6903" i="7" s="1"/>
  <c r="J6903" i="7"/>
  <c r="M6903" i="7" s="1"/>
  <c r="L6903" i="7"/>
  <c r="I6904" i="7"/>
  <c r="K6904" i="7" s="1"/>
  <c r="J6904" i="7"/>
  <c r="L6904" i="7"/>
  <c r="M6904" i="7"/>
  <c r="I6905" i="7"/>
  <c r="L6905" i="7"/>
  <c r="I6906" i="7"/>
  <c r="J6906" i="7" s="1"/>
  <c r="M6906" i="7" s="1"/>
  <c r="L6906" i="7"/>
  <c r="I6907" i="7"/>
  <c r="K6907" i="7" s="1"/>
  <c r="J6907" i="7"/>
  <c r="M6907" i="7" s="1"/>
  <c r="L6907" i="7"/>
  <c r="I6908" i="7"/>
  <c r="J6908" i="7"/>
  <c r="M6908" i="7" s="1"/>
  <c r="K6908" i="7"/>
  <c r="L6908" i="7"/>
  <c r="I6909" i="7"/>
  <c r="K6909" i="7" s="1"/>
  <c r="L6909" i="7"/>
  <c r="I6910" i="7"/>
  <c r="K6910" i="7" s="1"/>
  <c r="J6910" i="7"/>
  <c r="M6910" i="7" s="1"/>
  <c r="L6910" i="7"/>
  <c r="I6911" i="7"/>
  <c r="K6911" i="7" s="1"/>
  <c r="J6911" i="7"/>
  <c r="M6911" i="7" s="1"/>
  <c r="L6911" i="7"/>
  <c r="I6912" i="7"/>
  <c r="K6912" i="7" s="1"/>
  <c r="J6912" i="7"/>
  <c r="M6912" i="7" s="1"/>
  <c r="L6912" i="7"/>
  <c r="I6913" i="7"/>
  <c r="J6913" i="7" s="1"/>
  <c r="M6913" i="7" s="1"/>
  <c r="L6913" i="7"/>
  <c r="I6914" i="7"/>
  <c r="K6914" i="7" s="1"/>
  <c r="J6914" i="7"/>
  <c r="M6914" i="7" s="1"/>
  <c r="L6914" i="7"/>
  <c r="I6915" i="7"/>
  <c r="K6915" i="7" s="1"/>
  <c r="J6915" i="7"/>
  <c r="M6915" i="7" s="1"/>
  <c r="L6915" i="7"/>
  <c r="I6916" i="7"/>
  <c r="K6916" i="7" s="1"/>
  <c r="J6916" i="7"/>
  <c r="M6916" i="7" s="1"/>
  <c r="L6916" i="7"/>
  <c r="I6917" i="7"/>
  <c r="K6917" i="7" s="1"/>
  <c r="J6917" i="7"/>
  <c r="M6917" i="7" s="1"/>
  <c r="L6917" i="7"/>
  <c r="I6918" i="7"/>
  <c r="J6918" i="7" s="1"/>
  <c r="M6918" i="7" s="1"/>
  <c r="L6918" i="7"/>
  <c r="I6919" i="7"/>
  <c r="L6919" i="7"/>
  <c r="I6920" i="7"/>
  <c r="K6920" i="7" s="1"/>
  <c r="J6920" i="7"/>
  <c r="M6920" i="7" s="1"/>
  <c r="L6920" i="7"/>
  <c r="I6921" i="7"/>
  <c r="K6921" i="7" s="1"/>
  <c r="J6921" i="7"/>
  <c r="L6921" i="7"/>
  <c r="M6921" i="7"/>
  <c r="I6922" i="7"/>
  <c r="K6922" i="7" s="1"/>
  <c r="L6922" i="7"/>
  <c r="I6923" i="7"/>
  <c r="K6923" i="7" s="1"/>
  <c r="J6923" i="7"/>
  <c r="M6923" i="7" s="1"/>
  <c r="L6923" i="7"/>
  <c r="I6924" i="7"/>
  <c r="K6924" i="7" s="1"/>
  <c r="L6924" i="7"/>
  <c r="I6925" i="7"/>
  <c r="K6925" i="7" s="1"/>
  <c r="L6925" i="7"/>
  <c r="I6926" i="7"/>
  <c r="K6926" i="7" s="1"/>
  <c r="J6926" i="7"/>
  <c r="M6926" i="7" s="1"/>
  <c r="L6926" i="7"/>
  <c r="I6927" i="7"/>
  <c r="K6927" i="7" s="1"/>
  <c r="J6927" i="7"/>
  <c r="M6927" i="7" s="1"/>
  <c r="L6927" i="7"/>
  <c r="I6928" i="7"/>
  <c r="J6928" i="7" s="1"/>
  <c r="M6928" i="7" s="1"/>
  <c r="L6928" i="7"/>
  <c r="I6929" i="7"/>
  <c r="J6929" i="7" s="1"/>
  <c r="M6929" i="7" s="1"/>
  <c r="L6929" i="7"/>
  <c r="I6930" i="7"/>
  <c r="K6930" i="7" s="1"/>
  <c r="J6930" i="7"/>
  <c r="M6930" i="7" s="1"/>
  <c r="L6930" i="7"/>
  <c r="I6931" i="7"/>
  <c r="J6931" i="7" s="1"/>
  <c r="M6931" i="7" s="1"/>
  <c r="K6931" i="7"/>
  <c r="L6931" i="7"/>
  <c r="I6932" i="7"/>
  <c r="K6932" i="7" s="1"/>
  <c r="L6932" i="7"/>
  <c r="I6933" i="7"/>
  <c r="K6933" i="7" s="1"/>
  <c r="J6933" i="7"/>
  <c r="M6933" i="7" s="1"/>
  <c r="L6933" i="7"/>
  <c r="I6934" i="7"/>
  <c r="J6934" i="7" s="1"/>
  <c r="M6934" i="7" s="1"/>
  <c r="L6934" i="7"/>
  <c r="I6935" i="7"/>
  <c r="K6935" i="7" s="1"/>
  <c r="J6935" i="7"/>
  <c r="M6935" i="7" s="1"/>
  <c r="L6935" i="7"/>
  <c r="I6936" i="7"/>
  <c r="J6936" i="7" s="1"/>
  <c r="M6936" i="7" s="1"/>
  <c r="L6936" i="7"/>
  <c r="I6937" i="7"/>
  <c r="K6937" i="7" s="1"/>
  <c r="J6937" i="7"/>
  <c r="M6937" i="7" s="1"/>
  <c r="L6937" i="7"/>
  <c r="I6938" i="7"/>
  <c r="K6938" i="7" s="1"/>
  <c r="J6938" i="7"/>
  <c r="M6938" i="7" s="1"/>
  <c r="L6938" i="7"/>
  <c r="I6939" i="7"/>
  <c r="J6939" i="7"/>
  <c r="M6939" i="7" s="1"/>
  <c r="K6939" i="7"/>
  <c r="L6939" i="7"/>
  <c r="I6940" i="7"/>
  <c r="K6940" i="7" s="1"/>
  <c r="J6940" i="7"/>
  <c r="M6940" i="7" s="1"/>
  <c r="L6940" i="7"/>
  <c r="I6941" i="7"/>
  <c r="J6941" i="7" s="1"/>
  <c r="M6941" i="7" s="1"/>
  <c r="K6941" i="7"/>
  <c r="L6941" i="7"/>
  <c r="I6942" i="7"/>
  <c r="J6942" i="7" s="1"/>
  <c r="M6942" i="7" s="1"/>
  <c r="L6942" i="7"/>
  <c r="I6943" i="7"/>
  <c r="K6943" i="7" s="1"/>
  <c r="J6943" i="7"/>
  <c r="M6943" i="7" s="1"/>
  <c r="L6943" i="7"/>
  <c r="I6944" i="7"/>
  <c r="K6944" i="7" s="1"/>
  <c r="J6944" i="7"/>
  <c r="M6944" i="7" s="1"/>
  <c r="L6944" i="7"/>
  <c r="I6945" i="7"/>
  <c r="J6945" i="7" s="1"/>
  <c r="M6945" i="7" s="1"/>
  <c r="K6945" i="7"/>
  <c r="L6945" i="7"/>
  <c r="I6946" i="7"/>
  <c r="K6946" i="7" s="1"/>
  <c r="L6946" i="7"/>
  <c r="I6947" i="7"/>
  <c r="L6947" i="7"/>
  <c r="I6948" i="7"/>
  <c r="K6948" i="7" s="1"/>
  <c r="J6948" i="7"/>
  <c r="L6948" i="7"/>
  <c r="M6948" i="7"/>
  <c r="I6949" i="7"/>
  <c r="K6949" i="7" s="1"/>
  <c r="J6949" i="7"/>
  <c r="M6949" i="7" s="1"/>
  <c r="L6949" i="7"/>
  <c r="I6950" i="7"/>
  <c r="K6950" i="7" s="1"/>
  <c r="J6950" i="7"/>
  <c r="M6950" i="7" s="1"/>
  <c r="L6950" i="7"/>
  <c r="I6951" i="7"/>
  <c r="L6951" i="7"/>
  <c r="I6952" i="7"/>
  <c r="K6952" i="7" s="1"/>
  <c r="J6952" i="7"/>
  <c r="M6952" i="7" s="1"/>
  <c r="L6952" i="7"/>
  <c r="I6953" i="7"/>
  <c r="J6953" i="7" s="1"/>
  <c r="M6953" i="7" s="1"/>
  <c r="L6953" i="7"/>
  <c r="I6954" i="7"/>
  <c r="K6954" i="7" s="1"/>
  <c r="L6954" i="7"/>
  <c r="I6955" i="7"/>
  <c r="J6955" i="7"/>
  <c r="M6955" i="7" s="1"/>
  <c r="K6955" i="7"/>
  <c r="L6955" i="7"/>
  <c r="I6956" i="7"/>
  <c r="K6956" i="7" s="1"/>
  <c r="J6956" i="7"/>
  <c r="L6956" i="7"/>
  <c r="M6956" i="7"/>
  <c r="I6957" i="7"/>
  <c r="J6957" i="7" s="1"/>
  <c r="M6957" i="7" s="1"/>
  <c r="L6957" i="7"/>
  <c r="I6958" i="7"/>
  <c r="J6958" i="7"/>
  <c r="M6958" i="7" s="1"/>
  <c r="K6958" i="7"/>
  <c r="L6958" i="7"/>
  <c r="I6959" i="7"/>
  <c r="L6959" i="7"/>
  <c r="I6960" i="7"/>
  <c r="J6960" i="7"/>
  <c r="M6960" i="7" s="1"/>
  <c r="K6960" i="7"/>
  <c r="L6960" i="7"/>
  <c r="I6961" i="7"/>
  <c r="J6961" i="7" s="1"/>
  <c r="M6961" i="7" s="1"/>
  <c r="K6961" i="7"/>
  <c r="L6961" i="7"/>
  <c r="I6962" i="7"/>
  <c r="K6962" i="7" s="1"/>
  <c r="L6962" i="7"/>
  <c r="I6963" i="7"/>
  <c r="K6963" i="7" s="1"/>
  <c r="J6963" i="7"/>
  <c r="M6963" i="7" s="1"/>
  <c r="L6963" i="7"/>
  <c r="I6964" i="7"/>
  <c r="J6964" i="7" s="1"/>
  <c r="M6964" i="7" s="1"/>
  <c r="L6964" i="7"/>
  <c r="I6965" i="7"/>
  <c r="K6965" i="7" s="1"/>
  <c r="J6965" i="7"/>
  <c r="M6965" i="7" s="1"/>
  <c r="L6965" i="7"/>
  <c r="I6966" i="7"/>
  <c r="K6966" i="7" s="1"/>
  <c r="J6966" i="7"/>
  <c r="M6966" i="7" s="1"/>
  <c r="L6966" i="7"/>
  <c r="I6967" i="7"/>
  <c r="L6967" i="7"/>
  <c r="I6968" i="7"/>
  <c r="K6968" i="7" s="1"/>
  <c r="J6968" i="7"/>
  <c r="M6968" i="7" s="1"/>
  <c r="L6968" i="7"/>
  <c r="I6969" i="7"/>
  <c r="J6969" i="7"/>
  <c r="M6969" i="7" s="1"/>
  <c r="K6969" i="7"/>
  <c r="L6969" i="7"/>
  <c r="I6970" i="7"/>
  <c r="K6970" i="7" s="1"/>
  <c r="J6970" i="7"/>
  <c r="M6970" i="7" s="1"/>
  <c r="L6970" i="7"/>
  <c r="I6971" i="7"/>
  <c r="J6971" i="7" s="1"/>
  <c r="M6971" i="7" s="1"/>
  <c r="K6971" i="7"/>
  <c r="L6971" i="7"/>
  <c r="I6972" i="7"/>
  <c r="J6972" i="7" s="1"/>
  <c r="M6972" i="7" s="1"/>
  <c r="L6972" i="7"/>
  <c r="I6973" i="7"/>
  <c r="K6973" i="7" s="1"/>
  <c r="J6973" i="7"/>
  <c r="M6973" i="7" s="1"/>
  <c r="L6973" i="7"/>
  <c r="I6974" i="7"/>
  <c r="J6974" i="7"/>
  <c r="M6974" i="7" s="1"/>
  <c r="K6974" i="7"/>
  <c r="L6974" i="7"/>
  <c r="I6975" i="7"/>
  <c r="L6975" i="7"/>
  <c r="I6976" i="7"/>
  <c r="J6976" i="7" s="1"/>
  <c r="M6976" i="7" s="1"/>
  <c r="K6976" i="7"/>
  <c r="L6976" i="7"/>
  <c r="I6977" i="7"/>
  <c r="K6977" i="7" s="1"/>
  <c r="J6977" i="7"/>
  <c r="M6977" i="7" s="1"/>
  <c r="L6977" i="7"/>
  <c r="I6978" i="7"/>
  <c r="K6978" i="7" s="1"/>
  <c r="J6978" i="7"/>
  <c r="M6978" i="7" s="1"/>
  <c r="L6978" i="7"/>
  <c r="I6979" i="7"/>
  <c r="J6979" i="7" s="1"/>
  <c r="M6979" i="7" s="1"/>
  <c r="K6979" i="7"/>
  <c r="L6979" i="7"/>
  <c r="I6980" i="7"/>
  <c r="J6980" i="7" s="1"/>
  <c r="L6980" i="7"/>
  <c r="M6980" i="7"/>
  <c r="I6981" i="7"/>
  <c r="J6981" i="7" s="1"/>
  <c r="M6981" i="7" s="1"/>
  <c r="K6981" i="7"/>
  <c r="L6981" i="7"/>
  <c r="I6982" i="7"/>
  <c r="K6982" i="7" s="1"/>
  <c r="J6982" i="7"/>
  <c r="L6982" i="7"/>
  <c r="M6982" i="7"/>
  <c r="I6983" i="7"/>
  <c r="K6983" i="7" s="1"/>
  <c r="J6983" i="7"/>
  <c r="L6983" i="7"/>
  <c r="M6983" i="7"/>
  <c r="I6984" i="7"/>
  <c r="K6984" i="7" s="1"/>
  <c r="J6984" i="7"/>
  <c r="M6984" i="7" s="1"/>
  <c r="L6984" i="7"/>
  <c r="I6985" i="7"/>
  <c r="J6985" i="7" s="1"/>
  <c r="M6985" i="7" s="1"/>
  <c r="L6985" i="7"/>
  <c r="I6986" i="7"/>
  <c r="K6986" i="7" s="1"/>
  <c r="J6986" i="7"/>
  <c r="M6986" i="7" s="1"/>
  <c r="L6986" i="7"/>
  <c r="I6987" i="7"/>
  <c r="J6987" i="7"/>
  <c r="M6987" i="7" s="1"/>
  <c r="K6987" i="7"/>
  <c r="L6987" i="7"/>
  <c r="I6988" i="7"/>
  <c r="J6988" i="7" s="1"/>
  <c r="M6988" i="7" s="1"/>
  <c r="L6988" i="7"/>
  <c r="I6989" i="7"/>
  <c r="K6989" i="7" s="1"/>
  <c r="J6989" i="7"/>
  <c r="M6989" i="7" s="1"/>
  <c r="L6989" i="7"/>
  <c r="I6990" i="7"/>
  <c r="J6990" i="7"/>
  <c r="M6990" i="7" s="1"/>
  <c r="K6990" i="7"/>
  <c r="L6990" i="7"/>
  <c r="I6991" i="7"/>
  <c r="K6991" i="7" s="1"/>
  <c r="J6991" i="7"/>
  <c r="M6991" i="7" s="1"/>
  <c r="L6991" i="7"/>
  <c r="I6992" i="7"/>
  <c r="K6992" i="7" s="1"/>
  <c r="J6992" i="7"/>
  <c r="M6992" i="7" s="1"/>
  <c r="L6992" i="7"/>
  <c r="I6993" i="7"/>
  <c r="J6993" i="7" s="1"/>
  <c r="M6993" i="7" s="1"/>
  <c r="L6993" i="7"/>
  <c r="I6994" i="7"/>
  <c r="K6994" i="7" s="1"/>
  <c r="J6994" i="7"/>
  <c r="M6994" i="7" s="1"/>
  <c r="L6994" i="7"/>
  <c r="I6995" i="7"/>
  <c r="J6995" i="7"/>
  <c r="M6995" i="7" s="1"/>
  <c r="K6995" i="7"/>
  <c r="L6995" i="7"/>
  <c r="I6996" i="7"/>
  <c r="K6996" i="7" s="1"/>
  <c r="J6996" i="7"/>
  <c r="M6996" i="7" s="1"/>
  <c r="L6996" i="7"/>
  <c r="I6997" i="7"/>
  <c r="K6997" i="7" s="1"/>
  <c r="J6997" i="7"/>
  <c r="M6997" i="7" s="1"/>
  <c r="L6997" i="7"/>
  <c r="I6998" i="7"/>
  <c r="K6998" i="7" s="1"/>
  <c r="L6998" i="7"/>
  <c r="I6999" i="7"/>
  <c r="K6999" i="7" s="1"/>
  <c r="J6999" i="7"/>
  <c r="L6999" i="7"/>
  <c r="M6999" i="7"/>
  <c r="I7000" i="7"/>
  <c r="J7000" i="7" s="1"/>
  <c r="M7000" i="7" s="1"/>
  <c r="L7000" i="7"/>
  <c r="I7001" i="7"/>
  <c r="J7001" i="7" s="1"/>
  <c r="M7001" i="7" s="1"/>
  <c r="L7001" i="7"/>
  <c r="I7002" i="7"/>
  <c r="K7002" i="7" s="1"/>
  <c r="J7002" i="7"/>
  <c r="M7002" i="7" s="1"/>
  <c r="L7002" i="7"/>
  <c r="I7003" i="7"/>
  <c r="J7003" i="7" s="1"/>
  <c r="M7003" i="7" s="1"/>
  <c r="L7003" i="7"/>
  <c r="I7004" i="7"/>
  <c r="K7004" i="7" s="1"/>
  <c r="J7004" i="7"/>
  <c r="M7004" i="7" s="1"/>
  <c r="L7004" i="7"/>
  <c r="I7005" i="7"/>
  <c r="K7005" i="7" s="1"/>
  <c r="J7005" i="7"/>
  <c r="M7005" i="7" s="1"/>
  <c r="L7005" i="7"/>
  <c r="I7006" i="7"/>
  <c r="L7006" i="7"/>
  <c r="I7007" i="7"/>
  <c r="K7007" i="7" s="1"/>
  <c r="J7007" i="7"/>
  <c r="M7007" i="7" s="1"/>
  <c r="L7007" i="7"/>
  <c r="I7008" i="7"/>
  <c r="J7008" i="7" s="1"/>
  <c r="M7008" i="7" s="1"/>
  <c r="K7008" i="7"/>
  <c r="L7008" i="7"/>
  <c r="I7009" i="7"/>
  <c r="K7009" i="7" s="1"/>
  <c r="J7009" i="7"/>
  <c r="M7009" i="7" s="1"/>
  <c r="L7009" i="7"/>
  <c r="I7010" i="7"/>
  <c r="K7010" i="7" s="1"/>
  <c r="J7010" i="7"/>
  <c r="M7010" i="7" s="1"/>
  <c r="L7010" i="7"/>
  <c r="I7011" i="7"/>
  <c r="K7011" i="7" s="1"/>
  <c r="L7011" i="7"/>
  <c r="I7012" i="7"/>
  <c r="K7012" i="7" s="1"/>
  <c r="J7012" i="7"/>
  <c r="M7012" i="7" s="1"/>
  <c r="L7012" i="7"/>
  <c r="I7013" i="7"/>
  <c r="J7013" i="7" s="1"/>
  <c r="M7013" i="7" s="1"/>
  <c r="L7013" i="7"/>
  <c r="I7014" i="7"/>
  <c r="K7014" i="7" s="1"/>
  <c r="J7014" i="7"/>
  <c r="L7014" i="7"/>
  <c r="M7014" i="7"/>
  <c r="I7015" i="7"/>
  <c r="K7015" i="7" s="1"/>
  <c r="J7015" i="7"/>
  <c r="M7015" i="7" s="1"/>
  <c r="L7015" i="7"/>
  <c r="I7016" i="7"/>
  <c r="K7016" i="7" s="1"/>
  <c r="L7016" i="7"/>
  <c r="I7017" i="7"/>
  <c r="K7017" i="7" s="1"/>
  <c r="J7017" i="7"/>
  <c r="M7017" i="7" s="1"/>
  <c r="L7017" i="7"/>
  <c r="I7018" i="7"/>
  <c r="L7018" i="7"/>
  <c r="I7019" i="7"/>
  <c r="K7019" i="7" s="1"/>
  <c r="J7019" i="7"/>
  <c r="L7019" i="7"/>
  <c r="M7019" i="7"/>
  <c r="I7020" i="7"/>
  <c r="L7020" i="7"/>
  <c r="I7021" i="7"/>
  <c r="J7021" i="7" s="1"/>
  <c r="M7021" i="7" s="1"/>
  <c r="L7021" i="7"/>
  <c r="I7022" i="7"/>
  <c r="K7022" i="7" s="1"/>
  <c r="J7022" i="7"/>
  <c r="L7022" i="7"/>
  <c r="M7022" i="7"/>
  <c r="I7023" i="7"/>
  <c r="L7023" i="7"/>
  <c r="I7024" i="7"/>
  <c r="K7024" i="7" s="1"/>
  <c r="J7024" i="7"/>
  <c r="M7024" i="7" s="1"/>
  <c r="L7024" i="7"/>
  <c r="I7025" i="7"/>
  <c r="K7025" i="7" s="1"/>
  <c r="J7025" i="7"/>
  <c r="M7025" i="7" s="1"/>
  <c r="L7025" i="7"/>
  <c r="I7026" i="7"/>
  <c r="K7026" i="7" s="1"/>
  <c r="L7026" i="7"/>
  <c r="I7027" i="7"/>
  <c r="J7027" i="7"/>
  <c r="K7027" i="7"/>
  <c r="L7027" i="7"/>
  <c r="M7027" i="7"/>
  <c r="I7028" i="7"/>
  <c r="K7028" i="7" s="1"/>
  <c r="J7028" i="7"/>
  <c r="M7028" i="7" s="1"/>
  <c r="L7028" i="7"/>
  <c r="I7029" i="7"/>
  <c r="K7029" i="7" s="1"/>
  <c r="J7029" i="7"/>
  <c r="M7029" i="7" s="1"/>
  <c r="L7029" i="7"/>
  <c r="I7030" i="7"/>
  <c r="K7030" i="7" s="1"/>
  <c r="L7030" i="7"/>
  <c r="I7031" i="7"/>
  <c r="L7031" i="7"/>
  <c r="I7032" i="7"/>
  <c r="J7032" i="7"/>
  <c r="M7032" i="7" s="1"/>
  <c r="K7032" i="7"/>
  <c r="L7032" i="7"/>
  <c r="I7033" i="7"/>
  <c r="K7033" i="7" s="1"/>
  <c r="J7033" i="7"/>
  <c r="M7033" i="7" s="1"/>
  <c r="L7033" i="7"/>
  <c r="I7034" i="7"/>
  <c r="K7034" i="7" s="1"/>
  <c r="J7034" i="7"/>
  <c r="M7034" i="7" s="1"/>
  <c r="L7034" i="7"/>
  <c r="I7035" i="7"/>
  <c r="K7035" i="7" s="1"/>
  <c r="J7035" i="7"/>
  <c r="M7035" i="7" s="1"/>
  <c r="L7035" i="7"/>
  <c r="I7036" i="7"/>
  <c r="J7036" i="7" s="1"/>
  <c r="M7036" i="7" s="1"/>
  <c r="L7036" i="7"/>
  <c r="I7037" i="7"/>
  <c r="K7037" i="7" s="1"/>
  <c r="J7037" i="7"/>
  <c r="M7037" i="7" s="1"/>
  <c r="L7037" i="7"/>
  <c r="I7038" i="7"/>
  <c r="K7038" i="7" s="1"/>
  <c r="J7038" i="7"/>
  <c r="M7038" i="7" s="1"/>
  <c r="L7038" i="7"/>
  <c r="I7039" i="7"/>
  <c r="K7039" i="7" s="1"/>
  <c r="J7039" i="7"/>
  <c r="M7039" i="7" s="1"/>
  <c r="L7039" i="7"/>
  <c r="I7040" i="7"/>
  <c r="J7040" i="7" s="1"/>
  <c r="M7040" i="7" s="1"/>
  <c r="L7040" i="7"/>
  <c r="I7041" i="7"/>
  <c r="K7041" i="7" s="1"/>
  <c r="J7041" i="7"/>
  <c r="L7041" i="7"/>
  <c r="M7041" i="7"/>
  <c r="I7042" i="7"/>
  <c r="K7042" i="7" s="1"/>
  <c r="J7042" i="7"/>
  <c r="M7042" i="7" s="1"/>
  <c r="L7042" i="7"/>
  <c r="I7043" i="7"/>
  <c r="L7043" i="7"/>
  <c r="I7044" i="7"/>
  <c r="J7044" i="7" s="1"/>
  <c r="M7044" i="7" s="1"/>
  <c r="L7044" i="7"/>
  <c r="I7045" i="7"/>
  <c r="K7045" i="7" s="1"/>
  <c r="J7045" i="7"/>
  <c r="M7045" i="7" s="1"/>
  <c r="L7045" i="7"/>
  <c r="I7046" i="7"/>
  <c r="J7046" i="7"/>
  <c r="M7046" i="7" s="1"/>
  <c r="K7046" i="7"/>
  <c r="L7046" i="7"/>
  <c r="I7047" i="7"/>
  <c r="K7047" i="7" s="1"/>
  <c r="J7047" i="7"/>
  <c r="M7047" i="7" s="1"/>
  <c r="L7047" i="7"/>
  <c r="I7048" i="7"/>
  <c r="J7048" i="7"/>
  <c r="M7048" i="7" s="1"/>
  <c r="K7048" i="7"/>
  <c r="L7048" i="7"/>
  <c r="I7049" i="7"/>
  <c r="L7049" i="7"/>
  <c r="I7050" i="7"/>
  <c r="K7050" i="7" s="1"/>
  <c r="J7050" i="7"/>
  <c r="M7050" i="7" s="1"/>
  <c r="L7050" i="7"/>
  <c r="I7051" i="7"/>
  <c r="K7051" i="7" s="1"/>
  <c r="L7051" i="7"/>
  <c r="I7052" i="7"/>
  <c r="K7052" i="7" s="1"/>
  <c r="J7052" i="7"/>
  <c r="M7052" i="7" s="1"/>
  <c r="L7052" i="7"/>
  <c r="I7053" i="7"/>
  <c r="L7053" i="7"/>
  <c r="I7054" i="7"/>
  <c r="J7054" i="7"/>
  <c r="M7054" i="7" s="1"/>
  <c r="K7054" i="7"/>
  <c r="L7054" i="7"/>
  <c r="I7055" i="7"/>
  <c r="L7055" i="7"/>
  <c r="I7056" i="7"/>
  <c r="K7056" i="7" s="1"/>
  <c r="J7056" i="7"/>
  <c r="M7056" i="7" s="1"/>
  <c r="L7056" i="7"/>
  <c r="I7057" i="7"/>
  <c r="K7057" i="7" s="1"/>
  <c r="J7057" i="7"/>
  <c r="M7057" i="7" s="1"/>
  <c r="L7057" i="7"/>
  <c r="I7058" i="7"/>
  <c r="K7058" i="7" s="1"/>
  <c r="L7058" i="7"/>
  <c r="I7059" i="7"/>
  <c r="J7059" i="7"/>
  <c r="M7059" i="7" s="1"/>
  <c r="K7059" i="7"/>
  <c r="L7059" i="7"/>
  <c r="I7060" i="7"/>
  <c r="K7060" i="7" s="1"/>
  <c r="J7060" i="7"/>
  <c r="M7060" i="7" s="1"/>
  <c r="L7060" i="7"/>
  <c r="I7061" i="7"/>
  <c r="J7061" i="7"/>
  <c r="M7061" i="7" s="1"/>
  <c r="K7061" i="7"/>
  <c r="L7061" i="7"/>
  <c r="I7062" i="7"/>
  <c r="K7062" i="7" s="1"/>
  <c r="J7062" i="7"/>
  <c r="M7062" i="7" s="1"/>
  <c r="L7062" i="7"/>
  <c r="I7063" i="7"/>
  <c r="L7063" i="7"/>
  <c r="I7064" i="7"/>
  <c r="J7064" i="7" s="1"/>
  <c r="M7064" i="7" s="1"/>
  <c r="L7064" i="7"/>
  <c r="I7065" i="7"/>
  <c r="K7065" i="7" s="1"/>
  <c r="J7065" i="7"/>
  <c r="M7065" i="7" s="1"/>
  <c r="L7065" i="7"/>
  <c r="I7066" i="7"/>
  <c r="K7066" i="7" s="1"/>
  <c r="L7066" i="7"/>
  <c r="I7067" i="7"/>
  <c r="J7067" i="7"/>
  <c r="M7067" i="7" s="1"/>
  <c r="K7067" i="7"/>
  <c r="L7067" i="7"/>
  <c r="I7068" i="7"/>
  <c r="J7068" i="7" s="1"/>
  <c r="M7068" i="7" s="1"/>
  <c r="L7068" i="7"/>
  <c r="I7069" i="7"/>
  <c r="K7069" i="7" s="1"/>
  <c r="J7069" i="7"/>
  <c r="M7069" i="7" s="1"/>
  <c r="L7069" i="7"/>
  <c r="I7070" i="7"/>
  <c r="J7070" i="7" s="1"/>
  <c r="M7070" i="7" s="1"/>
  <c r="L7070" i="7"/>
  <c r="I7071" i="7"/>
  <c r="K7071" i="7" s="1"/>
  <c r="J7071" i="7"/>
  <c r="M7071" i="7" s="1"/>
  <c r="L7071" i="7"/>
  <c r="I7072" i="7"/>
  <c r="J7072" i="7" s="1"/>
  <c r="M7072" i="7" s="1"/>
  <c r="L7072" i="7"/>
  <c r="I7073" i="7"/>
  <c r="K7073" i="7" s="1"/>
  <c r="J7073" i="7"/>
  <c r="M7073" i="7" s="1"/>
  <c r="L7073" i="7"/>
  <c r="I7074" i="7"/>
  <c r="K7074" i="7" s="1"/>
  <c r="L7074" i="7"/>
  <c r="I7075" i="7"/>
  <c r="K7075" i="7" s="1"/>
  <c r="J7075" i="7"/>
  <c r="M7075" i="7" s="1"/>
  <c r="L7075" i="7"/>
  <c r="I7076" i="7"/>
  <c r="K7076" i="7" s="1"/>
  <c r="L7076" i="7"/>
  <c r="I7077" i="7"/>
  <c r="J7077" i="7" s="1"/>
  <c r="M7077" i="7" s="1"/>
  <c r="K7077" i="7"/>
  <c r="L7077" i="7"/>
  <c r="I7078" i="7"/>
  <c r="K7078" i="7" s="1"/>
  <c r="J7078" i="7"/>
  <c r="M7078" i="7" s="1"/>
  <c r="L7078" i="7"/>
  <c r="I7079" i="7"/>
  <c r="K7079" i="7" s="1"/>
  <c r="J7079" i="7"/>
  <c r="M7079" i="7" s="1"/>
  <c r="L7079" i="7"/>
  <c r="I7080" i="7"/>
  <c r="J7080" i="7"/>
  <c r="M7080" i="7" s="1"/>
  <c r="K7080" i="7"/>
  <c r="L7080" i="7"/>
  <c r="I7081" i="7"/>
  <c r="K7081" i="7" s="1"/>
  <c r="J7081" i="7"/>
  <c r="M7081" i="7" s="1"/>
  <c r="L7081" i="7"/>
  <c r="I7082" i="7"/>
  <c r="K7082" i="7" s="1"/>
  <c r="L7082" i="7"/>
  <c r="I7083" i="7"/>
  <c r="K7083" i="7" s="1"/>
  <c r="J7083" i="7"/>
  <c r="M7083" i="7" s="1"/>
  <c r="L7083" i="7"/>
  <c r="I7084" i="7"/>
  <c r="K7084" i="7" s="1"/>
  <c r="L7084" i="7"/>
  <c r="I7085" i="7"/>
  <c r="K7085" i="7" s="1"/>
  <c r="J7085" i="7"/>
  <c r="M7085" i="7" s="1"/>
  <c r="L7085" i="7"/>
  <c r="I7086" i="7"/>
  <c r="K7086" i="7" s="1"/>
  <c r="J7086" i="7"/>
  <c r="M7086" i="7" s="1"/>
  <c r="L7086" i="7"/>
  <c r="I7087" i="7"/>
  <c r="L7087" i="7"/>
  <c r="I7088" i="7"/>
  <c r="J7088" i="7"/>
  <c r="M7088" i="7" s="1"/>
  <c r="K7088" i="7"/>
  <c r="L7088" i="7"/>
  <c r="I7089" i="7"/>
  <c r="J7089" i="7" s="1"/>
  <c r="M7089" i="7" s="1"/>
  <c r="K7089" i="7"/>
  <c r="L7089" i="7"/>
  <c r="I7090" i="7"/>
  <c r="K7090" i="7" s="1"/>
  <c r="J7090" i="7"/>
  <c r="M7090" i="7" s="1"/>
  <c r="L7090" i="7"/>
  <c r="I7091" i="7"/>
  <c r="J7091" i="7" s="1"/>
  <c r="M7091" i="7" s="1"/>
  <c r="L7091" i="7"/>
  <c r="I7092" i="7"/>
  <c r="K7092" i="7" s="1"/>
  <c r="J7092" i="7"/>
  <c r="M7092" i="7" s="1"/>
  <c r="L7092" i="7"/>
  <c r="I7093" i="7"/>
  <c r="J7093" i="7" s="1"/>
  <c r="M7093" i="7" s="1"/>
  <c r="L7093" i="7"/>
  <c r="I7094" i="7"/>
  <c r="L7094" i="7"/>
  <c r="I7095" i="7"/>
  <c r="K7095" i="7" s="1"/>
  <c r="J7095" i="7"/>
  <c r="L7095" i="7"/>
  <c r="M7095" i="7"/>
  <c r="I7096" i="7"/>
  <c r="K7096" i="7" s="1"/>
  <c r="J7096" i="7"/>
  <c r="M7096" i="7" s="1"/>
  <c r="L7096" i="7"/>
  <c r="I7097" i="7"/>
  <c r="J7097" i="7" s="1"/>
  <c r="L7097" i="7"/>
  <c r="M7097" i="7"/>
  <c r="I7098" i="7"/>
  <c r="K7098" i="7" s="1"/>
  <c r="L7098" i="7"/>
  <c r="I7099" i="7"/>
  <c r="K7099" i="7" s="1"/>
  <c r="J7099" i="7"/>
  <c r="M7099" i="7" s="1"/>
  <c r="L7099" i="7"/>
  <c r="I7100" i="7"/>
  <c r="K7100" i="7" s="1"/>
  <c r="J7100" i="7"/>
  <c r="M7100" i="7" s="1"/>
  <c r="L7100" i="7"/>
  <c r="I7101" i="7"/>
  <c r="J7101" i="7" s="1"/>
  <c r="M7101" i="7" s="1"/>
  <c r="L7101" i="7"/>
  <c r="I7102" i="7"/>
  <c r="J7102" i="7" s="1"/>
  <c r="M7102" i="7" s="1"/>
  <c r="K7102" i="7"/>
  <c r="L7102" i="7"/>
  <c r="I7103" i="7"/>
  <c r="K7103" i="7" s="1"/>
  <c r="J7103" i="7"/>
  <c r="M7103" i="7" s="1"/>
  <c r="L7103" i="7"/>
  <c r="I7104" i="7"/>
  <c r="K7104" i="7" s="1"/>
  <c r="J7104" i="7"/>
  <c r="M7104" i="7" s="1"/>
  <c r="L7104" i="7"/>
  <c r="I7105" i="7"/>
  <c r="J7105" i="7" s="1"/>
  <c r="M7105" i="7" s="1"/>
  <c r="L7105" i="7"/>
  <c r="I7106" i="7"/>
  <c r="K7106" i="7" s="1"/>
  <c r="J7106" i="7"/>
  <c r="M7106" i="7" s="1"/>
  <c r="L7106" i="7"/>
  <c r="I7107" i="7"/>
  <c r="J7107" i="7"/>
  <c r="M7107" i="7" s="1"/>
  <c r="K7107" i="7"/>
  <c r="L7107" i="7"/>
  <c r="I7108" i="7"/>
  <c r="K7108" i="7" s="1"/>
  <c r="J7108" i="7"/>
  <c r="M7108" i="7" s="1"/>
  <c r="L7108" i="7"/>
  <c r="I7109" i="7"/>
  <c r="J7109" i="7" s="1"/>
  <c r="M7109" i="7" s="1"/>
  <c r="L7109" i="7"/>
  <c r="I7110" i="7"/>
  <c r="K7110" i="7" s="1"/>
  <c r="L7110" i="7"/>
  <c r="I7111" i="7"/>
  <c r="K7111" i="7" s="1"/>
  <c r="J7111" i="7"/>
  <c r="L7111" i="7"/>
  <c r="M7111" i="7"/>
  <c r="I7112" i="7"/>
  <c r="K7112" i="7" s="1"/>
  <c r="J7112" i="7"/>
  <c r="M7112" i="7" s="1"/>
  <c r="L7112" i="7"/>
  <c r="I7113" i="7"/>
  <c r="J7113" i="7" s="1"/>
  <c r="M7113" i="7" s="1"/>
  <c r="L7113" i="7"/>
  <c r="I7114" i="7"/>
  <c r="K7114" i="7" s="1"/>
  <c r="J7114" i="7"/>
  <c r="M7114" i="7" s="1"/>
  <c r="L7114" i="7"/>
  <c r="I7115" i="7"/>
  <c r="J7115" i="7" s="1"/>
  <c r="M7115" i="7" s="1"/>
  <c r="L7115" i="7"/>
  <c r="I7116" i="7"/>
  <c r="K7116" i="7" s="1"/>
  <c r="J7116" i="7"/>
  <c r="M7116" i="7" s="1"/>
  <c r="L7116" i="7"/>
  <c r="I7117" i="7"/>
  <c r="J7117" i="7" s="1"/>
  <c r="M7117" i="7" s="1"/>
  <c r="L7117" i="7"/>
  <c r="I7118" i="7"/>
  <c r="J7118" i="7" s="1"/>
  <c r="M7118" i="7" s="1"/>
  <c r="L7118" i="7"/>
  <c r="I7119" i="7"/>
  <c r="K7119" i="7" s="1"/>
  <c r="J7119" i="7"/>
  <c r="M7119" i="7" s="1"/>
  <c r="L7119" i="7"/>
  <c r="I7120" i="7"/>
  <c r="K7120" i="7" s="1"/>
  <c r="J7120" i="7"/>
  <c r="M7120" i="7" s="1"/>
  <c r="L7120" i="7"/>
  <c r="I7121" i="7"/>
  <c r="L7121" i="7"/>
  <c r="I7122" i="7"/>
  <c r="K7122" i="7" s="1"/>
  <c r="J7122" i="7"/>
  <c r="M7122" i="7" s="1"/>
  <c r="L7122" i="7"/>
  <c r="I7123" i="7"/>
  <c r="K7123" i="7" s="1"/>
  <c r="L7123" i="7"/>
  <c r="I7124" i="7"/>
  <c r="K7124" i="7" s="1"/>
  <c r="L7124" i="7"/>
  <c r="I7125" i="7"/>
  <c r="K7125" i="7" s="1"/>
  <c r="J7125" i="7"/>
  <c r="M7125" i="7" s="1"/>
  <c r="L7125" i="7"/>
  <c r="I7126" i="7"/>
  <c r="J7126" i="7" s="1"/>
  <c r="M7126" i="7" s="1"/>
  <c r="L7126" i="7"/>
  <c r="I7127" i="7"/>
  <c r="K7127" i="7" s="1"/>
  <c r="J7127" i="7"/>
  <c r="M7127" i="7" s="1"/>
  <c r="L7127" i="7"/>
  <c r="I7128" i="7"/>
  <c r="K7128" i="7" s="1"/>
  <c r="L7128" i="7"/>
  <c r="I7129" i="7"/>
  <c r="J7129" i="7"/>
  <c r="K7129" i="7"/>
  <c r="L7129" i="7"/>
  <c r="M7129" i="7"/>
  <c r="I7130" i="7"/>
  <c r="K7130" i="7" s="1"/>
  <c r="L7130" i="7"/>
  <c r="I7131" i="7"/>
  <c r="J7131" i="7"/>
  <c r="M7131" i="7" s="1"/>
  <c r="K7131" i="7"/>
  <c r="L7131" i="7"/>
  <c r="I7132" i="7"/>
  <c r="K7132" i="7" s="1"/>
  <c r="J7132" i="7"/>
  <c r="M7132" i="7" s="1"/>
  <c r="L7132" i="7"/>
  <c r="I7133" i="7"/>
  <c r="K7133" i="7" s="1"/>
  <c r="L7133" i="7"/>
  <c r="I7134" i="7"/>
  <c r="K7134" i="7" s="1"/>
  <c r="J7134" i="7"/>
  <c r="M7134" i="7" s="1"/>
  <c r="L7134" i="7"/>
  <c r="I7135" i="7"/>
  <c r="L7135" i="7"/>
  <c r="I7136" i="7"/>
  <c r="J7136" i="7" s="1"/>
  <c r="M7136" i="7" s="1"/>
  <c r="L7136" i="7"/>
  <c r="I7137" i="7"/>
  <c r="K7137" i="7" s="1"/>
  <c r="J7137" i="7"/>
  <c r="L7137" i="7"/>
  <c r="M7137" i="7"/>
  <c r="I7138" i="7"/>
  <c r="K7138" i="7" s="1"/>
  <c r="J7138" i="7"/>
  <c r="M7138" i="7" s="1"/>
  <c r="L7138" i="7"/>
  <c r="I7139" i="7"/>
  <c r="K7139" i="7" s="1"/>
  <c r="L7139" i="7"/>
  <c r="I7140" i="7"/>
  <c r="K7140" i="7" s="1"/>
  <c r="J7140" i="7"/>
  <c r="L7140" i="7"/>
  <c r="M7140" i="7"/>
  <c r="I7141" i="7"/>
  <c r="K7141" i="7" s="1"/>
  <c r="J7141" i="7"/>
  <c r="M7141" i="7" s="1"/>
  <c r="L7141" i="7"/>
  <c r="I7142" i="7"/>
  <c r="J7142" i="7" s="1"/>
  <c r="M7142" i="7" s="1"/>
  <c r="L7142" i="7"/>
  <c r="I7143" i="7"/>
  <c r="K7143" i="7" s="1"/>
  <c r="J7143" i="7"/>
  <c r="M7143" i="7" s="1"/>
  <c r="L7143" i="7"/>
  <c r="I7144" i="7"/>
  <c r="K7144" i="7" s="1"/>
  <c r="J7144" i="7"/>
  <c r="M7144" i="7" s="1"/>
  <c r="L7144" i="7"/>
  <c r="I7145" i="7"/>
  <c r="J7145" i="7" s="1"/>
  <c r="M7145" i="7" s="1"/>
  <c r="L7145" i="7"/>
  <c r="I7146" i="7"/>
  <c r="K7146" i="7" s="1"/>
  <c r="L7146" i="7"/>
  <c r="I7147" i="7"/>
  <c r="J7147" i="7" s="1"/>
  <c r="M7147" i="7" s="1"/>
  <c r="K7147" i="7"/>
  <c r="L7147" i="7"/>
  <c r="I7148" i="7"/>
  <c r="K7148" i="7" s="1"/>
  <c r="J7148" i="7"/>
  <c r="M7148" i="7" s="1"/>
  <c r="L7148" i="7"/>
  <c r="I7149" i="7"/>
  <c r="K7149" i="7" s="1"/>
  <c r="J7149" i="7"/>
  <c r="M7149" i="7" s="1"/>
  <c r="L7149" i="7"/>
  <c r="I7150" i="7"/>
  <c r="K7150" i="7" s="1"/>
  <c r="J7150" i="7"/>
  <c r="M7150" i="7" s="1"/>
  <c r="L7150" i="7"/>
  <c r="I7151" i="7"/>
  <c r="L7151" i="7"/>
  <c r="I7152" i="7"/>
  <c r="J7152" i="7" s="1"/>
  <c r="M7152" i="7" s="1"/>
  <c r="K7152" i="7"/>
  <c r="L7152" i="7"/>
  <c r="I7153" i="7"/>
  <c r="J7153" i="7"/>
  <c r="M7153" i="7" s="1"/>
  <c r="K7153" i="7"/>
  <c r="L7153" i="7"/>
  <c r="I7154" i="7"/>
  <c r="K7154" i="7" s="1"/>
  <c r="J7154" i="7"/>
  <c r="M7154" i="7" s="1"/>
  <c r="L7154" i="7"/>
  <c r="I7155" i="7"/>
  <c r="J7155" i="7"/>
  <c r="M7155" i="7" s="1"/>
  <c r="K7155" i="7"/>
  <c r="L7155" i="7"/>
  <c r="I7156" i="7"/>
  <c r="K7156" i="7" s="1"/>
  <c r="J7156" i="7"/>
  <c r="M7156" i="7" s="1"/>
  <c r="L7156" i="7"/>
  <c r="I7157" i="7"/>
  <c r="J7157" i="7" s="1"/>
  <c r="M7157" i="7" s="1"/>
  <c r="L7157" i="7"/>
  <c r="I7158" i="7"/>
  <c r="K7158" i="7" s="1"/>
  <c r="J7158" i="7"/>
  <c r="M7158" i="7" s="1"/>
  <c r="L7158" i="7"/>
  <c r="I7159" i="7"/>
  <c r="L7159" i="7"/>
  <c r="I7160" i="7"/>
  <c r="J7160" i="7" s="1"/>
  <c r="M7160" i="7" s="1"/>
  <c r="K7160" i="7"/>
  <c r="L7160" i="7"/>
  <c r="I7161" i="7"/>
  <c r="K7161" i="7" s="1"/>
  <c r="J7161" i="7"/>
  <c r="M7161" i="7" s="1"/>
  <c r="L7161" i="7"/>
  <c r="I7162" i="7"/>
  <c r="K7162" i="7" s="1"/>
  <c r="L7162" i="7"/>
  <c r="I7163" i="7"/>
  <c r="K7163" i="7" s="1"/>
  <c r="J7163" i="7"/>
  <c r="M7163" i="7" s="1"/>
  <c r="L7163" i="7"/>
  <c r="I7164" i="7"/>
  <c r="K7164" i="7" s="1"/>
  <c r="J7164" i="7"/>
  <c r="M7164" i="7" s="1"/>
  <c r="L7164" i="7"/>
  <c r="I7165" i="7"/>
  <c r="K7165" i="7" s="1"/>
  <c r="L7165" i="7"/>
  <c r="I7166" i="7"/>
  <c r="L7166" i="7"/>
  <c r="I7167" i="7"/>
  <c r="K7167" i="7" s="1"/>
  <c r="J7167" i="7"/>
  <c r="M7167" i="7" s="1"/>
  <c r="L7167" i="7"/>
  <c r="I7168" i="7"/>
  <c r="J7168" i="7" s="1"/>
  <c r="M7168" i="7" s="1"/>
  <c r="L7168" i="7"/>
  <c r="I7169" i="7"/>
  <c r="K7169" i="7" s="1"/>
  <c r="J7169" i="7"/>
  <c r="M7169" i="7" s="1"/>
  <c r="L7169" i="7"/>
  <c r="I7170" i="7"/>
  <c r="K7170" i="7" s="1"/>
  <c r="J7170" i="7"/>
  <c r="M7170" i="7" s="1"/>
  <c r="L7170" i="7"/>
  <c r="I7171" i="7"/>
  <c r="J7171" i="7" s="1"/>
  <c r="M7171" i="7" s="1"/>
  <c r="L7171" i="7"/>
  <c r="I7172" i="7"/>
  <c r="K7172" i="7" s="1"/>
  <c r="J7172" i="7"/>
  <c r="L7172" i="7"/>
  <c r="M7172" i="7"/>
  <c r="I7173" i="7"/>
  <c r="J7173" i="7" s="1"/>
  <c r="M7173" i="7" s="1"/>
  <c r="L7173" i="7"/>
  <c r="I7174" i="7"/>
  <c r="J7174" i="7" s="1"/>
  <c r="M7174" i="7" s="1"/>
  <c r="L7174" i="7"/>
  <c r="I7175" i="7"/>
  <c r="K7175" i="7" s="1"/>
  <c r="J7175" i="7"/>
  <c r="M7175" i="7" s="1"/>
  <c r="L7175" i="7"/>
  <c r="I7176" i="7"/>
  <c r="K7176" i="7" s="1"/>
  <c r="L7176" i="7"/>
  <c r="I7177" i="7"/>
  <c r="K7177" i="7" s="1"/>
  <c r="J7177" i="7"/>
  <c r="M7177" i="7" s="1"/>
  <c r="L7177" i="7"/>
  <c r="I7178" i="7"/>
  <c r="K7178" i="7" s="1"/>
  <c r="J7178" i="7"/>
  <c r="M7178" i="7" s="1"/>
  <c r="L7178" i="7"/>
  <c r="I7179" i="7"/>
  <c r="J7179" i="7"/>
  <c r="M7179" i="7" s="1"/>
  <c r="K7179" i="7"/>
  <c r="L7179" i="7"/>
  <c r="I7180" i="7"/>
  <c r="K7180" i="7" s="1"/>
  <c r="L7180" i="7"/>
  <c r="I7181" i="7"/>
  <c r="J7181" i="7"/>
  <c r="M7181" i="7" s="1"/>
  <c r="K7181" i="7"/>
  <c r="L7181" i="7"/>
  <c r="I7182" i="7"/>
  <c r="K7182" i="7" s="1"/>
  <c r="L7182" i="7"/>
  <c r="I7183" i="7"/>
  <c r="K7183" i="7" s="1"/>
  <c r="J7183" i="7"/>
  <c r="M7183" i="7" s="1"/>
  <c r="L7183" i="7"/>
  <c r="I7184" i="7"/>
  <c r="L7184" i="7"/>
  <c r="I7185" i="7"/>
  <c r="J7185" i="7" s="1"/>
  <c r="M7185" i="7" s="1"/>
  <c r="L7185" i="7"/>
  <c r="I7186" i="7"/>
  <c r="K7186" i="7" s="1"/>
  <c r="J7186" i="7"/>
  <c r="M7186" i="7" s="1"/>
  <c r="L7186" i="7"/>
  <c r="I7187" i="7"/>
  <c r="J7187" i="7"/>
  <c r="M7187" i="7" s="1"/>
  <c r="K7187" i="7"/>
  <c r="L7187" i="7"/>
  <c r="I7188" i="7"/>
  <c r="K7188" i="7" s="1"/>
  <c r="J7188" i="7"/>
  <c r="M7188" i="7" s="1"/>
  <c r="L7188" i="7"/>
  <c r="I7189" i="7"/>
  <c r="J7189" i="7" s="1"/>
  <c r="M7189" i="7" s="1"/>
  <c r="L7189" i="7"/>
  <c r="I7190" i="7"/>
  <c r="J7190" i="7"/>
  <c r="M7190" i="7" s="1"/>
  <c r="K7190" i="7"/>
  <c r="L7190" i="7"/>
  <c r="I7191" i="7"/>
  <c r="L7191" i="7"/>
  <c r="I7192" i="7"/>
  <c r="J7192" i="7" s="1"/>
  <c r="M7192" i="7" s="1"/>
  <c r="L7192" i="7"/>
  <c r="I7193" i="7"/>
  <c r="K7193" i="7" s="1"/>
  <c r="J7193" i="7"/>
  <c r="L7193" i="7"/>
  <c r="M7193" i="7"/>
  <c r="I7194" i="7"/>
  <c r="K7194" i="7" s="1"/>
  <c r="J7194" i="7"/>
  <c r="M7194" i="7" s="1"/>
  <c r="L7194" i="7"/>
  <c r="I7195" i="7"/>
  <c r="K7195" i="7" s="1"/>
  <c r="L7195" i="7"/>
  <c r="I7196" i="7"/>
  <c r="K7196" i="7" s="1"/>
  <c r="J7196" i="7"/>
  <c r="M7196" i="7" s="1"/>
  <c r="L7196" i="7"/>
  <c r="I7197" i="7"/>
  <c r="K7197" i="7" s="1"/>
  <c r="J7197" i="7"/>
  <c r="M7197" i="7" s="1"/>
  <c r="L7197" i="7"/>
  <c r="I7198" i="7"/>
  <c r="K7198" i="7" s="1"/>
  <c r="J7198" i="7"/>
  <c r="M7198" i="7" s="1"/>
  <c r="L7198" i="7"/>
  <c r="I7199" i="7"/>
  <c r="L7199" i="7"/>
  <c r="I7200" i="7"/>
  <c r="K7200" i="7" s="1"/>
  <c r="J7200" i="7"/>
  <c r="M7200" i="7" s="1"/>
  <c r="L7200" i="7"/>
  <c r="I7201" i="7"/>
  <c r="K7201" i="7" s="1"/>
  <c r="J7201" i="7"/>
  <c r="M7201" i="7" s="1"/>
  <c r="L7201" i="7"/>
  <c r="I7202" i="7"/>
  <c r="K7202" i="7" s="1"/>
  <c r="L7202" i="7"/>
  <c r="I7203" i="7"/>
  <c r="J7203" i="7"/>
  <c r="M7203" i="7" s="1"/>
  <c r="K7203" i="7"/>
  <c r="L7203" i="7"/>
  <c r="I7204" i="7"/>
  <c r="K7204" i="7" s="1"/>
  <c r="J7204" i="7"/>
  <c r="M7204" i="7" s="1"/>
  <c r="L7204" i="7"/>
  <c r="I7205" i="7"/>
  <c r="J7205" i="7"/>
  <c r="M7205" i="7" s="1"/>
  <c r="K7205" i="7"/>
  <c r="L7205" i="7"/>
  <c r="I7206" i="7"/>
  <c r="J7206" i="7"/>
  <c r="M7206" i="7" s="1"/>
  <c r="K7206" i="7"/>
  <c r="L7206" i="7"/>
  <c r="I7207" i="7"/>
  <c r="L7207" i="7"/>
  <c r="I7208" i="7"/>
  <c r="K7208" i="7" s="1"/>
  <c r="J7208" i="7"/>
  <c r="M7208" i="7" s="1"/>
  <c r="L7208" i="7"/>
  <c r="I7209" i="7"/>
  <c r="J7209" i="7" s="1"/>
  <c r="M7209" i="7" s="1"/>
  <c r="K7209" i="7"/>
  <c r="L7209" i="7"/>
  <c r="I7210" i="7"/>
  <c r="K7210" i="7" s="1"/>
  <c r="J7210" i="7"/>
  <c r="M7210" i="7" s="1"/>
  <c r="L7210" i="7"/>
  <c r="I7211" i="7"/>
  <c r="J7211" i="7" s="1"/>
  <c r="M7211" i="7" s="1"/>
  <c r="L7211" i="7"/>
  <c r="I7212" i="7"/>
  <c r="K7212" i="7" s="1"/>
  <c r="J7212" i="7"/>
  <c r="M7212" i="7" s="1"/>
  <c r="L7212" i="7"/>
  <c r="I7213" i="7"/>
  <c r="J7213" i="7" s="1"/>
  <c r="M7213" i="7" s="1"/>
  <c r="L7213" i="7"/>
  <c r="I7214" i="7"/>
  <c r="K7214" i="7" s="1"/>
  <c r="J7214" i="7"/>
  <c r="M7214" i="7" s="1"/>
  <c r="L7214" i="7"/>
  <c r="I7215" i="7"/>
  <c r="L7215" i="7"/>
  <c r="I7216" i="7"/>
  <c r="J7216" i="7"/>
  <c r="M7216" i="7" s="1"/>
  <c r="K7216" i="7"/>
  <c r="L7216" i="7"/>
  <c r="I7217" i="7"/>
  <c r="J7217" i="7" s="1"/>
  <c r="M7217" i="7" s="1"/>
  <c r="L7217" i="7"/>
  <c r="I7218" i="7"/>
  <c r="K7218" i="7" s="1"/>
  <c r="J7218" i="7"/>
  <c r="M7218" i="7" s="1"/>
  <c r="L7218" i="7"/>
  <c r="I7219" i="7"/>
  <c r="K7219" i="7" s="1"/>
  <c r="J7219" i="7"/>
  <c r="M7219" i="7" s="1"/>
  <c r="L7219" i="7"/>
  <c r="I7220" i="7"/>
  <c r="K7220" i="7" s="1"/>
  <c r="J7220" i="7"/>
  <c r="M7220" i="7" s="1"/>
  <c r="L7220" i="7"/>
  <c r="I7221" i="7"/>
  <c r="K7221" i="7" s="1"/>
  <c r="J7221" i="7"/>
  <c r="M7221" i="7" s="1"/>
  <c r="L7221" i="7"/>
  <c r="I7222" i="7"/>
  <c r="K7222" i="7" s="1"/>
  <c r="J7222" i="7"/>
  <c r="L7222" i="7"/>
  <c r="M7222" i="7"/>
  <c r="I7223" i="7"/>
  <c r="L7223" i="7"/>
  <c r="I7224" i="7"/>
  <c r="J7224" i="7" s="1"/>
  <c r="M7224" i="7" s="1"/>
  <c r="L7224" i="7"/>
  <c r="I7225" i="7"/>
  <c r="J7225" i="7"/>
  <c r="M7225" i="7" s="1"/>
  <c r="K7225" i="7"/>
  <c r="L7225" i="7"/>
  <c r="I7226" i="7"/>
  <c r="K7226" i="7" s="1"/>
  <c r="L7226" i="7"/>
  <c r="I7227" i="7"/>
  <c r="K7227" i="7" s="1"/>
  <c r="J7227" i="7"/>
  <c r="M7227" i="7" s="1"/>
  <c r="L7227" i="7"/>
  <c r="I7228" i="7"/>
  <c r="K7228" i="7" s="1"/>
  <c r="J7228" i="7"/>
  <c r="M7228" i="7" s="1"/>
  <c r="L7228" i="7"/>
  <c r="I7229" i="7"/>
  <c r="K7229" i="7" s="1"/>
  <c r="J7229" i="7"/>
  <c r="M7229" i="7" s="1"/>
  <c r="L7229" i="7"/>
  <c r="I7230" i="7"/>
  <c r="J7230" i="7"/>
  <c r="M7230" i="7" s="1"/>
  <c r="K7230" i="7"/>
  <c r="L7230" i="7"/>
  <c r="I7231" i="7"/>
  <c r="L7231" i="7"/>
  <c r="I7232" i="7"/>
  <c r="K7232" i="7" s="1"/>
  <c r="J7232" i="7"/>
  <c r="M7232" i="7" s="1"/>
  <c r="L7232" i="7"/>
  <c r="I7233" i="7"/>
  <c r="K7233" i="7" s="1"/>
  <c r="J7233" i="7"/>
  <c r="M7233" i="7" s="1"/>
  <c r="L7233" i="7"/>
  <c r="I7234" i="7"/>
  <c r="K7234" i="7" s="1"/>
  <c r="J7234" i="7"/>
  <c r="M7234" i="7" s="1"/>
  <c r="L7234" i="7"/>
  <c r="I7235" i="7"/>
  <c r="L7235" i="7"/>
  <c r="I7236" i="7"/>
  <c r="K7236" i="7" s="1"/>
  <c r="J7236" i="7"/>
  <c r="L7236" i="7"/>
  <c r="M7236" i="7"/>
  <c r="I7237" i="7"/>
  <c r="L7237" i="7"/>
  <c r="I7238" i="7"/>
  <c r="J7238" i="7" s="1"/>
  <c r="M7238" i="7" s="1"/>
  <c r="K7238" i="7"/>
  <c r="L7238" i="7"/>
  <c r="I7239" i="7"/>
  <c r="K7239" i="7" s="1"/>
  <c r="J7239" i="7"/>
  <c r="L7239" i="7"/>
  <c r="M7239" i="7"/>
  <c r="I7240" i="7"/>
  <c r="K7240" i="7" s="1"/>
  <c r="J7240" i="7"/>
  <c r="M7240" i="7" s="1"/>
  <c r="L7240" i="7"/>
  <c r="I7241" i="7"/>
  <c r="J7241" i="7" s="1"/>
  <c r="M7241" i="7" s="1"/>
  <c r="L7241" i="7"/>
  <c r="I7242" i="7"/>
  <c r="K7242" i="7" s="1"/>
  <c r="L7242" i="7"/>
  <c r="I7243" i="7"/>
  <c r="K7243" i="7" s="1"/>
  <c r="J7243" i="7"/>
  <c r="M7243" i="7" s="1"/>
  <c r="L7243" i="7"/>
  <c r="I7244" i="7"/>
  <c r="K7244" i="7" s="1"/>
  <c r="J7244" i="7"/>
  <c r="M7244" i="7" s="1"/>
  <c r="L7244" i="7"/>
  <c r="I7245" i="7"/>
  <c r="J7245" i="7" s="1"/>
  <c r="M7245" i="7" s="1"/>
  <c r="L7245" i="7"/>
  <c r="I7246" i="7"/>
  <c r="J7246" i="7"/>
  <c r="M7246" i="7" s="1"/>
  <c r="K7246" i="7"/>
  <c r="L7246" i="7"/>
  <c r="I7247" i="7"/>
  <c r="L7247" i="7"/>
  <c r="I7248" i="7"/>
  <c r="K7248" i="7" s="1"/>
  <c r="J7248" i="7"/>
  <c r="M7248" i="7" s="1"/>
  <c r="L7248" i="7"/>
  <c r="I7249" i="7"/>
  <c r="J7249" i="7" s="1"/>
  <c r="M7249" i="7" s="1"/>
  <c r="K7249" i="7"/>
  <c r="L7249" i="7"/>
  <c r="I7250" i="7"/>
  <c r="K7250" i="7" s="1"/>
  <c r="J7250" i="7"/>
  <c r="M7250" i="7" s="1"/>
  <c r="L7250" i="7"/>
  <c r="I7251" i="7"/>
  <c r="K7251" i="7" s="1"/>
  <c r="L7251" i="7"/>
  <c r="I7252" i="7"/>
  <c r="K7252" i="7" s="1"/>
  <c r="J7252" i="7"/>
  <c r="M7252" i="7" s="1"/>
  <c r="L7252" i="7"/>
  <c r="I7253" i="7"/>
  <c r="K7253" i="7" s="1"/>
  <c r="L7253" i="7"/>
  <c r="I7254" i="7"/>
  <c r="J7254" i="7"/>
  <c r="K7254" i="7"/>
  <c r="L7254" i="7"/>
  <c r="M7254" i="7"/>
  <c r="I7255" i="7"/>
  <c r="L7255" i="7"/>
  <c r="I7256" i="7"/>
  <c r="K7256" i="7" s="1"/>
  <c r="J7256" i="7"/>
  <c r="M7256" i="7" s="1"/>
  <c r="L7256" i="7"/>
  <c r="I7257" i="7"/>
  <c r="J7257" i="7" s="1"/>
  <c r="M7257" i="7" s="1"/>
  <c r="L7257" i="7"/>
  <c r="I7258" i="7"/>
  <c r="K7258" i="7" s="1"/>
  <c r="J7258" i="7"/>
  <c r="M7258" i="7" s="1"/>
  <c r="L7258" i="7"/>
  <c r="I7259" i="7"/>
  <c r="J7259" i="7"/>
  <c r="M7259" i="7" s="1"/>
  <c r="K7259" i="7"/>
  <c r="L7259" i="7"/>
  <c r="I7260" i="7"/>
  <c r="K7260" i="7" s="1"/>
  <c r="J7260" i="7"/>
  <c r="L7260" i="7"/>
  <c r="M7260" i="7"/>
  <c r="I7261" i="7"/>
  <c r="K7261" i="7" s="1"/>
  <c r="J7261" i="7"/>
  <c r="M7261" i="7" s="1"/>
  <c r="L7261" i="7"/>
  <c r="I7262" i="7"/>
  <c r="K7262" i="7" s="1"/>
  <c r="J7262" i="7"/>
  <c r="L7262" i="7"/>
  <c r="M7262" i="7"/>
  <c r="I7263" i="7"/>
  <c r="L7263" i="7"/>
  <c r="I7264" i="7"/>
  <c r="J7264" i="7" s="1"/>
  <c r="M7264" i="7" s="1"/>
  <c r="L7264" i="7"/>
  <c r="I7265" i="7"/>
  <c r="J7265" i="7"/>
  <c r="M7265" i="7" s="1"/>
  <c r="K7265" i="7"/>
  <c r="L7265" i="7"/>
  <c r="I7266" i="7"/>
  <c r="K7266" i="7" s="1"/>
  <c r="J7266" i="7"/>
  <c r="M7266" i="7" s="1"/>
  <c r="L7266" i="7"/>
  <c r="I7267" i="7"/>
  <c r="J7267" i="7"/>
  <c r="M7267" i="7" s="1"/>
  <c r="K7267" i="7"/>
  <c r="L7267" i="7"/>
  <c r="I7268" i="7"/>
  <c r="K7268" i="7" s="1"/>
  <c r="J7268" i="7"/>
  <c r="M7268" i="7" s="1"/>
  <c r="L7268" i="7"/>
  <c r="I7269" i="7"/>
  <c r="K7269" i="7" s="1"/>
  <c r="J7269" i="7"/>
  <c r="M7269" i="7" s="1"/>
  <c r="L7269" i="7"/>
  <c r="I7270" i="7"/>
  <c r="K7270" i="7" s="1"/>
  <c r="J7270" i="7"/>
  <c r="M7270" i="7" s="1"/>
  <c r="L7270" i="7"/>
  <c r="I7271" i="7"/>
  <c r="L7271" i="7"/>
  <c r="I7272" i="7"/>
  <c r="K7272" i="7" s="1"/>
  <c r="J7272" i="7"/>
  <c r="M7272" i="7" s="1"/>
  <c r="L7272" i="7"/>
  <c r="I7273" i="7"/>
  <c r="J7273" i="7" s="1"/>
  <c r="M7273" i="7" s="1"/>
  <c r="L7273" i="7"/>
  <c r="I7274" i="7"/>
  <c r="K7274" i="7" s="1"/>
  <c r="J7274" i="7"/>
  <c r="M7274" i="7" s="1"/>
  <c r="L7274" i="7"/>
  <c r="I7275" i="7"/>
  <c r="J7275" i="7" s="1"/>
  <c r="M7275" i="7" s="1"/>
  <c r="L7275" i="7"/>
  <c r="I7276" i="7"/>
  <c r="K7276" i="7" s="1"/>
  <c r="J7276" i="7"/>
  <c r="L7276" i="7"/>
  <c r="M7276" i="7"/>
  <c r="I7277" i="7"/>
  <c r="K7277" i="7" s="1"/>
  <c r="J7277" i="7"/>
  <c r="M7277" i="7" s="1"/>
  <c r="L7277" i="7"/>
  <c r="I7278" i="7"/>
  <c r="K7278" i="7" s="1"/>
  <c r="J7278" i="7"/>
  <c r="L7278" i="7"/>
  <c r="M7278" i="7"/>
  <c r="I7279" i="7"/>
  <c r="L7279" i="7"/>
  <c r="I7280" i="7"/>
  <c r="K7280" i="7" s="1"/>
  <c r="J7280" i="7"/>
  <c r="M7280" i="7" s="1"/>
  <c r="L7280" i="7"/>
  <c r="I7281" i="7"/>
  <c r="J7281" i="7" s="1"/>
  <c r="M7281" i="7" s="1"/>
  <c r="L7281" i="7"/>
  <c r="I7282" i="7"/>
  <c r="K7282" i="7" s="1"/>
  <c r="J7282" i="7"/>
  <c r="M7282" i="7" s="1"/>
  <c r="L7282" i="7"/>
  <c r="I7283" i="7"/>
  <c r="K7283" i="7" s="1"/>
  <c r="J7283" i="7"/>
  <c r="M7283" i="7" s="1"/>
  <c r="L7283" i="7"/>
  <c r="I7284" i="7"/>
  <c r="K7284" i="7" s="1"/>
  <c r="J7284" i="7"/>
  <c r="M7284" i="7" s="1"/>
  <c r="L7284" i="7"/>
  <c r="I7285" i="7"/>
  <c r="J7285" i="7" s="1"/>
  <c r="M7285" i="7" s="1"/>
  <c r="L7285" i="7"/>
  <c r="I7286" i="7"/>
  <c r="L7286" i="7"/>
  <c r="I7287" i="7"/>
  <c r="L7287" i="7"/>
  <c r="I7288" i="7"/>
  <c r="K7288" i="7" s="1"/>
  <c r="J7288" i="7"/>
  <c r="M7288" i="7" s="1"/>
  <c r="L7288" i="7"/>
  <c r="I7289" i="7"/>
  <c r="J7289" i="7" s="1"/>
  <c r="M7289" i="7" s="1"/>
  <c r="L7289" i="7"/>
  <c r="I7290" i="7"/>
  <c r="K7290" i="7" s="1"/>
  <c r="J7290" i="7"/>
  <c r="M7290" i="7" s="1"/>
  <c r="L7290" i="7"/>
  <c r="I7291" i="7"/>
  <c r="J7291" i="7"/>
  <c r="K7291" i="7"/>
  <c r="L7291" i="7"/>
  <c r="M7291" i="7"/>
  <c r="I7292" i="7"/>
  <c r="K7292" i="7" s="1"/>
  <c r="J7292" i="7"/>
  <c r="M7292" i="7" s="1"/>
  <c r="L7292" i="7"/>
  <c r="I7293" i="7"/>
  <c r="J7293" i="7" s="1"/>
  <c r="M7293" i="7" s="1"/>
  <c r="K7293" i="7"/>
  <c r="L7293" i="7"/>
  <c r="I7294" i="7"/>
  <c r="J7294" i="7"/>
  <c r="M7294" i="7" s="1"/>
  <c r="K7294" i="7"/>
  <c r="L7294" i="7"/>
  <c r="I7295" i="7"/>
  <c r="L7295" i="7"/>
  <c r="I7296" i="7"/>
  <c r="K7296" i="7" s="1"/>
  <c r="J7296" i="7"/>
  <c r="M7296" i="7" s="1"/>
  <c r="L7296" i="7"/>
  <c r="I7297" i="7"/>
  <c r="K7297" i="7" s="1"/>
  <c r="J7297" i="7"/>
  <c r="M7297" i="7" s="1"/>
  <c r="L7297" i="7"/>
  <c r="I7298" i="7"/>
  <c r="K7298" i="7" s="1"/>
  <c r="L7298" i="7"/>
  <c r="I7299" i="7"/>
  <c r="K7299" i="7" s="1"/>
  <c r="J7299" i="7"/>
  <c r="L7299" i="7"/>
  <c r="M7299" i="7"/>
  <c r="I7300" i="7"/>
  <c r="J7300" i="7" s="1"/>
  <c r="M7300" i="7" s="1"/>
  <c r="L7300" i="7"/>
  <c r="I7301" i="7"/>
  <c r="K7301" i="7" s="1"/>
  <c r="J7301" i="7"/>
  <c r="M7301" i="7" s="1"/>
  <c r="L7301" i="7"/>
  <c r="I7302" i="7"/>
  <c r="K7302" i="7" s="1"/>
  <c r="J7302" i="7"/>
  <c r="M7302" i="7" s="1"/>
  <c r="L7302" i="7"/>
  <c r="I7303" i="7"/>
  <c r="L7303" i="7"/>
  <c r="I7304" i="7"/>
  <c r="J7304" i="7" s="1"/>
  <c r="M7304" i="7" s="1"/>
  <c r="K7304" i="7"/>
  <c r="L7304" i="7"/>
  <c r="I7305" i="7"/>
  <c r="K7305" i="7" s="1"/>
  <c r="J7305" i="7"/>
  <c r="M7305" i="7" s="1"/>
  <c r="L7305" i="7"/>
  <c r="I7306" i="7"/>
  <c r="K7306" i="7" s="1"/>
  <c r="J7306" i="7"/>
  <c r="M7306" i="7" s="1"/>
  <c r="L7306" i="7"/>
  <c r="I7307" i="7"/>
  <c r="J7307" i="7" s="1"/>
  <c r="M7307" i="7" s="1"/>
  <c r="L7307" i="7"/>
  <c r="I7308" i="7"/>
  <c r="K7308" i="7" s="1"/>
  <c r="L7308" i="7"/>
  <c r="I7309" i="7"/>
  <c r="K7309" i="7" s="1"/>
  <c r="J7309" i="7"/>
  <c r="M7309" i="7" s="1"/>
  <c r="L7309" i="7"/>
  <c r="I7310" i="7"/>
  <c r="L7310" i="7"/>
  <c r="I7311" i="7"/>
  <c r="L7311" i="7"/>
  <c r="I7312" i="7"/>
  <c r="K7312" i="7" s="1"/>
  <c r="J7312" i="7"/>
  <c r="M7312" i="7" s="1"/>
  <c r="L7312" i="7"/>
  <c r="I7313" i="7"/>
  <c r="J7313" i="7" s="1"/>
  <c r="M7313" i="7" s="1"/>
  <c r="L7313" i="7"/>
  <c r="I7314" i="7"/>
  <c r="K7314" i="7" s="1"/>
  <c r="L7314" i="7"/>
  <c r="I7315" i="7"/>
  <c r="J7315" i="7"/>
  <c r="M7315" i="7" s="1"/>
  <c r="K7315" i="7"/>
  <c r="L7315" i="7"/>
  <c r="I7316" i="7"/>
  <c r="K7316" i="7" s="1"/>
  <c r="J7316" i="7"/>
  <c r="L7316" i="7"/>
  <c r="M7316" i="7"/>
  <c r="I7317" i="7"/>
  <c r="K7317" i="7" s="1"/>
  <c r="J7317" i="7"/>
  <c r="M7317" i="7" s="1"/>
  <c r="L7317" i="7"/>
  <c r="I7318" i="7"/>
  <c r="K7318" i="7" s="1"/>
  <c r="J7318" i="7"/>
  <c r="L7318" i="7"/>
  <c r="M7318" i="7"/>
  <c r="I7319" i="7"/>
  <c r="K7319" i="7" s="1"/>
  <c r="J7319" i="7"/>
  <c r="M7319" i="7" s="1"/>
  <c r="L7319" i="7"/>
  <c r="I7320" i="7"/>
  <c r="K7320" i="7" s="1"/>
  <c r="J7320" i="7"/>
  <c r="M7320" i="7" s="1"/>
  <c r="L7320" i="7"/>
  <c r="I7321" i="7"/>
  <c r="L7321" i="7"/>
  <c r="I7322" i="7"/>
  <c r="K7322" i="7" s="1"/>
  <c r="J7322" i="7"/>
  <c r="M7322" i="7" s="1"/>
  <c r="L7322" i="7"/>
  <c r="I7323" i="7"/>
  <c r="J7323" i="7" s="1"/>
  <c r="M7323" i="7" s="1"/>
  <c r="K7323" i="7"/>
  <c r="L7323" i="7"/>
  <c r="I7324" i="7"/>
  <c r="K7324" i="7" s="1"/>
  <c r="J7324" i="7"/>
  <c r="M7324" i="7" s="1"/>
  <c r="L7324" i="7"/>
  <c r="I7325" i="7"/>
  <c r="K7325" i="7" s="1"/>
  <c r="L7325" i="7"/>
  <c r="I7326" i="7"/>
  <c r="J7326" i="7" s="1"/>
  <c r="M7326" i="7" s="1"/>
  <c r="K7326" i="7"/>
  <c r="L7326" i="7"/>
  <c r="I7327" i="7"/>
  <c r="L7327" i="7"/>
  <c r="I7328" i="7"/>
  <c r="K7328" i="7" s="1"/>
  <c r="J7328" i="7"/>
  <c r="M7328" i="7" s="1"/>
  <c r="L7328" i="7"/>
  <c r="I7329" i="7"/>
  <c r="K7329" i="7" s="1"/>
  <c r="J7329" i="7"/>
  <c r="L7329" i="7"/>
  <c r="M7329" i="7"/>
  <c r="I7330" i="7"/>
  <c r="K7330" i="7" s="1"/>
  <c r="L7330" i="7"/>
  <c r="I7331" i="7"/>
  <c r="K7331" i="7" s="1"/>
  <c r="J7331" i="7"/>
  <c r="M7331" i="7" s="1"/>
  <c r="L7331" i="7"/>
  <c r="I7332" i="7"/>
  <c r="K7332" i="7" s="1"/>
  <c r="J7332" i="7"/>
  <c r="M7332" i="7" s="1"/>
  <c r="L7332" i="7"/>
  <c r="I7333" i="7"/>
  <c r="K7333" i="7" s="1"/>
  <c r="L7333" i="7"/>
  <c r="I7334" i="7"/>
  <c r="K7334" i="7" s="1"/>
  <c r="L7334" i="7"/>
  <c r="I7335" i="7"/>
  <c r="K7335" i="7" s="1"/>
  <c r="J7335" i="7"/>
  <c r="M7335" i="7" s="1"/>
  <c r="L7335" i="7"/>
  <c r="I7336" i="7"/>
  <c r="K7336" i="7" s="1"/>
  <c r="J7336" i="7"/>
  <c r="M7336" i="7" s="1"/>
  <c r="L7336" i="7"/>
  <c r="I7337" i="7"/>
  <c r="J7337" i="7" s="1"/>
  <c r="M7337" i="7" s="1"/>
  <c r="L7337" i="7"/>
  <c r="I7338" i="7"/>
  <c r="K7338" i="7" s="1"/>
  <c r="L7338" i="7"/>
  <c r="I7339" i="7"/>
  <c r="K7339" i="7" s="1"/>
  <c r="J7339" i="7"/>
  <c r="M7339" i="7" s="1"/>
  <c r="L7339" i="7"/>
  <c r="I7340" i="7"/>
  <c r="K7340" i="7" s="1"/>
  <c r="J7340" i="7"/>
  <c r="L7340" i="7"/>
  <c r="M7340" i="7"/>
  <c r="I7341" i="7"/>
  <c r="J7341" i="7" s="1"/>
  <c r="M7341" i="7" s="1"/>
  <c r="L7341" i="7"/>
  <c r="I7342" i="7"/>
  <c r="J7342" i="7" s="1"/>
  <c r="M7342" i="7" s="1"/>
  <c r="K7342" i="7"/>
  <c r="L7342" i="7"/>
  <c r="I7343" i="7"/>
  <c r="K7343" i="7" s="1"/>
  <c r="J7343" i="7"/>
  <c r="M7343" i="7" s="1"/>
  <c r="L7343" i="7"/>
  <c r="I7344" i="7"/>
  <c r="K7344" i="7" s="1"/>
  <c r="J7344" i="7"/>
  <c r="M7344" i="7" s="1"/>
  <c r="L7344" i="7"/>
  <c r="I7345" i="7"/>
  <c r="J7345" i="7" s="1"/>
  <c r="M7345" i="7" s="1"/>
  <c r="L7345" i="7"/>
  <c r="I7346" i="7"/>
  <c r="K7346" i="7" s="1"/>
  <c r="L7346" i="7"/>
  <c r="I7347" i="7"/>
  <c r="J7347" i="7" s="1"/>
  <c r="M7347" i="7" s="1"/>
  <c r="L7347" i="7"/>
  <c r="I7348" i="7"/>
  <c r="K7348" i="7" s="1"/>
  <c r="J7348" i="7"/>
  <c r="M7348" i="7" s="1"/>
  <c r="L7348" i="7"/>
  <c r="I7349" i="7"/>
  <c r="K7349" i="7" s="1"/>
  <c r="J7349" i="7"/>
  <c r="M7349" i="7" s="1"/>
  <c r="L7349" i="7"/>
  <c r="I7350" i="7"/>
  <c r="J7350" i="7" s="1"/>
  <c r="M7350" i="7" s="1"/>
  <c r="K7350" i="7"/>
  <c r="L7350" i="7"/>
  <c r="I7351" i="7"/>
  <c r="K7351" i="7" s="1"/>
  <c r="J7351" i="7"/>
  <c r="M7351" i="7" s="1"/>
  <c r="L7351" i="7"/>
  <c r="I7352" i="7"/>
  <c r="J7352" i="7"/>
  <c r="M7352" i="7" s="1"/>
  <c r="K7352" i="7"/>
  <c r="L7352" i="7"/>
  <c r="I7353" i="7"/>
  <c r="J7353" i="7" s="1"/>
  <c r="L7353" i="7"/>
  <c r="M7353" i="7"/>
  <c r="I7354" i="7"/>
  <c r="K7354" i="7" s="1"/>
  <c r="J7354" i="7"/>
  <c r="M7354" i="7" s="1"/>
  <c r="L7354" i="7"/>
  <c r="I7355" i="7"/>
  <c r="J7355" i="7" s="1"/>
  <c r="M7355" i="7" s="1"/>
  <c r="L7355" i="7"/>
  <c r="I7356" i="7"/>
  <c r="K7356" i="7" s="1"/>
  <c r="L7356" i="7"/>
  <c r="I7357" i="7"/>
  <c r="J7357" i="7" s="1"/>
  <c r="M7357" i="7" s="1"/>
  <c r="L7357" i="7"/>
  <c r="I7358" i="7"/>
  <c r="K7358" i="7" s="1"/>
  <c r="J7358" i="7"/>
  <c r="M7358" i="7" s="1"/>
  <c r="L7358" i="7"/>
  <c r="I7359" i="7"/>
  <c r="L7359" i="7"/>
  <c r="I7360" i="7"/>
  <c r="K7360" i="7" s="1"/>
  <c r="J7360" i="7"/>
  <c r="M7360" i="7" s="1"/>
  <c r="L7360" i="7"/>
  <c r="I7361" i="7"/>
  <c r="K7361" i="7" s="1"/>
  <c r="J7361" i="7"/>
  <c r="M7361" i="7" s="1"/>
  <c r="L7361" i="7"/>
  <c r="I7362" i="7"/>
  <c r="K7362" i="7" s="1"/>
  <c r="L7362" i="7"/>
  <c r="I7363" i="7"/>
  <c r="K7363" i="7" s="1"/>
  <c r="J7363" i="7"/>
  <c r="M7363" i="7" s="1"/>
  <c r="L7363" i="7"/>
  <c r="I7364" i="7"/>
  <c r="K7364" i="7" s="1"/>
  <c r="L7364" i="7"/>
  <c r="I7365" i="7"/>
  <c r="K7365" i="7" s="1"/>
  <c r="J7365" i="7"/>
  <c r="M7365" i="7" s="1"/>
  <c r="L7365" i="7"/>
  <c r="I7366" i="7"/>
  <c r="K7366" i="7" s="1"/>
  <c r="J7366" i="7"/>
  <c r="M7366" i="7" s="1"/>
  <c r="L7366" i="7"/>
  <c r="I7367" i="7"/>
  <c r="L7367" i="7"/>
  <c r="I7368" i="7"/>
  <c r="K7368" i="7" s="1"/>
  <c r="L7368" i="7"/>
  <c r="I7369" i="7"/>
  <c r="J7369" i="7" s="1"/>
  <c r="M7369" i="7" s="1"/>
  <c r="L7369" i="7"/>
  <c r="I7370" i="7"/>
  <c r="K7370" i="7" s="1"/>
  <c r="J7370" i="7"/>
  <c r="M7370" i="7" s="1"/>
  <c r="L7370" i="7"/>
  <c r="I7371" i="7"/>
  <c r="K7371" i="7" s="1"/>
  <c r="J7371" i="7"/>
  <c r="M7371" i="7" s="1"/>
  <c r="L7371" i="7"/>
  <c r="I7372" i="7"/>
  <c r="K7372" i="7" s="1"/>
  <c r="J7372" i="7"/>
  <c r="L7372" i="7"/>
  <c r="M7372" i="7"/>
  <c r="I7373" i="7"/>
  <c r="J7373" i="7" s="1"/>
  <c r="M7373" i="7" s="1"/>
  <c r="L7373" i="7"/>
  <c r="I7374" i="7"/>
  <c r="K7374" i="7" s="1"/>
  <c r="L7374" i="7"/>
  <c r="I7375" i="7"/>
  <c r="K7375" i="7" s="1"/>
  <c r="J7375" i="7"/>
  <c r="M7375" i="7" s="1"/>
  <c r="L7375" i="7"/>
  <c r="I7376" i="7"/>
  <c r="K7376" i="7" s="1"/>
  <c r="J7376" i="7"/>
  <c r="M7376" i="7" s="1"/>
  <c r="L7376" i="7"/>
  <c r="I7377" i="7"/>
  <c r="J7377" i="7" s="1"/>
  <c r="M7377" i="7" s="1"/>
  <c r="L7377" i="7"/>
  <c r="I7378" i="7"/>
  <c r="K7378" i="7" s="1"/>
  <c r="J7378" i="7"/>
  <c r="M7378" i="7" s="1"/>
  <c r="L7378" i="7"/>
  <c r="I7379" i="7"/>
  <c r="K7379" i="7" s="1"/>
  <c r="J7379" i="7"/>
  <c r="M7379" i="7" s="1"/>
  <c r="L7379" i="7"/>
  <c r="I7380" i="7"/>
  <c r="J7380" i="7" s="1"/>
  <c r="M7380" i="7" s="1"/>
  <c r="L7380" i="7"/>
  <c r="I7381" i="7"/>
  <c r="K7381" i="7" s="1"/>
  <c r="J7381" i="7"/>
  <c r="M7381" i="7" s="1"/>
  <c r="L7381" i="7"/>
  <c r="I7382" i="7"/>
  <c r="K7382" i="7" s="1"/>
  <c r="J7382" i="7"/>
  <c r="M7382" i="7" s="1"/>
  <c r="L7382" i="7"/>
  <c r="I7383" i="7"/>
  <c r="L7383" i="7"/>
  <c r="I7384" i="7"/>
  <c r="K7384" i="7" s="1"/>
  <c r="J7384" i="7"/>
  <c r="M7384" i="7" s="1"/>
  <c r="L7384" i="7"/>
  <c r="I7385" i="7"/>
  <c r="J7385" i="7" s="1"/>
  <c r="M7385" i="7" s="1"/>
  <c r="L7385" i="7"/>
  <c r="I7386" i="7"/>
  <c r="K7386" i="7" s="1"/>
  <c r="L7386" i="7"/>
  <c r="I7387" i="7"/>
  <c r="J7387" i="7" s="1"/>
  <c r="M7387" i="7" s="1"/>
  <c r="K7387" i="7"/>
  <c r="L7387" i="7"/>
  <c r="I7388" i="7"/>
  <c r="K7388" i="7" s="1"/>
  <c r="J7388" i="7"/>
  <c r="M7388" i="7" s="1"/>
  <c r="L7388" i="7"/>
  <c r="I7389" i="7"/>
  <c r="K7389" i="7" s="1"/>
  <c r="L7389" i="7"/>
  <c r="I7390" i="7"/>
  <c r="K7390" i="7" s="1"/>
  <c r="J7390" i="7"/>
  <c r="M7390" i="7" s="1"/>
  <c r="L7390" i="7"/>
  <c r="I7391" i="7"/>
  <c r="L7391" i="7"/>
  <c r="I7392" i="7"/>
  <c r="K7392" i="7" s="1"/>
  <c r="J7392" i="7"/>
  <c r="M7392" i="7" s="1"/>
  <c r="L7392" i="7"/>
  <c r="I7393" i="7"/>
  <c r="J7393" i="7"/>
  <c r="K7393" i="7"/>
  <c r="L7393" i="7"/>
  <c r="M7393" i="7"/>
  <c r="I7394" i="7"/>
  <c r="K7394" i="7" s="1"/>
  <c r="J7394" i="7"/>
  <c r="M7394" i="7" s="1"/>
  <c r="L7394" i="7"/>
  <c r="I7395" i="7"/>
  <c r="J7395" i="7"/>
  <c r="M7395" i="7" s="1"/>
  <c r="K7395" i="7"/>
  <c r="L7395" i="7"/>
  <c r="I7396" i="7"/>
  <c r="K7396" i="7" s="1"/>
  <c r="J7396" i="7"/>
  <c r="M7396" i="7" s="1"/>
  <c r="L7396" i="7"/>
  <c r="I7397" i="7"/>
  <c r="K7397" i="7" s="1"/>
  <c r="L7397" i="7"/>
  <c r="I7398" i="7"/>
  <c r="K7398" i="7" s="1"/>
  <c r="J7398" i="7"/>
  <c r="M7398" i="7" s="1"/>
  <c r="L7398" i="7"/>
  <c r="I7399" i="7"/>
  <c r="L7399" i="7"/>
  <c r="I7400" i="7"/>
  <c r="J7400" i="7"/>
  <c r="M7400" i="7" s="1"/>
  <c r="K7400" i="7"/>
  <c r="L7400" i="7"/>
  <c r="I7401" i="7"/>
  <c r="L7401" i="7"/>
  <c r="I7402" i="7"/>
  <c r="K7402" i="7" s="1"/>
  <c r="J7402" i="7"/>
  <c r="M7402" i="7" s="1"/>
  <c r="L7402" i="7"/>
  <c r="I7403" i="7"/>
  <c r="K7403" i="7" s="1"/>
  <c r="J7403" i="7"/>
  <c r="M7403" i="7" s="1"/>
  <c r="L7403" i="7"/>
  <c r="I7404" i="7"/>
  <c r="K7404" i="7" s="1"/>
  <c r="J7404" i="7"/>
  <c r="M7404" i="7" s="1"/>
  <c r="L7404" i="7"/>
  <c r="I7405" i="7"/>
  <c r="K7405" i="7" s="1"/>
  <c r="L7405" i="7"/>
  <c r="I7406" i="7"/>
  <c r="J7406" i="7" s="1"/>
  <c r="M7406" i="7" s="1"/>
  <c r="K7406" i="7"/>
  <c r="L7406" i="7"/>
  <c r="I7407" i="7"/>
  <c r="K7407" i="7" s="1"/>
  <c r="J7407" i="7"/>
  <c r="M7407" i="7" s="1"/>
  <c r="L7407" i="7"/>
  <c r="I7408" i="7"/>
  <c r="J7408" i="7" s="1"/>
  <c r="M7408" i="7" s="1"/>
  <c r="K7408" i="7"/>
  <c r="L7408" i="7"/>
  <c r="I7409" i="7"/>
  <c r="K7409" i="7" s="1"/>
  <c r="J7409" i="7"/>
  <c r="M7409" i="7" s="1"/>
  <c r="L7409" i="7"/>
  <c r="I7410" i="7"/>
  <c r="K7410" i="7" s="1"/>
  <c r="L7410" i="7"/>
  <c r="I7411" i="7"/>
  <c r="K7411" i="7" s="1"/>
  <c r="J7411" i="7"/>
  <c r="M7411" i="7" s="1"/>
  <c r="L7411" i="7"/>
  <c r="I7412" i="7"/>
  <c r="K7412" i="7" s="1"/>
  <c r="L7412" i="7"/>
  <c r="I7413" i="7"/>
  <c r="K7413" i="7" s="1"/>
  <c r="J7413" i="7"/>
  <c r="M7413" i="7" s="1"/>
  <c r="L7413" i="7"/>
  <c r="I7414" i="7"/>
  <c r="J7414" i="7"/>
  <c r="M7414" i="7" s="1"/>
  <c r="K7414" i="7"/>
  <c r="L7414" i="7"/>
  <c r="I7415" i="7"/>
  <c r="L7415" i="7"/>
  <c r="I7416" i="7"/>
  <c r="L7416" i="7"/>
  <c r="I7417" i="7"/>
  <c r="K7417" i="7" s="1"/>
  <c r="J7417" i="7"/>
  <c r="L7417" i="7"/>
  <c r="M7417" i="7"/>
  <c r="I7418" i="7"/>
  <c r="K7418" i="7" s="1"/>
  <c r="J7418" i="7"/>
  <c r="M7418" i="7" s="1"/>
  <c r="L7418" i="7"/>
  <c r="I7419" i="7"/>
  <c r="J7419" i="7" s="1"/>
  <c r="M7419" i="7" s="1"/>
  <c r="L7419" i="7"/>
  <c r="I7420" i="7"/>
  <c r="K7420" i="7" s="1"/>
  <c r="J7420" i="7"/>
  <c r="M7420" i="7" s="1"/>
  <c r="L7420" i="7"/>
  <c r="I7421" i="7"/>
  <c r="J7421" i="7"/>
  <c r="M7421" i="7" s="1"/>
  <c r="K7421" i="7"/>
  <c r="L7421" i="7"/>
  <c r="I7422" i="7"/>
  <c r="K7422" i="7" s="1"/>
  <c r="J7422" i="7"/>
  <c r="M7422" i="7" s="1"/>
  <c r="L7422" i="7"/>
  <c r="I7423" i="7"/>
  <c r="L7423" i="7"/>
  <c r="I7424" i="7"/>
  <c r="J7424" i="7" s="1"/>
  <c r="M7424" i="7" s="1"/>
  <c r="L7424" i="7"/>
  <c r="I7425" i="7"/>
  <c r="K7425" i="7" s="1"/>
  <c r="J7425" i="7"/>
  <c r="L7425" i="7"/>
  <c r="M7425" i="7"/>
  <c r="I7426" i="7"/>
  <c r="K7426" i="7" s="1"/>
  <c r="J7426" i="7"/>
  <c r="M7426" i="7" s="1"/>
  <c r="L7426" i="7"/>
  <c r="I7427" i="7"/>
  <c r="J7427" i="7"/>
  <c r="M7427" i="7" s="1"/>
  <c r="K7427" i="7"/>
  <c r="L7427" i="7"/>
  <c r="I7428" i="7"/>
  <c r="K7428" i="7" s="1"/>
  <c r="L7428" i="7"/>
  <c r="I7429" i="7"/>
  <c r="K7429" i="7" s="1"/>
  <c r="J7429" i="7"/>
  <c r="M7429" i="7" s="1"/>
  <c r="L7429" i="7"/>
  <c r="I7430" i="7"/>
  <c r="J7430" i="7"/>
  <c r="M7430" i="7" s="1"/>
  <c r="K7430" i="7"/>
  <c r="L7430" i="7"/>
  <c r="I7431" i="7"/>
  <c r="K7431" i="7" s="1"/>
  <c r="J7431" i="7"/>
  <c r="L7431" i="7"/>
  <c r="M7431" i="7"/>
  <c r="I7432" i="7"/>
  <c r="J7432" i="7"/>
  <c r="M7432" i="7" s="1"/>
  <c r="K7432" i="7"/>
  <c r="L7432" i="7"/>
  <c r="I7433" i="7"/>
  <c r="J7433" i="7" s="1"/>
  <c r="M7433" i="7" s="1"/>
  <c r="L7433" i="7"/>
  <c r="I7434" i="7"/>
  <c r="K7434" i="7" s="1"/>
  <c r="L7434" i="7"/>
  <c r="I7435" i="7"/>
  <c r="L7435" i="7"/>
  <c r="I7436" i="7"/>
  <c r="K7436" i="7" s="1"/>
  <c r="L7436" i="7"/>
  <c r="I7437" i="7"/>
  <c r="L7437" i="7"/>
  <c r="I7438" i="7"/>
  <c r="J7438" i="7" s="1"/>
  <c r="M7438" i="7" s="1"/>
  <c r="L7438" i="7"/>
  <c r="I7439" i="7"/>
  <c r="K7439" i="7" s="1"/>
  <c r="J7439" i="7"/>
  <c r="M7439" i="7" s="1"/>
  <c r="L7439" i="7"/>
  <c r="I7440" i="7"/>
  <c r="J7440" i="7"/>
  <c r="M7440" i="7" s="1"/>
  <c r="K7440" i="7"/>
  <c r="L7440" i="7"/>
  <c r="I7441" i="7"/>
  <c r="J7441" i="7"/>
  <c r="M7441" i="7" s="1"/>
  <c r="K7441" i="7"/>
  <c r="L7441" i="7"/>
  <c r="I7442" i="7"/>
  <c r="K7442" i="7" s="1"/>
  <c r="J7442" i="7"/>
  <c r="M7442" i="7" s="1"/>
  <c r="L7442" i="7"/>
  <c r="I7443" i="7"/>
  <c r="J7443" i="7" s="1"/>
  <c r="M7443" i="7" s="1"/>
  <c r="K7443" i="7"/>
  <c r="L7443" i="7"/>
  <c r="I7444" i="7"/>
  <c r="K7444" i="7" s="1"/>
  <c r="J7444" i="7"/>
  <c r="M7444" i="7" s="1"/>
  <c r="L7444" i="7"/>
  <c r="I7445" i="7"/>
  <c r="K7445" i="7" s="1"/>
  <c r="J7445" i="7"/>
  <c r="M7445" i="7" s="1"/>
  <c r="L7445" i="7"/>
  <c r="I7446" i="7"/>
  <c r="J7446" i="7" s="1"/>
  <c r="M7446" i="7" s="1"/>
  <c r="L7446" i="7"/>
  <c r="I7447" i="7"/>
  <c r="L7447" i="7"/>
  <c r="I7448" i="7"/>
  <c r="K7448" i="7" s="1"/>
  <c r="J7448" i="7"/>
  <c r="M7448" i="7" s="1"/>
  <c r="L7448" i="7"/>
  <c r="I7449" i="7"/>
  <c r="K7449" i="7" s="1"/>
  <c r="J7449" i="7"/>
  <c r="M7449" i="7" s="1"/>
  <c r="L7449" i="7"/>
  <c r="I7450" i="7"/>
  <c r="K7450" i="7" s="1"/>
  <c r="L7450" i="7"/>
  <c r="I7451" i="7"/>
  <c r="K7451" i="7" s="1"/>
  <c r="J7451" i="7"/>
  <c r="M7451" i="7" s="1"/>
  <c r="L7451" i="7"/>
  <c r="I7452" i="7"/>
  <c r="K7452" i="7" s="1"/>
  <c r="L7452" i="7"/>
  <c r="I7453" i="7"/>
  <c r="J7453" i="7" s="1"/>
  <c r="M7453" i="7" s="1"/>
  <c r="L7453" i="7"/>
  <c r="I7454" i="7"/>
  <c r="J7454" i="7"/>
  <c r="K7454" i="7"/>
  <c r="L7454" i="7"/>
  <c r="M7454" i="7"/>
  <c r="I7455" i="7"/>
  <c r="L7455" i="7"/>
  <c r="I7456" i="7"/>
  <c r="K7456" i="7" s="1"/>
  <c r="J7456" i="7"/>
  <c r="M7456" i="7" s="1"/>
  <c r="L7456" i="7"/>
  <c r="I7457" i="7"/>
  <c r="J7457" i="7"/>
  <c r="M7457" i="7" s="1"/>
  <c r="K7457" i="7"/>
  <c r="L7457" i="7"/>
  <c r="I7458" i="7"/>
  <c r="K7458" i="7" s="1"/>
  <c r="J7458" i="7"/>
  <c r="M7458" i="7" s="1"/>
  <c r="L7458" i="7"/>
  <c r="I7459" i="7"/>
  <c r="K7459" i="7" s="1"/>
  <c r="J7459" i="7"/>
  <c r="M7459" i="7" s="1"/>
  <c r="L7459" i="7"/>
  <c r="I7460" i="7"/>
  <c r="L7460" i="7"/>
  <c r="I7461" i="7"/>
  <c r="J7461" i="7" s="1"/>
  <c r="M7461" i="7" s="1"/>
  <c r="L7461" i="7"/>
  <c r="I7462" i="7"/>
  <c r="K7462" i="7" s="1"/>
  <c r="J7462" i="7"/>
  <c r="M7462" i="7" s="1"/>
  <c r="L7462" i="7"/>
  <c r="I7463" i="7"/>
  <c r="K7463" i="7" s="1"/>
  <c r="J7463" i="7"/>
  <c r="M7463" i="7" s="1"/>
  <c r="L7463" i="7"/>
  <c r="I7464" i="7"/>
  <c r="K7464" i="7" s="1"/>
  <c r="L7464" i="7"/>
  <c r="I7465" i="7"/>
  <c r="J7465" i="7" s="1"/>
  <c r="M7465" i="7" s="1"/>
  <c r="L7465" i="7"/>
  <c r="I7466" i="7"/>
  <c r="K7466" i="7" s="1"/>
  <c r="J7466" i="7"/>
  <c r="M7466" i="7" s="1"/>
  <c r="L7466" i="7"/>
  <c r="I7467" i="7"/>
  <c r="K7467" i="7" s="1"/>
  <c r="J7467" i="7"/>
  <c r="M7467" i="7" s="1"/>
  <c r="L7467" i="7"/>
  <c r="I7468" i="7"/>
  <c r="K7468" i="7" s="1"/>
  <c r="J7468" i="7"/>
  <c r="M7468" i="7" s="1"/>
  <c r="L7468" i="7"/>
  <c r="I7469" i="7"/>
  <c r="K7469" i="7" s="1"/>
  <c r="L7469" i="7"/>
  <c r="I7470" i="7"/>
  <c r="J7470" i="7"/>
  <c r="K7470" i="7"/>
  <c r="L7470" i="7"/>
  <c r="M7470" i="7"/>
  <c r="I7471" i="7"/>
  <c r="K7471" i="7" s="1"/>
  <c r="J7471" i="7"/>
  <c r="M7471" i="7" s="1"/>
  <c r="L7471" i="7"/>
  <c r="I7472" i="7"/>
  <c r="J7472" i="7" s="1"/>
  <c r="M7472" i="7" s="1"/>
  <c r="K7472" i="7"/>
  <c r="L7472" i="7"/>
  <c r="I7473" i="7"/>
  <c r="J7473" i="7" s="1"/>
  <c r="M7473" i="7" s="1"/>
  <c r="L7473" i="7"/>
  <c r="I7474" i="7"/>
  <c r="K7474" i="7" s="1"/>
  <c r="J7474" i="7"/>
  <c r="M7474" i="7" s="1"/>
  <c r="L7474" i="7"/>
  <c r="I7475" i="7"/>
  <c r="J7475" i="7"/>
  <c r="M7475" i="7" s="1"/>
  <c r="K7475" i="7"/>
  <c r="L7475" i="7"/>
  <c r="I7476" i="7"/>
  <c r="K7476" i="7" s="1"/>
  <c r="L7476" i="7"/>
  <c r="I7477" i="7"/>
  <c r="J7477" i="7"/>
  <c r="M7477" i="7" s="1"/>
  <c r="K7477" i="7"/>
  <c r="L7477" i="7"/>
  <c r="I7478" i="7"/>
  <c r="K7478" i="7" s="1"/>
  <c r="L7478" i="7"/>
  <c r="I7479" i="7"/>
  <c r="L7479" i="7"/>
  <c r="I7480" i="7"/>
  <c r="K7480" i="7" s="1"/>
  <c r="J7480" i="7"/>
  <c r="M7480" i="7" s="1"/>
  <c r="L7480" i="7"/>
  <c r="I7481" i="7"/>
  <c r="K7481" i="7" s="1"/>
  <c r="J7481" i="7"/>
  <c r="M7481" i="7" s="1"/>
  <c r="L7481" i="7"/>
  <c r="I7482" i="7"/>
  <c r="K7482" i="7" s="1"/>
  <c r="L7482" i="7"/>
  <c r="I7483" i="7"/>
  <c r="J7483" i="7"/>
  <c r="M7483" i="7" s="1"/>
  <c r="K7483" i="7"/>
  <c r="L7483" i="7"/>
  <c r="I7484" i="7"/>
  <c r="K7484" i="7" s="1"/>
  <c r="L7484" i="7"/>
  <c r="I7485" i="7"/>
  <c r="K7485" i="7" s="1"/>
  <c r="J7485" i="7"/>
  <c r="M7485" i="7" s="1"/>
  <c r="L7485" i="7"/>
  <c r="I7486" i="7"/>
  <c r="K7486" i="7" s="1"/>
  <c r="J7486" i="7"/>
  <c r="M7486" i="7" s="1"/>
  <c r="L7486" i="7"/>
  <c r="I7487" i="7"/>
  <c r="L7487" i="7"/>
  <c r="I7488" i="7"/>
  <c r="K7488" i="7" s="1"/>
  <c r="J7488" i="7"/>
  <c r="M7488" i="7" s="1"/>
  <c r="L7488" i="7"/>
  <c r="I7489" i="7"/>
  <c r="J7489" i="7"/>
  <c r="M7489" i="7" s="1"/>
  <c r="K7489" i="7"/>
  <c r="L7489" i="7"/>
  <c r="I7490" i="7"/>
  <c r="K7490" i="7" s="1"/>
  <c r="J7490" i="7"/>
  <c r="M7490" i="7" s="1"/>
  <c r="L7490" i="7"/>
  <c r="I7491" i="7"/>
  <c r="J7491" i="7" s="1"/>
  <c r="M7491" i="7" s="1"/>
  <c r="K7491" i="7"/>
  <c r="L7491" i="7"/>
  <c r="I7492" i="7"/>
  <c r="K7492" i="7" s="1"/>
  <c r="J7492" i="7"/>
  <c r="M7492" i="7" s="1"/>
  <c r="L7492" i="7"/>
  <c r="I7493" i="7"/>
  <c r="J7493" i="7" s="1"/>
  <c r="M7493" i="7" s="1"/>
  <c r="L7493" i="7"/>
  <c r="I7494" i="7"/>
  <c r="K7494" i="7" s="1"/>
  <c r="J7494" i="7"/>
  <c r="M7494" i="7" s="1"/>
  <c r="L7494" i="7"/>
  <c r="I7495" i="7"/>
  <c r="L7495" i="7"/>
  <c r="I7496" i="7"/>
  <c r="K7496" i="7" s="1"/>
  <c r="J7496" i="7"/>
  <c r="M7496" i="7" s="1"/>
  <c r="L7496" i="7"/>
  <c r="I7497" i="7"/>
  <c r="J7497" i="7" s="1"/>
  <c r="M7497" i="7" s="1"/>
  <c r="K7497" i="7"/>
  <c r="L7497" i="7"/>
  <c r="I7498" i="7"/>
  <c r="K7498" i="7" s="1"/>
  <c r="J7498" i="7"/>
  <c r="M7498" i="7" s="1"/>
  <c r="L7498" i="7"/>
  <c r="I7499" i="7"/>
  <c r="J7499" i="7"/>
  <c r="M7499" i="7" s="1"/>
  <c r="K7499" i="7"/>
  <c r="L7499" i="7"/>
  <c r="I7500" i="7"/>
  <c r="K7500" i="7" s="1"/>
  <c r="L7500" i="7"/>
  <c r="I7501" i="7"/>
  <c r="K7501" i="7" s="1"/>
  <c r="J7501" i="7"/>
  <c r="M7501" i="7" s="1"/>
  <c r="L7501" i="7"/>
  <c r="I7502" i="7"/>
  <c r="J7502" i="7"/>
  <c r="K7502" i="7"/>
  <c r="L7502" i="7"/>
  <c r="M7502" i="7"/>
  <c r="I7503" i="7"/>
  <c r="L7503" i="7"/>
  <c r="I7504" i="7"/>
  <c r="J7504" i="7" s="1"/>
  <c r="M7504" i="7" s="1"/>
  <c r="L7504" i="7"/>
  <c r="I7505" i="7"/>
  <c r="K7505" i="7" s="1"/>
  <c r="J7505" i="7"/>
  <c r="M7505" i="7" s="1"/>
  <c r="L7505" i="7"/>
  <c r="I7506" i="7"/>
  <c r="K7506" i="7" s="1"/>
  <c r="J7506" i="7"/>
  <c r="M7506" i="7" s="1"/>
  <c r="L7506" i="7"/>
  <c r="I7507" i="7"/>
  <c r="J7507" i="7" s="1"/>
  <c r="M7507" i="7" s="1"/>
  <c r="L7507" i="7"/>
  <c r="I7508" i="7"/>
  <c r="K7508" i="7" s="1"/>
  <c r="J7508" i="7"/>
  <c r="M7508" i="7" s="1"/>
  <c r="L7508" i="7"/>
  <c r="I7509" i="7"/>
  <c r="K7509" i="7" s="1"/>
  <c r="L7509" i="7"/>
  <c r="I7510" i="7"/>
  <c r="J7510" i="7" s="1"/>
  <c r="M7510" i="7" s="1"/>
  <c r="L7510" i="7"/>
  <c r="I7511" i="7"/>
  <c r="K7511" i="7" s="1"/>
  <c r="J7511" i="7"/>
  <c r="M7511" i="7" s="1"/>
  <c r="L7511" i="7"/>
  <c r="I7512" i="7"/>
  <c r="K7512" i="7" s="1"/>
  <c r="J7512" i="7"/>
  <c r="M7512" i="7" s="1"/>
  <c r="L7512" i="7"/>
  <c r="I7513" i="7"/>
  <c r="J7513" i="7" s="1"/>
  <c r="M7513" i="7" s="1"/>
  <c r="L7513" i="7"/>
  <c r="I7514" i="7"/>
  <c r="K7514" i="7" s="1"/>
  <c r="L7514" i="7"/>
  <c r="I7515" i="7"/>
  <c r="K7515" i="7" s="1"/>
  <c r="J7515" i="7"/>
  <c r="M7515" i="7" s="1"/>
  <c r="L7515" i="7"/>
  <c r="I7516" i="7"/>
  <c r="K7516" i="7" s="1"/>
  <c r="J7516" i="7"/>
  <c r="M7516" i="7" s="1"/>
  <c r="L7516" i="7"/>
  <c r="I7517" i="7"/>
  <c r="K7517" i="7" s="1"/>
  <c r="J7517" i="7"/>
  <c r="M7517" i="7" s="1"/>
  <c r="L7517" i="7"/>
  <c r="I7518" i="7"/>
  <c r="J7518" i="7"/>
  <c r="M7518" i="7" s="1"/>
  <c r="K7518" i="7"/>
  <c r="L7518" i="7"/>
  <c r="I7519" i="7"/>
  <c r="L7519" i="7"/>
  <c r="I7520" i="7"/>
  <c r="K7520" i="7" s="1"/>
  <c r="L7520" i="7"/>
  <c r="I7521" i="7"/>
  <c r="K7521" i="7" s="1"/>
  <c r="J7521" i="7"/>
  <c r="M7521" i="7" s="1"/>
  <c r="L7521" i="7"/>
  <c r="I7522" i="7"/>
  <c r="K7522" i="7" s="1"/>
  <c r="J7522" i="7"/>
  <c r="M7522" i="7" s="1"/>
  <c r="L7522" i="7"/>
  <c r="I7523" i="7"/>
  <c r="J7523" i="7" s="1"/>
  <c r="M7523" i="7" s="1"/>
  <c r="K7523" i="7"/>
  <c r="L7523" i="7"/>
  <c r="I7524" i="7"/>
  <c r="K7524" i="7" s="1"/>
  <c r="L7524" i="7"/>
  <c r="I7525" i="7"/>
  <c r="K7525" i="7" s="1"/>
  <c r="J7525" i="7"/>
  <c r="M7525" i="7" s="1"/>
  <c r="L7525" i="7"/>
  <c r="I7526" i="7"/>
  <c r="J7526" i="7" s="1"/>
  <c r="M7526" i="7" s="1"/>
  <c r="L7526" i="7"/>
  <c r="I7527" i="7"/>
  <c r="K7527" i="7" s="1"/>
  <c r="J7527" i="7"/>
  <c r="M7527" i="7" s="1"/>
  <c r="L7527" i="7"/>
  <c r="I7528" i="7"/>
  <c r="J7528" i="7" s="1"/>
  <c r="M7528" i="7" s="1"/>
  <c r="L7528" i="7"/>
  <c r="I7529" i="7"/>
  <c r="K7529" i="7" s="1"/>
  <c r="J7529" i="7"/>
  <c r="M7529" i="7" s="1"/>
  <c r="L7529" i="7"/>
  <c r="I7530" i="7"/>
  <c r="K7530" i="7" s="1"/>
  <c r="J7530" i="7"/>
  <c r="M7530" i="7" s="1"/>
  <c r="L7530" i="7"/>
  <c r="I7531" i="7"/>
  <c r="J7531" i="7"/>
  <c r="M7531" i="7" s="1"/>
  <c r="K7531" i="7"/>
  <c r="L7531" i="7"/>
  <c r="I7532" i="7"/>
  <c r="K7532" i="7" s="1"/>
  <c r="J7532" i="7"/>
  <c r="L7532" i="7"/>
  <c r="M7532" i="7"/>
  <c r="I7533" i="7"/>
  <c r="J7533" i="7" s="1"/>
  <c r="M7533" i="7" s="1"/>
  <c r="L7533" i="7"/>
  <c r="I7534" i="7"/>
  <c r="K7534" i="7" s="1"/>
  <c r="J7534" i="7"/>
  <c r="M7534" i="7" s="1"/>
  <c r="L7534" i="7"/>
  <c r="I7535" i="7"/>
  <c r="L7535" i="7"/>
  <c r="I7536" i="7"/>
  <c r="K7536" i="7" s="1"/>
  <c r="J7536" i="7"/>
  <c r="M7536" i="7" s="1"/>
  <c r="L7536" i="7"/>
  <c r="I7537" i="7"/>
  <c r="J7537" i="7" s="1"/>
  <c r="M7537" i="7" s="1"/>
  <c r="L7537" i="7"/>
  <c r="I7538" i="7"/>
  <c r="K7538" i="7" s="1"/>
  <c r="J7538" i="7"/>
  <c r="M7538" i="7" s="1"/>
  <c r="L7538" i="7"/>
  <c r="I7539" i="7"/>
  <c r="K7539" i="7" s="1"/>
  <c r="J7539" i="7"/>
  <c r="M7539" i="7" s="1"/>
  <c r="L7539" i="7"/>
  <c r="I7540" i="7"/>
  <c r="K7540" i="7" s="1"/>
  <c r="J7540" i="7"/>
  <c r="M7540" i="7" s="1"/>
  <c r="L7540" i="7"/>
  <c r="I7541" i="7"/>
  <c r="J7541" i="7" s="1"/>
  <c r="M7541" i="7" s="1"/>
  <c r="L7541" i="7"/>
  <c r="I7542" i="7"/>
  <c r="J7542" i="7" s="1"/>
  <c r="M7542" i="7" s="1"/>
  <c r="L7542" i="7"/>
  <c r="I7543" i="7"/>
  <c r="L7543" i="7"/>
  <c r="I7544" i="7"/>
  <c r="J7544" i="7"/>
  <c r="M7544" i="7" s="1"/>
  <c r="K7544" i="7"/>
  <c r="L7544" i="7"/>
  <c r="I7545" i="7"/>
  <c r="K7545" i="7" s="1"/>
  <c r="J7545" i="7"/>
  <c r="L7545" i="7"/>
  <c r="M7545" i="7"/>
  <c r="I7546" i="7"/>
  <c r="K7546" i="7" s="1"/>
  <c r="J7546" i="7"/>
  <c r="M7546" i="7" s="1"/>
  <c r="L7546" i="7"/>
  <c r="I7547" i="7"/>
  <c r="J7547" i="7" s="1"/>
  <c r="M7547" i="7" s="1"/>
  <c r="L7547" i="7"/>
  <c r="I7548" i="7"/>
  <c r="K7548" i="7" s="1"/>
  <c r="J7548" i="7"/>
  <c r="M7548" i="7" s="1"/>
  <c r="L7548" i="7"/>
  <c r="I7549" i="7"/>
  <c r="K7549" i="7" s="1"/>
  <c r="L7549" i="7"/>
  <c r="I7550" i="7"/>
  <c r="J7550" i="7" s="1"/>
  <c r="M7550" i="7" s="1"/>
  <c r="L7550" i="7"/>
  <c r="I7551" i="7"/>
  <c r="K7551" i="7" s="1"/>
  <c r="J7551" i="7"/>
  <c r="M7551" i="7" s="1"/>
  <c r="L7551" i="7"/>
  <c r="I7552" i="7"/>
  <c r="K7552" i="7" s="1"/>
  <c r="J7552" i="7"/>
  <c r="M7552" i="7" s="1"/>
  <c r="L7552" i="7"/>
  <c r="I7553" i="7"/>
  <c r="J7553" i="7" s="1"/>
  <c r="M7553" i="7" s="1"/>
  <c r="L7553" i="7"/>
  <c r="I7554" i="7"/>
  <c r="K7554" i="7" s="1"/>
  <c r="L7554" i="7"/>
  <c r="I7555" i="7"/>
  <c r="K7555" i="7" s="1"/>
  <c r="J7555" i="7"/>
  <c r="M7555" i="7" s="1"/>
  <c r="L7555" i="7"/>
  <c r="I7556" i="7"/>
  <c r="K7556" i="7" s="1"/>
  <c r="L7556" i="7"/>
  <c r="I7557" i="7"/>
  <c r="J7557" i="7"/>
  <c r="M7557" i="7" s="1"/>
  <c r="K7557" i="7"/>
  <c r="L7557" i="7"/>
  <c r="I7558" i="7"/>
  <c r="K7558" i="7" s="1"/>
  <c r="J7558" i="7"/>
  <c r="L7558" i="7"/>
  <c r="M7558" i="7"/>
  <c r="I7559" i="7"/>
  <c r="K7559" i="7" s="1"/>
  <c r="J7559" i="7"/>
  <c r="M7559" i="7" s="1"/>
  <c r="L7559" i="7"/>
  <c r="I7560" i="7"/>
  <c r="J7560" i="7" s="1"/>
  <c r="M7560" i="7" s="1"/>
  <c r="L7560" i="7"/>
  <c r="I7561" i="7"/>
  <c r="J7561" i="7" s="1"/>
  <c r="M7561" i="7" s="1"/>
  <c r="L7561" i="7"/>
  <c r="I7562" i="7"/>
  <c r="K7562" i="7" s="1"/>
  <c r="J7562" i="7"/>
  <c r="M7562" i="7" s="1"/>
  <c r="L7562" i="7"/>
  <c r="I7563" i="7"/>
  <c r="J7563" i="7"/>
  <c r="M7563" i="7" s="1"/>
  <c r="K7563" i="7"/>
  <c r="L7563" i="7"/>
  <c r="I7564" i="7"/>
  <c r="K7564" i="7" s="1"/>
  <c r="J7564" i="7"/>
  <c r="L7564" i="7"/>
  <c r="M7564" i="7"/>
  <c r="I7565" i="7"/>
  <c r="J7565" i="7"/>
  <c r="M7565" i="7" s="1"/>
  <c r="K7565" i="7"/>
  <c r="L7565" i="7"/>
  <c r="I7566" i="7"/>
  <c r="J7566" i="7" s="1"/>
  <c r="M7566" i="7" s="1"/>
  <c r="L7566" i="7"/>
  <c r="I7567" i="7"/>
  <c r="K7567" i="7" s="1"/>
  <c r="J7567" i="7"/>
  <c r="M7567" i="7" s="1"/>
  <c r="L7567" i="7"/>
  <c r="I7568" i="7"/>
  <c r="J7568" i="7" s="1"/>
  <c r="M7568" i="7" s="1"/>
  <c r="L7568" i="7"/>
  <c r="I7569" i="7"/>
  <c r="J7569" i="7" s="1"/>
  <c r="M7569" i="7" s="1"/>
  <c r="K7569" i="7"/>
  <c r="L7569" i="7"/>
  <c r="I7570" i="7"/>
  <c r="K7570" i="7" s="1"/>
  <c r="L7570" i="7"/>
  <c r="I7571" i="7"/>
  <c r="J7571" i="7"/>
  <c r="M7571" i="7" s="1"/>
  <c r="K7571" i="7"/>
  <c r="L7571" i="7"/>
  <c r="I7572" i="7"/>
  <c r="K7572" i="7" s="1"/>
  <c r="J7572" i="7"/>
  <c r="L7572" i="7"/>
  <c r="M7572" i="7"/>
  <c r="I7573" i="7"/>
  <c r="J7573" i="7"/>
  <c r="M7573" i="7" s="1"/>
  <c r="K7573" i="7"/>
  <c r="L7573" i="7"/>
  <c r="I7574" i="7"/>
  <c r="J7574" i="7" s="1"/>
  <c r="M7574" i="7" s="1"/>
  <c r="L7574" i="7"/>
  <c r="I7575" i="7"/>
  <c r="K7575" i="7" s="1"/>
  <c r="J7575" i="7"/>
  <c r="M7575" i="7" s="1"/>
  <c r="L7575" i="7"/>
  <c r="I7576" i="7"/>
  <c r="K7576" i="7" s="1"/>
  <c r="L7576" i="7"/>
  <c r="I7577" i="7"/>
  <c r="K7577" i="7" s="1"/>
  <c r="J7577" i="7"/>
  <c r="L7577" i="7"/>
  <c r="M7577" i="7"/>
  <c r="I7578" i="7"/>
  <c r="K7578" i="7" s="1"/>
  <c r="L7578" i="7"/>
  <c r="I7579" i="7"/>
  <c r="J7579" i="7"/>
  <c r="M7579" i="7" s="1"/>
  <c r="K7579" i="7"/>
  <c r="L7579" i="7"/>
  <c r="I7580" i="7"/>
  <c r="K7580" i="7" s="1"/>
  <c r="L7580" i="7"/>
  <c r="I7581" i="7"/>
  <c r="K7581" i="7" s="1"/>
  <c r="J7581" i="7"/>
  <c r="M7581" i="7" s="1"/>
  <c r="L7581" i="7"/>
  <c r="I7582" i="7"/>
  <c r="K7582" i="7" s="1"/>
  <c r="L7582" i="7"/>
  <c r="I7583" i="7"/>
  <c r="K7583" i="7" s="1"/>
  <c r="J7583" i="7"/>
  <c r="M7583" i="7" s="1"/>
  <c r="L7583" i="7"/>
  <c r="I7584" i="7"/>
  <c r="J7584" i="7" s="1"/>
  <c r="M7584" i="7" s="1"/>
  <c r="L7584" i="7"/>
  <c r="I7585" i="7"/>
  <c r="K7585" i="7" s="1"/>
  <c r="J7585" i="7"/>
  <c r="L7585" i="7"/>
  <c r="M7585" i="7"/>
  <c r="I7586" i="7"/>
  <c r="K7586" i="7" s="1"/>
  <c r="L7586" i="7"/>
  <c r="I7587" i="7"/>
  <c r="K7587" i="7" s="1"/>
  <c r="J7587" i="7"/>
  <c r="M7587" i="7" s="1"/>
  <c r="L7587" i="7"/>
  <c r="I7588" i="7"/>
  <c r="K7588" i="7" s="1"/>
  <c r="J7588" i="7"/>
  <c r="M7588" i="7" s="1"/>
  <c r="L7588" i="7"/>
  <c r="I7589" i="7"/>
  <c r="K7589" i="7" s="1"/>
  <c r="J7589" i="7"/>
  <c r="M7589" i="7" s="1"/>
  <c r="L7589" i="7"/>
  <c r="I7590" i="7"/>
  <c r="J7590" i="7" s="1"/>
  <c r="M7590" i="7" s="1"/>
  <c r="L7590" i="7"/>
  <c r="I7591" i="7"/>
  <c r="K7591" i="7" s="1"/>
  <c r="J7591" i="7"/>
  <c r="M7591" i="7" s="1"/>
  <c r="L7591" i="7"/>
  <c r="I7592" i="7"/>
  <c r="J7592" i="7" s="1"/>
  <c r="M7592" i="7" s="1"/>
  <c r="L7592" i="7"/>
  <c r="I7593" i="7"/>
  <c r="K7593" i="7" s="1"/>
  <c r="J7593" i="7"/>
  <c r="M7593" i="7" s="1"/>
  <c r="L7593" i="7"/>
  <c r="I7594" i="7"/>
  <c r="K7594" i="7" s="1"/>
  <c r="L7594" i="7"/>
  <c r="I7595" i="7"/>
  <c r="J7595" i="7"/>
  <c r="M7595" i="7" s="1"/>
  <c r="K7595" i="7"/>
  <c r="L7595" i="7"/>
  <c r="I7596" i="7"/>
  <c r="K7596" i="7" s="1"/>
  <c r="L7596" i="7"/>
  <c r="I7597" i="7"/>
  <c r="K7597" i="7" s="1"/>
  <c r="J7597" i="7"/>
  <c r="M7597" i="7" s="1"/>
  <c r="L7597" i="7"/>
  <c r="I7598" i="7"/>
  <c r="K7598" i="7" s="1"/>
  <c r="L7598" i="7"/>
  <c r="I7599" i="7"/>
  <c r="K7599" i="7" s="1"/>
  <c r="J7599" i="7"/>
  <c r="M7599" i="7" s="1"/>
  <c r="L7599" i="7"/>
  <c r="I7600" i="7"/>
  <c r="J7600" i="7" s="1"/>
  <c r="M7600" i="7" s="1"/>
  <c r="L7600" i="7"/>
  <c r="I7601" i="7"/>
  <c r="K7601" i="7" s="1"/>
  <c r="J7601" i="7"/>
  <c r="M7601" i="7" s="1"/>
  <c r="L7601" i="7"/>
  <c r="I7602" i="7"/>
  <c r="K7602" i="7" s="1"/>
  <c r="L7602" i="7"/>
  <c r="I7603" i="7"/>
  <c r="K7603" i="7" s="1"/>
  <c r="J7603" i="7"/>
  <c r="M7603" i="7" s="1"/>
  <c r="L7603" i="7"/>
  <c r="I7604" i="7"/>
  <c r="K7604" i="7" s="1"/>
  <c r="L7604" i="7"/>
  <c r="I7605" i="7"/>
  <c r="K7605" i="7" s="1"/>
  <c r="J7605" i="7"/>
  <c r="M7605" i="7" s="1"/>
  <c r="L7605" i="7"/>
  <c r="I7606" i="7"/>
  <c r="J7606" i="7" s="1"/>
  <c r="M7606" i="7" s="1"/>
  <c r="L7606" i="7"/>
  <c r="I7607" i="7"/>
  <c r="K7607" i="7" s="1"/>
  <c r="J7607" i="7"/>
  <c r="M7607" i="7" s="1"/>
  <c r="L7607" i="7"/>
  <c r="I7608" i="7"/>
  <c r="J7608" i="7" s="1"/>
  <c r="M7608" i="7" s="1"/>
  <c r="L7608" i="7"/>
  <c r="I7609" i="7"/>
  <c r="K7609" i="7" s="1"/>
  <c r="J7609" i="7"/>
  <c r="M7609" i="7" s="1"/>
  <c r="L7609" i="7"/>
  <c r="I7610" i="7"/>
  <c r="K7610" i="7" s="1"/>
  <c r="L7610" i="7"/>
  <c r="I7611" i="7"/>
  <c r="K7611" i="7" s="1"/>
  <c r="J7611" i="7"/>
  <c r="M7611" i="7" s="1"/>
  <c r="L7611" i="7"/>
  <c r="I7612" i="7"/>
  <c r="K7612" i="7" s="1"/>
  <c r="L7612" i="7"/>
  <c r="I7613" i="7"/>
  <c r="K7613" i="7" s="1"/>
  <c r="J7613" i="7"/>
  <c r="M7613" i="7" s="1"/>
  <c r="L7613" i="7"/>
  <c r="I7614" i="7"/>
  <c r="J7614" i="7" s="1"/>
  <c r="M7614" i="7" s="1"/>
  <c r="L7614" i="7"/>
  <c r="I7615" i="7"/>
  <c r="K7615" i="7" s="1"/>
  <c r="J7615" i="7"/>
  <c r="M7615" i="7" s="1"/>
  <c r="L7615" i="7"/>
  <c r="I7616" i="7"/>
  <c r="K7616" i="7" s="1"/>
  <c r="J7616" i="7"/>
  <c r="M7616" i="7" s="1"/>
  <c r="L7616" i="7"/>
  <c r="I7617" i="7"/>
  <c r="J7617" i="7" s="1"/>
  <c r="M7617" i="7" s="1"/>
  <c r="L7617" i="7"/>
  <c r="I7618" i="7"/>
  <c r="K7618" i="7" s="1"/>
  <c r="J7618" i="7"/>
  <c r="M7618" i="7" s="1"/>
  <c r="L7618" i="7"/>
  <c r="I7619" i="7"/>
  <c r="K7619" i="7" s="1"/>
  <c r="J7619" i="7"/>
  <c r="M7619" i="7" s="1"/>
  <c r="L7619" i="7"/>
  <c r="I7620" i="7"/>
  <c r="K7620" i="7" s="1"/>
  <c r="J7620" i="7"/>
  <c r="L7620" i="7"/>
  <c r="M7620" i="7"/>
  <c r="I7621" i="7"/>
  <c r="J7621" i="7" s="1"/>
  <c r="M7621" i="7" s="1"/>
  <c r="K7621" i="7"/>
  <c r="L7621" i="7"/>
  <c r="I7622" i="7"/>
  <c r="K7622" i="7" s="1"/>
  <c r="J7622" i="7"/>
  <c r="L7622" i="7"/>
  <c r="M7622" i="7"/>
  <c r="I7623" i="7"/>
  <c r="L7623" i="7"/>
  <c r="I7624" i="7"/>
  <c r="K7624" i="7" s="1"/>
  <c r="J7624" i="7"/>
  <c r="M7624" i="7" s="1"/>
  <c r="L7624" i="7"/>
  <c r="I7625" i="7"/>
  <c r="J7625" i="7" s="1"/>
  <c r="L7625" i="7"/>
  <c r="M7625" i="7"/>
  <c r="I7626" i="7"/>
  <c r="K7626" i="7" s="1"/>
  <c r="J7626" i="7"/>
  <c r="M7626" i="7" s="1"/>
  <c r="L7626" i="7"/>
  <c r="I7627" i="7"/>
  <c r="J7627" i="7" s="1"/>
  <c r="M7627" i="7" s="1"/>
  <c r="L7627" i="7"/>
  <c r="I7628" i="7"/>
  <c r="K7628" i="7" s="1"/>
  <c r="J7628" i="7"/>
  <c r="L7628" i="7"/>
  <c r="M7628" i="7"/>
  <c r="I7629" i="7"/>
  <c r="J7629" i="7"/>
  <c r="M7629" i="7" s="1"/>
  <c r="K7629" i="7"/>
  <c r="L7629" i="7"/>
  <c r="I7630" i="7"/>
  <c r="K7630" i="7" s="1"/>
  <c r="J7630" i="7"/>
  <c r="M7630" i="7" s="1"/>
  <c r="L7630" i="7"/>
  <c r="I7631" i="7"/>
  <c r="L7631" i="7"/>
  <c r="I7632" i="7"/>
  <c r="K7632" i="7" s="1"/>
  <c r="J7632" i="7"/>
  <c r="M7632" i="7" s="1"/>
  <c r="L7632" i="7"/>
  <c r="I7633" i="7"/>
  <c r="J7633" i="7" s="1"/>
  <c r="M7633" i="7" s="1"/>
  <c r="L7633" i="7"/>
  <c r="I7634" i="7"/>
  <c r="K7634" i="7" s="1"/>
  <c r="L7634" i="7"/>
  <c r="I7635" i="7"/>
  <c r="K7635" i="7" s="1"/>
  <c r="J7635" i="7"/>
  <c r="M7635" i="7" s="1"/>
  <c r="L7635" i="7"/>
  <c r="I7636" i="7"/>
  <c r="K7636" i="7" s="1"/>
  <c r="J7636" i="7"/>
  <c r="L7636" i="7"/>
  <c r="M7636" i="7"/>
  <c r="I7637" i="7"/>
  <c r="K7637" i="7" s="1"/>
  <c r="L7637" i="7"/>
  <c r="I7638" i="7"/>
  <c r="J7638" i="7" s="1"/>
  <c r="M7638" i="7" s="1"/>
  <c r="L7638" i="7"/>
  <c r="I7639" i="7"/>
  <c r="K7639" i="7" s="1"/>
  <c r="J7639" i="7"/>
  <c r="M7639" i="7" s="1"/>
  <c r="L7639" i="7"/>
  <c r="I7640" i="7"/>
  <c r="J7640" i="7" s="1"/>
  <c r="M7640" i="7" s="1"/>
  <c r="L7640" i="7"/>
  <c r="I7641" i="7"/>
  <c r="K7641" i="7" s="1"/>
  <c r="J7641" i="7"/>
  <c r="M7641" i="7" s="1"/>
  <c r="L7641" i="7"/>
  <c r="I7642" i="7"/>
  <c r="K7642" i="7" s="1"/>
  <c r="J7642" i="7"/>
  <c r="M7642" i="7" s="1"/>
  <c r="L7642" i="7"/>
  <c r="I7643" i="7"/>
  <c r="K7643" i="7" s="1"/>
  <c r="L7643" i="7"/>
  <c r="I7644" i="7"/>
  <c r="K7644" i="7" s="1"/>
  <c r="J7644" i="7"/>
  <c r="M7644" i="7" s="1"/>
  <c r="L7644" i="7"/>
  <c r="I7645" i="7"/>
  <c r="K7645" i="7" s="1"/>
  <c r="J7645" i="7"/>
  <c r="M7645" i="7" s="1"/>
  <c r="L7645" i="7"/>
  <c r="I7646" i="7"/>
  <c r="J7646" i="7"/>
  <c r="M7646" i="7" s="1"/>
  <c r="K7646" i="7"/>
  <c r="L7646" i="7"/>
  <c r="I7647" i="7"/>
  <c r="L7647" i="7"/>
  <c r="I7648" i="7"/>
  <c r="K7648" i="7" s="1"/>
  <c r="J7648" i="7"/>
  <c r="M7648" i="7" s="1"/>
  <c r="L7648" i="7"/>
  <c r="I7649" i="7"/>
  <c r="J7649" i="7" s="1"/>
  <c r="M7649" i="7" s="1"/>
  <c r="L7649" i="7"/>
  <c r="I7650" i="7"/>
  <c r="K7650" i="7" s="1"/>
  <c r="L7650" i="7"/>
  <c r="I7651" i="7"/>
  <c r="K7651" i="7" s="1"/>
  <c r="J7651" i="7"/>
  <c r="M7651" i="7" s="1"/>
  <c r="L7651" i="7"/>
  <c r="I7652" i="7"/>
  <c r="K7652" i="7" s="1"/>
  <c r="J7652" i="7"/>
  <c r="M7652" i="7" s="1"/>
  <c r="L7652" i="7"/>
  <c r="I7653" i="7"/>
  <c r="J7653" i="7" s="1"/>
  <c r="M7653" i="7" s="1"/>
  <c r="L7653" i="7"/>
  <c r="I7654" i="7"/>
  <c r="J7654" i="7" s="1"/>
  <c r="M7654" i="7" s="1"/>
  <c r="K7654" i="7"/>
  <c r="L7654" i="7"/>
  <c r="I7655" i="7"/>
  <c r="K7655" i="7" s="1"/>
  <c r="J7655" i="7"/>
  <c r="M7655" i="7" s="1"/>
  <c r="L7655" i="7"/>
  <c r="I7656" i="7"/>
  <c r="K7656" i="7" s="1"/>
  <c r="J7656" i="7"/>
  <c r="M7656" i="7" s="1"/>
  <c r="L7656" i="7"/>
  <c r="I7657" i="7"/>
  <c r="J7657" i="7" s="1"/>
  <c r="M7657" i="7" s="1"/>
  <c r="L7657" i="7"/>
  <c r="I7658" i="7"/>
  <c r="K7658" i="7" s="1"/>
  <c r="L7658" i="7"/>
  <c r="I7659" i="7"/>
  <c r="J7659" i="7"/>
  <c r="K7659" i="7"/>
  <c r="L7659" i="7"/>
  <c r="M7659" i="7"/>
  <c r="I7660" i="7"/>
  <c r="K7660" i="7" s="1"/>
  <c r="J7660" i="7"/>
  <c r="M7660" i="7" s="1"/>
  <c r="L7660" i="7"/>
  <c r="I7661" i="7"/>
  <c r="K7661" i="7" s="1"/>
  <c r="L7661" i="7"/>
  <c r="I7662" i="7"/>
  <c r="K7662" i="7" s="1"/>
  <c r="J7662" i="7"/>
  <c r="M7662" i="7" s="1"/>
  <c r="L7662" i="7"/>
  <c r="I7663" i="7"/>
  <c r="K7663" i="7" s="1"/>
  <c r="J7663" i="7"/>
  <c r="M7663" i="7" s="1"/>
  <c r="L7663" i="7"/>
  <c r="I7664" i="7"/>
  <c r="K7664" i="7" s="1"/>
  <c r="J7664" i="7"/>
  <c r="M7664" i="7" s="1"/>
  <c r="L7664" i="7"/>
  <c r="I7665" i="7"/>
  <c r="J7665" i="7" s="1"/>
  <c r="M7665" i="7" s="1"/>
  <c r="L7665" i="7"/>
  <c r="I7666" i="7"/>
  <c r="K7666" i="7" s="1"/>
  <c r="J7666" i="7"/>
  <c r="M7666" i="7" s="1"/>
  <c r="L7666" i="7"/>
  <c r="I7667" i="7"/>
  <c r="K7667" i="7" s="1"/>
  <c r="J7667" i="7"/>
  <c r="M7667" i="7" s="1"/>
  <c r="L7667" i="7"/>
  <c r="I7668" i="7"/>
  <c r="K7668" i="7" s="1"/>
  <c r="J7668" i="7"/>
  <c r="L7668" i="7"/>
  <c r="M7668" i="7"/>
  <c r="I7669" i="7"/>
  <c r="J7669" i="7" s="1"/>
  <c r="M7669" i="7" s="1"/>
  <c r="L7669" i="7"/>
  <c r="I7670" i="7"/>
  <c r="J7670" i="7"/>
  <c r="K7670" i="7"/>
  <c r="L7670" i="7"/>
  <c r="M7670" i="7"/>
  <c r="I7671" i="7"/>
  <c r="L7671" i="7"/>
  <c r="I7672" i="7"/>
  <c r="J7672" i="7"/>
  <c r="M7672" i="7" s="1"/>
  <c r="K7672" i="7"/>
  <c r="L7672" i="7"/>
  <c r="I7673" i="7"/>
  <c r="J7673" i="7" s="1"/>
  <c r="M7673" i="7" s="1"/>
  <c r="L7673" i="7"/>
  <c r="I7674" i="7"/>
  <c r="K7674" i="7" s="1"/>
  <c r="L7674" i="7"/>
  <c r="I7675" i="7"/>
  <c r="J7675" i="7"/>
  <c r="K7675" i="7"/>
  <c r="L7675" i="7"/>
  <c r="M7675" i="7"/>
  <c r="I7676" i="7"/>
  <c r="K7676" i="7" s="1"/>
  <c r="J7676" i="7"/>
  <c r="M7676" i="7" s="1"/>
  <c r="L7676" i="7"/>
  <c r="I7677" i="7"/>
  <c r="J7677" i="7" s="1"/>
  <c r="M7677" i="7" s="1"/>
  <c r="K7677" i="7"/>
  <c r="L7677" i="7"/>
  <c r="I7678" i="7"/>
  <c r="K7678" i="7" s="1"/>
  <c r="J7678" i="7"/>
  <c r="M7678" i="7" s="1"/>
  <c r="L7678" i="7"/>
  <c r="I7679" i="7"/>
  <c r="K7679" i="7" s="1"/>
  <c r="J7679" i="7"/>
  <c r="M7679" i="7" s="1"/>
  <c r="L7679" i="7"/>
  <c r="I7680" i="7"/>
  <c r="K7680" i="7" s="1"/>
  <c r="J7680" i="7"/>
  <c r="M7680" i="7" s="1"/>
  <c r="L7680" i="7"/>
  <c r="I7681" i="7"/>
  <c r="J7681" i="7" s="1"/>
  <c r="M7681" i="7" s="1"/>
  <c r="L7681" i="7"/>
  <c r="I7682" i="7"/>
  <c r="K7682" i="7" s="1"/>
  <c r="J7682" i="7"/>
  <c r="M7682" i="7" s="1"/>
  <c r="L7682" i="7"/>
  <c r="I7683" i="7"/>
  <c r="J7683" i="7" s="1"/>
  <c r="M7683" i="7" s="1"/>
  <c r="L7683" i="7"/>
  <c r="I7684" i="7"/>
  <c r="K7684" i="7" s="1"/>
  <c r="L7684" i="7"/>
  <c r="I7685" i="7"/>
  <c r="J7685" i="7" s="1"/>
  <c r="M7685" i="7" s="1"/>
  <c r="L7685" i="7"/>
  <c r="I7686" i="7"/>
  <c r="K7686" i="7" s="1"/>
  <c r="J7686" i="7"/>
  <c r="M7686" i="7" s="1"/>
  <c r="L7686" i="7"/>
  <c r="I7687" i="7"/>
  <c r="K7687" i="7" s="1"/>
  <c r="J7687" i="7"/>
  <c r="M7687" i="7" s="1"/>
  <c r="L7687" i="7"/>
  <c r="I7688" i="7"/>
  <c r="K7688" i="7" s="1"/>
  <c r="J7688" i="7"/>
  <c r="M7688" i="7" s="1"/>
  <c r="L7688" i="7"/>
  <c r="I7689" i="7"/>
  <c r="K7689" i="7" s="1"/>
  <c r="J7689" i="7"/>
  <c r="L7689" i="7"/>
  <c r="M7689" i="7"/>
  <c r="I7690" i="7"/>
  <c r="K7690" i="7" s="1"/>
  <c r="L7690" i="7"/>
  <c r="I7691" i="7"/>
  <c r="K7691" i="7" s="1"/>
  <c r="J7691" i="7"/>
  <c r="M7691" i="7" s="1"/>
  <c r="L7691" i="7"/>
  <c r="I7692" i="7"/>
  <c r="K7692" i="7" s="1"/>
  <c r="L7692" i="7"/>
  <c r="I7693" i="7"/>
  <c r="J7693" i="7" s="1"/>
  <c r="M7693" i="7" s="1"/>
  <c r="L7693" i="7"/>
  <c r="I7694" i="7"/>
  <c r="K7694" i="7" s="1"/>
  <c r="J7694" i="7"/>
  <c r="M7694" i="7" s="1"/>
  <c r="L7694" i="7"/>
  <c r="I7695" i="7"/>
  <c r="K7695" i="7" s="1"/>
  <c r="J7695" i="7"/>
  <c r="M7695" i="7" s="1"/>
  <c r="L7695" i="7"/>
  <c r="I7696" i="7"/>
  <c r="K7696" i="7" s="1"/>
  <c r="L7696" i="7"/>
  <c r="I7697" i="7"/>
  <c r="J7697" i="7" s="1"/>
  <c r="M7697" i="7" s="1"/>
  <c r="L7697" i="7"/>
  <c r="I7698" i="7"/>
  <c r="K7698" i="7" s="1"/>
  <c r="L7698" i="7"/>
  <c r="I7699" i="7"/>
  <c r="J7699" i="7"/>
  <c r="M7699" i="7" s="1"/>
  <c r="K7699" i="7"/>
  <c r="L7699" i="7"/>
  <c r="I7700" i="7"/>
  <c r="K7700" i="7" s="1"/>
  <c r="J7700" i="7"/>
  <c r="M7700" i="7" s="1"/>
  <c r="L7700" i="7"/>
  <c r="I7701" i="7"/>
  <c r="K7701" i="7" s="1"/>
  <c r="J7701" i="7"/>
  <c r="M7701" i="7" s="1"/>
  <c r="L7701" i="7"/>
  <c r="I7702" i="7"/>
  <c r="J7702" i="7" s="1"/>
  <c r="M7702" i="7" s="1"/>
  <c r="L7702" i="7"/>
  <c r="I7703" i="7"/>
  <c r="K7703" i="7" s="1"/>
  <c r="J7703" i="7"/>
  <c r="M7703" i="7" s="1"/>
  <c r="L7703" i="7"/>
  <c r="I7704" i="7"/>
  <c r="J7704" i="7"/>
  <c r="M7704" i="7" s="1"/>
  <c r="K7704" i="7"/>
  <c r="L7704" i="7"/>
  <c r="I7705" i="7"/>
  <c r="K7705" i="7" s="1"/>
  <c r="J7705" i="7"/>
  <c r="L7705" i="7"/>
  <c r="M7705" i="7"/>
  <c r="I7706" i="7"/>
  <c r="K7706" i="7" s="1"/>
  <c r="L7706" i="7"/>
  <c r="I7707" i="7"/>
  <c r="J7707" i="7" s="1"/>
  <c r="M7707" i="7" s="1"/>
  <c r="L7707" i="7"/>
  <c r="I7708" i="7"/>
  <c r="K7708" i="7" s="1"/>
  <c r="J7708" i="7"/>
  <c r="L7708" i="7"/>
  <c r="M7708" i="7"/>
  <c r="I7709" i="7"/>
  <c r="K7709" i="7" s="1"/>
  <c r="J7709" i="7"/>
  <c r="M7709" i="7" s="1"/>
  <c r="L7709" i="7"/>
  <c r="I7710" i="7"/>
  <c r="K7710" i="7" s="1"/>
  <c r="J7710" i="7"/>
  <c r="M7710" i="7" s="1"/>
  <c r="L7710" i="7"/>
  <c r="I7711" i="7"/>
  <c r="L7711" i="7"/>
  <c r="I7712" i="7"/>
  <c r="J7712" i="7"/>
  <c r="M7712" i="7" s="1"/>
  <c r="K7712" i="7"/>
  <c r="L7712" i="7"/>
  <c r="I7713" i="7"/>
  <c r="K7713" i="7" s="1"/>
  <c r="J7713" i="7"/>
  <c r="L7713" i="7"/>
  <c r="M7713" i="7"/>
  <c r="I7714" i="7"/>
  <c r="K7714" i="7" s="1"/>
  <c r="L7714" i="7"/>
  <c r="I7715" i="7"/>
  <c r="J7715" i="7" s="1"/>
  <c r="M7715" i="7" s="1"/>
  <c r="L7715" i="7"/>
  <c r="I7716" i="7"/>
  <c r="K7716" i="7" s="1"/>
  <c r="J7716" i="7"/>
  <c r="L7716" i="7"/>
  <c r="M7716" i="7"/>
  <c r="I7717" i="7"/>
  <c r="K7717" i="7" s="1"/>
  <c r="J7717" i="7"/>
  <c r="M7717" i="7" s="1"/>
  <c r="L7717" i="7"/>
  <c r="I7718" i="7"/>
  <c r="K7718" i="7" s="1"/>
  <c r="L7718" i="7"/>
  <c r="I7719" i="7"/>
  <c r="L7719" i="7"/>
  <c r="I7720" i="7"/>
  <c r="K7720" i="7" s="1"/>
  <c r="J7720" i="7"/>
  <c r="M7720" i="7" s="1"/>
  <c r="L7720" i="7"/>
  <c r="I7721" i="7"/>
  <c r="K7721" i="7" s="1"/>
  <c r="J7721" i="7"/>
  <c r="M7721" i="7" s="1"/>
  <c r="L7721" i="7"/>
  <c r="I7722" i="7"/>
  <c r="K7722" i="7" s="1"/>
  <c r="J7722" i="7"/>
  <c r="M7722" i="7" s="1"/>
  <c r="L7722" i="7"/>
  <c r="I7723" i="7"/>
  <c r="J7723" i="7" s="1"/>
  <c r="M7723" i="7" s="1"/>
  <c r="K7723" i="7"/>
  <c r="L7723" i="7"/>
  <c r="I7724" i="7"/>
  <c r="K7724" i="7" s="1"/>
  <c r="J7724" i="7"/>
  <c r="M7724" i="7" s="1"/>
  <c r="L7724" i="7"/>
  <c r="I7725" i="7"/>
  <c r="J7725" i="7" s="1"/>
  <c r="M7725" i="7" s="1"/>
  <c r="L7725" i="7"/>
  <c r="I7726" i="7"/>
  <c r="K7726" i="7" s="1"/>
  <c r="J7726" i="7"/>
  <c r="M7726" i="7" s="1"/>
  <c r="L7726" i="7"/>
  <c r="I7727" i="7"/>
  <c r="K7727" i="7" s="1"/>
  <c r="J7727" i="7"/>
  <c r="M7727" i="7" s="1"/>
  <c r="L7727" i="7"/>
  <c r="I7728" i="7"/>
  <c r="K7728" i="7" s="1"/>
  <c r="L7728" i="7"/>
  <c r="I7729" i="7"/>
  <c r="J7729" i="7" s="1"/>
  <c r="M7729" i="7" s="1"/>
  <c r="L7729" i="7"/>
  <c r="I7730" i="7"/>
  <c r="K7730" i="7" s="1"/>
  <c r="J7730" i="7"/>
  <c r="M7730" i="7" s="1"/>
  <c r="L7730" i="7"/>
  <c r="I7731" i="7"/>
  <c r="J7731" i="7"/>
  <c r="M7731" i="7" s="1"/>
  <c r="K7731" i="7"/>
  <c r="L7731" i="7"/>
  <c r="I7732" i="7"/>
  <c r="K7732" i="7" s="1"/>
  <c r="J7732" i="7"/>
  <c r="L7732" i="7"/>
  <c r="M7732" i="7"/>
  <c r="I7733" i="7"/>
  <c r="K7733" i="7" s="1"/>
  <c r="L7733" i="7"/>
  <c r="I7734" i="7"/>
  <c r="K7734" i="7" s="1"/>
  <c r="J7734" i="7"/>
  <c r="L7734" i="7"/>
  <c r="M7734" i="7"/>
  <c r="I7735" i="7"/>
  <c r="K7735" i="7" s="1"/>
  <c r="J7735" i="7"/>
  <c r="M7735" i="7" s="1"/>
  <c r="L7735" i="7"/>
  <c r="I7736" i="7"/>
  <c r="J7736" i="7" s="1"/>
  <c r="M7736" i="7" s="1"/>
  <c r="L7736" i="7"/>
  <c r="I7737" i="7"/>
  <c r="J7737" i="7" s="1"/>
  <c r="M7737" i="7" s="1"/>
  <c r="L7737" i="7"/>
  <c r="I7738" i="7"/>
  <c r="K7738" i="7" s="1"/>
  <c r="J7738" i="7"/>
  <c r="M7738" i="7" s="1"/>
  <c r="L7738" i="7"/>
  <c r="I7739" i="7"/>
  <c r="J7739" i="7"/>
  <c r="M7739" i="7" s="1"/>
  <c r="K7739" i="7"/>
  <c r="L7739" i="7"/>
  <c r="I7740" i="7"/>
  <c r="J7740" i="7" s="1"/>
  <c r="M7740" i="7" s="1"/>
  <c r="L7740" i="7"/>
  <c r="I7741" i="7"/>
  <c r="J7741" i="7"/>
  <c r="M7741" i="7" s="1"/>
  <c r="K7741" i="7"/>
  <c r="L7741" i="7"/>
  <c r="I7742" i="7"/>
  <c r="K7742" i="7" s="1"/>
  <c r="J7742" i="7"/>
  <c r="M7742" i="7" s="1"/>
  <c r="L7742" i="7"/>
  <c r="I7743" i="7"/>
  <c r="L7743" i="7"/>
  <c r="I7744" i="7"/>
  <c r="K7744" i="7" s="1"/>
  <c r="J7744" i="7"/>
  <c r="M7744" i="7" s="1"/>
  <c r="L7744" i="7"/>
  <c r="I7745" i="7"/>
  <c r="K7745" i="7" s="1"/>
  <c r="J7745" i="7"/>
  <c r="L7745" i="7"/>
  <c r="M7745" i="7"/>
  <c r="I7746" i="7"/>
  <c r="K7746" i="7" s="1"/>
  <c r="L7746" i="7"/>
  <c r="I7747" i="7"/>
  <c r="J7747" i="7" s="1"/>
  <c r="M7747" i="7" s="1"/>
  <c r="K7747" i="7"/>
  <c r="L7747" i="7"/>
  <c r="I7748" i="7"/>
  <c r="K7748" i="7" s="1"/>
  <c r="J7748" i="7"/>
  <c r="M7748" i="7" s="1"/>
  <c r="L7748" i="7"/>
  <c r="I7749" i="7"/>
  <c r="K7749" i="7" s="1"/>
  <c r="J7749" i="7"/>
  <c r="M7749" i="7" s="1"/>
  <c r="L7749" i="7"/>
  <c r="I7750" i="7"/>
  <c r="J7750" i="7" s="1"/>
  <c r="M7750" i="7" s="1"/>
  <c r="L7750" i="7"/>
  <c r="I7751" i="7"/>
  <c r="L7751" i="7"/>
  <c r="I7752" i="7"/>
  <c r="K7752" i="7" s="1"/>
  <c r="L7752" i="7"/>
  <c r="I7753" i="7"/>
  <c r="K7753" i="7" s="1"/>
  <c r="J7753" i="7"/>
  <c r="M7753" i="7" s="1"/>
  <c r="L7753" i="7"/>
  <c r="I7754" i="7"/>
  <c r="K7754" i="7" s="1"/>
  <c r="J7754" i="7"/>
  <c r="M7754" i="7" s="1"/>
  <c r="L7754" i="7"/>
  <c r="I7755" i="7"/>
  <c r="K7755" i="7" s="1"/>
  <c r="J7755" i="7"/>
  <c r="M7755" i="7" s="1"/>
  <c r="L7755" i="7"/>
  <c r="I7756" i="7"/>
  <c r="J7756" i="7" s="1"/>
  <c r="M7756" i="7" s="1"/>
  <c r="L7756" i="7"/>
  <c r="I7757" i="7"/>
  <c r="K7757" i="7" s="1"/>
  <c r="J7757" i="7"/>
  <c r="M7757" i="7" s="1"/>
  <c r="L7757" i="7"/>
  <c r="I7758" i="7"/>
  <c r="K7758" i="7" s="1"/>
  <c r="L7758" i="7"/>
  <c r="I7759" i="7"/>
  <c r="K7759" i="7" s="1"/>
  <c r="J7759" i="7"/>
  <c r="M7759" i="7" s="1"/>
  <c r="L7759" i="7"/>
  <c r="I7760" i="7"/>
  <c r="K7760" i="7" s="1"/>
  <c r="L7760" i="7"/>
  <c r="I7761" i="7"/>
  <c r="K7761" i="7" s="1"/>
  <c r="J7761" i="7"/>
  <c r="M7761" i="7" s="1"/>
  <c r="L7761" i="7"/>
  <c r="I7762" i="7"/>
  <c r="K7762" i="7" s="1"/>
  <c r="J7762" i="7"/>
  <c r="M7762" i="7" s="1"/>
  <c r="L7762" i="7"/>
  <c r="I7763" i="7"/>
  <c r="K7763" i="7" s="1"/>
  <c r="J7763" i="7"/>
  <c r="M7763" i="7" s="1"/>
  <c r="L7763" i="7"/>
  <c r="I7764" i="7"/>
  <c r="K7764" i="7" s="1"/>
  <c r="J7764" i="7"/>
  <c r="M7764" i="7" s="1"/>
  <c r="L7764" i="7"/>
  <c r="I7765" i="7"/>
  <c r="K7765" i="7" s="1"/>
  <c r="L7765" i="7"/>
  <c r="I7766" i="7"/>
  <c r="J7766" i="7" s="1"/>
  <c r="M7766" i="7" s="1"/>
  <c r="L7766" i="7"/>
  <c r="I7767" i="7"/>
  <c r="K7767" i="7" s="1"/>
  <c r="J7767" i="7"/>
  <c r="M7767" i="7" s="1"/>
  <c r="L7767" i="7"/>
  <c r="I7768" i="7"/>
  <c r="K7768" i="7" s="1"/>
  <c r="J7768" i="7"/>
  <c r="M7768" i="7" s="1"/>
  <c r="L7768" i="7"/>
  <c r="I7769" i="7"/>
  <c r="J7769" i="7" s="1"/>
  <c r="M7769" i="7" s="1"/>
  <c r="L7769" i="7"/>
  <c r="I7770" i="7"/>
  <c r="K7770" i="7" s="1"/>
  <c r="L7770" i="7"/>
  <c r="I7771" i="7"/>
  <c r="K7771" i="7" s="1"/>
  <c r="J7771" i="7"/>
  <c r="M7771" i="7" s="1"/>
  <c r="L7771" i="7"/>
  <c r="I7772" i="7"/>
  <c r="J7772" i="7" s="1"/>
  <c r="M7772" i="7" s="1"/>
  <c r="L7772" i="7"/>
  <c r="I7773" i="7"/>
  <c r="K7773" i="7" s="1"/>
  <c r="J7773" i="7"/>
  <c r="M7773" i="7" s="1"/>
  <c r="L7773" i="7"/>
  <c r="I7774" i="7"/>
  <c r="K7774" i="7" s="1"/>
  <c r="J7774" i="7"/>
  <c r="M7774" i="7" s="1"/>
  <c r="L7774" i="7"/>
  <c r="I7775" i="7"/>
  <c r="K7775" i="7" s="1"/>
  <c r="J7775" i="7"/>
  <c r="M7775" i="7" s="1"/>
  <c r="L7775" i="7"/>
  <c r="I7776" i="7"/>
  <c r="J7776" i="7" s="1"/>
  <c r="M7776" i="7" s="1"/>
  <c r="K7776" i="7"/>
  <c r="L7776" i="7"/>
  <c r="I7777" i="7"/>
  <c r="J7777" i="7" s="1"/>
  <c r="M7777" i="7" s="1"/>
  <c r="L7777" i="7"/>
  <c r="I7778" i="7"/>
  <c r="K7778" i="7" s="1"/>
  <c r="L7778" i="7"/>
  <c r="I7779" i="7"/>
  <c r="J7779" i="7"/>
  <c r="M7779" i="7" s="1"/>
  <c r="K7779" i="7"/>
  <c r="L7779" i="7"/>
  <c r="I7780" i="7"/>
  <c r="J7780" i="7" s="1"/>
  <c r="M7780" i="7" s="1"/>
  <c r="L7780" i="7"/>
  <c r="I7781" i="7"/>
  <c r="J7781" i="7" s="1"/>
  <c r="M7781" i="7" s="1"/>
  <c r="L7781" i="7"/>
  <c r="I7782" i="7"/>
  <c r="K7782" i="7" s="1"/>
  <c r="J7782" i="7"/>
  <c r="M7782" i="7" s="1"/>
  <c r="L7782" i="7"/>
  <c r="I7783" i="7"/>
  <c r="K7783" i="7" s="1"/>
  <c r="J7783" i="7"/>
  <c r="M7783" i="7" s="1"/>
  <c r="L7783" i="7"/>
  <c r="I7784" i="7"/>
  <c r="K7784" i="7" s="1"/>
  <c r="L7784" i="7"/>
  <c r="I7785" i="7"/>
  <c r="K7785" i="7" s="1"/>
  <c r="J7785" i="7"/>
  <c r="M7785" i="7" s="1"/>
  <c r="L7785" i="7"/>
  <c r="I7786" i="7"/>
  <c r="K7786" i="7" s="1"/>
  <c r="L7786" i="7"/>
  <c r="I7787" i="7"/>
  <c r="J7787" i="7"/>
  <c r="M7787" i="7" s="1"/>
  <c r="K7787" i="7"/>
  <c r="L7787" i="7"/>
  <c r="I7788" i="7"/>
  <c r="K7788" i="7" s="1"/>
  <c r="L7788" i="7"/>
  <c r="I7789" i="7"/>
  <c r="J7789" i="7" s="1"/>
  <c r="M7789" i="7" s="1"/>
  <c r="K7789" i="7"/>
  <c r="L7789" i="7"/>
  <c r="I7790" i="7"/>
  <c r="J7790" i="7"/>
  <c r="M7790" i="7" s="1"/>
  <c r="K7790" i="7"/>
  <c r="L7790" i="7"/>
  <c r="I7791" i="7"/>
  <c r="K7791" i="7" s="1"/>
  <c r="J7791" i="7"/>
  <c r="M7791" i="7" s="1"/>
  <c r="L7791" i="7"/>
  <c r="I7792" i="7"/>
  <c r="K7792" i="7" s="1"/>
  <c r="J7792" i="7"/>
  <c r="M7792" i="7" s="1"/>
  <c r="L7792" i="7"/>
  <c r="I7793" i="7"/>
  <c r="J7793" i="7" s="1"/>
  <c r="L7793" i="7"/>
  <c r="M7793" i="7"/>
  <c r="I7794" i="7"/>
  <c r="K7794" i="7" s="1"/>
  <c r="J7794" i="7"/>
  <c r="M7794" i="7" s="1"/>
  <c r="L7794" i="7"/>
  <c r="I7795" i="7"/>
  <c r="K7795" i="7" s="1"/>
  <c r="J7795" i="7"/>
  <c r="L7795" i="7"/>
  <c r="M7795" i="7"/>
  <c r="I7796" i="7"/>
  <c r="K7796" i="7" s="1"/>
  <c r="L7796" i="7"/>
  <c r="I7797" i="7"/>
  <c r="K7797" i="7" s="1"/>
  <c r="J7797" i="7"/>
  <c r="M7797" i="7" s="1"/>
  <c r="L7797" i="7"/>
  <c r="I7798" i="7"/>
  <c r="K7798" i="7" s="1"/>
  <c r="J7798" i="7"/>
  <c r="M7798" i="7" s="1"/>
  <c r="L7798" i="7"/>
  <c r="I7799" i="7"/>
  <c r="L7799" i="7"/>
  <c r="I7800" i="7"/>
  <c r="K7800" i="7" s="1"/>
  <c r="J7800" i="7"/>
  <c r="M7800" i="7" s="1"/>
  <c r="L7800" i="7"/>
  <c r="I7801" i="7"/>
  <c r="K7801" i="7" s="1"/>
  <c r="J7801" i="7"/>
  <c r="M7801" i="7" s="1"/>
  <c r="L7801" i="7"/>
  <c r="I7802" i="7"/>
  <c r="K7802" i="7" s="1"/>
  <c r="L7802" i="7"/>
  <c r="I7803" i="7"/>
  <c r="K7803" i="7" s="1"/>
  <c r="J7803" i="7"/>
  <c r="M7803" i="7" s="1"/>
  <c r="L7803" i="7"/>
  <c r="I7804" i="7"/>
  <c r="K7804" i="7" s="1"/>
  <c r="J7804" i="7"/>
  <c r="M7804" i="7" s="1"/>
  <c r="L7804" i="7"/>
  <c r="I7805" i="7"/>
  <c r="J7805" i="7" s="1"/>
  <c r="M7805" i="7" s="1"/>
  <c r="L7805" i="7"/>
  <c r="I7806" i="7"/>
  <c r="J7806" i="7"/>
  <c r="K7806" i="7"/>
  <c r="L7806" i="7"/>
  <c r="M7806" i="7"/>
  <c r="I7807" i="7"/>
  <c r="K7807" i="7" s="1"/>
  <c r="J7807" i="7"/>
  <c r="M7807" i="7" s="1"/>
  <c r="L7807" i="7"/>
  <c r="I7808" i="7"/>
  <c r="J7808" i="7" s="1"/>
  <c r="M7808" i="7" s="1"/>
  <c r="L7808" i="7"/>
  <c r="I7809" i="7"/>
  <c r="K7809" i="7" s="1"/>
  <c r="J7809" i="7"/>
  <c r="M7809" i="7" s="1"/>
  <c r="L7809" i="7"/>
  <c r="I7810" i="7"/>
  <c r="K7810" i="7" s="1"/>
  <c r="L7810" i="7"/>
  <c r="I7811" i="7"/>
  <c r="K7811" i="7" s="1"/>
  <c r="J7811" i="7"/>
  <c r="L7811" i="7"/>
  <c r="M7811" i="7"/>
  <c r="I7812" i="7"/>
  <c r="K7812" i="7" s="1"/>
  <c r="J7812" i="7"/>
  <c r="M7812" i="7" s="1"/>
  <c r="L7812" i="7"/>
  <c r="I7813" i="7"/>
  <c r="K7813" i="7" s="1"/>
  <c r="J7813" i="7"/>
  <c r="M7813" i="7" s="1"/>
  <c r="L7813" i="7"/>
  <c r="I7814" i="7"/>
  <c r="J7814" i="7"/>
  <c r="M7814" i="7" s="1"/>
  <c r="K7814" i="7"/>
  <c r="L7814" i="7"/>
  <c r="I7815" i="7"/>
  <c r="K7815" i="7" s="1"/>
  <c r="J7815" i="7"/>
  <c r="M7815" i="7" s="1"/>
  <c r="L7815" i="7"/>
  <c r="I7816" i="7"/>
  <c r="J7816" i="7" s="1"/>
  <c r="M7816" i="7" s="1"/>
  <c r="L7816" i="7"/>
  <c r="I7817" i="7"/>
  <c r="J7817" i="7" s="1"/>
  <c r="L7817" i="7"/>
  <c r="M7817" i="7"/>
  <c r="I7818" i="7"/>
  <c r="K7818" i="7" s="1"/>
  <c r="J7818" i="7"/>
  <c r="M7818" i="7" s="1"/>
  <c r="L7818" i="7"/>
  <c r="I7819" i="7"/>
  <c r="K7819" i="7" s="1"/>
  <c r="J7819" i="7"/>
  <c r="M7819" i="7" s="1"/>
  <c r="L7819" i="7"/>
  <c r="I7820" i="7"/>
  <c r="K7820" i="7" s="1"/>
  <c r="J7820" i="7"/>
  <c r="M7820" i="7" s="1"/>
  <c r="L7820" i="7"/>
  <c r="I7821" i="7"/>
  <c r="J7821" i="7" s="1"/>
  <c r="M7821" i="7" s="1"/>
  <c r="L7821" i="7"/>
  <c r="I7822" i="7"/>
  <c r="J7822" i="7" s="1"/>
  <c r="M7822" i="7" s="1"/>
  <c r="K7822" i="7"/>
  <c r="L7822" i="7"/>
  <c r="I7823" i="7"/>
  <c r="L7823" i="7"/>
  <c r="I7824" i="7"/>
  <c r="K7824" i="7" s="1"/>
  <c r="J7824" i="7"/>
  <c r="M7824" i="7" s="1"/>
  <c r="L7824" i="7"/>
  <c r="I7825" i="7"/>
  <c r="K7825" i="7" s="1"/>
  <c r="J7825" i="7"/>
  <c r="M7825" i="7" s="1"/>
  <c r="L7825" i="7"/>
  <c r="I7826" i="7"/>
  <c r="K7826" i="7" s="1"/>
  <c r="J7826" i="7"/>
  <c r="M7826" i="7" s="1"/>
  <c r="L7826" i="7"/>
  <c r="I7827" i="7"/>
  <c r="K7827" i="7" s="1"/>
  <c r="J7827" i="7"/>
  <c r="M7827" i="7" s="1"/>
  <c r="L7827" i="7"/>
  <c r="I7828" i="7"/>
  <c r="K7828" i="7" s="1"/>
  <c r="J7828" i="7"/>
  <c r="M7828" i="7" s="1"/>
  <c r="L7828" i="7"/>
  <c r="I7829" i="7"/>
  <c r="K7829" i="7" s="1"/>
  <c r="J7829" i="7"/>
  <c r="M7829" i="7" s="1"/>
  <c r="L7829" i="7"/>
  <c r="I7830" i="7"/>
  <c r="J7830" i="7"/>
  <c r="M7830" i="7" s="1"/>
  <c r="K7830" i="7"/>
  <c r="L7830" i="7"/>
  <c r="I7831" i="7"/>
  <c r="L7831" i="7"/>
  <c r="I7832" i="7"/>
  <c r="K7832" i="7" s="1"/>
  <c r="J7832" i="7"/>
  <c r="M7832" i="7" s="1"/>
  <c r="L7832" i="7"/>
  <c r="I7833" i="7"/>
  <c r="J7833" i="7" s="1"/>
  <c r="M7833" i="7" s="1"/>
  <c r="L7833" i="7"/>
  <c r="I7834" i="7"/>
  <c r="K7834" i="7" s="1"/>
  <c r="J7834" i="7"/>
  <c r="M7834" i="7" s="1"/>
  <c r="L7834" i="7"/>
  <c r="I7835" i="7"/>
  <c r="J7835" i="7" s="1"/>
  <c r="M7835" i="7" s="1"/>
  <c r="K7835" i="7"/>
  <c r="L7835" i="7"/>
  <c r="I7836" i="7"/>
  <c r="K7836" i="7" s="1"/>
  <c r="J7836" i="7"/>
  <c r="M7836" i="7" s="1"/>
  <c r="L7836" i="7"/>
  <c r="I7837" i="7"/>
  <c r="J7837" i="7" s="1"/>
  <c r="M7837" i="7" s="1"/>
  <c r="L7837" i="7"/>
  <c r="I7838" i="7"/>
  <c r="J7838" i="7"/>
  <c r="M7838" i="7" s="1"/>
  <c r="K7838" i="7"/>
  <c r="L7838" i="7"/>
  <c r="I7839" i="7"/>
  <c r="L7839" i="7"/>
  <c r="I7840" i="7"/>
  <c r="K7840" i="7" s="1"/>
  <c r="J7840" i="7"/>
  <c r="M7840" i="7" s="1"/>
  <c r="L7840" i="7"/>
  <c r="I7841" i="7"/>
  <c r="J7841" i="7" s="1"/>
  <c r="M7841" i="7" s="1"/>
  <c r="L7841" i="7"/>
  <c r="I7842" i="7"/>
  <c r="K7842" i="7" s="1"/>
  <c r="L7842" i="7"/>
  <c r="I7843" i="7"/>
  <c r="J7843" i="7"/>
  <c r="M7843" i="7" s="1"/>
  <c r="K7843" i="7"/>
  <c r="L7843" i="7"/>
  <c r="I7844" i="7"/>
  <c r="J7844" i="7" s="1"/>
  <c r="M7844" i="7" s="1"/>
  <c r="L7844" i="7"/>
  <c r="I7845" i="7"/>
  <c r="J7845" i="7"/>
  <c r="M7845" i="7" s="1"/>
  <c r="K7845" i="7"/>
  <c r="L7845" i="7"/>
  <c r="I7846" i="7"/>
  <c r="J7846" i="7"/>
  <c r="M7846" i="7" s="1"/>
  <c r="K7846" i="7"/>
  <c r="L7846" i="7"/>
  <c r="I7847" i="7"/>
  <c r="L7847" i="7"/>
  <c r="I7848" i="7"/>
  <c r="K7848" i="7" s="1"/>
  <c r="J7848" i="7"/>
  <c r="M7848" i="7" s="1"/>
  <c r="L7848" i="7"/>
  <c r="I7849" i="7"/>
  <c r="J7849" i="7" s="1"/>
  <c r="M7849" i="7" s="1"/>
  <c r="L7849" i="7"/>
  <c r="I7850" i="7"/>
  <c r="K7850" i="7" s="1"/>
  <c r="J7850" i="7"/>
  <c r="M7850" i="7" s="1"/>
  <c r="L7850" i="7"/>
  <c r="I7851" i="7"/>
  <c r="J7851" i="7"/>
  <c r="K7851" i="7"/>
  <c r="L7851" i="7"/>
  <c r="M7851" i="7"/>
  <c r="I7852" i="7"/>
  <c r="L7852" i="7"/>
  <c r="I7853" i="7"/>
  <c r="J7853" i="7" s="1"/>
  <c r="M7853" i="7" s="1"/>
  <c r="L7853" i="7"/>
  <c r="I7854" i="7"/>
  <c r="J7854" i="7"/>
  <c r="M7854" i="7" s="1"/>
  <c r="K7854" i="7"/>
  <c r="L7854" i="7"/>
  <c r="I7855" i="7"/>
  <c r="K7855" i="7" s="1"/>
  <c r="L7855" i="7"/>
  <c r="I7856" i="7"/>
  <c r="K7856" i="7" s="1"/>
  <c r="J7856" i="7"/>
  <c r="L7856" i="7"/>
  <c r="M7856" i="7"/>
  <c r="I7857" i="7"/>
  <c r="K7857" i="7" s="1"/>
  <c r="J7857" i="7"/>
  <c r="M7857" i="7" s="1"/>
  <c r="L7857" i="7"/>
  <c r="I7858" i="7"/>
  <c r="J7858" i="7" s="1"/>
  <c r="M7858" i="7" s="1"/>
  <c r="L7858" i="7"/>
  <c r="I7859" i="7"/>
  <c r="K7859" i="7" s="1"/>
  <c r="J7859" i="7"/>
  <c r="L7859" i="7"/>
  <c r="M7859" i="7"/>
  <c r="I7860" i="7"/>
  <c r="K7860" i="7" s="1"/>
  <c r="J7860" i="7"/>
  <c r="M7860" i="7" s="1"/>
  <c r="L7860" i="7"/>
  <c r="I7861" i="7"/>
  <c r="J7861" i="7"/>
  <c r="K7861" i="7"/>
  <c r="L7861" i="7"/>
  <c r="M7861" i="7"/>
  <c r="I7862" i="7"/>
  <c r="J7862" i="7" s="1"/>
  <c r="M7862" i="7" s="1"/>
  <c r="K7862" i="7"/>
  <c r="L7862" i="7"/>
  <c r="I7863" i="7"/>
  <c r="K7863" i="7" s="1"/>
  <c r="J7863" i="7"/>
  <c r="M7863" i="7" s="1"/>
  <c r="L7863" i="7"/>
  <c r="I7864" i="7"/>
  <c r="J7864" i="7" s="1"/>
  <c r="M7864" i="7" s="1"/>
  <c r="L7864" i="7"/>
  <c r="I7865" i="7"/>
  <c r="L7865" i="7"/>
  <c r="I7866" i="7"/>
  <c r="K7866" i="7" s="1"/>
  <c r="J7866" i="7"/>
  <c r="M7866" i="7" s="1"/>
  <c r="L7866" i="7"/>
  <c r="I7867" i="7"/>
  <c r="J7867" i="7" s="1"/>
  <c r="M7867" i="7" s="1"/>
  <c r="L7867" i="7"/>
  <c r="I7868" i="7"/>
  <c r="K7868" i="7" s="1"/>
  <c r="J7868" i="7"/>
  <c r="L7868" i="7"/>
  <c r="M7868" i="7"/>
  <c r="I7869" i="7"/>
  <c r="J7869" i="7" s="1"/>
  <c r="M7869" i="7" s="1"/>
  <c r="L7869" i="7"/>
  <c r="I7870" i="7"/>
  <c r="J7870" i="7"/>
  <c r="M7870" i="7" s="1"/>
  <c r="K7870" i="7"/>
  <c r="L7870" i="7"/>
  <c r="I7871" i="7"/>
  <c r="K7871" i="7" s="1"/>
  <c r="J7871" i="7"/>
  <c r="M7871" i="7" s="1"/>
  <c r="L7871" i="7"/>
  <c r="I7872" i="7"/>
  <c r="J7872" i="7" s="1"/>
  <c r="M7872" i="7" s="1"/>
  <c r="K7872" i="7"/>
  <c r="L7872" i="7"/>
  <c r="I7873" i="7"/>
  <c r="K7873" i="7" s="1"/>
  <c r="J7873" i="7"/>
  <c r="L7873" i="7"/>
  <c r="M7873" i="7"/>
  <c r="I7874" i="7"/>
  <c r="K7874" i="7" s="1"/>
  <c r="L7874" i="7"/>
  <c r="I7875" i="7"/>
  <c r="K7875" i="7" s="1"/>
  <c r="J7875" i="7"/>
  <c r="M7875" i="7" s="1"/>
  <c r="L7875" i="7"/>
  <c r="I7876" i="7"/>
  <c r="K7876" i="7" s="1"/>
  <c r="L7876" i="7"/>
  <c r="I7877" i="7"/>
  <c r="K7877" i="7" s="1"/>
  <c r="J7877" i="7"/>
  <c r="M7877" i="7" s="1"/>
  <c r="L7877" i="7"/>
  <c r="I7878" i="7"/>
  <c r="J7878" i="7" s="1"/>
  <c r="M7878" i="7" s="1"/>
  <c r="K7878" i="7"/>
  <c r="L7878" i="7"/>
  <c r="I7879" i="7"/>
  <c r="K7879" i="7" s="1"/>
  <c r="J7879" i="7"/>
  <c r="M7879" i="7" s="1"/>
  <c r="L7879" i="7"/>
  <c r="I7880" i="7"/>
  <c r="K7880" i="7" s="1"/>
  <c r="J7880" i="7"/>
  <c r="M7880" i="7" s="1"/>
  <c r="L7880" i="7"/>
  <c r="I7881" i="7"/>
  <c r="L7881" i="7"/>
  <c r="I7882" i="7"/>
  <c r="K7882" i="7" s="1"/>
  <c r="J7882" i="7"/>
  <c r="M7882" i="7" s="1"/>
  <c r="L7882" i="7"/>
  <c r="I7883" i="7"/>
  <c r="J7883" i="7"/>
  <c r="M7883" i="7" s="1"/>
  <c r="K7883" i="7"/>
  <c r="L7883" i="7"/>
  <c r="I7884" i="7"/>
  <c r="K7884" i="7" s="1"/>
  <c r="J7884" i="7"/>
  <c r="M7884" i="7" s="1"/>
  <c r="L7884" i="7"/>
  <c r="I7885" i="7"/>
  <c r="K7885" i="7" s="1"/>
  <c r="J7885" i="7"/>
  <c r="L7885" i="7"/>
  <c r="M7885" i="7"/>
  <c r="I7886" i="7"/>
  <c r="J7886" i="7" s="1"/>
  <c r="M7886" i="7" s="1"/>
  <c r="K7886" i="7"/>
  <c r="L7886" i="7"/>
  <c r="I7887" i="7"/>
  <c r="J7887" i="7"/>
  <c r="M7887" i="7" s="1"/>
  <c r="K7887" i="7"/>
  <c r="L7887" i="7"/>
  <c r="I7888" i="7"/>
  <c r="J7888" i="7" s="1"/>
  <c r="M7888" i="7" s="1"/>
  <c r="K7888" i="7"/>
  <c r="L7888" i="7"/>
  <c r="I7889" i="7"/>
  <c r="L7889" i="7"/>
  <c r="I7890" i="7"/>
  <c r="J7890" i="7" s="1"/>
  <c r="M7890" i="7" s="1"/>
  <c r="K7890" i="7"/>
  <c r="L7890" i="7"/>
  <c r="I7891" i="7"/>
  <c r="J7891" i="7"/>
  <c r="M7891" i="7" s="1"/>
  <c r="K7891" i="7"/>
  <c r="L7891" i="7"/>
  <c r="I7892" i="7"/>
  <c r="K7892" i="7" s="1"/>
  <c r="L7892" i="7"/>
  <c r="I7893" i="7"/>
  <c r="K7893" i="7" s="1"/>
  <c r="J7893" i="7"/>
  <c r="M7893" i="7" s="1"/>
  <c r="L7893" i="7"/>
  <c r="I7894" i="7"/>
  <c r="K7894" i="7" s="1"/>
  <c r="J7894" i="7"/>
  <c r="M7894" i="7" s="1"/>
  <c r="L7894" i="7"/>
  <c r="I7895" i="7"/>
  <c r="J7895" i="7" s="1"/>
  <c r="M7895" i="7" s="1"/>
  <c r="K7895" i="7"/>
  <c r="L7895" i="7"/>
  <c r="I7896" i="7"/>
  <c r="J7896" i="7" s="1"/>
  <c r="M7896" i="7" s="1"/>
  <c r="L7896" i="7"/>
  <c r="I7897" i="7"/>
  <c r="K7897" i="7" s="1"/>
  <c r="J7897" i="7"/>
  <c r="M7897" i="7" s="1"/>
  <c r="L7897" i="7"/>
  <c r="I7898" i="7"/>
  <c r="J7898" i="7"/>
  <c r="M7898" i="7" s="1"/>
  <c r="K7898" i="7"/>
  <c r="L7898" i="7"/>
  <c r="I7899" i="7"/>
  <c r="K7899" i="7" s="1"/>
  <c r="J7899" i="7"/>
  <c r="M7899" i="7" s="1"/>
  <c r="L7899" i="7"/>
  <c r="I7900" i="7"/>
  <c r="K7900" i="7" s="1"/>
  <c r="J7900" i="7"/>
  <c r="M7900" i="7" s="1"/>
  <c r="L7900" i="7"/>
  <c r="I7901" i="7"/>
  <c r="K7901" i="7" s="1"/>
  <c r="J7901" i="7"/>
  <c r="M7901" i="7" s="1"/>
  <c r="L7901" i="7"/>
  <c r="I7902" i="7"/>
  <c r="K7902" i="7" s="1"/>
  <c r="J7902" i="7"/>
  <c r="L7902" i="7"/>
  <c r="M7902" i="7"/>
  <c r="I7903" i="7"/>
  <c r="J7903" i="7" s="1"/>
  <c r="M7903" i="7" s="1"/>
  <c r="L7903" i="7"/>
  <c r="I7904" i="7"/>
  <c r="J7904" i="7"/>
  <c r="M7904" i="7" s="1"/>
  <c r="K7904" i="7"/>
  <c r="L7904" i="7"/>
  <c r="I7905" i="7"/>
  <c r="L7905" i="7"/>
  <c r="I7906" i="7"/>
  <c r="K7906" i="7" s="1"/>
  <c r="J7906" i="7"/>
  <c r="M7906" i="7" s="1"/>
  <c r="L7906" i="7"/>
  <c r="I7907" i="7"/>
  <c r="J7907" i="7" s="1"/>
  <c r="M7907" i="7" s="1"/>
  <c r="K7907" i="7"/>
  <c r="L7907" i="7"/>
  <c r="I7908" i="7"/>
  <c r="K7908" i="7" s="1"/>
  <c r="J7908" i="7"/>
  <c r="M7908" i="7" s="1"/>
  <c r="L7908" i="7"/>
  <c r="I7909" i="7"/>
  <c r="J7909" i="7" s="1"/>
  <c r="M7909" i="7" s="1"/>
  <c r="L7909" i="7"/>
  <c r="I7910" i="7"/>
  <c r="J7910" i="7"/>
  <c r="M7910" i="7" s="1"/>
  <c r="K7910" i="7"/>
  <c r="L7910" i="7"/>
  <c r="I7911" i="7"/>
  <c r="J7911" i="7" s="1"/>
  <c r="M7911" i="7" s="1"/>
  <c r="L7911" i="7"/>
  <c r="I7912" i="7"/>
  <c r="K7912" i="7" s="1"/>
  <c r="J7912" i="7"/>
  <c r="L7912" i="7"/>
  <c r="M7912" i="7"/>
  <c r="I7913" i="7"/>
  <c r="L7913" i="7"/>
  <c r="I7914" i="7"/>
  <c r="K7914" i="7" s="1"/>
  <c r="J7914" i="7"/>
  <c r="M7914" i="7" s="1"/>
  <c r="L7914" i="7"/>
  <c r="I7915" i="7"/>
  <c r="J7915" i="7" s="1"/>
  <c r="M7915" i="7" s="1"/>
  <c r="K7915" i="7"/>
  <c r="L7915" i="7"/>
  <c r="I7916" i="7"/>
  <c r="K7916" i="7" s="1"/>
  <c r="J7916" i="7"/>
  <c r="M7916" i="7" s="1"/>
  <c r="L7916" i="7"/>
  <c r="I7917" i="7"/>
  <c r="K7917" i="7" s="1"/>
  <c r="L7917" i="7"/>
  <c r="I7918" i="7"/>
  <c r="J7918" i="7"/>
  <c r="M7918" i="7" s="1"/>
  <c r="K7918" i="7"/>
  <c r="L7918" i="7"/>
  <c r="I7919" i="7"/>
  <c r="J7919" i="7" s="1"/>
  <c r="M7919" i="7" s="1"/>
  <c r="K7919" i="7"/>
  <c r="L7919" i="7"/>
  <c r="I7920" i="7"/>
  <c r="K7920" i="7" s="1"/>
  <c r="J7920" i="7"/>
  <c r="M7920" i="7" s="1"/>
  <c r="L7920" i="7"/>
  <c r="I7921" i="7"/>
  <c r="L7921" i="7"/>
  <c r="I7922" i="7"/>
  <c r="K7922" i="7" s="1"/>
  <c r="J7922" i="7"/>
  <c r="M7922" i="7" s="1"/>
  <c r="L7922" i="7"/>
  <c r="I7923" i="7"/>
  <c r="J7923" i="7" s="1"/>
  <c r="M7923" i="7" s="1"/>
  <c r="L7923" i="7"/>
  <c r="I7924" i="7"/>
  <c r="K7924" i="7" s="1"/>
  <c r="J7924" i="7"/>
  <c r="M7924" i="7" s="1"/>
  <c r="L7924" i="7"/>
  <c r="I7925" i="7"/>
  <c r="K7925" i="7" s="1"/>
  <c r="J7925" i="7"/>
  <c r="M7925" i="7" s="1"/>
  <c r="L7925" i="7"/>
  <c r="I7926" i="7"/>
  <c r="J7926" i="7"/>
  <c r="M7926" i="7" s="1"/>
  <c r="K7926" i="7"/>
  <c r="L7926" i="7"/>
  <c r="I7927" i="7"/>
  <c r="J7927" i="7" s="1"/>
  <c r="M7927" i="7" s="1"/>
  <c r="L7927" i="7"/>
  <c r="I7928" i="7"/>
  <c r="K7928" i="7" s="1"/>
  <c r="J7928" i="7"/>
  <c r="M7928" i="7" s="1"/>
  <c r="L7928" i="7"/>
  <c r="I7929" i="7"/>
  <c r="L7929" i="7"/>
  <c r="I7930" i="7"/>
  <c r="J7930" i="7"/>
  <c r="M7930" i="7" s="1"/>
  <c r="K7930" i="7"/>
  <c r="L7930" i="7"/>
  <c r="I7931" i="7"/>
  <c r="J7931" i="7" s="1"/>
  <c r="M7931" i="7" s="1"/>
  <c r="K7931" i="7"/>
  <c r="L7931" i="7"/>
  <c r="I7932" i="7"/>
  <c r="K7932" i="7" s="1"/>
  <c r="J7932" i="7"/>
  <c r="M7932" i="7" s="1"/>
  <c r="L7932" i="7"/>
  <c r="I7933" i="7"/>
  <c r="K7933" i="7" s="1"/>
  <c r="L7933" i="7"/>
  <c r="I7934" i="7"/>
  <c r="J7934" i="7"/>
  <c r="K7934" i="7"/>
  <c r="L7934" i="7"/>
  <c r="M7934" i="7"/>
  <c r="I7935" i="7"/>
  <c r="J7935" i="7" s="1"/>
  <c r="M7935" i="7" s="1"/>
  <c r="L7935" i="7"/>
  <c r="I7936" i="7"/>
  <c r="K7936" i="7" s="1"/>
  <c r="J7936" i="7"/>
  <c r="L7936" i="7"/>
  <c r="M7936" i="7"/>
  <c r="I7937" i="7"/>
  <c r="L7937" i="7"/>
  <c r="I7938" i="7"/>
  <c r="K7938" i="7" s="1"/>
  <c r="J7938" i="7"/>
  <c r="M7938" i="7" s="1"/>
  <c r="L7938" i="7"/>
  <c r="I7939" i="7"/>
  <c r="J7939" i="7"/>
  <c r="M7939" i="7" s="1"/>
  <c r="K7939" i="7"/>
  <c r="L7939" i="7"/>
  <c r="I7940" i="7"/>
  <c r="K7940" i="7" s="1"/>
  <c r="J7940" i="7"/>
  <c r="M7940" i="7" s="1"/>
  <c r="L7940" i="7"/>
  <c r="I7941" i="7"/>
  <c r="J7941" i="7"/>
  <c r="M7941" i="7" s="1"/>
  <c r="K7941" i="7"/>
  <c r="L7941" i="7"/>
  <c r="I7942" i="7"/>
  <c r="K7942" i="7" s="1"/>
  <c r="J7942" i="7"/>
  <c r="M7942" i="7" s="1"/>
  <c r="L7942" i="7"/>
  <c r="I7943" i="7"/>
  <c r="K7943" i="7" s="1"/>
  <c r="J7943" i="7"/>
  <c r="M7943" i="7" s="1"/>
  <c r="L7943" i="7"/>
  <c r="I7944" i="7"/>
  <c r="K7944" i="7" s="1"/>
  <c r="J7944" i="7"/>
  <c r="M7944" i="7" s="1"/>
  <c r="L7944" i="7"/>
  <c r="I7945" i="7"/>
  <c r="L7945" i="7"/>
  <c r="I7946" i="7"/>
  <c r="K7946" i="7" s="1"/>
  <c r="J7946" i="7"/>
  <c r="M7946" i="7" s="1"/>
  <c r="L7946" i="7"/>
  <c r="I7947" i="7"/>
  <c r="J7947" i="7" s="1"/>
  <c r="M7947" i="7" s="1"/>
  <c r="L7947" i="7"/>
  <c r="I7948" i="7"/>
  <c r="K7948" i="7" s="1"/>
  <c r="J7948" i="7"/>
  <c r="L7948" i="7"/>
  <c r="M7948" i="7"/>
  <c r="I7949" i="7"/>
  <c r="J7949" i="7" s="1"/>
  <c r="M7949" i="7" s="1"/>
  <c r="L7949" i="7"/>
  <c r="I7950" i="7"/>
  <c r="J7950" i="7"/>
  <c r="M7950" i="7" s="1"/>
  <c r="K7950" i="7"/>
  <c r="L7950" i="7"/>
  <c r="I7951" i="7"/>
  <c r="K7951" i="7" s="1"/>
  <c r="L7951" i="7"/>
  <c r="I7952" i="7"/>
  <c r="J7952" i="7"/>
  <c r="M7952" i="7" s="1"/>
  <c r="K7952" i="7"/>
  <c r="L7952" i="7"/>
  <c r="I7953" i="7"/>
  <c r="L7953" i="7"/>
  <c r="I7954" i="7"/>
  <c r="J7954" i="7"/>
  <c r="M7954" i="7" s="1"/>
  <c r="K7954" i="7"/>
  <c r="L7954" i="7"/>
  <c r="I7955" i="7"/>
  <c r="K7955" i="7" s="1"/>
  <c r="J7955" i="7"/>
  <c r="M7955" i="7" s="1"/>
  <c r="L7955" i="7"/>
  <c r="I7956" i="7"/>
  <c r="K7956" i="7" s="1"/>
  <c r="J7956" i="7"/>
  <c r="M7956" i="7" s="1"/>
  <c r="L7956" i="7"/>
  <c r="I7957" i="7"/>
  <c r="J7957" i="7" s="1"/>
  <c r="M7957" i="7" s="1"/>
  <c r="L7957" i="7"/>
  <c r="I7958" i="7"/>
  <c r="J7958" i="7"/>
  <c r="M7958" i="7" s="1"/>
  <c r="K7958" i="7"/>
  <c r="L7958" i="7"/>
  <c r="I7959" i="7"/>
  <c r="J7959" i="7" s="1"/>
  <c r="M7959" i="7" s="1"/>
  <c r="K7959" i="7"/>
  <c r="L7959" i="7"/>
  <c r="I7960" i="7"/>
  <c r="J7960" i="7"/>
  <c r="M7960" i="7" s="1"/>
  <c r="K7960" i="7"/>
  <c r="L7960" i="7"/>
  <c r="I7961" i="7"/>
  <c r="K7961" i="7" s="1"/>
  <c r="J7961" i="7"/>
  <c r="L7961" i="7"/>
  <c r="M7961" i="7"/>
  <c r="I7962" i="7"/>
  <c r="K7962" i="7" s="1"/>
  <c r="J7962" i="7"/>
  <c r="M7962" i="7" s="1"/>
  <c r="L7962" i="7"/>
  <c r="I7963" i="7"/>
  <c r="J7963" i="7"/>
  <c r="M7963" i="7" s="1"/>
  <c r="K7963" i="7"/>
  <c r="L7963" i="7"/>
  <c r="I7964" i="7"/>
  <c r="K7964" i="7" s="1"/>
  <c r="L7964" i="7"/>
  <c r="I7965" i="7"/>
  <c r="K7965" i="7" s="1"/>
  <c r="J7965" i="7"/>
  <c r="M7965" i="7" s="1"/>
  <c r="L7965" i="7"/>
  <c r="I7966" i="7"/>
  <c r="J7966" i="7"/>
  <c r="K7966" i="7"/>
  <c r="L7966" i="7"/>
  <c r="M7966" i="7"/>
  <c r="I7967" i="7"/>
  <c r="K7967" i="7" s="1"/>
  <c r="J7967" i="7"/>
  <c r="M7967" i="7" s="1"/>
  <c r="L7967" i="7"/>
  <c r="I7968" i="7"/>
  <c r="K7968" i="7" s="1"/>
  <c r="J7968" i="7"/>
  <c r="M7968" i="7" s="1"/>
  <c r="L7968" i="7"/>
  <c r="I7969" i="7"/>
  <c r="K7969" i="7" s="1"/>
  <c r="J7969" i="7"/>
  <c r="M7969" i="7" s="1"/>
  <c r="L7969" i="7"/>
  <c r="I7970" i="7"/>
  <c r="K7970" i="7" s="1"/>
  <c r="J7970" i="7"/>
  <c r="M7970" i="7" s="1"/>
  <c r="L7970" i="7"/>
  <c r="I7971" i="7"/>
  <c r="J7971" i="7"/>
  <c r="M7971" i="7" s="1"/>
  <c r="K7971" i="7"/>
  <c r="L7971" i="7"/>
  <c r="I7972" i="7"/>
  <c r="K7972" i="7" s="1"/>
  <c r="L7972" i="7"/>
  <c r="I7973" i="7"/>
  <c r="K7973" i="7" s="1"/>
  <c r="J7973" i="7"/>
  <c r="L7973" i="7"/>
  <c r="M7973" i="7"/>
  <c r="I7974" i="7"/>
  <c r="J7974" i="7"/>
  <c r="K7974" i="7"/>
  <c r="L7974" i="7"/>
  <c r="M7974" i="7"/>
  <c r="I7975" i="7"/>
  <c r="J7975" i="7"/>
  <c r="M7975" i="7" s="1"/>
  <c r="K7975" i="7"/>
  <c r="L7975" i="7"/>
  <c r="I7976" i="7"/>
  <c r="K7976" i="7" s="1"/>
  <c r="L7976" i="7"/>
  <c r="I7977" i="7"/>
  <c r="L7977" i="7"/>
  <c r="I7978" i="7"/>
  <c r="K7978" i="7" s="1"/>
  <c r="J7978" i="7"/>
  <c r="M7978" i="7" s="1"/>
  <c r="L7978" i="7"/>
  <c r="I7979" i="7"/>
  <c r="J7979" i="7"/>
  <c r="M7979" i="7" s="1"/>
  <c r="K7979" i="7"/>
  <c r="L7979" i="7"/>
  <c r="I7980" i="7"/>
  <c r="K7980" i="7" s="1"/>
  <c r="J7980" i="7"/>
  <c r="M7980" i="7" s="1"/>
  <c r="L7980" i="7"/>
  <c r="I7981" i="7"/>
  <c r="J7981" i="7" s="1"/>
  <c r="M7981" i="7" s="1"/>
  <c r="L7981" i="7"/>
  <c r="I7982" i="7"/>
  <c r="J7982" i="7"/>
  <c r="M7982" i="7" s="1"/>
  <c r="K7982" i="7"/>
  <c r="L7982" i="7"/>
  <c r="I7983" i="7"/>
  <c r="J7983" i="7" s="1"/>
  <c r="M7983" i="7" s="1"/>
  <c r="L7983" i="7"/>
  <c r="I7984" i="7"/>
  <c r="J7984" i="7"/>
  <c r="K7984" i="7"/>
  <c r="L7984" i="7"/>
  <c r="M7984" i="7"/>
  <c r="I7985" i="7"/>
  <c r="L7985" i="7"/>
  <c r="I7986" i="7"/>
  <c r="J7986" i="7"/>
  <c r="M7986" i="7" s="1"/>
  <c r="K7986" i="7"/>
  <c r="L7986" i="7"/>
  <c r="I7987" i="7"/>
  <c r="K7987" i="7" s="1"/>
  <c r="J7987" i="7"/>
  <c r="M7987" i="7" s="1"/>
  <c r="L7987" i="7"/>
  <c r="I7988" i="7"/>
  <c r="K7988" i="7" s="1"/>
  <c r="J7988" i="7"/>
  <c r="L7988" i="7"/>
  <c r="M7988" i="7"/>
  <c r="I7989" i="7"/>
  <c r="J7989" i="7" s="1"/>
  <c r="M7989" i="7" s="1"/>
  <c r="L7989" i="7"/>
  <c r="I7990" i="7"/>
  <c r="K7990" i="7" s="1"/>
  <c r="J7990" i="7"/>
  <c r="M7990" i="7" s="1"/>
  <c r="L7990" i="7"/>
  <c r="I7991" i="7"/>
  <c r="J7991" i="7" s="1"/>
  <c r="M7991" i="7" s="1"/>
  <c r="L7991" i="7"/>
  <c r="I7992" i="7"/>
  <c r="K7992" i="7" s="1"/>
  <c r="J7992" i="7"/>
  <c r="M7992" i="7" s="1"/>
  <c r="L7992" i="7"/>
  <c r="I7993" i="7"/>
  <c r="L7993" i="7"/>
  <c r="I7994" i="7"/>
  <c r="K7994" i="7" s="1"/>
  <c r="J7994" i="7"/>
  <c r="M7994" i="7" s="1"/>
  <c r="L7994" i="7"/>
  <c r="I7995" i="7"/>
  <c r="K7995" i="7" s="1"/>
  <c r="J7995" i="7"/>
  <c r="M7995" i="7" s="1"/>
  <c r="L7995" i="7"/>
  <c r="I7996" i="7"/>
  <c r="K7996" i="7" s="1"/>
  <c r="J7996" i="7"/>
  <c r="M7996" i="7" s="1"/>
  <c r="L7996" i="7"/>
  <c r="I7997" i="7"/>
  <c r="K7997" i="7" s="1"/>
  <c r="J7997" i="7"/>
  <c r="M7997" i="7" s="1"/>
  <c r="L7997" i="7"/>
  <c r="I7998" i="7"/>
  <c r="J7998" i="7"/>
  <c r="K7998" i="7"/>
  <c r="L7998" i="7"/>
  <c r="M7998" i="7"/>
  <c r="I7999" i="7"/>
  <c r="K7999" i="7" s="1"/>
  <c r="L7999" i="7"/>
  <c r="I8000" i="7"/>
  <c r="K8000" i="7" s="1"/>
  <c r="J8000" i="7"/>
  <c r="M8000" i="7" s="1"/>
  <c r="L8000" i="7"/>
  <c r="I8001" i="7"/>
  <c r="L8001" i="7"/>
  <c r="I8002" i="7"/>
  <c r="K8002" i="7" s="1"/>
  <c r="J8002" i="7"/>
  <c r="M8002" i="7" s="1"/>
  <c r="L8002" i="7"/>
  <c r="I8003" i="7"/>
  <c r="K8003" i="7" s="1"/>
  <c r="J8003" i="7"/>
  <c r="M8003" i="7" s="1"/>
  <c r="L8003" i="7"/>
  <c r="I8004" i="7"/>
  <c r="K8004" i="7" s="1"/>
  <c r="J8004" i="7"/>
  <c r="M8004" i="7" s="1"/>
  <c r="L8004" i="7"/>
  <c r="I8005" i="7"/>
  <c r="K8005" i="7" s="1"/>
  <c r="J8005" i="7"/>
  <c r="M8005" i="7" s="1"/>
  <c r="L8005" i="7"/>
  <c r="I8006" i="7"/>
  <c r="J8006" i="7"/>
  <c r="M8006" i="7" s="1"/>
  <c r="K8006" i="7"/>
  <c r="L8006" i="7"/>
  <c r="I8007" i="7"/>
  <c r="K8007" i="7" s="1"/>
  <c r="L8007" i="7"/>
  <c r="I8008" i="7"/>
  <c r="J8008" i="7"/>
  <c r="M8008" i="7" s="1"/>
  <c r="K8008" i="7"/>
  <c r="L8008" i="7"/>
  <c r="I8009" i="7"/>
  <c r="J8009" i="7" s="1"/>
  <c r="M8009" i="7" s="1"/>
  <c r="L8009" i="7"/>
  <c r="I8010" i="7"/>
  <c r="J8010" i="7"/>
  <c r="M8010" i="7" s="1"/>
  <c r="K8010" i="7"/>
  <c r="L8010" i="7"/>
  <c r="I8011" i="7"/>
  <c r="K8011" i="7" s="1"/>
  <c r="J8011" i="7"/>
  <c r="M8011" i="7" s="1"/>
  <c r="L8011" i="7"/>
  <c r="I8012" i="7"/>
  <c r="K8012" i="7" s="1"/>
  <c r="L8012" i="7"/>
  <c r="I8013" i="7"/>
  <c r="J8013" i="7" s="1"/>
  <c r="M8013" i="7" s="1"/>
  <c r="L8013" i="7"/>
  <c r="I8014" i="7"/>
  <c r="K8014" i="7" s="1"/>
  <c r="J8014" i="7"/>
  <c r="M8014" i="7" s="1"/>
  <c r="L8014" i="7"/>
  <c r="I8015" i="7"/>
  <c r="J8015" i="7"/>
  <c r="M8015" i="7" s="1"/>
  <c r="K8015" i="7"/>
  <c r="L8015" i="7"/>
  <c r="I8016" i="7"/>
  <c r="K8016" i="7" s="1"/>
  <c r="J8016" i="7"/>
  <c r="M8016" i="7" s="1"/>
  <c r="L8016" i="7"/>
  <c r="I8017" i="7"/>
  <c r="J8017" i="7" s="1"/>
  <c r="M8017" i="7" s="1"/>
  <c r="L8017" i="7"/>
  <c r="I8018" i="7"/>
  <c r="K8018" i="7" s="1"/>
  <c r="J8018" i="7"/>
  <c r="M8018" i="7" s="1"/>
  <c r="L8018" i="7"/>
  <c r="I8019" i="7"/>
  <c r="K8019" i="7" s="1"/>
  <c r="L8019" i="7"/>
  <c r="I8020" i="7"/>
  <c r="K8020" i="7" s="1"/>
  <c r="J8020" i="7"/>
  <c r="L8020" i="7"/>
  <c r="M8020" i="7"/>
  <c r="I8021" i="7"/>
  <c r="J8021" i="7" s="1"/>
  <c r="M8021" i="7" s="1"/>
  <c r="L8021" i="7"/>
  <c r="I8022" i="7"/>
  <c r="J8022" i="7"/>
  <c r="M8022" i="7" s="1"/>
  <c r="K8022" i="7"/>
  <c r="L8022" i="7"/>
  <c r="I8023" i="7"/>
  <c r="K8023" i="7" s="1"/>
  <c r="J8023" i="7"/>
  <c r="M8023" i="7" s="1"/>
  <c r="L8023" i="7"/>
  <c r="I8024" i="7"/>
  <c r="K8024" i="7" s="1"/>
  <c r="J8024" i="7"/>
  <c r="L8024" i="7"/>
  <c r="M8024" i="7"/>
  <c r="I8025" i="7"/>
  <c r="K8025" i="7" s="1"/>
  <c r="J8025" i="7"/>
  <c r="M8025" i="7" s="1"/>
  <c r="L8025" i="7"/>
  <c r="I8026" i="7"/>
  <c r="K8026" i="7" s="1"/>
  <c r="L8026" i="7"/>
  <c r="I8027" i="7"/>
  <c r="J8027" i="7"/>
  <c r="M8027" i="7" s="1"/>
  <c r="K8027" i="7"/>
  <c r="L8027" i="7"/>
  <c r="I8028" i="7"/>
  <c r="K8028" i="7" s="1"/>
  <c r="L8028" i="7"/>
  <c r="I8029" i="7"/>
  <c r="J8029" i="7"/>
  <c r="M8029" i="7" s="1"/>
  <c r="K8029" i="7"/>
  <c r="L8029" i="7"/>
  <c r="I8030" i="7"/>
  <c r="K8030" i="7" s="1"/>
  <c r="J8030" i="7"/>
  <c r="M8030" i="7" s="1"/>
  <c r="L8030" i="7"/>
  <c r="I8031" i="7"/>
  <c r="K8031" i="7" s="1"/>
  <c r="J8031" i="7"/>
  <c r="M8031" i="7" s="1"/>
  <c r="L8031" i="7"/>
  <c r="I8032" i="7"/>
  <c r="K8032" i="7" s="1"/>
  <c r="J8032" i="7"/>
  <c r="M8032" i="7" s="1"/>
  <c r="L8032" i="7"/>
  <c r="I8033" i="7"/>
  <c r="K8033" i="7" s="1"/>
  <c r="J8033" i="7"/>
  <c r="L8033" i="7"/>
  <c r="M8033" i="7"/>
  <c r="I8034" i="7"/>
  <c r="K8034" i="7" s="1"/>
  <c r="L8034" i="7"/>
  <c r="I8035" i="7"/>
  <c r="K8035" i="7" s="1"/>
  <c r="J8035" i="7"/>
  <c r="L8035" i="7"/>
  <c r="M8035" i="7"/>
  <c r="I8036" i="7"/>
  <c r="K8036" i="7" s="1"/>
  <c r="L8036" i="7"/>
  <c r="I8037" i="7"/>
  <c r="K8037" i="7" s="1"/>
  <c r="J8037" i="7"/>
  <c r="L8037" i="7"/>
  <c r="M8037" i="7"/>
  <c r="I8038" i="7"/>
  <c r="J8038" i="7"/>
  <c r="M8038" i="7" s="1"/>
  <c r="K8038" i="7"/>
  <c r="L8038" i="7"/>
  <c r="I8039" i="7"/>
  <c r="J8039" i="7"/>
  <c r="M8039" i="7" s="1"/>
  <c r="K8039" i="7"/>
  <c r="L8039" i="7"/>
  <c r="I8040" i="7"/>
  <c r="J8040" i="7" s="1"/>
  <c r="M8040" i="7" s="1"/>
  <c r="L8040" i="7"/>
  <c r="I8041" i="7"/>
  <c r="J8041" i="7" s="1"/>
  <c r="M8041" i="7" s="1"/>
  <c r="L8041" i="7"/>
  <c r="I8042" i="7"/>
  <c r="J8042" i="7" s="1"/>
  <c r="M8042" i="7" s="1"/>
  <c r="L8042" i="7"/>
  <c r="C17" i="15"/>
  <c r="C6" i="15"/>
  <c r="J8034" i="7" l="1"/>
  <c r="M8034" i="7" s="1"/>
  <c r="J8028" i="7"/>
  <c r="M8028" i="7" s="1"/>
  <c r="J8026" i="7"/>
  <c r="M8026" i="7" s="1"/>
  <c r="J8019" i="7"/>
  <c r="M8019" i="7" s="1"/>
  <c r="J7999" i="7"/>
  <c r="M7999" i="7" s="1"/>
  <c r="K7935" i="7"/>
  <c r="K7766" i="7"/>
  <c r="K7750" i="7"/>
  <c r="J7718" i="7"/>
  <c r="M7718" i="7" s="1"/>
  <c r="K7669" i="7"/>
  <c r="J7661" i="7"/>
  <c r="M7661" i="7" s="1"/>
  <c r="J7643" i="7"/>
  <c r="M7643" i="7" s="1"/>
  <c r="J7637" i="7"/>
  <c r="M7637" i="7" s="1"/>
  <c r="K7627" i="7"/>
  <c r="J7612" i="7"/>
  <c r="M7612" i="7" s="1"/>
  <c r="J7410" i="7"/>
  <c r="M7410" i="7" s="1"/>
  <c r="J7386" i="7"/>
  <c r="M7386" i="7" s="1"/>
  <c r="J7374" i="7"/>
  <c r="M7374" i="7" s="1"/>
  <c r="J7325" i="7"/>
  <c r="M7325" i="7" s="1"/>
  <c r="K7307" i="7"/>
  <c r="J7180" i="7"/>
  <c r="M7180" i="7" s="1"/>
  <c r="J7128" i="7"/>
  <c r="M7128" i="7" s="1"/>
  <c r="J6603" i="7"/>
  <c r="M6603" i="7" s="1"/>
  <c r="J6573" i="7"/>
  <c r="M6573" i="7" s="1"/>
  <c r="J6571" i="7"/>
  <c r="M6571" i="7" s="1"/>
  <c r="J6533" i="7"/>
  <c r="M6533" i="7" s="1"/>
  <c r="J6511" i="7"/>
  <c r="M6511" i="7" s="1"/>
  <c r="J6487" i="7"/>
  <c r="M6487" i="7" s="1"/>
  <c r="K6482" i="7"/>
  <c r="J6397" i="7"/>
  <c r="M6397" i="7" s="1"/>
  <c r="J6380" i="7"/>
  <c r="M6380" i="7" s="1"/>
  <c r="J6363" i="7"/>
  <c r="M6363" i="7" s="1"/>
  <c r="J6335" i="7"/>
  <c r="M6335" i="7" s="1"/>
  <c r="J6291" i="7"/>
  <c r="M6291" i="7" s="1"/>
  <c r="J6283" i="7"/>
  <c r="M6283" i="7" s="1"/>
  <c r="J6271" i="7"/>
  <c r="M6271" i="7" s="1"/>
  <c r="K6209" i="7"/>
  <c r="J6207" i="7"/>
  <c r="M6207" i="7" s="1"/>
  <c r="J6144" i="7"/>
  <c r="M6144" i="7" s="1"/>
  <c r="K6137" i="7"/>
  <c r="J6135" i="7"/>
  <c r="M6135" i="7" s="1"/>
  <c r="J6127" i="7"/>
  <c r="M6127" i="7" s="1"/>
  <c r="K6102" i="7"/>
  <c r="J6092" i="7"/>
  <c r="M6092" i="7" s="1"/>
  <c r="K6067" i="7"/>
  <c r="J6067" i="7"/>
  <c r="M6067" i="7" s="1"/>
  <c r="K7805" i="7"/>
  <c r="J7758" i="7"/>
  <c r="M7758" i="7" s="1"/>
  <c r="J7698" i="7"/>
  <c r="M7698" i="7" s="1"/>
  <c r="J7684" i="7"/>
  <c r="M7684" i="7" s="1"/>
  <c r="K7614" i="7"/>
  <c r="K7542" i="7"/>
  <c r="K7040" i="7"/>
  <c r="J6998" i="7"/>
  <c r="M6998" i="7" s="1"/>
  <c r="J6893" i="7"/>
  <c r="M6893" i="7" s="1"/>
  <c r="K6799" i="7"/>
  <c r="K6772" i="7"/>
  <c r="J6741" i="7"/>
  <c r="M6741" i="7" s="1"/>
  <c r="J6700" i="7"/>
  <c r="M6700" i="7" s="1"/>
  <c r="J6684" i="7"/>
  <c r="M6684" i="7" s="1"/>
  <c r="J6670" i="7"/>
  <c r="M6670" i="7" s="1"/>
  <c r="J6216" i="7"/>
  <c r="M6216" i="7" s="1"/>
  <c r="K6132" i="7"/>
  <c r="J6056" i="7"/>
  <c r="M6056" i="7" s="1"/>
  <c r="J6043" i="7"/>
  <c r="M6043" i="7" s="1"/>
  <c r="J7634" i="7"/>
  <c r="M7634" i="7" s="1"/>
  <c r="J7549" i="7"/>
  <c r="M7549" i="7" s="1"/>
  <c r="K7510" i="7"/>
  <c r="J7500" i="7"/>
  <c r="M7500" i="7" s="1"/>
  <c r="K7438" i="7"/>
  <c r="J7412" i="7"/>
  <c r="M7412" i="7" s="1"/>
  <c r="J7405" i="7"/>
  <c r="M7405" i="7" s="1"/>
  <c r="J7368" i="7"/>
  <c r="M7368" i="7" s="1"/>
  <c r="K7355" i="7"/>
  <c r="K7211" i="7"/>
  <c r="K7142" i="7"/>
  <c r="K7109" i="7"/>
  <c r="K6767" i="7"/>
  <c r="K6745" i="7"/>
  <c r="J6708" i="7"/>
  <c r="M6708" i="7" s="1"/>
  <c r="K6489" i="7"/>
  <c r="J6437" i="7"/>
  <c r="M6437" i="7" s="1"/>
  <c r="K6394" i="7"/>
  <c r="J6357" i="7"/>
  <c r="M6357" i="7" s="1"/>
  <c r="J6337" i="7"/>
  <c r="M6337" i="7" s="1"/>
  <c r="J6318" i="7"/>
  <c r="M6318" i="7" s="1"/>
  <c r="K6313" i="7"/>
  <c r="J6264" i="7"/>
  <c r="M6264" i="7" s="1"/>
  <c r="K6024" i="7"/>
  <c r="J6024" i="7"/>
  <c r="M6024" i="7" s="1"/>
  <c r="J7917" i="7"/>
  <c r="M7917" i="7" s="1"/>
  <c r="J7874" i="7"/>
  <c r="M7874" i="7" s="1"/>
  <c r="J7760" i="7"/>
  <c r="M7760" i="7" s="1"/>
  <c r="J7752" i="7"/>
  <c r="M7752" i="7" s="1"/>
  <c r="K7715" i="7"/>
  <c r="K7702" i="7"/>
  <c r="J7397" i="7"/>
  <c r="M7397" i="7" s="1"/>
  <c r="J7334" i="7"/>
  <c r="M7334" i="7" s="1"/>
  <c r="J7162" i="7"/>
  <c r="M7162" i="7" s="1"/>
  <c r="J7016" i="7"/>
  <c r="M7016" i="7" s="1"/>
  <c r="J7011" i="7"/>
  <c r="M7011" i="7" s="1"/>
  <c r="K7003" i="7"/>
  <c r="J6924" i="7"/>
  <c r="M6924" i="7" s="1"/>
  <c r="K6657" i="7"/>
  <c r="K6583" i="7"/>
  <c r="K6465" i="7"/>
  <c r="K6292" i="7"/>
  <c r="K6254" i="7"/>
  <c r="J6218" i="7"/>
  <c r="M6218" i="7" s="1"/>
  <c r="J6154" i="7"/>
  <c r="M6154" i="7" s="1"/>
  <c r="K6111" i="7"/>
  <c r="J6096" i="7"/>
  <c r="M6096" i="7" s="1"/>
  <c r="K7590" i="7"/>
  <c r="K7507" i="7"/>
  <c r="K6892" i="7"/>
  <c r="K6796" i="7"/>
  <c r="K6793" i="7"/>
  <c r="J6785" i="7"/>
  <c r="M6785" i="7" s="1"/>
  <c r="K6750" i="7"/>
  <c r="K6737" i="7"/>
  <c r="J6607" i="7"/>
  <c r="M6607" i="7" s="1"/>
  <c r="J6597" i="7"/>
  <c r="M6597" i="7" s="1"/>
  <c r="K6498" i="7"/>
  <c r="K6457" i="7"/>
  <c r="J6401" i="7"/>
  <c r="M6401" i="7" s="1"/>
  <c r="J6381" i="7"/>
  <c r="M6381" i="7" s="1"/>
  <c r="K6374" i="7"/>
  <c r="J6369" i="7"/>
  <c r="M6369" i="7" s="1"/>
  <c r="J6331" i="7"/>
  <c r="M6331" i="7" s="1"/>
  <c r="K6242" i="7"/>
  <c r="J7598" i="7"/>
  <c r="M7598" i="7" s="1"/>
  <c r="J7582" i="7"/>
  <c r="M7582" i="7" s="1"/>
  <c r="K7541" i="7"/>
  <c r="J7509" i="7"/>
  <c r="M7509" i="7" s="1"/>
  <c r="J7484" i="7"/>
  <c r="M7484" i="7" s="1"/>
  <c r="K7446" i="7"/>
  <c r="K7433" i="7"/>
  <c r="K7424" i="7"/>
  <c r="J7389" i="7"/>
  <c r="M7389" i="7" s="1"/>
  <c r="K7377" i="7"/>
  <c r="J7314" i="7"/>
  <c r="M7314" i="7" s="1"/>
  <c r="J7308" i="7"/>
  <c r="M7308" i="7" s="1"/>
  <c r="K7285" i="7"/>
  <c r="K7275" i="7"/>
  <c r="K7189" i="7"/>
  <c r="J7124" i="7"/>
  <c r="M7124" i="7" s="1"/>
  <c r="J6932" i="7"/>
  <c r="M6932" i="7" s="1"/>
  <c r="K6641" i="7"/>
  <c r="J6215" i="7"/>
  <c r="M6215" i="7" s="1"/>
  <c r="K6151" i="7"/>
  <c r="K6105" i="7"/>
  <c r="K6074" i="7"/>
  <c r="K6070" i="7"/>
  <c r="K8017" i="7"/>
  <c r="J8012" i="7"/>
  <c r="M8012" i="7" s="1"/>
  <c r="J8007" i="7"/>
  <c r="M8007" i="7" s="1"/>
  <c r="K7981" i="7"/>
  <c r="J7976" i="7"/>
  <c r="M7976" i="7" s="1"/>
  <c r="J7972" i="7"/>
  <c r="M7972" i="7" s="1"/>
  <c r="K7909" i="7"/>
  <c r="J7788" i="7"/>
  <c r="M7788" i="7" s="1"/>
  <c r="J7786" i="7"/>
  <c r="M7786" i="7" s="1"/>
  <c r="J7133" i="7"/>
  <c r="M7133" i="7" s="1"/>
  <c r="K7115" i="7"/>
  <c r="J6853" i="7"/>
  <c r="M6853" i="7" s="1"/>
  <c r="K6828" i="7"/>
  <c r="J6819" i="7"/>
  <c r="M6819" i="7" s="1"/>
  <c r="J6757" i="7"/>
  <c r="M6757" i="7" s="1"/>
  <c r="K6690" i="7"/>
  <c r="K6673" i="7"/>
  <c r="K6666" i="7"/>
  <c r="K6654" i="7"/>
  <c r="K6623" i="7"/>
  <c r="J6507" i="7"/>
  <c r="M6507" i="7" s="1"/>
  <c r="J6451" i="7"/>
  <c r="M6451" i="7" s="1"/>
  <c r="J6445" i="7"/>
  <c r="M6445" i="7" s="1"/>
  <c r="J6298" i="7"/>
  <c r="M6298" i="7" s="1"/>
  <c r="J6267" i="7"/>
  <c r="M6267" i="7" s="1"/>
  <c r="J6239" i="7"/>
  <c r="M6239" i="7" s="1"/>
  <c r="K6167" i="7"/>
  <c r="K7561" i="7"/>
  <c r="K7550" i="7"/>
  <c r="K7493" i="7"/>
  <c r="J7478" i="7"/>
  <c r="M7478" i="7" s="1"/>
  <c r="K7369" i="7"/>
  <c r="J7356" i="7"/>
  <c r="M7356" i="7" s="1"/>
  <c r="J7330" i="7"/>
  <c r="M7330" i="7" s="1"/>
  <c r="K7241" i="7"/>
  <c r="K7126" i="7"/>
  <c r="J7110" i="7"/>
  <c r="M7110" i="7" s="1"/>
  <c r="K7105" i="7"/>
  <c r="J7098" i="7"/>
  <c r="M7098" i="7" s="1"/>
  <c r="K6942" i="7"/>
  <c r="K6718" i="7"/>
  <c r="K6682" i="7"/>
  <c r="J6613" i="7"/>
  <c r="M6613" i="7" s="1"/>
  <c r="J6606" i="7"/>
  <c r="M6606" i="7" s="1"/>
  <c r="J6531" i="7"/>
  <c r="M6531" i="7" s="1"/>
  <c r="K6385" i="7"/>
  <c r="J6130" i="7"/>
  <c r="M6130" i="7" s="1"/>
  <c r="J6049" i="7"/>
  <c r="M6049" i="7" s="1"/>
  <c r="J6041" i="7"/>
  <c r="M6041" i="7" s="1"/>
  <c r="K6041" i="7"/>
  <c r="K5884" i="7"/>
  <c r="K5766" i="7"/>
  <c r="K5764" i="7"/>
  <c r="J5762" i="7"/>
  <c r="M5762" i="7" s="1"/>
  <c r="K5730" i="7"/>
  <c r="J5728" i="7"/>
  <c r="M5728" i="7" s="1"/>
  <c r="K5716" i="7"/>
  <c r="K5065" i="7"/>
  <c r="J4998" i="7"/>
  <c r="M4998" i="7" s="1"/>
  <c r="J4968" i="7"/>
  <c r="M4968" i="7" s="1"/>
  <c r="J4942" i="7"/>
  <c r="M4942" i="7" s="1"/>
  <c r="J4928" i="7"/>
  <c r="M4928" i="7" s="1"/>
  <c r="J4923" i="7"/>
  <c r="M4923" i="7" s="1"/>
  <c r="J4913" i="7"/>
  <c r="M4913" i="7" s="1"/>
  <c r="J4877" i="7"/>
  <c r="M4877" i="7" s="1"/>
  <c r="J4864" i="7"/>
  <c r="M4864" i="7" s="1"/>
  <c r="K5987" i="7"/>
  <c r="J5971" i="7"/>
  <c r="M5971" i="7" s="1"/>
  <c r="J5942" i="7"/>
  <c r="M5942" i="7" s="1"/>
  <c r="J5930" i="7"/>
  <c r="M5930" i="7" s="1"/>
  <c r="J5897" i="7"/>
  <c r="M5897" i="7" s="1"/>
  <c r="J5882" i="7"/>
  <c r="M5882" i="7" s="1"/>
  <c r="J5846" i="7"/>
  <c r="M5846" i="7" s="1"/>
  <c r="J5832" i="7"/>
  <c r="M5832" i="7" s="1"/>
  <c r="J5799" i="7"/>
  <c r="M5799" i="7" s="1"/>
  <c r="K5779" i="7"/>
  <c r="J5754" i="7"/>
  <c r="M5754" i="7" s="1"/>
  <c r="J5752" i="7"/>
  <c r="M5752" i="7" s="1"/>
  <c r="J5711" i="7"/>
  <c r="M5711" i="7" s="1"/>
  <c r="K5703" i="7"/>
  <c r="J5626" i="7"/>
  <c r="M5626" i="7" s="1"/>
  <c r="K5550" i="7"/>
  <c r="J5534" i="7"/>
  <c r="M5534" i="7" s="1"/>
  <c r="K5523" i="7"/>
  <c r="K5512" i="7"/>
  <c r="K5507" i="7"/>
  <c r="J5505" i="7"/>
  <c r="M5505" i="7" s="1"/>
  <c r="K5394" i="7"/>
  <c r="K5392" i="7"/>
  <c r="K5379" i="7"/>
  <c r="K5352" i="7"/>
  <c r="K5347" i="7"/>
  <c r="K5040" i="7"/>
  <c r="J5601" i="7"/>
  <c r="M5601" i="7" s="1"/>
  <c r="J5502" i="7"/>
  <c r="M5502" i="7" s="1"/>
  <c r="J5461" i="7"/>
  <c r="M5461" i="7" s="1"/>
  <c r="K5421" i="7"/>
  <c r="K5417" i="7"/>
  <c r="K5402" i="7"/>
  <c r="J5367" i="7"/>
  <c r="M5367" i="7" s="1"/>
  <c r="J5333" i="7"/>
  <c r="M5333" i="7" s="1"/>
  <c r="J5321" i="7"/>
  <c r="M5321" i="7" s="1"/>
  <c r="J5281" i="7"/>
  <c r="M5281" i="7" s="1"/>
  <c r="J4995" i="7"/>
  <c r="M4995" i="7" s="1"/>
  <c r="K4990" i="7"/>
  <c r="K4910" i="7"/>
  <c r="J4893" i="7"/>
  <c r="M4893" i="7" s="1"/>
  <c r="K4859" i="7"/>
  <c r="J4821" i="7"/>
  <c r="M4821" i="7" s="1"/>
  <c r="K4821" i="7"/>
  <c r="J5891" i="7"/>
  <c r="M5891" i="7" s="1"/>
  <c r="J5465" i="7"/>
  <c r="M5465" i="7" s="1"/>
  <c r="K4854" i="7"/>
  <c r="J4854" i="7"/>
  <c r="M4854" i="7" s="1"/>
  <c r="J4829" i="7"/>
  <c r="M4829" i="7" s="1"/>
  <c r="K4829" i="7"/>
  <c r="K5406" i="7"/>
  <c r="K5330" i="7"/>
  <c r="K5323" i="7"/>
  <c r="K5306" i="7"/>
  <c r="K5195" i="7"/>
  <c r="K5157" i="7"/>
  <c r="K5144" i="7"/>
  <c r="K5139" i="7"/>
  <c r="K5129" i="7"/>
  <c r="K5064" i="7"/>
  <c r="K5054" i="7"/>
  <c r="K5027" i="7"/>
  <c r="J5025" i="7"/>
  <c r="M5025" i="7" s="1"/>
  <c r="K4960" i="7"/>
  <c r="K4945" i="7"/>
  <c r="K4931" i="7"/>
  <c r="K4795" i="7"/>
  <c r="J4795" i="7"/>
  <c r="M4795" i="7" s="1"/>
  <c r="K5996" i="7"/>
  <c r="K5828" i="7"/>
  <c r="K5790" i="7"/>
  <c r="J5738" i="7"/>
  <c r="M5738" i="7" s="1"/>
  <c r="J5724" i="7"/>
  <c r="M5724" i="7" s="1"/>
  <c r="J5697" i="7"/>
  <c r="M5697" i="7" s="1"/>
  <c r="K5694" i="7"/>
  <c r="K5687" i="7"/>
  <c r="K5646" i="7"/>
  <c r="K5627" i="7"/>
  <c r="K5488" i="7"/>
  <c r="J5435" i="7"/>
  <c r="M5435" i="7" s="1"/>
  <c r="K5378" i="7"/>
  <c r="K5339" i="7"/>
  <c r="K5315" i="7"/>
  <c r="K5189" i="7"/>
  <c r="K4909" i="7"/>
  <c r="J4858" i="7"/>
  <c r="M4858" i="7" s="1"/>
  <c r="K4858" i="7"/>
  <c r="J4835" i="7"/>
  <c r="M4835" i="7" s="1"/>
  <c r="J4798" i="7"/>
  <c r="M4798" i="7" s="1"/>
  <c r="K4798" i="7"/>
  <c r="K6001" i="7"/>
  <c r="K5935" i="7"/>
  <c r="J5931" i="7"/>
  <c r="M5931" i="7" s="1"/>
  <c r="K5245" i="7"/>
  <c r="K5114" i="7"/>
  <c r="K5112" i="7"/>
  <c r="K5096" i="7"/>
  <c r="K5061" i="7"/>
  <c r="J5967" i="7"/>
  <c r="M5967" i="7" s="1"/>
  <c r="J5961" i="7"/>
  <c r="M5961" i="7" s="1"/>
  <c r="K5916" i="7"/>
  <c r="J5864" i="7"/>
  <c r="M5864" i="7" s="1"/>
  <c r="K5815" i="7"/>
  <c r="J5706" i="7"/>
  <c r="M5706" i="7" s="1"/>
  <c r="K5689" i="7"/>
  <c r="J5631" i="7"/>
  <c r="M5631" i="7" s="1"/>
  <c r="J5617" i="7"/>
  <c r="M5617" i="7" s="1"/>
  <c r="K5574" i="7"/>
  <c r="J5515" i="7"/>
  <c r="M5515" i="7" s="1"/>
  <c r="J5469" i="7"/>
  <c r="M5469" i="7" s="1"/>
  <c r="J5456" i="7"/>
  <c r="M5456" i="7" s="1"/>
  <c r="J5382" i="7"/>
  <c r="M5382" i="7" s="1"/>
  <c r="J5363" i="7"/>
  <c r="M5363" i="7" s="1"/>
  <c r="K5341" i="7"/>
  <c r="J5310" i="7"/>
  <c r="M5310" i="7" s="1"/>
  <c r="J5287" i="7"/>
  <c r="M5287" i="7" s="1"/>
  <c r="J5277" i="7"/>
  <c r="M5277" i="7" s="1"/>
  <c r="K5254" i="7"/>
  <c r="J5184" i="7"/>
  <c r="M5184" i="7" s="1"/>
  <c r="J5169" i="7"/>
  <c r="M5169" i="7" s="1"/>
  <c r="J5058" i="7"/>
  <c r="M5058" i="7" s="1"/>
  <c r="J4805" i="7"/>
  <c r="M4805" i="7" s="1"/>
  <c r="K4763" i="7"/>
  <c r="K4761" i="7"/>
  <c r="K4753" i="7"/>
  <c r="J4702" i="7"/>
  <c r="M4702" i="7" s="1"/>
  <c r="J4700" i="7"/>
  <c r="M4700" i="7" s="1"/>
  <c r="J4614" i="7"/>
  <c r="M4614" i="7" s="1"/>
  <c r="J4608" i="7"/>
  <c r="M4608" i="7" s="1"/>
  <c r="K4606" i="7"/>
  <c r="J4604" i="7"/>
  <c r="M4604" i="7" s="1"/>
  <c r="J4596" i="7"/>
  <c r="M4596" i="7" s="1"/>
  <c r="K4589" i="7"/>
  <c r="K4465" i="7"/>
  <c r="K4404" i="7"/>
  <c r="J4245" i="7"/>
  <c r="M4245" i="7" s="1"/>
  <c r="K4145" i="7"/>
  <c r="K4083" i="7"/>
  <c r="K4057" i="7"/>
  <c r="K4003" i="7"/>
  <c r="K3998" i="7"/>
  <c r="K3958" i="7"/>
  <c r="J3834" i="7"/>
  <c r="M3834" i="7" s="1"/>
  <c r="K3793" i="7"/>
  <c r="J3693" i="7"/>
  <c r="M3693" i="7" s="1"/>
  <c r="K3693" i="7"/>
  <c r="K3667" i="7"/>
  <c r="J3667" i="7"/>
  <c r="M3667" i="7" s="1"/>
  <c r="K4765" i="7"/>
  <c r="K4681" i="7"/>
  <c r="K4676" i="7"/>
  <c r="K4648" i="7"/>
  <c r="K4644" i="7"/>
  <c r="J4616" i="7"/>
  <c r="M4616" i="7" s="1"/>
  <c r="J4557" i="7"/>
  <c r="M4557" i="7" s="1"/>
  <c r="K4532" i="7"/>
  <c r="K4513" i="7"/>
  <c r="K4457" i="7"/>
  <c r="J4429" i="7"/>
  <c r="M4429" i="7" s="1"/>
  <c r="K4065" i="7"/>
  <c r="K4031" i="7"/>
  <c r="J4029" i="7"/>
  <c r="M4029" i="7" s="1"/>
  <c r="J4005" i="7"/>
  <c r="M4005" i="7" s="1"/>
  <c r="K3977" i="7"/>
  <c r="J3932" i="7"/>
  <c r="M3932" i="7" s="1"/>
  <c r="J3912" i="7"/>
  <c r="M3912" i="7" s="1"/>
  <c r="J3880" i="7"/>
  <c r="M3880" i="7" s="1"/>
  <c r="K3776" i="7"/>
  <c r="K3728" i="7"/>
  <c r="K3646" i="7"/>
  <c r="J3646" i="7"/>
  <c r="M3646" i="7" s="1"/>
  <c r="J4715" i="7"/>
  <c r="M4715" i="7" s="1"/>
  <c r="K4659" i="7"/>
  <c r="J4636" i="7"/>
  <c r="M4636" i="7" s="1"/>
  <c r="K4571" i="7"/>
  <c r="K4491" i="7"/>
  <c r="K4489" i="7"/>
  <c r="K4289" i="7"/>
  <c r="K4249" i="7"/>
  <c r="K4174" i="7"/>
  <c r="K3993" i="7"/>
  <c r="K3902" i="7"/>
  <c r="K3785" i="7"/>
  <c r="K4628" i="7"/>
  <c r="J4549" i="7"/>
  <c r="M4549" i="7" s="1"/>
  <c r="K4544" i="7"/>
  <c r="K4447" i="7"/>
  <c r="J4384" i="7"/>
  <c r="M4384" i="7" s="1"/>
  <c r="K4345" i="7"/>
  <c r="K4255" i="7"/>
  <c r="J4253" i="7"/>
  <c r="M4253" i="7" s="1"/>
  <c r="K4169" i="7"/>
  <c r="K4137" i="7"/>
  <c r="J4067" i="7"/>
  <c r="M4067" i="7" s="1"/>
  <c r="K3971" i="7"/>
  <c r="K3838" i="7"/>
  <c r="K3797" i="7"/>
  <c r="J3778" i="7"/>
  <c r="M3778" i="7" s="1"/>
  <c r="K3952" i="7"/>
  <c r="J3931" i="7"/>
  <c r="M3931" i="7" s="1"/>
  <c r="J3904" i="7"/>
  <c r="M3904" i="7" s="1"/>
  <c r="J3894" i="7"/>
  <c r="M3894" i="7" s="1"/>
  <c r="J3884" i="7"/>
  <c r="M3884" i="7" s="1"/>
  <c r="J3851" i="7"/>
  <c r="M3851" i="7" s="1"/>
  <c r="J3677" i="7"/>
  <c r="M3677" i="7" s="1"/>
  <c r="K3677" i="7"/>
  <c r="K4749" i="7"/>
  <c r="K4747" i="7"/>
  <c r="K4711" i="7"/>
  <c r="K4694" i="7"/>
  <c r="K4692" i="7"/>
  <c r="J4690" i="7"/>
  <c r="M4690" i="7" s="1"/>
  <c r="K4677" i="7"/>
  <c r="K4645" i="7"/>
  <c r="K4625" i="7"/>
  <c r="K4620" i="7"/>
  <c r="K4558" i="7"/>
  <c r="K4352" i="7"/>
  <c r="K4275" i="7"/>
  <c r="K4239" i="7"/>
  <c r="K4225" i="7"/>
  <c r="K4166" i="7"/>
  <c r="K4158" i="7"/>
  <c r="K4148" i="7"/>
  <c r="J3716" i="7"/>
  <c r="M3716" i="7" s="1"/>
  <c r="K3716" i="7"/>
  <c r="J3654" i="7"/>
  <c r="M3654" i="7" s="1"/>
  <c r="K3654" i="7"/>
  <c r="K4771" i="7"/>
  <c r="K4735" i="7"/>
  <c r="K4696" i="7"/>
  <c r="J4682" i="7"/>
  <c r="M4682" i="7" s="1"/>
  <c r="K4572" i="7"/>
  <c r="J4568" i="7"/>
  <c r="M4568" i="7" s="1"/>
  <c r="J4553" i="7"/>
  <c r="M4553" i="7" s="1"/>
  <c r="K4344" i="7"/>
  <c r="K4200" i="7"/>
  <c r="K4113" i="7"/>
  <c r="J4045" i="7"/>
  <c r="M4045" i="7" s="1"/>
  <c r="K4023" i="7"/>
  <c r="J3868" i="7"/>
  <c r="M3868" i="7" s="1"/>
  <c r="J3826" i="7"/>
  <c r="M3826" i="7" s="1"/>
  <c r="K3691" i="7"/>
  <c r="J3691" i="7"/>
  <c r="M3691" i="7" s="1"/>
  <c r="J4610" i="7"/>
  <c r="M4610" i="7" s="1"/>
  <c r="J4376" i="7"/>
  <c r="M4376" i="7" s="1"/>
  <c r="J4310" i="7"/>
  <c r="M4310" i="7" s="1"/>
  <c r="K4297" i="7"/>
  <c r="K3754" i="7"/>
  <c r="J3754" i="7"/>
  <c r="M3754" i="7" s="1"/>
  <c r="J3718" i="7"/>
  <c r="M3718" i="7" s="1"/>
  <c r="K3718" i="7"/>
  <c r="J3673" i="7"/>
  <c r="M3673" i="7" s="1"/>
  <c r="K3673" i="7"/>
  <c r="K3653" i="7"/>
  <c r="K3513" i="7"/>
  <c r="K3485" i="7"/>
  <c r="K3346" i="7"/>
  <c r="K3156" i="7"/>
  <c r="J3145" i="7"/>
  <c r="M3145" i="7" s="1"/>
  <c r="J3135" i="7"/>
  <c r="M3135" i="7" s="1"/>
  <c r="K3121" i="7"/>
  <c r="K3061" i="7"/>
  <c r="K3053" i="7"/>
  <c r="K2998" i="7"/>
  <c r="J2463" i="7"/>
  <c r="M2463" i="7" s="1"/>
  <c r="K2463" i="7"/>
  <c r="K2413" i="7"/>
  <c r="J2413" i="7"/>
  <c r="M2413" i="7" s="1"/>
  <c r="J3561" i="7"/>
  <c r="M3561" i="7" s="1"/>
  <c r="J3539" i="7"/>
  <c r="M3539" i="7" s="1"/>
  <c r="K3529" i="7"/>
  <c r="J3414" i="7"/>
  <c r="M3414" i="7" s="1"/>
  <c r="K3392" i="7"/>
  <c r="K3370" i="7"/>
  <c r="K3354" i="7"/>
  <c r="K3298" i="7"/>
  <c r="K3242" i="7"/>
  <c r="J2783" i="7"/>
  <c r="M2783" i="7" s="1"/>
  <c r="K2749" i="7"/>
  <c r="K2739" i="7"/>
  <c r="K2672" i="7"/>
  <c r="K2656" i="7"/>
  <c r="K2646" i="7"/>
  <c r="K2610" i="7"/>
  <c r="K2600" i="7"/>
  <c r="K2578" i="7"/>
  <c r="K2520" i="7"/>
  <c r="J2512" i="7"/>
  <c r="M2512" i="7" s="1"/>
  <c r="J2465" i="7"/>
  <c r="M2465" i="7" s="1"/>
  <c r="K2457" i="7"/>
  <c r="K2419" i="7"/>
  <c r="J2419" i="7"/>
  <c r="M2419" i="7" s="1"/>
  <c r="J3637" i="7"/>
  <c r="M3637" i="7" s="1"/>
  <c r="J3629" i="7"/>
  <c r="M3629" i="7" s="1"/>
  <c r="J3158" i="7"/>
  <c r="M3158" i="7" s="1"/>
  <c r="J2816" i="7"/>
  <c r="M2816" i="7" s="1"/>
  <c r="J2680" i="7"/>
  <c r="M2680" i="7" s="1"/>
  <c r="K2648" i="7"/>
  <c r="K2571" i="7"/>
  <c r="K2563" i="7"/>
  <c r="J2407" i="7"/>
  <c r="M2407" i="7" s="1"/>
  <c r="K2407" i="7"/>
  <c r="K2399" i="7"/>
  <c r="J2399" i="7"/>
  <c r="M2399" i="7" s="1"/>
  <c r="J2260" i="7"/>
  <c r="M2260" i="7" s="1"/>
  <c r="K2260" i="7"/>
  <c r="J3453" i="7"/>
  <c r="M3453" i="7" s="1"/>
  <c r="K3170" i="7"/>
  <c r="K3162" i="7"/>
  <c r="K3073" i="7"/>
  <c r="K3071" i="7"/>
  <c r="K2968" i="7"/>
  <c r="K2840" i="7"/>
  <c r="K2427" i="7"/>
  <c r="J2427" i="7"/>
  <c r="M2427" i="7" s="1"/>
  <c r="K3752" i="7"/>
  <c r="J3336" i="7"/>
  <c r="M3336" i="7" s="1"/>
  <c r="J3324" i="7"/>
  <c r="M3324" i="7" s="1"/>
  <c r="J3302" i="7"/>
  <c r="M3302" i="7" s="1"/>
  <c r="J3256" i="7"/>
  <c r="M3256" i="7" s="1"/>
  <c r="J3103" i="7"/>
  <c r="M3103" i="7" s="1"/>
  <c r="J3016" i="7"/>
  <c r="M3016" i="7" s="1"/>
  <c r="K2982" i="7"/>
  <c r="J2953" i="7"/>
  <c r="M2953" i="7" s="1"/>
  <c r="K2872" i="7"/>
  <c r="K2862" i="7"/>
  <c r="J2797" i="7"/>
  <c r="M2797" i="7" s="1"/>
  <c r="J2735" i="7"/>
  <c r="M2735" i="7" s="1"/>
  <c r="J2409" i="7"/>
  <c r="M2409" i="7" s="1"/>
  <c r="K2409" i="7"/>
  <c r="K3592" i="7"/>
  <c r="J3588" i="7"/>
  <c r="M3588" i="7" s="1"/>
  <c r="K2544" i="7"/>
  <c r="K2435" i="7"/>
  <c r="J2435" i="7"/>
  <c r="M2435" i="7" s="1"/>
  <c r="J2287" i="7"/>
  <c r="M2287" i="7" s="1"/>
  <c r="K2287" i="7"/>
  <c r="J3652" i="7"/>
  <c r="M3652" i="7" s="1"/>
  <c r="K3649" i="7"/>
  <c r="K3641" i="7"/>
  <c r="K3633" i="7"/>
  <c r="J3594" i="7"/>
  <c r="M3594" i="7" s="1"/>
  <c r="J3580" i="7"/>
  <c r="M3580" i="7" s="1"/>
  <c r="J3555" i="7"/>
  <c r="M3555" i="7" s="1"/>
  <c r="K3545" i="7"/>
  <c r="K3457" i="7"/>
  <c r="J3328" i="7"/>
  <c r="M3328" i="7" s="1"/>
  <c r="K2965" i="7"/>
  <c r="K2779" i="7"/>
  <c r="K2725" i="7"/>
  <c r="K2642" i="7"/>
  <c r="K2536" i="7"/>
  <c r="J2497" i="7"/>
  <c r="M2497" i="7" s="1"/>
  <c r="K2497" i="7"/>
  <c r="K2429" i="7"/>
  <c r="J2429" i="7"/>
  <c r="M2429" i="7" s="1"/>
  <c r="J2411" i="7"/>
  <c r="M2411" i="7" s="1"/>
  <c r="K2411" i="7"/>
  <c r="K2380" i="7"/>
  <c r="J3459" i="7"/>
  <c r="M3459" i="7" s="1"/>
  <c r="J3446" i="7"/>
  <c r="M3446" i="7" s="1"/>
  <c r="J3438" i="7"/>
  <c r="M3438" i="7" s="1"/>
  <c r="J3398" i="7"/>
  <c r="M3398" i="7" s="1"/>
  <c r="J3360" i="7"/>
  <c r="M3360" i="7" s="1"/>
  <c r="J3352" i="7"/>
  <c r="M3352" i="7" s="1"/>
  <c r="J3316" i="7"/>
  <c r="M3316" i="7" s="1"/>
  <c r="J3314" i="7"/>
  <c r="M3314" i="7" s="1"/>
  <c r="J3296" i="7"/>
  <c r="M3296" i="7" s="1"/>
  <c r="J3286" i="7"/>
  <c r="M3286" i="7" s="1"/>
  <c r="K3265" i="7"/>
  <c r="J3248" i="7"/>
  <c r="M3248" i="7" s="1"/>
  <c r="J3240" i="7"/>
  <c r="M3240" i="7" s="1"/>
  <c r="K3221" i="7"/>
  <c r="K3183" i="7"/>
  <c r="K3143" i="7"/>
  <c r="J2945" i="7"/>
  <c r="M2945" i="7" s="1"/>
  <c r="J2912" i="7"/>
  <c r="M2912" i="7" s="1"/>
  <c r="J2727" i="7"/>
  <c r="M2727" i="7" s="1"/>
  <c r="J2315" i="7"/>
  <c r="M2315" i="7" s="1"/>
  <c r="K2315" i="7"/>
  <c r="J2337" i="7"/>
  <c r="M2337" i="7" s="1"/>
  <c r="J2295" i="7"/>
  <c r="M2295" i="7" s="1"/>
  <c r="K2275" i="7"/>
  <c r="J2268" i="7"/>
  <c r="M2268" i="7" s="1"/>
  <c r="J2228" i="7"/>
  <c r="M2228" i="7" s="1"/>
  <c r="J2187" i="7"/>
  <c r="M2187" i="7" s="1"/>
  <c r="J2185" i="7"/>
  <c r="M2185" i="7" s="1"/>
  <c r="J2183" i="7"/>
  <c r="M2183" i="7" s="1"/>
  <c r="J2171" i="7"/>
  <c r="M2171" i="7" s="1"/>
  <c r="K2167" i="7"/>
  <c r="K2145" i="7"/>
  <c r="J2137" i="7"/>
  <c r="M2137" i="7" s="1"/>
  <c r="J2116" i="7"/>
  <c r="M2116" i="7" s="1"/>
  <c r="J2040" i="7"/>
  <c r="M2040" i="7" s="1"/>
  <c r="J2032" i="7"/>
  <c r="M2032" i="7" s="1"/>
  <c r="J1999" i="7"/>
  <c r="M1999" i="7" s="1"/>
  <c r="J1991" i="7"/>
  <c r="M1991" i="7" s="1"/>
  <c r="J1926" i="7"/>
  <c r="M1926" i="7" s="1"/>
  <c r="J1924" i="7"/>
  <c r="M1924" i="7" s="1"/>
  <c r="J1889" i="7"/>
  <c r="M1889" i="7" s="1"/>
  <c r="J1875" i="7"/>
  <c r="M1875" i="7" s="1"/>
  <c r="J1863" i="7"/>
  <c r="M1863" i="7" s="1"/>
  <c r="J1851" i="7"/>
  <c r="M1851" i="7" s="1"/>
  <c r="J1841" i="7"/>
  <c r="M1841" i="7" s="1"/>
  <c r="J1819" i="7"/>
  <c r="M1819" i="7" s="1"/>
  <c r="J1805" i="7"/>
  <c r="M1805" i="7" s="1"/>
  <c r="J1803" i="7"/>
  <c r="M1803" i="7" s="1"/>
  <c r="J1801" i="7"/>
  <c r="M1801" i="7" s="1"/>
  <c r="J1799" i="7"/>
  <c r="M1799" i="7" s="1"/>
  <c r="J1777" i="7"/>
  <c r="M1777" i="7" s="1"/>
  <c r="J1694" i="7"/>
  <c r="M1694" i="7" s="1"/>
  <c r="J1664" i="7"/>
  <c r="M1664" i="7" s="1"/>
  <c r="J1662" i="7"/>
  <c r="M1662" i="7" s="1"/>
  <c r="J1646" i="7"/>
  <c r="M1646" i="7" s="1"/>
  <c r="J1636" i="7"/>
  <c r="M1636" i="7" s="1"/>
  <c r="J1604" i="7"/>
  <c r="M1604" i="7" s="1"/>
  <c r="K1574" i="7"/>
  <c r="J1558" i="7"/>
  <c r="M1558" i="7" s="1"/>
  <c r="K1540" i="7"/>
  <c r="K1916" i="7"/>
  <c r="J1877" i="7"/>
  <c r="M1877" i="7" s="1"/>
  <c r="J1843" i="7"/>
  <c r="M1843" i="7" s="1"/>
  <c r="J1821" i="7"/>
  <c r="M1821" i="7" s="1"/>
  <c r="J1745" i="7"/>
  <c r="M1745" i="7" s="1"/>
  <c r="K1732" i="7"/>
  <c r="K1723" i="7"/>
  <c r="K1622" i="7"/>
  <c r="J1612" i="7"/>
  <c r="M1612" i="7" s="1"/>
  <c r="J1529" i="7"/>
  <c r="M1529" i="7" s="1"/>
  <c r="K2177" i="7"/>
  <c r="K2015" i="7"/>
  <c r="J1711" i="7"/>
  <c r="M1711" i="7" s="1"/>
  <c r="J2222" i="7"/>
  <c r="M2222" i="7" s="1"/>
  <c r="K2179" i="7"/>
  <c r="K2161" i="7"/>
  <c r="K1881" i="7"/>
  <c r="K1815" i="7"/>
  <c r="J1783" i="7"/>
  <c r="M1783" i="7" s="1"/>
  <c r="C5" i="15"/>
  <c r="J1468" i="7"/>
  <c r="M1468" i="7" s="1"/>
  <c r="K1468" i="7"/>
  <c r="K2487" i="7"/>
  <c r="J2461" i="7"/>
  <c r="M2461" i="7" s="1"/>
  <c r="J2112" i="7"/>
  <c r="M2112" i="7" s="1"/>
  <c r="K2110" i="7"/>
  <c r="K1883" i="7"/>
  <c r="J1835" i="7"/>
  <c r="M1835" i="7" s="1"/>
  <c r="J1831" i="7"/>
  <c r="M1831" i="7" s="1"/>
  <c r="J1812" i="7"/>
  <c r="M1812" i="7" s="1"/>
  <c r="K1791" i="7"/>
  <c r="K1753" i="7"/>
  <c r="K1728" i="7"/>
  <c r="J1700" i="7"/>
  <c r="M1700" i="7" s="1"/>
  <c r="K2236" i="7"/>
  <c r="K2219" i="7"/>
  <c r="J2216" i="7"/>
  <c r="M2216" i="7" s="1"/>
  <c r="K2143" i="7"/>
  <c r="K2078" i="7"/>
  <c r="K1964" i="7"/>
  <c r="K1956" i="7"/>
  <c r="K1947" i="7"/>
  <c r="J1775" i="7"/>
  <c r="M1775" i="7" s="1"/>
  <c r="K1761" i="7"/>
  <c r="J1751" i="7"/>
  <c r="M1751" i="7" s="1"/>
  <c r="J1692" i="7"/>
  <c r="M1692" i="7" s="1"/>
  <c r="J1628" i="7"/>
  <c r="M1628" i="7" s="1"/>
  <c r="J1580" i="7"/>
  <c r="M1580" i="7" s="1"/>
  <c r="J1565" i="7"/>
  <c r="M1565" i="7" s="1"/>
  <c r="J1496" i="7"/>
  <c r="M1496" i="7" s="1"/>
  <c r="K1494" i="7"/>
  <c r="J1480" i="7"/>
  <c r="M1480" i="7" s="1"/>
  <c r="K1470" i="7"/>
  <c r="J2123" i="7"/>
  <c r="M2123" i="7" s="1"/>
  <c r="J2059" i="7"/>
  <c r="M2059" i="7" s="1"/>
  <c r="J1975" i="7"/>
  <c r="M1975" i="7" s="1"/>
  <c r="J1969" i="7"/>
  <c r="M1969" i="7" s="1"/>
  <c r="J1937" i="7"/>
  <c r="M1937" i="7" s="1"/>
  <c r="J1873" i="7"/>
  <c r="M1873" i="7" s="1"/>
  <c r="J1871" i="7"/>
  <c r="M1871" i="7" s="1"/>
  <c r="J1849" i="7"/>
  <c r="M1849" i="7" s="1"/>
  <c r="J1652" i="7"/>
  <c r="M1652" i="7" s="1"/>
  <c r="K1146" i="7"/>
  <c r="J1098" i="7"/>
  <c r="M1098" i="7" s="1"/>
  <c r="J1082" i="7"/>
  <c r="M1082" i="7" s="1"/>
  <c r="J1072" i="7"/>
  <c r="M1072" i="7" s="1"/>
  <c r="K1050" i="7"/>
  <c r="J1042" i="7"/>
  <c r="M1042" i="7" s="1"/>
  <c r="K984" i="7"/>
  <c r="K976" i="7"/>
  <c r="J565" i="7"/>
  <c r="M565" i="7" s="1"/>
  <c r="J549" i="7"/>
  <c r="M549" i="7" s="1"/>
  <c r="J498" i="7"/>
  <c r="M498" i="7" s="1"/>
  <c r="K93" i="7"/>
  <c r="K91" i="7"/>
  <c r="K1336" i="7"/>
  <c r="K1241" i="7"/>
  <c r="K1239" i="7"/>
  <c r="K1023" i="7"/>
  <c r="J978" i="7"/>
  <c r="M978" i="7" s="1"/>
  <c r="K974" i="7"/>
  <c r="J908" i="7"/>
  <c r="M908" i="7" s="1"/>
  <c r="J852" i="7"/>
  <c r="M852" i="7" s="1"/>
  <c r="J832" i="7"/>
  <c r="M832" i="7" s="1"/>
  <c r="J796" i="7"/>
  <c r="M796" i="7" s="1"/>
  <c r="J740" i="7"/>
  <c r="M740" i="7" s="1"/>
  <c r="K374" i="7"/>
  <c r="J352" i="7"/>
  <c r="M352" i="7" s="1"/>
  <c r="K206" i="7"/>
  <c r="K198" i="7"/>
  <c r="K188" i="7"/>
  <c r="K1439" i="7"/>
  <c r="J1428" i="7"/>
  <c r="M1428" i="7" s="1"/>
  <c r="K1423" i="7"/>
  <c r="J1361" i="7"/>
  <c r="M1361" i="7" s="1"/>
  <c r="K1314" i="7"/>
  <c r="K1298" i="7"/>
  <c r="K1290" i="7"/>
  <c r="J1273" i="7"/>
  <c r="M1273" i="7" s="1"/>
  <c r="J1212" i="7"/>
  <c r="M1212" i="7" s="1"/>
  <c r="K1184" i="7"/>
  <c r="J1148" i="7"/>
  <c r="M1148" i="7" s="1"/>
  <c r="K718" i="7"/>
  <c r="K691" i="7"/>
  <c r="J683" i="7"/>
  <c r="M683" i="7" s="1"/>
  <c r="J643" i="7"/>
  <c r="M643" i="7" s="1"/>
  <c r="K537" i="7"/>
  <c r="K285" i="7"/>
  <c r="K1200" i="7"/>
  <c r="K1104" i="7"/>
  <c r="K790" i="7"/>
  <c r="J774" i="7"/>
  <c r="M774" i="7" s="1"/>
  <c r="J716" i="7"/>
  <c r="M716" i="7" s="1"/>
  <c r="J675" i="7"/>
  <c r="M675" i="7" s="1"/>
  <c r="J611" i="7"/>
  <c r="M611" i="7" s="1"/>
  <c r="J529" i="7"/>
  <c r="M529" i="7" s="1"/>
  <c r="K412" i="7"/>
  <c r="K410" i="7"/>
  <c r="K190" i="7"/>
  <c r="K166" i="7"/>
  <c r="K164" i="7"/>
  <c r="J126" i="7"/>
  <c r="M126" i="7" s="1"/>
  <c r="K35" i="7"/>
  <c r="K1383" i="7"/>
  <c r="J1326" i="7"/>
  <c r="M1326" i="7" s="1"/>
  <c r="J1253" i="7"/>
  <c r="M1253" i="7" s="1"/>
  <c r="J1160" i="7"/>
  <c r="M1160" i="7" s="1"/>
  <c r="K1106" i="7"/>
  <c r="K1046" i="7"/>
  <c r="J998" i="7"/>
  <c r="M998" i="7" s="1"/>
  <c r="J958" i="7"/>
  <c r="M958" i="7" s="1"/>
  <c r="J948" i="7"/>
  <c r="M948" i="7" s="1"/>
  <c r="K873" i="7"/>
  <c r="J859" i="7"/>
  <c r="M859" i="7" s="1"/>
  <c r="J802" i="7"/>
  <c r="M802" i="7" s="1"/>
  <c r="K782" i="7"/>
  <c r="J746" i="7"/>
  <c r="M746" i="7" s="1"/>
  <c r="J720" i="7"/>
  <c r="M720" i="7" s="1"/>
  <c r="J651" i="7"/>
  <c r="M651" i="7" s="1"/>
  <c r="J561" i="7"/>
  <c r="M561" i="7" s="1"/>
  <c r="K468" i="7"/>
  <c r="J440" i="7"/>
  <c r="M440" i="7" s="1"/>
  <c r="J384" i="7"/>
  <c r="M384" i="7" s="1"/>
  <c r="J379" i="7"/>
  <c r="M379" i="7" s="1"/>
  <c r="J329" i="7"/>
  <c r="M329" i="7" s="1"/>
  <c r="J321" i="7"/>
  <c r="M321" i="7" s="1"/>
  <c r="J297" i="7"/>
  <c r="M297" i="7" s="1"/>
  <c r="J233" i="7"/>
  <c r="M233" i="7" s="1"/>
  <c r="J168" i="7"/>
  <c r="M168" i="7" s="1"/>
  <c r="J12" i="7"/>
  <c r="M12" i="7" s="1"/>
  <c r="K2" i="7"/>
  <c r="J1202" i="7"/>
  <c r="M1202" i="7" s="1"/>
  <c r="K1088" i="7"/>
  <c r="J1035" i="7"/>
  <c r="M1035" i="7" s="1"/>
  <c r="K840" i="7"/>
  <c r="K308" i="7"/>
  <c r="J289" i="7"/>
  <c r="M289" i="7" s="1"/>
  <c r="J257" i="7"/>
  <c r="M257" i="7" s="1"/>
  <c r="K212" i="7"/>
  <c r="J170" i="7"/>
  <c r="M170" i="7" s="1"/>
  <c r="K59" i="7"/>
  <c r="K14" i="7"/>
  <c r="J4" i="7"/>
  <c r="M4" i="7" s="1"/>
  <c r="K1330" i="7"/>
  <c r="K1320" i="7"/>
  <c r="K1284" i="7"/>
  <c r="K1274" i="7"/>
  <c r="K1010" i="7"/>
  <c r="K960" i="7"/>
  <c r="J932" i="7"/>
  <c r="M932" i="7" s="1"/>
  <c r="K920" i="7"/>
  <c r="K728" i="7"/>
  <c r="J724" i="7"/>
  <c r="M724" i="7" s="1"/>
  <c r="K545" i="7"/>
  <c r="K541" i="7"/>
  <c r="K446" i="7"/>
  <c r="J444" i="7"/>
  <c r="M444" i="7" s="1"/>
  <c r="K434" i="7"/>
  <c r="K355" i="7"/>
  <c r="K235" i="7"/>
  <c r="K182" i="7"/>
  <c r="K148" i="7"/>
  <c r="J98" i="7"/>
  <c r="M98" i="7" s="1"/>
  <c r="K96" i="7"/>
  <c r="J75" i="7"/>
  <c r="M75" i="7" s="1"/>
  <c r="J29" i="7"/>
  <c r="M29" i="7" s="1"/>
  <c r="K6" i="7"/>
  <c r="K1377" i="7"/>
  <c r="K1332" i="7"/>
  <c r="K806" i="7"/>
  <c r="K768" i="7"/>
  <c r="K657" i="7"/>
  <c r="K655" i="7"/>
  <c r="J636" i="7"/>
  <c r="M636" i="7" s="1"/>
  <c r="K631" i="7"/>
  <c r="J579" i="7"/>
  <c r="M579" i="7" s="1"/>
  <c r="J547" i="7"/>
  <c r="M547" i="7" s="1"/>
  <c r="K543" i="7"/>
  <c r="K490" i="7"/>
  <c r="K347" i="7"/>
  <c r="J6738" i="7"/>
  <c r="M6738" i="7" s="1"/>
  <c r="K6738" i="7"/>
  <c r="K6341" i="7"/>
  <c r="J6341" i="7"/>
  <c r="M6341" i="7" s="1"/>
  <c r="J6023" i="7"/>
  <c r="M6023" i="7" s="1"/>
  <c r="K6023" i="7"/>
  <c r="J5769" i="7"/>
  <c r="M5769" i="7" s="1"/>
  <c r="K5769" i="7"/>
  <c r="J5740" i="7"/>
  <c r="M5740" i="7" s="1"/>
  <c r="K5740" i="7"/>
  <c r="J5675" i="7"/>
  <c r="M5675" i="7" s="1"/>
  <c r="K5675" i="7"/>
  <c r="K5594" i="7"/>
  <c r="J5594" i="7"/>
  <c r="M5594" i="7" s="1"/>
  <c r="J5544" i="7"/>
  <c r="M5544" i="7" s="1"/>
  <c r="K5544" i="7"/>
  <c r="K5328" i="7"/>
  <c r="J5328" i="7"/>
  <c r="M5328" i="7" s="1"/>
  <c r="K5270" i="7"/>
  <c r="J5270" i="7"/>
  <c r="M5270" i="7" s="1"/>
  <c r="K5175" i="7"/>
  <c r="J5175" i="7"/>
  <c r="M5175" i="7" s="1"/>
  <c r="J3010" i="7"/>
  <c r="M3010" i="7" s="1"/>
  <c r="K3010" i="7"/>
  <c r="K2943" i="7"/>
  <c r="J2943" i="7"/>
  <c r="M2943" i="7" s="1"/>
  <c r="K2759" i="7"/>
  <c r="J2759" i="7"/>
  <c r="M2759" i="7" s="1"/>
  <c r="J2616" i="7"/>
  <c r="M2616" i="7" s="1"/>
  <c r="K2616" i="7"/>
  <c r="K1765" i="7"/>
  <c r="J1765" i="7"/>
  <c r="M1765" i="7" s="1"/>
  <c r="J982" i="7"/>
  <c r="M982" i="7" s="1"/>
  <c r="K982" i="7"/>
  <c r="K828" i="7"/>
  <c r="J828" i="7"/>
  <c r="M828" i="7" s="1"/>
  <c r="J378" i="7"/>
  <c r="M378" i="7" s="1"/>
  <c r="K378" i="7"/>
  <c r="K7989" i="7"/>
  <c r="J7933" i="7"/>
  <c r="M7933" i="7" s="1"/>
  <c r="J7892" i="7"/>
  <c r="M7892" i="7" s="1"/>
  <c r="J7842" i="7"/>
  <c r="M7842" i="7" s="1"/>
  <c r="J7714" i="7"/>
  <c r="M7714" i="7" s="1"/>
  <c r="J7696" i="7"/>
  <c r="M7696" i="7" s="1"/>
  <c r="J7596" i="7"/>
  <c r="M7596" i="7" s="1"/>
  <c r="J7469" i="7"/>
  <c r="M7469" i="7" s="1"/>
  <c r="J7464" i="7"/>
  <c r="M7464" i="7" s="1"/>
  <c r="J7452" i="7"/>
  <c r="M7452" i="7" s="1"/>
  <c r="J7437" i="7"/>
  <c r="M7437" i="7" s="1"/>
  <c r="K7437" i="7"/>
  <c r="J7434" i="7"/>
  <c r="M7434" i="7" s="1"/>
  <c r="K7347" i="7"/>
  <c r="K7337" i="7"/>
  <c r="K7281" i="7"/>
  <c r="J7251" i="7"/>
  <c r="M7251" i="7" s="1"/>
  <c r="K7217" i="7"/>
  <c r="J7182" i="7"/>
  <c r="M7182" i="7" s="1"/>
  <c r="K7171" i="7"/>
  <c r="K7136" i="7"/>
  <c r="K7101" i="7"/>
  <c r="J6954" i="7"/>
  <c r="M6954" i="7" s="1"/>
  <c r="J6947" i="7"/>
  <c r="M6947" i="7" s="1"/>
  <c r="K6947" i="7"/>
  <c r="J6909" i="7"/>
  <c r="M6909" i="7" s="1"/>
  <c r="J6820" i="7"/>
  <c r="M6820" i="7" s="1"/>
  <c r="K6820" i="7"/>
  <c r="J6710" i="7"/>
  <c r="M6710" i="7" s="1"/>
  <c r="K6702" i="7"/>
  <c r="K6698" i="7"/>
  <c r="K6676" i="7"/>
  <c r="J6667" i="7"/>
  <c r="M6667" i="7" s="1"/>
  <c r="J6605" i="7"/>
  <c r="M6605" i="7" s="1"/>
  <c r="J6479" i="7"/>
  <c r="M6479" i="7" s="1"/>
  <c r="K6479" i="7"/>
  <c r="K6115" i="7"/>
  <c r="J6115" i="7"/>
  <c r="M6115" i="7" s="1"/>
  <c r="J5438" i="7"/>
  <c r="M5438" i="7" s="1"/>
  <c r="K5438" i="7"/>
  <c r="K5294" i="7"/>
  <c r="J5294" i="7"/>
  <c r="M5294" i="7" s="1"/>
  <c r="J5229" i="7"/>
  <c r="M5229" i="7" s="1"/>
  <c r="K5229" i="7"/>
  <c r="J7796" i="7"/>
  <c r="M7796" i="7" s="1"/>
  <c r="K7781" i="7"/>
  <c r="K7707" i="7"/>
  <c r="K7547" i="7"/>
  <c r="J7476" i="7"/>
  <c r="M7476" i="7" s="1"/>
  <c r="J7416" i="7"/>
  <c r="M7416" i="7" s="1"/>
  <c r="K7416" i="7"/>
  <c r="J7321" i="7"/>
  <c r="M7321" i="7" s="1"/>
  <c r="K7321" i="7"/>
  <c r="J7253" i="7"/>
  <c r="M7253" i="7" s="1"/>
  <c r="J7226" i="7"/>
  <c r="M7226" i="7" s="1"/>
  <c r="K7224" i="7"/>
  <c r="K7184" i="7"/>
  <c r="J7184" i="7"/>
  <c r="M7184" i="7" s="1"/>
  <c r="K7145" i="7"/>
  <c r="K7097" i="7"/>
  <c r="K7018" i="7"/>
  <c r="J7018" i="7"/>
  <c r="M7018" i="7" s="1"/>
  <c r="K6881" i="7"/>
  <c r="K6817" i="7"/>
  <c r="K6749" i="7"/>
  <c r="J6749" i="7"/>
  <c r="M6749" i="7" s="1"/>
  <c r="J6724" i="7"/>
  <c r="M6724" i="7" s="1"/>
  <c r="K6724" i="7"/>
  <c r="J6598" i="7"/>
  <c r="M6598" i="7" s="1"/>
  <c r="K6598" i="7"/>
  <c r="J6444" i="7"/>
  <c r="M6444" i="7" s="1"/>
  <c r="K6444" i="7"/>
  <c r="J6428" i="7"/>
  <c r="M6428" i="7" s="1"/>
  <c r="K6428" i="7"/>
  <c r="J6343" i="7"/>
  <c r="M6343" i="7" s="1"/>
  <c r="K6343" i="7"/>
  <c r="J6244" i="7"/>
  <c r="M6244" i="7" s="1"/>
  <c r="K6244" i="7"/>
  <c r="K6008" i="7"/>
  <c r="J6008" i="7"/>
  <c r="M6008" i="7" s="1"/>
  <c r="J5921" i="7"/>
  <c r="M5921" i="7" s="1"/>
  <c r="K5921" i="7"/>
  <c r="J5051" i="7"/>
  <c r="M5051" i="7" s="1"/>
  <c r="K5051" i="7"/>
  <c r="J7121" i="7"/>
  <c r="M7121" i="7" s="1"/>
  <c r="K7121" i="7"/>
  <c r="J7043" i="7"/>
  <c r="M7043" i="7" s="1"/>
  <c r="K7043" i="7"/>
  <c r="K7020" i="7"/>
  <c r="J7020" i="7"/>
  <c r="M7020" i="7" s="1"/>
  <c r="K7013" i="7"/>
  <c r="K6993" i="7"/>
  <c r="J6946" i="7"/>
  <c r="M6946" i="7" s="1"/>
  <c r="K6918" i="7"/>
  <c r="K6906" i="7"/>
  <c r="J6883" i="7"/>
  <c r="M6883" i="7" s="1"/>
  <c r="K6871" i="7"/>
  <c r="J6869" i="7"/>
  <c r="M6869" i="7" s="1"/>
  <c r="K6847" i="7"/>
  <c r="K6781" i="7"/>
  <c r="J6781" i="7"/>
  <c r="M6781" i="7" s="1"/>
  <c r="J6751" i="7"/>
  <c r="M6751" i="7" s="1"/>
  <c r="K6751" i="7"/>
  <c r="J6686" i="7"/>
  <c r="M6686" i="7" s="1"/>
  <c r="K6686" i="7"/>
  <c r="J6561" i="7"/>
  <c r="M6561" i="7" s="1"/>
  <c r="K6561" i="7"/>
  <c r="K6047" i="7"/>
  <c r="J6047" i="7"/>
  <c r="M6047" i="7" s="1"/>
  <c r="J5443" i="7"/>
  <c r="M5443" i="7" s="1"/>
  <c r="K5443" i="7"/>
  <c r="J5422" i="7"/>
  <c r="M5422" i="7" s="1"/>
  <c r="K5422" i="7"/>
  <c r="J5355" i="7"/>
  <c r="M5355" i="7" s="1"/>
  <c r="K5355" i="7"/>
  <c r="J5123" i="7"/>
  <c r="M5123" i="7" s="1"/>
  <c r="K5123" i="7"/>
  <c r="J5024" i="7"/>
  <c r="M5024" i="7" s="1"/>
  <c r="K5024" i="7"/>
  <c r="J3964" i="7"/>
  <c r="M3964" i="7" s="1"/>
  <c r="K3964" i="7"/>
  <c r="J7436" i="7"/>
  <c r="M7436" i="7" s="1"/>
  <c r="K7257" i="7"/>
  <c r="J7195" i="7"/>
  <c r="M7195" i="7" s="1"/>
  <c r="J7166" i="7"/>
  <c r="M7166" i="7" s="1"/>
  <c r="K7166" i="7"/>
  <c r="J7123" i="7"/>
  <c r="M7123" i="7" s="1"/>
  <c r="J7076" i="7"/>
  <c r="M7076" i="7" s="1"/>
  <c r="K6953" i="7"/>
  <c r="J6925" i="7"/>
  <c r="M6925" i="7" s="1"/>
  <c r="K6913" i="7"/>
  <c r="J6901" i="7"/>
  <c r="M6901" i="7" s="1"/>
  <c r="J6859" i="7"/>
  <c r="M6859" i="7" s="1"/>
  <c r="K6842" i="7"/>
  <c r="K6826" i="7"/>
  <c r="J6660" i="7"/>
  <c r="M6660" i="7" s="1"/>
  <c r="K6660" i="7"/>
  <c r="J6481" i="7"/>
  <c r="M6481" i="7" s="1"/>
  <c r="K6481" i="7"/>
  <c r="J6460" i="7"/>
  <c r="M6460" i="7" s="1"/>
  <c r="K6460" i="7"/>
  <c r="J5775" i="7"/>
  <c r="M5775" i="7" s="1"/>
  <c r="K5775" i="7"/>
  <c r="J5668" i="7"/>
  <c r="M5668" i="7" s="1"/>
  <c r="K5668" i="7"/>
  <c r="K5582" i="7"/>
  <c r="J5582" i="7"/>
  <c r="M5582" i="7" s="1"/>
  <c r="K5319" i="7"/>
  <c r="J5319" i="7"/>
  <c r="M5319" i="7" s="1"/>
  <c r="J5093" i="7"/>
  <c r="M5093" i="7" s="1"/>
  <c r="K5093" i="7"/>
  <c r="J7235" i="7"/>
  <c r="M7235" i="7" s="1"/>
  <c r="K7235" i="7"/>
  <c r="J6833" i="7"/>
  <c r="M6833" i="7" s="1"/>
  <c r="K6833" i="7"/>
  <c r="J6730" i="7"/>
  <c r="M6730" i="7" s="1"/>
  <c r="K6730" i="7"/>
  <c r="J6518" i="7"/>
  <c r="M6518" i="7" s="1"/>
  <c r="K6518" i="7"/>
  <c r="J6327" i="7"/>
  <c r="M6327" i="7" s="1"/>
  <c r="K6327" i="7"/>
  <c r="J6223" i="7"/>
  <c r="M6223" i="7" s="1"/>
  <c r="K6223" i="7"/>
  <c r="K6083" i="7"/>
  <c r="J6083" i="7"/>
  <c r="M6083" i="7" s="1"/>
  <c r="J5242" i="7"/>
  <c r="M5242" i="7" s="1"/>
  <c r="K5242" i="7"/>
  <c r="K5055" i="7"/>
  <c r="J5055" i="7"/>
  <c r="M5055" i="7" s="1"/>
  <c r="J5030" i="7"/>
  <c r="M5030" i="7" s="1"/>
  <c r="K5030" i="7"/>
  <c r="J4952" i="7"/>
  <c r="M4952" i="7" s="1"/>
  <c r="K4952" i="7"/>
  <c r="J7401" i="7"/>
  <c r="M7401" i="7" s="1"/>
  <c r="K7401" i="7"/>
  <c r="K6090" i="7"/>
  <c r="J6090" i="7"/>
  <c r="M6090" i="7" s="1"/>
  <c r="K7947" i="7"/>
  <c r="K7927" i="7"/>
  <c r="K7923" i="7"/>
  <c r="K7867" i="7"/>
  <c r="J7770" i="7"/>
  <c r="M7770" i="7" s="1"/>
  <c r="J7733" i="7"/>
  <c r="M7733" i="7" s="1"/>
  <c r="J7728" i="7"/>
  <c r="M7728" i="7" s="1"/>
  <c r="J7706" i="7"/>
  <c r="M7706" i="7" s="1"/>
  <c r="J7690" i="7"/>
  <c r="M7690" i="7" s="1"/>
  <c r="K7683" i="7"/>
  <c r="K7640" i="7"/>
  <c r="K7638" i="7"/>
  <c r="K7606" i="7"/>
  <c r="J7604" i="7"/>
  <c r="M7604" i="7" s="1"/>
  <c r="J7576" i="7"/>
  <c r="M7576" i="7" s="1"/>
  <c r="K7574" i="7"/>
  <c r="K7568" i="7"/>
  <c r="K7566" i="7"/>
  <c r="K7560" i="7"/>
  <c r="K7526" i="7"/>
  <c r="J7520" i="7"/>
  <c r="M7520" i="7" s="1"/>
  <c r="K7513" i="7"/>
  <c r="K7460" i="7"/>
  <c r="J7460" i="7"/>
  <c r="M7460" i="7" s="1"/>
  <c r="J7428" i="7"/>
  <c r="M7428" i="7" s="1"/>
  <c r="K7419" i="7"/>
  <c r="K7385" i="7"/>
  <c r="J7364" i="7"/>
  <c r="M7364" i="7" s="1"/>
  <c r="K7313" i="7"/>
  <c r="J7286" i="7"/>
  <c r="M7286" i="7" s="1"/>
  <c r="K7286" i="7"/>
  <c r="K7192" i="7"/>
  <c r="K7174" i="7"/>
  <c r="J7165" i="7"/>
  <c r="M7165" i="7" s="1"/>
  <c r="K7118" i="7"/>
  <c r="J7094" i="7"/>
  <c r="M7094" i="7" s="1"/>
  <c r="K7094" i="7"/>
  <c r="K7091" i="7"/>
  <c r="J7082" i="7"/>
  <c r="M7082" i="7" s="1"/>
  <c r="K7070" i="7"/>
  <c r="J7049" i="7"/>
  <c r="M7049" i="7" s="1"/>
  <c r="K7049" i="7"/>
  <c r="J7026" i="7"/>
  <c r="M7026" i="7" s="1"/>
  <c r="K7021" i="7"/>
  <c r="K6985" i="7"/>
  <c r="K6957" i="7"/>
  <c r="K6934" i="7"/>
  <c r="J6922" i="7"/>
  <c r="M6922" i="7" s="1"/>
  <c r="J6905" i="7"/>
  <c r="M6905" i="7" s="1"/>
  <c r="K6905" i="7"/>
  <c r="K6898" i="7"/>
  <c r="K6889" i="7"/>
  <c r="J6821" i="7"/>
  <c r="M6821" i="7" s="1"/>
  <c r="J6812" i="7"/>
  <c r="M6812" i="7" s="1"/>
  <c r="K6812" i="7"/>
  <c r="J6809" i="7"/>
  <c r="M6809" i="7" s="1"/>
  <c r="J6788" i="7"/>
  <c r="M6788" i="7" s="1"/>
  <c r="K6788" i="7"/>
  <c r="K6759" i="7"/>
  <c r="J6732" i="7"/>
  <c r="M6732" i="7" s="1"/>
  <c r="J6645" i="7"/>
  <c r="M6645" i="7" s="1"/>
  <c r="J6633" i="7"/>
  <c r="M6633" i="7" s="1"/>
  <c r="J6454" i="7"/>
  <c r="M6454" i="7" s="1"/>
  <c r="K6454" i="7"/>
  <c r="K6347" i="7"/>
  <c r="J6347" i="7"/>
  <c r="M6347" i="7" s="1"/>
  <c r="K6339" i="7"/>
  <c r="J6339" i="7"/>
  <c r="M6339" i="7" s="1"/>
  <c r="J6275" i="7"/>
  <c r="M6275" i="7" s="1"/>
  <c r="K6275" i="7"/>
  <c r="J5803" i="7"/>
  <c r="M5803" i="7" s="1"/>
  <c r="K5803" i="7"/>
  <c r="K5359" i="7"/>
  <c r="J5359" i="7"/>
  <c r="M5359" i="7" s="1"/>
  <c r="K5301" i="7"/>
  <c r="J5301" i="7"/>
  <c r="M5301" i="7" s="1"/>
  <c r="J5173" i="7"/>
  <c r="M5173" i="7" s="1"/>
  <c r="K5173" i="7"/>
  <c r="K4341" i="7"/>
  <c r="J4341" i="7"/>
  <c r="M4341" i="7" s="1"/>
  <c r="J7053" i="7"/>
  <c r="M7053" i="7" s="1"/>
  <c r="K7053" i="7"/>
  <c r="K6079" i="7"/>
  <c r="J6079" i="7"/>
  <c r="M6079" i="7" s="1"/>
  <c r="J5963" i="7"/>
  <c r="M5963" i="7" s="1"/>
  <c r="K5963" i="7"/>
  <c r="J5822" i="7"/>
  <c r="M5822" i="7" s="1"/>
  <c r="K5822" i="7"/>
  <c r="K8009" i="7"/>
  <c r="J7951" i="7"/>
  <c r="M7951" i="7" s="1"/>
  <c r="J7784" i="7"/>
  <c r="M7784" i="7" s="1"/>
  <c r="J7765" i="7"/>
  <c r="M7765" i="7" s="1"/>
  <c r="J7692" i="7"/>
  <c r="M7692" i="7" s="1"/>
  <c r="J7580" i="7"/>
  <c r="M7580" i="7" s="1"/>
  <c r="J7570" i="7"/>
  <c r="M7570" i="7" s="1"/>
  <c r="J7556" i="7"/>
  <c r="M7556" i="7" s="1"/>
  <c r="J7554" i="7"/>
  <c r="M7554" i="7" s="1"/>
  <c r="J7524" i="7"/>
  <c r="M7524" i="7" s="1"/>
  <c r="J7450" i="7"/>
  <c r="M7450" i="7" s="1"/>
  <c r="J7435" i="7"/>
  <c r="M7435" i="7" s="1"/>
  <c r="K7435" i="7"/>
  <c r="K7345" i="7"/>
  <c r="J7333" i="7"/>
  <c r="M7333" i="7" s="1"/>
  <c r="J7310" i="7"/>
  <c r="M7310" i="7" s="1"/>
  <c r="K7310" i="7"/>
  <c r="K7237" i="7"/>
  <c r="J7237" i="7"/>
  <c r="M7237" i="7" s="1"/>
  <c r="K7185" i="7"/>
  <c r="J7176" i="7"/>
  <c r="M7176" i="7" s="1"/>
  <c r="J7139" i="7"/>
  <c r="M7139" i="7" s="1"/>
  <c r="J7130" i="7"/>
  <c r="M7130" i="7" s="1"/>
  <c r="K7113" i="7"/>
  <c r="J7084" i="7"/>
  <c r="M7084" i="7" s="1"/>
  <c r="J7051" i="7"/>
  <c r="M7051" i="7" s="1"/>
  <c r="J7030" i="7"/>
  <c r="M7030" i="7" s="1"/>
  <c r="J7006" i="7"/>
  <c r="M7006" i="7" s="1"/>
  <c r="K7006" i="7"/>
  <c r="K7001" i="7"/>
  <c r="K6936" i="7"/>
  <c r="K6929" i="7"/>
  <c r="J6839" i="7"/>
  <c r="M6839" i="7" s="1"/>
  <c r="K6839" i="7"/>
  <c r="J6825" i="7"/>
  <c r="M6825" i="7" s="1"/>
  <c r="J6782" i="7"/>
  <c r="M6782" i="7" s="1"/>
  <c r="K6754" i="7"/>
  <c r="J6729" i="7"/>
  <c r="M6729" i="7" s="1"/>
  <c r="K6694" i="7"/>
  <c r="J6393" i="7"/>
  <c r="M6393" i="7" s="1"/>
  <c r="K6393" i="7"/>
  <c r="J6351" i="7"/>
  <c r="M6351" i="7" s="1"/>
  <c r="K6351" i="7"/>
  <c r="K6248" i="7"/>
  <c r="J6248" i="7"/>
  <c r="M6248" i="7" s="1"/>
  <c r="J5919" i="7"/>
  <c r="M5919" i="7" s="1"/>
  <c r="K5919" i="7"/>
  <c r="J5777" i="7"/>
  <c r="M5777" i="7" s="1"/>
  <c r="K5777" i="7"/>
  <c r="K4902" i="7"/>
  <c r="J4902" i="7"/>
  <c r="M4902" i="7" s="1"/>
  <c r="J4603" i="7"/>
  <c r="M4603" i="7" s="1"/>
  <c r="K4603" i="7"/>
  <c r="J4401" i="7"/>
  <c r="M4401" i="7" s="1"/>
  <c r="K4401" i="7"/>
  <c r="J6136" i="7"/>
  <c r="M6136" i="7" s="1"/>
  <c r="J6123" i="7"/>
  <c r="M6123" i="7" s="1"/>
  <c r="J6119" i="7"/>
  <c r="M6119" i="7" s="1"/>
  <c r="J6098" i="7"/>
  <c r="M6098" i="7" s="1"/>
  <c r="J5975" i="7"/>
  <c r="M5975" i="7" s="1"/>
  <c r="J5679" i="7"/>
  <c r="M5679" i="7" s="1"/>
  <c r="J5616" i="7"/>
  <c r="M5616" i="7" s="1"/>
  <c r="J5560" i="7"/>
  <c r="M5560" i="7" s="1"/>
  <c r="K5522" i="7"/>
  <c r="J5473" i="7"/>
  <c r="M5473" i="7" s="1"/>
  <c r="K5413" i="7"/>
  <c r="J5374" i="7"/>
  <c r="M5374" i="7" s="1"/>
  <c r="J5361" i="7"/>
  <c r="M5361" i="7" s="1"/>
  <c r="J5305" i="7"/>
  <c r="M5305" i="7" s="1"/>
  <c r="J5298" i="7"/>
  <c r="M5298" i="7" s="1"/>
  <c r="J5274" i="7"/>
  <c r="M5274" i="7" s="1"/>
  <c r="J5147" i="7"/>
  <c r="M5147" i="7" s="1"/>
  <c r="J5120" i="7"/>
  <c r="M5120" i="7" s="1"/>
  <c r="K5115" i="7"/>
  <c r="J5088" i="7"/>
  <c r="M5088" i="7" s="1"/>
  <c r="K5088" i="7"/>
  <c r="J5016" i="7"/>
  <c r="M5016" i="7" s="1"/>
  <c r="K5016" i="7"/>
  <c r="K4949" i="7"/>
  <c r="J4927" i="7"/>
  <c r="M4927" i="7" s="1"/>
  <c r="J4757" i="7"/>
  <c r="M4757" i="7" s="1"/>
  <c r="K4757" i="7"/>
  <c r="K4496" i="7"/>
  <c r="J4496" i="7"/>
  <c r="M4496" i="7" s="1"/>
  <c r="K4237" i="7"/>
  <c r="J4237" i="7"/>
  <c r="M4237" i="7" s="1"/>
  <c r="K3738" i="7"/>
  <c r="J3738" i="7"/>
  <c r="M3738" i="7" s="1"/>
  <c r="K3232" i="7"/>
  <c r="J3232" i="7"/>
  <c r="M3232" i="7" s="1"/>
  <c r="J6429" i="7"/>
  <c r="M6429" i="7" s="1"/>
  <c r="J6427" i="7"/>
  <c r="M6427" i="7" s="1"/>
  <c r="K6425" i="7"/>
  <c r="K6390" i="7"/>
  <c r="K5954" i="7"/>
  <c r="K5924" i="7"/>
  <c r="J5839" i="7"/>
  <c r="M5839" i="7" s="1"/>
  <c r="J5768" i="7"/>
  <c r="M5768" i="7" s="1"/>
  <c r="K5660" i="7"/>
  <c r="K5634" i="7"/>
  <c r="J5634" i="7"/>
  <c r="M5634" i="7" s="1"/>
  <c r="J5537" i="7"/>
  <c r="M5537" i="7" s="1"/>
  <c r="K5537" i="7"/>
  <c r="J5440" i="7"/>
  <c r="M5440" i="7" s="1"/>
  <c r="K5440" i="7"/>
  <c r="J5424" i="7"/>
  <c r="M5424" i="7" s="1"/>
  <c r="K5424" i="7"/>
  <c r="J5258" i="7"/>
  <c r="M5258" i="7" s="1"/>
  <c r="K5258" i="7"/>
  <c r="J5152" i="7"/>
  <c r="M5152" i="7" s="1"/>
  <c r="K5152" i="7"/>
  <c r="J5122" i="7"/>
  <c r="M5122" i="7" s="1"/>
  <c r="K5122" i="7"/>
  <c r="J5034" i="7"/>
  <c r="M5034" i="7" s="1"/>
  <c r="K5034" i="7"/>
  <c r="J4971" i="7"/>
  <c r="M4971" i="7" s="1"/>
  <c r="K4971" i="7"/>
  <c r="J4825" i="7"/>
  <c r="M4825" i="7" s="1"/>
  <c r="K4825" i="7"/>
  <c r="J4281" i="7"/>
  <c r="M4281" i="7" s="1"/>
  <c r="K4281" i="7"/>
  <c r="J3974" i="7"/>
  <c r="M3974" i="7" s="1"/>
  <c r="K3974" i="7"/>
  <c r="J3801" i="7"/>
  <c r="M3801" i="7" s="1"/>
  <c r="K3801" i="7"/>
  <c r="K6599" i="7"/>
  <c r="J6595" i="7"/>
  <c r="M6595" i="7" s="1"/>
  <c r="J6515" i="7"/>
  <c r="M6515" i="7" s="1"/>
  <c r="K6513" i="7"/>
  <c r="K6471" i="7"/>
  <c r="K6455" i="7"/>
  <c r="K6417" i="7"/>
  <c r="K6289" i="7"/>
  <c r="K6274" i="7"/>
  <c r="K6249" i="7"/>
  <c r="K6236" i="7"/>
  <c r="K6220" i="7"/>
  <c r="K6174" i="7"/>
  <c r="K6148" i="7"/>
  <c r="K6146" i="7"/>
  <c r="K6129" i="7"/>
  <c r="J6080" i="7"/>
  <c r="M6080" i="7" s="1"/>
  <c r="K5972" i="7"/>
  <c r="J5962" i="7"/>
  <c r="M5962" i="7" s="1"/>
  <c r="K5926" i="7"/>
  <c r="K5898" i="7"/>
  <c r="J5896" i="7"/>
  <c r="M5896" i="7" s="1"/>
  <c r="K5894" i="7"/>
  <c r="K5710" i="7"/>
  <c r="K5695" i="7"/>
  <c r="J5695" i="7"/>
  <c r="M5695" i="7" s="1"/>
  <c r="K5572" i="7"/>
  <c r="K5491" i="7"/>
  <c r="J5365" i="7"/>
  <c r="M5365" i="7" s="1"/>
  <c r="K5365" i="7"/>
  <c r="J5241" i="7"/>
  <c r="M5241" i="7" s="1"/>
  <c r="K5241" i="7"/>
  <c r="J5192" i="7"/>
  <c r="M5192" i="7" s="1"/>
  <c r="J5183" i="7"/>
  <c r="M5183" i="7" s="1"/>
  <c r="J5170" i="7"/>
  <c r="M5170" i="7" s="1"/>
  <c r="K5170" i="7"/>
  <c r="J5149" i="7"/>
  <c r="M5149" i="7" s="1"/>
  <c r="J5117" i="7"/>
  <c r="M5117" i="7" s="1"/>
  <c r="J4991" i="7"/>
  <c r="M4991" i="7" s="1"/>
  <c r="K4987" i="7"/>
  <c r="J4915" i="7"/>
  <c r="M4915" i="7" s="1"/>
  <c r="K4915" i="7"/>
  <c r="J4725" i="7"/>
  <c r="M4725" i="7" s="1"/>
  <c r="K4725" i="7"/>
  <c r="J4670" i="7"/>
  <c r="M4670" i="7" s="1"/>
  <c r="K4670" i="7"/>
  <c r="J4193" i="7"/>
  <c r="M4193" i="7" s="1"/>
  <c r="K4193" i="7"/>
  <c r="J6541" i="7"/>
  <c r="M6541" i="7" s="1"/>
  <c r="J6539" i="7"/>
  <c r="M6539" i="7" s="1"/>
  <c r="J6475" i="7"/>
  <c r="M6475" i="7" s="1"/>
  <c r="J6411" i="7"/>
  <c r="M6411" i="7" s="1"/>
  <c r="K6402" i="7"/>
  <c r="K6398" i="7"/>
  <c r="J6176" i="7"/>
  <c r="M6176" i="7" s="1"/>
  <c r="J6107" i="7"/>
  <c r="M6107" i="7" s="1"/>
  <c r="K6084" i="7"/>
  <c r="J6063" i="7"/>
  <c r="M6063" i="7" s="1"/>
  <c r="J6035" i="7"/>
  <c r="M6035" i="7" s="1"/>
  <c r="J5830" i="7"/>
  <c r="M5830" i="7" s="1"/>
  <c r="K5655" i="7"/>
  <c r="J5655" i="7"/>
  <c r="M5655" i="7" s="1"/>
  <c r="J5641" i="7"/>
  <c r="M5641" i="7" s="1"/>
  <c r="K5641" i="7"/>
  <c r="K5638" i="7"/>
  <c r="J5566" i="7"/>
  <c r="M5566" i="7" s="1"/>
  <c r="J5302" i="7"/>
  <c r="M5302" i="7" s="1"/>
  <c r="K5273" i="7"/>
  <c r="J5262" i="7"/>
  <c r="M5262" i="7" s="1"/>
  <c r="J5221" i="7"/>
  <c r="M5221" i="7" s="1"/>
  <c r="K5221" i="7"/>
  <c r="K5194" i="7"/>
  <c r="J5194" i="7"/>
  <c r="M5194" i="7" s="1"/>
  <c r="J5126" i="7"/>
  <c r="M5126" i="7" s="1"/>
  <c r="K5126" i="7"/>
  <c r="J5072" i="7"/>
  <c r="M5072" i="7" s="1"/>
  <c r="K5072" i="7"/>
  <c r="J4935" i="7"/>
  <c r="M4935" i="7" s="1"/>
  <c r="J4819" i="7"/>
  <c r="M4819" i="7" s="1"/>
  <c r="K4819" i="7"/>
  <c r="J4727" i="7"/>
  <c r="M4727" i="7" s="1"/>
  <c r="K4727" i="7"/>
  <c r="K4640" i="7"/>
  <c r="J4640" i="7"/>
  <c r="M4640" i="7" s="1"/>
  <c r="J4409" i="7"/>
  <c r="M4409" i="7" s="1"/>
  <c r="K4409" i="7"/>
  <c r="J3976" i="7"/>
  <c r="M3976" i="7" s="1"/>
  <c r="K3976" i="7"/>
  <c r="J5676" i="7"/>
  <c r="M5676" i="7" s="1"/>
  <c r="K5676" i="7"/>
  <c r="J5481" i="7"/>
  <c r="M5481" i="7" s="1"/>
  <c r="K5481" i="7"/>
  <c r="J5369" i="7"/>
  <c r="M5369" i="7" s="1"/>
  <c r="K5369" i="7"/>
  <c r="K5297" i="7"/>
  <c r="J5297" i="7"/>
  <c r="M5297" i="7" s="1"/>
  <c r="J5176" i="7"/>
  <c r="M5176" i="7" s="1"/>
  <c r="K5176" i="7"/>
  <c r="J5003" i="7"/>
  <c r="M5003" i="7" s="1"/>
  <c r="K5003" i="7"/>
  <c r="J4982" i="7"/>
  <c r="M4982" i="7" s="1"/>
  <c r="K4982" i="7"/>
  <c r="J4905" i="7"/>
  <c r="M4905" i="7" s="1"/>
  <c r="K4905" i="7"/>
  <c r="J4492" i="7"/>
  <c r="M4492" i="7" s="1"/>
  <c r="K4492" i="7"/>
  <c r="J4283" i="7"/>
  <c r="M4283" i="7" s="1"/>
  <c r="K4283" i="7"/>
  <c r="K4173" i="7"/>
  <c r="J4173" i="7"/>
  <c r="M4173" i="7" s="1"/>
  <c r="K4108" i="7"/>
  <c r="J4108" i="7"/>
  <c r="M4108" i="7" s="1"/>
  <c r="K3811" i="7"/>
  <c r="J3811" i="7"/>
  <c r="M3811" i="7" s="1"/>
  <c r="J6829" i="7"/>
  <c r="M6829" i="7" s="1"/>
  <c r="J6557" i="7"/>
  <c r="M6557" i="7" s="1"/>
  <c r="K6494" i="7"/>
  <c r="K6446" i="7"/>
  <c r="K6438" i="7"/>
  <c r="K6366" i="7"/>
  <c r="J6259" i="7"/>
  <c r="M6259" i="7" s="1"/>
  <c r="J6019" i="7"/>
  <c r="M6019" i="7" s="1"/>
  <c r="K6002" i="7"/>
  <c r="K5995" i="7"/>
  <c r="K5955" i="7"/>
  <c r="K5827" i="7"/>
  <c r="J5659" i="7"/>
  <c r="M5659" i="7" s="1"/>
  <c r="K5659" i="7"/>
  <c r="K5635" i="7"/>
  <c r="J5585" i="7"/>
  <c r="M5585" i="7" s="1"/>
  <c r="K5585" i="7"/>
  <c r="J5429" i="7"/>
  <c r="M5429" i="7" s="1"/>
  <c r="J5414" i="7"/>
  <c r="M5414" i="7" s="1"/>
  <c r="J5353" i="7"/>
  <c r="M5353" i="7" s="1"/>
  <c r="J5160" i="7"/>
  <c r="M5160" i="7" s="1"/>
  <c r="J5104" i="7"/>
  <c r="M5104" i="7" s="1"/>
  <c r="K5104" i="7"/>
  <c r="K5042" i="7"/>
  <c r="K4919" i="7"/>
  <c r="J4919" i="7"/>
  <c r="M4919" i="7" s="1"/>
  <c r="J4721" i="7"/>
  <c r="M4721" i="7" s="1"/>
  <c r="K4721" i="7"/>
  <c r="J4601" i="7"/>
  <c r="M4601" i="7" s="1"/>
  <c r="K4601" i="7"/>
  <c r="K4509" i="7"/>
  <c r="J4509" i="7"/>
  <c r="M4509" i="7" s="1"/>
  <c r="K4317" i="7"/>
  <c r="J4317" i="7"/>
  <c r="M4317" i="7" s="1"/>
  <c r="K4037" i="7"/>
  <c r="J4037" i="7"/>
  <c r="M4037" i="7" s="1"/>
  <c r="K5518" i="7"/>
  <c r="J5518" i="7"/>
  <c r="M5518" i="7" s="1"/>
  <c r="K5457" i="7"/>
  <c r="J5457" i="7"/>
  <c r="M5457" i="7" s="1"/>
  <c r="J5162" i="7"/>
  <c r="M5162" i="7" s="1"/>
  <c r="K5162" i="7"/>
  <c r="J4907" i="7"/>
  <c r="M4907" i="7" s="1"/>
  <c r="K4907" i="7"/>
  <c r="J4869" i="7"/>
  <c r="M4869" i="7" s="1"/>
  <c r="K4869" i="7"/>
  <c r="J4564" i="7"/>
  <c r="M4564" i="7" s="1"/>
  <c r="K4564" i="7"/>
  <c r="J4439" i="7"/>
  <c r="M4439" i="7" s="1"/>
  <c r="K4439" i="7"/>
  <c r="J4235" i="7"/>
  <c r="M4235" i="7" s="1"/>
  <c r="K4235" i="7"/>
  <c r="J4006" i="7"/>
  <c r="M4006" i="7" s="1"/>
  <c r="K4006" i="7"/>
  <c r="K3987" i="7"/>
  <c r="J3987" i="7"/>
  <c r="M3987" i="7" s="1"/>
  <c r="J3832" i="7"/>
  <c r="M3832" i="7" s="1"/>
  <c r="K3832" i="7"/>
  <c r="J3657" i="7"/>
  <c r="M3657" i="7" s="1"/>
  <c r="K3657" i="7"/>
  <c r="J4180" i="7"/>
  <c r="M4180" i="7" s="1"/>
  <c r="K4180" i="7"/>
  <c r="J4049" i="7"/>
  <c r="M4049" i="7" s="1"/>
  <c r="K4049" i="7"/>
  <c r="J4021" i="7"/>
  <c r="M4021" i="7" s="1"/>
  <c r="J4001" i="7"/>
  <c r="M4001" i="7" s="1"/>
  <c r="K4001" i="7"/>
  <c r="J3934" i="7"/>
  <c r="M3934" i="7" s="1"/>
  <c r="J3876" i="7"/>
  <c r="M3876" i="7" s="1"/>
  <c r="J3843" i="7"/>
  <c r="M3843" i="7" s="1"/>
  <c r="J3705" i="7"/>
  <c r="M3705" i="7" s="1"/>
  <c r="K3635" i="7"/>
  <c r="J3635" i="7"/>
  <c r="M3635" i="7" s="1"/>
  <c r="J3404" i="7"/>
  <c r="M3404" i="7" s="1"/>
  <c r="K3404" i="7"/>
  <c r="K3368" i="7"/>
  <c r="J3368" i="7"/>
  <c r="M3368" i="7" s="1"/>
  <c r="J3119" i="7"/>
  <c r="M3119" i="7" s="1"/>
  <c r="K3119" i="7"/>
  <c r="J2963" i="7"/>
  <c r="M2963" i="7" s="1"/>
  <c r="K2963" i="7"/>
  <c r="K2927" i="7"/>
  <c r="J2927" i="7"/>
  <c r="M2927" i="7" s="1"/>
  <c r="K4826" i="7"/>
  <c r="K4350" i="7"/>
  <c r="K4348" i="7"/>
  <c r="J4161" i="7"/>
  <c r="M4161" i="7" s="1"/>
  <c r="K4161" i="7"/>
  <c r="K4107" i="7"/>
  <c r="K4086" i="7"/>
  <c r="K4041" i="7"/>
  <c r="K3992" i="7"/>
  <c r="J3966" i="7"/>
  <c r="M3966" i="7" s="1"/>
  <c r="K3966" i="7"/>
  <c r="K3929" i="7"/>
  <c r="K3849" i="7"/>
  <c r="K3827" i="7"/>
  <c r="J3827" i="7"/>
  <c r="M3827" i="7" s="1"/>
  <c r="K3805" i="7"/>
  <c r="K3726" i="7"/>
  <c r="K3724" i="7"/>
  <c r="J3710" i="7"/>
  <c r="M3710" i="7" s="1"/>
  <c r="K3710" i="7"/>
  <c r="J3681" i="7"/>
  <c r="M3681" i="7" s="1"/>
  <c r="K3681" i="7"/>
  <c r="K3596" i="7"/>
  <c r="J3596" i="7"/>
  <c r="M3596" i="7" s="1"/>
  <c r="K3390" i="7"/>
  <c r="J3390" i="7"/>
  <c r="M3390" i="7" s="1"/>
  <c r="J2981" i="7"/>
  <c r="M2981" i="7" s="1"/>
  <c r="K2981" i="7"/>
  <c r="K4872" i="7"/>
  <c r="K4813" i="7"/>
  <c r="K4779" i="7"/>
  <c r="K4777" i="7"/>
  <c r="K4713" i="7"/>
  <c r="K4709" i="7"/>
  <c r="K4707" i="7"/>
  <c r="J4637" i="7"/>
  <c r="M4637" i="7" s="1"/>
  <c r="K4433" i="7"/>
  <c r="K4416" i="7"/>
  <c r="K4316" i="7"/>
  <c r="K4227" i="7"/>
  <c r="J4182" i="7"/>
  <c r="M4182" i="7" s="1"/>
  <c r="K4182" i="7"/>
  <c r="J4163" i="7"/>
  <c r="M4163" i="7" s="1"/>
  <c r="J4091" i="7"/>
  <c r="M4091" i="7" s="1"/>
  <c r="K4091" i="7"/>
  <c r="K4081" i="7"/>
  <c r="K3840" i="7"/>
  <c r="J3756" i="7"/>
  <c r="M3756" i="7" s="1"/>
  <c r="K3756" i="7"/>
  <c r="J3730" i="7"/>
  <c r="M3730" i="7" s="1"/>
  <c r="J3644" i="7"/>
  <c r="M3644" i="7" s="1"/>
  <c r="J3617" i="7"/>
  <c r="M3617" i="7" s="1"/>
  <c r="K3617" i="7"/>
  <c r="J3521" i="7"/>
  <c r="M3521" i="7" s="1"/>
  <c r="K3521" i="7"/>
  <c r="K4775" i="7"/>
  <c r="K4773" i="7"/>
  <c r="J4381" i="7"/>
  <c r="M4381" i="7" s="1"/>
  <c r="K4305" i="7"/>
  <c r="J4301" i="7"/>
  <c r="M4301" i="7" s="1"/>
  <c r="K4223" i="7"/>
  <c r="K4165" i="7"/>
  <c r="J4165" i="7"/>
  <c r="M4165" i="7" s="1"/>
  <c r="J4068" i="7"/>
  <c r="M4068" i="7" s="1"/>
  <c r="K4068" i="7"/>
  <c r="J3814" i="7"/>
  <c r="M3814" i="7" s="1"/>
  <c r="K3814" i="7"/>
  <c r="K3683" i="7"/>
  <c r="J3683" i="7"/>
  <c r="M3683" i="7" s="1"/>
  <c r="J3598" i="7"/>
  <c r="M3598" i="7" s="1"/>
  <c r="K3598" i="7"/>
  <c r="J3420" i="7"/>
  <c r="M3420" i="7" s="1"/>
  <c r="K3420" i="7"/>
  <c r="K2895" i="7"/>
  <c r="J2895" i="7"/>
  <c r="M2895" i="7" s="1"/>
  <c r="J2819" i="7"/>
  <c r="M2819" i="7" s="1"/>
  <c r="K2819" i="7"/>
  <c r="J3865" i="7"/>
  <c r="M3865" i="7" s="1"/>
  <c r="K3865" i="7"/>
  <c r="J3685" i="7"/>
  <c r="M3685" i="7" s="1"/>
  <c r="K3685" i="7"/>
  <c r="K3619" i="7"/>
  <c r="J3619" i="7"/>
  <c r="M3619" i="7" s="1"/>
  <c r="J3573" i="7"/>
  <c r="M3573" i="7" s="1"/>
  <c r="K3573" i="7"/>
  <c r="J3501" i="7"/>
  <c r="M3501" i="7" s="1"/>
  <c r="K3501" i="7"/>
  <c r="J3236" i="7"/>
  <c r="M3236" i="7" s="1"/>
  <c r="K3236" i="7"/>
  <c r="K3017" i="7"/>
  <c r="J3017" i="7"/>
  <c r="M3017" i="7" s="1"/>
  <c r="K2986" i="7"/>
  <c r="J2986" i="7"/>
  <c r="M2986" i="7" s="1"/>
  <c r="J2934" i="7"/>
  <c r="M2934" i="7" s="1"/>
  <c r="K2934" i="7"/>
  <c r="K2711" i="7"/>
  <c r="J2711" i="7"/>
  <c r="M2711" i="7" s="1"/>
  <c r="J5680" i="7"/>
  <c r="M5680" i="7" s="1"/>
  <c r="J5674" i="7"/>
  <c r="M5674" i="7" s="1"/>
  <c r="J5097" i="7"/>
  <c r="M5097" i="7" s="1"/>
  <c r="K4986" i="7"/>
  <c r="J4831" i="7"/>
  <c r="M4831" i="7" s="1"/>
  <c r="J4823" i="7"/>
  <c r="M4823" i="7" s="1"/>
  <c r="J4817" i="7"/>
  <c r="M4817" i="7" s="1"/>
  <c r="K4619" i="7"/>
  <c r="K4599" i="7"/>
  <c r="J4517" i="7"/>
  <c r="M4517" i="7" s="1"/>
  <c r="J4477" i="7"/>
  <c r="M4477" i="7" s="1"/>
  <c r="K4321" i="7"/>
  <c r="J4141" i="7"/>
  <c r="M4141" i="7" s="1"/>
  <c r="K3828" i="7"/>
  <c r="J3748" i="7"/>
  <c r="M3748" i="7" s="1"/>
  <c r="K3748" i="7"/>
  <c r="K3523" i="7"/>
  <c r="J3523" i="7"/>
  <c r="M3523" i="7" s="1"/>
  <c r="J3372" i="7"/>
  <c r="M3372" i="7" s="1"/>
  <c r="K3372" i="7"/>
  <c r="J3366" i="7"/>
  <c r="M3366" i="7" s="1"/>
  <c r="K3366" i="7"/>
  <c r="J3274" i="7"/>
  <c r="M3274" i="7" s="1"/>
  <c r="K3274" i="7"/>
  <c r="J3209" i="7"/>
  <c r="M3209" i="7" s="1"/>
  <c r="K3209" i="7"/>
  <c r="K3008" i="7"/>
  <c r="J3008" i="7"/>
  <c r="M3008" i="7" s="1"/>
  <c r="J2973" i="7"/>
  <c r="M2973" i="7" s="1"/>
  <c r="K2973" i="7"/>
  <c r="J2415" i="7"/>
  <c r="M2415" i="7" s="1"/>
  <c r="K2415" i="7"/>
  <c r="J2367" i="7"/>
  <c r="M2367" i="7" s="1"/>
  <c r="K2367" i="7"/>
  <c r="J2339" i="7"/>
  <c r="M2339" i="7" s="1"/>
  <c r="K2339" i="7"/>
  <c r="J4155" i="7"/>
  <c r="M4155" i="7" s="1"/>
  <c r="K4155" i="7"/>
  <c r="J3436" i="7"/>
  <c r="M3436" i="7" s="1"/>
  <c r="K3436" i="7"/>
  <c r="J3388" i="7"/>
  <c r="M3388" i="7" s="1"/>
  <c r="K3388" i="7"/>
  <c r="J3181" i="7"/>
  <c r="M3181" i="7" s="1"/>
  <c r="K3181" i="7"/>
  <c r="K3047" i="7"/>
  <c r="J3047" i="7"/>
  <c r="M3047" i="7" s="1"/>
  <c r="J2976" i="7"/>
  <c r="M2976" i="7" s="1"/>
  <c r="K2976" i="7"/>
  <c r="K2821" i="7"/>
  <c r="J2821" i="7"/>
  <c r="M2821" i="7" s="1"/>
  <c r="K2592" i="7"/>
  <c r="J2592" i="7"/>
  <c r="M2592" i="7" s="1"/>
  <c r="J3531" i="7"/>
  <c r="M3531" i="7" s="1"/>
  <c r="K3505" i="7"/>
  <c r="J3467" i="7"/>
  <c r="M3467" i="7" s="1"/>
  <c r="J3394" i="7"/>
  <c r="M3394" i="7" s="1"/>
  <c r="K3385" i="7"/>
  <c r="J3310" i="7"/>
  <c r="M3310" i="7" s="1"/>
  <c r="J3278" i="7"/>
  <c r="M3278" i="7" s="1"/>
  <c r="K3199" i="7"/>
  <c r="J2960" i="7"/>
  <c r="M2960" i="7" s="1"/>
  <c r="K2960" i="7"/>
  <c r="J2931" i="7"/>
  <c r="M2931" i="7" s="1"/>
  <c r="K2931" i="7"/>
  <c r="K2914" i="7"/>
  <c r="J2914" i="7"/>
  <c r="M2914" i="7" s="1"/>
  <c r="K2864" i="7"/>
  <c r="J2552" i="7"/>
  <c r="M2552" i="7" s="1"/>
  <c r="K2552" i="7"/>
  <c r="K2477" i="7"/>
  <c r="J2477" i="7"/>
  <c r="M2477" i="7" s="1"/>
  <c r="J2391" i="7"/>
  <c r="M2391" i="7" s="1"/>
  <c r="K2391" i="7"/>
  <c r="J2164" i="7"/>
  <c r="M2164" i="7" s="1"/>
  <c r="K2164" i="7"/>
  <c r="J1817" i="7"/>
  <c r="M1817" i="7" s="1"/>
  <c r="K1817" i="7"/>
  <c r="K3477" i="7"/>
  <c r="K3473" i="7"/>
  <c r="K3449" i="7"/>
  <c r="K3189" i="7"/>
  <c r="K3173" i="7"/>
  <c r="J3063" i="7"/>
  <c r="M3063" i="7" s="1"/>
  <c r="K3063" i="7"/>
  <c r="J3031" i="7"/>
  <c r="M3031" i="7" s="1"/>
  <c r="K3031" i="7"/>
  <c r="K2990" i="7"/>
  <c r="K2957" i="7"/>
  <c r="K2919" i="7"/>
  <c r="J2919" i="7"/>
  <c r="M2919" i="7" s="1"/>
  <c r="K2894" i="7"/>
  <c r="K2837" i="7"/>
  <c r="K2763" i="7"/>
  <c r="J2710" i="7"/>
  <c r="M2710" i="7" s="1"/>
  <c r="K2710" i="7"/>
  <c r="K2658" i="7"/>
  <c r="K2638" i="7"/>
  <c r="K2629" i="7"/>
  <c r="J2204" i="7"/>
  <c r="M2204" i="7" s="1"/>
  <c r="K2204" i="7"/>
  <c r="K2048" i="7"/>
  <c r="J2048" i="7"/>
  <c r="M2048" i="7" s="1"/>
  <c r="K3517" i="7"/>
  <c r="J3475" i="7"/>
  <c r="M3475" i="7" s="1"/>
  <c r="J3451" i="7"/>
  <c r="M3451" i="7" s="1"/>
  <c r="K3444" i="7"/>
  <c r="K3428" i="7"/>
  <c r="K3412" i="7"/>
  <c r="K3400" i="7"/>
  <c r="K3348" i="7"/>
  <c r="K3290" i="7"/>
  <c r="J3166" i="7"/>
  <c r="M3166" i="7" s="1"/>
  <c r="K3154" i="7"/>
  <c r="K3148" i="7"/>
  <c r="K3128" i="7"/>
  <c r="J3128" i="7"/>
  <c r="M3128" i="7" s="1"/>
  <c r="K3095" i="7"/>
  <c r="K3055" i="7"/>
  <c r="K2994" i="7"/>
  <c r="K2992" i="7"/>
  <c r="K2921" i="7"/>
  <c r="J2921" i="7"/>
  <c r="M2921" i="7" s="1"/>
  <c r="K2874" i="7"/>
  <c r="K2846" i="7"/>
  <c r="J2651" i="7"/>
  <c r="M2651" i="7" s="1"/>
  <c r="K2651" i="7"/>
  <c r="J2619" i="7"/>
  <c r="M2619" i="7" s="1"/>
  <c r="K2619" i="7"/>
  <c r="J2471" i="7"/>
  <c r="M2471" i="7" s="1"/>
  <c r="K2471" i="7"/>
  <c r="J2191" i="7"/>
  <c r="M2191" i="7" s="1"/>
  <c r="K2191" i="7"/>
  <c r="J2139" i="7"/>
  <c r="M2139" i="7" s="1"/>
  <c r="K2139" i="7"/>
  <c r="K1977" i="7"/>
  <c r="J1977" i="7"/>
  <c r="M1977" i="7" s="1"/>
  <c r="J1939" i="7"/>
  <c r="M1939" i="7" s="1"/>
  <c r="K1939" i="7"/>
  <c r="J3586" i="7"/>
  <c r="M3586" i="7" s="1"/>
  <c r="K3584" i="7"/>
  <c r="K3569" i="7"/>
  <c r="J3350" i="7"/>
  <c r="M3350" i="7" s="1"/>
  <c r="J3342" i="7"/>
  <c r="M3342" i="7" s="1"/>
  <c r="K3309" i="7"/>
  <c r="K3237" i="7"/>
  <c r="J3152" i="7"/>
  <c r="M3152" i="7" s="1"/>
  <c r="J3150" i="7"/>
  <c r="M3150" i="7" s="1"/>
  <c r="J3097" i="7"/>
  <c r="M3097" i="7" s="1"/>
  <c r="J2923" i="7"/>
  <c r="M2923" i="7" s="1"/>
  <c r="K2923" i="7"/>
  <c r="J2891" i="7"/>
  <c r="M2891" i="7" s="1"/>
  <c r="K2891" i="7"/>
  <c r="K2870" i="7"/>
  <c r="J2854" i="7"/>
  <c r="M2854" i="7" s="1"/>
  <c r="K2854" i="7"/>
  <c r="J2827" i="7"/>
  <c r="M2827" i="7" s="1"/>
  <c r="K2827" i="7"/>
  <c r="J2771" i="7"/>
  <c r="M2771" i="7" s="1"/>
  <c r="K2771" i="7"/>
  <c r="J2755" i="7"/>
  <c r="M2755" i="7" s="1"/>
  <c r="K2755" i="7"/>
  <c r="J2528" i="7"/>
  <c r="M2528" i="7" s="1"/>
  <c r="K2528" i="7"/>
  <c r="J2499" i="7"/>
  <c r="M2499" i="7" s="1"/>
  <c r="K2499" i="7"/>
  <c r="J2371" i="7"/>
  <c r="M2371" i="7" s="1"/>
  <c r="K2371" i="7"/>
  <c r="J2327" i="7"/>
  <c r="M2327" i="7" s="1"/>
  <c r="K2327" i="7"/>
  <c r="K2719" i="7"/>
  <c r="J2719" i="7"/>
  <c r="M2719" i="7" s="1"/>
  <c r="J2621" i="7"/>
  <c r="M2621" i="7" s="1"/>
  <c r="K2621" i="7"/>
  <c r="J2481" i="7"/>
  <c r="M2481" i="7" s="1"/>
  <c r="K2481" i="7"/>
  <c r="J2036" i="7"/>
  <c r="M2036" i="7" s="1"/>
  <c r="K2036" i="7"/>
  <c r="K4184" i="7"/>
  <c r="J4157" i="7"/>
  <c r="M4157" i="7" s="1"/>
  <c r="J4117" i="7"/>
  <c r="M4117" i="7" s="1"/>
  <c r="J4093" i="7"/>
  <c r="M4093" i="7" s="1"/>
  <c r="K4007" i="7"/>
  <c r="J3819" i="7"/>
  <c r="M3819" i="7" s="1"/>
  <c r="J3230" i="7"/>
  <c r="M3230" i="7" s="1"/>
  <c r="J3109" i="7"/>
  <c r="M3109" i="7" s="1"/>
  <c r="K3109" i="7"/>
  <c r="K3037" i="7"/>
  <c r="J2984" i="7"/>
  <c r="M2984" i="7" s="1"/>
  <c r="K2984" i="7"/>
  <c r="J2925" i="7"/>
  <c r="M2925" i="7" s="1"/>
  <c r="K2925" i="7"/>
  <c r="J2858" i="7"/>
  <c r="M2858" i="7" s="1"/>
  <c r="K2858" i="7"/>
  <c r="J2829" i="7"/>
  <c r="M2829" i="7" s="1"/>
  <c r="K2829" i="7"/>
  <c r="J2805" i="7"/>
  <c r="M2805" i="7" s="1"/>
  <c r="K2805" i="7"/>
  <c r="J2757" i="7"/>
  <c r="M2757" i="7" s="1"/>
  <c r="K2757" i="7"/>
  <c r="K2623" i="7"/>
  <c r="J2623" i="7"/>
  <c r="M2623" i="7" s="1"/>
  <c r="J3079" i="7"/>
  <c r="M3079" i="7" s="1"/>
  <c r="K3079" i="7"/>
  <c r="J2503" i="7"/>
  <c r="M2503" i="7" s="1"/>
  <c r="K2503" i="7"/>
  <c r="J2475" i="7"/>
  <c r="M2475" i="7" s="1"/>
  <c r="K2475" i="7"/>
  <c r="J2329" i="7"/>
  <c r="M2329" i="7" s="1"/>
  <c r="K2329" i="7"/>
  <c r="J2283" i="7"/>
  <c r="M2283" i="7" s="1"/>
  <c r="K2283" i="7"/>
  <c r="K2155" i="7"/>
  <c r="J2128" i="7"/>
  <c r="M2128" i="7" s="1"/>
  <c r="J2104" i="7"/>
  <c r="M2104" i="7" s="1"/>
  <c r="J1908" i="7"/>
  <c r="M1908" i="7" s="1"/>
  <c r="K1853" i="7"/>
  <c r="J1853" i="7"/>
  <c r="M1853" i="7" s="1"/>
  <c r="J1508" i="7"/>
  <c r="M1508" i="7" s="1"/>
  <c r="K1508" i="7"/>
  <c r="K1451" i="7"/>
  <c r="J1451" i="7"/>
  <c r="M1451" i="7" s="1"/>
  <c r="J1322" i="7"/>
  <c r="M1322" i="7" s="1"/>
  <c r="K1322" i="7"/>
  <c r="K2449" i="7"/>
  <c r="K2443" i="7"/>
  <c r="K2441" i="7"/>
  <c r="K2423" i="7"/>
  <c r="K2351" i="7"/>
  <c r="K2303" i="7"/>
  <c r="J2071" i="7"/>
  <c r="M2071" i="7" s="1"/>
  <c r="K2071" i="7"/>
  <c r="J2028" i="7"/>
  <c r="M2028" i="7" s="1"/>
  <c r="K2028" i="7"/>
  <c r="J1932" i="7"/>
  <c r="M1932" i="7" s="1"/>
  <c r="K1932" i="7"/>
  <c r="J1910" i="7"/>
  <c r="M1910" i="7" s="1"/>
  <c r="K1910" i="7"/>
  <c r="K1807" i="7"/>
  <c r="J1807" i="7"/>
  <c r="M1807" i="7" s="1"/>
  <c r="J1719" i="7"/>
  <c r="M1719" i="7" s="1"/>
  <c r="K1719" i="7"/>
  <c r="K1660" i="7"/>
  <c r="J1660" i="7"/>
  <c r="M1660" i="7" s="1"/>
  <c r="J1306" i="7"/>
  <c r="M1306" i="7" s="1"/>
  <c r="K1306" i="7"/>
  <c r="J2445" i="7"/>
  <c r="M2445" i="7" s="1"/>
  <c r="J2080" i="7"/>
  <c r="M2080" i="7" s="1"/>
  <c r="K2025" i="7"/>
  <c r="J1993" i="7"/>
  <c r="M1993" i="7" s="1"/>
  <c r="K1983" i="7"/>
  <c r="J1857" i="7"/>
  <c r="M1857" i="7" s="1"/>
  <c r="K1857" i="7"/>
  <c r="J1769" i="7"/>
  <c r="M1769" i="7" s="1"/>
  <c r="K1769" i="7"/>
  <c r="K2586" i="7"/>
  <c r="J2546" i="7"/>
  <c r="M2546" i="7" s="1"/>
  <c r="K2542" i="7"/>
  <c r="K2495" i="7"/>
  <c r="K2359" i="7"/>
  <c r="J1811" i="7"/>
  <c r="M1811" i="7" s="1"/>
  <c r="J1779" i="7"/>
  <c r="M1779" i="7" s="1"/>
  <c r="K1779" i="7"/>
  <c r="J1582" i="7"/>
  <c r="M1582" i="7" s="1"/>
  <c r="K1582" i="7"/>
  <c r="J1561" i="7"/>
  <c r="M1561" i="7" s="1"/>
  <c r="K1561" i="7"/>
  <c r="K1373" i="7"/>
  <c r="J1373" i="7"/>
  <c r="M1373" i="7" s="1"/>
  <c r="J2044" i="7"/>
  <c r="M2044" i="7" s="1"/>
  <c r="K2044" i="7"/>
  <c r="K1845" i="7"/>
  <c r="J1845" i="7"/>
  <c r="M1845" i="7" s="1"/>
  <c r="J1721" i="7"/>
  <c r="M1721" i="7" s="1"/>
  <c r="K1721" i="7"/>
  <c r="J1686" i="7"/>
  <c r="M1686" i="7" s="1"/>
  <c r="K1686" i="7"/>
  <c r="J1654" i="7"/>
  <c r="M1654" i="7" s="1"/>
  <c r="K1654" i="7"/>
  <c r="K3081" i="7"/>
  <c r="K3077" i="7"/>
  <c r="K3045" i="7"/>
  <c r="K3033" i="7"/>
  <c r="K3029" i="7"/>
  <c r="K2530" i="7"/>
  <c r="K2526" i="7"/>
  <c r="K2473" i="7"/>
  <c r="J1865" i="7"/>
  <c r="M1865" i="7" s="1"/>
  <c r="J1847" i="7"/>
  <c r="M1847" i="7" s="1"/>
  <c r="J1808" i="7"/>
  <c r="M1808" i="7" s="1"/>
  <c r="J1785" i="7"/>
  <c r="M1785" i="7" s="1"/>
  <c r="K1785" i="7"/>
  <c r="K1773" i="7"/>
  <c r="J1773" i="7"/>
  <c r="M1773" i="7" s="1"/>
  <c r="J1449" i="7"/>
  <c r="M1449" i="7" s="1"/>
  <c r="K1449" i="7"/>
  <c r="K1357" i="7"/>
  <c r="J1357" i="7"/>
  <c r="M1357" i="7" s="1"/>
  <c r="J1359" i="7"/>
  <c r="M1359" i="7" s="1"/>
  <c r="J1312" i="7"/>
  <c r="M1312" i="7" s="1"/>
  <c r="J1247" i="7"/>
  <c r="M1247" i="7" s="1"/>
  <c r="K1247" i="7"/>
  <c r="K1074" i="7"/>
  <c r="J1074" i="7"/>
  <c r="M1074" i="7" s="1"/>
  <c r="K869" i="7"/>
  <c r="J869" i="7"/>
  <c r="M869" i="7" s="1"/>
  <c r="K1736" i="7"/>
  <c r="J1500" i="7"/>
  <c r="M1500" i="7" s="1"/>
  <c r="J1435" i="7"/>
  <c r="M1435" i="7" s="1"/>
  <c r="K1435" i="7"/>
  <c r="J1401" i="7"/>
  <c r="M1401" i="7" s="1"/>
  <c r="K1401" i="7"/>
  <c r="J1391" i="7"/>
  <c r="M1391" i="7" s="1"/>
  <c r="K1391" i="7"/>
  <c r="J1002" i="7"/>
  <c r="M1002" i="7" s="1"/>
  <c r="K1002" i="7"/>
  <c r="K954" i="7"/>
  <c r="J954" i="7"/>
  <c r="M954" i="7" s="1"/>
  <c r="K1734" i="7"/>
  <c r="K1648" i="7"/>
  <c r="K1638" i="7"/>
  <c r="K1550" i="7"/>
  <c r="J1531" i="7"/>
  <c r="M1531" i="7" s="1"/>
  <c r="K1531" i="7"/>
  <c r="J1187" i="7"/>
  <c r="M1187" i="7" s="1"/>
  <c r="K1187" i="7"/>
  <c r="J1176" i="7"/>
  <c r="M1176" i="7" s="1"/>
  <c r="K1176" i="7"/>
  <c r="J798" i="7"/>
  <c r="M798" i="7" s="1"/>
  <c r="K798" i="7"/>
  <c r="J1740" i="7"/>
  <c r="M1740" i="7" s="1"/>
  <c r="J1709" i="7"/>
  <c r="M1709" i="7" s="1"/>
  <c r="K1673" i="7"/>
  <c r="J1644" i="7"/>
  <c r="M1644" i="7" s="1"/>
  <c r="J1564" i="7"/>
  <c r="M1564" i="7" s="1"/>
  <c r="J1504" i="7"/>
  <c r="M1504" i="7" s="1"/>
  <c r="J1502" i="7"/>
  <c r="M1502" i="7" s="1"/>
  <c r="J1492" i="7"/>
  <c r="M1492" i="7" s="1"/>
  <c r="K1492" i="7"/>
  <c r="K1484" i="7"/>
  <c r="K1417" i="7"/>
  <c r="J1413" i="7"/>
  <c r="M1413" i="7" s="1"/>
  <c r="K1369" i="7"/>
  <c r="J1348" i="7"/>
  <c r="M1348" i="7" s="1"/>
  <c r="J1292" i="7"/>
  <c r="M1292" i="7" s="1"/>
  <c r="K1292" i="7"/>
  <c r="J1223" i="7"/>
  <c r="M1223" i="7" s="1"/>
  <c r="K1223" i="7"/>
  <c r="K1004" i="7"/>
  <c r="J1004" i="7"/>
  <c r="M1004" i="7" s="1"/>
  <c r="K956" i="7"/>
  <c r="J956" i="7"/>
  <c r="M956" i="7" s="1"/>
  <c r="J926" i="7"/>
  <c r="M926" i="7" s="1"/>
  <c r="K926" i="7"/>
  <c r="K732" i="7"/>
  <c r="J732" i="7"/>
  <c r="M732" i="7" s="1"/>
  <c r="K1535" i="7"/>
  <c r="J1535" i="7"/>
  <c r="M1535" i="7" s="1"/>
  <c r="J1519" i="7"/>
  <c r="M1519" i="7" s="1"/>
  <c r="K1519" i="7"/>
  <c r="K1429" i="7"/>
  <c r="J1429" i="7"/>
  <c r="M1429" i="7" s="1"/>
  <c r="J1006" i="7"/>
  <c r="M1006" i="7" s="1"/>
  <c r="K1006" i="7"/>
  <c r="K980" i="7"/>
  <c r="J980" i="7"/>
  <c r="M980" i="7" s="1"/>
  <c r="K1405" i="7"/>
  <c r="J1405" i="7"/>
  <c r="M1405" i="7" s="1"/>
  <c r="J1345" i="7"/>
  <c r="M1345" i="7" s="1"/>
  <c r="K1345" i="7"/>
  <c r="J1245" i="7"/>
  <c r="M1245" i="7" s="1"/>
  <c r="K1245" i="7"/>
  <c r="J1208" i="7"/>
  <c r="M1208" i="7" s="1"/>
  <c r="K1208" i="7"/>
  <c r="K776" i="7"/>
  <c r="J776" i="7"/>
  <c r="M776" i="7" s="1"/>
  <c r="K754" i="7"/>
  <c r="J754" i="7"/>
  <c r="M754" i="7" s="1"/>
  <c r="J1542" i="7"/>
  <c r="M1542" i="7" s="1"/>
  <c r="K1542" i="7"/>
  <c r="J1462" i="7"/>
  <c r="M1462" i="7" s="1"/>
  <c r="K1462" i="7"/>
  <c r="K1397" i="7"/>
  <c r="J1397" i="7"/>
  <c r="M1397" i="7" s="1"/>
  <c r="K1296" i="7"/>
  <c r="J1296" i="7"/>
  <c r="M1296" i="7" s="1"/>
  <c r="J1219" i="7"/>
  <c r="M1219" i="7" s="1"/>
  <c r="K1219" i="7"/>
  <c r="K1180" i="7"/>
  <c r="J1180" i="7"/>
  <c r="M1180" i="7" s="1"/>
  <c r="J942" i="7"/>
  <c r="M942" i="7" s="1"/>
  <c r="K942" i="7"/>
  <c r="K1231" i="7"/>
  <c r="K1203" i="7"/>
  <c r="J1100" i="7"/>
  <c r="M1100" i="7" s="1"/>
  <c r="K1054" i="7"/>
  <c r="J1052" i="7"/>
  <c r="M1052" i="7" s="1"/>
  <c r="K1021" i="7"/>
  <c r="K1019" i="7"/>
  <c r="K1017" i="7"/>
  <c r="K992" i="7"/>
  <c r="J986" i="7"/>
  <c r="M986" i="7" s="1"/>
  <c r="K966" i="7"/>
  <c r="J964" i="7"/>
  <c r="M964" i="7" s="1"/>
  <c r="K837" i="7"/>
  <c r="J837" i="7"/>
  <c r="M837" i="7" s="1"/>
  <c r="J820" i="7"/>
  <c r="M820" i="7" s="1"/>
  <c r="J734" i="7"/>
  <c r="M734" i="7" s="1"/>
  <c r="K734" i="7"/>
  <c r="J708" i="7"/>
  <c r="M708" i="7" s="1"/>
  <c r="K81" i="7"/>
  <c r="J81" i="7"/>
  <c r="M81" i="7" s="1"/>
  <c r="K1229" i="7"/>
  <c r="J1062" i="7"/>
  <c r="M1062" i="7" s="1"/>
  <c r="K1062" i="7"/>
  <c r="J1012" i="7"/>
  <c r="M1012" i="7" s="1"/>
  <c r="J994" i="7"/>
  <c r="M994" i="7" s="1"/>
  <c r="K994" i="7"/>
  <c r="J988" i="7"/>
  <c r="M988" i="7" s="1"/>
  <c r="J970" i="7"/>
  <c r="M970" i="7" s="1"/>
  <c r="K968" i="7"/>
  <c r="J944" i="7"/>
  <c r="M944" i="7" s="1"/>
  <c r="K944" i="7"/>
  <c r="K916" i="7"/>
  <c r="J916" i="7"/>
  <c r="M916" i="7" s="1"/>
  <c r="K861" i="7"/>
  <c r="K804" i="7"/>
  <c r="J804" i="7"/>
  <c r="M804" i="7" s="1"/>
  <c r="J665" i="7"/>
  <c r="M665" i="7" s="1"/>
  <c r="K665" i="7"/>
  <c r="K609" i="7"/>
  <c r="J609" i="7"/>
  <c r="M609" i="7" s="1"/>
  <c r="J1209" i="7"/>
  <c r="M1209" i="7" s="1"/>
  <c r="J1132" i="7"/>
  <c r="M1132" i="7" s="1"/>
  <c r="J1124" i="7"/>
  <c r="M1124" i="7" s="1"/>
  <c r="J1116" i="7"/>
  <c r="M1116" i="7" s="1"/>
  <c r="K892" i="7"/>
  <c r="J892" i="7"/>
  <c r="M892" i="7" s="1"/>
  <c r="K736" i="7"/>
  <c r="J736" i="7"/>
  <c r="M736" i="7" s="1"/>
  <c r="J112" i="7"/>
  <c r="M112" i="7" s="1"/>
  <c r="K112" i="7"/>
  <c r="K1256" i="7"/>
  <c r="J996" i="7"/>
  <c r="M996" i="7" s="1"/>
  <c r="J918" i="7"/>
  <c r="M918" i="7" s="1"/>
  <c r="K918" i="7"/>
  <c r="K894" i="7"/>
  <c r="K881" i="7"/>
  <c r="K836" i="7"/>
  <c r="J836" i="7"/>
  <c r="M836" i="7" s="1"/>
  <c r="K780" i="7"/>
  <c r="J780" i="7"/>
  <c r="M780" i="7" s="1"/>
  <c r="J559" i="7"/>
  <c r="M559" i="7" s="1"/>
  <c r="K559" i="7"/>
  <c r="J527" i="7"/>
  <c r="M527" i="7" s="1"/>
  <c r="K527" i="7"/>
  <c r="K466" i="7"/>
  <c r="J466" i="7"/>
  <c r="M466" i="7" s="1"/>
  <c r="K213" i="7"/>
  <c r="J213" i="7"/>
  <c r="M213" i="7" s="1"/>
  <c r="K1047" i="7"/>
  <c r="J1047" i="7"/>
  <c r="M1047" i="7" s="1"/>
  <c r="J910" i="7"/>
  <c r="M910" i="7" s="1"/>
  <c r="K910" i="7"/>
  <c r="J865" i="7"/>
  <c r="M865" i="7" s="1"/>
  <c r="K865" i="7"/>
  <c r="K816" i="7"/>
  <c r="J816" i="7"/>
  <c r="M816" i="7" s="1"/>
  <c r="J701" i="7"/>
  <c r="M701" i="7" s="1"/>
  <c r="K701" i="7"/>
  <c r="J645" i="7"/>
  <c r="M645" i="7" s="1"/>
  <c r="K645" i="7"/>
  <c r="K476" i="7"/>
  <c r="J476" i="7"/>
  <c r="M476" i="7" s="1"/>
  <c r="K420" i="7"/>
  <c r="J420" i="7"/>
  <c r="M420" i="7" s="1"/>
  <c r="J1437" i="7"/>
  <c r="M1437" i="7" s="1"/>
  <c r="J1013" i="7"/>
  <c r="M1013" i="7" s="1"/>
  <c r="J1000" i="7"/>
  <c r="M1000" i="7" s="1"/>
  <c r="J867" i="7"/>
  <c r="M867" i="7" s="1"/>
  <c r="K486" i="7"/>
  <c r="J486" i="7"/>
  <c r="M486" i="7" s="1"/>
  <c r="J422" i="7"/>
  <c r="M422" i="7" s="1"/>
  <c r="K422" i="7"/>
  <c r="J334" i="7"/>
  <c r="M334" i="7" s="1"/>
  <c r="K334" i="7"/>
  <c r="J912" i="7"/>
  <c r="M912" i="7" s="1"/>
  <c r="K912" i="7"/>
  <c r="K844" i="7"/>
  <c r="J844" i="7"/>
  <c r="M844" i="7" s="1"/>
  <c r="J687" i="7"/>
  <c r="M687" i="7" s="1"/>
  <c r="K687" i="7"/>
  <c r="K584" i="7"/>
  <c r="K567" i="7"/>
  <c r="J563" i="7"/>
  <c r="M563" i="7" s="1"/>
  <c r="K478" i="7"/>
  <c r="K427" i="7"/>
  <c r="J427" i="7"/>
  <c r="M427" i="7" s="1"/>
  <c r="K424" i="7"/>
  <c r="J424" i="7"/>
  <c r="M424" i="7" s="1"/>
  <c r="K249" i="7"/>
  <c r="J249" i="7"/>
  <c r="M249" i="7" s="1"/>
  <c r="J470" i="7"/>
  <c r="M470" i="7" s="1"/>
  <c r="K470" i="7"/>
  <c r="J460" i="7"/>
  <c r="M460" i="7" s="1"/>
  <c r="K460" i="7"/>
  <c r="J339" i="7"/>
  <c r="M339" i="7" s="1"/>
  <c r="K339" i="7"/>
  <c r="J136" i="7"/>
  <c r="M136" i="7" s="1"/>
  <c r="K136" i="7"/>
  <c r="J85" i="7"/>
  <c r="M85" i="7" s="1"/>
  <c r="K85" i="7"/>
  <c r="J748" i="7"/>
  <c r="M748" i="7" s="1"/>
  <c r="K695" i="7"/>
  <c r="J693" i="7"/>
  <c r="M693" i="7" s="1"/>
  <c r="K625" i="7"/>
  <c r="J623" i="7"/>
  <c r="M623" i="7" s="1"/>
  <c r="K621" i="7"/>
  <c r="K601" i="7"/>
  <c r="K599" i="7"/>
  <c r="J595" i="7"/>
  <c r="M595" i="7" s="1"/>
  <c r="K591" i="7"/>
  <c r="K573" i="7"/>
  <c r="J571" i="7"/>
  <c r="M571" i="7" s="1"/>
  <c r="K551" i="7"/>
  <c r="J533" i="7"/>
  <c r="M533" i="7" s="1"/>
  <c r="K533" i="7"/>
  <c r="K438" i="7"/>
  <c r="J429" i="7"/>
  <c r="M429" i="7" s="1"/>
  <c r="K429" i="7"/>
  <c r="J362" i="7"/>
  <c r="M362" i="7" s="1"/>
  <c r="K362" i="7"/>
  <c r="J128" i="7"/>
  <c r="M128" i="7" s="1"/>
  <c r="K128" i="7"/>
  <c r="K116" i="7"/>
  <c r="J116" i="7"/>
  <c r="M116" i="7" s="1"/>
  <c r="K697" i="7"/>
  <c r="J577" i="7"/>
  <c r="M577" i="7" s="1"/>
  <c r="K575" i="7"/>
  <c r="K553" i="7"/>
  <c r="J494" i="7"/>
  <c r="M494" i="7" s="1"/>
  <c r="J359" i="7"/>
  <c r="M359" i="7" s="1"/>
  <c r="K359" i="7"/>
  <c r="K202" i="7"/>
  <c r="J202" i="7"/>
  <c r="M202" i="7" s="1"/>
  <c r="J172" i="7"/>
  <c r="M172" i="7" s="1"/>
  <c r="K172" i="7"/>
  <c r="K472" i="7"/>
  <c r="J472" i="7"/>
  <c r="M472" i="7" s="1"/>
  <c r="J325" i="7"/>
  <c r="M325" i="7" s="1"/>
  <c r="K325" i="7"/>
  <c r="K217" i="7"/>
  <c r="J217" i="7"/>
  <c r="M217" i="7" s="1"/>
  <c r="J118" i="7"/>
  <c r="M118" i="7" s="1"/>
  <c r="K118" i="7"/>
  <c r="J110" i="7"/>
  <c r="M110" i="7" s="1"/>
  <c r="K110" i="7"/>
  <c r="K73" i="7"/>
  <c r="J73" i="7"/>
  <c r="M73" i="7" s="1"/>
  <c r="J1064" i="7"/>
  <c r="M1064" i="7" s="1"/>
  <c r="J1060" i="7"/>
  <c r="M1060" i="7" s="1"/>
  <c r="K761" i="7"/>
  <c r="J535" i="7"/>
  <c r="M535" i="7" s="1"/>
  <c r="K535" i="7"/>
  <c r="J525" i="7"/>
  <c r="M525" i="7" s="1"/>
  <c r="K525" i="7"/>
  <c r="K464" i="7"/>
  <c r="J464" i="7"/>
  <c r="M464" i="7" s="1"/>
  <c r="J388" i="7"/>
  <c r="M388" i="7" s="1"/>
  <c r="K388" i="7"/>
  <c r="J366" i="7"/>
  <c r="M366" i="7" s="1"/>
  <c r="K366" i="7"/>
  <c r="J349" i="7"/>
  <c r="M349" i="7" s="1"/>
  <c r="K349" i="7"/>
  <c r="J278" i="7"/>
  <c r="M278" i="7" s="1"/>
  <c r="K278" i="7"/>
  <c r="J142" i="7"/>
  <c r="M142" i="7" s="1"/>
  <c r="K142" i="7"/>
  <c r="K130" i="7"/>
  <c r="J130" i="7"/>
  <c r="M130" i="7" s="1"/>
  <c r="J51" i="7"/>
  <c r="M51" i="7" s="1"/>
  <c r="K51" i="7"/>
  <c r="J43" i="7"/>
  <c r="M43" i="7" s="1"/>
  <c r="K43" i="7"/>
  <c r="K504" i="7"/>
  <c r="J504" i="7"/>
  <c r="M504" i="7" s="1"/>
  <c r="K221" i="7"/>
  <c r="J221" i="7"/>
  <c r="M221" i="7" s="1"/>
  <c r="J450" i="7"/>
  <c r="M450" i="7" s="1"/>
  <c r="K229" i="7"/>
  <c r="J200" i="7"/>
  <c r="M200" i="7" s="1"/>
  <c r="K264" i="7"/>
  <c r="J208" i="7"/>
  <c r="M208" i="7" s="1"/>
  <c r="J180" i="7"/>
  <c r="M180" i="7" s="1"/>
  <c r="K150" i="7"/>
  <c r="J122" i="7"/>
  <c r="M122" i="7" s="1"/>
  <c r="J114" i="7"/>
  <c r="M114" i="7" s="1"/>
  <c r="J108" i="7"/>
  <c r="M108" i="7" s="1"/>
  <c r="J106" i="7"/>
  <c r="M106" i="7" s="1"/>
  <c r="K104" i="7"/>
  <c r="J45" i="7"/>
  <c r="M45" i="7" s="1"/>
  <c r="K502" i="7"/>
  <c r="K452" i="7"/>
  <c r="K7831" i="7"/>
  <c r="J7831" i="7"/>
  <c r="M7831" i="7" s="1"/>
  <c r="K6888" i="7"/>
  <c r="J6888" i="7"/>
  <c r="M6888" i="7" s="1"/>
  <c r="K7983" i="7"/>
  <c r="K7949" i="7"/>
  <c r="J7889" i="7"/>
  <c r="M7889" i="7" s="1"/>
  <c r="K7889" i="7"/>
  <c r="K7869" i="7"/>
  <c r="K7858" i="7"/>
  <c r="K7837" i="7"/>
  <c r="K7816" i="7"/>
  <c r="K7725" i="7"/>
  <c r="K7533" i="7"/>
  <c r="K7495" i="7"/>
  <c r="J7495" i="7"/>
  <c r="M7495" i="7" s="1"/>
  <c r="K7415" i="7"/>
  <c r="J7415" i="7"/>
  <c r="M7415" i="7" s="1"/>
  <c r="K6592" i="7"/>
  <c r="J6592" i="7"/>
  <c r="M6592" i="7" s="1"/>
  <c r="K6488" i="7"/>
  <c r="J6488" i="7"/>
  <c r="M6488" i="7" s="1"/>
  <c r="K6211" i="7"/>
  <c r="J6211" i="7"/>
  <c r="M6211" i="7" s="1"/>
  <c r="K6187" i="7"/>
  <c r="J6187" i="7"/>
  <c r="M6187" i="7" s="1"/>
  <c r="K5966" i="7"/>
  <c r="J5966" i="7"/>
  <c r="M5966" i="7" s="1"/>
  <c r="K5886" i="7"/>
  <c r="J5886" i="7"/>
  <c r="M5886" i="7" s="1"/>
  <c r="K7399" i="7"/>
  <c r="J7399" i="7"/>
  <c r="M7399" i="7" s="1"/>
  <c r="K7391" i="7"/>
  <c r="J7391" i="7"/>
  <c r="M7391" i="7" s="1"/>
  <c r="K7327" i="7"/>
  <c r="J7327" i="7"/>
  <c r="M7327" i="7" s="1"/>
  <c r="K7135" i="7"/>
  <c r="J7135" i="7"/>
  <c r="M7135" i="7" s="1"/>
  <c r="K6552" i="7"/>
  <c r="J6552" i="7"/>
  <c r="M6552" i="7" s="1"/>
  <c r="K6352" i="7"/>
  <c r="J6352" i="7"/>
  <c r="M6352" i="7" s="1"/>
  <c r="K5960" i="7"/>
  <c r="J5960" i="7"/>
  <c r="M5960" i="7" s="1"/>
  <c r="K8021" i="7"/>
  <c r="J7929" i="7"/>
  <c r="M7929" i="7" s="1"/>
  <c r="K7929" i="7"/>
  <c r="K7903" i="7"/>
  <c r="K7896" i="7"/>
  <c r="K7808" i="7"/>
  <c r="K7719" i="7"/>
  <c r="J7719" i="7"/>
  <c r="M7719" i="7" s="1"/>
  <c r="K7653" i="7"/>
  <c r="K7487" i="7"/>
  <c r="J7487" i="7"/>
  <c r="M7487" i="7" s="1"/>
  <c r="K7479" i="7"/>
  <c r="J7479" i="7"/>
  <c r="M7479" i="7" s="1"/>
  <c r="K7423" i="7"/>
  <c r="J7423" i="7"/>
  <c r="M7423" i="7" s="1"/>
  <c r="K7271" i="7"/>
  <c r="J7271" i="7"/>
  <c r="M7271" i="7" s="1"/>
  <c r="K7263" i="7"/>
  <c r="J7263" i="7"/>
  <c r="M7263" i="7" s="1"/>
  <c r="K8041" i="7"/>
  <c r="J8036" i="7"/>
  <c r="M8036" i="7" s="1"/>
  <c r="J7985" i="7"/>
  <c r="M7985" i="7" s="1"/>
  <c r="K7985" i="7"/>
  <c r="J7905" i="7"/>
  <c r="M7905" i="7" s="1"/>
  <c r="K7905" i="7"/>
  <c r="J7876" i="7"/>
  <c r="M7876" i="7" s="1"/>
  <c r="K7839" i="7"/>
  <c r="J7839" i="7"/>
  <c r="M7839" i="7" s="1"/>
  <c r="J7810" i="7"/>
  <c r="M7810" i="7" s="1"/>
  <c r="J7802" i="7"/>
  <c r="M7802" i="7" s="1"/>
  <c r="J7746" i="7"/>
  <c r="M7746" i="7" s="1"/>
  <c r="J7674" i="7"/>
  <c r="M7674" i="7" s="1"/>
  <c r="K7535" i="7"/>
  <c r="J7535" i="7"/>
  <c r="M7535" i="7" s="1"/>
  <c r="K7503" i="7"/>
  <c r="J7503" i="7"/>
  <c r="M7503" i="7" s="1"/>
  <c r="J7362" i="7"/>
  <c r="M7362" i="7" s="1"/>
  <c r="J7346" i="7"/>
  <c r="M7346" i="7" s="1"/>
  <c r="J7298" i="7"/>
  <c r="M7298" i="7" s="1"/>
  <c r="J7202" i="7"/>
  <c r="M7202" i="7" s="1"/>
  <c r="K7168" i="7"/>
  <c r="K7117" i="7"/>
  <c r="J7074" i="7"/>
  <c r="M7074" i="7" s="1"/>
  <c r="K7072" i="7"/>
  <c r="J7066" i="7"/>
  <c r="M7066" i="7" s="1"/>
  <c r="K7064" i="7"/>
  <c r="J7058" i="7"/>
  <c r="M7058" i="7" s="1"/>
  <c r="K7000" i="7"/>
  <c r="J6962" i="7"/>
  <c r="M6962" i="7" s="1"/>
  <c r="K6928" i="7"/>
  <c r="J6867" i="7"/>
  <c r="M6867" i="7" s="1"/>
  <c r="K6800" i="7"/>
  <c r="J6800" i="7"/>
  <c r="M6800" i="7" s="1"/>
  <c r="K6777" i="7"/>
  <c r="K6678" i="7"/>
  <c r="J6635" i="7"/>
  <c r="M6635" i="7" s="1"/>
  <c r="J6619" i="7"/>
  <c r="M6619" i="7" s="1"/>
  <c r="K6496" i="7"/>
  <c r="J6496" i="7"/>
  <c r="M6496" i="7" s="1"/>
  <c r="K6408" i="7"/>
  <c r="J6408" i="7"/>
  <c r="M6408" i="7" s="1"/>
  <c r="K6280" i="7"/>
  <c r="J6280" i="7"/>
  <c r="M6280" i="7" s="1"/>
  <c r="K6037" i="7"/>
  <c r="J6037" i="7"/>
  <c r="M6037" i="7" s="1"/>
  <c r="K7519" i="7"/>
  <c r="J7519" i="7"/>
  <c r="M7519" i="7" s="1"/>
  <c r="J7338" i="7"/>
  <c r="M7338" i="7" s="1"/>
  <c r="K7279" i="7"/>
  <c r="J7279" i="7"/>
  <c r="M7279" i="7" s="1"/>
  <c r="J7242" i="7"/>
  <c r="M7242" i="7" s="1"/>
  <c r="J7146" i="7"/>
  <c r="M7146" i="7" s="1"/>
  <c r="J6875" i="7"/>
  <c r="M6875" i="7" s="1"/>
  <c r="K6856" i="7"/>
  <c r="J6856" i="7"/>
  <c r="M6856" i="7" s="1"/>
  <c r="K6848" i="7"/>
  <c r="J6848" i="7"/>
  <c r="M6848" i="7" s="1"/>
  <c r="J6771" i="7"/>
  <c r="M6771" i="7" s="1"/>
  <c r="J6763" i="7"/>
  <c r="M6763" i="7" s="1"/>
  <c r="K6680" i="7"/>
  <c r="J6680" i="7"/>
  <c r="M6680" i="7" s="1"/>
  <c r="J6651" i="7"/>
  <c r="M6651" i="7" s="1"/>
  <c r="J6627" i="7"/>
  <c r="M6627" i="7" s="1"/>
  <c r="J6611" i="7"/>
  <c r="M6611" i="7" s="1"/>
  <c r="K6502" i="7"/>
  <c r="K6432" i="7"/>
  <c r="J6432" i="7"/>
  <c r="M6432" i="7" s="1"/>
  <c r="K5917" i="7"/>
  <c r="J5917" i="7"/>
  <c r="M5917" i="7" s="1"/>
  <c r="J7953" i="7"/>
  <c r="M7953" i="7" s="1"/>
  <c r="K7953" i="7"/>
  <c r="K7711" i="7"/>
  <c r="J7711" i="7"/>
  <c r="M7711" i="7" s="1"/>
  <c r="K7647" i="7"/>
  <c r="J7647" i="7"/>
  <c r="M7647" i="7" s="1"/>
  <c r="K7231" i="7"/>
  <c r="J7231" i="7"/>
  <c r="M7231" i="7" s="1"/>
  <c r="K6975" i="7"/>
  <c r="J6975" i="7"/>
  <c r="M6975" i="7" s="1"/>
  <c r="K6672" i="7"/>
  <c r="J6672" i="7"/>
  <c r="M6672" i="7" s="1"/>
  <c r="K6544" i="7"/>
  <c r="J6544" i="7"/>
  <c r="M6544" i="7" s="1"/>
  <c r="J7945" i="7"/>
  <c r="M7945" i="7" s="1"/>
  <c r="K7945" i="7"/>
  <c r="J7865" i="7"/>
  <c r="M7865" i="7" s="1"/>
  <c r="K7865" i="7"/>
  <c r="J7852" i="7"/>
  <c r="M7852" i="7" s="1"/>
  <c r="K7852" i="7"/>
  <c r="J7921" i="7"/>
  <c r="M7921" i="7" s="1"/>
  <c r="K7921" i="7"/>
  <c r="J7881" i="7"/>
  <c r="M7881" i="7" s="1"/>
  <c r="K7881" i="7"/>
  <c r="K7623" i="7"/>
  <c r="J7623" i="7"/>
  <c r="M7623" i="7" s="1"/>
  <c r="K7543" i="7"/>
  <c r="J7543" i="7"/>
  <c r="M7543" i="7" s="1"/>
  <c r="K7287" i="7"/>
  <c r="J7287" i="7"/>
  <c r="M7287" i="7" s="1"/>
  <c r="K7191" i="7"/>
  <c r="J7191" i="7"/>
  <c r="M7191" i="7" s="1"/>
  <c r="K7023" i="7"/>
  <c r="J7023" i="7"/>
  <c r="M7023" i="7" s="1"/>
  <c r="K6864" i="7"/>
  <c r="J6864" i="7"/>
  <c r="M6864" i="7" s="1"/>
  <c r="K6368" i="7"/>
  <c r="J6368" i="7"/>
  <c r="M6368" i="7" s="1"/>
  <c r="K7255" i="7"/>
  <c r="J7255" i="7"/>
  <c r="M7255" i="7" s="1"/>
  <c r="K7223" i="7"/>
  <c r="J7223" i="7"/>
  <c r="M7223" i="7" s="1"/>
  <c r="K6712" i="7"/>
  <c r="J6712" i="7"/>
  <c r="M6712" i="7" s="1"/>
  <c r="J8001" i="7"/>
  <c r="M8001" i="7" s="1"/>
  <c r="K8001" i="7"/>
  <c r="K7671" i="7"/>
  <c r="J7671" i="7"/>
  <c r="M7671" i="7" s="1"/>
  <c r="K6951" i="7"/>
  <c r="J6951" i="7"/>
  <c r="M6951" i="7" s="1"/>
  <c r="K6832" i="7"/>
  <c r="J6832" i="7"/>
  <c r="M6832" i="7" s="1"/>
  <c r="K6688" i="7"/>
  <c r="J6688" i="7"/>
  <c r="M6688" i="7" s="1"/>
  <c r="K8042" i="7"/>
  <c r="J7977" i="7"/>
  <c r="M7977" i="7" s="1"/>
  <c r="K7977" i="7"/>
  <c r="K7847" i="7"/>
  <c r="J7847" i="7"/>
  <c r="M7847" i="7" s="1"/>
  <c r="K7799" i="7"/>
  <c r="J7799" i="7"/>
  <c r="M7799" i="7" s="1"/>
  <c r="K7743" i="7"/>
  <c r="J7743" i="7"/>
  <c r="M7743" i="7" s="1"/>
  <c r="J7482" i="7"/>
  <c r="M7482" i="7" s="1"/>
  <c r="K7357" i="7"/>
  <c r="K7264" i="7"/>
  <c r="K7199" i="7"/>
  <c r="J7199" i="7"/>
  <c r="M7199" i="7" s="1"/>
  <c r="K7173" i="7"/>
  <c r="K7093" i="7"/>
  <c r="K7087" i="7"/>
  <c r="J7087" i="7"/>
  <c r="M7087" i="7" s="1"/>
  <c r="K7031" i="7"/>
  <c r="J7031" i="7"/>
  <c r="M7031" i="7" s="1"/>
  <c r="K6959" i="7"/>
  <c r="J6959" i="7"/>
  <c r="M6959" i="7" s="1"/>
  <c r="K6721" i="7"/>
  <c r="K6696" i="7"/>
  <c r="J6696" i="7"/>
  <c r="M6696" i="7" s="1"/>
  <c r="K6472" i="7"/>
  <c r="J6472" i="7"/>
  <c r="M6472" i="7" s="1"/>
  <c r="K6464" i="7"/>
  <c r="J6464" i="7"/>
  <c r="M6464" i="7" s="1"/>
  <c r="K6051" i="7"/>
  <c r="J6051" i="7"/>
  <c r="M6051" i="7" s="1"/>
  <c r="K6027" i="7"/>
  <c r="J6027" i="7"/>
  <c r="M6027" i="7" s="1"/>
  <c r="K5982" i="7"/>
  <c r="J5982" i="7"/>
  <c r="M5982" i="7" s="1"/>
  <c r="K8040" i="7"/>
  <c r="K8013" i="7"/>
  <c r="K7991" i="7"/>
  <c r="K7957" i="7"/>
  <c r="J7937" i="7"/>
  <c r="M7937" i="7" s="1"/>
  <c r="K7937" i="7"/>
  <c r="K7911" i="7"/>
  <c r="K7864" i="7"/>
  <c r="J7855" i="7"/>
  <c r="M7855" i="7" s="1"/>
  <c r="K7853" i="7"/>
  <c r="K7821" i="7"/>
  <c r="K7751" i="7"/>
  <c r="J7751" i="7"/>
  <c r="M7751" i="7" s="1"/>
  <c r="K7736" i="7"/>
  <c r="K7693" i="7"/>
  <c r="K7685" i="7"/>
  <c r="J7650" i="7"/>
  <c r="M7650" i="7" s="1"/>
  <c r="K7631" i="7"/>
  <c r="J7631" i="7"/>
  <c r="M7631" i="7" s="1"/>
  <c r="K7608" i="7"/>
  <c r="K7600" i="7"/>
  <c r="K7592" i="7"/>
  <c r="K7584" i="7"/>
  <c r="K7528" i="7"/>
  <c r="K7504" i="7"/>
  <c r="K7461" i="7"/>
  <c r="K7453" i="7"/>
  <c r="K7373" i="7"/>
  <c r="K7367" i="7"/>
  <c r="J7367" i="7"/>
  <c r="M7367" i="7" s="1"/>
  <c r="K7359" i="7"/>
  <c r="J7359" i="7"/>
  <c r="M7359" i="7" s="1"/>
  <c r="K7341" i="7"/>
  <c r="K7295" i="7"/>
  <c r="J7295" i="7"/>
  <c r="M7295" i="7" s="1"/>
  <c r="K7245" i="7"/>
  <c r="K7213" i="7"/>
  <c r="K7207" i="7"/>
  <c r="J7207" i="7"/>
  <c r="M7207" i="7" s="1"/>
  <c r="K7157" i="7"/>
  <c r="K7063" i="7"/>
  <c r="J7063" i="7"/>
  <c r="M7063" i="7" s="1"/>
  <c r="K7055" i="7"/>
  <c r="J7055" i="7"/>
  <c r="M7055" i="7" s="1"/>
  <c r="K6766" i="7"/>
  <c r="K6704" i="7"/>
  <c r="J6704" i="7"/>
  <c r="M6704" i="7" s="1"/>
  <c r="K6646" i="7"/>
  <c r="K6624" i="7"/>
  <c r="J6624" i="7"/>
  <c r="M6624" i="7" s="1"/>
  <c r="K6614" i="7"/>
  <c r="K6384" i="7"/>
  <c r="J6384" i="7"/>
  <c r="M6384" i="7" s="1"/>
  <c r="K6203" i="7"/>
  <c r="J6203" i="7"/>
  <c r="M6203" i="7" s="1"/>
  <c r="K5878" i="7"/>
  <c r="J5878" i="7"/>
  <c r="M5878" i="7" s="1"/>
  <c r="J7993" i="7"/>
  <c r="M7993" i="7" s="1"/>
  <c r="K7993" i="7"/>
  <c r="J7964" i="7"/>
  <c r="M7964" i="7" s="1"/>
  <c r="J7913" i="7"/>
  <c r="M7913" i="7" s="1"/>
  <c r="K7913" i="7"/>
  <c r="K7823" i="7"/>
  <c r="J7823" i="7"/>
  <c r="M7823" i="7" s="1"/>
  <c r="J7778" i="7"/>
  <c r="M7778" i="7" s="1"/>
  <c r="J7658" i="7"/>
  <c r="M7658" i="7" s="1"/>
  <c r="J7610" i="7"/>
  <c r="M7610" i="7" s="1"/>
  <c r="J7602" i="7"/>
  <c r="M7602" i="7" s="1"/>
  <c r="J7594" i="7"/>
  <c r="M7594" i="7" s="1"/>
  <c r="J7586" i="7"/>
  <c r="M7586" i="7" s="1"/>
  <c r="J7578" i="7"/>
  <c r="M7578" i="7" s="1"/>
  <c r="J7514" i="7"/>
  <c r="M7514" i="7" s="1"/>
  <c r="K7455" i="7"/>
  <c r="J7455" i="7"/>
  <c r="M7455" i="7" s="1"/>
  <c r="K7447" i="7"/>
  <c r="J7447" i="7"/>
  <c r="M7447" i="7" s="1"/>
  <c r="K7383" i="7"/>
  <c r="J7383" i="7"/>
  <c r="M7383" i="7" s="1"/>
  <c r="K7311" i="7"/>
  <c r="J7311" i="7"/>
  <c r="M7311" i="7" s="1"/>
  <c r="K7303" i="7"/>
  <c r="J7303" i="7"/>
  <c r="M7303" i="7" s="1"/>
  <c r="K7247" i="7"/>
  <c r="J7247" i="7"/>
  <c r="M7247" i="7" s="1"/>
  <c r="K7215" i="7"/>
  <c r="J7215" i="7"/>
  <c r="M7215" i="7" s="1"/>
  <c r="K7159" i="7"/>
  <c r="J7159" i="7"/>
  <c r="M7159" i="7" s="1"/>
  <c r="K7151" i="7"/>
  <c r="J7151" i="7"/>
  <c r="M7151" i="7" s="1"/>
  <c r="K6967" i="7"/>
  <c r="J6967" i="7"/>
  <c r="M6967" i="7" s="1"/>
  <c r="K6919" i="7"/>
  <c r="J6919" i="7"/>
  <c r="M6919" i="7" s="1"/>
  <c r="K6880" i="7"/>
  <c r="J6880" i="7"/>
  <c r="M6880" i="7" s="1"/>
  <c r="J6851" i="7"/>
  <c r="M6851" i="7" s="1"/>
  <c r="K6648" i="7"/>
  <c r="J6648" i="7"/>
  <c r="M6648" i="7" s="1"/>
  <c r="K5984" i="7"/>
  <c r="J5984" i="7"/>
  <c r="M5984" i="7" s="1"/>
  <c r="K5907" i="7"/>
  <c r="J5907" i="7"/>
  <c r="M5907" i="7" s="1"/>
  <c r="K6213" i="7"/>
  <c r="J6213" i="7"/>
  <c r="M6213" i="7" s="1"/>
  <c r="K6197" i="7"/>
  <c r="J6197" i="7"/>
  <c r="M6197" i="7" s="1"/>
  <c r="K6189" i="7"/>
  <c r="J6189" i="7"/>
  <c r="M6189" i="7" s="1"/>
  <c r="K6181" i="7"/>
  <c r="J6181" i="7"/>
  <c r="M6181" i="7" s="1"/>
  <c r="K6133" i="7"/>
  <c r="J6133" i="7"/>
  <c r="M6133" i="7" s="1"/>
  <c r="K6085" i="7"/>
  <c r="J6085" i="7"/>
  <c r="M6085" i="7" s="1"/>
  <c r="K6061" i="7"/>
  <c r="J6061" i="7"/>
  <c r="M6061" i="7" s="1"/>
  <c r="K6053" i="7"/>
  <c r="J6053" i="7"/>
  <c r="M6053" i="7" s="1"/>
  <c r="K6029" i="7"/>
  <c r="J6029" i="7"/>
  <c r="M6029" i="7" s="1"/>
  <c r="K5925" i="7"/>
  <c r="J5925" i="7"/>
  <c r="M5925" i="7" s="1"/>
  <c r="K5909" i="7"/>
  <c r="J5909" i="7"/>
  <c r="M5909" i="7" s="1"/>
  <c r="K5901" i="7"/>
  <c r="J5901" i="7"/>
  <c r="M5901" i="7" s="1"/>
  <c r="J5806" i="7"/>
  <c r="M5806" i="7" s="1"/>
  <c r="J5744" i="7"/>
  <c r="M5744" i="7" s="1"/>
  <c r="K5725" i="7"/>
  <c r="J5725" i="7"/>
  <c r="M5725" i="7" s="1"/>
  <c r="K5717" i="7"/>
  <c r="J5717" i="7"/>
  <c r="M5717" i="7" s="1"/>
  <c r="J5707" i="7"/>
  <c r="M5707" i="7" s="1"/>
  <c r="J5654" i="7"/>
  <c r="M5654" i="7" s="1"/>
  <c r="J5608" i="7"/>
  <c r="M5608" i="7" s="1"/>
  <c r="J5600" i="7"/>
  <c r="M5600" i="7" s="1"/>
  <c r="J5592" i="7"/>
  <c r="M5592" i="7" s="1"/>
  <c r="J5584" i="7"/>
  <c r="M5584" i="7" s="1"/>
  <c r="J5527" i="7"/>
  <c r="M5527" i="7" s="1"/>
  <c r="J5519" i="7"/>
  <c r="M5519" i="7" s="1"/>
  <c r="J5517" i="7"/>
  <c r="M5517" i="7" s="1"/>
  <c r="J5501" i="7"/>
  <c r="M5501" i="7" s="1"/>
  <c r="J5495" i="7"/>
  <c r="M5495" i="7" s="1"/>
  <c r="J5493" i="7"/>
  <c r="M5493" i="7" s="1"/>
  <c r="J5474" i="7"/>
  <c r="M5474" i="7" s="1"/>
  <c r="J5450" i="7"/>
  <c r="M5450" i="7" s="1"/>
  <c r="K5444" i="7"/>
  <c r="J5444" i="7"/>
  <c r="M5444" i="7" s="1"/>
  <c r="K5436" i="7"/>
  <c r="J5436" i="7"/>
  <c r="M5436" i="7" s="1"/>
  <c r="K5213" i="7"/>
  <c r="J5213" i="7"/>
  <c r="M5213" i="7" s="1"/>
  <c r="K5204" i="7"/>
  <c r="J5204" i="7"/>
  <c r="M5204" i="7" s="1"/>
  <c r="K4847" i="7"/>
  <c r="J4847" i="7"/>
  <c r="M4847" i="7" s="1"/>
  <c r="K5685" i="7"/>
  <c r="J5685" i="7"/>
  <c r="M5685" i="7" s="1"/>
  <c r="K5109" i="7"/>
  <c r="J5109" i="7"/>
  <c r="M5109" i="7" s="1"/>
  <c r="K4967" i="7"/>
  <c r="J4967" i="7"/>
  <c r="M4967" i="7" s="1"/>
  <c r="K4739" i="7"/>
  <c r="J4739" i="7"/>
  <c r="M4739" i="7" s="1"/>
  <c r="J6168" i="7"/>
  <c r="M6168" i="7" s="1"/>
  <c r="J6160" i="7"/>
  <c r="M6160" i="7" s="1"/>
  <c r="K5997" i="7"/>
  <c r="J5997" i="7"/>
  <c r="M5997" i="7" s="1"/>
  <c r="K5837" i="7"/>
  <c r="J5837" i="7"/>
  <c r="M5837" i="7" s="1"/>
  <c r="J5784" i="7"/>
  <c r="M5784" i="7" s="1"/>
  <c r="J5640" i="7"/>
  <c r="M5640" i="7" s="1"/>
  <c r="J5624" i="7"/>
  <c r="M5624" i="7" s="1"/>
  <c r="J5546" i="7"/>
  <c r="M5546" i="7" s="1"/>
  <c r="J5261" i="7"/>
  <c r="M5261" i="7" s="1"/>
  <c r="K5212" i="7"/>
  <c r="J5212" i="7"/>
  <c r="M5212" i="7" s="1"/>
  <c r="K5143" i="7"/>
  <c r="J5143" i="7"/>
  <c r="M5143" i="7" s="1"/>
  <c r="K5007" i="7"/>
  <c r="J5007" i="7"/>
  <c r="M5007" i="7" s="1"/>
  <c r="K4938" i="7"/>
  <c r="J4938" i="7"/>
  <c r="M4938" i="7" s="1"/>
  <c r="K4674" i="7"/>
  <c r="J4674" i="7"/>
  <c r="M4674" i="7" s="1"/>
  <c r="K4642" i="7"/>
  <c r="J4642" i="7"/>
  <c r="M4642" i="7" s="1"/>
  <c r="K6285" i="7"/>
  <c r="J6285" i="7"/>
  <c r="M6285" i="7" s="1"/>
  <c r="K5981" i="7"/>
  <c r="J5981" i="7"/>
  <c r="M5981" i="7" s="1"/>
  <c r="K5885" i="7"/>
  <c r="J5885" i="7"/>
  <c r="M5885" i="7" s="1"/>
  <c r="K5757" i="7"/>
  <c r="J5757" i="7"/>
  <c r="M5757" i="7" s="1"/>
  <c r="K5749" i="7"/>
  <c r="J5749" i="7"/>
  <c r="M5749" i="7" s="1"/>
  <c r="K5548" i="7"/>
  <c r="J5548" i="7"/>
  <c r="M5548" i="7" s="1"/>
  <c r="K5532" i="7"/>
  <c r="J5532" i="7"/>
  <c r="M5532" i="7" s="1"/>
  <c r="K5013" i="7"/>
  <c r="J5013" i="7"/>
  <c r="M5013" i="7" s="1"/>
  <c r="K4866" i="7"/>
  <c r="J4866" i="7"/>
  <c r="M4866" i="7" s="1"/>
  <c r="K6317" i="7"/>
  <c r="J6317" i="7"/>
  <c r="M6317" i="7" s="1"/>
  <c r="K6309" i="7"/>
  <c r="J6309" i="7"/>
  <c r="M6309" i="7" s="1"/>
  <c r="K6293" i="7"/>
  <c r="J6293" i="7"/>
  <c r="M6293" i="7" s="1"/>
  <c r="K6277" i="7"/>
  <c r="J6277" i="7"/>
  <c r="M6277" i="7" s="1"/>
  <c r="K5797" i="7"/>
  <c r="J5797" i="7"/>
  <c r="M5797" i="7" s="1"/>
  <c r="K5741" i="7"/>
  <c r="J5741" i="7"/>
  <c r="M5741" i="7" s="1"/>
  <c r="K5605" i="7"/>
  <c r="J5605" i="7"/>
  <c r="M5605" i="7" s="1"/>
  <c r="K5589" i="7"/>
  <c r="J5589" i="7"/>
  <c r="M5589" i="7" s="1"/>
  <c r="K5460" i="7"/>
  <c r="J5460" i="7"/>
  <c r="M5460" i="7" s="1"/>
  <c r="K5389" i="7"/>
  <c r="J5389" i="7"/>
  <c r="M5389" i="7" s="1"/>
  <c r="K4789" i="7"/>
  <c r="J4789" i="7"/>
  <c r="M4789" i="7" s="1"/>
  <c r="K7817" i="7"/>
  <c r="K7697" i="7"/>
  <c r="K7665" i="7"/>
  <c r="K7657" i="7"/>
  <c r="K7649" i="7"/>
  <c r="K7633" i="7"/>
  <c r="K7625" i="7"/>
  <c r="K7617" i="7"/>
  <c r="K7553" i="7"/>
  <c r="K7537" i="7"/>
  <c r="K7473" i="7"/>
  <c r="K7465" i="7"/>
  <c r="K7353" i="7"/>
  <c r="K7289" i="7"/>
  <c r="K7273" i="7"/>
  <c r="K6874" i="7"/>
  <c r="K6866" i="7"/>
  <c r="K6810" i="7"/>
  <c r="K6802" i="7"/>
  <c r="K6794" i="7"/>
  <c r="K6786" i="7"/>
  <c r="K6778" i="7"/>
  <c r="K6746" i="7"/>
  <c r="K6714" i="7"/>
  <c r="K6706" i="7"/>
  <c r="K6642" i="7"/>
  <c r="K6578" i="7"/>
  <c r="K6562" i="7"/>
  <c r="K6522" i="7"/>
  <c r="K6410" i="7"/>
  <c r="K6362" i="7"/>
  <c r="K6163" i="7"/>
  <c r="K6006" i="7"/>
  <c r="K5947" i="7"/>
  <c r="K5789" i="7"/>
  <c r="J5789" i="7"/>
  <c r="M5789" i="7" s="1"/>
  <c r="K5645" i="7"/>
  <c r="J5645" i="7"/>
  <c r="M5645" i="7" s="1"/>
  <c r="K5621" i="7"/>
  <c r="J5621" i="7"/>
  <c r="M5621" i="7" s="1"/>
  <c r="K5431" i="7"/>
  <c r="J5431" i="7"/>
  <c r="M5431" i="7" s="1"/>
  <c r="K5268" i="7"/>
  <c r="J5268" i="7"/>
  <c r="M5268" i="7" s="1"/>
  <c r="K5199" i="7"/>
  <c r="J5199" i="7"/>
  <c r="M5199" i="7" s="1"/>
  <c r="K5165" i="7"/>
  <c r="J5165" i="7"/>
  <c r="M5165" i="7" s="1"/>
  <c r="K5100" i="7"/>
  <c r="J5100" i="7"/>
  <c r="M5100" i="7" s="1"/>
  <c r="K5082" i="7"/>
  <c r="J5082" i="7"/>
  <c r="M5082" i="7" s="1"/>
  <c r="K5021" i="7"/>
  <c r="J5021" i="7"/>
  <c r="M5021" i="7" s="1"/>
  <c r="K4654" i="7"/>
  <c r="J4654" i="7"/>
  <c r="M4654" i="7" s="1"/>
  <c r="K7849" i="7"/>
  <c r="K7841" i="7"/>
  <c r="K7833" i="7"/>
  <c r="K7793" i="7"/>
  <c r="K7777" i="7"/>
  <c r="K7769" i="7"/>
  <c r="K7737" i="7"/>
  <c r="K7729" i="7"/>
  <c r="K7681" i="7"/>
  <c r="K7673" i="7"/>
  <c r="K7844" i="7"/>
  <c r="K7780" i="7"/>
  <c r="K7772" i="7"/>
  <c r="K7756" i="7"/>
  <c r="K7740" i="7"/>
  <c r="K7380" i="7"/>
  <c r="K7300" i="7"/>
  <c r="K7068" i="7"/>
  <c r="K7044" i="7"/>
  <c r="K7036" i="7"/>
  <c r="K6988" i="7"/>
  <c r="K6980" i="7"/>
  <c r="K6972" i="7"/>
  <c r="K6964" i="7"/>
  <c r="K6677" i="7"/>
  <c r="K6653" i="7"/>
  <c r="K6485" i="7"/>
  <c r="K6477" i="7"/>
  <c r="K6461" i="7"/>
  <c r="K6453" i="7"/>
  <c r="K6333" i="7"/>
  <c r="K6325" i="7"/>
  <c r="K6243" i="7"/>
  <c r="K6229" i="7"/>
  <c r="J6229" i="7"/>
  <c r="M6229" i="7" s="1"/>
  <c r="K6165" i="7"/>
  <c r="J6165" i="7"/>
  <c r="M6165" i="7" s="1"/>
  <c r="J6000" i="7"/>
  <c r="M6000" i="7" s="1"/>
  <c r="K5949" i="7"/>
  <c r="J5949" i="7"/>
  <c r="M5949" i="7" s="1"/>
  <c r="K5939" i="7"/>
  <c r="J5848" i="7"/>
  <c r="M5848" i="7" s="1"/>
  <c r="J5824" i="7"/>
  <c r="M5824" i="7" s="1"/>
  <c r="J5816" i="7"/>
  <c r="M5816" i="7" s="1"/>
  <c r="K5781" i="7"/>
  <c r="J5781" i="7"/>
  <c r="M5781" i="7" s="1"/>
  <c r="K5670" i="7"/>
  <c r="K5554" i="7"/>
  <c r="J5554" i="7"/>
  <c r="M5554" i="7" s="1"/>
  <c r="K5468" i="7"/>
  <c r="J5468" i="7"/>
  <c r="M5468" i="7" s="1"/>
  <c r="K5388" i="7"/>
  <c r="J5388" i="7"/>
  <c r="M5388" i="7" s="1"/>
  <c r="K5351" i="7"/>
  <c r="J5351" i="7"/>
  <c r="M5351" i="7" s="1"/>
  <c r="J5343" i="7"/>
  <c r="M5343" i="7" s="1"/>
  <c r="J5237" i="7"/>
  <c r="M5237" i="7" s="1"/>
  <c r="K5127" i="7"/>
  <c r="J5127" i="7"/>
  <c r="M5127" i="7" s="1"/>
  <c r="K4686" i="7"/>
  <c r="J4686" i="7"/>
  <c r="M4686" i="7" s="1"/>
  <c r="K4595" i="7"/>
  <c r="J4595" i="7"/>
  <c r="M4595" i="7" s="1"/>
  <c r="K6261" i="7"/>
  <c r="J6261" i="7"/>
  <c r="M6261" i="7" s="1"/>
  <c r="K6253" i="7"/>
  <c r="J6253" i="7"/>
  <c r="M6253" i="7" s="1"/>
  <c r="K6245" i="7"/>
  <c r="J6245" i="7"/>
  <c r="M6245" i="7" s="1"/>
  <c r="K6237" i="7"/>
  <c r="J6237" i="7"/>
  <c r="M6237" i="7" s="1"/>
  <c r="K6173" i="7"/>
  <c r="J6173" i="7"/>
  <c r="M6173" i="7" s="1"/>
  <c r="K6149" i="7"/>
  <c r="J6149" i="7"/>
  <c r="M6149" i="7" s="1"/>
  <c r="K6141" i="7"/>
  <c r="J6141" i="7"/>
  <c r="M6141" i="7" s="1"/>
  <c r="K6125" i="7"/>
  <c r="J6125" i="7"/>
  <c r="M6125" i="7" s="1"/>
  <c r="K6117" i="7"/>
  <c r="J6117" i="7"/>
  <c r="M6117" i="7" s="1"/>
  <c r="K6109" i="7"/>
  <c r="J6109" i="7"/>
  <c r="M6109" i="7" s="1"/>
  <c r="K6077" i="7"/>
  <c r="J6077" i="7"/>
  <c r="M6077" i="7" s="1"/>
  <c r="J5976" i="7"/>
  <c r="M5976" i="7" s="1"/>
  <c r="K5941" i="7"/>
  <c r="J5941" i="7"/>
  <c r="M5941" i="7" s="1"/>
  <c r="J5880" i="7"/>
  <c r="M5880" i="7" s="1"/>
  <c r="J5808" i="7"/>
  <c r="M5808" i="7" s="1"/>
  <c r="J5760" i="7"/>
  <c r="M5760" i="7" s="1"/>
  <c r="J5664" i="7"/>
  <c r="M5664" i="7" s="1"/>
  <c r="J5511" i="7"/>
  <c r="M5511" i="7" s="1"/>
  <c r="J5487" i="7"/>
  <c r="M5487" i="7" s="1"/>
  <c r="J5399" i="7"/>
  <c r="M5399" i="7" s="1"/>
  <c r="K5282" i="7"/>
  <c r="J5282" i="7"/>
  <c r="M5282" i="7" s="1"/>
  <c r="K5133" i="7"/>
  <c r="J5133" i="7"/>
  <c r="M5133" i="7" s="1"/>
  <c r="K4959" i="7"/>
  <c r="J4959" i="7"/>
  <c r="M4959" i="7" s="1"/>
  <c r="K4876" i="7"/>
  <c r="J4876" i="7"/>
  <c r="M4876" i="7" s="1"/>
  <c r="K5564" i="7"/>
  <c r="J5564" i="7"/>
  <c r="M5564" i="7" s="1"/>
  <c r="K5556" i="7"/>
  <c r="J5556" i="7"/>
  <c r="M5556" i="7" s="1"/>
  <c r="K5284" i="7"/>
  <c r="J5284" i="7"/>
  <c r="M5284" i="7" s="1"/>
  <c r="K5092" i="7"/>
  <c r="J5092" i="7"/>
  <c r="M5092" i="7" s="1"/>
  <c r="K4868" i="7"/>
  <c r="J4868" i="7"/>
  <c r="M4868" i="7" s="1"/>
  <c r="K4688" i="7"/>
  <c r="J4688" i="7"/>
  <c r="M4688" i="7" s="1"/>
  <c r="K5044" i="7"/>
  <c r="J5044" i="7"/>
  <c r="M5044" i="7" s="1"/>
  <c r="K5036" i="7"/>
  <c r="J5036" i="7"/>
  <c r="M5036" i="7" s="1"/>
  <c r="J4767" i="7"/>
  <c r="M4767" i="7" s="1"/>
  <c r="K4767" i="7"/>
  <c r="J4755" i="7"/>
  <c r="M4755" i="7" s="1"/>
  <c r="K4705" i="7"/>
  <c r="J4705" i="7"/>
  <c r="M4705" i="7" s="1"/>
  <c r="J4664" i="7"/>
  <c r="M4664" i="7" s="1"/>
  <c r="J4649" i="7"/>
  <c r="M4649" i="7" s="1"/>
  <c r="K4547" i="7"/>
  <c r="J4547" i="7"/>
  <c r="M4547" i="7" s="1"/>
  <c r="K4538" i="7"/>
  <c r="J4538" i="7"/>
  <c r="M4538" i="7" s="1"/>
  <c r="K5132" i="7"/>
  <c r="J5132" i="7"/>
  <c r="M5132" i="7" s="1"/>
  <c r="K5108" i="7"/>
  <c r="J5108" i="7"/>
  <c r="M5108" i="7" s="1"/>
  <c r="K5020" i="7"/>
  <c r="J5020" i="7"/>
  <c r="M5020" i="7" s="1"/>
  <c r="K5012" i="7"/>
  <c r="J5012" i="7"/>
  <c r="M5012" i="7" s="1"/>
  <c r="K4852" i="7"/>
  <c r="J4852" i="7"/>
  <c r="M4852" i="7" s="1"/>
  <c r="K4796" i="7"/>
  <c r="J4796" i="7"/>
  <c r="M4796" i="7" s="1"/>
  <c r="K4622" i="7"/>
  <c r="J4622" i="7"/>
  <c r="M4622" i="7" s="1"/>
  <c r="K5396" i="7"/>
  <c r="J5396" i="7"/>
  <c r="M5396" i="7" s="1"/>
  <c r="K5148" i="7"/>
  <c r="J5148" i="7"/>
  <c r="M5148" i="7" s="1"/>
  <c r="K5140" i="7"/>
  <c r="J5140" i="7"/>
  <c r="M5140" i="7" s="1"/>
  <c r="K4964" i="7"/>
  <c r="J4964" i="7"/>
  <c r="M4964" i="7" s="1"/>
  <c r="K4956" i="7"/>
  <c r="J4956" i="7"/>
  <c r="M4956" i="7" s="1"/>
  <c r="K4844" i="7"/>
  <c r="J4844" i="7"/>
  <c r="M4844" i="7" s="1"/>
  <c r="K4781" i="7"/>
  <c r="J4781" i="7"/>
  <c r="M4781" i="7" s="1"/>
  <c r="K4769" i="7"/>
  <c r="J4769" i="7"/>
  <c r="M4769" i="7" s="1"/>
  <c r="K4717" i="7"/>
  <c r="J4717" i="7"/>
  <c r="M4717" i="7" s="1"/>
  <c r="K4651" i="7"/>
  <c r="J4651" i="7"/>
  <c r="M4651" i="7" s="1"/>
  <c r="K6287" i="7"/>
  <c r="K6031" i="7"/>
  <c r="J5551" i="7"/>
  <c r="M5551" i="7" s="1"/>
  <c r="K5516" i="7"/>
  <c r="J5516" i="7"/>
  <c r="M5516" i="7" s="1"/>
  <c r="K5508" i="7"/>
  <c r="J5508" i="7"/>
  <c r="M5508" i="7" s="1"/>
  <c r="J5455" i="7"/>
  <c r="M5455" i="7" s="1"/>
  <c r="J5335" i="7"/>
  <c r="M5335" i="7" s="1"/>
  <c r="K5314" i="7"/>
  <c r="J5223" i="7"/>
  <c r="M5223" i="7" s="1"/>
  <c r="K5156" i="7"/>
  <c r="J5156" i="7"/>
  <c r="M5156" i="7" s="1"/>
  <c r="K5101" i="7"/>
  <c r="J5079" i="7"/>
  <c r="M5079" i="7" s="1"/>
  <c r="K4836" i="7"/>
  <c r="J4836" i="7"/>
  <c r="M4836" i="7" s="1"/>
  <c r="J4815" i="7"/>
  <c r="M4815" i="7" s="1"/>
  <c r="J4729" i="7"/>
  <c r="M4729" i="7" s="1"/>
  <c r="J4683" i="7"/>
  <c r="M4683" i="7" s="1"/>
  <c r="K4661" i="7"/>
  <c r="J4661" i="7"/>
  <c r="M4661" i="7" s="1"/>
  <c r="J4598" i="7"/>
  <c r="M4598" i="7" s="1"/>
  <c r="J4586" i="7"/>
  <c r="M4586" i="7" s="1"/>
  <c r="K6170" i="7"/>
  <c r="K6018" i="7"/>
  <c r="K5610" i="7"/>
  <c r="K5482" i="7"/>
  <c r="J5247" i="7"/>
  <c r="M5247" i="7" s="1"/>
  <c r="K4617" i="7"/>
  <c r="J4617" i="7"/>
  <c r="M4617" i="7" s="1"/>
  <c r="K4554" i="7"/>
  <c r="J4554" i="7"/>
  <c r="M4554" i="7" s="1"/>
  <c r="K5484" i="7"/>
  <c r="J5484" i="7"/>
  <c r="M5484" i="7" s="1"/>
  <c r="J5215" i="7"/>
  <c r="M5215" i="7" s="1"/>
  <c r="J5207" i="7"/>
  <c r="M5207" i="7" s="1"/>
  <c r="K5188" i="7"/>
  <c r="J5188" i="7"/>
  <c r="M5188" i="7" s="1"/>
  <c r="K5076" i="7"/>
  <c r="J5076" i="7"/>
  <c r="M5076" i="7" s="1"/>
  <c r="K5068" i="7"/>
  <c r="J5068" i="7"/>
  <c r="M5068" i="7" s="1"/>
  <c r="K5060" i="7"/>
  <c r="J5060" i="7"/>
  <c r="M5060" i="7" s="1"/>
  <c r="J5031" i="7"/>
  <c r="M5031" i="7" s="1"/>
  <c r="J4983" i="7"/>
  <c r="M4983" i="7" s="1"/>
  <c r="J4975" i="7"/>
  <c r="M4975" i="7" s="1"/>
  <c r="K4932" i="7"/>
  <c r="J4932" i="7"/>
  <c r="M4932" i="7" s="1"/>
  <c r="K4924" i="7"/>
  <c r="J4924" i="7"/>
  <c r="M4924" i="7" s="1"/>
  <c r="K4916" i="7"/>
  <c r="J4916" i="7"/>
  <c r="M4916" i="7" s="1"/>
  <c r="J4799" i="7"/>
  <c r="M4799" i="7" s="1"/>
  <c r="J4791" i="7"/>
  <c r="M4791" i="7" s="1"/>
  <c r="J4741" i="7"/>
  <c r="M4741" i="7" s="1"/>
  <c r="K4731" i="7"/>
  <c r="J4731" i="7"/>
  <c r="M4731" i="7" s="1"/>
  <c r="J4593" i="7"/>
  <c r="M4593" i="7" s="1"/>
  <c r="K4482" i="7"/>
  <c r="J4482" i="7"/>
  <c r="M4482" i="7" s="1"/>
  <c r="J4480" i="7"/>
  <c r="M4480" i="7" s="1"/>
  <c r="J4405" i="7"/>
  <c r="M4405" i="7" s="1"/>
  <c r="J4355" i="7"/>
  <c r="M4355" i="7" s="1"/>
  <c r="J4211" i="7"/>
  <c r="M4211" i="7" s="1"/>
  <c r="J4205" i="7"/>
  <c r="M4205" i="7" s="1"/>
  <c r="J4197" i="7"/>
  <c r="M4197" i="7" s="1"/>
  <c r="K4195" i="7"/>
  <c r="J4189" i="7"/>
  <c r="M4189" i="7" s="1"/>
  <c r="K4187" i="7"/>
  <c r="J4152" i="7"/>
  <c r="M4152" i="7" s="1"/>
  <c r="K4130" i="7"/>
  <c r="J4130" i="7"/>
  <c r="M4130" i="7" s="1"/>
  <c r="J4128" i="7"/>
  <c r="M4128" i="7" s="1"/>
  <c r="K4120" i="7"/>
  <c r="K4114" i="7"/>
  <c r="J4114" i="7"/>
  <c r="M4114" i="7" s="1"/>
  <c r="J4104" i="7"/>
  <c r="M4104" i="7" s="1"/>
  <c r="J4088" i="7"/>
  <c r="M4088" i="7" s="1"/>
  <c r="K4082" i="7"/>
  <c r="J4082" i="7"/>
  <c r="M4082" i="7" s="1"/>
  <c r="J4059" i="7"/>
  <c r="M4059" i="7" s="1"/>
  <c r="J4051" i="7"/>
  <c r="M4051" i="7" s="1"/>
  <c r="J4043" i="7"/>
  <c r="M4043" i="7" s="1"/>
  <c r="J4035" i="7"/>
  <c r="M4035" i="7" s="1"/>
  <c r="K3898" i="7"/>
  <c r="J3898" i="7"/>
  <c r="M3898" i="7" s="1"/>
  <c r="J3896" i="7"/>
  <c r="M3896" i="7" s="1"/>
  <c r="K3888" i="7"/>
  <c r="J3712" i="7"/>
  <c r="M3712" i="7" s="1"/>
  <c r="K3712" i="7"/>
  <c r="J3703" i="7"/>
  <c r="M3703" i="7" s="1"/>
  <c r="K3703" i="7"/>
  <c r="K4507" i="7"/>
  <c r="K4459" i="7"/>
  <c r="K4443" i="7"/>
  <c r="K4435" i="7"/>
  <c r="K4368" i="7"/>
  <c r="K4339" i="7"/>
  <c r="K4331" i="7"/>
  <c r="K4179" i="7"/>
  <c r="K4027" i="7"/>
  <c r="K4008" i="7"/>
  <c r="J3949" i="7"/>
  <c r="M3949" i="7" s="1"/>
  <c r="K3947" i="7"/>
  <c r="K3890" i="7"/>
  <c r="J3890" i="7"/>
  <c r="M3890" i="7" s="1"/>
  <c r="J3859" i="7"/>
  <c r="M3859" i="7" s="1"/>
  <c r="K3714" i="7"/>
  <c r="J3714" i="7"/>
  <c r="M3714" i="7" s="1"/>
  <c r="K3627" i="7"/>
  <c r="J3627" i="7"/>
  <c r="M3627" i="7" s="1"/>
  <c r="K4522" i="7"/>
  <c r="J4522" i="7"/>
  <c r="M4522" i="7" s="1"/>
  <c r="J4501" i="7"/>
  <c r="M4501" i="7" s="1"/>
  <c r="J4469" i="7"/>
  <c r="M4469" i="7" s="1"/>
  <c r="J4397" i="7"/>
  <c r="M4397" i="7" s="1"/>
  <c r="K4370" i="7"/>
  <c r="J4370" i="7"/>
  <c r="M4370" i="7" s="1"/>
  <c r="J4309" i="7"/>
  <c r="M4309" i="7" s="1"/>
  <c r="J4285" i="7"/>
  <c r="M4285" i="7" s="1"/>
  <c r="J4277" i="7"/>
  <c r="M4277" i="7" s="1"/>
  <c r="J4269" i="7"/>
  <c r="M4269" i="7" s="1"/>
  <c r="J4261" i="7"/>
  <c r="M4261" i="7" s="1"/>
  <c r="J4077" i="7"/>
  <c r="M4077" i="7" s="1"/>
  <c r="K4010" i="7"/>
  <c r="J4010" i="7"/>
  <c r="M4010" i="7" s="1"/>
  <c r="J3941" i="7"/>
  <c r="M3941" i="7" s="1"/>
  <c r="K3882" i="7"/>
  <c r="J3882" i="7"/>
  <c r="M3882" i="7" s="1"/>
  <c r="J3679" i="7"/>
  <c r="M3679" i="7" s="1"/>
  <c r="K3679" i="7"/>
  <c r="K3659" i="7"/>
  <c r="J3659" i="7"/>
  <c r="M3659" i="7" s="1"/>
  <c r="J3607" i="7"/>
  <c r="M3607" i="7" s="1"/>
  <c r="K3607" i="7"/>
  <c r="K4362" i="7"/>
  <c r="J4362" i="7"/>
  <c r="M4362" i="7" s="1"/>
  <c r="K4354" i="7"/>
  <c r="J4354" i="7"/>
  <c r="M4354" i="7" s="1"/>
  <c r="J3823" i="7"/>
  <c r="M3823" i="7" s="1"/>
  <c r="K3823" i="7"/>
  <c r="K4418" i="7"/>
  <c r="J4418" i="7"/>
  <c r="M4418" i="7" s="1"/>
  <c r="K4410" i="7"/>
  <c r="J4410" i="7"/>
  <c r="M4410" i="7" s="1"/>
  <c r="K4202" i="7"/>
  <c r="J4202" i="7"/>
  <c r="M4202" i="7" s="1"/>
  <c r="J3808" i="7"/>
  <c r="M3808" i="7" s="1"/>
  <c r="K3808" i="7"/>
  <c r="J3687" i="7"/>
  <c r="M3687" i="7" s="1"/>
  <c r="K3687" i="7"/>
  <c r="J3615" i="7"/>
  <c r="M3615" i="7" s="1"/>
  <c r="K3615" i="7"/>
  <c r="K5078" i="7"/>
  <c r="K4806" i="7"/>
  <c r="K4785" i="7"/>
  <c r="K4759" i="7"/>
  <c r="K4631" i="7"/>
  <c r="K4563" i="7"/>
  <c r="K4458" i="7"/>
  <c r="J4458" i="7"/>
  <c r="M4458" i="7" s="1"/>
  <c r="K4450" i="7"/>
  <c r="J4450" i="7"/>
  <c r="M4450" i="7" s="1"/>
  <c r="K4434" i="7"/>
  <c r="J4434" i="7"/>
  <c r="M4434" i="7" s="1"/>
  <c r="K4426" i="7"/>
  <c r="J4426" i="7"/>
  <c r="M4426" i="7" s="1"/>
  <c r="K4400" i="7"/>
  <c r="K4330" i="7"/>
  <c r="J4330" i="7"/>
  <c r="M4330" i="7" s="1"/>
  <c r="K3954" i="7"/>
  <c r="J3954" i="7"/>
  <c r="M3954" i="7" s="1"/>
  <c r="K3810" i="7"/>
  <c r="J3810" i="7"/>
  <c r="M3810" i="7" s="1"/>
  <c r="J3575" i="7"/>
  <c r="M3575" i="7" s="1"/>
  <c r="K3575" i="7"/>
  <c r="K5401" i="7"/>
  <c r="K5105" i="7"/>
  <c r="K4977" i="7"/>
  <c r="K4937" i="7"/>
  <c r="K4783" i="7"/>
  <c r="K4745" i="7"/>
  <c r="J4658" i="7"/>
  <c r="M4658" i="7" s="1"/>
  <c r="K4466" i="7"/>
  <c r="J4466" i="7"/>
  <c r="M4466" i="7" s="1"/>
  <c r="K4371" i="7"/>
  <c r="J4221" i="7"/>
  <c r="M4221" i="7" s="1"/>
  <c r="K4074" i="7"/>
  <c r="J4074" i="7"/>
  <c r="M4074" i="7" s="1"/>
  <c r="J4013" i="7"/>
  <c r="M4013" i="7" s="1"/>
  <c r="K3962" i="7"/>
  <c r="J3962" i="7"/>
  <c r="M3962" i="7" s="1"/>
  <c r="K3938" i="7"/>
  <c r="J3938" i="7"/>
  <c r="M3938" i="7" s="1"/>
  <c r="K3930" i="7"/>
  <c r="J3930" i="7"/>
  <c r="M3930" i="7" s="1"/>
  <c r="K3922" i="7"/>
  <c r="J3922" i="7"/>
  <c r="M3922" i="7" s="1"/>
  <c r="K3914" i="7"/>
  <c r="J3914" i="7"/>
  <c r="M3914" i="7" s="1"/>
  <c r="J3695" i="7"/>
  <c r="M3695" i="7" s="1"/>
  <c r="K3695" i="7"/>
  <c r="J3639" i="7"/>
  <c r="M3639" i="7" s="1"/>
  <c r="K3639" i="7"/>
  <c r="K4743" i="7"/>
  <c r="K4474" i="7"/>
  <c r="J4474" i="7"/>
  <c r="M4474" i="7" s="1"/>
  <c r="K4386" i="7"/>
  <c r="J4386" i="7"/>
  <c r="M4386" i="7" s="1"/>
  <c r="K4298" i="7"/>
  <c r="J4298" i="7"/>
  <c r="M4298" i="7" s="1"/>
  <c r="K4098" i="7"/>
  <c r="J4098" i="7"/>
  <c r="M4098" i="7" s="1"/>
  <c r="J4061" i="7"/>
  <c r="M4061" i="7" s="1"/>
  <c r="J4053" i="7"/>
  <c r="M4053" i="7" s="1"/>
  <c r="K3970" i="7"/>
  <c r="J3970" i="7"/>
  <c r="M3970" i="7" s="1"/>
  <c r="K3906" i="7"/>
  <c r="J3906" i="7"/>
  <c r="M3906" i="7" s="1"/>
  <c r="J3671" i="7"/>
  <c r="M3671" i="7" s="1"/>
  <c r="K3671" i="7"/>
  <c r="J3663" i="7"/>
  <c r="M3663" i="7" s="1"/>
  <c r="K3663" i="7"/>
  <c r="J3563" i="7"/>
  <c r="M3563" i="7" s="1"/>
  <c r="J3559" i="7"/>
  <c r="M3559" i="7" s="1"/>
  <c r="K3559" i="7"/>
  <c r="J3495" i="7"/>
  <c r="M3495" i="7" s="1"/>
  <c r="K3495" i="7"/>
  <c r="J3442" i="7"/>
  <c r="M3442" i="7" s="1"/>
  <c r="K3440" i="7"/>
  <c r="J3434" i="7"/>
  <c r="M3434" i="7" s="1"/>
  <c r="K3432" i="7"/>
  <c r="J3426" i="7"/>
  <c r="M3426" i="7" s="1"/>
  <c r="K3424" i="7"/>
  <c r="J3418" i="7"/>
  <c r="M3418" i="7" s="1"/>
  <c r="K3416" i="7"/>
  <c r="J3410" i="7"/>
  <c r="M3410" i="7" s="1"/>
  <c r="J3268" i="7"/>
  <c r="M3268" i="7" s="1"/>
  <c r="J3246" i="7"/>
  <c r="M3246" i="7" s="1"/>
  <c r="K3115" i="7"/>
  <c r="J3115" i="7"/>
  <c r="M3115" i="7" s="1"/>
  <c r="J3012" i="7"/>
  <c r="M3012" i="7" s="1"/>
  <c r="K3012" i="7"/>
  <c r="K2802" i="7"/>
  <c r="J2802" i="7"/>
  <c r="M2802" i="7" s="1"/>
  <c r="K2775" i="7"/>
  <c r="J2775" i="7"/>
  <c r="M2775" i="7" s="1"/>
  <c r="J3551" i="7"/>
  <c r="M3551" i="7" s="1"/>
  <c r="K3551" i="7"/>
  <c r="K3270" i="7"/>
  <c r="J3270" i="7"/>
  <c r="M3270" i="7" s="1"/>
  <c r="K3059" i="7"/>
  <c r="J3059" i="7"/>
  <c r="M3059" i="7" s="1"/>
  <c r="J3041" i="7"/>
  <c r="M3041" i="7" s="1"/>
  <c r="K3041" i="7"/>
  <c r="K2908" i="7"/>
  <c r="J2908" i="7"/>
  <c r="M2908" i="7" s="1"/>
  <c r="J3631" i="7"/>
  <c r="M3631" i="7" s="1"/>
  <c r="K3631" i="7"/>
  <c r="J3623" i="7"/>
  <c r="M3623" i="7" s="1"/>
  <c r="K3623" i="7"/>
  <c r="J3547" i="7"/>
  <c r="M3547" i="7" s="1"/>
  <c r="J3543" i="7"/>
  <c r="M3543" i="7" s="1"/>
  <c r="K3543" i="7"/>
  <c r="J3483" i="7"/>
  <c r="M3483" i="7" s="1"/>
  <c r="J3479" i="7"/>
  <c r="M3479" i="7" s="1"/>
  <c r="K3479" i="7"/>
  <c r="J3332" i="7"/>
  <c r="M3332" i="7" s="1"/>
  <c r="K3332" i="7"/>
  <c r="J3326" i="7"/>
  <c r="M3326" i="7" s="1"/>
  <c r="J3228" i="7"/>
  <c r="M3228" i="7" s="1"/>
  <c r="J3217" i="7"/>
  <c r="M3217" i="7" s="1"/>
  <c r="K3217" i="7"/>
  <c r="J3201" i="7"/>
  <c r="M3201" i="7" s="1"/>
  <c r="J3177" i="7"/>
  <c r="M3177" i="7" s="1"/>
  <c r="K3142" i="7"/>
  <c r="J3142" i="7"/>
  <c r="M3142" i="7" s="1"/>
  <c r="K3099" i="7"/>
  <c r="J3099" i="7"/>
  <c r="M3099" i="7" s="1"/>
  <c r="K3065" i="7"/>
  <c r="K3014" i="7"/>
  <c r="J3014" i="7"/>
  <c r="M3014" i="7" s="1"/>
  <c r="J3535" i="7"/>
  <c r="M3535" i="7" s="1"/>
  <c r="K3535" i="7"/>
  <c r="J3374" i="7"/>
  <c r="M3374" i="7" s="1"/>
  <c r="K3374" i="7"/>
  <c r="J3305" i="7"/>
  <c r="M3305" i="7" s="1"/>
  <c r="K3305" i="7"/>
  <c r="K3203" i="7"/>
  <c r="J3203" i="7"/>
  <c r="M3203" i="7" s="1"/>
  <c r="K3179" i="7"/>
  <c r="J3179" i="7"/>
  <c r="M3179" i="7" s="1"/>
  <c r="K3139" i="7"/>
  <c r="J3139" i="7"/>
  <c r="M3139" i="7" s="1"/>
  <c r="K3110" i="7"/>
  <c r="J3110" i="7"/>
  <c r="M3110" i="7" s="1"/>
  <c r="K3105" i="7"/>
  <c r="J2933" i="7"/>
  <c r="M2933" i="7" s="1"/>
  <c r="J3527" i="7"/>
  <c r="M3527" i="7" s="1"/>
  <c r="K3527" i="7"/>
  <c r="J3463" i="7"/>
  <c r="M3463" i="7" s="1"/>
  <c r="K3463" i="7"/>
  <c r="J3455" i="7"/>
  <c r="M3455" i="7" s="1"/>
  <c r="K3455" i="7"/>
  <c r="J3364" i="7"/>
  <c r="M3364" i="7" s="1"/>
  <c r="K3364" i="7"/>
  <c r="K3334" i="7"/>
  <c r="J3334" i="7"/>
  <c r="M3334" i="7" s="1"/>
  <c r="K3318" i="7"/>
  <c r="J3318" i="7"/>
  <c r="M3318" i="7" s="1"/>
  <c r="K2988" i="7"/>
  <c r="J2988" i="7"/>
  <c r="M2988" i="7" s="1"/>
  <c r="K2844" i="7"/>
  <c r="J2844" i="7"/>
  <c r="M2844" i="7" s="1"/>
  <c r="J3874" i="7"/>
  <c r="M3874" i="7" s="1"/>
  <c r="K3872" i="7"/>
  <c r="J3866" i="7"/>
  <c r="M3866" i="7" s="1"/>
  <c r="K3864" i="7"/>
  <c r="J3858" i="7"/>
  <c r="M3858" i="7" s="1"/>
  <c r="K3856" i="7"/>
  <c r="K3848" i="7"/>
  <c r="J3746" i="7"/>
  <c r="M3746" i="7" s="1"/>
  <c r="K3744" i="7"/>
  <c r="K3736" i="7"/>
  <c r="J3519" i="7"/>
  <c r="M3519" i="7" s="1"/>
  <c r="K3519" i="7"/>
  <c r="J3447" i="7"/>
  <c r="M3447" i="7" s="1"/>
  <c r="K3447" i="7"/>
  <c r="J3380" i="7"/>
  <c r="M3380" i="7" s="1"/>
  <c r="K3358" i="7"/>
  <c r="J3358" i="7"/>
  <c r="M3358" i="7" s="1"/>
  <c r="J3284" i="7"/>
  <c r="M3284" i="7" s="1"/>
  <c r="K3284" i="7"/>
  <c r="K2996" i="7"/>
  <c r="J2996" i="7"/>
  <c r="M2996" i="7" s="1"/>
  <c r="K2916" i="7"/>
  <c r="J2916" i="7"/>
  <c r="M2916" i="7" s="1"/>
  <c r="K4567" i="7"/>
  <c r="K4543" i="7"/>
  <c r="K4535" i="7"/>
  <c r="K4527" i="7"/>
  <c r="K4479" i="7"/>
  <c r="K4471" i="7"/>
  <c r="K4463" i="7"/>
  <c r="K4423" i="7"/>
  <c r="K4335" i="7"/>
  <c r="K4327" i="7"/>
  <c r="K4287" i="7"/>
  <c r="K4279" i="7"/>
  <c r="K4271" i="7"/>
  <c r="K4263" i="7"/>
  <c r="K4231" i="7"/>
  <c r="K4215" i="7"/>
  <c r="K4191" i="7"/>
  <c r="K4151" i="7"/>
  <c r="K4119" i="7"/>
  <c r="K4111" i="7"/>
  <c r="K4103" i="7"/>
  <c r="K4079" i="7"/>
  <c r="K4071" i="7"/>
  <c r="K4063" i="7"/>
  <c r="K4047" i="7"/>
  <c r="K4039" i="7"/>
  <c r="K3967" i="7"/>
  <c r="K3959" i="7"/>
  <c r="K3943" i="7"/>
  <c r="J3511" i="7"/>
  <c r="M3511" i="7" s="1"/>
  <c r="K3511" i="7"/>
  <c r="K3275" i="7"/>
  <c r="J3275" i="7"/>
  <c r="M3275" i="7" s="1"/>
  <c r="K3187" i="7"/>
  <c r="J3187" i="7"/>
  <c r="M3187" i="7" s="1"/>
  <c r="J3089" i="7"/>
  <c r="M3089" i="7" s="1"/>
  <c r="K3089" i="7"/>
  <c r="K3051" i="7"/>
  <c r="J3051" i="7"/>
  <c r="M3051" i="7" s="1"/>
  <c r="K2773" i="7"/>
  <c r="J2773" i="7"/>
  <c r="M2773" i="7" s="1"/>
  <c r="J3818" i="7"/>
  <c r="M3818" i="7" s="1"/>
  <c r="K3816" i="7"/>
  <c r="K3800" i="7"/>
  <c r="K3792" i="7"/>
  <c r="J3786" i="7"/>
  <c r="M3786" i="7" s="1"/>
  <c r="J3722" i="7"/>
  <c r="M3722" i="7" s="1"/>
  <c r="K3720" i="7"/>
  <c r="J3651" i="7"/>
  <c r="M3651" i="7" s="1"/>
  <c r="J3567" i="7"/>
  <c r="M3567" i="7" s="1"/>
  <c r="K3567" i="7"/>
  <c r="J3507" i="7"/>
  <c r="M3507" i="7" s="1"/>
  <c r="J3503" i="7"/>
  <c r="M3503" i="7" s="1"/>
  <c r="K3503" i="7"/>
  <c r="K3408" i="7"/>
  <c r="J3402" i="7"/>
  <c r="M3402" i="7" s="1"/>
  <c r="K3387" i="7"/>
  <c r="K3193" i="7"/>
  <c r="J3113" i="7"/>
  <c r="M3113" i="7" s="1"/>
  <c r="K3019" i="7"/>
  <c r="J3019" i="7"/>
  <c r="M3019" i="7" s="1"/>
  <c r="K3002" i="7"/>
  <c r="J2978" i="7"/>
  <c r="M2978" i="7" s="1"/>
  <c r="K2978" i="7"/>
  <c r="K2951" i="7"/>
  <c r="J2951" i="7"/>
  <c r="M2951" i="7" s="1"/>
  <c r="K2740" i="7"/>
  <c r="J2740" i="7"/>
  <c r="M2740" i="7" s="1"/>
  <c r="K2684" i="7"/>
  <c r="J2684" i="7"/>
  <c r="M2684" i="7" s="1"/>
  <c r="J2682" i="7"/>
  <c r="M2682" i="7" s="1"/>
  <c r="K2636" i="7"/>
  <c r="J2636" i="7"/>
  <c r="M2636" i="7" s="1"/>
  <c r="J2634" i="7"/>
  <c r="M2634" i="7" s="1"/>
  <c r="J2573" i="7"/>
  <c r="M2573" i="7" s="1"/>
  <c r="K2504" i="7"/>
  <c r="K2644" i="7"/>
  <c r="J2644" i="7"/>
  <c r="M2644" i="7" s="1"/>
  <c r="K2524" i="7"/>
  <c r="J2524" i="7"/>
  <c r="M2524" i="7" s="1"/>
  <c r="K3195" i="7"/>
  <c r="J3195" i="7"/>
  <c r="M3195" i="7" s="1"/>
  <c r="K3107" i="7"/>
  <c r="J3107" i="7"/>
  <c r="M3107" i="7" s="1"/>
  <c r="K3067" i="7"/>
  <c r="J3067" i="7"/>
  <c r="M3067" i="7" s="1"/>
  <c r="K3004" i="7"/>
  <c r="J3004" i="7"/>
  <c r="M3004" i="7" s="1"/>
  <c r="J2791" i="7"/>
  <c r="M2791" i="7" s="1"/>
  <c r="K2692" i="7"/>
  <c r="J2692" i="7"/>
  <c r="M2692" i="7" s="1"/>
  <c r="K2660" i="7"/>
  <c r="J2660" i="7"/>
  <c r="M2660" i="7" s="1"/>
  <c r="J2583" i="7"/>
  <c r="M2583" i="7" s="1"/>
  <c r="K2556" i="7"/>
  <c r="J2556" i="7"/>
  <c r="M2556" i="7" s="1"/>
  <c r="K2540" i="7"/>
  <c r="J2540" i="7"/>
  <c r="M2540" i="7" s="1"/>
  <c r="K2532" i="7"/>
  <c r="J2532" i="7"/>
  <c r="M2532" i="7" s="1"/>
  <c r="J2451" i="7"/>
  <c r="M2451" i="7" s="1"/>
  <c r="K2451" i="7"/>
  <c r="K2852" i="7"/>
  <c r="J2852" i="7"/>
  <c r="M2852" i="7" s="1"/>
  <c r="K3075" i="7"/>
  <c r="J3075" i="7"/>
  <c r="M3075" i="7" s="1"/>
  <c r="K2940" i="7"/>
  <c r="J2940" i="7"/>
  <c r="M2940" i="7" s="1"/>
  <c r="K2860" i="7"/>
  <c r="J2860" i="7"/>
  <c r="M2860" i="7" s="1"/>
  <c r="K2700" i="7"/>
  <c r="J2700" i="7"/>
  <c r="M2700" i="7" s="1"/>
  <c r="K2668" i="7"/>
  <c r="J2668" i="7"/>
  <c r="M2668" i="7" s="1"/>
  <c r="J2467" i="7"/>
  <c r="M2467" i="7" s="1"/>
  <c r="K2467" i="7"/>
  <c r="K3804" i="7"/>
  <c r="K3708" i="7"/>
  <c r="K3620" i="7"/>
  <c r="K3259" i="7"/>
  <c r="J3259" i="7"/>
  <c r="M3259" i="7" s="1"/>
  <c r="K3211" i="7"/>
  <c r="J3211" i="7"/>
  <c r="M3211" i="7" s="1"/>
  <c r="K3123" i="7"/>
  <c r="J3123" i="7"/>
  <c r="M3123" i="7" s="1"/>
  <c r="K3083" i="7"/>
  <c r="J3083" i="7"/>
  <c r="M3083" i="7" s="1"/>
  <c r="K3027" i="7"/>
  <c r="J3027" i="7"/>
  <c r="M3027" i="7" s="1"/>
  <c r="K2868" i="7"/>
  <c r="J2868" i="7"/>
  <c r="M2868" i="7" s="1"/>
  <c r="J2839" i="7"/>
  <c r="M2839" i="7" s="1"/>
  <c r="J2831" i="7"/>
  <c r="M2831" i="7" s="1"/>
  <c r="J2823" i="7"/>
  <c r="M2823" i="7" s="1"/>
  <c r="J2751" i="7"/>
  <c r="M2751" i="7" s="1"/>
  <c r="J2607" i="7"/>
  <c r="M2607" i="7" s="1"/>
  <c r="K2501" i="7"/>
  <c r="J2501" i="7"/>
  <c r="M2501" i="7" s="1"/>
  <c r="J3376" i="7"/>
  <c r="M3376" i="7" s="1"/>
  <c r="K3243" i="7"/>
  <c r="J3243" i="7"/>
  <c r="M3243" i="7" s="1"/>
  <c r="K3035" i="7"/>
  <c r="J3035" i="7"/>
  <c r="M3035" i="7" s="1"/>
  <c r="K2898" i="7"/>
  <c r="K2890" i="7"/>
  <c r="K2882" i="7"/>
  <c r="K2876" i="7"/>
  <c r="J2876" i="7"/>
  <c r="M2876" i="7" s="1"/>
  <c r="K2765" i="7"/>
  <c r="K2708" i="7"/>
  <c r="J2708" i="7"/>
  <c r="M2708" i="7" s="1"/>
  <c r="K2676" i="7"/>
  <c r="J2676" i="7"/>
  <c r="M2676" i="7" s="1"/>
  <c r="K2602" i="7"/>
  <c r="K2594" i="7"/>
  <c r="K2588" i="7"/>
  <c r="J2588" i="7"/>
  <c r="M2588" i="7" s="1"/>
  <c r="K2565" i="7"/>
  <c r="J2559" i="7"/>
  <c r="M2559" i="7" s="1"/>
  <c r="J2551" i="7"/>
  <c r="M2551" i="7" s="1"/>
  <c r="K2533" i="7"/>
  <c r="J2483" i="7"/>
  <c r="M2483" i="7" s="1"/>
  <c r="K2483" i="7"/>
  <c r="K3307" i="7"/>
  <c r="J3307" i="7"/>
  <c r="M3307" i="7" s="1"/>
  <c r="K3219" i="7"/>
  <c r="J3219" i="7"/>
  <c r="M3219" i="7" s="1"/>
  <c r="K3171" i="7"/>
  <c r="J3171" i="7"/>
  <c r="M3171" i="7" s="1"/>
  <c r="K3131" i="7"/>
  <c r="J3131" i="7"/>
  <c r="M3131" i="7" s="1"/>
  <c r="K3091" i="7"/>
  <c r="J3091" i="7"/>
  <c r="M3091" i="7" s="1"/>
  <c r="K3043" i="7"/>
  <c r="J3043" i="7"/>
  <c r="M3043" i="7" s="1"/>
  <c r="K2980" i="7"/>
  <c r="J2980" i="7"/>
  <c r="M2980" i="7" s="1"/>
  <c r="K2900" i="7"/>
  <c r="J2900" i="7"/>
  <c r="M2900" i="7" s="1"/>
  <c r="K2884" i="7"/>
  <c r="J2884" i="7"/>
  <c r="M2884" i="7" s="1"/>
  <c r="J2767" i="7"/>
  <c r="M2767" i="7" s="1"/>
  <c r="K2604" i="7"/>
  <c r="J2604" i="7"/>
  <c r="M2604" i="7" s="1"/>
  <c r="J2567" i="7"/>
  <c r="M2567" i="7" s="1"/>
  <c r="J2516" i="7"/>
  <c r="M2516" i="7" s="1"/>
  <c r="J2508" i="7"/>
  <c r="M2508" i="7" s="1"/>
  <c r="J2485" i="7"/>
  <c r="M2485" i="7" s="1"/>
  <c r="J2469" i="7"/>
  <c r="M2469" i="7" s="1"/>
  <c r="J2453" i="7"/>
  <c r="M2453" i="7" s="1"/>
  <c r="J2437" i="7"/>
  <c r="M2437" i="7" s="1"/>
  <c r="J2430" i="7"/>
  <c r="M2430" i="7" s="1"/>
  <c r="J2421" i="7"/>
  <c r="M2421" i="7" s="1"/>
  <c r="J2387" i="7"/>
  <c r="M2387" i="7" s="1"/>
  <c r="J2376" i="7"/>
  <c r="M2376" i="7" s="1"/>
  <c r="J2326" i="7"/>
  <c r="M2326" i="7" s="1"/>
  <c r="J2318" i="7"/>
  <c r="M2318" i="7" s="1"/>
  <c r="J2310" i="7"/>
  <c r="M2310" i="7" s="1"/>
  <c r="J2230" i="7"/>
  <c r="M2230" i="7" s="1"/>
  <c r="J2224" i="7"/>
  <c r="M2224" i="7" s="1"/>
  <c r="K2117" i="7"/>
  <c r="J2117" i="7"/>
  <c r="M2117" i="7" s="1"/>
  <c r="J1934" i="7"/>
  <c r="M1934" i="7" s="1"/>
  <c r="J1928" i="7"/>
  <c r="M1928" i="7" s="1"/>
  <c r="J1859" i="7"/>
  <c r="M1859" i="7" s="1"/>
  <c r="K2417" i="7"/>
  <c r="K2214" i="7"/>
  <c r="K2206" i="7"/>
  <c r="K2198" i="7"/>
  <c r="K2093" i="7"/>
  <c r="J2093" i="7"/>
  <c r="M2093" i="7" s="1"/>
  <c r="K2069" i="7"/>
  <c r="J2069" i="7"/>
  <c r="M2069" i="7" s="1"/>
  <c r="K2061" i="7"/>
  <c r="J2061" i="7"/>
  <c r="M2061" i="7" s="1"/>
  <c r="K2019" i="7"/>
  <c r="K2011" i="7"/>
  <c r="K2003" i="7"/>
  <c r="K1995" i="7"/>
  <c r="K1987" i="7"/>
  <c r="K1979" i="7"/>
  <c r="K1971" i="7"/>
  <c r="K1918" i="7"/>
  <c r="K1861" i="7"/>
  <c r="J1861" i="7"/>
  <c r="M1861" i="7" s="1"/>
  <c r="J2136" i="7"/>
  <c r="M2136" i="7" s="1"/>
  <c r="K2021" i="7"/>
  <c r="J2021" i="7"/>
  <c r="M2021" i="7" s="1"/>
  <c r="K2013" i="7"/>
  <c r="J2013" i="7"/>
  <c r="M2013" i="7" s="1"/>
  <c r="K2005" i="7"/>
  <c r="J2005" i="7"/>
  <c r="M2005" i="7" s="1"/>
  <c r="K1997" i="7"/>
  <c r="J1997" i="7"/>
  <c r="M1997" i="7" s="1"/>
  <c r="K1989" i="7"/>
  <c r="J1989" i="7"/>
  <c r="M1989" i="7" s="1"/>
  <c r="K1981" i="7"/>
  <c r="J1981" i="7"/>
  <c r="M1981" i="7" s="1"/>
  <c r="K1973" i="7"/>
  <c r="J1973" i="7"/>
  <c r="M1973" i="7" s="1"/>
  <c r="J1912" i="7"/>
  <c r="M1912" i="7" s="1"/>
  <c r="K2365" i="7"/>
  <c r="J2365" i="7"/>
  <c r="M2365" i="7" s="1"/>
  <c r="K2341" i="7"/>
  <c r="J2341" i="7"/>
  <c r="M2341" i="7" s="1"/>
  <c r="K2333" i="7"/>
  <c r="J2333" i="7"/>
  <c r="M2333" i="7" s="1"/>
  <c r="K2301" i="7"/>
  <c r="J2301" i="7"/>
  <c r="M2301" i="7" s="1"/>
  <c r="K2293" i="7"/>
  <c r="J2293" i="7"/>
  <c r="M2293" i="7" s="1"/>
  <c r="K2285" i="7"/>
  <c r="J2285" i="7"/>
  <c r="M2285" i="7" s="1"/>
  <c r="K2277" i="7"/>
  <c r="J2277" i="7"/>
  <c r="M2277" i="7" s="1"/>
  <c r="K2253" i="7"/>
  <c r="J2253" i="7"/>
  <c r="M2253" i="7" s="1"/>
  <c r="K2245" i="7"/>
  <c r="J2245" i="7"/>
  <c r="M2245" i="7" s="1"/>
  <c r="K1949" i="7"/>
  <c r="J1949" i="7"/>
  <c r="M1949" i="7" s="1"/>
  <c r="K1941" i="7"/>
  <c r="J1941" i="7"/>
  <c r="M1941" i="7" s="1"/>
  <c r="K2373" i="7"/>
  <c r="J2373" i="7"/>
  <c r="M2373" i="7" s="1"/>
  <c r="K1837" i="7"/>
  <c r="J1837" i="7"/>
  <c r="M1837" i="7" s="1"/>
  <c r="K1829" i="7"/>
  <c r="J1829" i="7"/>
  <c r="M1829" i="7" s="1"/>
  <c r="K3213" i="7"/>
  <c r="K3205" i="7"/>
  <c r="K3141" i="7"/>
  <c r="K3133" i="7"/>
  <c r="K3125" i="7"/>
  <c r="K3117" i="7"/>
  <c r="K3093" i="7"/>
  <c r="K3085" i="7"/>
  <c r="K3069" i="7"/>
  <c r="K3021" i="7"/>
  <c r="K3006" i="7"/>
  <c r="K2974" i="7"/>
  <c r="K2918" i="7"/>
  <c r="K2910" i="7"/>
  <c r="K2806" i="7"/>
  <c r="K2702" i="7"/>
  <c r="K2694" i="7"/>
  <c r="K2686" i="7"/>
  <c r="K2678" i="7"/>
  <c r="K2670" i="7"/>
  <c r="K2662" i="7"/>
  <c r="K2606" i="7"/>
  <c r="K2582" i="7"/>
  <c r="K2574" i="7"/>
  <c r="K2518" i="7"/>
  <c r="K2510" i="7"/>
  <c r="K2489" i="7"/>
  <c r="K2189" i="7"/>
  <c r="J2189" i="7"/>
  <c r="M2189" i="7" s="1"/>
  <c r="K2181" i="7"/>
  <c r="J2181" i="7"/>
  <c r="M2181" i="7" s="1"/>
  <c r="K2173" i="7"/>
  <c r="J2173" i="7"/>
  <c r="M2173" i="7" s="1"/>
  <c r="K2054" i="7"/>
  <c r="K2046" i="7"/>
  <c r="K2038" i="7"/>
  <c r="K2030" i="7"/>
  <c r="K2905" i="7"/>
  <c r="K2849" i="7"/>
  <c r="K2833" i="7"/>
  <c r="K2825" i="7"/>
  <c r="K2809" i="7"/>
  <c r="K2801" i="7"/>
  <c r="K2793" i="7"/>
  <c r="K2785" i="7"/>
  <c r="K2777" i="7"/>
  <c r="K2769" i="7"/>
  <c r="K2761" i="7"/>
  <c r="K2753" i="7"/>
  <c r="K2745" i="7"/>
  <c r="K2737" i="7"/>
  <c r="K2729" i="7"/>
  <c r="K2721" i="7"/>
  <c r="K2713" i="7"/>
  <c r="K2625" i="7"/>
  <c r="K2569" i="7"/>
  <c r="K2561" i="7"/>
  <c r="K2403" i="7"/>
  <c r="J2272" i="7"/>
  <c r="M2272" i="7" s="1"/>
  <c r="K2270" i="7"/>
  <c r="J2264" i="7"/>
  <c r="M2264" i="7" s="1"/>
  <c r="K2262" i="7"/>
  <c r="J2240" i="7"/>
  <c r="M2240" i="7" s="1"/>
  <c r="K2238" i="7"/>
  <c r="K2157" i="7"/>
  <c r="J2157" i="7"/>
  <c r="M2157" i="7" s="1"/>
  <c r="K2149" i="7"/>
  <c r="J2149" i="7"/>
  <c r="M2149" i="7" s="1"/>
  <c r="K2141" i="7"/>
  <c r="J2141" i="7"/>
  <c r="M2141" i="7" s="1"/>
  <c r="J2024" i="7"/>
  <c r="M2024" i="7" s="1"/>
  <c r="J2008" i="7"/>
  <c r="M2008" i="7" s="1"/>
  <c r="K1966" i="7"/>
  <c r="J1960" i="7"/>
  <c r="M1960" i="7" s="1"/>
  <c r="K1958" i="7"/>
  <c r="K2397" i="7"/>
  <c r="J2397" i="7"/>
  <c r="M2397" i="7" s="1"/>
  <c r="J2360" i="7"/>
  <c r="M2360" i="7" s="1"/>
  <c r="J2344" i="7"/>
  <c r="M2344" i="7" s="1"/>
  <c r="J2320" i="7"/>
  <c r="M2320" i="7" s="1"/>
  <c r="J2312" i="7"/>
  <c r="M2312" i="7" s="1"/>
  <c r="J2304" i="7"/>
  <c r="M2304" i="7" s="1"/>
  <c r="J2256" i="7"/>
  <c r="M2256" i="7" s="1"/>
  <c r="J2232" i="7"/>
  <c r="M2232" i="7" s="1"/>
  <c r="K1763" i="7"/>
  <c r="J1757" i="7"/>
  <c r="M1757" i="7" s="1"/>
  <c r="K1755" i="7"/>
  <c r="K1706" i="7"/>
  <c r="J1706" i="7"/>
  <c r="M1706" i="7" s="1"/>
  <c r="J1704" i="7"/>
  <c r="M1704" i="7" s="1"/>
  <c r="K1698" i="7"/>
  <c r="J1698" i="7"/>
  <c r="M1698" i="7" s="1"/>
  <c r="J1696" i="7"/>
  <c r="M1696" i="7" s="1"/>
  <c r="K1600" i="7"/>
  <c r="K1592" i="7"/>
  <c r="K1584" i="7"/>
  <c r="K1576" i="7"/>
  <c r="K1568" i="7"/>
  <c r="K1560" i="7"/>
  <c r="K1552" i="7"/>
  <c r="K1544" i="7"/>
  <c r="K1538" i="7"/>
  <c r="J1538" i="7"/>
  <c r="M1538" i="7" s="1"/>
  <c r="J1523" i="7"/>
  <c r="M1523" i="7" s="1"/>
  <c r="K1466" i="7"/>
  <c r="J1466" i="7"/>
  <c r="M1466" i="7" s="1"/>
  <c r="J1464" i="7"/>
  <c r="M1464" i="7" s="1"/>
  <c r="J1749" i="7"/>
  <c r="M1749" i="7" s="1"/>
  <c r="K1747" i="7"/>
  <c r="K1675" i="7"/>
  <c r="K1616" i="7"/>
  <c r="K1608" i="7"/>
  <c r="K1602" i="7"/>
  <c r="J1602" i="7"/>
  <c r="M1602" i="7" s="1"/>
  <c r="K1594" i="7"/>
  <c r="J1594" i="7"/>
  <c r="M1594" i="7" s="1"/>
  <c r="K1586" i="7"/>
  <c r="J1586" i="7"/>
  <c r="M1586" i="7" s="1"/>
  <c r="K1578" i="7"/>
  <c r="J1578" i="7"/>
  <c r="M1578" i="7" s="1"/>
  <c r="K1570" i="7"/>
  <c r="J1570" i="7"/>
  <c r="M1570" i="7" s="1"/>
  <c r="K1562" i="7"/>
  <c r="J1562" i="7"/>
  <c r="M1562" i="7" s="1"/>
  <c r="K1554" i="7"/>
  <c r="J1554" i="7"/>
  <c r="M1554" i="7" s="1"/>
  <c r="K1546" i="7"/>
  <c r="J1546" i="7"/>
  <c r="M1546" i="7" s="1"/>
  <c r="J1725" i="7"/>
  <c r="M1725" i="7" s="1"/>
  <c r="J1677" i="7"/>
  <c r="M1677" i="7" s="1"/>
  <c r="K1618" i="7"/>
  <c r="J1618" i="7"/>
  <c r="M1618" i="7" s="1"/>
  <c r="K1610" i="7"/>
  <c r="J1610" i="7"/>
  <c r="M1610" i="7" s="1"/>
  <c r="K1642" i="7"/>
  <c r="J1642" i="7"/>
  <c r="M1642" i="7" s="1"/>
  <c r="K1634" i="7"/>
  <c r="J1634" i="7"/>
  <c r="M1634" i="7" s="1"/>
  <c r="K1626" i="7"/>
  <c r="J1626" i="7"/>
  <c r="M1626" i="7" s="1"/>
  <c r="K1666" i="7"/>
  <c r="J1666" i="7"/>
  <c r="M1666" i="7" s="1"/>
  <c r="K1658" i="7"/>
  <c r="J1658" i="7"/>
  <c r="M1658" i="7" s="1"/>
  <c r="K1650" i="7"/>
  <c r="J1650" i="7"/>
  <c r="M1650" i="7" s="1"/>
  <c r="K1898" i="7"/>
  <c r="J1898" i="7"/>
  <c r="M1898" i="7" s="1"/>
  <c r="K1730" i="7"/>
  <c r="J1730" i="7"/>
  <c r="M1730" i="7" s="1"/>
  <c r="K1514" i="7"/>
  <c r="J1514" i="7"/>
  <c r="M1514" i="7" s="1"/>
  <c r="K1506" i="7"/>
  <c r="J1506" i="7"/>
  <c r="M1506" i="7" s="1"/>
  <c r="K2354" i="7"/>
  <c r="K2322" i="7"/>
  <c r="K2314" i="7"/>
  <c r="K2306" i="7"/>
  <c r="K2274" i="7"/>
  <c r="K2266" i="7"/>
  <c r="K2258" i="7"/>
  <c r="K2242" i="7"/>
  <c r="K2234" i="7"/>
  <c r="K2226" i="7"/>
  <c r="K2218" i="7"/>
  <c r="K2210" i="7"/>
  <c r="K2202" i="7"/>
  <c r="K2194" i="7"/>
  <c r="K2130" i="7"/>
  <c r="K2122" i="7"/>
  <c r="K2114" i="7"/>
  <c r="K2106" i="7"/>
  <c r="K2098" i="7"/>
  <c r="K2082" i="7"/>
  <c r="K2074" i="7"/>
  <c r="K2050" i="7"/>
  <c r="K2042" i="7"/>
  <c r="K2034" i="7"/>
  <c r="K1962" i="7"/>
  <c r="K1930" i="7"/>
  <c r="K1922" i="7"/>
  <c r="K1914" i="7"/>
  <c r="K1906" i="7"/>
  <c r="K1890" i="7"/>
  <c r="J1890" i="7"/>
  <c r="M1890" i="7" s="1"/>
  <c r="K1867" i="7"/>
  <c r="K1795" i="7"/>
  <c r="K1771" i="7"/>
  <c r="K1738" i="7"/>
  <c r="J1738" i="7"/>
  <c r="M1738" i="7" s="1"/>
  <c r="K1688" i="7"/>
  <c r="K1682" i="7"/>
  <c r="J1682" i="7"/>
  <c r="M1682" i="7" s="1"/>
  <c r="K1498" i="7"/>
  <c r="J1498" i="7"/>
  <c r="M1498" i="7" s="1"/>
  <c r="K1490" i="7"/>
  <c r="J1490" i="7"/>
  <c r="M1490" i="7" s="1"/>
  <c r="K1482" i="7"/>
  <c r="J1482" i="7"/>
  <c r="M1482" i="7" s="1"/>
  <c r="K1472" i="7"/>
  <c r="J1869" i="7"/>
  <c r="M1869" i="7" s="1"/>
  <c r="K1690" i="7"/>
  <c r="J1690" i="7"/>
  <c r="M1690" i="7" s="1"/>
  <c r="J1525" i="7"/>
  <c r="M1525" i="7" s="1"/>
  <c r="K1474" i="7"/>
  <c r="J1474" i="7"/>
  <c r="M1474" i="7" s="1"/>
  <c r="J1426" i="7"/>
  <c r="M1426" i="7" s="1"/>
  <c r="J1308" i="7"/>
  <c r="M1308" i="7" s="1"/>
  <c r="J1236" i="7"/>
  <c r="M1236" i="7" s="1"/>
  <c r="J1215" i="7"/>
  <c r="M1215" i="7" s="1"/>
  <c r="J1196" i="7"/>
  <c r="M1196" i="7" s="1"/>
  <c r="K1172" i="7"/>
  <c r="J1172" i="7"/>
  <c r="M1172" i="7" s="1"/>
  <c r="K1432" i="7"/>
  <c r="K1300" i="7"/>
  <c r="K1251" i="7"/>
  <c r="J1251" i="7"/>
  <c r="M1251" i="7" s="1"/>
  <c r="K1217" i="7"/>
  <c r="J1217" i="7"/>
  <c r="M1217" i="7" s="1"/>
  <c r="J1198" i="7"/>
  <c r="M1198" i="7" s="1"/>
  <c r="K1198" i="7"/>
  <c r="J1334" i="7"/>
  <c r="M1334" i="7" s="1"/>
  <c r="J1302" i="7"/>
  <c r="M1302" i="7" s="1"/>
  <c r="J1294" i="7"/>
  <c r="M1294" i="7" s="1"/>
  <c r="J1286" i="7"/>
  <c r="M1286" i="7" s="1"/>
  <c r="J1278" i="7"/>
  <c r="M1278" i="7" s="1"/>
  <c r="K1243" i="7"/>
  <c r="J1243" i="7"/>
  <c r="M1243" i="7" s="1"/>
  <c r="J1233" i="7"/>
  <c r="M1233" i="7" s="1"/>
  <c r="J1206" i="7"/>
  <c r="M1206" i="7" s="1"/>
  <c r="K1206" i="7"/>
  <c r="K1178" i="7"/>
  <c r="J1178" i="7"/>
  <c r="M1178" i="7" s="1"/>
  <c r="K1371" i="7"/>
  <c r="J1371" i="7"/>
  <c r="M1371" i="7" s="1"/>
  <c r="K1363" i="7"/>
  <c r="J1363" i="7"/>
  <c r="M1363" i="7" s="1"/>
  <c r="K1395" i="7"/>
  <c r="J1395" i="7"/>
  <c r="M1395" i="7" s="1"/>
  <c r="K1387" i="7"/>
  <c r="J1387" i="7"/>
  <c r="M1387" i="7" s="1"/>
  <c r="K1379" i="7"/>
  <c r="J1379" i="7"/>
  <c r="M1379" i="7" s="1"/>
  <c r="K1355" i="7"/>
  <c r="J1355" i="7"/>
  <c r="M1355" i="7" s="1"/>
  <c r="K1347" i="7"/>
  <c r="J1347" i="7"/>
  <c r="M1347" i="7" s="1"/>
  <c r="K1210" i="7"/>
  <c r="J1210" i="7"/>
  <c r="M1210" i="7" s="1"/>
  <c r="K1411" i="7"/>
  <c r="J1411" i="7"/>
  <c r="M1411" i="7" s="1"/>
  <c r="K1403" i="7"/>
  <c r="J1403" i="7"/>
  <c r="M1403" i="7" s="1"/>
  <c r="K1162" i="7"/>
  <c r="K1154" i="7"/>
  <c r="K1419" i="7"/>
  <c r="J1419" i="7"/>
  <c r="M1419" i="7" s="1"/>
  <c r="J1318" i="7"/>
  <c r="M1318" i="7" s="1"/>
  <c r="K1267" i="7"/>
  <c r="J1267" i="7"/>
  <c r="M1267" i="7" s="1"/>
  <c r="K1033" i="7"/>
  <c r="J946" i="7"/>
  <c r="M946" i="7" s="1"/>
  <c r="K879" i="7"/>
  <c r="J855" i="7"/>
  <c r="M855" i="7" s="1"/>
  <c r="K855" i="7"/>
  <c r="J853" i="7"/>
  <c r="M853" i="7" s="1"/>
  <c r="K824" i="7"/>
  <c r="J824" i="7"/>
  <c r="M824" i="7" s="1"/>
  <c r="K1039" i="7"/>
  <c r="J1039" i="7"/>
  <c r="M1039" i="7" s="1"/>
  <c r="J914" i="7"/>
  <c r="M914" i="7" s="1"/>
  <c r="J890" i="7"/>
  <c r="M890" i="7" s="1"/>
  <c r="J857" i="7"/>
  <c r="M857" i="7" s="1"/>
  <c r="K857" i="7"/>
  <c r="K826" i="7"/>
  <c r="J826" i="7"/>
  <c r="M826" i="7" s="1"/>
  <c r="K808" i="7"/>
  <c r="J808" i="7"/>
  <c r="M808" i="7" s="1"/>
  <c r="J1225" i="7"/>
  <c r="M1225" i="7" s="1"/>
  <c r="K1188" i="7"/>
  <c r="K1076" i="7"/>
  <c r="J1076" i="7"/>
  <c r="M1076" i="7" s="1"/>
  <c r="K1040" i="7"/>
  <c r="J1025" i="7"/>
  <c r="M1025" i="7" s="1"/>
  <c r="K1025" i="7"/>
  <c r="J1190" i="7"/>
  <c r="M1190" i="7" s="1"/>
  <c r="K1190" i="7"/>
  <c r="K1186" i="7"/>
  <c r="K1044" i="7"/>
  <c r="J1044" i="7"/>
  <c r="M1044" i="7" s="1"/>
  <c r="J849" i="7"/>
  <c r="M849" i="7" s="1"/>
  <c r="K849" i="7"/>
  <c r="K1235" i="7"/>
  <c r="K1137" i="7"/>
  <c r="J1137" i="7"/>
  <c r="M1137" i="7" s="1"/>
  <c r="K1027" i="7"/>
  <c r="J1027" i="7"/>
  <c r="M1027" i="7" s="1"/>
  <c r="K936" i="7"/>
  <c r="J895" i="7"/>
  <c r="M895" i="7" s="1"/>
  <c r="K895" i="7"/>
  <c r="K818" i="7"/>
  <c r="J818" i="7"/>
  <c r="M818" i="7" s="1"/>
  <c r="K800" i="7"/>
  <c r="K753" i="7"/>
  <c r="K751" i="7"/>
  <c r="K709" i="7"/>
  <c r="K707" i="7"/>
  <c r="J679" i="7"/>
  <c r="M679" i="7" s="1"/>
  <c r="K679" i="7"/>
  <c r="J667" i="7"/>
  <c r="M667" i="7" s="1"/>
  <c r="K667" i="7"/>
  <c r="K784" i="7"/>
  <c r="K763" i="7"/>
  <c r="J757" i="7"/>
  <c r="M757" i="7" s="1"/>
  <c r="J711" i="7"/>
  <c r="M711" i="7" s="1"/>
  <c r="K711" i="7"/>
  <c r="J681" i="7"/>
  <c r="M681" i="7" s="1"/>
  <c r="K681" i="7"/>
  <c r="K569" i="7"/>
  <c r="J569" i="7"/>
  <c r="M569" i="7" s="1"/>
  <c r="J792" i="7"/>
  <c r="M792" i="7" s="1"/>
  <c r="J713" i="7"/>
  <c r="M713" i="7" s="1"/>
  <c r="K713" i="7"/>
  <c r="K794" i="7"/>
  <c r="J794" i="7"/>
  <c r="M794" i="7" s="1"/>
  <c r="K778" i="7"/>
  <c r="J778" i="7"/>
  <c r="M778" i="7" s="1"/>
  <c r="J685" i="7"/>
  <c r="M685" i="7" s="1"/>
  <c r="K685" i="7"/>
  <c r="J607" i="7"/>
  <c r="M607" i="7" s="1"/>
  <c r="K607" i="7"/>
  <c r="K1182" i="7"/>
  <c r="K1174" i="7"/>
  <c r="K1166" i="7"/>
  <c r="K1158" i="7"/>
  <c r="K1150" i="7"/>
  <c r="K1142" i="7"/>
  <c r="K1134" i="7"/>
  <c r="K1126" i="7"/>
  <c r="K1118" i="7"/>
  <c r="K1110" i="7"/>
  <c r="K1102" i="7"/>
  <c r="K1094" i="7"/>
  <c r="K1086" i="7"/>
  <c r="K1078" i="7"/>
  <c r="J1068" i="7"/>
  <c r="M1068" i="7" s="1"/>
  <c r="K1066" i="7"/>
  <c r="K1056" i="7"/>
  <c r="K1029" i="7"/>
  <c r="K1008" i="7"/>
  <c r="J897" i="7"/>
  <c r="M897" i="7" s="1"/>
  <c r="K897" i="7"/>
  <c r="J887" i="7"/>
  <c r="M887" i="7" s="1"/>
  <c r="K887" i="7"/>
  <c r="K885" i="7"/>
  <c r="K883" i="7"/>
  <c r="K738" i="7"/>
  <c r="J738" i="7"/>
  <c r="M738" i="7" s="1"/>
  <c r="K952" i="7"/>
  <c r="K901" i="7"/>
  <c r="J899" i="7"/>
  <c r="M899" i="7" s="1"/>
  <c r="K834" i="7"/>
  <c r="J834" i="7"/>
  <c r="M834" i="7" s="1"/>
  <c r="J809" i="7"/>
  <c r="M809" i="7" s="1"/>
  <c r="K809" i="7"/>
  <c r="K722" i="7"/>
  <c r="J722" i="7"/>
  <c r="M722" i="7" s="1"/>
  <c r="K705" i="7"/>
  <c r="K699" i="7"/>
  <c r="J635" i="7"/>
  <c r="M635" i="7" s="1"/>
  <c r="K635" i="7"/>
  <c r="J8" i="7"/>
  <c r="K8" i="7"/>
  <c r="K653" i="7"/>
  <c r="J586" i="7"/>
  <c r="M586" i="7" s="1"/>
  <c r="K586" i="7"/>
  <c r="J521" i="7"/>
  <c r="M521" i="7" s="1"/>
  <c r="K521" i="7"/>
  <c r="K353" i="7"/>
  <c r="J353" i="7"/>
  <c r="M353" i="7" s="1"/>
  <c r="K313" i="7"/>
  <c r="J313" i="7"/>
  <c r="M313" i="7" s="1"/>
  <c r="K649" i="7"/>
  <c r="K647" i="7"/>
  <c r="J619" i="7"/>
  <c r="M619" i="7" s="1"/>
  <c r="K615" i="7"/>
  <c r="K496" i="7"/>
  <c r="J496" i="7"/>
  <c r="M496" i="7" s="1"/>
  <c r="K523" i="7"/>
  <c r="J523" i="7"/>
  <c r="M523" i="7" s="1"/>
  <c r="K673" i="7"/>
  <c r="K671" i="7"/>
  <c r="K641" i="7"/>
  <c r="K639" i="7"/>
  <c r="J425" i="7"/>
  <c r="M425" i="7" s="1"/>
  <c r="K425" i="7"/>
  <c r="K364" i="7"/>
  <c r="J364" i="7"/>
  <c r="M364" i="7" s="1"/>
  <c r="J462" i="7"/>
  <c r="M462" i="7" s="1"/>
  <c r="K462" i="7"/>
  <c r="J413" i="7"/>
  <c r="M413" i="7" s="1"/>
  <c r="K413" i="7"/>
  <c r="J587" i="7"/>
  <c r="M587" i="7" s="1"/>
  <c r="J539" i="7"/>
  <c r="M539" i="7" s="1"/>
  <c r="J454" i="7"/>
  <c r="M454" i="7" s="1"/>
  <c r="J372" i="7"/>
  <c r="M372" i="7" s="1"/>
  <c r="K372" i="7"/>
  <c r="K348" i="7"/>
  <c r="K296" i="7"/>
  <c r="K274" i="7"/>
  <c r="J274" i="7"/>
  <c r="M274" i="7" s="1"/>
  <c r="K144" i="7"/>
  <c r="J144" i="7"/>
  <c r="M144" i="7" s="1"/>
  <c r="K456" i="7"/>
  <c r="J456" i="7"/>
  <c r="M456" i="7" s="1"/>
  <c r="J397" i="7"/>
  <c r="M397" i="7" s="1"/>
  <c r="K397" i="7"/>
  <c r="K242" i="7"/>
  <c r="J242" i="7"/>
  <c r="M242" i="7" s="1"/>
  <c r="J603" i="7"/>
  <c r="M603" i="7" s="1"/>
  <c r="J555" i="7"/>
  <c r="M555" i="7" s="1"/>
  <c r="K448" i="7"/>
  <c r="J448" i="7"/>
  <c r="M448" i="7" s="1"/>
  <c r="J341" i="7"/>
  <c r="M341" i="7" s="1"/>
  <c r="K341" i="7"/>
  <c r="K253" i="7"/>
  <c r="J253" i="7"/>
  <c r="M253" i="7" s="1"/>
  <c r="K178" i="7"/>
  <c r="J178" i="7"/>
  <c r="M178" i="7" s="1"/>
  <c r="J518" i="7"/>
  <c r="M518" i="7" s="1"/>
  <c r="J406" i="7"/>
  <c r="M406" i="7" s="1"/>
  <c r="K406" i="7"/>
  <c r="J343" i="7"/>
  <c r="M343" i="7" s="1"/>
  <c r="K343" i="7"/>
  <c r="J332" i="7"/>
  <c r="M332" i="7" s="1"/>
  <c r="K332" i="7"/>
  <c r="J303" i="7"/>
  <c r="M303" i="7" s="1"/>
  <c r="K303" i="7"/>
  <c r="J255" i="7"/>
  <c r="M255" i="7" s="1"/>
  <c r="K255" i="7"/>
  <c r="J192" i="7"/>
  <c r="M192" i="7" s="1"/>
  <c r="K192" i="7"/>
  <c r="J390" i="7"/>
  <c r="M390" i="7" s="1"/>
  <c r="K390" i="7"/>
  <c r="K480" i="7"/>
  <c r="J480" i="7"/>
  <c r="M480" i="7" s="1"/>
  <c r="K512" i="7"/>
  <c r="J512" i="7"/>
  <c r="M512" i="7" s="1"/>
  <c r="K345" i="7"/>
  <c r="J345" i="7"/>
  <c r="M345" i="7" s="1"/>
  <c r="K294" i="7"/>
  <c r="K269" i="7"/>
  <c r="J261" i="7"/>
  <c r="M261" i="7" s="1"/>
  <c r="J231" i="7"/>
  <c r="M231" i="7" s="1"/>
  <c r="K231" i="7"/>
  <c r="K194" i="7"/>
  <c r="J194" i="7"/>
  <c r="M194" i="7" s="1"/>
  <c r="J239" i="7"/>
  <c r="M239" i="7" s="1"/>
  <c r="K239" i="7"/>
  <c r="J10" i="7"/>
  <c r="M10" i="7" s="1"/>
  <c r="K10" i="7"/>
  <c r="K319" i="7"/>
  <c r="J215" i="7"/>
  <c r="M215" i="7" s="1"/>
  <c r="K215" i="7"/>
  <c r="J152" i="7"/>
  <c r="M152" i="7" s="1"/>
  <c r="K152" i="7"/>
  <c r="J290" i="7"/>
  <c r="M290" i="7" s="1"/>
  <c r="K286" i="7"/>
  <c r="J199" i="7"/>
  <c r="M199" i="7" s="1"/>
  <c r="K199" i="7"/>
  <c r="K154" i="7"/>
  <c r="J154" i="7"/>
  <c r="M154" i="7" s="1"/>
  <c r="J416" i="7"/>
  <c r="M416" i="7" s="1"/>
  <c r="J376" i="7"/>
  <c r="M376" i="7" s="1"/>
  <c r="J336" i="7"/>
  <c r="M336" i="7" s="1"/>
  <c r="K280" i="7"/>
  <c r="J272" i="7"/>
  <c r="M272" i="7" s="1"/>
  <c r="J266" i="7"/>
  <c r="M266" i="7" s="1"/>
  <c r="J223" i="7"/>
  <c r="M223" i="7" s="1"/>
  <c r="K223" i="7"/>
  <c r="J210" i="7"/>
  <c r="M210" i="7" s="1"/>
  <c r="J186" i="7"/>
  <c r="M186" i="7" s="1"/>
  <c r="K176" i="7"/>
  <c r="J61" i="7"/>
  <c r="M61" i="7" s="1"/>
  <c r="J79" i="7"/>
  <c r="M79" i="7" s="1"/>
  <c r="K79" i="7"/>
  <c r="J162" i="7"/>
  <c r="M162" i="7" s="1"/>
  <c r="J87" i="7"/>
  <c r="M87" i="7" s="1"/>
  <c r="K87" i="7"/>
  <c r="J53" i="7"/>
  <c r="M53" i="7" s="1"/>
  <c r="J247" i="7"/>
  <c r="M247" i="7" s="1"/>
  <c r="K247" i="7"/>
  <c r="K65" i="7"/>
  <c r="K57" i="7"/>
  <c r="K49" i="7"/>
  <c r="K41" i="7"/>
  <c r="K33" i="7"/>
  <c r="K25" i="7"/>
  <c r="K17" i="7"/>
  <c r="K244" i="7"/>
  <c r="K100" i="7"/>
  <c r="K71" i="7"/>
  <c r="K63" i="7"/>
  <c r="K55" i="7"/>
  <c r="K47" i="7"/>
  <c r="K39" i="7"/>
  <c r="K31" i="7"/>
  <c r="K23" i="7"/>
  <c r="C10" i="15"/>
  <c r="M8" i="7" l="1"/>
  <c r="C7" i="15" s="1"/>
  <c r="C9" i="15" s="1"/>
  <c r="C4" i="15"/>
  <c r="C3" i="15"/>
  <c r="C8" i="15" l="1"/>
  <c r="C11" i="15"/>
  <c r="C16" i="15" l="1"/>
  <c r="C14" i="15"/>
  <c r="E6" i="15" s="1"/>
  <c r="E3" i="15"/>
</calcChain>
</file>

<file path=xl/sharedStrings.xml><?xml version="1.0" encoding="utf-8"?>
<sst xmlns="http://schemas.openxmlformats.org/spreadsheetml/2006/main" count="24350" uniqueCount="92">
  <si>
    <t>StartDateTime</t>
  </si>
  <si>
    <t>EndDateTime</t>
  </si>
  <si>
    <t>Duration</t>
  </si>
  <si>
    <t>Custard Creams</t>
  </si>
  <si>
    <t>Machine</t>
  </si>
  <si>
    <t xml:space="preserve">Biscuit Filling Machine </t>
  </si>
  <si>
    <t xml:space="preserve">Biscuit Boxing Machine </t>
  </si>
  <si>
    <t xml:space="preserve">Biscuit Topping Machine </t>
  </si>
  <si>
    <t xml:space="preserve">Biscuit Forming Machine </t>
  </si>
  <si>
    <t xml:space="preserve">Biscuit Heating Machine </t>
  </si>
  <si>
    <t xml:space="preserve">Biscuit Mixing Machine </t>
  </si>
  <si>
    <t xml:space="preserve">Packaging Heat Machine </t>
  </si>
  <si>
    <t xml:space="preserve">Biscuit Sprinkling Machine </t>
  </si>
  <si>
    <t xml:space="preserve">Biscuit Jam Machine </t>
  </si>
  <si>
    <t xml:space="preserve">Biscuit Pressing Machine </t>
  </si>
  <si>
    <t>Machine Name</t>
  </si>
  <si>
    <t>Machine Type</t>
  </si>
  <si>
    <t>Filling</t>
  </si>
  <si>
    <t>Boxing</t>
  </si>
  <si>
    <t>Topping</t>
  </si>
  <si>
    <t>Forming</t>
  </si>
  <si>
    <t>Heating</t>
  </si>
  <si>
    <t>Mixing</t>
  </si>
  <si>
    <t>Packaging</t>
  </si>
  <si>
    <t>Jammy Creams</t>
  </si>
  <si>
    <t>Bourbon Creams</t>
  </si>
  <si>
    <t>Milk Cookies</t>
  </si>
  <si>
    <t>Chocolate cookies</t>
  </si>
  <si>
    <t>Pink Wafers</t>
  </si>
  <si>
    <t>Hazelnut Wafers</t>
  </si>
  <si>
    <t>Orange Creams</t>
  </si>
  <si>
    <t>Fruit and Nut</t>
  </si>
  <si>
    <t>Digestives</t>
  </si>
  <si>
    <t>Chocolate Digestives</t>
  </si>
  <si>
    <t>Deluxe Cookies</t>
  </si>
  <si>
    <t>Peanut Cookies</t>
  </si>
  <si>
    <t>Almond Biscotti</t>
  </si>
  <si>
    <t>Party Rings</t>
  </si>
  <si>
    <t>Caramel Swirls</t>
  </si>
  <si>
    <t>Vienesse Creams</t>
  </si>
  <si>
    <t>Coco Rings</t>
  </si>
  <si>
    <t>Product</t>
  </si>
  <si>
    <t>Product Name</t>
  </si>
  <si>
    <t>CC (Changeover Cleaning)</t>
  </si>
  <si>
    <t>NO (No Order)</t>
  </si>
  <si>
    <t>Run Time</t>
  </si>
  <si>
    <t>PM (Maintenance)</t>
  </si>
  <si>
    <t>OEE Category</t>
  </si>
  <si>
    <t>TARGET_Biscuits_per_hour</t>
  </si>
  <si>
    <t>Bsicuits Per Pallet</t>
  </si>
  <si>
    <t>Biscuits_PER_PACK</t>
  </si>
  <si>
    <t>Biscuits_PER_CASE</t>
  </si>
  <si>
    <t>Biscuits_PER_PALLET</t>
  </si>
  <si>
    <t>TotalBiscuitsMade</t>
  </si>
  <si>
    <t>GoodMadeBiscuits</t>
  </si>
  <si>
    <t>Duration_Hours</t>
  </si>
  <si>
    <t>Operating_Hours</t>
  </si>
  <si>
    <t>Planned_Hours</t>
  </si>
  <si>
    <t>Effective_Total</t>
  </si>
  <si>
    <t>Ideal_Production</t>
  </si>
  <si>
    <t>Metric</t>
  </si>
  <si>
    <t>Planned Hours</t>
  </si>
  <si>
    <t>Operating Hours</t>
  </si>
  <si>
    <t>Total Output</t>
  </si>
  <si>
    <t>Good Output</t>
  </si>
  <si>
    <t>Ideal Output</t>
  </si>
  <si>
    <t>Availability Rate (A%)</t>
  </si>
  <si>
    <t>Performance Rate (P%)</t>
  </si>
  <si>
    <t>Yield Rate (Y%)</t>
  </si>
  <si>
    <t>OEE (%)</t>
  </si>
  <si>
    <t>CHỈ SỐ OEE TOÀN NHÀ MÁY (T7/2021)</t>
  </si>
  <si>
    <t>Mục tiêu World Class (Chuẩn quốc tế)</t>
  </si>
  <si>
    <t>Chênh lệch so vs chuẩn</t>
  </si>
  <si>
    <t>Grandma EDNA (thực tế)</t>
  </si>
  <si>
    <t>World Class Target</t>
  </si>
  <si>
    <t>Biscuit Forming Machine</t>
  </si>
  <si>
    <t>Biscuit Heating Machine</t>
  </si>
  <si>
    <t>Biscuit Sprinkling Machine</t>
  </si>
  <si>
    <t>Biscuit Boxing Machine</t>
  </si>
  <si>
    <t>Biscuit Mixing Machine</t>
  </si>
  <si>
    <t>Biscuit Topping Machine</t>
  </si>
  <si>
    <t>Biscuit Jam Machine</t>
  </si>
  <si>
    <t>Packaging Heat Machine</t>
  </si>
  <si>
    <t>Biscuit Pressing Machine</t>
  </si>
  <si>
    <t>Biscuit Filling Machine</t>
  </si>
  <si>
    <t>Total_Output</t>
  </si>
  <si>
    <t>Good_Output</t>
  </si>
  <si>
    <t>Ideal_Output</t>
  </si>
  <si>
    <t>Availability %</t>
  </si>
  <si>
    <t>Performance %</t>
  </si>
  <si>
    <t>Quality %</t>
  </si>
  <si>
    <t>OEE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</si>
</sst>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.9"/>
      <color rgb="FFA31515"/>
      <name val="Menlo"/>
      <family val="2"/>
    </font>
    <font>
      <sz val="13"/>
      <color rgb="FF616161"/>
      <name val="Arial"/>
      <family val="2"/>
    </font>
    <font>
      <sz val="9.9"/>
      <color rgb="FFA31515"/>
      <name val="Menlo"/>
      <family val="2"/>
    </font>
    <font>
      <sz val="12"/>
      <color rgb="FFA31515"/>
      <name val="Menlo"/>
      <family val="2"/>
    </font>
    <font>
      <sz val="3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NumberFormat="1"/>
    <xf numFmtId="0" fontId="4" fillId="0" borderId="0" xfId="0" applyFont="1"/>
    <xf numFmtId="2" fontId="0" fillId="0" borderId="0" xfId="0" applyNumberFormat="1"/>
    <xf numFmtId="3" fontId="3" fillId="0" borderId="0" xfId="0" applyNumberFormat="1" applyFont="1"/>
    <xf numFmtId="3" fontId="2" fillId="0" borderId="0" xfId="0" applyNumberFormat="1" applyFont="1"/>
    <xf numFmtId="10" fontId="3" fillId="0" borderId="0" xfId="0" applyNumberFormat="1" applyFont="1"/>
    <xf numFmtId="10" fontId="4" fillId="0" borderId="0" xfId="0" applyNumberFormat="1" applyFont="1"/>
    <xf numFmtId="10" fontId="0" fillId="0" borderId="0" xfId="0" applyNumberFormat="1"/>
    <xf numFmtId="10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\ hh:mm"/>
    </dxf>
    <dxf>
      <numFmt numFmtId="27" formatCode="d/m/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Bottleneck_Analysis!$K$2</c:f>
              <c:strCache>
                <c:ptCount val="1"/>
                <c:pt idx="0">
                  <c:v>OEE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Bottleneck_Analysis!$B$3:$B$12</c:f>
              <c:strCache>
                <c:ptCount val="10"/>
                <c:pt idx="0">
                  <c:v>Biscuit Heating Machine</c:v>
                </c:pt>
                <c:pt idx="1">
                  <c:v>Biscuit Forming Machine</c:v>
                </c:pt>
                <c:pt idx="2">
                  <c:v>Biscuit Sprinkling Machine</c:v>
                </c:pt>
                <c:pt idx="3">
                  <c:v>Biscuit Boxing Machine</c:v>
                </c:pt>
                <c:pt idx="4">
                  <c:v>Biscuit Mixing Machine</c:v>
                </c:pt>
                <c:pt idx="5">
                  <c:v>Biscuit Topping Machine</c:v>
                </c:pt>
                <c:pt idx="6">
                  <c:v>Biscuit Jam Machine</c:v>
                </c:pt>
                <c:pt idx="7">
                  <c:v>Packaging Heat Machine</c:v>
                </c:pt>
                <c:pt idx="8">
                  <c:v>Biscuit Pressing Machine</c:v>
                </c:pt>
                <c:pt idx="9">
                  <c:v>Biscuit Filling Machine</c:v>
                </c:pt>
              </c:strCache>
            </c:strRef>
          </c:cat>
          <c:val>
            <c:numRef>
              <c:f>Bottleneck_Analysis!$K$3:$K$12</c:f>
              <c:numCache>
                <c:formatCode>0.00%</c:formatCode>
                <c:ptCount val="10"/>
                <c:pt idx="0">
                  <c:v>2.127472123576349E-4</c:v>
                </c:pt>
                <c:pt idx="1">
                  <c:v>8.0444657169333016E-4</c:v>
                </c:pt>
                <c:pt idx="2">
                  <c:v>1.2374376687201017E-3</c:v>
                </c:pt>
                <c:pt idx="3">
                  <c:v>1.4152407981287288E-3</c:v>
                </c:pt>
                <c:pt idx="4">
                  <c:v>1.8550556393222501E-3</c:v>
                </c:pt>
                <c:pt idx="5">
                  <c:v>3.0009479015872089E-3</c:v>
                </c:pt>
                <c:pt idx="6">
                  <c:v>5.9368122500570433E-3</c:v>
                </c:pt>
                <c:pt idx="7">
                  <c:v>7.2864517358933517E-3</c:v>
                </c:pt>
                <c:pt idx="8">
                  <c:v>5.0756481576931467E-2</c:v>
                </c:pt>
                <c:pt idx="9">
                  <c:v>0.10891160993864878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7-264A-9C83-80FD1FA369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2681472"/>
        <c:axId val="2102682368"/>
      </c:barChart>
      <c:catAx>
        <c:axId val="2102681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02682368"/>
        <c:crosses val="autoZero"/>
        <c:auto val="1"/>
        <c:lblAlgn val="ctr"/>
        <c:lblOffset val="100"/>
        <c:noMultiLvlLbl val="0"/>
      </c:catAx>
      <c:valAx>
        <c:axId val="21026823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026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PHÂN TÍCH NGUYÊN NHÂN CỐT LÕI (AVAILABILITY - PERFORMANCE - QUALITY)</a:t>
            </a:r>
            <a:endParaRPr lang="en-US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Bottleneck_Analysis!$H$2</c:f>
              <c:strCache>
                <c:ptCount val="1"/>
                <c:pt idx="0">
                  <c:v>Availability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Bottleneck_Analysis!$B$3:$B$12</c:f>
              <c:strCache>
                <c:ptCount val="10"/>
                <c:pt idx="0">
                  <c:v>Biscuit Heating Machine</c:v>
                </c:pt>
                <c:pt idx="1">
                  <c:v>Biscuit Forming Machine</c:v>
                </c:pt>
                <c:pt idx="2">
                  <c:v>Biscuit Sprinkling Machine</c:v>
                </c:pt>
                <c:pt idx="3">
                  <c:v>Biscuit Boxing Machine</c:v>
                </c:pt>
                <c:pt idx="4">
                  <c:v>Biscuit Mixing Machine</c:v>
                </c:pt>
                <c:pt idx="5">
                  <c:v>Biscuit Topping Machine</c:v>
                </c:pt>
                <c:pt idx="6">
                  <c:v>Biscuit Jam Machine</c:v>
                </c:pt>
                <c:pt idx="7">
                  <c:v>Packaging Heat Machine</c:v>
                </c:pt>
                <c:pt idx="8">
                  <c:v>Biscuit Pressing Machine</c:v>
                </c:pt>
                <c:pt idx="9">
                  <c:v>Biscuit Filling Machine</c:v>
                </c:pt>
              </c:strCache>
            </c:strRef>
          </c:cat>
          <c:val>
            <c:numRef>
              <c:f>Bottleneck_Analysis!$H$3:$H$12</c:f>
              <c:numCache>
                <c:formatCode>0.00%</c:formatCode>
                <c:ptCount val="10"/>
                <c:pt idx="0">
                  <c:v>0.35205924669597022</c:v>
                </c:pt>
                <c:pt idx="1">
                  <c:v>0.19824400199608347</c:v>
                </c:pt>
                <c:pt idx="2">
                  <c:v>0.55141644326719896</c:v>
                </c:pt>
                <c:pt idx="3">
                  <c:v>0.11190170503928291</c:v>
                </c:pt>
                <c:pt idx="4">
                  <c:v>9.6184096007902467E-2</c:v>
                </c:pt>
                <c:pt idx="5">
                  <c:v>6.8709479503522818E-3</c:v>
                </c:pt>
                <c:pt idx="6">
                  <c:v>6.28478922790634E-2</c:v>
                </c:pt>
                <c:pt idx="7">
                  <c:v>2.7133355115676671E-2</c:v>
                </c:pt>
                <c:pt idx="8">
                  <c:v>0.35526701743144995</c:v>
                </c:pt>
                <c:pt idx="9">
                  <c:v>0.26640552780070409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D-0740-913D-187ED4A43C02}"/>
            </c:ext>
          </c:extLst>
        </c:ser>
        <c:ser>
          <c:idx val="1"/>
          <c:order val="1"/>
          <c:tx>
            <c:strRef>
              <c:f>Bottleneck_Analysis!$I$2</c:f>
              <c:strCache>
                <c:ptCount val="1"/>
                <c:pt idx="0">
                  <c:v>Performance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Bottleneck_Analysis!$B$3:$B$12</c:f>
              <c:strCache>
                <c:ptCount val="10"/>
                <c:pt idx="0">
                  <c:v>Biscuit Heating Machine</c:v>
                </c:pt>
                <c:pt idx="1">
                  <c:v>Biscuit Forming Machine</c:v>
                </c:pt>
                <c:pt idx="2">
                  <c:v>Biscuit Sprinkling Machine</c:v>
                </c:pt>
                <c:pt idx="3">
                  <c:v>Biscuit Boxing Machine</c:v>
                </c:pt>
                <c:pt idx="4">
                  <c:v>Biscuit Mixing Machine</c:v>
                </c:pt>
                <c:pt idx="5">
                  <c:v>Biscuit Topping Machine</c:v>
                </c:pt>
                <c:pt idx="6">
                  <c:v>Biscuit Jam Machine</c:v>
                </c:pt>
                <c:pt idx="7">
                  <c:v>Packaging Heat Machine</c:v>
                </c:pt>
                <c:pt idx="8">
                  <c:v>Biscuit Pressing Machine</c:v>
                </c:pt>
                <c:pt idx="9">
                  <c:v>Biscuit Filling Machine</c:v>
                </c:pt>
              </c:strCache>
            </c:strRef>
          </c:cat>
          <c:val>
            <c:numRef>
              <c:f>Bottleneck_Analysis!$I$3:$I$12</c:f>
              <c:numCache>
                <c:formatCode>0.00%</c:formatCode>
                <c:ptCount val="10"/>
                <c:pt idx="0">
                  <c:v>6.0429377826101585E-4</c:v>
                </c:pt>
                <c:pt idx="1">
                  <c:v>4.0578608361085391E-3</c:v>
                </c:pt>
                <c:pt idx="2">
                  <c:v>1</c:v>
                </c:pt>
                <c:pt idx="3">
                  <c:v>1.2647178142923834E-2</c:v>
                </c:pt>
                <c:pt idx="4">
                  <c:v>1.9286511141819528E-2</c:v>
                </c:pt>
                <c:pt idx="5">
                  <c:v>0.43675893388674947</c:v>
                </c:pt>
                <c:pt idx="6">
                  <c:v>9.4463187781951785E-2</c:v>
                </c:pt>
                <c:pt idx="7">
                  <c:v>0.26854223168602925</c:v>
                </c:pt>
                <c:pt idx="8">
                  <c:v>0.14286854418374234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D-0740-913D-187ED4A43C02}"/>
            </c:ext>
          </c:extLst>
        </c:ser>
        <c:ser>
          <c:idx val="2"/>
          <c:order val="2"/>
          <c:tx>
            <c:strRef>
              <c:f>Bottleneck_Analysis!$J$2</c:f>
              <c:strCache>
                <c:ptCount val="1"/>
                <c:pt idx="0">
                  <c:v>Quality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Bottleneck_Analysis!$B$3:$B$12</c:f>
              <c:strCache>
                <c:ptCount val="10"/>
                <c:pt idx="0">
                  <c:v>Biscuit Heating Machine</c:v>
                </c:pt>
                <c:pt idx="1">
                  <c:v>Biscuit Forming Machine</c:v>
                </c:pt>
                <c:pt idx="2">
                  <c:v>Biscuit Sprinkling Machine</c:v>
                </c:pt>
                <c:pt idx="3">
                  <c:v>Biscuit Boxing Machine</c:v>
                </c:pt>
                <c:pt idx="4">
                  <c:v>Biscuit Mixing Machine</c:v>
                </c:pt>
                <c:pt idx="5">
                  <c:v>Biscuit Topping Machine</c:v>
                </c:pt>
                <c:pt idx="6">
                  <c:v>Biscuit Jam Machine</c:v>
                </c:pt>
                <c:pt idx="7">
                  <c:v>Packaging Heat Machine</c:v>
                </c:pt>
                <c:pt idx="8">
                  <c:v>Biscuit Pressing Machine</c:v>
                </c:pt>
                <c:pt idx="9">
                  <c:v>Biscuit Filling Machine</c:v>
                </c:pt>
              </c:strCache>
            </c:strRef>
          </c:cat>
          <c:val>
            <c:numRef>
              <c:f>Bottleneck_Analysis!$J$3:$J$12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2.244107305520591E-3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0.40881888164169289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D-0740-913D-187ED4A43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047360"/>
        <c:axId val="2062044224"/>
      </c:barChart>
      <c:catAx>
        <c:axId val="20620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62044224"/>
        <c:crosses val="autoZero"/>
        <c:auto val="1"/>
        <c:lblAlgn val="ctr"/>
        <c:lblOffset val="100"/>
        <c:noMultiLvlLbl val="0"/>
      </c:catAx>
      <c:valAx>
        <c:axId val="20620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620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Equipment Effective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OEE_Report!$B$16:$B$17</c:f>
              <c:strCache>
                <c:ptCount val="2"/>
                <c:pt idx="0">
                  <c:v>Grandma EDNA (thực tế)</c:v>
                </c:pt>
                <c:pt idx="1">
                  <c:v>World Class Target</c:v>
                </c:pt>
              </c:strCache>
            </c:strRef>
          </c:cat>
          <c:val>
            <c:numRef>
              <c:f>OEE_Report!$C$16:$C$17</c:f>
              <c:numCache>
                <c:formatCode>0%</c:formatCode>
                <c:ptCount val="2"/>
                <c:pt idx="0" formatCode="0.00%">
                  <c:v>6.3683644701064954E-2</c:v>
                </c:pt>
                <c:pt idx="1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F-5641-838E-9FABD860D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3759"/>
        <c:axId val="41092415"/>
      </c:barChart>
      <c:catAx>
        <c:axId val="4109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1092415"/>
        <c:crosses val="autoZero"/>
        <c:auto val="1"/>
        <c:lblAlgn val="ctr"/>
        <c:lblOffset val="100"/>
        <c:noMultiLvlLbl val="0"/>
      </c:catAx>
      <c:valAx>
        <c:axId val="410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109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12</xdr:row>
      <xdr:rowOff>127000</xdr:rowOff>
    </xdr:from>
    <xdr:to>
      <xdr:col>4</xdr:col>
      <xdr:colOff>812800</xdr:colOff>
      <xdr:row>32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C98355-5BDF-3693-3ADC-DA5A0E0FF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977900</xdr:colOff>
      <xdr:row>13</xdr:row>
      <xdr:rowOff>0</xdr:rowOff>
    </xdr:from>
    <xdr:to>
      <xdr:col>12</xdr:col>
      <xdr:colOff>508000</xdr:colOff>
      <xdr:row>43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B0B99B-F30A-30B9-4C76-A1E9E1911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781050</xdr:colOff>
      <xdr:row>9</xdr:row>
      <xdr:rowOff>101600</xdr:rowOff>
    </xdr:from>
    <xdr:to>
      <xdr:col>8</xdr:col>
      <xdr:colOff>565150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4B9FD-5DD4-9BF6-DCCF-53FC5B5B2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BDE0F7-A065-2949-91F7-0D1C65F892CB}" name="tbl_Fact" displayName="tbl_Fact" ref="A1:M8042" totalsRowShown="0">
  <autoFilter ref="A1:M8042" xr:uid="{32BDE0F7-A065-2949-91F7-0D1C65F892CB}">
    <filterColumn colId="0">
      <filters>
        <filter val="Biscuit Forming Machine"/>
      </filters>
    </filterColumn>
  </autoFilter>
  <tableColumns count="13">
    <tableColumn id="1" xr3:uid="{00C9236C-54F4-294C-A78D-028BF1C617A0}" name="Machine"/>
    <tableColumn id="2" xr3:uid="{086BD29C-9CB0-674D-A3AE-FCB206958B92}" name="StartDateTime" dataDxfId="7"/>
    <tableColumn id="3" xr3:uid="{E6F0DBF5-C0B7-2940-A57E-CD4208B1ABA7}" name="EndDateTime" dataDxfId="6"/>
    <tableColumn id="4" xr3:uid="{534DFD7A-9667-DE44-873C-DD3C6D87EF70}" name="Duration"/>
    <tableColumn id="5" xr3:uid="{11DFD128-1A65-B040-B077-4BB9462B54AF}" name="TotalBiscuitsMade"/>
    <tableColumn id="6" xr3:uid="{2C3EE200-A82D-B541-BCB2-D01F817B47A3}" name="GoodMadeBiscuits"/>
    <tableColumn id="7" xr3:uid="{C4B45883-9029-1742-BA72-EEC6B6962C07}" name="OEE Category"/>
    <tableColumn id="8" xr3:uid="{3A84A287-35D0-5D46-A235-D0597C646691}" name="Product"/>
    <tableColumn id="12" xr3:uid="{05D198CC-0A9C-7845-B264-52E9607DE460}" name="Duration_Hours" dataDxfId="5">
      <calculatedColumnFormula>tbl_Fact[[#This Row],[Duration]] / 60</calculatedColumnFormula>
    </tableColumn>
    <tableColumn id="14" xr3:uid="{4DE10B72-6C30-7642-89A8-3CB7C7894071}" name="Operating_Hours" dataDxfId="4">
      <calculatedColumnFormula>IF(OR(G2="Run Time", G2="CC (Changeover Cleaning)"), I2, 0)</calculatedColumnFormula>
    </tableColumn>
    <tableColumn id="15" xr3:uid="{02A664A5-1599-AD48-8CFC-B0F7D0331D3B}" name="Planned_Hours" dataDxfId="3">
      <calculatedColumnFormula>IF(G2&lt;&gt;"PM (Maintenance)", I2, 0)</calculatedColumnFormula>
    </tableColumn>
    <tableColumn id="16" xr3:uid="{C6F139E8-D014-164F-82E6-353FA2E303B3}" name="Effective_Total" dataDxfId="2">
      <calculatedColumnFormula>MAX(tbl_Fact[[#This Row],[TotalBiscuitsMade]],tbl_Fact[[#This Row],[GoodMadeBiscuits]])</calculatedColumnFormula>
    </tableColumn>
    <tableColumn id="17" xr3:uid="{6581AD28-80F1-9C4F-B01F-31EEF989ACA7}" name="Ideal_Production" dataDxfId="1">
      <calculatedColumnFormula>IF(tbl_Fact[[#This Row],[Operating_Hours]]&gt;0,tbl_Fact[[#This Row],[Operating_Hours]]*51840,0)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2395-69F3-453E-9A98-312E2934A700}">
  <dimension ref="A1:M8042"/>
  <sheetViews>
    <sheetView workbookViewId="0">
      <selection activeCell="A298" sqref="A298"/>
    </sheetView>
  </sheetViews>
  <sheetFormatPr baseColWidth="10" defaultColWidth="8.83203125" defaultRowHeight="15" x14ac:dyDescent="0.2"/>
  <cols>
    <col min="1" max="1" width="21.83203125" bestFit="1" customWidth="1"/>
    <col min="2" max="3" width="15.83203125" bestFit="1" customWidth="1"/>
    <col min="4" max="4" width="12" bestFit="1" customWidth="1"/>
    <col min="5" max="5" width="17.6640625" customWidth="1"/>
    <col min="6" max="6" width="18" customWidth="1"/>
    <col min="7" max="7" width="26.83203125" customWidth="1"/>
    <col min="8" max="8" width="19.6640625" bestFit="1" customWidth="1"/>
    <col min="9" max="9" width="15.83203125" bestFit="1" customWidth="1"/>
    <col min="10" max="11" width="16.6640625" bestFit="1" customWidth="1"/>
    <col min="12" max="12" width="19" bestFit="1" customWidth="1"/>
  </cols>
  <sheetData>
    <row r="1" spans="1:13" ht="17" x14ac:dyDescent="0.2">
      <c r="A1" t="s">
        <v>4</v>
      </c>
      <c r="B1" t="s">
        <v>0</v>
      </c>
      <c r="C1" t="s">
        <v>1</v>
      </c>
      <c r="D1" t="s">
        <v>2</v>
      </c>
      <c r="E1" t="s">
        <v>53</v>
      </c>
      <c r="F1" t="s">
        <v>54</v>
      </c>
      <c r="G1" t="s">
        <v>47</v>
      </c>
      <c r="H1" t="s">
        <v>41</v>
      </c>
      <c r="I1" t="s">
        <v>55</v>
      </c>
      <c r="J1" t="s">
        <v>56</v>
      </c>
      <c r="K1" s="2" t="s">
        <v>57</v>
      </c>
      <c r="L1" s="4" t="s">
        <v>58</v>
      </c>
      <c r="M1" t="s">
        <v>59</v>
      </c>
    </row>
    <row r="2" spans="1:13" hidden="1" x14ac:dyDescent="0.2">
      <c r="A2" t="s">
        <v>5</v>
      </c>
      <c r="B2" s="1">
        <v>44378.01635416667</v>
      </c>
      <c r="C2" s="1">
        <v>44378.01766203704</v>
      </c>
      <c r="D2">
        <v>1.88333332538605</v>
      </c>
      <c r="E2">
        <v>119795</v>
      </c>
      <c r="F2">
        <v>21061</v>
      </c>
      <c r="G2" t="s">
        <v>43</v>
      </c>
      <c r="H2" t="s">
        <v>24</v>
      </c>
      <c r="I2">
        <f>tbl_Fact[[#This Row],[Duration]] / 60</f>
        <v>3.1388888756434169E-2</v>
      </c>
      <c r="J2">
        <f>IF(OR(G2="Run Time", G2="CC (Changeover Cleaning)"), I2, 0)</f>
        <v>3.1388888756434169E-2</v>
      </c>
      <c r="K2">
        <f>IF(G2&lt;&gt;"PM (Maintenance)", I2, 0)</f>
        <v>3.1388888756434169E-2</v>
      </c>
      <c r="L2" s="5">
        <f>MAX(tbl_Fact[[#This Row],[TotalBiscuitsMade]],tbl_Fact[[#This Row],[GoodMadeBiscuits]])</f>
        <v>119795</v>
      </c>
      <c r="M2" s="5">
        <f>IF(tbl_Fact[[#This Row],[Operating_Hours]]&gt;0,tbl_Fact[[#This Row],[Operating_Hours]]*51840,0)</f>
        <v>1627.1999931335474</v>
      </c>
    </row>
    <row r="3" spans="1:13" hidden="1" x14ac:dyDescent="0.2">
      <c r="A3" t="s">
        <v>5</v>
      </c>
      <c r="B3" s="1">
        <v>44378.01766203704</v>
      </c>
      <c r="C3" s="1">
        <v>44378.021909722222</v>
      </c>
      <c r="D3">
        <v>6.1166667938232404</v>
      </c>
      <c r="E3">
        <v>123671</v>
      </c>
      <c r="F3">
        <v>25185</v>
      </c>
      <c r="G3" t="s">
        <v>44</v>
      </c>
      <c r="H3" t="s">
        <v>24</v>
      </c>
      <c r="I3">
        <f>tbl_Fact[[#This Row],[Duration]] / 60</f>
        <v>0.10194444656372068</v>
      </c>
      <c r="J3">
        <f>IF(OR(G3="Run Time", G3="CC (Changeover Cleaning)"), I3, 0)</f>
        <v>0</v>
      </c>
      <c r="K3">
        <f>IF(G3&lt;&gt;"PM (Maintenance)", I3, 0)</f>
        <v>0.10194444656372068</v>
      </c>
      <c r="L3" s="5">
        <f>MAX(tbl_Fact[[#This Row],[TotalBiscuitsMade]],tbl_Fact[[#This Row],[GoodMadeBiscuits]])</f>
        <v>123671</v>
      </c>
      <c r="M3" s="5">
        <f>IF(tbl_Fact[[#This Row],[Operating_Hours]]&gt;0,tbl_Fact[[#This Row],[Operating_Hours]]*51840,0)</f>
        <v>0</v>
      </c>
    </row>
    <row r="4" spans="1:13" hidden="1" x14ac:dyDescent="0.2">
      <c r="A4" t="s">
        <v>5</v>
      </c>
      <c r="B4" s="1">
        <v>44378.021909722222</v>
      </c>
      <c r="C4" s="1">
        <v>44378.028171296297</v>
      </c>
      <c r="D4">
        <v>9.0166664123535192</v>
      </c>
      <c r="E4">
        <v>123541</v>
      </c>
      <c r="F4">
        <v>24851</v>
      </c>
      <c r="G4" t="s">
        <v>43</v>
      </c>
      <c r="H4" t="s">
        <v>24</v>
      </c>
      <c r="I4">
        <f>tbl_Fact[[#This Row],[Duration]] / 60</f>
        <v>0.15027777353922531</v>
      </c>
      <c r="J4">
        <f>IF(OR(G4="Run Time", G4="CC (Changeover Cleaning)"), I4, 0)</f>
        <v>0.15027777353922531</v>
      </c>
      <c r="K4">
        <f>IF(G4&lt;&gt;"PM (Maintenance)", I4, 0)</f>
        <v>0.15027777353922531</v>
      </c>
      <c r="L4" s="5">
        <f>MAX(tbl_Fact[[#This Row],[TotalBiscuitsMade]],tbl_Fact[[#This Row],[GoodMadeBiscuits]])</f>
        <v>123541</v>
      </c>
      <c r="M4" s="5">
        <f>IF(tbl_Fact[[#This Row],[Operating_Hours]]&gt;0,tbl_Fact[[#This Row],[Operating_Hours]]*51840,0)</f>
        <v>7790.3997802734402</v>
      </c>
    </row>
    <row r="5" spans="1:13" hidden="1" x14ac:dyDescent="0.2">
      <c r="A5" t="s">
        <v>5</v>
      </c>
      <c r="B5" s="1">
        <v>44378.028171296297</v>
      </c>
      <c r="C5" s="1">
        <v>44378.029826388891</v>
      </c>
      <c r="D5">
        <v>2.38333344459534</v>
      </c>
      <c r="E5">
        <v>124798</v>
      </c>
      <c r="F5">
        <v>26282</v>
      </c>
      <c r="G5" t="s">
        <v>44</v>
      </c>
      <c r="H5" t="s">
        <v>24</v>
      </c>
      <c r="I5">
        <f>tbl_Fact[[#This Row],[Duration]] / 60</f>
        <v>3.9722224076588999E-2</v>
      </c>
      <c r="J5">
        <f>IF(OR(G5="Run Time", G5="CC (Changeover Cleaning)"), I5, 0)</f>
        <v>0</v>
      </c>
      <c r="K5">
        <f>IF(G5&lt;&gt;"PM (Maintenance)", I5, 0)</f>
        <v>3.9722224076588999E-2</v>
      </c>
      <c r="L5" s="5">
        <f>MAX(tbl_Fact[[#This Row],[TotalBiscuitsMade]],tbl_Fact[[#This Row],[GoodMadeBiscuits]])</f>
        <v>124798</v>
      </c>
      <c r="M5" s="5">
        <f>IF(tbl_Fact[[#This Row],[Operating_Hours]]&gt;0,tbl_Fact[[#This Row],[Operating_Hours]]*51840,0)</f>
        <v>0</v>
      </c>
    </row>
    <row r="6" spans="1:13" hidden="1" x14ac:dyDescent="0.2">
      <c r="A6" t="s">
        <v>5</v>
      </c>
      <c r="B6" s="1">
        <v>44378.029826388891</v>
      </c>
      <c r="C6" s="1">
        <v>44378.030428240738</v>
      </c>
      <c r="D6">
        <v>0.86666667461395297</v>
      </c>
      <c r="E6">
        <v>125036</v>
      </c>
      <c r="F6">
        <v>26272</v>
      </c>
      <c r="G6" t="s">
        <v>43</v>
      </c>
      <c r="H6" t="s">
        <v>24</v>
      </c>
      <c r="I6">
        <f>tbl_Fact[[#This Row],[Duration]] / 60</f>
        <v>1.4444444576899217E-2</v>
      </c>
      <c r="J6">
        <f>IF(OR(G6="Run Time", G6="CC (Changeover Cleaning)"), I6, 0)</f>
        <v>1.4444444576899217E-2</v>
      </c>
      <c r="K6">
        <f>IF(G6&lt;&gt;"PM (Maintenance)", I6, 0)</f>
        <v>1.4444444576899217E-2</v>
      </c>
      <c r="L6" s="5">
        <f>MAX(tbl_Fact[[#This Row],[TotalBiscuitsMade]],tbl_Fact[[#This Row],[GoodMadeBiscuits]])</f>
        <v>125036</v>
      </c>
      <c r="M6" s="5">
        <f>IF(tbl_Fact[[#This Row],[Operating_Hours]]&gt;0,tbl_Fact[[#This Row],[Operating_Hours]]*51840,0)</f>
        <v>748.80000686645542</v>
      </c>
    </row>
    <row r="7" spans="1:13" hidden="1" x14ac:dyDescent="0.2">
      <c r="A7" t="s">
        <v>5</v>
      </c>
      <c r="B7" s="1">
        <v>44378.030428240738</v>
      </c>
      <c r="C7" s="1">
        <v>44378.031655092593</v>
      </c>
      <c r="D7">
        <v>1.7666666507720901</v>
      </c>
      <c r="E7">
        <v>125796</v>
      </c>
      <c r="F7">
        <v>26788</v>
      </c>
      <c r="G7" t="s">
        <v>44</v>
      </c>
      <c r="H7" t="s">
        <v>24</v>
      </c>
      <c r="I7">
        <f>tbl_Fact[[#This Row],[Duration]] / 60</f>
        <v>2.9444444179534835E-2</v>
      </c>
      <c r="J7">
        <f>IF(OR(G7="Run Time", G7="CC (Changeover Cleaning)"), I7, 0)</f>
        <v>0</v>
      </c>
      <c r="K7">
        <f>IF(G7&lt;&gt;"PM (Maintenance)", I7, 0)</f>
        <v>2.9444444179534835E-2</v>
      </c>
      <c r="L7" s="5">
        <f>MAX(tbl_Fact[[#This Row],[TotalBiscuitsMade]],tbl_Fact[[#This Row],[GoodMadeBiscuits]])</f>
        <v>125796</v>
      </c>
      <c r="M7" s="5">
        <f>IF(tbl_Fact[[#This Row],[Operating_Hours]]&gt;0,tbl_Fact[[#This Row],[Operating_Hours]]*51840,0)</f>
        <v>0</v>
      </c>
    </row>
    <row r="8" spans="1:13" hidden="1" x14ac:dyDescent="0.2">
      <c r="A8" t="s">
        <v>5</v>
      </c>
      <c r="B8" s="1">
        <v>44378.031655092593</v>
      </c>
      <c r="C8" s="1">
        <v>44378.032141203701</v>
      </c>
      <c r="D8">
        <v>0.69999998807907104</v>
      </c>
      <c r="E8">
        <v>125963</v>
      </c>
      <c r="F8">
        <v>26904</v>
      </c>
      <c r="G8" t="s">
        <v>43</v>
      </c>
      <c r="H8" t="s">
        <v>24</v>
      </c>
      <c r="I8">
        <f>tbl_Fact[[#This Row],[Duration]] / 60</f>
        <v>1.1666666467984517E-2</v>
      </c>
      <c r="J8">
        <f>IF(OR(G8="Run Time", G8="CC (Changeover Cleaning)"), I8, 0)</f>
        <v>1.1666666467984517E-2</v>
      </c>
      <c r="K8">
        <f>IF(G8&lt;&gt;"PM (Maintenance)", I8, 0)</f>
        <v>1.1666666467984517E-2</v>
      </c>
      <c r="L8" s="5">
        <f>MAX(tbl_Fact[[#This Row],[TotalBiscuitsMade]],tbl_Fact[[#This Row],[GoodMadeBiscuits]])</f>
        <v>125963</v>
      </c>
      <c r="M8" s="5">
        <f>IF(tbl_Fact[[#This Row],[Operating_Hours]]&gt;0,tbl_Fact[[#This Row],[Operating_Hours]]*51840,0)</f>
        <v>604.79998970031738</v>
      </c>
    </row>
    <row r="9" spans="1:13" hidden="1" x14ac:dyDescent="0.2">
      <c r="A9" t="s">
        <v>5</v>
      </c>
      <c r="B9" s="1">
        <v>44378.032141203701</v>
      </c>
      <c r="C9" s="1">
        <v>44378.032546296294</v>
      </c>
      <c r="D9">
        <v>0.58333331346511796</v>
      </c>
      <c r="E9">
        <v>125792</v>
      </c>
      <c r="F9">
        <v>27252</v>
      </c>
      <c r="G9" t="s">
        <v>44</v>
      </c>
      <c r="H9" t="s">
        <v>24</v>
      </c>
      <c r="I9">
        <f>tbl_Fact[[#This Row],[Duration]] / 60</f>
        <v>9.7222218910852989E-3</v>
      </c>
      <c r="J9">
        <f>IF(OR(G9="Run Time", G9="CC (Changeover Cleaning)"), I9, 0)</f>
        <v>0</v>
      </c>
      <c r="K9">
        <f>IF(G9&lt;&gt;"PM (Maintenance)", I9, 0)</f>
        <v>9.7222218910852989E-3</v>
      </c>
      <c r="L9" s="5">
        <f>MAX(tbl_Fact[[#This Row],[TotalBiscuitsMade]],tbl_Fact[[#This Row],[GoodMadeBiscuits]])</f>
        <v>125792</v>
      </c>
      <c r="M9" s="5">
        <f>IF(tbl_Fact[[#This Row],[Operating_Hours]]&gt;0,tbl_Fact[[#This Row],[Operating_Hours]]*51840,0)</f>
        <v>0</v>
      </c>
    </row>
    <row r="10" spans="1:13" hidden="1" x14ac:dyDescent="0.2">
      <c r="A10" t="s">
        <v>5</v>
      </c>
      <c r="B10" s="1">
        <v>44378.032546296294</v>
      </c>
      <c r="C10" s="1">
        <v>44378.032986111109</v>
      </c>
      <c r="D10">
        <v>0.63333332538604703</v>
      </c>
      <c r="E10">
        <v>125852</v>
      </c>
      <c r="F10">
        <v>27442</v>
      </c>
      <c r="G10" t="s">
        <v>43</v>
      </c>
      <c r="H10" t="s">
        <v>24</v>
      </c>
      <c r="I10">
        <f>tbl_Fact[[#This Row],[Duration]] / 60</f>
        <v>1.0555555423100783E-2</v>
      </c>
      <c r="J10">
        <f>IF(OR(G10="Run Time", G10="CC (Changeover Cleaning)"), I10, 0)</f>
        <v>1.0555555423100783E-2</v>
      </c>
      <c r="K10">
        <f>IF(G10&lt;&gt;"PM (Maintenance)", I10, 0)</f>
        <v>1.0555555423100783E-2</v>
      </c>
      <c r="L10" s="5">
        <f>MAX(tbl_Fact[[#This Row],[TotalBiscuitsMade]],tbl_Fact[[#This Row],[GoodMadeBiscuits]])</f>
        <v>125852</v>
      </c>
      <c r="M10" s="5">
        <f>IF(tbl_Fact[[#This Row],[Operating_Hours]]&gt;0,tbl_Fact[[#This Row],[Operating_Hours]]*51840,0)</f>
        <v>547.19999313354458</v>
      </c>
    </row>
    <row r="11" spans="1:13" hidden="1" x14ac:dyDescent="0.2">
      <c r="A11" t="s">
        <v>5</v>
      </c>
      <c r="B11" s="1">
        <v>44378.032986111109</v>
      </c>
      <c r="C11" s="1">
        <v>44378.044386574074</v>
      </c>
      <c r="D11">
        <v>16.4166660308838</v>
      </c>
      <c r="E11">
        <v>136770</v>
      </c>
      <c r="F11">
        <v>38394</v>
      </c>
      <c r="G11" t="s">
        <v>44</v>
      </c>
      <c r="H11" t="s">
        <v>24</v>
      </c>
      <c r="I11">
        <f>tbl_Fact[[#This Row],[Duration]] / 60</f>
        <v>0.27361110051472998</v>
      </c>
      <c r="J11">
        <f>IF(OR(G11="Run Time", G11="CC (Changeover Cleaning)"), I11, 0)</f>
        <v>0</v>
      </c>
      <c r="K11">
        <f>IF(G11&lt;&gt;"PM (Maintenance)", I11, 0)</f>
        <v>0.27361110051472998</v>
      </c>
      <c r="L11" s="5">
        <f>MAX(tbl_Fact[[#This Row],[TotalBiscuitsMade]],tbl_Fact[[#This Row],[GoodMadeBiscuits]])</f>
        <v>136770</v>
      </c>
      <c r="M11" s="5">
        <f>IF(tbl_Fact[[#This Row],[Operating_Hours]]&gt;0,tbl_Fact[[#This Row],[Operating_Hours]]*51840,0)</f>
        <v>0</v>
      </c>
    </row>
    <row r="12" spans="1:13" hidden="1" x14ac:dyDescent="0.2">
      <c r="A12" t="s">
        <v>6</v>
      </c>
      <c r="B12" s="1">
        <v>44378.035370370373</v>
      </c>
      <c r="C12" s="1">
        <v>44378.035532407404</v>
      </c>
      <c r="D12">
        <v>0.233349993824959</v>
      </c>
      <c r="E12">
        <v>0</v>
      </c>
      <c r="F12">
        <v>439</v>
      </c>
      <c r="G12" t="s">
        <v>43</v>
      </c>
      <c r="H12" t="s">
        <v>24</v>
      </c>
      <c r="I12">
        <f>tbl_Fact[[#This Row],[Duration]] / 60</f>
        <v>3.8891665637493167E-3</v>
      </c>
      <c r="J12">
        <f>IF(OR(G12="Run Time", G12="CC (Changeover Cleaning)"), I12, 0)</f>
        <v>3.8891665637493167E-3</v>
      </c>
      <c r="K12">
        <f>IF(G12&lt;&gt;"PM (Maintenance)", I12, 0)</f>
        <v>3.8891665637493167E-3</v>
      </c>
      <c r="L12" s="5">
        <f>MAX(tbl_Fact[[#This Row],[TotalBiscuitsMade]],tbl_Fact[[#This Row],[GoodMadeBiscuits]])</f>
        <v>439</v>
      </c>
      <c r="M12" s="5">
        <f>IF(tbl_Fact[[#This Row],[Operating_Hours]]&gt;0,tbl_Fact[[#This Row],[Operating_Hours]]*51840,0)</f>
        <v>201.61439466476457</v>
      </c>
    </row>
    <row r="13" spans="1:13" hidden="1" x14ac:dyDescent="0.2">
      <c r="A13" t="s">
        <v>6</v>
      </c>
      <c r="B13" s="1">
        <v>44378.035532407404</v>
      </c>
      <c r="C13" s="1">
        <v>44378.042731481481</v>
      </c>
      <c r="D13">
        <v>10.3669166564941</v>
      </c>
      <c r="E13">
        <v>0</v>
      </c>
      <c r="F13">
        <v>165</v>
      </c>
      <c r="G13" t="s">
        <v>44</v>
      </c>
      <c r="H13" t="s">
        <v>24</v>
      </c>
      <c r="I13">
        <f>tbl_Fact[[#This Row],[Duration]] / 60</f>
        <v>0.17278194427490165</v>
      </c>
      <c r="J13">
        <f>IF(OR(G13="Run Time", G13="CC (Changeover Cleaning)"), I13, 0)</f>
        <v>0</v>
      </c>
      <c r="K13">
        <f>IF(G13&lt;&gt;"PM (Maintenance)", I13, 0)</f>
        <v>0.17278194427490165</v>
      </c>
      <c r="L13" s="5">
        <f>MAX(tbl_Fact[[#This Row],[TotalBiscuitsMade]],tbl_Fact[[#This Row],[GoodMadeBiscuits]])</f>
        <v>165</v>
      </c>
      <c r="M13" s="5">
        <f>IF(tbl_Fact[[#This Row],[Operating_Hours]]&gt;0,tbl_Fact[[#This Row],[Operating_Hours]]*51840,0)</f>
        <v>0</v>
      </c>
    </row>
    <row r="14" spans="1:13" hidden="1" x14ac:dyDescent="0.2">
      <c r="A14" t="s">
        <v>6</v>
      </c>
      <c r="B14" s="1">
        <v>44378.042731481481</v>
      </c>
      <c r="C14" s="1">
        <v>44378.043194444443</v>
      </c>
      <c r="D14">
        <v>0.66671669483184803</v>
      </c>
      <c r="E14">
        <v>0</v>
      </c>
      <c r="F14">
        <v>101</v>
      </c>
      <c r="G14" t="s">
        <v>43</v>
      </c>
      <c r="H14" t="s">
        <v>24</v>
      </c>
      <c r="I14">
        <f>tbl_Fact[[#This Row],[Duration]] / 60</f>
        <v>1.1111944913864134E-2</v>
      </c>
      <c r="J14">
        <f>IF(OR(G14="Run Time", G14="CC (Changeover Cleaning)"), I14, 0)</f>
        <v>1.1111944913864134E-2</v>
      </c>
      <c r="K14">
        <f>IF(G14&lt;&gt;"PM (Maintenance)", I14, 0)</f>
        <v>1.1111944913864134E-2</v>
      </c>
      <c r="L14" s="5">
        <f>MAX(tbl_Fact[[#This Row],[TotalBiscuitsMade]],tbl_Fact[[#This Row],[GoodMadeBiscuits]])</f>
        <v>101</v>
      </c>
      <c r="M14" s="5">
        <f>IF(tbl_Fact[[#This Row],[Operating_Hours]]&gt;0,tbl_Fact[[#This Row],[Operating_Hours]]*51840,0)</f>
        <v>576.04322433471668</v>
      </c>
    </row>
    <row r="15" spans="1:13" hidden="1" x14ac:dyDescent="0.2">
      <c r="A15" t="s">
        <v>6</v>
      </c>
      <c r="B15" s="1">
        <v>44378.043194444443</v>
      </c>
      <c r="C15" s="1">
        <v>44378.043761574074</v>
      </c>
      <c r="D15">
        <v>0.81668335199356101</v>
      </c>
      <c r="E15">
        <v>0</v>
      </c>
      <c r="F15">
        <v>488</v>
      </c>
      <c r="G15" t="s">
        <v>44</v>
      </c>
      <c r="H15" t="s">
        <v>24</v>
      </c>
      <c r="I15">
        <f>tbl_Fact[[#This Row],[Duration]] / 60</f>
        <v>1.3611389199892684E-2</v>
      </c>
      <c r="J15">
        <f>IF(OR(G15="Run Time", G15="CC (Changeover Cleaning)"), I15, 0)</f>
        <v>0</v>
      </c>
      <c r="K15">
        <f>IF(G15&lt;&gt;"PM (Maintenance)", I15, 0)</f>
        <v>1.3611389199892684E-2</v>
      </c>
      <c r="L15" s="5">
        <f>MAX(tbl_Fact[[#This Row],[TotalBiscuitsMade]],tbl_Fact[[#This Row],[GoodMadeBiscuits]])</f>
        <v>488</v>
      </c>
      <c r="M15" s="5">
        <f>IF(tbl_Fact[[#This Row],[Operating_Hours]]&gt;0,tbl_Fact[[#This Row],[Operating_Hours]]*51840,0)</f>
        <v>0</v>
      </c>
    </row>
    <row r="16" spans="1:13" hidden="1" x14ac:dyDescent="0.2">
      <c r="A16" t="s">
        <v>7</v>
      </c>
      <c r="B16" s="1">
        <v>44378.043761574074</v>
      </c>
      <c r="C16" s="1">
        <v>44378.043912037036</v>
      </c>
      <c r="D16">
        <v>0.21666666865348799</v>
      </c>
      <c r="E16">
        <v>0</v>
      </c>
      <c r="F16">
        <v>276</v>
      </c>
      <c r="G16" t="s">
        <v>43</v>
      </c>
      <c r="H16" t="s">
        <v>24</v>
      </c>
      <c r="I16">
        <f>tbl_Fact[[#This Row],[Duration]] / 60</f>
        <v>3.6111111442247998E-3</v>
      </c>
      <c r="J16">
        <f>IF(OR(G16="Run Time", G16="CC (Changeover Cleaning)"), I16, 0)</f>
        <v>3.6111111442247998E-3</v>
      </c>
      <c r="K16">
        <f>IF(G16&lt;&gt;"PM (Maintenance)", I16, 0)</f>
        <v>3.6111111442247998E-3</v>
      </c>
      <c r="L16" s="5">
        <f>MAX(tbl_Fact[[#This Row],[TotalBiscuitsMade]],tbl_Fact[[#This Row],[GoodMadeBiscuits]])</f>
        <v>276</v>
      </c>
      <c r="M16" s="5">
        <f>IF(tbl_Fact[[#This Row],[Operating_Hours]]&gt;0,tbl_Fact[[#This Row],[Operating_Hours]]*51840,0)</f>
        <v>187.20000171661363</v>
      </c>
    </row>
    <row r="17" spans="1:13" hidden="1" x14ac:dyDescent="0.2">
      <c r="A17" t="s">
        <v>6</v>
      </c>
      <c r="B17" s="1">
        <v>44378.043761574074</v>
      </c>
      <c r="C17" s="1">
        <v>44378.235983796294</v>
      </c>
      <c r="D17">
        <v>276.80895996093801</v>
      </c>
      <c r="E17">
        <v>0</v>
      </c>
      <c r="F17">
        <v>426</v>
      </c>
      <c r="G17" t="s">
        <v>43</v>
      </c>
      <c r="H17" t="s">
        <v>24</v>
      </c>
      <c r="I17">
        <f>tbl_Fact[[#This Row],[Duration]] / 60</f>
        <v>4.6134826660156332</v>
      </c>
      <c r="J17">
        <f>IF(OR(G17="Run Time", G17="CC (Changeover Cleaning)"), I17, 0)</f>
        <v>4.6134826660156332</v>
      </c>
      <c r="K17">
        <f>IF(G17&lt;&gt;"PM (Maintenance)", I17, 0)</f>
        <v>4.6134826660156332</v>
      </c>
      <c r="L17" s="5">
        <f>MAX(tbl_Fact[[#This Row],[TotalBiscuitsMade]],tbl_Fact[[#This Row],[GoodMadeBiscuits]])</f>
        <v>426</v>
      </c>
      <c r="M17" s="5">
        <f>IF(tbl_Fact[[#This Row],[Operating_Hours]]&gt;0,tbl_Fact[[#This Row],[Operating_Hours]]*51840,0)</f>
        <v>239162.94140625044</v>
      </c>
    </row>
    <row r="18" spans="1:13" hidden="1" x14ac:dyDescent="0.2">
      <c r="A18" t="s">
        <v>7</v>
      </c>
      <c r="B18" s="1">
        <v>44378.043912037036</v>
      </c>
      <c r="C18" s="1">
        <v>44378.235775462963</v>
      </c>
      <c r="D18">
        <v>276.292724609375</v>
      </c>
      <c r="E18">
        <v>0</v>
      </c>
      <c r="F18">
        <v>51</v>
      </c>
      <c r="G18" t="s">
        <v>44</v>
      </c>
      <c r="H18" t="s">
        <v>24</v>
      </c>
      <c r="I18">
        <f>tbl_Fact[[#This Row],[Duration]] / 60</f>
        <v>4.604878743489583</v>
      </c>
      <c r="J18">
        <f>IF(OR(G18="Run Time", G18="CC (Changeover Cleaning)"), I18, 0)</f>
        <v>0</v>
      </c>
      <c r="K18">
        <f>IF(G18&lt;&gt;"PM (Maintenance)", I18, 0)</f>
        <v>4.604878743489583</v>
      </c>
      <c r="L18" s="5">
        <f>MAX(tbl_Fact[[#This Row],[TotalBiscuitsMade]],tbl_Fact[[#This Row],[GoodMadeBiscuits]])</f>
        <v>51</v>
      </c>
      <c r="M18" s="5">
        <f>IF(tbl_Fact[[#This Row],[Operating_Hours]]&gt;0,tbl_Fact[[#This Row],[Operating_Hours]]*51840,0)</f>
        <v>0</v>
      </c>
    </row>
    <row r="19" spans="1:13" hidden="1" x14ac:dyDescent="0.2">
      <c r="A19" t="s">
        <v>5</v>
      </c>
      <c r="B19" s="1">
        <v>44378.044386574074</v>
      </c>
      <c r="C19" s="1">
        <v>44378.045590277776</v>
      </c>
      <c r="D19">
        <v>1.7333333492279099</v>
      </c>
      <c r="E19">
        <v>136864</v>
      </c>
      <c r="F19">
        <v>38435</v>
      </c>
      <c r="G19" t="s">
        <v>43</v>
      </c>
      <c r="H19" t="s">
        <v>24</v>
      </c>
      <c r="I19">
        <f>tbl_Fact[[#This Row],[Duration]] / 60</f>
        <v>2.8888889153798499E-2</v>
      </c>
      <c r="J19">
        <f>IF(OR(G19="Run Time", G19="CC (Changeover Cleaning)"), I19, 0)</f>
        <v>2.8888889153798499E-2</v>
      </c>
      <c r="K19">
        <f>IF(G19&lt;&gt;"PM (Maintenance)", I19, 0)</f>
        <v>2.8888889153798499E-2</v>
      </c>
      <c r="L19" s="5">
        <f>MAX(tbl_Fact[[#This Row],[TotalBiscuitsMade]],tbl_Fact[[#This Row],[GoodMadeBiscuits]])</f>
        <v>136864</v>
      </c>
      <c r="M19" s="5">
        <f>IF(tbl_Fact[[#This Row],[Operating_Hours]]&gt;0,tbl_Fact[[#This Row],[Operating_Hours]]*51840,0)</f>
        <v>1497.6000137329142</v>
      </c>
    </row>
    <row r="20" spans="1:13" hidden="1" x14ac:dyDescent="0.2">
      <c r="A20" t="s">
        <v>5</v>
      </c>
      <c r="B20" s="1">
        <v>44378.045590277776</v>
      </c>
      <c r="C20" s="1">
        <v>44378.0466087963</v>
      </c>
      <c r="D20">
        <v>1.4666666984558101</v>
      </c>
      <c r="E20">
        <v>137646</v>
      </c>
      <c r="F20">
        <v>39256</v>
      </c>
      <c r="G20" t="s">
        <v>44</v>
      </c>
      <c r="H20" t="s">
        <v>24</v>
      </c>
      <c r="I20">
        <f>tbl_Fact[[#This Row],[Duration]] / 60</f>
        <v>2.4444444974263502E-2</v>
      </c>
      <c r="J20">
        <f>IF(OR(G20="Run Time", G20="CC (Changeover Cleaning)"), I20, 0)</f>
        <v>0</v>
      </c>
      <c r="K20">
        <f>IF(G20&lt;&gt;"PM (Maintenance)", I20, 0)</f>
        <v>2.4444444974263502E-2</v>
      </c>
      <c r="L20" s="5">
        <f>MAX(tbl_Fact[[#This Row],[TotalBiscuitsMade]],tbl_Fact[[#This Row],[GoodMadeBiscuits]])</f>
        <v>137646</v>
      </c>
      <c r="M20" s="5">
        <f>IF(tbl_Fact[[#This Row],[Operating_Hours]]&gt;0,tbl_Fact[[#This Row],[Operating_Hours]]*51840,0)</f>
        <v>0</v>
      </c>
    </row>
    <row r="21" spans="1:13" hidden="1" x14ac:dyDescent="0.2">
      <c r="A21" t="s">
        <v>5</v>
      </c>
      <c r="B21" s="1">
        <v>44378.0466087963</v>
      </c>
      <c r="C21" s="1">
        <v>44378.047673611109</v>
      </c>
      <c r="D21">
        <v>1.5333333015441899</v>
      </c>
      <c r="E21">
        <v>137991</v>
      </c>
      <c r="F21">
        <v>38985</v>
      </c>
      <c r="G21" t="s">
        <v>43</v>
      </c>
      <c r="H21" t="s">
        <v>24</v>
      </c>
      <c r="I21">
        <f>tbl_Fact[[#This Row],[Duration]] / 60</f>
        <v>2.5555555025736497E-2</v>
      </c>
      <c r="J21">
        <f>IF(OR(G21="Run Time", G21="CC (Changeover Cleaning)"), I21, 0)</f>
        <v>2.5555555025736497E-2</v>
      </c>
      <c r="K21">
        <f>IF(G21&lt;&gt;"PM (Maintenance)", I21, 0)</f>
        <v>2.5555555025736497E-2</v>
      </c>
      <c r="L21" s="5">
        <f>MAX(tbl_Fact[[#This Row],[TotalBiscuitsMade]],tbl_Fact[[#This Row],[GoodMadeBiscuits]])</f>
        <v>137991</v>
      </c>
      <c r="M21" s="5">
        <f>IF(tbl_Fact[[#This Row],[Operating_Hours]]&gt;0,tbl_Fact[[#This Row],[Operating_Hours]]*51840,0)</f>
        <v>1324.7999725341799</v>
      </c>
    </row>
    <row r="22" spans="1:13" hidden="1" x14ac:dyDescent="0.2">
      <c r="A22" t="s">
        <v>5</v>
      </c>
      <c r="B22" s="1">
        <v>44378.047673611109</v>
      </c>
      <c r="C22" s="1">
        <v>44378.047696759262</v>
      </c>
      <c r="D22">
        <v>3.3333335071802098E-2</v>
      </c>
      <c r="E22">
        <v>137969</v>
      </c>
      <c r="F22">
        <v>39126</v>
      </c>
      <c r="G22" t="s">
        <v>44</v>
      </c>
      <c r="H22" t="s">
        <v>24</v>
      </c>
      <c r="I22">
        <f>tbl_Fact[[#This Row],[Duration]] / 60</f>
        <v>5.5555558453003495E-4</v>
      </c>
      <c r="J22">
        <f>IF(OR(G22="Run Time", G22="CC (Changeover Cleaning)"), I22, 0)</f>
        <v>0</v>
      </c>
      <c r="K22">
        <f>IF(G22&lt;&gt;"PM (Maintenance)", I22, 0)</f>
        <v>5.5555558453003495E-4</v>
      </c>
      <c r="L22" s="5">
        <f>MAX(tbl_Fact[[#This Row],[TotalBiscuitsMade]],tbl_Fact[[#This Row],[GoodMadeBiscuits]])</f>
        <v>137969</v>
      </c>
      <c r="M22" s="5">
        <f>IF(tbl_Fact[[#This Row],[Operating_Hours]]&gt;0,tbl_Fact[[#This Row],[Operating_Hours]]*51840,0)</f>
        <v>0</v>
      </c>
    </row>
    <row r="23" spans="1:13" hidden="1" x14ac:dyDescent="0.2">
      <c r="A23" t="s">
        <v>5</v>
      </c>
      <c r="B23" s="1">
        <v>44378.047696759262</v>
      </c>
      <c r="C23" s="1">
        <v>44378.047789351855</v>
      </c>
      <c r="D23">
        <v>0.133333340287209</v>
      </c>
      <c r="E23">
        <v>137936</v>
      </c>
      <c r="F23">
        <v>39211</v>
      </c>
      <c r="G23" t="s">
        <v>43</v>
      </c>
      <c r="H23" t="s">
        <v>24</v>
      </c>
      <c r="I23">
        <f>tbl_Fact[[#This Row],[Duration]] / 60</f>
        <v>2.2222223381201502E-3</v>
      </c>
      <c r="J23">
        <f>IF(OR(G23="Run Time", G23="CC (Changeover Cleaning)"), I23, 0)</f>
        <v>2.2222223381201502E-3</v>
      </c>
      <c r="K23">
        <f>IF(G23&lt;&gt;"PM (Maintenance)", I23, 0)</f>
        <v>2.2222223381201502E-3</v>
      </c>
      <c r="L23" s="5">
        <f>MAX(tbl_Fact[[#This Row],[TotalBiscuitsMade]],tbl_Fact[[#This Row],[GoodMadeBiscuits]])</f>
        <v>137936</v>
      </c>
      <c r="M23" s="5">
        <f>IF(tbl_Fact[[#This Row],[Operating_Hours]]&gt;0,tbl_Fact[[#This Row],[Operating_Hours]]*51840,0)</f>
        <v>115.20000600814859</v>
      </c>
    </row>
    <row r="24" spans="1:13" hidden="1" x14ac:dyDescent="0.2">
      <c r="A24" t="s">
        <v>5</v>
      </c>
      <c r="B24" s="1">
        <v>44378.047789351855</v>
      </c>
      <c r="C24" s="1">
        <v>44378.048564814817</v>
      </c>
      <c r="D24">
        <v>1.11666667461395</v>
      </c>
      <c r="E24">
        <v>138243</v>
      </c>
      <c r="F24">
        <v>39529</v>
      </c>
      <c r="G24" t="s">
        <v>44</v>
      </c>
      <c r="H24" t="s">
        <v>24</v>
      </c>
      <c r="I24">
        <f>tbl_Fact[[#This Row],[Duration]] / 60</f>
        <v>1.8611111243565834E-2</v>
      </c>
      <c r="J24">
        <f>IF(OR(G24="Run Time", G24="CC (Changeover Cleaning)"), I24, 0)</f>
        <v>0</v>
      </c>
      <c r="K24">
        <f>IF(G24&lt;&gt;"PM (Maintenance)", I24, 0)</f>
        <v>1.8611111243565834E-2</v>
      </c>
      <c r="L24" s="5">
        <f>MAX(tbl_Fact[[#This Row],[TotalBiscuitsMade]],tbl_Fact[[#This Row],[GoodMadeBiscuits]])</f>
        <v>138243</v>
      </c>
      <c r="M24" s="5">
        <f>IF(tbl_Fact[[#This Row],[Operating_Hours]]&gt;0,tbl_Fact[[#This Row],[Operating_Hours]]*51840,0)</f>
        <v>0</v>
      </c>
    </row>
    <row r="25" spans="1:13" hidden="1" x14ac:dyDescent="0.2">
      <c r="A25" t="s">
        <v>5</v>
      </c>
      <c r="B25" s="1">
        <v>44378.048564814817</v>
      </c>
      <c r="C25" s="1">
        <v>44378.049861111111</v>
      </c>
      <c r="D25">
        <v>1.86666667461395</v>
      </c>
      <c r="E25">
        <v>138287</v>
      </c>
      <c r="F25">
        <v>39438</v>
      </c>
      <c r="G25" t="s">
        <v>43</v>
      </c>
      <c r="H25" t="s">
        <v>24</v>
      </c>
      <c r="I25">
        <f>tbl_Fact[[#This Row],[Duration]] / 60</f>
        <v>3.1111111243565834E-2</v>
      </c>
      <c r="J25">
        <f>IF(OR(G25="Run Time", G25="CC (Changeover Cleaning)"), I25, 0)</f>
        <v>3.1111111243565834E-2</v>
      </c>
      <c r="K25">
        <f>IF(G25&lt;&gt;"PM (Maintenance)", I25, 0)</f>
        <v>3.1111111243565834E-2</v>
      </c>
      <c r="L25" s="5">
        <f>MAX(tbl_Fact[[#This Row],[TotalBiscuitsMade]],tbl_Fact[[#This Row],[GoodMadeBiscuits]])</f>
        <v>138287</v>
      </c>
      <c r="M25" s="5">
        <f>IF(tbl_Fact[[#This Row],[Operating_Hours]]&gt;0,tbl_Fact[[#This Row],[Operating_Hours]]*51840,0)</f>
        <v>1612.8000068664528</v>
      </c>
    </row>
    <row r="26" spans="1:13" hidden="1" x14ac:dyDescent="0.2">
      <c r="A26" t="s">
        <v>5</v>
      </c>
      <c r="B26" s="1">
        <v>44378.049861111111</v>
      </c>
      <c r="C26" s="1">
        <v>44378.049884259257</v>
      </c>
      <c r="D26">
        <v>3.3333335071802098E-2</v>
      </c>
      <c r="E26">
        <v>138307</v>
      </c>
      <c r="F26">
        <v>39839</v>
      </c>
      <c r="G26" t="s">
        <v>44</v>
      </c>
      <c r="H26" t="s">
        <v>24</v>
      </c>
      <c r="I26">
        <f>tbl_Fact[[#This Row],[Duration]] / 60</f>
        <v>5.5555558453003495E-4</v>
      </c>
      <c r="J26">
        <f>IF(OR(G26="Run Time", G26="CC (Changeover Cleaning)"), I26, 0)</f>
        <v>0</v>
      </c>
      <c r="K26">
        <f>IF(G26&lt;&gt;"PM (Maintenance)", I26, 0)</f>
        <v>5.5555558453003495E-4</v>
      </c>
      <c r="L26" s="5">
        <f>MAX(tbl_Fact[[#This Row],[TotalBiscuitsMade]],tbl_Fact[[#This Row],[GoodMadeBiscuits]])</f>
        <v>138307</v>
      </c>
      <c r="M26" s="5">
        <f>IF(tbl_Fact[[#This Row],[Operating_Hours]]&gt;0,tbl_Fact[[#This Row],[Operating_Hours]]*51840,0)</f>
        <v>0</v>
      </c>
    </row>
    <row r="27" spans="1:13" hidden="1" x14ac:dyDescent="0.2">
      <c r="A27" t="s">
        <v>5</v>
      </c>
      <c r="B27" s="1">
        <v>44378.049884259257</v>
      </c>
      <c r="C27" s="1">
        <v>44378.050011574072</v>
      </c>
      <c r="D27">
        <v>0.18333333730697601</v>
      </c>
      <c r="E27">
        <v>138143</v>
      </c>
      <c r="F27">
        <v>39882</v>
      </c>
      <c r="G27" t="s">
        <v>43</v>
      </c>
      <c r="H27" t="s">
        <v>24</v>
      </c>
      <c r="I27">
        <f>tbl_Fact[[#This Row],[Duration]] / 60</f>
        <v>3.0555556217829335E-3</v>
      </c>
      <c r="J27">
        <f>IF(OR(G27="Run Time", G27="CC (Changeover Cleaning)"), I27, 0)</f>
        <v>3.0555556217829335E-3</v>
      </c>
      <c r="K27">
        <f>IF(G27&lt;&gt;"PM (Maintenance)", I27, 0)</f>
        <v>3.0555556217829335E-3</v>
      </c>
      <c r="L27" s="5">
        <f>MAX(tbl_Fact[[#This Row],[TotalBiscuitsMade]],tbl_Fact[[#This Row],[GoodMadeBiscuits]])</f>
        <v>138143</v>
      </c>
      <c r="M27" s="5">
        <f>IF(tbl_Fact[[#This Row],[Operating_Hours]]&gt;0,tbl_Fact[[#This Row],[Operating_Hours]]*51840,0)</f>
        <v>158.40000343322728</v>
      </c>
    </row>
    <row r="28" spans="1:13" hidden="1" x14ac:dyDescent="0.2">
      <c r="A28" t="s">
        <v>5</v>
      </c>
      <c r="B28" s="1">
        <v>44378.050011574072</v>
      </c>
      <c r="C28" s="1">
        <v>44378.050034722219</v>
      </c>
      <c r="D28">
        <v>3.3333335071802098E-2</v>
      </c>
      <c r="E28">
        <v>138449</v>
      </c>
      <c r="F28">
        <v>39879</v>
      </c>
      <c r="G28" t="s">
        <v>44</v>
      </c>
      <c r="H28" t="s">
        <v>24</v>
      </c>
      <c r="I28">
        <f>tbl_Fact[[#This Row],[Duration]] / 60</f>
        <v>5.5555558453003495E-4</v>
      </c>
      <c r="J28">
        <f>IF(OR(G28="Run Time", G28="CC (Changeover Cleaning)"), I28, 0)</f>
        <v>0</v>
      </c>
      <c r="K28">
        <f>IF(G28&lt;&gt;"PM (Maintenance)", I28, 0)</f>
        <v>5.5555558453003495E-4</v>
      </c>
      <c r="L28" s="5">
        <f>MAX(tbl_Fact[[#This Row],[TotalBiscuitsMade]],tbl_Fact[[#This Row],[GoodMadeBiscuits]])</f>
        <v>138449</v>
      </c>
      <c r="M28" s="5">
        <f>IF(tbl_Fact[[#This Row],[Operating_Hours]]&gt;0,tbl_Fact[[#This Row],[Operating_Hours]]*51840,0)</f>
        <v>0</v>
      </c>
    </row>
    <row r="29" spans="1:13" hidden="1" x14ac:dyDescent="0.2">
      <c r="A29" t="s">
        <v>5</v>
      </c>
      <c r="B29" s="1">
        <v>44378.050034722219</v>
      </c>
      <c r="C29" s="1">
        <v>44378.050752314812</v>
      </c>
      <c r="D29">
        <v>1.0333333015441899</v>
      </c>
      <c r="E29">
        <v>138653</v>
      </c>
      <c r="F29">
        <v>39459</v>
      </c>
      <c r="G29" t="s">
        <v>43</v>
      </c>
      <c r="H29" t="s">
        <v>24</v>
      </c>
      <c r="I29">
        <f>tbl_Fact[[#This Row],[Duration]] / 60</f>
        <v>1.7222221692403165E-2</v>
      </c>
      <c r="J29">
        <f>IF(OR(G29="Run Time", G29="CC (Changeover Cleaning)"), I29, 0)</f>
        <v>1.7222221692403165E-2</v>
      </c>
      <c r="K29">
        <f>IF(G29&lt;&gt;"PM (Maintenance)", I29, 0)</f>
        <v>1.7222221692403165E-2</v>
      </c>
      <c r="L29" s="5">
        <f>MAX(tbl_Fact[[#This Row],[TotalBiscuitsMade]],tbl_Fact[[#This Row],[GoodMadeBiscuits]])</f>
        <v>138653</v>
      </c>
      <c r="M29" s="5">
        <f>IF(tbl_Fact[[#This Row],[Operating_Hours]]&gt;0,tbl_Fact[[#This Row],[Operating_Hours]]*51840,0)</f>
        <v>892.79997253418014</v>
      </c>
    </row>
    <row r="30" spans="1:13" hidden="1" x14ac:dyDescent="0.2">
      <c r="A30" t="s">
        <v>5</v>
      </c>
      <c r="B30" s="1">
        <v>44378.050752314812</v>
      </c>
      <c r="C30" s="1">
        <v>44378.051516203705</v>
      </c>
      <c r="D30">
        <v>1.1000000238418599</v>
      </c>
      <c r="E30">
        <v>138948</v>
      </c>
      <c r="F30">
        <v>40159</v>
      </c>
      <c r="G30" t="s">
        <v>44</v>
      </c>
      <c r="H30" t="s">
        <v>24</v>
      </c>
      <c r="I30">
        <f>tbl_Fact[[#This Row],[Duration]] / 60</f>
        <v>1.8333333730697666E-2</v>
      </c>
      <c r="J30">
        <f>IF(OR(G30="Run Time", G30="CC (Changeover Cleaning)"), I30, 0)</f>
        <v>0</v>
      </c>
      <c r="K30">
        <f>IF(G30&lt;&gt;"PM (Maintenance)", I30, 0)</f>
        <v>1.8333333730697666E-2</v>
      </c>
      <c r="L30" s="5">
        <f>MAX(tbl_Fact[[#This Row],[TotalBiscuitsMade]],tbl_Fact[[#This Row],[GoodMadeBiscuits]])</f>
        <v>138948</v>
      </c>
      <c r="M30" s="5">
        <f>IF(tbl_Fact[[#This Row],[Operating_Hours]]&gt;0,tbl_Fact[[#This Row],[Operating_Hours]]*51840,0)</f>
        <v>0</v>
      </c>
    </row>
    <row r="31" spans="1:13" hidden="1" x14ac:dyDescent="0.2">
      <c r="A31" t="s">
        <v>5</v>
      </c>
      <c r="B31" s="1">
        <v>44378.051516203705</v>
      </c>
      <c r="C31" s="1">
        <v>44378.053124999999</v>
      </c>
      <c r="D31">
        <v>2.3166666030883798</v>
      </c>
      <c r="E31">
        <v>138916</v>
      </c>
      <c r="F31">
        <v>40051</v>
      </c>
      <c r="G31" t="s">
        <v>43</v>
      </c>
      <c r="H31" t="s">
        <v>24</v>
      </c>
      <c r="I31">
        <f>tbl_Fact[[#This Row],[Duration]] / 60</f>
        <v>3.8611110051472997E-2</v>
      </c>
      <c r="J31">
        <f>IF(OR(G31="Run Time", G31="CC (Changeover Cleaning)"), I31, 0)</f>
        <v>3.8611110051472997E-2</v>
      </c>
      <c r="K31">
        <f>IF(G31&lt;&gt;"PM (Maintenance)", I31, 0)</f>
        <v>3.8611110051472997E-2</v>
      </c>
      <c r="L31" s="5">
        <f>MAX(tbl_Fact[[#This Row],[TotalBiscuitsMade]],tbl_Fact[[#This Row],[GoodMadeBiscuits]])</f>
        <v>138916</v>
      </c>
      <c r="M31" s="5">
        <f>IF(tbl_Fact[[#This Row],[Operating_Hours]]&gt;0,tbl_Fact[[#This Row],[Operating_Hours]]*51840,0)</f>
        <v>2001.5999450683601</v>
      </c>
    </row>
    <row r="32" spans="1:13" hidden="1" x14ac:dyDescent="0.2">
      <c r="A32" t="s">
        <v>5</v>
      </c>
      <c r="B32" s="1">
        <v>44378.053124999999</v>
      </c>
      <c r="C32" s="1">
        <v>44378.053553240738</v>
      </c>
      <c r="D32">
        <v>0.61666667461395297</v>
      </c>
      <c r="E32">
        <v>139142</v>
      </c>
      <c r="F32">
        <v>40600</v>
      </c>
      <c r="G32" t="s">
        <v>44</v>
      </c>
      <c r="H32" t="s">
        <v>24</v>
      </c>
      <c r="I32">
        <f>tbl_Fact[[#This Row],[Duration]] / 60</f>
        <v>1.0277777910232549E-2</v>
      </c>
      <c r="J32">
        <f>IF(OR(G32="Run Time", G32="CC (Changeover Cleaning)"), I32, 0)</f>
        <v>0</v>
      </c>
      <c r="K32">
        <f>IF(G32&lt;&gt;"PM (Maintenance)", I32, 0)</f>
        <v>1.0277777910232549E-2</v>
      </c>
      <c r="L32" s="5">
        <f>MAX(tbl_Fact[[#This Row],[TotalBiscuitsMade]],tbl_Fact[[#This Row],[GoodMadeBiscuits]])</f>
        <v>139142</v>
      </c>
      <c r="M32" s="5">
        <f>IF(tbl_Fact[[#This Row],[Operating_Hours]]&gt;0,tbl_Fact[[#This Row],[Operating_Hours]]*51840,0)</f>
        <v>0</v>
      </c>
    </row>
    <row r="33" spans="1:13" hidden="1" x14ac:dyDescent="0.2">
      <c r="A33" t="s">
        <v>5</v>
      </c>
      <c r="B33" s="1">
        <v>44378.053553240738</v>
      </c>
      <c r="C33" s="1">
        <v>44378.053761574076</v>
      </c>
      <c r="D33">
        <v>0.30000001192092901</v>
      </c>
      <c r="E33">
        <v>139083</v>
      </c>
      <c r="F33">
        <v>40673</v>
      </c>
      <c r="G33" t="s">
        <v>43</v>
      </c>
      <c r="H33" t="s">
        <v>24</v>
      </c>
      <c r="I33">
        <f>tbl_Fact[[#This Row],[Duration]] / 60</f>
        <v>5.0000001986821498E-3</v>
      </c>
      <c r="J33">
        <f>IF(OR(G33="Run Time", G33="CC (Changeover Cleaning)"), I33, 0)</f>
        <v>5.0000001986821498E-3</v>
      </c>
      <c r="K33">
        <f>IF(G33&lt;&gt;"PM (Maintenance)", I33, 0)</f>
        <v>5.0000001986821498E-3</v>
      </c>
      <c r="L33" s="5">
        <f>MAX(tbl_Fact[[#This Row],[TotalBiscuitsMade]],tbl_Fact[[#This Row],[GoodMadeBiscuits]])</f>
        <v>139083</v>
      </c>
      <c r="M33" s="5">
        <f>IF(tbl_Fact[[#This Row],[Operating_Hours]]&gt;0,tbl_Fact[[#This Row],[Operating_Hours]]*51840,0)</f>
        <v>259.20001029968267</v>
      </c>
    </row>
    <row r="34" spans="1:13" hidden="1" x14ac:dyDescent="0.2">
      <c r="A34" t="s">
        <v>5</v>
      </c>
      <c r="B34" s="1">
        <v>44378.053761574076</v>
      </c>
      <c r="C34" s="1">
        <v>44378.054861111108</v>
      </c>
      <c r="D34">
        <v>1.5833333730697601</v>
      </c>
      <c r="E34">
        <v>140056</v>
      </c>
      <c r="F34">
        <v>41283</v>
      </c>
      <c r="G34" t="s">
        <v>44</v>
      </c>
      <c r="H34" t="s">
        <v>24</v>
      </c>
      <c r="I34">
        <f>tbl_Fact[[#This Row],[Duration]] / 60</f>
        <v>2.6388889551162666E-2</v>
      </c>
      <c r="J34">
        <f>IF(OR(G34="Run Time", G34="CC (Changeover Cleaning)"), I34, 0)</f>
        <v>0</v>
      </c>
      <c r="K34">
        <f>IF(G34&lt;&gt;"PM (Maintenance)", I34, 0)</f>
        <v>2.6388889551162666E-2</v>
      </c>
      <c r="L34" s="5">
        <f>MAX(tbl_Fact[[#This Row],[TotalBiscuitsMade]],tbl_Fact[[#This Row],[GoodMadeBiscuits]])</f>
        <v>140056</v>
      </c>
      <c r="M34" s="5">
        <f>IF(tbl_Fact[[#This Row],[Operating_Hours]]&gt;0,tbl_Fact[[#This Row],[Operating_Hours]]*51840,0)</f>
        <v>0</v>
      </c>
    </row>
    <row r="35" spans="1:13" hidden="1" x14ac:dyDescent="0.2">
      <c r="A35" t="s">
        <v>5</v>
      </c>
      <c r="B35" s="1">
        <v>44378.054861111108</v>
      </c>
      <c r="C35" s="1">
        <v>44378.055497685185</v>
      </c>
      <c r="D35">
        <v>0.91666668653488204</v>
      </c>
      <c r="E35">
        <v>140130</v>
      </c>
      <c r="F35">
        <v>41409</v>
      </c>
      <c r="G35" t="s">
        <v>43</v>
      </c>
      <c r="H35" t="s">
        <v>24</v>
      </c>
      <c r="I35">
        <f>tbl_Fact[[#This Row],[Duration]] / 60</f>
        <v>1.5277778108914701E-2</v>
      </c>
      <c r="J35">
        <f>IF(OR(G35="Run Time", G35="CC (Changeover Cleaning)"), I35, 0)</f>
        <v>1.5277778108914701E-2</v>
      </c>
      <c r="K35">
        <f>IF(G35&lt;&gt;"PM (Maintenance)", I35, 0)</f>
        <v>1.5277778108914701E-2</v>
      </c>
      <c r="L35" s="5">
        <f>MAX(tbl_Fact[[#This Row],[TotalBiscuitsMade]],tbl_Fact[[#This Row],[GoodMadeBiscuits]])</f>
        <v>140130</v>
      </c>
      <c r="M35" s="5">
        <f>IF(tbl_Fact[[#This Row],[Operating_Hours]]&gt;0,tbl_Fact[[#This Row],[Operating_Hours]]*51840,0)</f>
        <v>792.00001716613804</v>
      </c>
    </row>
    <row r="36" spans="1:13" hidden="1" x14ac:dyDescent="0.2">
      <c r="A36" t="s">
        <v>5</v>
      </c>
      <c r="B36" s="1">
        <v>44378.055497685185</v>
      </c>
      <c r="C36" s="1">
        <v>44378.05605324074</v>
      </c>
      <c r="D36">
        <v>0.80000001192092896</v>
      </c>
      <c r="E36">
        <v>140359</v>
      </c>
      <c r="F36">
        <v>41510</v>
      </c>
      <c r="G36" t="s">
        <v>44</v>
      </c>
      <c r="H36" t="s">
        <v>24</v>
      </c>
      <c r="I36">
        <f>tbl_Fact[[#This Row],[Duration]] / 60</f>
        <v>1.3333333532015483E-2</v>
      </c>
      <c r="J36">
        <f>IF(OR(G36="Run Time", G36="CC (Changeover Cleaning)"), I36, 0)</f>
        <v>0</v>
      </c>
      <c r="K36">
        <f>IF(G36&lt;&gt;"PM (Maintenance)", I36, 0)</f>
        <v>1.3333333532015483E-2</v>
      </c>
      <c r="L36" s="5">
        <f>MAX(tbl_Fact[[#This Row],[TotalBiscuitsMade]],tbl_Fact[[#This Row],[GoodMadeBiscuits]])</f>
        <v>140359</v>
      </c>
      <c r="M36" s="5">
        <f>IF(tbl_Fact[[#This Row],[Operating_Hours]]&gt;0,tbl_Fact[[#This Row],[Operating_Hours]]*51840,0)</f>
        <v>0</v>
      </c>
    </row>
    <row r="37" spans="1:13" hidden="1" x14ac:dyDescent="0.2">
      <c r="A37" t="s">
        <v>5</v>
      </c>
      <c r="B37" s="1">
        <v>44378.05605324074</v>
      </c>
      <c r="C37" s="1">
        <v>44378.056921296295</v>
      </c>
      <c r="D37">
        <v>1.25</v>
      </c>
      <c r="E37">
        <v>140502</v>
      </c>
      <c r="F37">
        <v>41520</v>
      </c>
      <c r="G37" t="s">
        <v>43</v>
      </c>
      <c r="H37" t="s">
        <v>24</v>
      </c>
      <c r="I37">
        <f>tbl_Fact[[#This Row],[Duration]] / 60</f>
        <v>2.0833333333333332E-2</v>
      </c>
      <c r="J37">
        <f>IF(OR(G37="Run Time", G37="CC (Changeover Cleaning)"), I37, 0)</f>
        <v>2.0833333333333332E-2</v>
      </c>
      <c r="K37">
        <f>IF(G37&lt;&gt;"PM (Maintenance)", I37, 0)</f>
        <v>2.0833333333333332E-2</v>
      </c>
      <c r="L37" s="5">
        <f>MAX(tbl_Fact[[#This Row],[TotalBiscuitsMade]],tbl_Fact[[#This Row],[GoodMadeBiscuits]])</f>
        <v>140502</v>
      </c>
      <c r="M37" s="5">
        <f>IF(tbl_Fact[[#This Row],[Operating_Hours]]&gt;0,tbl_Fact[[#This Row],[Operating_Hours]]*51840,0)</f>
        <v>1080</v>
      </c>
    </row>
    <row r="38" spans="1:13" hidden="1" x14ac:dyDescent="0.2">
      <c r="A38" t="s">
        <v>5</v>
      </c>
      <c r="B38" s="1">
        <v>44378.056921296295</v>
      </c>
      <c r="C38" s="1">
        <v>44378.070127314815</v>
      </c>
      <c r="D38">
        <v>19.016666412353501</v>
      </c>
      <c r="E38">
        <v>153722</v>
      </c>
      <c r="F38">
        <v>54914</v>
      </c>
      <c r="G38" t="s">
        <v>44</v>
      </c>
      <c r="H38" t="s">
        <v>24</v>
      </c>
      <c r="I38">
        <f>tbl_Fact[[#This Row],[Duration]] / 60</f>
        <v>0.31694444020589169</v>
      </c>
      <c r="J38">
        <f>IF(OR(G38="Run Time", G38="CC (Changeover Cleaning)"), I38, 0)</f>
        <v>0</v>
      </c>
      <c r="K38">
        <f>IF(G38&lt;&gt;"PM (Maintenance)", I38, 0)</f>
        <v>0.31694444020589169</v>
      </c>
      <c r="L38" s="5">
        <f>MAX(tbl_Fact[[#This Row],[TotalBiscuitsMade]],tbl_Fact[[#This Row],[GoodMadeBiscuits]])</f>
        <v>153722</v>
      </c>
      <c r="M38" s="5">
        <f>IF(tbl_Fact[[#This Row],[Operating_Hours]]&gt;0,tbl_Fact[[#This Row],[Operating_Hours]]*51840,0)</f>
        <v>0</v>
      </c>
    </row>
    <row r="39" spans="1:13" hidden="1" x14ac:dyDescent="0.2">
      <c r="A39" t="s">
        <v>5</v>
      </c>
      <c r="B39" s="1">
        <v>44378.070127314815</v>
      </c>
      <c r="C39" s="1">
        <v>44378.071319444447</v>
      </c>
      <c r="D39">
        <v>1.7166666984558101</v>
      </c>
      <c r="E39">
        <v>153663</v>
      </c>
      <c r="F39">
        <v>54940</v>
      </c>
      <c r="G39" t="s">
        <v>43</v>
      </c>
      <c r="H39" t="s">
        <v>24</v>
      </c>
      <c r="I39">
        <f>tbl_Fact[[#This Row],[Duration]] / 60</f>
        <v>2.8611111640930168E-2</v>
      </c>
      <c r="J39">
        <f>IF(OR(G39="Run Time", G39="CC (Changeover Cleaning)"), I39, 0)</f>
        <v>2.8611111640930168E-2</v>
      </c>
      <c r="K39">
        <f>IF(G39&lt;&gt;"PM (Maintenance)", I39, 0)</f>
        <v>2.8611111640930168E-2</v>
      </c>
      <c r="L39" s="5">
        <f>MAX(tbl_Fact[[#This Row],[TotalBiscuitsMade]],tbl_Fact[[#This Row],[GoodMadeBiscuits]])</f>
        <v>153663</v>
      </c>
      <c r="M39" s="5">
        <f>IF(tbl_Fact[[#This Row],[Operating_Hours]]&gt;0,tbl_Fact[[#This Row],[Operating_Hours]]*51840,0)</f>
        <v>1483.2000274658199</v>
      </c>
    </row>
    <row r="40" spans="1:13" hidden="1" x14ac:dyDescent="0.2">
      <c r="A40" t="s">
        <v>5</v>
      </c>
      <c r="B40" s="1">
        <v>44378.071319444447</v>
      </c>
      <c r="C40" s="1">
        <v>44378.071423611109</v>
      </c>
      <c r="D40">
        <v>0.15000000596046401</v>
      </c>
      <c r="E40">
        <v>153553</v>
      </c>
      <c r="F40">
        <v>54954</v>
      </c>
      <c r="G40" t="s">
        <v>44</v>
      </c>
      <c r="H40" t="s">
        <v>24</v>
      </c>
      <c r="I40">
        <f>tbl_Fact[[#This Row],[Duration]] / 60</f>
        <v>2.5000000993410667E-3</v>
      </c>
      <c r="J40">
        <f>IF(OR(G40="Run Time", G40="CC (Changeover Cleaning)"), I40, 0)</f>
        <v>0</v>
      </c>
      <c r="K40">
        <f>IF(G40&lt;&gt;"PM (Maintenance)", I40, 0)</f>
        <v>2.5000000993410667E-3</v>
      </c>
      <c r="L40" s="5">
        <f>MAX(tbl_Fact[[#This Row],[TotalBiscuitsMade]],tbl_Fact[[#This Row],[GoodMadeBiscuits]])</f>
        <v>153553</v>
      </c>
      <c r="M40" s="5">
        <f>IF(tbl_Fact[[#This Row],[Operating_Hours]]&gt;0,tbl_Fact[[#This Row],[Operating_Hours]]*51840,0)</f>
        <v>0</v>
      </c>
    </row>
    <row r="41" spans="1:13" hidden="1" x14ac:dyDescent="0.2">
      <c r="A41" t="s">
        <v>5</v>
      </c>
      <c r="B41" s="1">
        <v>44378.071423611109</v>
      </c>
      <c r="C41" s="1">
        <v>44378.075775462959</v>
      </c>
      <c r="D41">
        <v>6.2666668891906703</v>
      </c>
      <c r="E41">
        <v>153468</v>
      </c>
      <c r="F41">
        <v>54976</v>
      </c>
      <c r="G41" t="s">
        <v>43</v>
      </c>
      <c r="H41" t="s">
        <v>24</v>
      </c>
      <c r="I41">
        <f>tbl_Fact[[#This Row],[Duration]] / 60</f>
        <v>0.10444444815317784</v>
      </c>
      <c r="J41">
        <f>IF(OR(G41="Run Time", G41="CC (Changeover Cleaning)"), I41, 0)</f>
        <v>0.10444444815317784</v>
      </c>
      <c r="K41">
        <f>IF(G41&lt;&gt;"PM (Maintenance)", I41, 0)</f>
        <v>0.10444444815317784</v>
      </c>
      <c r="L41" s="5">
        <f>MAX(tbl_Fact[[#This Row],[TotalBiscuitsMade]],tbl_Fact[[#This Row],[GoodMadeBiscuits]])</f>
        <v>153468</v>
      </c>
      <c r="M41" s="5">
        <f>IF(tbl_Fact[[#This Row],[Operating_Hours]]&gt;0,tbl_Fact[[#This Row],[Operating_Hours]]*51840,0)</f>
        <v>5414.4001922607395</v>
      </c>
    </row>
    <row r="42" spans="1:13" hidden="1" x14ac:dyDescent="0.2">
      <c r="A42" t="s">
        <v>5</v>
      </c>
      <c r="B42" s="1">
        <v>44378.075775462959</v>
      </c>
      <c r="C42" s="1">
        <v>44378.080393518518</v>
      </c>
      <c r="D42">
        <v>6.6500000953674299</v>
      </c>
      <c r="E42">
        <v>157553</v>
      </c>
      <c r="F42">
        <v>58977</v>
      </c>
      <c r="G42" t="s">
        <v>44</v>
      </c>
      <c r="H42" t="s">
        <v>24</v>
      </c>
      <c r="I42">
        <f>tbl_Fact[[#This Row],[Duration]] / 60</f>
        <v>0.1108333349227905</v>
      </c>
      <c r="J42">
        <f>IF(OR(G42="Run Time", G42="CC (Changeover Cleaning)"), I42, 0)</f>
        <v>0</v>
      </c>
      <c r="K42">
        <f>IF(G42&lt;&gt;"PM (Maintenance)", I42, 0)</f>
        <v>0.1108333349227905</v>
      </c>
      <c r="L42" s="5">
        <f>MAX(tbl_Fact[[#This Row],[TotalBiscuitsMade]],tbl_Fact[[#This Row],[GoodMadeBiscuits]])</f>
        <v>157553</v>
      </c>
      <c r="M42" s="5">
        <f>IF(tbl_Fact[[#This Row],[Operating_Hours]]&gt;0,tbl_Fact[[#This Row],[Operating_Hours]]*51840,0)</f>
        <v>0</v>
      </c>
    </row>
    <row r="43" spans="1:13" hidden="1" x14ac:dyDescent="0.2">
      <c r="A43" t="s">
        <v>5</v>
      </c>
      <c r="B43" s="1">
        <v>44378.080393518518</v>
      </c>
      <c r="C43" s="1">
        <v>44378.115601851852</v>
      </c>
      <c r="D43">
        <v>50.700000762939503</v>
      </c>
      <c r="E43">
        <v>157641</v>
      </c>
      <c r="F43">
        <v>58643</v>
      </c>
      <c r="G43" t="s">
        <v>43</v>
      </c>
      <c r="H43" t="s">
        <v>24</v>
      </c>
      <c r="I43">
        <f>tbl_Fact[[#This Row],[Duration]] / 60</f>
        <v>0.84500001271565839</v>
      </c>
      <c r="J43">
        <f>IF(OR(G43="Run Time", G43="CC (Changeover Cleaning)"), I43, 0)</f>
        <v>0.84500001271565839</v>
      </c>
      <c r="K43">
        <f>IF(G43&lt;&gt;"PM (Maintenance)", I43, 0)</f>
        <v>0.84500001271565839</v>
      </c>
      <c r="L43" s="5">
        <f>MAX(tbl_Fact[[#This Row],[TotalBiscuitsMade]],tbl_Fact[[#This Row],[GoodMadeBiscuits]])</f>
        <v>157641</v>
      </c>
      <c r="M43" s="5">
        <f>IF(tbl_Fact[[#This Row],[Operating_Hours]]&gt;0,tbl_Fact[[#This Row],[Operating_Hours]]*51840,0)</f>
        <v>43804.800659179731</v>
      </c>
    </row>
    <row r="44" spans="1:13" hidden="1" x14ac:dyDescent="0.2">
      <c r="A44" t="s">
        <v>5</v>
      </c>
      <c r="B44" s="1">
        <v>44378.115601851852</v>
      </c>
      <c r="C44" s="1">
        <v>44378.117974537039</v>
      </c>
      <c r="D44">
        <v>3.4166667461395299</v>
      </c>
      <c r="E44">
        <v>159208</v>
      </c>
      <c r="F44">
        <v>60827</v>
      </c>
      <c r="G44" t="s">
        <v>44</v>
      </c>
      <c r="H44" t="s">
        <v>24</v>
      </c>
      <c r="I44">
        <f>tbl_Fact[[#This Row],[Duration]] / 60</f>
        <v>5.6944445768992165E-2</v>
      </c>
      <c r="J44">
        <f>IF(OR(G44="Run Time", G44="CC (Changeover Cleaning)"), I44, 0)</f>
        <v>0</v>
      </c>
      <c r="K44">
        <f>IF(G44&lt;&gt;"PM (Maintenance)", I44, 0)</f>
        <v>5.6944445768992165E-2</v>
      </c>
      <c r="L44" s="5">
        <f>MAX(tbl_Fact[[#This Row],[TotalBiscuitsMade]],tbl_Fact[[#This Row],[GoodMadeBiscuits]])</f>
        <v>159208</v>
      </c>
      <c r="M44" s="5">
        <f>IF(tbl_Fact[[#This Row],[Operating_Hours]]&gt;0,tbl_Fact[[#This Row],[Operating_Hours]]*51840,0)</f>
        <v>0</v>
      </c>
    </row>
    <row r="45" spans="1:13" hidden="1" x14ac:dyDescent="0.2">
      <c r="A45" t="s">
        <v>5</v>
      </c>
      <c r="B45" s="1">
        <v>44378.117974537039</v>
      </c>
      <c r="C45" s="1">
        <v>44378.118368055555</v>
      </c>
      <c r="D45">
        <v>0.56666666269302401</v>
      </c>
      <c r="E45">
        <v>159421</v>
      </c>
      <c r="F45">
        <v>60667</v>
      </c>
      <c r="G45" t="s">
        <v>43</v>
      </c>
      <c r="H45" t="s">
        <v>24</v>
      </c>
      <c r="I45">
        <f>tbl_Fact[[#This Row],[Duration]] / 60</f>
        <v>9.4444443782170668E-3</v>
      </c>
      <c r="J45">
        <f>IF(OR(G45="Run Time", G45="CC (Changeover Cleaning)"), I45, 0)</f>
        <v>9.4444443782170668E-3</v>
      </c>
      <c r="K45">
        <f>IF(G45&lt;&gt;"PM (Maintenance)", I45, 0)</f>
        <v>9.4444443782170668E-3</v>
      </c>
      <c r="L45" s="5">
        <f>MAX(tbl_Fact[[#This Row],[TotalBiscuitsMade]],tbl_Fact[[#This Row],[GoodMadeBiscuits]])</f>
        <v>159421</v>
      </c>
      <c r="M45" s="5">
        <f>IF(tbl_Fact[[#This Row],[Operating_Hours]]&gt;0,tbl_Fact[[#This Row],[Operating_Hours]]*51840,0)</f>
        <v>489.59999656677275</v>
      </c>
    </row>
    <row r="46" spans="1:13" hidden="1" x14ac:dyDescent="0.2">
      <c r="A46" t="s">
        <v>5</v>
      </c>
      <c r="B46" s="1">
        <v>44378.118368055555</v>
      </c>
      <c r="C46" s="1">
        <v>44378.124537037038</v>
      </c>
      <c r="D46">
        <v>8.8833332061767596</v>
      </c>
      <c r="E46">
        <v>164638</v>
      </c>
      <c r="F46">
        <v>65762</v>
      </c>
      <c r="G46" t="s">
        <v>44</v>
      </c>
      <c r="H46" t="s">
        <v>24</v>
      </c>
      <c r="I46">
        <f>tbl_Fact[[#This Row],[Duration]] / 60</f>
        <v>0.14805555343627932</v>
      </c>
      <c r="J46">
        <f>IF(OR(G46="Run Time", G46="CC (Changeover Cleaning)"), I46, 0)</f>
        <v>0</v>
      </c>
      <c r="K46">
        <f>IF(G46&lt;&gt;"PM (Maintenance)", I46, 0)</f>
        <v>0.14805555343627932</v>
      </c>
      <c r="L46" s="5">
        <f>MAX(tbl_Fact[[#This Row],[TotalBiscuitsMade]],tbl_Fact[[#This Row],[GoodMadeBiscuits]])</f>
        <v>164638</v>
      </c>
      <c r="M46" s="5">
        <f>IF(tbl_Fact[[#This Row],[Operating_Hours]]&gt;0,tbl_Fact[[#This Row],[Operating_Hours]]*51840,0)</f>
        <v>0</v>
      </c>
    </row>
    <row r="47" spans="1:13" hidden="1" x14ac:dyDescent="0.2">
      <c r="A47" t="s">
        <v>5</v>
      </c>
      <c r="B47" s="1">
        <v>44378.124537037038</v>
      </c>
      <c r="C47" s="1">
        <v>44378.125358796293</v>
      </c>
      <c r="D47">
        <v>1.18333327770233</v>
      </c>
      <c r="E47">
        <v>164828</v>
      </c>
      <c r="F47">
        <v>66155</v>
      </c>
      <c r="G47" t="s">
        <v>43</v>
      </c>
      <c r="H47" t="s">
        <v>24</v>
      </c>
      <c r="I47">
        <f>tbl_Fact[[#This Row],[Duration]] / 60</f>
        <v>1.9722221295038832E-2</v>
      </c>
      <c r="J47">
        <f>IF(OR(G47="Run Time", G47="CC (Changeover Cleaning)"), I47, 0)</f>
        <v>1.9722221295038832E-2</v>
      </c>
      <c r="K47">
        <f>IF(G47&lt;&gt;"PM (Maintenance)", I47, 0)</f>
        <v>1.9722221295038832E-2</v>
      </c>
      <c r="L47" s="5">
        <f>MAX(tbl_Fact[[#This Row],[TotalBiscuitsMade]],tbl_Fact[[#This Row],[GoodMadeBiscuits]])</f>
        <v>164828</v>
      </c>
      <c r="M47" s="5">
        <f>IF(tbl_Fact[[#This Row],[Operating_Hours]]&gt;0,tbl_Fact[[#This Row],[Operating_Hours]]*51840,0)</f>
        <v>1022.3999519348131</v>
      </c>
    </row>
    <row r="48" spans="1:13" hidden="1" x14ac:dyDescent="0.2">
      <c r="A48" t="s">
        <v>5</v>
      </c>
      <c r="B48" s="1">
        <v>44378.125358796293</v>
      </c>
      <c r="C48" s="1">
        <v>44378.131319444445</v>
      </c>
      <c r="D48">
        <v>8.5833330154418892</v>
      </c>
      <c r="E48">
        <v>169620</v>
      </c>
      <c r="F48">
        <v>70968</v>
      </c>
      <c r="G48" t="s">
        <v>44</v>
      </c>
      <c r="H48" t="s">
        <v>24</v>
      </c>
      <c r="I48">
        <f>tbl_Fact[[#This Row],[Duration]] / 60</f>
        <v>0.14305555025736483</v>
      </c>
      <c r="J48">
        <f>IF(OR(G48="Run Time", G48="CC (Changeover Cleaning)"), I48, 0)</f>
        <v>0</v>
      </c>
      <c r="K48">
        <f>IF(G48&lt;&gt;"PM (Maintenance)", I48, 0)</f>
        <v>0.14305555025736483</v>
      </c>
      <c r="L48" s="5">
        <f>MAX(tbl_Fact[[#This Row],[TotalBiscuitsMade]],tbl_Fact[[#This Row],[GoodMadeBiscuits]])</f>
        <v>169620</v>
      </c>
      <c r="M48" s="5">
        <f>IF(tbl_Fact[[#This Row],[Operating_Hours]]&gt;0,tbl_Fact[[#This Row],[Operating_Hours]]*51840,0)</f>
        <v>0</v>
      </c>
    </row>
    <row r="49" spans="1:13" hidden="1" x14ac:dyDescent="0.2">
      <c r="A49" t="s">
        <v>5</v>
      </c>
      <c r="B49" s="1">
        <v>44378.131319444445</v>
      </c>
      <c r="C49" s="1">
        <v>44378.132291666669</v>
      </c>
      <c r="D49">
        <v>1.3999999761581401</v>
      </c>
      <c r="E49">
        <v>170015</v>
      </c>
      <c r="F49">
        <v>71202</v>
      </c>
      <c r="G49" t="s">
        <v>43</v>
      </c>
      <c r="H49" t="s">
        <v>24</v>
      </c>
      <c r="I49">
        <f>tbl_Fact[[#This Row],[Duration]] / 60</f>
        <v>2.3333332935969002E-2</v>
      </c>
      <c r="J49">
        <f>IF(OR(G49="Run Time", G49="CC (Changeover Cleaning)"), I49, 0)</f>
        <v>2.3333332935969002E-2</v>
      </c>
      <c r="K49">
        <f>IF(G49&lt;&gt;"PM (Maintenance)", I49, 0)</f>
        <v>2.3333332935969002E-2</v>
      </c>
      <c r="L49" s="5">
        <f>MAX(tbl_Fact[[#This Row],[TotalBiscuitsMade]],tbl_Fact[[#This Row],[GoodMadeBiscuits]])</f>
        <v>170015</v>
      </c>
      <c r="M49" s="5">
        <f>IF(tbl_Fact[[#This Row],[Operating_Hours]]&gt;0,tbl_Fact[[#This Row],[Operating_Hours]]*51840,0)</f>
        <v>1209.5999794006332</v>
      </c>
    </row>
    <row r="50" spans="1:13" hidden="1" x14ac:dyDescent="0.2">
      <c r="A50" t="s">
        <v>5</v>
      </c>
      <c r="B50" s="1">
        <v>44378.132291666669</v>
      </c>
      <c r="C50" s="1">
        <v>44378.144502314812</v>
      </c>
      <c r="D50">
        <v>17.5833339691162</v>
      </c>
      <c r="E50">
        <v>180473</v>
      </c>
      <c r="F50">
        <v>81544</v>
      </c>
      <c r="G50" t="s">
        <v>44</v>
      </c>
      <c r="H50" t="s">
        <v>24</v>
      </c>
      <c r="I50">
        <f>tbl_Fact[[#This Row],[Duration]] / 60</f>
        <v>0.29305556615193668</v>
      </c>
      <c r="J50">
        <f>IF(OR(G50="Run Time", G50="CC (Changeover Cleaning)"), I50, 0)</f>
        <v>0</v>
      </c>
      <c r="K50">
        <f>IF(G50&lt;&gt;"PM (Maintenance)", I50, 0)</f>
        <v>0.29305556615193668</v>
      </c>
      <c r="L50" s="5">
        <f>MAX(tbl_Fact[[#This Row],[TotalBiscuitsMade]],tbl_Fact[[#This Row],[GoodMadeBiscuits]])</f>
        <v>180473</v>
      </c>
      <c r="M50" s="5">
        <f>IF(tbl_Fact[[#This Row],[Operating_Hours]]&gt;0,tbl_Fact[[#This Row],[Operating_Hours]]*51840,0)</f>
        <v>0</v>
      </c>
    </row>
    <row r="51" spans="1:13" hidden="1" x14ac:dyDescent="0.2">
      <c r="A51" t="s">
        <v>5</v>
      </c>
      <c r="B51" s="1">
        <v>44378.144502314812</v>
      </c>
      <c r="C51" s="1">
        <v>44378.144988425927</v>
      </c>
      <c r="D51">
        <v>0.69999998807907104</v>
      </c>
      <c r="E51">
        <v>180283</v>
      </c>
      <c r="F51">
        <v>81628</v>
      </c>
      <c r="G51" t="s">
        <v>43</v>
      </c>
      <c r="H51" t="s">
        <v>24</v>
      </c>
      <c r="I51">
        <f>tbl_Fact[[#This Row],[Duration]] / 60</f>
        <v>1.1666666467984517E-2</v>
      </c>
      <c r="J51">
        <f>IF(OR(G51="Run Time", G51="CC (Changeover Cleaning)"), I51, 0)</f>
        <v>1.1666666467984517E-2</v>
      </c>
      <c r="K51">
        <f>IF(G51&lt;&gt;"PM (Maintenance)", I51, 0)</f>
        <v>1.1666666467984517E-2</v>
      </c>
      <c r="L51" s="5">
        <f>MAX(tbl_Fact[[#This Row],[TotalBiscuitsMade]],tbl_Fact[[#This Row],[GoodMadeBiscuits]])</f>
        <v>180283</v>
      </c>
      <c r="M51" s="5">
        <f>IF(tbl_Fact[[#This Row],[Operating_Hours]]&gt;0,tbl_Fact[[#This Row],[Operating_Hours]]*51840,0)</f>
        <v>604.79998970031738</v>
      </c>
    </row>
    <row r="52" spans="1:13" hidden="1" x14ac:dyDescent="0.2">
      <c r="A52" t="s">
        <v>5</v>
      </c>
      <c r="B52" s="1">
        <v>44378.144988425927</v>
      </c>
      <c r="C52" s="1">
        <v>44378.14502314815</v>
      </c>
      <c r="D52">
        <v>5.0000000745058101E-2</v>
      </c>
      <c r="E52">
        <v>180351</v>
      </c>
      <c r="F52">
        <v>81709</v>
      </c>
      <c r="G52" t="s">
        <v>44</v>
      </c>
      <c r="H52" t="s">
        <v>24</v>
      </c>
      <c r="I52">
        <f>tbl_Fact[[#This Row],[Duration]] / 60</f>
        <v>8.3333334575096834E-4</v>
      </c>
      <c r="J52">
        <f>IF(OR(G52="Run Time", G52="CC (Changeover Cleaning)"), I52, 0)</f>
        <v>0</v>
      </c>
      <c r="K52">
        <f>IF(G52&lt;&gt;"PM (Maintenance)", I52, 0)</f>
        <v>8.3333334575096834E-4</v>
      </c>
      <c r="L52" s="5">
        <f>MAX(tbl_Fact[[#This Row],[TotalBiscuitsMade]],tbl_Fact[[#This Row],[GoodMadeBiscuits]])</f>
        <v>180351</v>
      </c>
      <c r="M52" s="5">
        <f>IF(tbl_Fact[[#This Row],[Operating_Hours]]&gt;0,tbl_Fact[[#This Row],[Operating_Hours]]*51840,0)</f>
        <v>0</v>
      </c>
    </row>
    <row r="53" spans="1:13" hidden="1" x14ac:dyDescent="0.2">
      <c r="A53" t="s">
        <v>5</v>
      </c>
      <c r="B53" s="1">
        <v>44378.14502314815</v>
      </c>
      <c r="C53" s="1">
        <v>44378.15016203704</v>
      </c>
      <c r="D53">
        <v>7.4000000953674299</v>
      </c>
      <c r="E53">
        <v>180604</v>
      </c>
      <c r="F53">
        <v>81554</v>
      </c>
      <c r="G53" t="s">
        <v>43</v>
      </c>
      <c r="H53" t="s">
        <v>24</v>
      </c>
      <c r="I53">
        <f>tbl_Fact[[#This Row],[Duration]] / 60</f>
        <v>0.1233333349227905</v>
      </c>
      <c r="J53">
        <f>IF(OR(G53="Run Time", G53="CC (Changeover Cleaning)"), I53, 0)</f>
        <v>0.1233333349227905</v>
      </c>
      <c r="K53">
        <f>IF(G53&lt;&gt;"PM (Maintenance)", I53, 0)</f>
        <v>0.1233333349227905</v>
      </c>
      <c r="L53" s="5">
        <f>MAX(tbl_Fact[[#This Row],[TotalBiscuitsMade]],tbl_Fact[[#This Row],[GoodMadeBiscuits]])</f>
        <v>180604</v>
      </c>
      <c r="M53" s="5">
        <f>IF(tbl_Fact[[#This Row],[Operating_Hours]]&gt;0,tbl_Fact[[#This Row],[Operating_Hours]]*51840,0)</f>
        <v>6393.6000823974591</v>
      </c>
    </row>
    <row r="54" spans="1:13" hidden="1" x14ac:dyDescent="0.2">
      <c r="A54" t="s">
        <v>5</v>
      </c>
      <c r="B54" s="1">
        <v>44378.15016203704</v>
      </c>
      <c r="C54" s="1">
        <v>44378.150682870371</v>
      </c>
      <c r="D54">
        <v>0.75</v>
      </c>
      <c r="E54">
        <v>180614</v>
      </c>
      <c r="F54">
        <v>81723</v>
      </c>
      <c r="G54" t="s">
        <v>44</v>
      </c>
      <c r="H54" t="s">
        <v>24</v>
      </c>
      <c r="I54">
        <f>tbl_Fact[[#This Row],[Duration]] / 60</f>
        <v>1.2500000000000001E-2</v>
      </c>
      <c r="J54">
        <f>IF(OR(G54="Run Time", G54="CC (Changeover Cleaning)"), I54, 0)</f>
        <v>0</v>
      </c>
      <c r="K54">
        <f>IF(G54&lt;&gt;"PM (Maintenance)", I54, 0)</f>
        <v>1.2500000000000001E-2</v>
      </c>
      <c r="L54" s="5">
        <f>MAX(tbl_Fact[[#This Row],[TotalBiscuitsMade]],tbl_Fact[[#This Row],[GoodMadeBiscuits]])</f>
        <v>180614</v>
      </c>
      <c r="M54" s="5">
        <f>IF(tbl_Fact[[#This Row],[Operating_Hours]]&gt;0,tbl_Fact[[#This Row],[Operating_Hours]]*51840,0)</f>
        <v>0</v>
      </c>
    </row>
    <row r="55" spans="1:13" hidden="1" x14ac:dyDescent="0.2">
      <c r="A55" t="s">
        <v>5</v>
      </c>
      <c r="B55" s="1">
        <v>44378.150682870371</v>
      </c>
      <c r="C55" s="1">
        <v>44378.156550925924</v>
      </c>
      <c r="D55">
        <v>8.4499998092651403</v>
      </c>
      <c r="E55">
        <v>180594</v>
      </c>
      <c r="F55">
        <v>82149</v>
      </c>
      <c r="G55" t="s">
        <v>43</v>
      </c>
      <c r="H55" t="s">
        <v>24</v>
      </c>
      <c r="I55">
        <f>tbl_Fact[[#This Row],[Duration]] / 60</f>
        <v>0.14083333015441901</v>
      </c>
      <c r="J55">
        <f>IF(OR(G55="Run Time", G55="CC (Changeover Cleaning)"), I55, 0)</f>
        <v>0.14083333015441901</v>
      </c>
      <c r="K55">
        <f>IF(G55&lt;&gt;"PM (Maintenance)", I55, 0)</f>
        <v>0.14083333015441901</v>
      </c>
      <c r="L55" s="5">
        <f>MAX(tbl_Fact[[#This Row],[TotalBiscuitsMade]],tbl_Fact[[#This Row],[GoodMadeBiscuits]])</f>
        <v>180594</v>
      </c>
      <c r="M55" s="5">
        <f>IF(tbl_Fact[[#This Row],[Operating_Hours]]&gt;0,tbl_Fact[[#This Row],[Operating_Hours]]*51840,0)</f>
        <v>7300.7998352050818</v>
      </c>
    </row>
    <row r="56" spans="1:13" hidden="1" x14ac:dyDescent="0.2">
      <c r="A56" t="s">
        <v>5</v>
      </c>
      <c r="B56" s="1">
        <v>44378.156550925924</v>
      </c>
      <c r="C56" s="1">
        <v>44378.157233796293</v>
      </c>
      <c r="D56">
        <v>0.98333334922790505</v>
      </c>
      <c r="E56">
        <v>181205</v>
      </c>
      <c r="F56">
        <v>82398</v>
      </c>
      <c r="G56" t="s">
        <v>44</v>
      </c>
      <c r="H56" t="s">
        <v>24</v>
      </c>
      <c r="I56">
        <f>tbl_Fact[[#This Row],[Duration]] / 60</f>
        <v>1.6388889153798419E-2</v>
      </c>
      <c r="J56">
        <f>IF(OR(G56="Run Time", G56="CC (Changeover Cleaning)"), I56, 0)</f>
        <v>0</v>
      </c>
      <c r="K56">
        <f>IF(G56&lt;&gt;"PM (Maintenance)", I56, 0)</f>
        <v>1.6388889153798419E-2</v>
      </c>
      <c r="L56" s="5">
        <f>MAX(tbl_Fact[[#This Row],[TotalBiscuitsMade]],tbl_Fact[[#This Row],[GoodMadeBiscuits]])</f>
        <v>181205</v>
      </c>
      <c r="M56" s="5">
        <f>IF(tbl_Fact[[#This Row],[Operating_Hours]]&gt;0,tbl_Fact[[#This Row],[Operating_Hours]]*51840,0)</f>
        <v>0</v>
      </c>
    </row>
    <row r="57" spans="1:13" hidden="1" x14ac:dyDescent="0.2">
      <c r="A57" t="s">
        <v>5</v>
      </c>
      <c r="B57" s="1">
        <v>44378.157233796293</v>
      </c>
      <c r="C57" s="1">
        <v>44378.159201388888</v>
      </c>
      <c r="D57">
        <v>2.8333332538604701</v>
      </c>
      <c r="E57">
        <v>181313</v>
      </c>
      <c r="F57">
        <v>82292</v>
      </c>
      <c r="G57" t="s">
        <v>43</v>
      </c>
      <c r="H57" t="s">
        <v>24</v>
      </c>
      <c r="I57">
        <f>tbl_Fact[[#This Row],[Duration]] / 60</f>
        <v>4.7222220897674499E-2</v>
      </c>
      <c r="J57">
        <f>IF(OR(G57="Run Time", G57="CC (Changeover Cleaning)"), I57, 0)</f>
        <v>4.7222220897674499E-2</v>
      </c>
      <c r="K57">
        <f>IF(G57&lt;&gt;"PM (Maintenance)", I57, 0)</f>
        <v>4.7222220897674499E-2</v>
      </c>
      <c r="L57" s="5">
        <f>MAX(tbl_Fact[[#This Row],[TotalBiscuitsMade]],tbl_Fact[[#This Row],[GoodMadeBiscuits]])</f>
        <v>181313</v>
      </c>
      <c r="M57" s="5">
        <f>IF(tbl_Fact[[#This Row],[Operating_Hours]]&gt;0,tbl_Fact[[#This Row],[Operating_Hours]]*51840,0)</f>
        <v>2447.999931335446</v>
      </c>
    </row>
    <row r="58" spans="1:13" hidden="1" x14ac:dyDescent="0.2">
      <c r="A58" t="s">
        <v>5</v>
      </c>
      <c r="B58" s="1">
        <v>44378.159201388888</v>
      </c>
      <c r="C58" s="1">
        <v>44378.163240740738</v>
      </c>
      <c r="D58">
        <v>5.8166666030883798</v>
      </c>
      <c r="E58">
        <v>184604</v>
      </c>
      <c r="F58">
        <v>85501</v>
      </c>
      <c r="G58" t="s">
        <v>44</v>
      </c>
      <c r="H58" t="s">
        <v>24</v>
      </c>
      <c r="I58">
        <f>tbl_Fact[[#This Row],[Duration]] / 60</f>
        <v>9.6944443384806331E-2</v>
      </c>
      <c r="J58">
        <f>IF(OR(G58="Run Time", G58="CC (Changeover Cleaning)"), I58, 0)</f>
        <v>0</v>
      </c>
      <c r="K58">
        <f>IF(G58&lt;&gt;"PM (Maintenance)", I58, 0)</f>
        <v>9.6944443384806331E-2</v>
      </c>
      <c r="L58" s="5">
        <f>MAX(tbl_Fact[[#This Row],[TotalBiscuitsMade]],tbl_Fact[[#This Row],[GoodMadeBiscuits]])</f>
        <v>184604</v>
      </c>
      <c r="M58" s="5">
        <f>IF(tbl_Fact[[#This Row],[Operating_Hours]]&gt;0,tbl_Fact[[#This Row],[Operating_Hours]]*51840,0)</f>
        <v>0</v>
      </c>
    </row>
    <row r="59" spans="1:13" hidden="1" x14ac:dyDescent="0.2">
      <c r="A59" t="s">
        <v>5</v>
      </c>
      <c r="B59" s="1">
        <v>44378.163240740738</v>
      </c>
      <c r="C59" s="1">
        <v>44378.163877314815</v>
      </c>
      <c r="D59">
        <v>0.91666668653488204</v>
      </c>
      <c r="E59">
        <v>184422</v>
      </c>
      <c r="F59">
        <v>85892</v>
      </c>
      <c r="G59" t="s">
        <v>43</v>
      </c>
      <c r="H59" t="s">
        <v>24</v>
      </c>
      <c r="I59">
        <f>tbl_Fact[[#This Row],[Duration]] / 60</f>
        <v>1.5277778108914701E-2</v>
      </c>
      <c r="J59">
        <f>IF(OR(G59="Run Time", G59="CC (Changeover Cleaning)"), I59, 0)</f>
        <v>1.5277778108914701E-2</v>
      </c>
      <c r="K59">
        <f>IF(G59&lt;&gt;"PM (Maintenance)", I59, 0)</f>
        <v>1.5277778108914701E-2</v>
      </c>
      <c r="L59" s="5">
        <f>MAX(tbl_Fact[[#This Row],[TotalBiscuitsMade]],tbl_Fact[[#This Row],[GoodMadeBiscuits]])</f>
        <v>184422</v>
      </c>
      <c r="M59" s="5">
        <f>IF(tbl_Fact[[#This Row],[Operating_Hours]]&gt;0,tbl_Fact[[#This Row],[Operating_Hours]]*51840,0)</f>
        <v>792.00001716613804</v>
      </c>
    </row>
    <row r="60" spans="1:13" hidden="1" x14ac:dyDescent="0.2">
      <c r="A60" t="s">
        <v>5</v>
      </c>
      <c r="B60" s="1">
        <v>44378.163877314815</v>
      </c>
      <c r="C60" s="1">
        <v>44378.164467592593</v>
      </c>
      <c r="D60">
        <v>0.85000002384185802</v>
      </c>
      <c r="E60">
        <v>184753</v>
      </c>
      <c r="F60">
        <v>86064</v>
      </c>
      <c r="G60" t="s">
        <v>44</v>
      </c>
      <c r="H60" t="s">
        <v>24</v>
      </c>
      <c r="I60">
        <f>tbl_Fact[[#This Row],[Duration]] / 60</f>
        <v>1.4166667064030967E-2</v>
      </c>
      <c r="J60">
        <f>IF(OR(G60="Run Time", G60="CC (Changeover Cleaning)"), I60, 0)</f>
        <v>0</v>
      </c>
      <c r="K60">
        <f>IF(G60&lt;&gt;"PM (Maintenance)", I60, 0)</f>
        <v>1.4166667064030967E-2</v>
      </c>
      <c r="L60" s="5">
        <f>MAX(tbl_Fact[[#This Row],[TotalBiscuitsMade]],tbl_Fact[[#This Row],[GoodMadeBiscuits]])</f>
        <v>184753</v>
      </c>
      <c r="M60" s="5">
        <f>IF(tbl_Fact[[#This Row],[Operating_Hours]]&gt;0,tbl_Fact[[#This Row],[Operating_Hours]]*51840,0)</f>
        <v>0</v>
      </c>
    </row>
    <row r="61" spans="1:13" hidden="1" x14ac:dyDescent="0.2">
      <c r="A61" t="s">
        <v>5</v>
      </c>
      <c r="B61" s="1">
        <v>44378.164467592593</v>
      </c>
      <c r="C61" s="1">
        <v>44378.165069444447</v>
      </c>
      <c r="D61">
        <v>0.86666667461395297</v>
      </c>
      <c r="E61">
        <v>184810</v>
      </c>
      <c r="F61">
        <v>85797</v>
      </c>
      <c r="G61" t="s">
        <v>43</v>
      </c>
      <c r="H61" t="s">
        <v>24</v>
      </c>
      <c r="I61">
        <f>tbl_Fact[[#This Row],[Duration]] / 60</f>
        <v>1.4444444576899217E-2</v>
      </c>
      <c r="J61">
        <f>IF(OR(G61="Run Time", G61="CC (Changeover Cleaning)"), I61, 0)</f>
        <v>1.4444444576899217E-2</v>
      </c>
      <c r="K61">
        <f>IF(G61&lt;&gt;"PM (Maintenance)", I61, 0)</f>
        <v>1.4444444576899217E-2</v>
      </c>
      <c r="L61" s="5">
        <f>MAX(tbl_Fact[[#This Row],[TotalBiscuitsMade]],tbl_Fact[[#This Row],[GoodMadeBiscuits]])</f>
        <v>184810</v>
      </c>
      <c r="M61" s="5">
        <f>IF(tbl_Fact[[#This Row],[Operating_Hours]]&gt;0,tbl_Fact[[#This Row],[Operating_Hours]]*51840,0)</f>
        <v>748.80000686645542</v>
      </c>
    </row>
    <row r="62" spans="1:13" hidden="1" x14ac:dyDescent="0.2">
      <c r="A62" t="s">
        <v>5</v>
      </c>
      <c r="B62" s="1">
        <v>44378.165069444447</v>
      </c>
      <c r="C62" s="1">
        <v>44378.168182870373</v>
      </c>
      <c r="D62">
        <v>4.4833331108093297</v>
      </c>
      <c r="E62">
        <v>187252</v>
      </c>
      <c r="F62">
        <v>88762</v>
      </c>
      <c r="G62" t="s">
        <v>44</v>
      </c>
      <c r="H62" t="s">
        <v>24</v>
      </c>
      <c r="I62">
        <f>tbl_Fact[[#This Row],[Duration]] / 60</f>
        <v>7.4722218513488828E-2</v>
      </c>
      <c r="J62">
        <f>IF(OR(G62="Run Time", G62="CC (Changeover Cleaning)"), I62, 0)</f>
        <v>0</v>
      </c>
      <c r="K62">
        <f>IF(G62&lt;&gt;"PM (Maintenance)", I62, 0)</f>
        <v>7.4722218513488828E-2</v>
      </c>
      <c r="L62" s="5">
        <f>MAX(tbl_Fact[[#This Row],[TotalBiscuitsMade]],tbl_Fact[[#This Row],[GoodMadeBiscuits]])</f>
        <v>187252</v>
      </c>
      <c r="M62" s="5">
        <f>IF(tbl_Fact[[#This Row],[Operating_Hours]]&gt;0,tbl_Fact[[#This Row],[Operating_Hours]]*51840,0)</f>
        <v>0</v>
      </c>
    </row>
    <row r="63" spans="1:13" hidden="1" x14ac:dyDescent="0.2">
      <c r="A63" t="s">
        <v>5</v>
      </c>
      <c r="B63" s="1">
        <v>44378.168182870373</v>
      </c>
      <c r="C63" s="1">
        <v>44378.181643518517</v>
      </c>
      <c r="D63">
        <v>19.3833332061768</v>
      </c>
      <c r="E63">
        <v>187248</v>
      </c>
      <c r="F63">
        <v>88419</v>
      </c>
      <c r="G63" t="s">
        <v>43</v>
      </c>
      <c r="H63" t="s">
        <v>24</v>
      </c>
      <c r="I63">
        <f>tbl_Fact[[#This Row],[Duration]] / 60</f>
        <v>0.32305555343628001</v>
      </c>
      <c r="J63">
        <f>IF(OR(G63="Run Time", G63="CC (Changeover Cleaning)"), I63, 0)</f>
        <v>0.32305555343628001</v>
      </c>
      <c r="K63">
        <f>IF(G63&lt;&gt;"PM (Maintenance)", I63, 0)</f>
        <v>0.32305555343628001</v>
      </c>
      <c r="L63" s="5">
        <f>MAX(tbl_Fact[[#This Row],[TotalBiscuitsMade]],tbl_Fact[[#This Row],[GoodMadeBiscuits]])</f>
        <v>187248</v>
      </c>
      <c r="M63" s="5">
        <f>IF(tbl_Fact[[#This Row],[Operating_Hours]]&gt;0,tbl_Fact[[#This Row],[Operating_Hours]]*51840,0)</f>
        <v>16747.199890136755</v>
      </c>
    </row>
    <row r="64" spans="1:13" hidden="1" x14ac:dyDescent="0.2">
      <c r="A64" t="s">
        <v>5</v>
      </c>
      <c r="B64" s="1">
        <v>44378.181643518517</v>
      </c>
      <c r="C64" s="1">
        <v>44378.182233796295</v>
      </c>
      <c r="D64">
        <v>0.85000002384185802</v>
      </c>
      <c r="E64">
        <v>187624</v>
      </c>
      <c r="F64">
        <v>88940</v>
      </c>
      <c r="G64" t="s">
        <v>44</v>
      </c>
      <c r="H64" t="s">
        <v>24</v>
      </c>
      <c r="I64">
        <f>tbl_Fact[[#This Row],[Duration]] / 60</f>
        <v>1.4166667064030967E-2</v>
      </c>
      <c r="J64">
        <f>IF(OR(G64="Run Time", G64="CC (Changeover Cleaning)"), I64, 0)</f>
        <v>0</v>
      </c>
      <c r="K64">
        <f>IF(G64&lt;&gt;"PM (Maintenance)", I64, 0)</f>
        <v>1.4166667064030967E-2</v>
      </c>
      <c r="L64" s="5">
        <f>MAX(tbl_Fact[[#This Row],[TotalBiscuitsMade]],tbl_Fact[[#This Row],[GoodMadeBiscuits]])</f>
        <v>187624</v>
      </c>
      <c r="M64" s="5">
        <f>IF(tbl_Fact[[#This Row],[Operating_Hours]]&gt;0,tbl_Fact[[#This Row],[Operating_Hours]]*51840,0)</f>
        <v>0</v>
      </c>
    </row>
    <row r="65" spans="1:13" hidden="1" x14ac:dyDescent="0.2">
      <c r="A65" t="s">
        <v>5</v>
      </c>
      <c r="B65" s="1">
        <v>44378.182233796295</v>
      </c>
      <c r="C65" s="1">
        <v>44378.19427083333</v>
      </c>
      <c r="D65">
        <v>17.3333339691162</v>
      </c>
      <c r="E65">
        <v>187474</v>
      </c>
      <c r="F65">
        <v>88993</v>
      </c>
      <c r="G65" t="s">
        <v>43</v>
      </c>
      <c r="H65" t="s">
        <v>24</v>
      </c>
      <c r="I65">
        <f>tbl_Fact[[#This Row],[Duration]] / 60</f>
        <v>0.28888889948527002</v>
      </c>
      <c r="J65">
        <f>IF(OR(G65="Run Time", G65="CC (Changeover Cleaning)"), I65, 0)</f>
        <v>0.28888889948527002</v>
      </c>
      <c r="K65">
        <f>IF(G65&lt;&gt;"PM (Maintenance)", I65, 0)</f>
        <v>0.28888889948527002</v>
      </c>
      <c r="L65" s="5">
        <f>MAX(tbl_Fact[[#This Row],[TotalBiscuitsMade]],tbl_Fact[[#This Row],[GoodMadeBiscuits]])</f>
        <v>187474</v>
      </c>
      <c r="M65" s="5">
        <f>IF(tbl_Fact[[#This Row],[Operating_Hours]]&gt;0,tbl_Fact[[#This Row],[Operating_Hours]]*51840,0)</f>
        <v>14976.000549316397</v>
      </c>
    </row>
    <row r="66" spans="1:13" hidden="1" x14ac:dyDescent="0.2">
      <c r="A66" t="s">
        <v>5</v>
      </c>
      <c r="B66" s="1">
        <v>44378.19427083333</v>
      </c>
      <c r="C66" s="1">
        <v>44378.194386574076</v>
      </c>
      <c r="D66">
        <v>0.16666667163372001</v>
      </c>
      <c r="E66">
        <v>187602</v>
      </c>
      <c r="F66">
        <v>88983</v>
      </c>
      <c r="G66" t="s">
        <v>44</v>
      </c>
      <c r="H66" t="s">
        <v>24</v>
      </c>
      <c r="I66">
        <f>tbl_Fact[[#This Row],[Duration]] / 60</f>
        <v>2.7777778605620001E-3</v>
      </c>
      <c r="J66">
        <f>IF(OR(G66="Run Time", G66="CC (Changeover Cleaning)"), I66, 0)</f>
        <v>0</v>
      </c>
      <c r="K66">
        <f>IF(G66&lt;&gt;"PM (Maintenance)", I66, 0)</f>
        <v>2.7777778605620001E-3</v>
      </c>
      <c r="L66" s="5">
        <f>MAX(tbl_Fact[[#This Row],[TotalBiscuitsMade]],tbl_Fact[[#This Row],[GoodMadeBiscuits]])</f>
        <v>187602</v>
      </c>
      <c r="M66" s="5">
        <f>IF(tbl_Fact[[#This Row],[Operating_Hours]]&gt;0,tbl_Fact[[#This Row],[Operating_Hours]]*51840,0)</f>
        <v>0</v>
      </c>
    </row>
    <row r="67" spans="1:13" hidden="1" x14ac:dyDescent="0.2">
      <c r="A67" t="s">
        <v>5</v>
      </c>
      <c r="B67" s="1">
        <v>44378.194386574076</v>
      </c>
      <c r="C67" s="1">
        <v>44378.213993055557</v>
      </c>
      <c r="D67">
        <v>28.233333587646499</v>
      </c>
      <c r="E67">
        <v>187709</v>
      </c>
      <c r="F67">
        <v>88990</v>
      </c>
      <c r="G67" t="s">
        <v>43</v>
      </c>
      <c r="H67" t="s">
        <v>24</v>
      </c>
      <c r="I67">
        <f>tbl_Fact[[#This Row],[Duration]] / 60</f>
        <v>0.47055555979410829</v>
      </c>
      <c r="J67">
        <f>IF(OR(G67="Run Time", G67="CC (Changeover Cleaning)"), I67, 0)</f>
        <v>0.47055555979410829</v>
      </c>
      <c r="K67">
        <f>IF(G67&lt;&gt;"PM (Maintenance)", I67, 0)</f>
        <v>0.47055555979410829</v>
      </c>
      <c r="L67" s="5">
        <f>MAX(tbl_Fact[[#This Row],[TotalBiscuitsMade]],tbl_Fact[[#This Row],[GoodMadeBiscuits]])</f>
        <v>187709</v>
      </c>
      <c r="M67" s="5">
        <f>IF(tbl_Fact[[#This Row],[Operating_Hours]]&gt;0,tbl_Fact[[#This Row],[Operating_Hours]]*51840,0)</f>
        <v>24393.600219726573</v>
      </c>
    </row>
    <row r="68" spans="1:13" hidden="1" x14ac:dyDescent="0.2">
      <c r="A68" t="s">
        <v>5</v>
      </c>
      <c r="B68" s="1">
        <v>44378.213993055557</v>
      </c>
      <c r="C68" s="1">
        <v>44378.220347222225</v>
      </c>
      <c r="D68">
        <v>9.1499996185302699</v>
      </c>
      <c r="E68">
        <v>193942</v>
      </c>
      <c r="F68">
        <v>95052</v>
      </c>
      <c r="G68" t="s">
        <v>44</v>
      </c>
      <c r="H68" t="s">
        <v>24</v>
      </c>
      <c r="I68">
        <f>tbl_Fact[[#This Row],[Duration]] / 60</f>
        <v>0.15249999364217118</v>
      </c>
      <c r="J68">
        <f>IF(OR(G68="Run Time", G68="CC (Changeover Cleaning)"), I68, 0)</f>
        <v>0</v>
      </c>
      <c r="K68">
        <f>IF(G68&lt;&gt;"PM (Maintenance)", I68, 0)</f>
        <v>0.15249999364217118</v>
      </c>
      <c r="L68" s="5">
        <f>MAX(tbl_Fact[[#This Row],[TotalBiscuitsMade]],tbl_Fact[[#This Row],[GoodMadeBiscuits]])</f>
        <v>193942</v>
      </c>
      <c r="M68" s="5">
        <f>IF(tbl_Fact[[#This Row],[Operating_Hours]]&gt;0,tbl_Fact[[#This Row],[Operating_Hours]]*51840,0)</f>
        <v>0</v>
      </c>
    </row>
    <row r="69" spans="1:13" hidden="1" x14ac:dyDescent="0.2">
      <c r="A69" t="s">
        <v>5</v>
      </c>
      <c r="B69" s="1">
        <v>44378.220347222225</v>
      </c>
      <c r="C69" s="1">
        <v>44378.220868055556</v>
      </c>
      <c r="D69">
        <v>0.75</v>
      </c>
      <c r="E69">
        <v>193998</v>
      </c>
      <c r="F69">
        <v>95112</v>
      </c>
      <c r="G69" t="s">
        <v>43</v>
      </c>
      <c r="H69" t="s">
        <v>24</v>
      </c>
      <c r="I69">
        <f>tbl_Fact[[#This Row],[Duration]] / 60</f>
        <v>1.2500000000000001E-2</v>
      </c>
      <c r="J69">
        <f>IF(OR(G69="Run Time", G69="CC (Changeover Cleaning)"), I69, 0)</f>
        <v>1.2500000000000001E-2</v>
      </c>
      <c r="K69">
        <f>IF(G69&lt;&gt;"PM (Maintenance)", I69, 0)</f>
        <v>1.2500000000000001E-2</v>
      </c>
      <c r="L69" s="5">
        <f>MAX(tbl_Fact[[#This Row],[TotalBiscuitsMade]],tbl_Fact[[#This Row],[GoodMadeBiscuits]])</f>
        <v>193998</v>
      </c>
      <c r="M69" s="5">
        <f>IF(tbl_Fact[[#This Row],[Operating_Hours]]&gt;0,tbl_Fact[[#This Row],[Operating_Hours]]*51840,0)</f>
        <v>648</v>
      </c>
    </row>
    <row r="70" spans="1:13" hidden="1" x14ac:dyDescent="0.2">
      <c r="A70" t="s">
        <v>5</v>
      </c>
      <c r="B70" s="1">
        <v>44378.220868055556</v>
      </c>
      <c r="C70" s="1">
        <v>44378.221655092595</v>
      </c>
      <c r="D70">
        <v>1.13333332538605</v>
      </c>
      <c r="E70">
        <v>194281</v>
      </c>
      <c r="F70">
        <v>95356</v>
      </c>
      <c r="G70" t="s">
        <v>44</v>
      </c>
      <c r="H70" t="s">
        <v>24</v>
      </c>
      <c r="I70">
        <f>tbl_Fact[[#This Row],[Duration]] / 60</f>
        <v>1.8888888756434168E-2</v>
      </c>
      <c r="J70">
        <f>IF(OR(G70="Run Time", G70="CC (Changeover Cleaning)"), I70, 0)</f>
        <v>0</v>
      </c>
      <c r="K70">
        <f>IF(G70&lt;&gt;"PM (Maintenance)", I70, 0)</f>
        <v>1.8888888756434168E-2</v>
      </c>
      <c r="L70" s="5">
        <f>MAX(tbl_Fact[[#This Row],[TotalBiscuitsMade]],tbl_Fact[[#This Row],[GoodMadeBiscuits]])</f>
        <v>194281</v>
      </c>
      <c r="M70" s="5">
        <f>IF(tbl_Fact[[#This Row],[Operating_Hours]]&gt;0,tbl_Fact[[#This Row],[Operating_Hours]]*51840,0)</f>
        <v>0</v>
      </c>
    </row>
    <row r="71" spans="1:13" hidden="1" x14ac:dyDescent="0.2">
      <c r="A71" t="s">
        <v>5</v>
      </c>
      <c r="B71" s="1">
        <v>44378.221655092595</v>
      </c>
      <c r="C71" s="1">
        <v>44378.22347222222</v>
      </c>
      <c r="D71">
        <v>2.61666655540466</v>
      </c>
      <c r="E71">
        <v>194296</v>
      </c>
      <c r="F71">
        <v>95613</v>
      </c>
      <c r="G71" t="s">
        <v>43</v>
      </c>
      <c r="H71" t="s">
        <v>24</v>
      </c>
      <c r="I71">
        <f>tbl_Fact[[#This Row],[Duration]] / 60</f>
        <v>4.3611109256744336E-2</v>
      </c>
      <c r="J71">
        <f>IF(OR(G71="Run Time", G71="CC (Changeover Cleaning)"), I71, 0)</f>
        <v>4.3611109256744336E-2</v>
      </c>
      <c r="K71">
        <f>IF(G71&lt;&gt;"PM (Maintenance)", I71, 0)</f>
        <v>4.3611109256744336E-2</v>
      </c>
      <c r="L71" s="5">
        <f>MAX(tbl_Fact[[#This Row],[TotalBiscuitsMade]],tbl_Fact[[#This Row],[GoodMadeBiscuits]])</f>
        <v>194296</v>
      </c>
      <c r="M71" s="5">
        <f>IF(tbl_Fact[[#This Row],[Operating_Hours]]&gt;0,tbl_Fact[[#This Row],[Operating_Hours]]*51840,0)</f>
        <v>2260.7999038696262</v>
      </c>
    </row>
    <row r="72" spans="1:13" hidden="1" x14ac:dyDescent="0.2">
      <c r="A72" t="s">
        <v>5</v>
      </c>
      <c r="B72" s="1">
        <v>44378.22347222222</v>
      </c>
      <c r="C72" s="1">
        <v>44378.225740740738</v>
      </c>
      <c r="D72">
        <v>3.2666666507720898</v>
      </c>
      <c r="E72">
        <v>195975</v>
      </c>
      <c r="F72">
        <v>97441</v>
      </c>
      <c r="G72" t="s">
        <v>44</v>
      </c>
      <c r="H72" t="s">
        <v>24</v>
      </c>
      <c r="I72">
        <f>tbl_Fact[[#This Row],[Duration]] / 60</f>
        <v>5.4444444179534833E-2</v>
      </c>
      <c r="J72">
        <f>IF(OR(G72="Run Time", G72="CC (Changeover Cleaning)"), I72, 0)</f>
        <v>0</v>
      </c>
      <c r="K72">
        <f>IF(G72&lt;&gt;"PM (Maintenance)", I72, 0)</f>
        <v>5.4444444179534833E-2</v>
      </c>
      <c r="L72" s="5">
        <f>MAX(tbl_Fact[[#This Row],[TotalBiscuitsMade]],tbl_Fact[[#This Row],[GoodMadeBiscuits]])</f>
        <v>195975</v>
      </c>
      <c r="M72" s="5">
        <f>IF(tbl_Fact[[#This Row],[Operating_Hours]]&gt;0,tbl_Fact[[#This Row],[Operating_Hours]]*51840,0)</f>
        <v>0</v>
      </c>
    </row>
    <row r="73" spans="1:13" hidden="1" x14ac:dyDescent="0.2">
      <c r="A73" t="s">
        <v>5</v>
      </c>
      <c r="B73" s="1">
        <v>44378.225740740738</v>
      </c>
      <c r="C73" s="1">
        <v>44378.22755787037</v>
      </c>
      <c r="D73">
        <v>2.61666655540466</v>
      </c>
      <c r="E73">
        <v>196268</v>
      </c>
      <c r="F73">
        <v>97110</v>
      </c>
      <c r="G73" t="s">
        <v>43</v>
      </c>
      <c r="H73" t="s">
        <v>24</v>
      </c>
      <c r="I73">
        <f>tbl_Fact[[#This Row],[Duration]] / 60</f>
        <v>4.3611109256744336E-2</v>
      </c>
      <c r="J73">
        <f>IF(OR(G73="Run Time", G73="CC (Changeover Cleaning)"), I73, 0)</f>
        <v>4.3611109256744336E-2</v>
      </c>
      <c r="K73">
        <f>IF(G73&lt;&gt;"PM (Maintenance)", I73, 0)</f>
        <v>4.3611109256744336E-2</v>
      </c>
      <c r="L73" s="5">
        <f>MAX(tbl_Fact[[#This Row],[TotalBiscuitsMade]],tbl_Fact[[#This Row],[GoodMadeBiscuits]])</f>
        <v>196268</v>
      </c>
      <c r="M73" s="5">
        <f>IF(tbl_Fact[[#This Row],[Operating_Hours]]&gt;0,tbl_Fact[[#This Row],[Operating_Hours]]*51840,0)</f>
        <v>2260.7999038696262</v>
      </c>
    </row>
    <row r="74" spans="1:13" hidden="1" x14ac:dyDescent="0.2">
      <c r="A74" t="s">
        <v>5</v>
      </c>
      <c r="B74" s="1">
        <v>44378.22755787037</v>
      </c>
      <c r="C74" s="1">
        <v>44378.230092592596</v>
      </c>
      <c r="D74">
        <v>3.6500000953674299</v>
      </c>
      <c r="E74">
        <v>198334</v>
      </c>
      <c r="F74">
        <v>99731</v>
      </c>
      <c r="G74" t="s">
        <v>44</v>
      </c>
      <c r="H74" t="s">
        <v>24</v>
      </c>
      <c r="I74">
        <f>tbl_Fact[[#This Row],[Duration]] / 60</f>
        <v>6.08333349227905E-2</v>
      </c>
      <c r="J74">
        <f>IF(OR(G74="Run Time", G74="CC (Changeover Cleaning)"), I74, 0)</f>
        <v>0</v>
      </c>
      <c r="K74">
        <f>IF(G74&lt;&gt;"PM (Maintenance)", I74, 0)</f>
        <v>6.08333349227905E-2</v>
      </c>
      <c r="L74" s="5">
        <f>MAX(tbl_Fact[[#This Row],[TotalBiscuitsMade]],tbl_Fact[[#This Row],[GoodMadeBiscuits]])</f>
        <v>198334</v>
      </c>
      <c r="M74" s="5">
        <f>IF(tbl_Fact[[#This Row],[Operating_Hours]]&gt;0,tbl_Fact[[#This Row],[Operating_Hours]]*51840,0)</f>
        <v>0</v>
      </c>
    </row>
    <row r="75" spans="1:13" hidden="1" x14ac:dyDescent="0.2">
      <c r="A75" t="s">
        <v>5</v>
      </c>
      <c r="B75" s="1">
        <v>44378.230092592596</v>
      </c>
      <c r="C75" s="1">
        <v>44378.231666666667</v>
      </c>
      <c r="D75">
        <v>2.2666666507720898</v>
      </c>
      <c r="E75">
        <v>198384</v>
      </c>
      <c r="F75">
        <v>99514</v>
      </c>
      <c r="G75" t="s">
        <v>43</v>
      </c>
      <c r="H75" t="s">
        <v>24</v>
      </c>
      <c r="I75">
        <f>tbl_Fact[[#This Row],[Duration]] / 60</f>
        <v>3.7777777512868163E-2</v>
      </c>
      <c r="J75">
        <f>IF(OR(G75="Run Time", G75="CC (Changeover Cleaning)"), I75, 0)</f>
        <v>3.7777777512868163E-2</v>
      </c>
      <c r="K75">
        <f>IF(G75&lt;&gt;"PM (Maintenance)", I75, 0)</f>
        <v>3.7777777512868163E-2</v>
      </c>
      <c r="L75" s="5">
        <f>MAX(tbl_Fact[[#This Row],[TotalBiscuitsMade]],tbl_Fact[[#This Row],[GoodMadeBiscuits]])</f>
        <v>198384</v>
      </c>
      <c r="M75" s="5">
        <f>IF(tbl_Fact[[#This Row],[Operating_Hours]]&gt;0,tbl_Fact[[#This Row],[Operating_Hours]]*51840,0)</f>
        <v>1958.3999862670855</v>
      </c>
    </row>
    <row r="76" spans="1:13" hidden="1" x14ac:dyDescent="0.2">
      <c r="A76" t="s">
        <v>5</v>
      </c>
      <c r="B76" s="1">
        <v>44378.231666666667</v>
      </c>
      <c r="C76" s="1">
        <v>44378.233217592591</v>
      </c>
      <c r="D76">
        <v>2.2333333492279102</v>
      </c>
      <c r="E76">
        <v>199789</v>
      </c>
      <c r="F76">
        <v>100888</v>
      </c>
      <c r="G76" t="s">
        <v>44</v>
      </c>
      <c r="H76" t="s">
        <v>24</v>
      </c>
      <c r="I76">
        <f>tbl_Fact[[#This Row],[Duration]] / 60</f>
        <v>3.7222222487131834E-2</v>
      </c>
      <c r="J76">
        <f>IF(OR(G76="Run Time", G76="CC (Changeover Cleaning)"), I76, 0)</f>
        <v>0</v>
      </c>
      <c r="K76">
        <f>IF(G76&lt;&gt;"PM (Maintenance)", I76, 0)</f>
        <v>3.7222222487131834E-2</v>
      </c>
      <c r="L76" s="5">
        <f>MAX(tbl_Fact[[#This Row],[TotalBiscuitsMade]],tbl_Fact[[#This Row],[GoodMadeBiscuits]])</f>
        <v>199789</v>
      </c>
      <c r="M76" s="5">
        <f>IF(tbl_Fact[[#This Row],[Operating_Hours]]&gt;0,tbl_Fact[[#This Row],[Operating_Hours]]*51840,0)</f>
        <v>0</v>
      </c>
    </row>
    <row r="77" spans="1:13" hidden="1" x14ac:dyDescent="0.2">
      <c r="A77" t="s">
        <v>5</v>
      </c>
      <c r="B77" s="1">
        <v>44378.233217592591</v>
      </c>
      <c r="C77" s="1">
        <v>44378.233831018515</v>
      </c>
      <c r="D77">
        <v>0.88333332538604703</v>
      </c>
      <c r="E77">
        <v>199512</v>
      </c>
      <c r="F77">
        <v>100984</v>
      </c>
      <c r="G77" t="s">
        <v>43</v>
      </c>
      <c r="H77" t="s">
        <v>24</v>
      </c>
      <c r="I77">
        <f>tbl_Fact[[#This Row],[Duration]] / 60</f>
        <v>1.4722222089767451E-2</v>
      </c>
      <c r="J77">
        <f>IF(OR(G77="Run Time", G77="CC (Changeover Cleaning)"), I77, 0)</f>
        <v>1.4722222089767451E-2</v>
      </c>
      <c r="K77">
        <f>IF(G77&lt;&gt;"PM (Maintenance)", I77, 0)</f>
        <v>1.4722222089767451E-2</v>
      </c>
      <c r="L77" s="5">
        <f>MAX(tbl_Fact[[#This Row],[TotalBiscuitsMade]],tbl_Fact[[#This Row],[GoodMadeBiscuits]])</f>
        <v>199512</v>
      </c>
      <c r="M77" s="5">
        <f>IF(tbl_Fact[[#This Row],[Operating_Hours]]&gt;0,tbl_Fact[[#This Row],[Operating_Hours]]*51840,0)</f>
        <v>763.19999313354458</v>
      </c>
    </row>
    <row r="78" spans="1:13" hidden="1" x14ac:dyDescent="0.2">
      <c r="A78" t="s">
        <v>5</v>
      </c>
      <c r="B78" s="1">
        <v>44378.233831018515</v>
      </c>
      <c r="C78" s="1">
        <v>44378.238009259258</v>
      </c>
      <c r="D78">
        <v>6.0166668891906703</v>
      </c>
      <c r="E78">
        <v>203714</v>
      </c>
      <c r="F78">
        <v>104813</v>
      </c>
      <c r="G78" t="s">
        <v>44</v>
      </c>
      <c r="H78" t="s">
        <v>24</v>
      </c>
      <c r="I78">
        <f>tbl_Fact[[#This Row],[Duration]] / 60</f>
        <v>0.10027778148651117</v>
      </c>
      <c r="J78">
        <f>IF(OR(G78="Run Time", G78="CC (Changeover Cleaning)"), I78, 0)</f>
        <v>0</v>
      </c>
      <c r="K78">
        <f>IF(G78&lt;&gt;"PM (Maintenance)", I78, 0)</f>
        <v>0.10027778148651117</v>
      </c>
      <c r="L78" s="5">
        <f>MAX(tbl_Fact[[#This Row],[TotalBiscuitsMade]],tbl_Fact[[#This Row],[GoodMadeBiscuits]])</f>
        <v>203714</v>
      </c>
      <c r="M78" s="5">
        <f>IF(tbl_Fact[[#This Row],[Operating_Hours]]&gt;0,tbl_Fact[[#This Row],[Operating_Hours]]*51840,0)</f>
        <v>0</v>
      </c>
    </row>
    <row r="79" spans="1:13" hidden="1" x14ac:dyDescent="0.2">
      <c r="A79" t="s">
        <v>7</v>
      </c>
      <c r="B79" s="1">
        <v>44378.235775462963</v>
      </c>
      <c r="C79" s="1">
        <v>44378.235983796294</v>
      </c>
      <c r="D79">
        <v>0.29956665635108898</v>
      </c>
      <c r="E79">
        <v>0</v>
      </c>
      <c r="F79">
        <v>493</v>
      </c>
      <c r="G79" t="s">
        <v>43</v>
      </c>
      <c r="H79" t="s">
        <v>24</v>
      </c>
      <c r="I79">
        <f>tbl_Fact[[#This Row],[Duration]] / 60</f>
        <v>4.992777605851483E-3</v>
      </c>
      <c r="J79">
        <f>IF(OR(G79="Run Time", G79="CC (Changeover Cleaning)"), I79, 0)</f>
        <v>4.992777605851483E-3</v>
      </c>
      <c r="K79">
        <f>IF(G79&lt;&gt;"PM (Maintenance)", I79, 0)</f>
        <v>4.992777605851483E-3</v>
      </c>
      <c r="L79" s="5">
        <f>MAX(tbl_Fact[[#This Row],[TotalBiscuitsMade]],tbl_Fact[[#This Row],[GoodMadeBiscuits]])</f>
        <v>493</v>
      </c>
      <c r="M79" s="5">
        <f>IF(tbl_Fact[[#This Row],[Operating_Hours]]&gt;0,tbl_Fact[[#This Row],[Operating_Hours]]*51840,0)</f>
        <v>258.82559108734085</v>
      </c>
    </row>
    <row r="80" spans="1:13" hidden="1" x14ac:dyDescent="0.2">
      <c r="A80" t="s">
        <v>6</v>
      </c>
      <c r="B80" s="1">
        <v>44378.235983796294</v>
      </c>
      <c r="C80" s="1">
        <v>44378.236134259256</v>
      </c>
      <c r="D80">
        <v>0.21668332815170299</v>
      </c>
      <c r="E80">
        <v>0</v>
      </c>
      <c r="F80">
        <v>294</v>
      </c>
      <c r="G80" t="s">
        <v>44</v>
      </c>
      <c r="H80" t="s">
        <v>24</v>
      </c>
      <c r="I80">
        <f>tbl_Fact[[#This Row],[Duration]] / 60</f>
        <v>3.6113888025283833E-3</v>
      </c>
      <c r="J80">
        <f>IF(OR(G80="Run Time", G80="CC (Changeover Cleaning)"), I80, 0)</f>
        <v>0</v>
      </c>
      <c r="K80">
        <f>IF(G80&lt;&gt;"PM (Maintenance)", I80, 0)</f>
        <v>3.6113888025283833E-3</v>
      </c>
      <c r="L80" s="5">
        <f>MAX(tbl_Fact[[#This Row],[TotalBiscuitsMade]],tbl_Fact[[#This Row],[GoodMadeBiscuits]])</f>
        <v>294</v>
      </c>
      <c r="M80" s="5">
        <f>IF(tbl_Fact[[#This Row],[Operating_Hours]]&gt;0,tbl_Fact[[#This Row],[Operating_Hours]]*51840,0)</f>
        <v>0</v>
      </c>
    </row>
    <row r="81" spans="1:13" hidden="1" x14ac:dyDescent="0.2">
      <c r="A81" t="s">
        <v>6</v>
      </c>
      <c r="B81" s="1">
        <v>44378.236134259256</v>
      </c>
      <c r="C81" s="1">
        <v>44378.236215277779</v>
      </c>
      <c r="D81">
        <v>0.116833336651325</v>
      </c>
      <c r="E81">
        <v>0</v>
      </c>
      <c r="F81">
        <v>299</v>
      </c>
      <c r="G81" t="s">
        <v>43</v>
      </c>
      <c r="H81" t="s">
        <v>24</v>
      </c>
      <c r="I81">
        <f>tbl_Fact[[#This Row],[Duration]] / 60</f>
        <v>1.9472222775220834E-3</v>
      </c>
      <c r="J81">
        <f>IF(OR(G81="Run Time", G81="CC (Changeover Cleaning)"), I81, 0)</f>
        <v>1.9472222775220834E-3</v>
      </c>
      <c r="K81">
        <f>IF(G81&lt;&gt;"PM (Maintenance)", I81, 0)</f>
        <v>1.9472222775220834E-3</v>
      </c>
      <c r="L81" s="5">
        <f>MAX(tbl_Fact[[#This Row],[TotalBiscuitsMade]],tbl_Fact[[#This Row],[GoodMadeBiscuits]])</f>
        <v>299</v>
      </c>
      <c r="M81" s="5">
        <f>IF(tbl_Fact[[#This Row],[Operating_Hours]]&gt;0,tbl_Fact[[#This Row],[Operating_Hours]]*51840,0)</f>
        <v>100.94400286674481</v>
      </c>
    </row>
    <row r="82" spans="1:13" hidden="1" x14ac:dyDescent="0.2">
      <c r="A82" t="s">
        <v>6</v>
      </c>
      <c r="B82" s="1">
        <v>44378.236215277779</v>
      </c>
      <c r="C82" s="1">
        <v>44378.24113425926</v>
      </c>
      <c r="D82">
        <v>7.0833501815795898</v>
      </c>
      <c r="E82">
        <v>0</v>
      </c>
      <c r="F82">
        <v>95</v>
      </c>
      <c r="G82" t="s">
        <v>44</v>
      </c>
      <c r="H82" t="s">
        <v>24</v>
      </c>
      <c r="I82">
        <f>tbl_Fact[[#This Row],[Duration]] / 60</f>
        <v>0.11805583635965983</v>
      </c>
      <c r="J82">
        <f>IF(OR(G82="Run Time", G82="CC (Changeover Cleaning)"), I82, 0)</f>
        <v>0</v>
      </c>
      <c r="K82">
        <f>IF(G82&lt;&gt;"PM (Maintenance)", I82, 0)</f>
        <v>0.11805583635965983</v>
      </c>
      <c r="L82" s="5">
        <f>MAX(tbl_Fact[[#This Row],[TotalBiscuitsMade]],tbl_Fact[[#This Row],[GoodMadeBiscuits]])</f>
        <v>95</v>
      </c>
      <c r="M82" s="5">
        <f>IF(tbl_Fact[[#This Row],[Operating_Hours]]&gt;0,tbl_Fact[[#This Row],[Operating_Hours]]*51840,0)</f>
        <v>0</v>
      </c>
    </row>
    <row r="83" spans="1:13" hidden="1" x14ac:dyDescent="0.2">
      <c r="A83" t="s">
        <v>5</v>
      </c>
      <c r="B83" s="1">
        <v>44378.238009259258</v>
      </c>
      <c r="C83" s="1">
        <v>44378.239548611113</v>
      </c>
      <c r="D83">
        <v>2.2166666984558101</v>
      </c>
      <c r="E83">
        <v>203705</v>
      </c>
      <c r="F83">
        <v>105074</v>
      </c>
      <c r="G83" t="s">
        <v>43</v>
      </c>
      <c r="H83" t="s">
        <v>24</v>
      </c>
      <c r="I83">
        <f>tbl_Fact[[#This Row],[Duration]] / 60</f>
        <v>3.6944444974263503E-2</v>
      </c>
      <c r="J83">
        <f>IF(OR(G83="Run Time", G83="CC (Changeover Cleaning)"), I83, 0)</f>
        <v>3.6944444974263503E-2</v>
      </c>
      <c r="K83">
        <f>IF(G83&lt;&gt;"PM (Maintenance)", I83, 0)</f>
        <v>3.6944444974263503E-2</v>
      </c>
      <c r="L83" s="5">
        <f>MAX(tbl_Fact[[#This Row],[TotalBiscuitsMade]],tbl_Fact[[#This Row],[GoodMadeBiscuits]])</f>
        <v>203705</v>
      </c>
      <c r="M83" s="5">
        <f>IF(tbl_Fact[[#This Row],[Operating_Hours]]&gt;0,tbl_Fact[[#This Row],[Operating_Hours]]*51840,0)</f>
        <v>1915.2000274658201</v>
      </c>
    </row>
    <row r="84" spans="1:13" hidden="1" x14ac:dyDescent="0.2">
      <c r="A84" t="s">
        <v>5</v>
      </c>
      <c r="B84" s="1">
        <v>44378.239548611113</v>
      </c>
      <c r="C84" s="1">
        <v>44378.25167824074</v>
      </c>
      <c r="D84">
        <v>17.466667175293001</v>
      </c>
      <c r="E84">
        <v>215467</v>
      </c>
      <c r="F84">
        <v>117151</v>
      </c>
      <c r="G84" t="s">
        <v>44</v>
      </c>
      <c r="H84" t="s">
        <v>24</v>
      </c>
      <c r="I84">
        <f>tbl_Fact[[#This Row],[Duration]] / 60</f>
        <v>0.29111111958821667</v>
      </c>
      <c r="J84">
        <f>IF(OR(G84="Run Time", G84="CC (Changeover Cleaning)"), I84, 0)</f>
        <v>0</v>
      </c>
      <c r="K84">
        <f>IF(G84&lt;&gt;"PM (Maintenance)", I84, 0)</f>
        <v>0.29111111958821667</v>
      </c>
      <c r="L84" s="5">
        <f>MAX(tbl_Fact[[#This Row],[TotalBiscuitsMade]],tbl_Fact[[#This Row],[GoodMadeBiscuits]])</f>
        <v>215467</v>
      </c>
      <c r="M84" s="5">
        <f>IF(tbl_Fact[[#This Row],[Operating_Hours]]&gt;0,tbl_Fact[[#This Row],[Operating_Hours]]*51840,0)</f>
        <v>0</v>
      </c>
    </row>
    <row r="85" spans="1:13" hidden="1" x14ac:dyDescent="0.2">
      <c r="A85" t="s">
        <v>6</v>
      </c>
      <c r="B85" s="1">
        <v>44378.24113425926</v>
      </c>
      <c r="C85" s="1">
        <v>44378.241273148145</v>
      </c>
      <c r="D85">
        <v>0.20000000298023199</v>
      </c>
      <c r="E85">
        <v>0</v>
      </c>
      <c r="F85">
        <v>369</v>
      </c>
      <c r="G85" t="s">
        <v>43</v>
      </c>
      <c r="H85" t="s">
        <v>24</v>
      </c>
      <c r="I85">
        <f>tbl_Fact[[#This Row],[Duration]] / 60</f>
        <v>3.3333333830038664E-3</v>
      </c>
      <c r="J85">
        <f>IF(OR(G85="Run Time", G85="CC (Changeover Cleaning)"), I85, 0)</f>
        <v>3.3333333830038664E-3</v>
      </c>
      <c r="K85">
        <f>IF(G85&lt;&gt;"PM (Maintenance)", I85, 0)</f>
        <v>3.3333333830038664E-3</v>
      </c>
      <c r="L85" s="5">
        <f>MAX(tbl_Fact[[#This Row],[TotalBiscuitsMade]],tbl_Fact[[#This Row],[GoodMadeBiscuits]])</f>
        <v>369</v>
      </c>
      <c r="M85" s="5">
        <f>IF(tbl_Fact[[#This Row],[Operating_Hours]]&gt;0,tbl_Fact[[#This Row],[Operating_Hours]]*51840,0)</f>
        <v>172.80000257492043</v>
      </c>
    </row>
    <row r="86" spans="1:13" hidden="1" x14ac:dyDescent="0.2">
      <c r="A86" t="s">
        <v>6</v>
      </c>
      <c r="B86" s="1">
        <v>44378.241273148145</v>
      </c>
      <c r="C86" s="1">
        <v>44378.395011574074</v>
      </c>
      <c r="D86">
        <v>221.38262939453099</v>
      </c>
      <c r="E86">
        <v>0</v>
      </c>
      <c r="F86">
        <v>215</v>
      </c>
      <c r="G86" t="s">
        <v>44</v>
      </c>
      <c r="H86" t="s">
        <v>24</v>
      </c>
      <c r="I86">
        <f>tbl_Fact[[#This Row],[Duration]] / 60</f>
        <v>3.6897104899088498</v>
      </c>
      <c r="J86">
        <f>IF(OR(G86="Run Time", G86="CC (Changeover Cleaning)"), I86, 0)</f>
        <v>0</v>
      </c>
      <c r="K86">
        <f>IF(G86&lt;&gt;"PM (Maintenance)", I86, 0)</f>
        <v>3.6897104899088498</v>
      </c>
      <c r="L86" s="5">
        <f>MAX(tbl_Fact[[#This Row],[TotalBiscuitsMade]],tbl_Fact[[#This Row],[GoodMadeBiscuits]])</f>
        <v>215</v>
      </c>
      <c r="M86" s="5">
        <f>IF(tbl_Fact[[#This Row],[Operating_Hours]]&gt;0,tbl_Fact[[#This Row],[Operating_Hours]]*51840,0)</f>
        <v>0</v>
      </c>
    </row>
    <row r="87" spans="1:13" hidden="1" x14ac:dyDescent="0.2">
      <c r="A87" t="s">
        <v>5</v>
      </c>
      <c r="B87" s="1">
        <v>44378.25167824074</v>
      </c>
      <c r="C87" s="1">
        <v>44378.253298611111</v>
      </c>
      <c r="D87">
        <v>2.3333332538604701</v>
      </c>
      <c r="E87">
        <v>215468</v>
      </c>
      <c r="F87">
        <v>116843</v>
      </c>
      <c r="G87" t="s">
        <v>43</v>
      </c>
      <c r="H87" t="s">
        <v>24</v>
      </c>
      <c r="I87">
        <f>tbl_Fact[[#This Row],[Duration]] / 60</f>
        <v>3.8888887564341168E-2</v>
      </c>
      <c r="J87">
        <f>IF(OR(G87="Run Time", G87="CC (Changeover Cleaning)"), I87, 0)</f>
        <v>3.8888887564341168E-2</v>
      </c>
      <c r="K87">
        <f>IF(G87&lt;&gt;"PM (Maintenance)", I87, 0)</f>
        <v>3.8888887564341168E-2</v>
      </c>
      <c r="L87" s="5">
        <f>MAX(tbl_Fact[[#This Row],[TotalBiscuitsMade]],tbl_Fact[[#This Row],[GoodMadeBiscuits]])</f>
        <v>215468</v>
      </c>
      <c r="M87" s="5">
        <f>IF(tbl_Fact[[#This Row],[Operating_Hours]]&gt;0,tbl_Fact[[#This Row],[Operating_Hours]]*51840,0)</f>
        <v>2015.999931335446</v>
      </c>
    </row>
    <row r="88" spans="1:13" hidden="1" x14ac:dyDescent="0.2">
      <c r="A88" t="s">
        <v>5</v>
      </c>
      <c r="B88" s="1">
        <v>44378.253298611111</v>
      </c>
      <c r="C88" s="1">
        <v>44378.253321759257</v>
      </c>
      <c r="D88">
        <v>3.3333335071802098E-2</v>
      </c>
      <c r="E88">
        <v>215560</v>
      </c>
      <c r="F88">
        <v>117087</v>
      </c>
      <c r="G88" t="s">
        <v>44</v>
      </c>
      <c r="H88" t="s">
        <v>24</v>
      </c>
      <c r="I88">
        <f>tbl_Fact[[#This Row],[Duration]] / 60</f>
        <v>5.5555558453003495E-4</v>
      </c>
      <c r="J88">
        <f>IF(OR(G88="Run Time", G88="CC (Changeover Cleaning)"), I88, 0)</f>
        <v>0</v>
      </c>
      <c r="K88">
        <f>IF(G88&lt;&gt;"PM (Maintenance)", I88, 0)</f>
        <v>5.5555558453003495E-4</v>
      </c>
      <c r="L88" s="5">
        <f>MAX(tbl_Fact[[#This Row],[TotalBiscuitsMade]],tbl_Fact[[#This Row],[GoodMadeBiscuits]])</f>
        <v>215560</v>
      </c>
      <c r="M88" s="5">
        <f>IF(tbl_Fact[[#This Row],[Operating_Hours]]&gt;0,tbl_Fact[[#This Row],[Operating_Hours]]*51840,0)</f>
        <v>0</v>
      </c>
    </row>
    <row r="89" spans="1:13" hidden="1" x14ac:dyDescent="0.2">
      <c r="A89" t="s">
        <v>5</v>
      </c>
      <c r="B89" s="1">
        <v>44378.253321759257</v>
      </c>
      <c r="C89" s="1">
        <v>44378.25341435185</v>
      </c>
      <c r="D89">
        <v>0.133333340287209</v>
      </c>
      <c r="E89">
        <v>215846</v>
      </c>
      <c r="F89">
        <v>116844</v>
      </c>
      <c r="G89" t="s">
        <v>43</v>
      </c>
      <c r="H89" t="s">
        <v>24</v>
      </c>
      <c r="I89">
        <f>tbl_Fact[[#This Row],[Duration]] / 60</f>
        <v>2.2222223381201502E-3</v>
      </c>
      <c r="J89">
        <f>IF(OR(G89="Run Time", G89="CC (Changeover Cleaning)"), I89, 0)</f>
        <v>2.2222223381201502E-3</v>
      </c>
      <c r="K89">
        <f>IF(G89&lt;&gt;"PM (Maintenance)", I89, 0)</f>
        <v>2.2222223381201502E-3</v>
      </c>
      <c r="L89" s="5">
        <f>MAX(tbl_Fact[[#This Row],[TotalBiscuitsMade]],tbl_Fact[[#This Row],[GoodMadeBiscuits]])</f>
        <v>215846</v>
      </c>
      <c r="M89" s="5">
        <f>IF(tbl_Fact[[#This Row],[Operating_Hours]]&gt;0,tbl_Fact[[#This Row],[Operating_Hours]]*51840,0)</f>
        <v>115.20000600814859</v>
      </c>
    </row>
    <row r="90" spans="1:13" hidden="1" x14ac:dyDescent="0.2">
      <c r="A90" t="s">
        <v>5</v>
      </c>
      <c r="B90" s="1">
        <v>44378.25341435185</v>
      </c>
      <c r="C90" s="1">
        <v>44378.259594907409</v>
      </c>
      <c r="D90">
        <v>8.8999996185302699</v>
      </c>
      <c r="E90">
        <v>221549</v>
      </c>
      <c r="F90">
        <v>122818</v>
      </c>
      <c r="G90" t="s">
        <v>44</v>
      </c>
      <c r="H90" t="s">
        <v>24</v>
      </c>
      <c r="I90">
        <f>tbl_Fact[[#This Row],[Duration]] / 60</f>
        <v>0.1483333269755045</v>
      </c>
      <c r="J90">
        <f>IF(OR(G90="Run Time", G90="CC (Changeover Cleaning)"), I90, 0)</f>
        <v>0</v>
      </c>
      <c r="K90">
        <f>IF(G90&lt;&gt;"PM (Maintenance)", I90, 0)</f>
        <v>0.1483333269755045</v>
      </c>
      <c r="L90" s="5">
        <f>MAX(tbl_Fact[[#This Row],[TotalBiscuitsMade]],tbl_Fact[[#This Row],[GoodMadeBiscuits]])</f>
        <v>221549</v>
      </c>
      <c r="M90" s="5">
        <f>IF(tbl_Fact[[#This Row],[Operating_Hours]]&gt;0,tbl_Fact[[#This Row],[Operating_Hours]]*51840,0)</f>
        <v>0</v>
      </c>
    </row>
    <row r="91" spans="1:13" hidden="1" x14ac:dyDescent="0.2">
      <c r="A91" t="s">
        <v>5</v>
      </c>
      <c r="B91" s="1">
        <v>44378.259594907409</v>
      </c>
      <c r="C91" s="1">
        <v>44378.260393518518</v>
      </c>
      <c r="D91">
        <v>1.1499999761581401</v>
      </c>
      <c r="E91">
        <v>221516</v>
      </c>
      <c r="F91">
        <v>123005</v>
      </c>
      <c r="G91" t="s">
        <v>43</v>
      </c>
      <c r="H91" t="s">
        <v>24</v>
      </c>
      <c r="I91">
        <f>tbl_Fact[[#This Row],[Duration]] / 60</f>
        <v>1.9166666269302336E-2</v>
      </c>
      <c r="J91">
        <f>IF(OR(G91="Run Time", G91="CC (Changeover Cleaning)"), I91, 0)</f>
        <v>1.9166666269302336E-2</v>
      </c>
      <c r="K91">
        <f>IF(G91&lt;&gt;"PM (Maintenance)", I91, 0)</f>
        <v>1.9166666269302336E-2</v>
      </c>
      <c r="L91" s="5">
        <f>MAX(tbl_Fact[[#This Row],[TotalBiscuitsMade]],tbl_Fact[[#This Row],[GoodMadeBiscuits]])</f>
        <v>221516</v>
      </c>
      <c r="M91" s="5">
        <f>IF(tbl_Fact[[#This Row],[Operating_Hours]]&gt;0,tbl_Fact[[#This Row],[Operating_Hours]]*51840,0)</f>
        <v>993.59997940063306</v>
      </c>
    </row>
    <row r="92" spans="1:13" hidden="1" x14ac:dyDescent="0.2">
      <c r="A92" t="s">
        <v>5</v>
      </c>
      <c r="B92" s="1">
        <v>44378.260393518518</v>
      </c>
      <c r="C92" s="1">
        <v>44378.262314814812</v>
      </c>
      <c r="D92">
        <v>2.7666666507720898</v>
      </c>
      <c r="E92">
        <v>222666</v>
      </c>
      <c r="F92">
        <v>123942</v>
      </c>
      <c r="G92" t="s">
        <v>44</v>
      </c>
      <c r="H92" t="s">
        <v>24</v>
      </c>
      <c r="I92">
        <f>tbl_Fact[[#This Row],[Duration]] / 60</f>
        <v>4.6111110846201495E-2</v>
      </c>
      <c r="J92">
        <f>IF(OR(G92="Run Time", G92="CC (Changeover Cleaning)"), I92, 0)</f>
        <v>0</v>
      </c>
      <c r="K92">
        <f>IF(G92&lt;&gt;"PM (Maintenance)", I92, 0)</f>
        <v>4.6111110846201495E-2</v>
      </c>
      <c r="L92" s="5">
        <f>MAX(tbl_Fact[[#This Row],[TotalBiscuitsMade]],tbl_Fact[[#This Row],[GoodMadeBiscuits]])</f>
        <v>222666</v>
      </c>
      <c r="M92" s="5">
        <f>IF(tbl_Fact[[#This Row],[Operating_Hours]]&gt;0,tbl_Fact[[#This Row],[Operating_Hours]]*51840,0)</f>
        <v>0</v>
      </c>
    </row>
    <row r="93" spans="1:13" hidden="1" x14ac:dyDescent="0.2">
      <c r="A93" t="s">
        <v>5</v>
      </c>
      <c r="B93" s="1">
        <v>44378.262314814812</v>
      </c>
      <c r="C93" s="1">
        <v>44378.262314814812</v>
      </c>
      <c r="D93">
        <v>0</v>
      </c>
      <c r="E93">
        <v>222984</v>
      </c>
      <c r="F93">
        <v>28</v>
      </c>
      <c r="G93" t="s">
        <v>43</v>
      </c>
      <c r="H93" t="s">
        <v>24</v>
      </c>
      <c r="I93">
        <f>tbl_Fact[[#This Row],[Duration]] / 60</f>
        <v>0</v>
      </c>
      <c r="J93">
        <f>IF(OR(G93="Run Time", G93="CC (Changeover Cleaning)"), I93, 0)</f>
        <v>0</v>
      </c>
      <c r="K93">
        <f>IF(G93&lt;&gt;"PM (Maintenance)", I93, 0)</f>
        <v>0</v>
      </c>
      <c r="L93" s="5">
        <f>MAX(tbl_Fact[[#This Row],[TotalBiscuitsMade]],tbl_Fact[[#This Row],[GoodMadeBiscuits]])</f>
        <v>222984</v>
      </c>
      <c r="M93" s="5">
        <f>IF(tbl_Fact[[#This Row],[Operating_Hours]]&gt;0,tbl_Fact[[#This Row],[Operating_Hours]]*51840,0)</f>
        <v>0</v>
      </c>
    </row>
    <row r="94" spans="1:13" hidden="1" x14ac:dyDescent="0.2">
      <c r="A94" t="s">
        <v>5</v>
      </c>
      <c r="B94" s="1">
        <v>44378.262314814812</v>
      </c>
      <c r="C94" s="1">
        <v>44378.312106481484</v>
      </c>
      <c r="D94">
        <v>71.699996948242202</v>
      </c>
      <c r="E94">
        <v>223101</v>
      </c>
      <c r="F94">
        <v>252</v>
      </c>
      <c r="G94" t="s">
        <v>43</v>
      </c>
      <c r="H94" t="s">
        <v>24</v>
      </c>
      <c r="I94">
        <f>tbl_Fact[[#This Row],[Duration]] / 60</f>
        <v>1.19499994913737</v>
      </c>
      <c r="J94">
        <f>IF(OR(G94="Run Time", G94="CC (Changeover Cleaning)"), I94, 0)</f>
        <v>1.19499994913737</v>
      </c>
      <c r="K94">
        <f>IF(G94&lt;&gt;"PM (Maintenance)", I94, 0)</f>
        <v>1.19499994913737</v>
      </c>
      <c r="L94" s="5">
        <f>MAX(tbl_Fact[[#This Row],[TotalBiscuitsMade]],tbl_Fact[[#This Row],[GoodMadeBiscuits]])</f>
        <v>223101</v>
      </c>
      <c r="M94" s="5">
        <f>IF(tbl_Fact[[#This Row],[Operating_Hours]]&gt;0,tbl_Fact[[#This Row],[Operating_Hours]]*51840,0)</f>
        <v>61948.797363281257</v>
      </c>
    </row>
    <row r="95" spans="1:13" hidden="1" x14ac:dyDescent="0.2">
      <c r="A95" t="s">
        <v>5</v>
      </c>
      <c r="B95" s="1">
        <v>44378.312106481484</v>
      </c>
      <c r="C95" s="1">
        <v>44378.312754629631</v>
      </c>
      <c r="D95">
        <v>0.93333333730697599</v>
      </c>
      <c r="E95">
        <v>223571</v>
      </c>
      <c r="F95">
        <v>759</v>
      </c>
      <c r="G95" t="s">
        <v>44</v>
      </c>
      <c r="H95" t="s">
        <v>24</v>
      </c>
      <c r="I95">
        <f>tbl_Fact[[#This Row],[Duration]] / 60</f>
        <v>1.5555555621782933E-2</v>
      </c>
      <c r="J95">
        <f>IF(OR(G95="Run Time", G95="CC (Changeover Cleaning)"), I95, 0)</f>
        <v>0</v>
      </c>
      <c r="K95">
        <f>IF(G95&lt;&gt;"PM (Maintenance)", I95, 0)</f>
        <v>1.5555555621782933E-2</v>
      </c>
      <c r="L95" s="5">
        <f>MAX(tbl_Fact[[#This Row],[TotalBiscuitsMade]],tbl_Fact[[#This Row],[GoodMadeBiscuits]])</f>
        <v>223571</v>
      </c>
      <c r="M95" s="5">
        <f>IF(tbl_Fact[[#This Row],[Operating_Hours]]&gt;0,tbl_Fact[[#This Row],[Operating_Hours]]*51840,0)</f>
        <v>0</v>
      </c>
    </row>
    <row r="96" spans="1:13" hidden="1" x14ac:dyDescent="0.2">
      <c r="A96" t="s">
        <v>5</v>
      </c>
      <c r="B96" s="1">
        <v>44378.312754629631</v>
      </c>
      <c r="C96" s="1">
        <v>44378.313796296294</v>
      </c>
      <c r="D96">
        <v>1.5</v>
      </c>
      <c r="E96">
        <v>223432</v>
      </c>
      <c r="F96">
        <v>1133</v>
      </c>
      <c r="G96" t="s">
        <v>43</v>
      </c>
      <c r="H96" t="s">
        <v>24</v>
      </c>
      <c r="I96">
        <f>tbl_Fact[[#This Row],[Duration]] / 60</f>
        <v>2.5000000000000001E-2</v>
      </c>
      <c r="J96">
        <f>IF(OR(G96="Run Time", G96="CC (Changeover Cleaning)"), I96, 0)</f>
        <v>2.5000000000000001E-2</v>
      </c>
      <c r="K96">
        <f>IF(G96&lt;&gt;"PM (Maintenance)", I96, 0)</f>
        <v>2.5000000000000001E-2</v>
      </c>
      <c r="L96" s="5">
        <f>MAX(tbl_Fact[[#This Row],[TotalBiscuitsMade]],tbl_Fact[[#This Row],[GoodMadeBiscuits]])</f>
        <v>223432</v>
      </c>
      <c r="M96" s="5">
        <f>IF(tbl_Fact[[#This Row],[Operating_Hours]]&gt;0,tbl_Fact[[#This Row],[Operating_Hours]]*51840,0)</f>
        <v>1296</v>
      </c>
    </row>
    <row r="97" spans="1:13" hidden="1" x14ac:dyDescent="0.2">
      <c r="A97" t="s">
        <v>5</v>
      </c>
      <c r="B97" s="1">
        <v>44378.313796296294</v>
      </c>
      <c r="C97" s="1">
        <v>44378.317881944444</v>
      </c>
      <c r="D97">
        <v>5.8833332061767596</v>
      </c>
      <c r="E97">
        <v>227499</v>
      </c>
      <c r="F97">
        <v>4922</v>
      </c>
      <c r="G97" t="s">
        <v>44</v>
      </c>
      <c r="H97" t="s">
        <v>24</v>
      </c>
      <c r="I97">
        <f>tbl_Fact[[#This Row],[Duration]] / 60</f>
        <v>9.8055553436279322E-2</v>
      </c>
      <c r="J97">
        <f>IF(OR(G97="Run Time", G97="CC (Changeover Cleaning)"), I97, 0)</f>
        <v>0</v>
      </c>
      <c r="K97">
        <f>IF(G97&lt;&gt;"PM (Maintenance)", I97, 0)</f>
        <v>9.8055553436279322E-2</v>
      </c>
      <c r="L97" s="5">
        <f>MAX(tbl_Fact[[#This Row],[TotalBiscuitsMade]],tbl_Fact[[#This Row],[GoodMadeBiscuits]])</f>
        <v>227499</v>
      </c>
      <c r="M97" s="5">
        <f>IF(tbl_Fact[[#This Row],[Operating_Hours]]&gt;0,tbl_Fact[[#This Row],[Operating_Hours]]*51840,0)</f>
        <v>0</v>
      </c>
    </row>
    <row r="98" spans="1:13" hidden="1" x14ac:dyDescent="0.2">
      <c r="A98" t="s">
        <v>5</v>
      </c>
      <c r="B98" s="1">
        <v>44378.317881944444</v>
      </c>
      <c r="C98" s="1">
        <v>44378.318796296298</v>
      </c>
      <c r="D98">
        <v>1.31666672229767</v>
      </c>
      <c r="E98">
        <v>227594</v>
      </c>
      <c r="F98">
        <v>4729</v>
      </c>
      <c r="G98" t="s">
        <v>43</v>
      </c>
      <c r="H98" t="s">
        <v>24</v>
      </c>
      <c r="I98">
        <f>tbl_Fact[[#This Row],[Duration]] / 60</f>
        <v>2.1944445371627833E-2</v>
      </c>
      <c r="J98">
        <f>IF(OR(G98="Run Time", G98="CC (Changeover Cleaning)"), I98, 0)</f>
        <v>2.1944445371627833E-2</v>
      </c>
      <c r="K98">
        <f>IF(G98&lt;&gt;"PM (Maintenance)", I98, 0)</f>
        <v>2.1944445371627833E-2</v>
      </c>
      <c r="L98" s="5">
        <f>MAX(tbl_Fact[[#This Row],[TotalBiscuitsMade]],tbl_Fact[[#This Row],[GoodMadeBiscuits]])</f>
        <v>227594</v>
      </c>
      <c r="M98" s="5">
        <f>IF(tbl_Fact[[#This Row],[Operating_Hours]]&gt;0,tbl_Fact[[#This Row],[Operating_Hours]]*51840,0)</f>
        <v>1137.6000480651869</v>
      </c>
    </row>
    <row r="99" spans="1:13" hidden="1" x14ac:dyDescent="0.2">
      <c r="A99" t="s">
        <v>5</v>
      </c>
      <c r="B99" s="1">
        <v>44378.318796296298</v>
      </c>
      <c r="C99" s="1">
        <v>44378.344594907408</v>
      </c>
      <c r="D99">
        <v>37.150001525878899</v>
      </c>
      <c r="E99">
        <v>253642</v>
      </c>
      <c r="F99">
        <v>30883</v>
      </c>
      <c r="G99" t="s">
        <v>44</v>
      </c>
      <c r="H99" t="s">
        <v>24</v>
      </c>
      <c r="I99">
        <f>tbl_Fact[[#This Row],[Duration]] / 60</f>
        <v>0.6191666920979817</v>
      </c>
      <c r="J99">
        <f>IF(OR(G99="Run Time", G99="CC (Changeover Cleaning)"), I99, 0)</f>
        <v>0</v>
      </c>
      <c r="K99">
        <f>IF(G99&lt;&gt;"PM (Maintenance)", I99, 0)</f>
        <v>0.6191666920979817</v>
      </c>
      <c r="L99" s="5">
        <f>MAX(tbl_Fact[[#This Row],[TotalBiscuitsMade]],tbl_Fact[[#This Row],[GoodMadeBiscuits]])</f>
        <v>253642</v>
      </c>
      <c r="M99" s="5">
        <f>IF(tbl_Fact[[#This Row],[Operating_Hours]]&gt;0,tbl_Fact[[#This Row],[Operating_Hours]]*51840,0)</f>
        <v>0</v>
      </c>
    </row>
    <row r="100" spans="1:13" hidden="1" x14ac:dyDescent="0.2">
      <c r="A100" t="s">
        <v>5</v>
      </c>
      <c r="B100" s="1">
        <v>44378.344594907408</v>
      </c>
      <c r="C100" s="1">
        <v>44378.363564814812</v>
      </c>
      <c r="D100">
        <v>27.316667556762699</v>
      </c>
      <c r="E100">
        <v>253500</v>
      </c>
      <c r="F100">
        <v>31231</v>
      </c>
      <c r="G100" t="s">
        <v>43</v>
      </c>
      <c r="H100" t="s">
        <v>24</v>
      </c>
      <c r="I100">
        <f>tbl_Fact[[#This Row],[Duration]] / 60</f>
        <v>0.45527779261271167</v>
      </c>
      <c r="J100">
        <f>IF(OR(G100="Run Time", G100="CC (Changeover Cleaning)"), I100, 0)</f>
        <v>0.45527779261271167</v>
      </c>
      <c r="K100">
        <f>IF(G100&lt;&gt;"PM (Maintenance)", I100, 0)</f>
        <v>0.45527779261271167</v>
      </c>
      <c r="L100" s="5">
        <f>MAX(tbl_Fact[[#This Row],[TotalBiscuitsMade]],tbl_Fact[[#This Row],[GoodMadeBiscuits]])</f>
        <v>253500</v>
      </c>
      <c r="M100" s="5">
        <f>IF(tbl_Fact[[#This Row],[Operating_Hours]]&gt;0,tbl_Fact[[#This Row],[Operating_Hours]]*51840,0)</f>
        <v>23601.600769042972</v>
      </c>
    </row>
    <row r="101" spans="1:13" hidden="1" x14ac:dyDescent="0.2">
      <c r="A101" t="s">
        <v>5</v>
      </c>
      <c r="B101" s="1">
        <v>44378.363564814812</v>
      </c>
      <c r="C101" s="1">
        <v>44378.36650462963</v>
      </c>
      <c r="D101">
        <v>4.2333331108093297</v>
      </c>
      <c r="E101">
        <v>256285</v>
      </c>
      <c r="F101">
        <v>33504</v>
      </c>
      <c r="G101" t="s">
        <v>44</v>
      </c>
      <c r="H101" t="s">
        <v>24</v>
      </c>
      <c r="I101">
        <f>tbl_Fact[[#This Row],[Duration]] / 60</f>
        <v>7.0555551846822162E-2</v>
      </c>
      <c r="J101">
        <f>IF(OR(G101="Run Time", G101="CC (Changeover Cleaning)"), I101, 0)</f>
        <v>0</v>
      </c>
      <c r="K101">
        <f>IF(G101&lt;&gt;"PM (Maintenance)", I101, 0)</f>
        <v>7.0555551846822162E-2</v>
      </c>
      <c r="L101" s="5">
        <f>MAX(tbl_Fact[[#This Row],[TotalBiscuitsMade]],tbl_Fact[[#This Row],[GoodMadeBiscuits]])</f>
        <v>256285</v>
      </c>
      <c r="M101" s="5">
        <f>IF(tbl_Fact[[#This Row],[Operating_Hours]]&gt;0,tbl_Fact[[#This Row],[Operating_Hours]]*51840,0)</f>
        <v>0</v>
      </c>
    </row>
    <row r="102" spans="1:13" hidden="1" x14ac:dyDescent="0.2">
      <c r="A102" t="s">
        <v>5</v>
      </c>
      <c r="B102" s="1">
        <v>44378.36650462963</v>
      </c>
      <c r="C102" s="1">
        <v>44378.368136574078</v>
      </c>
      <c r="D102">
        <v>2.3499999046325701</v>
      </c>
      <c r="E102">
        <v>256171</v>
      </c>
      <c r="F102">
        <v>33854</v>
      </c>
      <c r="G102" t="s">
        <v>43</v>
      </c>
      <c r="H102" t="s">
        <v>24</v>
      </c>
      <c r="I102">
        <f>tbl_Fact[[#This Row],[Duration]] / 60</f>
        <v>3.9166665077209499E-2</v>
      </c>
      <c r="J102">
        <f>IF(OR(G102="Run Time", G102="CC (Changeover Cleaning)"), I102, 0)</f>
        <v>3.9166665077209499E-2</v>
      </c>
      <c r="K102">
        <f>IF(G102&lt;&gt;"PM (Maintenance)", I102, 0)</f>
        <v>3.9166665077209499E-2</v>
      </c>
      <c r="L102" s="5">
        <f>MAX(tbl_Fact[[#This Row],[TotalBiscuitsMade]],tbl_Fact[[#This Row],[GoodMadeBiscuits]])</f>
        <v>256171</v>
      </c>
      <c r="M102" s="5">
        <f>IF(tbl_Fact[[#This Row],[Operating_Hours]]&gt;0,tbl_Fact[[#This Row],[Operating_Hours]]*51840,0)</f>
        <v>2030.3999176025404</v>
      </c>
    </row>
    <row r="103" spans="1:13" hidden="1" x14ac:dyDescent="0.2">
      <c r="A103" t="s">
        <v>5</v>
      </c>
      <c r="B103" s="1">
        <v>44378.368136574078</v>
      </c>
      <c r="C103" s="1">
        <v>44378.373622685183</v>
      </c>
      <c r="D103">
        <v>7.9000000953674299</v>
      </c>
      <c r="E103">
        <v>261272</v>
      </c>
      <c r="F103">
        <v>38969</v>
      </c>
      <c r="G103" t="s">
        <v>44</v>
      </c>
      <c r="H103" t="s">
        <v>24</v>
      </c>
      <c r="I103">
        <f>tbl_Fact[[#This Row],[Duration]] / 60</f>
        <v>0.13166666825612383</v>
      </c>
      <c r="J103">
        <f>IF(OR(G103="Run Time", G103="CC (Changeover Cleaning)"), I103, 0)</f>
        <v>0</v>
      </c>
      <c r="K103">
        <f>IF(G103&lt;&gt;"PM (Maintenance)", I103, 0)</f>
        <v>0.13166666825612383</v>
      </c>
      <c r="L103" s="5">
        <f>MAX(tbl_Fact[[#This Row],[TotalBiscuitsMade]],tbl_Fact[[#This Row],[GoodMadeBiscuits]])</f>
        <v>261272</v>
      </c>
      <c r="M103" s="5">
        <f>IF(tbl_Fact[[#This Row],[Operating_Hours]]&gt;0,tbl_Fact[[#This Row],[Operating_Hours]]*51840,0)</f>
        <v>0</v>
      </c>
    </row>
    <row r="104" spans="1:13" hidden="1" x14ac:dyDescent="0.2">
      <c r="A104" t="s">
        <v>5</v>
      </c>
      <c r="B104" s="1">
        <v>44378.373622685183</v>
      </c>
      <c r="C104" s="1">
        <v>44378.379305555558</v>
      </c>
      <c r="D104">
        <v>8.1833333969116193</v>
      </c>
      <c r="E104">
        <v>261408</v>
      </c>
      <c r="F104">
        <v>38706</v>
      </c>
      <c r="G104" t="s">
        <v>43</v>
      </c>
      <c r="H104" t="s">
        <v>24</v>
      </c>
      <c r="I104">
        <f>tbl_Fact[[#This Row],[Duration]] / 60</f>
        <v>0.13638888994852699</v>
      </c>
      <c r="J104">
        <f>IF(OR(G104="Run Time", G104="CC (Changeover Cleaning)"), I104, 0)</f>
        <v>0.13638888994852699</v>
      </c>
      <c r="K104">
        <f>IF(G104&lt;&gt;"PM (Maintenance)", I104, 0)</f>
        <v>0.13638888994852699</v>
      </c>
      <c r="L104" s="5">
        <f>MAX(tbl_Fact[[#This Row],[TotalBiscuitsMade]],tbl_Fact[[#This Row],[GoodMadeBiscuits]])</f>
        <v>261408</v>
      </c>
      <c r="M104" s="5">
        <f>IF(tbl_Fact[[#This Row],[Operating_Hours]]&gt;0,tbl_Fact[[#This Row],[Operating_Hours]]*51840,0)</f>
        <v>7070.4000549316397</v>
      </c>
    </row>
    <row r="105" spans="1:13" hidden="1" x14ac:dyDescent="0.2">
      <c r="A105" t="s">
        <v>5</v>
      </c>
      <c r="B105" s="1">
        <v>44378.379305555558</v>
      </c>
      <c r="C105" s="1">
        <v>44378.423680555556</v>
      </c>
      <c r="D105">
        <v>63.900001525878899</v>
      </c>
      <c r="E105">
        <v>304807</v>
      </c>
      <c r="F105">
        <v>82507</v>
      </c>
      <c r="G105" t="s">
        <v>44</v>
      </c>
      <c r="H105" t="s">
        <v>24</v>
      </c>
      <c r="I105">
        <f>tbl_Fact[[#This Row],[Duration]] / 60</f>
        <v>1.065000025431315</v>
      </c>
      <c r="J105">
        <f>IF(OR(G105="Run Time", G105="CC (Changeover Cleaning)"), I105, 0)</f>
        <v>0</v>
      </c>
      <c r="K105">
        <f>IF(G105&lt;&gt;"PM (Maintenance)", I105, 0)</f>
        <v>1.065000025431315</v>
      </c>
      <c r="L105" s="5">
        <f>MAX(tbl_Fact[[#This Row],[TotalBiscuitsMade]],tbl_Fact[[#This Row],[GoodMadeBiscuits]])</f>
        <v>304807</v>
      </c>
      <c r="M105" s="5">
        <f>IF(tbl_Fact[[#This Row],[Operating_Hours]]&gt;0,tbl_Fact[[#This Row],[Operating_Hours]]*51840,0)</f>
        <v>0</v>
      </c>
    </row>
    <row r="106" spans="1:13" hidden="1" x14ac:dyDescent="0.2">
      <c r="A106" t="s">
        <v>6</v>
      </c>
      <c r="B106" s="1">
        <v>44378.395011574074</v>
      </c>
      <c r="C106" s="1">
        <v>44378.395243055558</v>
      </c>
      <c r="D106">
        <v>0.33331665396690402</v>
      </c>
      <c r="E106">
        <v>0</v>
      </c>
      <c r="F106">
        <v>172</v>
      </c>
      <c r="G106" t="s">
        <v>43</v>
      </c>
      <c r="H106" t="s">
        <v>24</v>
      </c>
      <c r="I106">
        <f>tbl_Fact[[#This Row],[Duration]] / 60</f>
        <v>5.5552775661150671E-3</v>
      </c>
      <c r="J106">
        <f>IF(OR(G106="Run Time", G106="CC (Changeover Cleaning)"), I106, 0)</f>
        <v>5.5552775661150671E-3</v>
      </c>
      <c r="K106">
        <f>IF(G106&lt;&gt;"PM (Maintenance)", I106, 0)</f>
        <v>5.5552775661150671E-3</v>
      </c>
      <c r="L106" s="5">
        <f>MAX(tbl_Fact[[#This Row],[TotalBiscuitsMade]],tbl_Fact[[#This Row],[GoodMadeBiscuits]])</f>
        <v>172</v>
      </c>
      <c r="M106" s="5">
        <f>IF(tbl_Fact[[#This Row],[Operating_Hours]]&gt;0,tbl_Fact[[#This Row],[Operating_Hours]]*51840,0)</f>
        <v>287.98558902740507</v>
      </c>
    </row>
    <row r="107" spans="1:13" hidden="1" x14ac:dyDescent="0.2">
      <c r="A107" t="s">
        <v>6</v>
      </c>
      <c r="B107" s="1">
        <v>44378.395243055558</v>
      </c>
      <c r="C107" s="1">
        <v>44378.39702546296</v>
      </c>
      <c r="D107">
        <v>2.5667166709899898</v>
      </c>
      <c r="E107">
        <v>0</v>
      </c>
      <c r="F107">
        <v>213</v>
      </c>
      <c r="G107" t="s">
        <v>44</v>
      </c>
      <c r="H107" t="s">
        <v>24</v>
      </c>
      <c r="I107">
        <f>tbl_Fact[[#This Row],[Duration]] / 60</f>
        <v>4.2778611183166497E-2</v>
      </c>
      <c r="J107">
        <f>IF(OR(G107="Run Time", G107="CC (Changeover Cleaning)"), I107, 0)</f>
        <v>0</v>
      </c>
      <c r="K107">
        <f>IF(G107&lt;&gt;"PM (Maintenance)", I107, 0)</f>
        <v>4.2778611183166497E-2</v>
      </c>
      <c r="L107" s="5">
        <f>MAX(tbl_Fact[[#This Row],[TotalBiscuitsMade]],tbl_Fact[[#This Row],[GoodMadeBiscuits]])</f>
        <v>213</v>
      </c>
      <c r="M107" s="5">
        <f>IF(tbl_Fact[[#This Row],[Operating_Hours]]&gt;0,tbl_Fact[[#This Row],[Operating_Hours]]*51840,0)</f>
        <v>0</v>
      </c>
    </row>
    <row r="108" spans="1:13" hidden="1" x14ac:dyDescent="0.2">
      <c r="A108" t="s">
        <v>6</v>
      </c>
      <c r="B108" s="1">
        <v>44378.39702546296</v>
      </c>
      <c r="C108" s="1">
        <v>44378.397569444445</v>
      </c>
      <c r="D108">
        <v>0.78334999084472701</v>
      </c>
      <c r="E108">
        <v>0</v>
      </c>
      <c r="F108">
        <v>339</v>
      </c>
      <c r="G108" t="s">
        <v>43</v>
      </c>
      <c r="H108" t="s">
        <v>24</v>
      </c>
      <c r="I108">
        <f>tbl_Fact[[#This Row],[Duration]] / 60</f>
        <v>1.3055833180745451E-2</v>
      </c>
      <c r="J108">
        <f>IF(OR(G108="Run Time", G108="CC (Changeover Cleaning)"), I108, 0)</f>
        <v>1.3055833180745451E-2</v>
      </c>
      <c r="K108">
        <f>IF(G108&lt;&gt;"PM (Maintenance)", I108, 0)</f>
        <v>1.3055833180745451E-2</v>
      </c>
      <c r="L108" s="5">
        <f>MAX(tbl_Fact[[#This Row],[TotalBiscuitsMade]],tbl_Fact[[#This Row],[GoodMadeBiscuits]])</f>
        <v>339</v>
      </c>
      <c r="M108" s="5">
        <f>IF(tbl_Fact[[#This Row],[Operating_Hours]]&gt;0,tbl_Fact[[#This Row],[Operating_Hours]]*51840,0)</f>
        <v>676.8143920898442</v>
      </c>
    </row>
    <row r="109" spans="1:13" hidden="1" x14ac:dyDescent="0.2">
      <c r="A109" t="s">
        <v>6</v>
      </c>
      <c r="B109" s="1">
        <v>44378.397569444445</v>
      </c>
      <c r="C109" s="1">
        <v>44378.398564814815</v>
      </c>
      <c r="D109">
        <v>1.43366670608521</v>
      </c>
      <c r="E109">
        <v>0</v>
      </c>
      <c r="F109">
        <v>415</v>
      </c>
      <c r="G109" t="s">
        <v>44</v>
      </c>
      <c r="H109" t="s">
        <v>24</v>
      </c>
      <c r="I109">
        <f>tbl_Fact[[#This Row],[Duration]] / 60</f>
        <v>2.3894445101420168E-2</v>
      </c>
      <c r="J109">
        <f>IF(OR(G109="Run Time", G109="CC (Changeover Cleaning)"), I109, 0)</f>
        <v>0</v>
      </c>
      <c r="K109">
        <f>IF(G109&lt;&gt;"PM (Maintenance)", I109, 0)</f>
        <v>2.3894445101420168E-2</v>
      </c>
      <c r="L109" s="5">
        <f>MAX(tbl_Fact[[#This Row],[TotalBiscuitsMade]],tbl_Fact[[#This Row],[GoodMadeBiscuits]])</f>
        <v>415</v>
      </c>
      <c r="M109" s="5">
        <f>IF(tbl_Fact[[#This Row],[Operating_Hours]]&gt;0,tbl_Fact[[#This Row],[Operating_Hours]]*51840,0)</f>
        <v>0</v>
      </c>
    </row>
    <row r="110" spans="1:13" hidden="1" x14ac:dyDescent="0.2">
      <c r="A110" t="s">
        <v>6</v>
      </c>
      <c r="B110" s="1">
        <v>44378.398564814815</v>
      </c>
      <c r="C110" s="1">
        <v>44378.398935185185</v>
      </c>
      <c r="D110">
        <v>0.53326666355133101</v>
      </c>
      <c r="E110">
        <v>0</v>
      </c>
      <c r="F110">
        <v>459</v>
      </c>
      <c r="G110" t="s">
        <v>43</v>
      </c>
      <c r="H110" t="s">
        <v>24</v>
      </c>
      <c r="I110">
        <f>tbl_Fact[[#This Row],[Duration]] / 60</f>
        <v>8.8877777258555175E-3</v>
      </c>
      <c r="J110">
        <f>IF(OR(G110="Run Time", G110="CC (Changeover Cleaning)"), I110, 0)</f>
        <v>8.8877777258555175E-3</v>
      </c>
      <c r="K110">
        <f>IF(G110&lt;&gt;"PM (Maintenance)", I110, 0)</f>
        <v>8.8877777258555175E-3</v>
      </c>
      <c r="L110" s="5">
        <f>MAX(tbl_Fact[[#This Row],[TotalBiscuitsMade]],tbl_Fact[[#This Row],[GoodMadeBiscuits]])</f>
        <v>459</v>
      </c>
      <c r="M110" s="5">
        <f>IF(tbl_Fact[[#This Row],[Operating_Hours]]&gt;0,tbl_Fact[[#This Row],[Operating_Hours]]*51840,0)</f>
        <v>460.74239730835001</v>
      </c>
    </row>
    <row r="111" spans="1:13" hidden="1" x14ac:dyDescent="0.2">
      <c r="A111" t="s">
        <v>6</v>
      </c>
      <c r="B111" s="1">
        <v>44378.398935185185</v>
      </c>
      <c r="C111" s="1">
        <v>44378.399363425924</v>
      </c>
      <c r="D111">
        <v>0.61664998531341597</v>
      </c>
      <c r="E111">
        <v>0</v>
      </c>
      <c r="F111">
        <v>215</v>
      </c>
      <c r="G111" t="s">
        <v>44</v>
      </c>
      <c r="H111" t="s">
        <v>24</v>
      </c>
      <c r="I111">
        <f>tbl_Fact[[#This Row],[Duration]] / 60</f>
        <v>1.02774997552236E-2</v>
      </c>
      <c r="J111">
        <f>IF(OR(G111="Run Time", G111="CC (Changeover Cleaning)"), I111, 0)</f>
        <v>0</v>
      </c>
      <c r="K111">
        <f>IF(G111&lt;&gt;"PM (Maintenance)", I111, 0)</f>
        <v>1.02774997552236E-2</v>
      </c>
      <c r="L111" s="5">
        <f>MAX(tbl_Fact[[#This Row],[TotalBiscuitsMade]],tbl_Fact[[#This Row],[GoodMadeBiscuits]])</f>
        <v>215</v>
      </c>
      <c r="M111" s="5">
        <f>IF(tbl_Fact[[#This Row],[Operating_Hours]]&gt;0,tbl_Fact[[#This Row],[Operating_Hours]]*51840,0)</f>
        <v>0</v>
      </c>
    </row>
    <row r="112" spans="1:13" hidden="1" x14ac:dyDescent="0.2">
      <c r="A112" t="s">
        <v>6</v>
      </c>
      <c r="B112" s="1">
        <v>44378.399363425924</v>
      </c>
      <c r="C112" s="1">
        <v>44378.39949074074</v>
      </c>
      <c r="D112">
        <v>0.18338333070278201</v>
      </c>
      <c r="E112">
        <v>0</v>
      </c>
      <c r="F112">
        <v>123</v>
      </c>
      <c r="G112" t="s">
        <v>43</v>
      </c>
      <c r="H112" t="s">
        <v>24</v>
      </c>
      <c r="I112">
        <f>tbl_Fact[[#This Row],[Duration]] / 60</f>
        <v>3.0563888450463668E-3</v>
      </c>
      <c r="J112">
        <f>IF(OR(G112="Run Time", G112="CC (Changeover Cleaning)"), I112, 0)</f>
        <v>3.0563888450463668E-3</v>
      </c>
      <c r="K112">
        <f>IF(G112&lt;&gt;"PM (Maintenance)", I112, 0)</f>
        <v>3.0563888450463668E-3</v>
      </c>
      <c r="L112" s="5">
        <f>MAX(tbl_Fact[[#This Row],[TotalBiscuitsMade]],tbl_Fact[[#This Row],[GoodMadeBiscuits]])</f>
        <v>123</v>
      </c>
      <c r="M112" s="5">
        <f>IF(tbl_Fact[[#This Row],[Operating_Hours]]&gt;0,tbl_Fact[[#This Row],[Operating_Hours]]*51840,0)</f>
        <v>158.44319772720365</v>
      </c>
    </row>
    <row r="113" spans="1:13" hidden="1" x14ac:dyDescent="0.2">
      <c r="A113" t="s">
        <v>6</v>
      </c>
      <c r="B113" s="1">
        <v>44378.39949074074</v>
      </c>
      <c r="C113" s="1">
        <v>44378.402997685182</v>
      </c>
      <c r="D113">
        <v>5.05006647109985</v>
      </c>
      <c r="E113">
        <v>0</v>
      </c>
      <c r="F113">
        <v>287</v>
      </c>
      <c r="G113" t="s">
        <v>44</v>
      </c>
      <c r="H113" t="s">
        <v>24</v>
      </c>
      <c r="I113">
        <f>tbl_Fact[[#This Row],[Duration]] / 60</f>
        <v>8.4167774518330837E-2</v>
      </c>
      <c r="J113">
        <f>IF(OR(G113="Run Time", G113="CC (Changeover Cleaning)"), I113, 0)</f>
        <v>0</v>
      </c>
      <c r="K113">
        <f>IF(G113&lt;&gt;"PM (Maintenance)", I113, 0)</f>
        <v>8.4167774518330837E-2</v>
      </c>
      <c r="L113" s="5">
        <f>MAX(tbl_Fact[[#This Row],[TotalBiscuitsMade]],tbl_Fact[[#This Row],[GoodMadeBiscuits]])</f>
        <v>287</v>
      </c>
      <c r="M113" s="5">
        <f>IF(tbl_Fact[[#This Row],[Operating_Hours]]&gt;0,tbl_Fact[[#This Row],[Operating_Hours]]*51840,0)</f>
        <v>0</v>
      </c>
    </row>
    <row r="114" spans="1:13" hidden="1" x14ac:dyDescent="0.2">
      <c r="A114" t="s">
        <v>6</v>
      </c>
      <c r="B114" s="1">
        <v>44378.402997685182</v>
      </c>
      <c r="C114" s="1">
        <v>44378.403043981481</v>
      </c>
      <c r="D114">
        <v>6.7199997603893294E-2</v>
      </c>
      <c r="E114">
        <v>0</v>
      </c>
      <c r="F114">
        <v>273</v>
      </c>
      <c r="G114" t="s">
        <v>43</v>
      </c>
      <c r="H114" t="s">
        <v>24</v>
      </c>
      <c r="I114">
        <f>tbl_Fact[[#This Row],[Duration]] / 60</f>
        <v>1.1199999600648883E-3</v>
      </c>
      <c r="J114">
        <f>IF(OR(G114="Run Time", G114="CC (Changeover Cleaning)"), I114, 0)</f>
        <v>1.1199999600648883E-3</v>
      </c>
      <c r="K114">
        <f>IF(G114&lt;&gt;"PM (Maintenance)", I114, 0)</f>
        <v>1.1199999600648883E-3</v>
      </c>
      <c r="L114" s="5">
        <f>MAX(tbl_Fact[[#This Row],[TotalBiscuitsMade]],tbl_Fact[[#This Row],[GoodMadeBiscuits]])</f>
        <v>273</v>
      </c>
      <c r="M114" s="5">
        <f>IF(tbl_Fact[[#This Row],[Operating_Hours]]&gt;0,tbl_Fact[[#This Row],[Operating_Hours]]*51840,0)</f>
        <v>58.060797929763808</v>
      </c>
    </row>
    <row r="115" spans="1:13" hidden="1" x14ac:dyDescent="0.2">
      <c r="A115" t="s">
        <v>6</v>
      </c>
      <c r="B115" s="1">
        <v>44378.403043981481</v>
      </c>
      <c r="C115" s="1">
        <v>44378.423402777778</v>
      </c>
      <c r="D115">
        <v>29.317283630371101</v>
      </c>
      <c r="E115">
        <v>0</v>
      </c>
      <c r="F115">
        <v>360</v>
      </c>
      <c r="G115" t="s">
        <v>44</v>
      </c>
      <c r="H115" t="s">
        <v>24</v>
      </c>
      <c r="I115">
        <f>tbl_Fact[[#This Row],[Duration]] / 60</f>
        <v>0.48862139383951836</v>
      </c>
      <c r="J115">
        <f>IF(OR(G115="Run Time", G115="CC (Changeover Cleaning)"), I115, 0)</f>
        <v>0</v>
      </c>
      <c r="K115">
        <f>IF(G115&lt;&gt;"PM (Maintenance)", I115, 0)</f>
        <v>0.48862139383951836</v>
      </c>
      <c r="L115" s="5">
        <f>MAX(tbl_Fact[[#This Row],[TotalBiscuitsMade]],tbl_Fact[[#This Row],[GoodMadeBiscuits]])</f>
        <v>360</v>
      </c>
      <c r="M115" s="5">
        <f>IF(tbl_Fact[[#This Row],[Operating_Hours]]&gt;0,tbl_Fact[[#This Row],[Operating_Hours]]*51840,0)</f>
        <v>0</v>
      </c>
    </row>
    <row r="116" spans="1:13" x14ac:dyDescent="0.2">
      <c r="A116" t="s">
        <v>8</v>
      </c>
      <c r="B116" s="1">
        <v>44378.423136574071</v>
      </c>
      <c r="C116" s="1">
        <v>44378.423993055556</v>
      </c>
      <c r="D116">
        <v>1.2333166599273699</v>
      </c>
      <c r="E116">
        <v>0</v>
      </c>
      <c r="F116">
        <v>473</v>
      </c>
      <c r="G116" t="s">
        <v>43</v>
      </c>
      <c r="H116" t="s">
        <v>24</v>
      </c>
      <c r="I116">
        <f>tbl_Fact[[#This Row],[Duration]] / 60</f>
        <v>2.0555277665456166E-2</v>
      </c>
      <c r="J116">
        <f>IF(OR(G116="Run Time", G116="CC (Changeover Cleaning)"), I116, 0)</f>
        <v>2.0555277665456166E-2</v>
      </c>
      <c r="K116">
        <f>IF(G116&lt;&gt;"PM (Maintenance)", I116, 0)</f>
        <v>2.0555277665456166E-2</v>
      </c>
      <c r="L116" s="5">
        <f>MAX(tbl_Fact[[#This Row],[TotalBiscuitsMade]],tbl_Fact[[#This Row],[GoodMadeBiscuits]])</f>
        <v>473</v>
      </c>
      <c r="M116" s="5">
        <f>IF(tbl_Fact[[#This Row],[Operating_Hours]]&gt;0,tbl_Fact[[#This Row],[Operating_Hours]]*51840,0)</f>
        <v>1065.5855941772477</v>
      </c>
    </row>
    <row r="117" spans="1:13" hidden="1" x14ac:dyDescent="0.2">
      <c r="A117" t="s">
        <v>6</v>
      </c>
      <c r="B117" s="1">
        <v>44378.423402777778</v>
      </c>
      <c r="C117" s="1">
        <v>44378.42423611111</v>
      </c>
      <c r="D117">
        <v>1.19991672039032</v>
      </c>
      <c r="E117">
        <v>0</v>
      </c>
      <c r="F117">
        <v>195</v>
      </c>
      <c r="G117" t="s">
        <v>43</v>
      </c>
      <c r="H117" t="s">
        <v>24</v>
      </c>
      <c r="I117">
        <f>tbl_Fact[[#This Row],[Duration]] / 60</f>
        <v>1.9998612006505333E-2</v>
      </c>
      <c r="J117">
        <f>IF(OR(G117="Run Time", G117="CC (Changeover Cleaning)"), I117, 0)</f>
        <v>1.9998612006505333E-2</v>
      </c>
      <c r="K117">
        <f>IF(G117&lt;&gt;"PM (Maintenance)", I117, 0)</f>
        <v>1.9998612006505333E-2</v>
      </c>
      <c r="L117" s="5">
        <f>MAX(tbl_Fact[[#This Row],[TotalBiscuitsMade]],tbl_Fact[[#This Row],[GoodMadeBiscuits]])</f>
        <v>195</v>
      </c>
      <c r="M117" s="5">
        <f>IF(tbl_Fact[[#This Row],[Operating_Hours]]&gt;0,tbl_Fact[[#This Row],[Operating_Hours]]*51840,0)</f>
        <v>1036.7280464172366</v>
      </c>
    </row>
    <row r="118" spans="1:13" hidden="1" x14ac:dyDescent="0.2">
      <c r="A118" t="s">
        <v>5</v>
      </c>
      <c r="B118" s="1">
        <v>44378.423680555556</v>
      </c>
      <c r="C118" s="1">
        <v>44378.424467592595</v>
      </c>
      <c r="D118">
        <v>1.13333332538605</v>
      </c>
      <c r="E118">
        <v>304956</v>
      </c>
      <c r="F118">
        <v>82328</v>
      </c>
      <c r="G118" t="s">
        <v>43</v>
      </c>
      <c r="H118" t="s">
        <v>24</v>
      </c>
      <c r="I118">
        <f>tbl_Fact[[#This Row],[Duration]] / 60</f>
        <v>1.8888888756434168E-2</v>
      </c>
      <c r="J118">
        <f>IF(OR(G118="Run Time", G118="CC (Changeover Cleaning)"), I118, 0)</f>
        <v>1.8888888756434168E-2</v>
      </c>
      <c r="K118">
        <f>IF(G118&lt;&gt;"PM (Maintenance)", I118, 0)</f>
        <v>1.8888888756434168E-2</v>
      </c>
      <c r="L118" s="5">
        <f>MAX(tbl_Fact[[#This Row],[TotalBiscuitsMade]],tbl_Fact[[#This Row],[GoodMadeBiscuits]])</f>
        <v>304956</v>
      </c>
      <c r="M118" s="5">
        <f>IF(tbl_Fact[[#This Row],[Operating_Hours]]&gt;0,tbl_Fact[[#This Row],[Operating_Hours]]*51840,0)</f>
        <v>979.19999313354731</v>
      </c>
    </row>
    <row r="119" spans="1:13" x14ac:dyDescent="0.2">
      <c r="A119" t="s">
        <v>8</v>
      </c>
      <c r="B119" s="1">
        <v>44378.423993055556</v>
      </c>
      <c r="C119" s="1">
        <v>44379.019201388888</v>
      </c>
      <c r="D119">
        <v>857.10052490234398</v>
      </c>
      <c r="E119">
        <v>0</v>
      </c>
      <c r="F119">
        <v>448</v>
      </c>
      <c r="G119" t="s">
        <v>44</v>
      </c>
      <c r="H119" t="s">
        <v>3</v>
      </c>
      <c r="I119">
        <f>tbl_Fact[[#This Row],[Duration]] / 60</f>
        <v>14.2850087483724</v>
      </c>
      <c r="J119">
        <f>IF(OR(G119="Run Time", G119="CC (Changeover Cleaning)"), I119, 0)</f>
        <v>0</v>
      </c>
      <c r="K119">
        <f>IF(G119&lt;&gt;"PM (Maintenance)", I119, 0)</f>
        <v>14.2850087483724</v>
      </c>
      <c r="L119" s="5">
        <f>MAX(tbl_Fact[[#This Row],[TotalBiscuitsMade]],tbl_Fact[[#This Row],[GoodMadeBiscuits]])</f>
        <v>448</v>
      </c>
      <c r="M119" s="5">
        <f>IF(tbl_Fact[[#This Row],[Operating_Hours]]&gt;0,tbl_Fact[[#This Row],[Operating_Hours]]*51840,0)</f>
        <v>0</v>
      </c>
    </row>
    <row r="120" spans="1:13" hidden="1" x14ac:dyDescent="0.2">
      <c r="A120" t="s">
        <v>6</v>
      </c>
      <c r="B120" s="1">
        <v>44378.42423611111</v>
      </c>
      <c r="C120" s="1">
        <v>44378.507268518515</v>
      </c>
      <c r="D120">
        <v>119.57243347168</v>
      </c>
      <c r="E120">
        <v>0</v>
      </c>
      <c r="F120">
        <v>137</v>
      </c>
      <c r="G120" t="s">
        <v>44</v>
      </c>
      <c r="H120" t="s">
        <v>24</v>
      </c>
      <c r="I120">
        <f>tbl_Fact[[#This Row],[Duration]] / 60</f>
        <v>1.9928738911946666</v>
      </c>
      <c r="J120">
        <f>IF(OR(G120="Run Time", G120="CC (Changeover Cleaning)"), I120, 0)</f>
        <v>0</v>
      </c>
      <c r="K120">
        <f>IF(G120&lt;&gt;"PM (Maintenance)", I120, 0)</f>
        <v>1.9928738911946666</v>
      </c>
      <c r="L120" s="5">
        <f>MAX(tbl_Fact[[#This Row],[TotalBiscuitsMade]],tbl_Fact[[#This Row],[GoodMadeBiscuits]])</f>
        <v>137</v>
      </c>
      <c r="M120" s="5">
        <f>IF(tbl_Fact[[#This Row],[Operating_Hours]]&gt;0,tbl_Fact[[#This Row],[Operating_Hours]]*51840,0)</f>
        <v>0</v>
      </c>
    </row>
    <row r="121" spans="1:13" hidden="1" x14ac:dyDescent="0.2">
      <c r="A121" t="s">
        <v>5</v>
      </c>
      <c r="B121" s="1">
        <v>44378.424467592595</v>
      </c>
      <c r="C121" s="1">
        <v>44378.428680555553</v>
      </c>
      <c r="D121">
        <v>6.0666666030883798</v>
      </c>
      <c r="E121">
        <v>309240</v>
      </c>
      <c r="F121">
        <v>86750</v>
      </c>
      <c r="G121" t="s">
        <v>44</v>
      </c>
      <c r="H121" t="s">
        <v>24</v>
      </c>
      <c r="I121">
        <f>tbl_Fact[[#This Row],[Duration]] / 60</f>
        <v>0.101111110051473</v>
      </c>
      <c r="J121">
        <f>IF(OR(G121="Run Time", G121="CC (Changeover Cleaning)"), I121, 0)</f>
        <v>0</v>
      </c>
      <c r="K121">
        <f>IF(G121&lt;&gt;"PM (Maintenance)", I121, 0)</f>
        <v>0.101111110051473</v>
      </c>
      <c r="L121" s="5">
        <f>MAX(tbl_Fact[[#This Row],[TotalBiscuitsMade]],tbl_Fact[[#This Row],[GoodMadeBiscuits]])</f>
        <v>309240</v>
      </c>
      <c r="M121" s="5">
        <f>IF(tbl_Fact[[#This Row],[Operating_Hours]]&gt;0,tbl_Fact[[#This Row],[Operating_Hours]]*51840,0)</f>
        <v>0</v>
      </c>
    </row>
    <row r="122" spans="1:13" hidden="1" x14ac:dyDescent="0.2">
      <c r="A122" t="s">
        <v>5</v>
      </c>
      <c r="B122" s="1">
        <v>44378.428680555553</v>
      </c>
      <c r="C122" s="1">
        <v>44378.430138888885</v>
      </c>
      <c r="D122">
        <v>2.0999999046325701</v>
      </c>
      <c r="E122">
        <v>309006</v>
      </c>
      <c r="F122">
        <v>86508</v>
      </c>
      <c r="G122" t="s">
        <v>43</v>
      </c>
      <c r="H122" t="s">
        <v>24</v>
      </c>
      <c r="I122">
        <f>tbl_Fact[[#This Row],[Duration]] / 60</f>
        <v>3.4999998410542833E-2</v>
      </c>
      <c r="J122">
        <f>IF(OR(G122="Run Time", G122="CC (Changeover Cleaning)"), I122, 0)</f>
        <v>3.4999998410542833E-2</v>
      </c>
      <c r="K122">
        <f>IF(G122&lt;&gt;"PM (Maintenance)", I122, 0)</f>
        <v>3.4999998410542833E-2</v>
      </c>
      <c r="L122" s="5">
        <f>MAX(tbl_Fact[[#This Row],[TotalBiscuitsMade]],tbl_Fact[[#This Row],[GoodMadeBiscuits]])</f>
        <v>309006</v>
      </c>
      <c r="M122" s="5">
        <f>IF(tbl_Fact[[#This Row],[Operating_Hours]]&gt;0,tbl_Fact[[#This Row],[Operating_Hours]]*51840,0)</f>
        <v>1814.3999176025404</v>
      </c>
    </row>
    <row r="123" spans="1:13" hidden="1" x14ac:dyDescent="0.2">
      <c r="A123" t="s">
        <v>5</v>
      </c>
      <c r="B123" s="1">
        <v>44378.430138888885</v>
      </c>
      <c r="C123" s="1">
        <v>44378.431400462963</v>
      </c>
      <c r="D123">
        <v>1.81666672229767</v>
      </c>
      <c r="E123">
        <v>310375</v>
      </c>
      <c r="F123">
        <v>87807</v>
      </c>
      <c r="G123" t="s">
        <v>44</v>
      </c>
      <c r="H123" t="s">
        <v>24</v>
      </c>
      <c r="I123">
        <f>tbl_Fact[[#This Row],[Duration]] / 60</f>
        <v>3.0277778704961168E-2</v>
      </c>
      <c r="J123">
        <f>IF(OR(G123="Run Time", G123="CC (Changeover Cleaning)"), I123, 0)</f>
        <v>0</v>
      </c>
      <c r="K123">
        <f>IF(G123&lt;&gt;"PM (Maintenance)", I123, 0)</f>
        <v>3.0277778704961168E-2</v>
      </c>
      <c r="L123" s="5">
        <f>MAX(tbl_Fact[[#This Row],[TotalBiscuitsMade]],tbl_Fact[[#This Row],[GoodMadeBiscuits]])</f>
        <v>310375</v>
      </c>
      <c r="M123" s="5">
        <f>IF(tbl_Fact[[#This Row],[Operating_Hours]]&gt;0,tbl_Fact[[#This Row],[Operating_Hours]]*51840,0)</f>
        <v>0</v>
      </c>
    </row>
    <row r="124" spans="1:13" hidden="1" x14ac:dyDescent="0.2">
      <c r="A124" t="s">
        <v>5</v>
      </c>
      <c r="B124" s="1">
        <v>44378.431400462963</v>
      </c>
      <c r="C124" s="1">
        <v>44378.432268518518</v>
      </c>
      <c r="D124">
        <v>1.25</v>
      </c>
      <c r="E124">
        <v>310410</v>
      </c>
      <c r="F124">
        <v>87865</v>
      </c>
      <c r="G124" t="s">
        <v>43</v>
      </c>
      <c r="H124" t="s">
        <v>24</v>
      </c>
      <c r="I124">
        <f>tbl_Fact[[#This Row],[Duration]] / 60</f>
        <v>2.0833333333333332E-2</v>
      </c>
      <c r="J124">
        <f>IF(OR(G124="Run Time", G124="CC (Changeover Cleaning)"), I124, 0)</f>
        <v>2.0833333333333332E-2</v>
      </c>
      <c r="K124">
        <f>IF(G124&lt;&gt;"PM (Maintenance)", I124, 0)</f>
        <v>2.0833333333333332E-2</v>
      </c>
      <c r="L124" s="5">
        <f>MAX(tbl_Fact[[#This Row],[TotalBiscuitsMade]],tbl_Fact[[#This Row],[GoodMadeBiscuits]])</f>
        <v>310410</v>
      </c>
      <c r="M124" s="5">
        <f>IF(tbl_Fact[[#This Row],[Operating_Hours]]&gt;0,tbl_Fact[[#This Row],[Operating_Hours]]*51840,0)</f>
        <v>1080</v>
      </c>
    </row>
    <row r="125" spans="1:13" hidden="1" x14ac:dyDescent="0.2">
      <c r="A125" t="s">
        <v>5</v>
      </c>
      <c r="B125" s="1">
        <v>44378.432268518518</v>
      </c>
      <c r="C125" s="1">
        <v>44378.437384259261</v>
      </c>
      <c r="D125">
        <v>7.3666667938232404</v>
      </c>
      <c r="E125">
        <v>315087</v>
      </c>
      <c r="F125">
        <v>92876</v>
      </c>
      <c r="G125" t="s">
        <v>44</v>
      </c>
      <c r="H125" t="s">
        <v>24</v>
      </c>
      <c r="I125">
        <f>tbl_Fact[[#This Row],[Duration]] / 60</f>
        <v>0.122777779897054</v>
      </c>
      <c r="J125">
        <f>IF(OR(G125="Run Time", G125="CC (Changeover Cleaning)"), I125, 0)</f>
        <v>0</v>
      </c>
      <c r="K125">
        <f>IF(G125&lt;&gt;"PM (Maintenance)", I125, 0)</f>
        <v>0.122777779897054</v>
      </c>
      <c r="L125" s="5">
        <f>MAX(tbl_Fact[[#This Row],[TotalBiscuitsMade]],tbl_Fact[[#This Row],[GoodMadeBiscuits]])</f>
        <v>315087</v>
      </c>
      <c r="M125" s="5">
        <f>IF(tbl_Fact[[#This Row],[Operating_Hours]]&gt;0,tbl_Fact[[#This Row],[Operating_Hours]]*51840,0)</f>
        <v>0</v>
      </c>
    </row>
    <row r="126" spans="1:13" hidden="1" x14ac:dyDescent="0.2">
      <c r="A126" t="s">
        <v>5</v>
      </c>
      <c r="B126" s="1">
        <v>44378.437384259261</v>
      </c>
      <c r="C126" s="1">
        <v>44378.453969907408</v>
      </c>
      <c r="D126">
        <v>23.8833332061768</v>
      </c>
      <c r="E126">
        <v>315144</v>
      </c>
      <c r="F126">
        <v>92550</v>
      </c>
      <c r="G126" t="s">
        <v>43</v>
      </c>
      <c r="H126" t="s">
        <v>24</v>
      </c>
      <c r="I126">
        <f>tbl_Fact[[#This Row],[Duration]] / 60</f>
        <v>0.39805555343628002</v>
      </c>
      <c r="J126">
        <f>IF(OR(G126="Run Time", G126="CC (Changeover Cleaning)"), I126, 0)</f>
        <v>0.39805555343628002</v>
      </c>
      <c r="K126">
        <f>IF(G126&lt;&gt;"PM (Maintenance)", I126, 0)</f>
        <v>0.39805555343628002</v>
      </c>
      <c r="L126" s="5">
        <f>MAX(tbl_Fact[[#This Row],[TotalBiscuitsMade]],tbl_Fact[[#This Row],[GoodMadeBiscuits]])</f>
        <v>315144</v>
      </c>
      <c r="M126" s="5">
        <f>IF(tbl_Fact[[#This Row],[Operating_Hours]]&gt;0,tbl_Fact[[#This Row],[Operating_Hours]]*51840,0)</f>
        <v>20635.199890136755</v>
      </c>
    </row>
    <row r="127" spans="1:13" hidden="1" x14ac:dyDescent="0.2">
      <c r="A127" t="s">
        <v>5</v>
      </c>
      <c r="B127" s="1">
        <v>44378.453969907408</v>
      </c>
      <c r="C127" s="1">
        <v>44378.454305555555</v>
      </c>
      <c r="D127">
        <v>0.483333319425583</v>
      </c>
      <c r="E127">
        <v>315456</v>
      </c>
      <c r="F127">
        <v>92909</v>
      </c>
      <c r="G127" t="s">
        <v>44</v>
      </c>
      <c r="H127" t="s">
        <v>24</v>
      </c>
      <c r="I127">
        <f>tbl_Fact[[#This Row],[Duration]] / 60</f>
        <v>8.0555553237597159E-3</v>
      </c>
      <c r="J127">
        <f>IF(OR(G127="Run Time", G127="CC (Changeover Cleaning)"), I127, 0)</f>
        <v>0</v>
      </c>
      <c r="K127">
        <f>IF(G127&lt;&gt;"PM (Maintenance)", I127, 0)</f>
        <v>8.0555553237597159E-3</v>
      </c>
      <c r="L127" s="5">
        <f>MAX(tbl_Fact[[#This Row],[TotalBiscuitsMade]],tbl_Fact[[#This Row],[GoodMadeBiscuits]])</f>
        <v>315456</v>
      </c>
      <c r="M127" s="5">
        <f>IF(tbl_Fact[[#This Row],[Operating_Hours]]&gt;0,tbl_Fact[[#This Row],[Operating_Hours]]*51840,0)</f>
        <v>0</v>
      </c>
    </row>
    <row r="128" spans="1:13" hidden="1" x14ac:dyDescent="0.2">
      <c r="A128" t="s">
        <v>5</v>
      </c>
      <c r="B128" s="1">
        <v>44378.454305555555</v>
      </c>
      <c r="C128" s="1">
        <v>44378.454780092594</v>
      </c>
      <c r="D128">
        <v>0.68333333730697599</v>
      </c>
      <c r="E128">
        <v>315642</v>
      </c>
      <c r="F128">
        <v>93056</v>
      </c>
      <c r="G128" t="s">
        <v>43</v>
      </c>
      <c r="H128" t="s">
        <v>24</v>
      </c>
      <c r="I128">
        <f>tbl_Fact[[#This Row],[Duration]] / 60</f>
        <v>1.1388888955116267E-2</v>
      </c>
      <c r="J128">
        <f>IF(OR(G128="Run Time", G128="CC (Changeover Cleaning)"), I128, 0)</f>
        <v>1.1388888955116267E-2</v>
      </c>
      <c r="K128">
        <f>IF(G128&lt;&gt;"PM (Maintenance)", I128, 0)</f>
        <v>1.1388888955116267E-2</v>
      </c>
      <c r="L128" s="5">
        <f>MAX(tbl_Fact[[#This Row],[TotalBiscuitsMade]],tbl_Fact[[#This Row],[GoodMadeBiscuits]])</f>
        <v>315642</v>
      </c>
      <c r="M128" s="5">
        <f>IF(tbl_Fact[[#This Row],[Operating_Hours]]&gt;0,tbl_Fact[[#This Row],[Operating_Hours]]*51840,0)</f>
        <v>590.40000343322731</v>
      </c>
    </row>
    <row r="129" spans="1:13" hidden="1" x14ac:dyDescent="0.2">
      <c r="A129" t="s">
        <v>5</v>
      </c>
      <c r="B129" s="1">
        <v>44378.454780092594</v>
      </c>
      <c r="C129" s="1">
        <v>44378.47184027778</v>
      </c>
      <c r="D129">
        <v>24.566667556762699</v>
      </c>
      <c r="E129">
        <v>332274</v>
      </c>
      <c r="F129">
        <v>109581</v>
      </c>
      <c r="G129" t="s">
        <v>44</v>
      </c>
      <c r="H129" t="s">
        <v>24</v>
      </c>
      <c r="I129">
        <f>tbl_Fact[[#This Row],[Duration]] / 60</f>
        <v>0.40944445927937834</v>
      </c>
      <c r="J129">
        <f>IF(OR(G129="Run Time", G129="CC (Changeover Cleaning)"), I129, 0)</f>
        <v>0</v>
      </c>
      <c r="K129">
        <f>IF(G129&lt;&gt;"PM (Maintenance)", I129, 0)</f>
        <v>0.40944445927937834</v>
      </c>
      <c r="L129" s="5">
        <f>MAX(tbl_Fact[[#This Row],[TotalBiscuitsMade]],tbl_Fact[[#This Row],[GoodMadeBiscuits]])</f>
        <v>332274</v>
      </c>
      <c r="M129" s="5">
        <f>IF(tbl_Fact[[#This Row],[Operating_Hours]]&gt;0,tbl_Fact[[#This Row],[Operating_Hours]]*51840,0)</f>
        <v>0</v>
      </c>
    </row>
    <row r="130" spans="1:13" hidden="1" x14ac:dyDescent="0.2">
      <c r="A130" t="s">
        <v>5</v>
      </c>
      <c r="B130" s="1">
        <v>44378.47184027778</v>
      </c>
      <c r="C130" s="1">
        <v>44378.472754629627</v>
      </c>
      <c r="D130">
        <v>1.31666672229767</v>
      </c>
      <c r="E130">
        <v>331996</v>
      </c>
      <c r="F130">
        <v>109781</v>
      </c>
      <c r="G130" t="s">
        <v>43</v>
      </c>
      <c r="H130" t="s">
        <v>24</v>
      </c>
      <c r="I130">
        <f>tbl_Fact[[#This Row],[Duration]] / 60</f>
        <v>2.1944445371627833E-2</v>
      </c>
      <c r="J130">
        <f>IF(OR(G130="Run Time", G130="CC (Changeover Cleaning)"), I130, 0)</f>
        <v>2.1944445371627833E-2</v>
      </c>
      <c r="K130">
        <f>IF(G130&lt;&gt;"PM (Maintenance)", I130, 0)</f>
        <v>2.1944445371627833E-2</v>
      </c>
      <c r="L130" s="5">
        <f>MAX(tbl_Fact[[#This Row],[TotalBiscuitsMade]],tbl_Fact[[#This Row],[GoodMadeBiscuits]])</f>
        <v>331996</v>
      </c>
      <c r="M130" s="5">
        <f>IF(tbl_Fact[[#This Row],[Operating_Hours]]&gt;0,tbl_Fact[[#This Row],[Operating_Hours]]*51840,0)</f>
        <v>1137.6000480651869</v>
      </c>
    </row>
    <row r="131" spans="1:13" hidden="1" x14ac:dyDescent="0.2">
      <c r="A131" t="s">
        <v>5</v>
      </c>
      <c r="B131" s="1">
        <v>44378.472754629627</v>
      </c>
      <c r="C131" s="1">
        <v>44378.474120370367</v>
      </c>
      <c r="D131">
        <v>1.9666666984558101</v>
      </c>
      <c r="E131">
        <v>333356</v>
      </c>
      <c r="F131">
        <v>110560</v>
      </c>
      <c r="G131" t="s">
        <v>44</v>
      </c>
      <c r="H131" t="s">
        <v>24</v>
      </c>
      <c r="I131">
        <f>tbl_Fact[[#This Row],[Duration]] / 60</f>
        <v>3.2777778307596837E-2</v>
      </c>
      <c r="J131">
        <f>IF(OR(G131="Run Time", G131="CC (Changeover Cleaning)"), I131, 0)</f>
        <v>0</v>
      </c>
      <c r="K131">
        <f>IF(G131&lt;&gt;"PM (Maintenance)", I131, 0)</f>
        <v>3.2777778307596837E-2</v>
      </c>
      <c r="L131" s="5">
        <f>MAX(tbl_Fact[[#This Row],[TotalBiscuitsMade]],tbl_Fact[[#This Row],[GoodMadeBiscuits]])</f>
        <v>333356</v>
      </c>
      <c r="M131" s="5">
        <f>IF(tbl_Fact[[#This Row],[Operating_Hours]]&gt;0,tbl_Fact[[#This Row],[Operating_Hours]]*51840,0)</f>
        <v>0</v>
      </c>
    </row>
    <row r="132" spans="1:13" hidden="1" x14ac:dyDescent="0.2">
      <c r="A132" t="s">
        <v>5</v>
      </c>
      <c r="B132" s="1">
        <v>44378.474120370367</v>
      </c>
      <c r="C132" s="1">
        <v>44378.474942129629</v>
      </c>
      <c r="D132">
        <v>1.18333327770233</v>
      </c>
      <c r="E132">
        <v>333242</v>
      </c>
      <c r="F132">
        <v>110683</v>
      </c>
      <c r="G132" t="s">
        <v>43</v>
      </c>
      <c r="H132" t="s">
        <v>24</v>
      </c>
      <c r="I132">
        <f>tbl_Fact[[#This Row],[Duration]] / 60</f>
        <v>1.9722221295038832E-2</v>
      </c>
      <c r="J132">
        <f>IF(OR(G132="Run Time", G132="CC (Changeover Cleaning)"), I132, 0)</f>
        <v>1.9722221295038832E-2</v>
      </c>
      <c r="K132">
        <f>IF(G132&lt;&gt;"PM (Maintenance)", I132, 0)</f>
        <v>1.9722221295038832E-2</v>
      </c>
      <c r="L132" s="5">
        <f>MAX(tbl_Fact[[#This Row],[TotalBiscuitsMade]],tbl_Fact[[#This Row],[GoodMadeBiscuits]])</f>
        <v>333242</v>
      </c>
      <c r="M132" s="5">
        <f>IF(tbl_Fact[[#This Row],[Operating_Hours]]&gt;0,tbl_Fact[[#This Row],[Operating_Hours]]*51840,0)</f>
        <v>1022.3999519348131</v>
      </c>
    </row>
    <row r="133" spans="1:13" hidden="1" x14ac:dyDescent="0.2">
      <c r="A133" t="s">
        <v>5</v>
      </c>
      <c r="B133" s="1">
        <v>44378.474942129629</v>
      </c>
      <c r="C133" s="1">
        <v>44378.478773148148</v>
      </c>
      <c r="D133">
        <v>5.5166668891906703</v>
      </c>
      <c r="E133">
        <v>337134</v>
      </c>
      <c r="F133">
        <v>114617</v>
      </c>
      <c r="G133" t="s">
        <v>44</v>
      </c>
      <c r="H133" t="s">
        <v>24</v>
      </c>
      <c r="I133">
        <f>tbl_Fact[[#This Row],[Duration]] / 60</f>
        <v>9.1944448153177843E-2</v>
      </c>
      <c r="J133">
        <f>IF(OR(G133="Run Time", G133="CC (Changeover Cleaning)"), I133, 0)</f>
        <v>0</v>
      </c>
      <c r="K133">
        <f>IF(G133&lt;&gt;"PM (Maintenance)", I133, 0)</f>
        <v>9.1944448153177843E-2</v>
      </c>
      <c r="L133" s="5">
        <f>MAX(tbl_Fact[[#This Row],[TotalBiscuitsMade]],tbl_Fact[[#This Row],[GoodMadeBiscuits]])</f>
        <v>337134</v>
      </c>
      <c r="M133" s="5">
        <f>IF(tbl_Fact[[#This Row],[Operating_Hours]]&gt;0,tbl_Fact[[#This Row],[Operating_Hours]]*51840,0)</f>
        <v>0</v>
      </c>
    </row>
    <row r="134" spans="1:13" hidden="1" x14ac:dyDescent="0.2">
      <c r="A134" t="s">
        <v>5</v>
      </c>
      <c r="B134" s="1">
        <v>44378.478773148148</v>
      </c>
      <c r="C134" s="1">
        <v>44378.479409722226</v>
      </c>
      <c r="D134">
        <v>0.91666668653488204</v>
      </c>
      <c r="E134">
        <v>337062</v>
      </c>
      <c r="F134">
        <v>114341</v>
      </c>
      <c r="G134" t="s">
        <v>43</v>
      </c>
      <c r="H134" t="s">
        <v>24</v>
      </c>
      <c r="I134">
        <f>tbl_Fact[[#This Row],[Duration]] / 60</f>
        <v>1.5277778108914701E-2</v>
      </c>
      <c r="J134">
        <f>IF(OR(G134="Run Time", G134="CC (Changeover Cleaning)"), I134, 0)</f>
        <v>1.5277778108914701E-2</v>
      </c>
      <c r="K134">
        <f>IF(G134&lt;&gt;"PM (Maintenance)", I134, 0)</f>
        <v>1.5277778108914701E-2</v>
      </c>
      <c r="L134" s="5">
        <f>MAX(tbl_Fact[[#This Row],[TotalBiscuitsMade]],tbl_Fact[[#This Row],[GoodMadeBiscuits]])</f>
        <v>337062</v>
      </c>
      <c r="M134" s="5">
        <f>IF(tbl_Fact[[#This Row],[Operating_Hours]]&gt;0,tbl_Fact[[#This Row],[Operating_Hours]]*51840,0)</f>
        <v>792.00001716613804</v>
      </c>
    </row>
    <row r="135" spans="1:13" hidden="1" x14ac:dyDescent="0.2">
      <c r="A135" t="s">
        <v>5</v>
      </c>
      <c r="B135" s="1">
        <v>44378.479409722226</v>
      </c>
      <c r="C135" s="1">
        <v>44378.507361111115</v>
      </c>
      <c r="D135">
        <v>40.25</v>
      </c>
      <c r="E135">
        <v>365630</v>
      </c>
      <c r="F135">
        <v>142626</v>
      </c>
      <c r="G135" t="s">
        <v>44</v>
      </c>
      <c r="H135" t="s">
        <v>24</v>
      </c>
      <c r="I135">
        <f>tbl_Fact[[#This Row],[Duration]] / 60</f>
        <v>0.67083333333333328</v>
      </c>
      <c r="J135">
        <f>IF(OR(G135="Run Time", G135="CC (Changeover Cleaning)"), I135, 0)</f>
        <v>0</v>
      </c>
      <c r="K135">
        <f>IF(G135&lt;&gt;"PM (Maintenance)", I135, 0)</f>
        <v>0.67083333333333328</v>
      </c>
      <c r="L135" s="5">
        <f>MAX(tbl_Fact[[#This Row],[TotalBiscuitsMade]],tbl_Fact[[#This Row],[GoodMadeBiscuits]])</f>
        <v>365630</v>
      </c>
      <c r="M135" s="5">
        <f>IF(tbl_Fact[[#This Row],[Operating_Hours]]&gt;0,tbl_Fact[[#This Row],[Operating_Hours]]*51840,0)</f>
        <v>0</v>
      </c>
    </row>
    <row r="136" spans="1:13" hidden="1" x14ac:dyDescent="0.2">
      <c r="A136" t="s">
        <v>6</v>
      </c>
      <c r="B136" s="1">
        <v>44378.507268518515</v>
      </c>
      <c r="C136" s="1">
        <v>44378.509305555555</v>
      </c>
      <c r="D136">
        <v>2.9333667755127002</v>
      </c>
      <c r="E136">
        <v>0</v>
      </c>
      <c r="F136">
        <v>19</v>
      </c>
      <c r="G136" t="s">
        <v>43</v>
      </c>
      <c r="H136" t="s">
        <v>24</v>
      </c>
      <c r="I136">
        <f>tbl_Fact[[#This Row],[Duration]] / 60</f>
        <v>4.8889446258545001E-2</v>
      </c>
      <c r="J136">
        <f>IF(OR(G136="Run Time", G136="CC (Changeover Cleaning)"), I136, 0)</f>
        <v>4.8889446258545001E-2</v>
      </c>
      <c r="K136">
        <f>IF(G136&lt;&gt;"PM (Maintenance)", I136, 0)</f>
        <v>4.8889446258545001E-2</v>
      </c>
      <c r="L136" s="5">
        <f>MAX(tbl_Fact[[#This Row],[TotalBiscuitsMade]],tbl_Fact[[#This Row],[GoodMadeBiscuits]])</f>
        <v>19</v>
      </c>
      <c r="M136" s="5">
        <f>IF(tbl_Fact[[#This Row],[Operating_Hours]]&gt;0,tbl_Fact[[#This Row],[Operating_Hours]]*51840,0)</f>
        <v>2534.4288940429728</v>
      </c>
    </row>
    <row r="137" spans="1:13" hidden="1" x14ac:dyDescent="0.2">
      <c r="A137" t="s">
        <v>5</v>
      </c>
      <c r="B137" s="1">
        <v>44378.507361111115</v>
      </c>
      <c r="C137" s="1">
        <v>44378.50849537037</v>
      </c>
      <c r="D137">
        <v>1.63333332538605</v>
      </c>
      <c r="E137">
        <v>365347</v>
      </c>
      <c r="F137">
        <v>142897</v>
      </c>
      <c r="G137" t="s">
        <v>43</v>
      </c>
      <c r="H137" t="s">
        <v>24</v>
      </c>
      <c r="I137">
        <f>tbl_Fact[[#This Row],[Duration]] / 60</f>
        <v>2.72222220897675E-2</v>
      </c>
      <c r="J137">
        <f>IF(OR(G137="Run Time", G137="CC (Changeover Cleaning)"), I137, 0)</f>
        <v>2.72222220897675E-2</v>
      </c>
      <c r="K137">
        <f>IF(G137&lt;&gt;"PM (Maintenance)", I137, 0)</f>
        <v>2.72222220897675E-2</v>
      </c>
      <c r="L137" s="5">
        <f>MAX(tbl_Fact[[#This Row],[TotalBiscuitsMade]],tbl_Fact[[#This Row],[GoodMadeBiscuits]])</f>
        <v>365347</v>
      </c>
      <c r="M137" s="5">
        <f>IF(tbl_Fact[[#This Row],[Operating_Hours]]&gt;0,tbl_Fact[[#This Row],[Operating_Hours]]*51840,0)</f>
        <v>1411.1999931335472</v>
      </c>
    </row>
    <row r="138" spans="1:13" hidden="1" x14ac:dyDescent="0.2">
      <c r="A138" t="s">
        <v>5</v>
      </c>
      <c r="B138" s="1">
        <v>44378.50849537037</v>
      </c>
      <c r="C138" s="1">
        <v>44378.511701388888</v>
      </c>
      <c r="D138">
        <v>4.6166667938232404</v>
      </c>
      <c r="E138">
        <v>368494</v>
      </c>
      <c r="F138">
        <v>145788</v>
      </c>
      <c r="G138" t="s">
        <v>44</v>
      </c>
      <c r="H138" t="s">
        <v>24</v>
      </c>
      <c r="I138">
        <f>tbl_Fact[[#This Row],[Duration]] / 60</f>
        <v>7.6944446563720667E-2</v>
      </c>
      <c r="J138">
        <f>IF(OR(G138="Run Time", G138="CC (Changeover Cleaning)"), I138, 0)</f>
        <v>0</v>
      </c>
      <c r="K138">
        <f>IF(G138&lt;&gt;"PM (Maintenance)", I138, 0)</f>
        <v>7.6944446563720667E-2</v>
      </c>
      <c r="L138" s="5">
        <f>MAX(tbl_Fact[[#This Row],[TotalBiscuitsMade]],tbl_Fact[[#This Row],[GoodMadeBiscuits]])</f>
        <v>368494</v>
      </c>
      <c r="M138" s="5">
        <f>IF(tbl_Fact[[#This Row],[Operating_Hours]]&gt;0,tbl_Fact[[#This Row],[Operating_Hours]]*51840,0)</f>
        <v>0</v>
      </c>
    </row>
    <row r="139" spans="1:13" hidden="1" x14ac:dyDescent="0.2">
      <c r="A139" t="s">
        <v>6</v>
      </c>
      <c r="B139" s="1">
        <v>44378.509305555555</v>
      </c>
      <c r="C139" s="1">
        <v>44378.543113425927</v>
      </c>
      <c r="D139">
        <v>48.667984008789098</v>
      </c>
      <c r="E139">
        <v>0</v>
      </c>
      <c r="F139">
        <v>357</v>
      </c>
      <c r="G139" t="s">
        <v>44</v>
      </c>
      <c r="H139" t="s">
        <v>24</v>
      </c>
      <c r="I139">
        <f>tbl_Fact[[#This Row],[Duration]] / 60</f>
        <v>0.81113306681315167</v>
      </c>
      <c r="J139">
        <f>IF(OR(G139="Run Time", G139="CC (Changeover Cleaning)"), I139, 0)</f>
        <v>0</v>
      </c>
      <c r="K139">
        <f>IF(G139&lt;&gt;"PM (Maintenance)", I139, 0)</f>
        <v>0.81113306681315167</v>
      </c>
      <c r="L139" s="5">
        <f>MAX(tbl_Fact[[#This Row],[TotalBiscuitsMade]],tbl_Fact[[#This Row],[GoodMadeBiscuits]])</f>
        <v>357</v>
      </c>
      <c r="M139" s="5">
        <f>IF(tbl_Fact[[#This Row],[Operating_Hours]]&gt;0,tbl_Fact[[#This Row],[Operating_Hours]]*51840,0)</f>
        <v>0</v>
      </c>
    </row>
    <row r="140" spans="1:13" hidden="1" x14ac:dyDescent="0.2">
      <c r="A140" t="s">
        <v>5</v>
      </c>
      <c r="B140" s="1">
        <v>44378.511701388888</v>
      </c>
      <c r="C140" s="1">
        <v>44378.513182870367</v>
      </c>
      <c r="D140">
        <v>2.13333344459534</v>
      </c>
      <c r="E140">
        <v>368545</v>
      </c>
      <c r="F140">
        <v>145879</v>
      </c>
      <c r="G140" t="s">
        <v>43</v>
      </c>
      <c r="H140" t="s">
        <v>24</v>
      </c>
      <c r="I140">
        <f>tbl_Fact[[#This Row],[Duration]] / 60</f>
        <v>3.5555557409922334E-2</v>
      </c>
      <c r="J140">
        <f>IF(OR(G140="Run Time", G140="CC (Changeover Cleaning)"), I140, 0)</f>
        <v>3.5555557409922334E-2</v>
      </c>
      <c r="K140">
        <f>IF(G140&lt;&gt;"PM (Maintenance)", I140, 0)</f>
        <v>3.5555557409922334E-2</v>
      </c>
      <c r="L140" s="5">
        <f>MAX(tbl_Fact[[#This Row],[TotalBiscuitsMade]],tbl_Fact[[#This Row],[GoodMadeBiscuits]])</f>
        <v>368545</v>
      </c>
      <c r="M140" s="5">
        <f>IF(tbl_Fact[[#This Row],[Operating_Hours]]&gt;0,tbl_Fact[[#This Row],[Operating_Hours]]*51840,0)</f>
        <v>1843.2000961303738</v>
      </c>
    </row>
    <row r="141" spans="1:13" hidden="1" x14ac:dyDescent="0.2">
      <c r="A141" t="s">
        <v>5</v>
      </c>
      <c r="B141" s="1">
        <v>44378.513182870367</v>
      </c>
      <c r="C141" s="1">
        <v>44378.519317129627</v>
      </c>
      <c r="D141">
        <v>8.8333330154418892</v>
      </c>
      <c r="E141">
        <v>374106</v>
      </c>
      <c r="F141">
        <v>151923</v>
      </c>
      <c r="G141" t="s">
        <v>44</v>
      </c>
      <c r="H141" t="s">
        <v>24</v>
      </c>
      <c r="I141">
        <f>tbl_Fact[[#This Row],[Duration]] / 60</f>
        <v>0.14722221692403148</v>
      </c>
      <c r="J141">
        <f>IF(OR(G141="Run Time", G141="CC (Changeover Cleaning)"), I141, 0)</f>
        <v>0</v>
      </c>
      <c r="K141">
        <f>IF(G141&lt;&gt;"PM (Maintenance)", I141, 0)</f>
        <v>0.14722221692403148</v>
      </c>
      <c r="L141" s="5">
        <f>MAX(tbl_Fact[[#This Row],[TotalBiscuitsMade]],tbl_Fact[[#This Row],[GoodMadeBiscuits]])</f>
        <v>374106</v>
      </c>
      <c r="M141" s="5">
        <f>IF(tbl_Fact[[#This Row],[Operating_Hours]]&gt;0,tbl_Fact[[#This Row],[Operating_Hours]]*51840,0)</f>
        <v>0</v>
      </c>
    </row>
    <row r="142" spans="1:13" hidden="1" x14ac:dyDescent="0.2">
      <c r="A142" t="s">
        <v>5</v>
      </c>
      <c r="B142" s="1">
        <v>44378.519317129627</v>
      </c>
      <c r="C142" s="1">
        <v>44378.524097222224</v>
      </c>
      <c r="D142">
        <v>6.8833332061767596</v>
      </c>
      <c r="E142">
        <v>374134</v>
      </c>
      <c r="F142">
        <v>151733</v>
      </c>
      <c r="G142" t="s">
        <v>43</v>
      </c>
      <c r="H142" t="s">
        <v>24</v>
      </c>
      <c r="I142">
        <f>tbl_Fact[[#This Row],[Duration]] / 60</f>
        <v>0.114722220102946</v>
      </c>
      <c r="J142">
        <f>IF(OR(G142="Run Time", G142="CC (Changeover Cleaning)"), I142, 0)</f>
        <v>0.114722220102946</v>
      </c>
      <c r="K142">
        <f>IF(G142&lt;&gt;"PM (Maintenance)", I142, 0)</f>
        <v>0.114722220102946</v>
      </c>
      <c r="L142" s="5">
        <f>MAX(tbl_Fact[[#This Row],[TotalBiscuitsMade]],tbl_Fact[[#This Row],[GoodMadeBiscuits]])</f>
        <v>374134</v>
      </c>
      <c r="M142" s="5">
        <f>IF(tbl_Fact[[#This Row],[Operating_Hours]]&gt;0,tbl_Fact[[#This Row],[Operating_Hours]]*51840,0)</f>
        <v>5947.1998901367206</v>
      </c>
    </row>
    <row r="143" spans="1:13" hidden="1" x14ac:dyDescent="0.2">
      <c r="A143" t="s">
        <v>5</v>
      </c>
      <c r="B143" s="1">
        <v>44378.524097222224</v>
      </c>
      <c r="C143" s="1">
        <v>44378.52447916667</v>
      </c>
      <c r="D143">
        <v>0.55000001192092896</v>
      </c>
      <c r="E143">
        <v>374557</v>
      </c>
      <c r="F143">
        <v>151967</v>
      </c>
      <c r="G143" t="s">
        <v>44</v>
      </c>
      <c r="H143" t="s">
        <v>24</v>
      </c>
      <c r="I143">
        <f>tbl_Fact[[#This Row],[Duration]] / 60</f>
        <v>9.1666668653488156E-3</v>
      </c>
      <c r="J143">
        <f>IF(OR(G143="Run Time", G143="CC (Changeover Cleaning)"), I143, 0)</f>
        <v>0</v>
      </c>
      <c r="K143">
        <f>IF(G143&lt;&gt;"PM (Maintenance)", I143, 0)</f>
        <v>9.1666668653488156E-3</v>
      </c>
      <c r="L143" s="5">
        <f>MAX(tbl_Fact[[#This Row],[TotalBiscuitsMade]],tbl_Fact[[#This Row],[GoodMadeBiscuits]])</f>
        <v>374557</v>
      </c>
      <c r="M143" s="5">
        <f>IF(tbl_Fact[[#This Row],[Operating_Hours]]&gt;0,tbl_Fact[[#This Row],[Operating_Hours]]*51840,0)</f>
        <v>0</v>
      </c>
    </row>
    <row r="144" spans="1:13" hidden="1" x14ac:dyDescent="0.2">
      <c r="A144" t="s">
        <v>5</v>
      </c>
      <c r="B144" s="1">
        <v>44378.52447916667</v>
      </c>
      <c r="C144" s="1">
        <v>44378.524548611109</v>
      </c>
      <c r="D144">
        <v>0.10000000149011599</v>
      </c>
      <c r="E144">
        <v>374536</v>
      </c>
      <c r="F144">
        <v>151905</v>
      </c>
      <c r="G144" t="s">
        <v>43</v>
      </c>
      <c r="H144" t="s">
        <v>24</v>
      </c>
      <c r="I144">
        <f>tbl_Fact[[#This Row],[Duration]] / 60</f>
        <v>1.6666666915019332E-3</v>
      </c>
      <c r="J144">
        <f>IF(OR(G144="Run Time", G144="CC (Changeover Cleaning)"), I144, 0)</f>
        <v>1.6666666915019332E-3</v>
      </c>
      <c r="K144">
        <f>IF(G144&lt;&gt;"PM (Maintenance)", I144, 0)</f>
        <v>1.6666666915019332E-3</v>
      </c>
      <c r="L144" s="5">
        <f>MAX(tbl_Fact[[#This Row],[TotalBiscuitsMade]],tbl_Fact[[#This Row],[GoodMadeBiscuits]])</f>
        <v>374536</v>
      </c>
      <c r="M144" s="5">
        <f>IF(tbl_Fact[[#This Row],[Operating_Hours]]&gt;0,tbl_Fact[[#This Row],[Operating_Hours]]*51840,0)</f>
        <v>86.400001287460213</v>
      </c>
    </row>
    <row r="145" spans="1:13" hidden="1" x14ac:dyDescent="0.2">
      <c r="A145" t="s">
        <v>5</v>
      </c>
      <c r="B145" s="1">
        <v>44378.524548611109</v>
      </c>
      <c r="C145" s="1">
        <v>44378.526296296295</v>
      </c>
      <c r="D145">
        <v>2.5166666507720898</v>
      </c>
      <c r="E145">
        <v>375734</v>
      </c>
      <c r="F145">
        <v>152942</v>
      </c>
      <c r="G145" t="s">
        <v>44</v>
      </c>
      <c r="H145" t="s">
        <v>24</v>
      </c>
      <c r="I145">
        <f>tbl_Fact[[#This Row],[Duration]] / 60</f>
        <v>4.1944444179534829E-2</v>
      </c>
      <c r="J145">
        <f>IF(OR(G145="Run Time", G145="CC (Changeover Cleaning)"), I145, 0)</f>
        <v>0</v>
      </c>
      <c r="K145">
        <f>IF(G145&lt;&gt;"PM (Maintenance)", I145, 0)</f>
        <v>4.1944444179534829E-2</v>
      </c>
      <c r="L145" s="5">
        <f>MAX(tbl_Fact[[#This Row],[TotalBiscuitsMade]],tbl_Fact[[#This Row],[GoodMadeBiscuits]])</f>
        <v>375734</v>
      </c>
      <c r="M145" s="5">
        <f>IF(tbl_Fact[[#This Row],[Operating_Hours]]&gt;0,tbl_Fact[[#This Row],[Operating_Hours]]*51840,0)</f>
        <v>0</v>
      </c>
    </row>
    <row r="146" spans="1:13" hidden="1" x14ac:dyDescent="0.2">
      <c r="A146" t="s">
        <v>5</v>
      </c>
      <c r="B146" s="1">
        <v>44378.526296296295</v>
      </c>
      <c r="C146" s="1">
        <v>44378.526388888888</v>
      </c>
      <c r="D146">
        <v>0.133333340287209</v>
      </c>
      <c r="E146">
        <v>375470</v>
      </c>
      <c r="F146">
        <v>152820</v>
      </c>
      <c r="G146" t="s">
        <v>43</v>
      </c>
      <c r="H146" t="s">
        <v>24</v>
      </c>
      <c r="I146">
        <f>tbl_Fact[[#This Row],[Duration]] / 60</f>
        <v>2.2222223381201502E-3</v>
      </c>
      <c r="J146">
        <f>IF(OR(G146="Run Time", G146="CC (Changeover Cleaning)"), I146, 0)</f>
        <v>2.2222223381201502E-3</v>
      </c>
      <c r="K146">
        <f>IF(G146&lt;&gt;"PM (Maintenance)", I146, 0)</f>
        <v>2.2222223381201502E-3</v>
      </c>
      <c r="L146" s="5">
        <f>MAX(tbl_Fact[[#This Row],[TotalBiscuitsMade]],tbl_Fact[[#This Row],[GoodMadeBiscuits]])</f>
        <v>375470</v>
      </c>
      <c r="M146" s="5">
        <f>IF(tbl_Fact[[#This Row],[Operating_Hours]]&gt;0,tbl_Fact[[#This Row],[Operating_Hours]]*51840,0)</f>
        <v>115.20000600814859</v>
      </c>
    </row>
    <row r="147" spans="1:13" hidden="1" x14ac:dyDescent="0.2">
      <c r="A147" t="s">
        <v>5</v>
      </c>
      <c r="B147" s="1">
        <v>44378.526388888888</v>
      </c>
      <c r="C147" s="1">
        <v>44378.531956018516</v>
      </c>
      <c r="D147">
        <v>8.0166664123535192</v>
      </c>
      <c r="E147">
        <v>380796</v>
      </c>
      <c r="F147">
        <v>158311</v>
      </c>
      <c r="G147" t="s">
        <v>44</v>
      </c>
      <c r="H147" t="s">
        <v>24</v>
      </c>
      <c r="I147">
        <f>tbl_Fact[[#This Row],[Duration]] / 60</f>
        <v>0.13361110687255864</v>
      </c>
      <c r="J147">
        <f>IF(OR(G147="Run Time", G147="CC (Changeover Cleaning)"), I147, 0)</f>
        <v>0</v>
      </c>
      <c r="K147">
        <f>IF(G147&lt;&gt;"PM (Maintenance)", I147, 0)</f>
        <v>0.13361110687255864</v>
      </c>
      <c r="L147" s="5">
        <f>MAX(tbl_Fact[[#This Row],[TotalBiscuitsMade]],tbl_Fact[[#This Row],[GoodMadeBiscuits]])</f>
        <v>380796</v>
      </c>
      <c r="M147" s="5">
        <f>IF(tbl_Fact[[#This Row],[Operating_Hours]]&gt;0,tbl_Fact[[#This Row],[Operating_Hours]]*51840,0)</f>
        <v>0</v>
      </c>
    </row>
    <row r="148" spans="1:13" hidden="1" x14ac:dyDescent="0.2">
      <c r="A148" t="s">
        <v>5</v>
      </c>
      <c r="B148" s="1">
        <v>44378.531956018516</v>
      </c>
      <c r="C148" s="1">
        <v>44378.532939814817</v>
      </c>
      <c r="D148">
        <v>1.4166666269302399</v>
      </c>
      <c r="E148">
        <v>380948</v>
      </c>
      <c r="F148">
        <v>158269</v>
      </c>
      <c r="G148" t="s">
        <v>43</v>
      </c>
      <c r="H148" t="s">
        <v>24</v>
      </c>
      <c r="I148">
        <f>tbl_Fact[[#This Row],[Duration]] / 60</f>
        <v>2.3611110448837333E-2</v>
      </c>
      <c r="J148">
        <f>IF(OR(G148="Run Time", G148="CC (Changeover Cleaning)"), I148, 0)</f>
        <v>2.3611110448837333E-2</v>
      </c>
      <c r="K148">
        <f>IF(G148&lt;&gt;"PM (Maintenance)", I148, 0)</f>
        <v>2.3611110448837333E-2</v>
      </c>
      <c r="L148" s="5">
        <f>MAX(tbl_Fact[[#This Row],[TotalBiscuitsMade]],tbl_Fact[[#This Row],[GoodMadeBiscuits]])</f>
        <v>380948</v>
      </c>
      <c r="M148" s="5">
        <f>IF(tbl_Fact[[#This Row],[Operating_Hours]]&gt;0,tbl_Fact[[#This Row],[Operating_Hours]]*51840,0)</f>
        <v>1223.9999656677273</v>
      </c>
    </row>
    <row r="149" spans="1:13" hidden="1" x14ac:dyDescent="0.2">
      <c r="A149" t="s">
        <v>5</v>
      </c>
      <c r="B149" s="1">
        <v>44378.532939814817</v>
      </c>
      <c r="C149" s="1">
        <v>44378.549768518518</v>
      </c>
      <c r="D149">
        <v>24.233333587646499</v>
      </c>
      <c r="E149">
        <v>397649</v>
      </c>
      <c r="F149">
        <v>174906</v>
      </c>
      <c r="G149" t="s">
        <v>44</v>
      </c>
      <c r="H149" t="s">
        <v>24</v>
      </c>
      <c r="I149">
        <f>tbl_Fact[[#This Row],[Duration]] / 60</f>
        <v>0.40388889312744164</v>
      </c>
      <c r="J149">
        <f>IF(OR(G149="Run Time", G149="CC (Changeover Cleaning)"), I149, 0)</f>
        <v>0</v>
      </c>
      <c r="K149">
        <f>IF(G149&lt;&gt;"PM (Maintenance)", I149, 0)</f>
        <v>0.40388889312744164</v>
      </c>
      <c r="L149" s="5">
        <f>MAX(tbl_Fact[[#This Row],[TotalBiscuitsMade]],tbl_Fact[[#This Row],[GoodMadeBiscuits]])</f>
        <v>397649</v>
      </c>
      <c r="M149" s="5">
        <f>IF(tbl_Fact[[#This Row],[Operating_Hours]]&gt;0,tbl_Fact[[#This Row],[Operating_Hours]]*51840,0)</f>
        <v>0</v>
      </c>
    </row>
    <row r="150" spans="1:13" hidden="1" x14ac:dyDescent="0.2">
      <c r="A150" t="s">
        <v>6</v>
      </c>
      <c r="B150" s="1">
        <v>44378.543113425927</v>
      </c>
      <c r="C150" s="1">
        <v>44378.543194444443</v>
      </c>
      <c r="D150">
        <v>0.116666667163372</v>
      </c>
      <c r="E150">
        <v>0</v>
      </c>
      <c r="F150">
        <v>319</v>
      </c>
      <c r="G150" t="s">
        <v>43</v>
      </c>
      <c r="H150" t="s">
        <v>24</v>
      </c>
      <c r="I150">
        <f>tbl_Fact[[#This Row],[Duration]] / 60</f>
        <v>1.9444444527228666E-3</v>
      </c>
      <c r="J150">
        <f>IF(OR(G150="Run Time", G150="CC (Changeover Cleaning)"), I150, 0)</f>
        <v>1.9444444527228666E-3</v>
      </c>
      <c r="K150">
        <f>IF(G150&lt;&gt;"PM (Maintenance)", I150, 0)</f>
        <v>1.9444444527228666E-3</v>
      </c>
      <c r="L150" s="5">
        <f>MAX(tbl_Fact[[#This Row],[TotalBiscuitsMade]],tbl_Fact[[#This Row],[GoodMadeBiscuits]])</f>
        <v>319</v>
      </c>
      <c r="M150" s="5">
        <f>IF(tbl_Fact[[#This Row],[Operating_Hours]]&gt;0,tbl_Fact[[#This Row],[Operating_Hours]]*51840,0)</f>
        <v>100.8000004291534</v>
      </c>
    </row>
    <row r="151" spans="1:13" hidden="1" x14ac:dyDescent="0.2">
      <c r="A151" t="s">
        <v>6</v>
      </c>
      <c r="B151" s="1">
        <v>44378.543194444443</v>
      </c>
      <c r="C151" s="1">
        <v>44378.543402777781</v>
      </c>
      <c r="D151">
        <v>0.29996666312217701</v>
      </c>
      <c r="E151">
        <v>0</v>
      </c>
      <c r="F151">
        <v>418</v>
      </c>
      <c r="G151" t="s">
        <v>44</v>
      </c>
      <c r="H151" t="s">
        <v>24</v>
      </c>
      <c r="I151">
        <f>tbl_Fact[[#This Row],[Duration]] / 60</f>
        <v>4.9994443853696169E-3</v>
      </c>
      <c r="J151">
        <f>IF(OR(G151="Run Time", G151="CC (Changeover Cleaning)"), I151, 0)</f>
        <v>0</v>
      </c>
      <c r="K151">
        <f>IF(G151&lt;&gt;"PM (Maintenance)", I151, 0)</f>
        <v>4.9994443853696169E-3</v>
      </c>
      <c r="L151" s="5">
        <f>MAX(tbl_Fact[[#This Row],[TotalBiscuitsMade]],tbl_Fact[[#This Row],[GoodMadeBiscuits]])</f>
        <v>418</v>
      </c>
      <c r="M151" s="5">
        <f>IF(tbl_Fact[[#This Row],[Operating_Hours]]&gt;0,tbl_Fact[[#This Row],[Operating_Hours]]*51840,0)</f>
        <v>0</v>
      </c>
    </row>
    <row r="152" spans="1:13" hidden="1" x14ac:dyDescent="0.2">
      <c r="A152" t="s">
        <v>6</v>
      </c>
      <c r="B152" s="1">
        <v>44378.543402777781</v>
      </c>
      <c r="C152" s="1">
        <v>44378.543726851851</v>
      </c>
      <c r="D152">
        <v>0.46668332815170299</v>
      </c>
      <c r="E152">
        <v>0</v>
      </c>
      <c r="F152">
        <v>43</v>
      </c>
      <c r="G152" t="s">
        <v>43</v>
      </c>
      <c r="H152" t="s">
        <v>24</v>
      </c>
      <c r="I152">
        <f>tbl_Fact[[#This Row],[Duration]] / 60</f>
        <v>7.7780554691950499E-3</v>
      </c>
      <c r="J152">
        <f>IF(OR(G152="Run Time", G152="CC (Changeover Cleaning)"), I152, 0)</f>
        <v>7.7780554691950499E-3</v>
      </c>
      <c r="K152">
        <f>IF(G152&lt;&gt;"PM (Maintenance)", I152, 0)</f>
        <v>7.7780554691950499E-3</v>
      </c>
      <c r="L152" s="5">
        <f>MAX(tbl_Fact[[#This Row],[TotalBiscuitsMade]],tbl_Fact[[#This Row],[GoodMadeBiscuits]])</f>
        <v>43</v>
      </c>
      <c r="M152" s="5">
        <f>IF(tbl_Fact[[#This Row],[Operating_Hours]]&gt;0,tbl_Fact[[#This Row],[Operating_Hours]]*51840,0)</f>
        <v>403.2143955230714</v>
      </c>
    </row>
    <row r="153" spans="1:13" hidden="1" x14ac:dyDescent="0.2">
      <c r="A153" t="s">
        <v>6</v>
      </c>
      <c r="B153" s="1">
        <v>44378.543726851851</v>
      </c>
      <c r="C153" s="1">
        <v>44378.573703703703</v>
      </c>
      <c r="D153">
        <v>43.167816162109403</v>
      </c>
      <c r="E153">
        <v>0</v>
      </c>
      <c r="F153">
        <v>197</v>
      </c>
      <c r="G153" t="s">
        <v>44</v>
      </c>
      <c r="H153" t="s">
        <v>24</v>
      </c>
      <c r="I153">
        <f>tbl_Fact[[#This Row],[Duration]] / 60</f>
        <v>0.71946360270182341</v>
      </c>
      <c r="J153">
        <f>IF(OR(G153="Run Time", G153="CC (Changeover Cleaning)"), I153, 0)</f>
        <v>0</v>
      </c>
      <c r="K153">
        <f>IF(G153&lt;&gt;"PM (Maintenance)", I153, 0)</f>
        <v>0.71946360270182341</v>
      </c>
      <c r="L153" s="5">
        <f>MAX(tbl_Fact[[#This Row],[TotalBiscuitsMade]],tbl_Fact[[#This Row],[GoodMadeBiscuits]])</f>
        <v>197</v>
      </c>
      <c r="M153" s="5">
        <f>IF(tbl_Fact[[#This Row],[Operating_Hours]]&gt;0,tbl_Fact[[#This Row],[Operating_Hours]]*51840,0)</f>
        <v>0</v>
      </c>
    </row>
    <row r="154" spans="1:13" hidden="1" x14ac:dyDescent="0.2">
      <c r="A154" t="s">
        <v>5</v>
      </c>
      <c r="B154" s="1">
        <v>44378.549768518518</v>
      </c>
      <c r="C154" s="1">
        <v>44378.551192129627</v>
      </c>
      <c r="D154">
        <v>2.0499999523162802</v>
      </c>
      <c r="E154">
        <v>397549</v>
      </c>
      <c r="F154">
        <v>175100</v>
      </c>
      <c r="G154" t="s">
        <v>43</v>
      </c>
      <c r="H154" t="s">
        <v>24</v>
      </c>
      <c r="I154">
        <f>tbl_Fact[[#This Row],[Duration]] / 60</f>
        <v>3.4166665871938E-2</v>
      </c>
      <c r="J154">
        <f>IF(OR(G154="Run Time", G154="CC (Changeover Cleaning)"), I154, 0)</f>
        <v>3.4166665871938E-2</v>
      </c>
      <c r="K154">
        <f>IF(G154&lt;&gt;"PM (Maintenance)", I154, 0)</f>
        <v>3.4166665871938E-2</v>
      </c>
      <c r="L154" s="5">
        <f>MAX(tbl_Fact[[#This Row],[TotalBiscuitsMade]],tbl_Fact[[#This Row],[GoodMadeBiscuits]])</f>
        <v>397549</v>
      </c>
      <c r="M154" s="5">
        <f>IF(tbl_Fact[[#This Row],[Operating_Hours]]&gt;0,tbl_Fact[[#This Row],[Operating_Hours]]*51840,0)</f>
        <v>1771.1999588012659</v>
      </c>
    </row>
    <row r="155" spans="1:13" hidden="1" x14ac:dyDescent="0.2">
      <c r="A155" t="s">
        <v>5</v>
      </c>
      <c r="B155" s="1">
        <v>44378.551192129627</v>
      </c>
      <c r="C155" s="1">
        <v>44378.551782407405</v>
      </c>
      <c r="D155">
        <v>0.85000002384185802</v>
      </c>
      <c r="E155">
        <v>398016</v>
      </c>
      <c r="F155">
        <v>175277</v>
      </c>
      <c r="G155" t="s">
        <v>44</v>
      </c>
      <c r="H155" t="s">
        <v>24</v>
      </c>
      <c r="I155">
        <f>tbl_Fact[[#This Row],[Duration]] / 60</f>
        <v>1.4166667064030967E-2</v>
      </c>
      <c r="J155">
        <f>IF(OR(G155="Run Time", G155="CC (Changeover Cleaning)"), I155, 0)</f>
        <v>0</v>
      </c>
      <c r="K155">
        <f>IF(G155&lt;&gt;"PM (Maintenance)", I155, 0)</f>
        <v>1.4166667064030967E-2</v>
      </c>
      <c r="L155" s="5">
        <f>MAX(tbl_Fact[[#This Row],[TotalBiscuitsMade]],tbl_Fact[[#This Row],[GoodMadeBiscuits]])</f>
        <v>398016</v>
      </c>
      <c r="M155" s="5">
        <f>IF(tbl_Fact[[#This Row],[Operating_Hours]]&gt;0,tbl_Fact[[#This Row],[Operating_Hours]]*51840,0)</f>
        <v>0</v>
      </c>
    </row>
    <row r="156" spans="1:13" hidden="1" x14ac:dyDescent="0.2">
      <c r="A156" t="s">
        <v>5</v>
      </c>
      <c r="B156" s="1">
        <v>44378.551782407405</v>
      </c>
      <c r="C156" s="1">
        <v>44378.551851851851</v>
      </c>
      <c r="D156">
        <v>0.10000000149011599</v>
      </c>
      <c r="E156">
        <v>398024</v>
      </c>
      <c r="F156">
        <v>175340</v>
      </c>
      <c r="G156" t="s">
        <v>43</v>
      </c>
      <c r="H156" t="s">
        <v>24</v>
      </c>
      <c r="I156">
        <f>tbl_Fact[[#This Row],[Duration]] / 60</f>
        <v>1.6666666915019332E-3</v>
      </c>
      <c r="J156">
        <f>IF(OR(G156="Run Time", G156="CC (Changeover Cleaning)"), I156, 0)</f>
        <v>1.6666666915019332E-3</v>
      </c>
      <c r="K156">
        <f>IF(G156&lt;&gt;"PM (Maintenance)", I156, 0)</f>
        <v>1.6666666915019332E-3</v>
      </c>
      <c r="L156" s="5">
        <f>MAX(tbl_Fact[[#This Row],[TotalBiscuitsMade]],tbl_Fact[[#This Row],[GoodMadeBiscuits]])</f>
        <v>398024</v>
      </c>
      <c r="M156" s="5">
        <f>IF(tbl_Fact[[#This Row],[Operating_Hours]]&gt;0,tbl_Fact[[#This Row],[Operating_Hours]]*51840,0)</f>
        <v>86.400001287460213</v>
      </c>
    </row>
    <row r="157" spans="1:13" hidden="1" x14ac:dyDescent="0.2">
      <c r="A157" t="s">
        <v>5</v>
      </c>
      <c r="B157" s="1">
        <v>44378.551851851851</v>
      </c>
      <c r="C157" s="1">
        <v>44378.551886574074</v>
      </c>
      <c r="D157">
        <v>5.0000000745058101E-2</v>
      </c>
      <c r="E157">
        <v>397847</v>
      </c>
      <c r="F157">
        <v>175286</v>
      </c>
      <c r="G157" t="s">
        <v>44</v>
      </c>
      <c r="H157" t="s">
        <v>24</v>
      </c>
      <c r="I157">
        <f>tbl_Fact[[#This Row],[Duration]] / 60</f>
        <v>8.3333334575096834E-4</v>
      </c>
      <c r="J157">
        <f>IF(OR(G157="Run Time", G157="CC (Changeover Cleaning)"), I157, 0)</f>
        <v>0</v>
      </c>
      <c r="K157">
        <f>IF(G157&lt;&gt;"PM (Maintenance)", I157, 0)</f>
        <v>8.3333334575096834E-4</v>
      </c>
      <c r="L157" s="5">
        <f>MAX(tbl_Fact[[#This Row],[TotalBiscuitsMade]],tbl_Fact[[#This Row],[GoodMadeBiscuits]])</f>
        <v>397847</v>
      </c>
      <c r="M157" s="5">
        <f>IF(tbl_Fact[[#This Row],[Operating_Hours]]&gt;0,tbl_Fact[[#This Row],[Operating_Hours]]*51840,0)</f>
        <v>0</v>
      </c>
    </row>
    <row r="158" spans="1:13" hidden="1" x14ac:dyDescent="0.2">
      <c r="A158" t="s">
        <v>5</v>
      </c>
      <c r="B158" s="1">
        <v>44378.551886574074</v>
      </c>
      <c r="C158" s="1">
        <v>44378.552002314813</v>
      </c>
      <c r="D158">
        <v>0.16666667163372001</v>
      </c>
      <c r="E158">
        <v>397873</v>
      </c>
      <c r="F158">
        <v>175646</v>
      </c>
      <c r="G158" t="s">
        <v>43</v>
      </c>
      <c r="H158" t="s">
        <v>24</v>
      </c>
      <c r="I158">
        <f>tbl_Fact[[#This Row],[Duration]] / 60</f>
        <v>2.7777778605620001E-3</v>
      </c>
      <c r="J158">
        <f>IF(OR(G158="Run Time", G158="CC (Changeover Cleaning)"), I158, 0)</f>
        <v>2.7777778605620001E-3</v>
      </c>
      <c r="K158">
        <f>IF(G158&lt;&gt;"PM (Maintenance)", I158, 0)</f>
        <v>2.7777778605620001E-3</v>
      </c>
      <c r="L158" s="5">
        <f>MAX(tbl_Fact[[#This Row],[TotalBiscuitsMade]],tbl_Fact[[#This Row],[GoodMadeBiscuits]])</f>
        <v>397873</v>
      </c>
      <c r="M158" s="5">
        <f>IF(tbl_Fact[[#This Row],[Operating_Hours]]&gt;0,tbl_Fact[[#This Row],[Operating_Hours]]*51840,0)</f>
        <v>144.00000429153408</v>
      </c>
    </row>
    <row r="159" spans="1:13" hidden="1" x14ac:dyDescent="0.2">
      <c r="A159" t="s">
        <v>5</v>
      </c>
      <c r="B159" s="1">
        <v>44378.552002314813</v>
      </c>
      <c r="C159" s="1">
        <v>44378.553761574076</v>
      </c>
      <c r="D159">
        <v>2.5333333015441899</v>
      </c>
      <c r="E159">
        <v>399405</v>
      </c>
      <c r="F159">
        <v>176553</v>
      </c>
      <c r="G159" t="s">
        <v>44</v>
      </c>
      <c r="H159" t="s">
        <v>24</v>
      </c>
      <c r="I159">
        <f>tbl_Fact[[#This Row],[Duration]] / 60</f>
        <v>4.2222221692403167E-2</v>
      </c>
      <c r="J159">
        <f>IF(OR(G159="Run Time", G159="CC (Changeover Cleaning)"), I159, 0)</f>
        <v>0</v>
      </c>
      <c r="K159">
        <f>IF(G159&lt;&gt;"PM (Maintenance)", I159, 0)</f>
        <v>4.2222221692403167E-2</v>
      </c>
      <c r="L159" s="5">
        <f>MAX(tbl_Fact[[#This Row],[TotalBiscuitsMade]],tbl_Fact[[#This Row],[GoodMadeBiscuits]])</f>
        <v>399405</v>
      </c>
      <c r="M159" s="5">
        <f>IF(tbl_Fact[[#This Row],[Operating_Hours]]&gt;0,tbl_Fact[[#This Row],[Operating_Hours]]*51840,0)</f>
        <v>0</v>
      </c>
    </row>
    <row r="160" spans="1:13" hidden="1" x14ac:dyDescent="0.2">
      <c r="A160" t="s">
        <v>5</v>
      </c>
      <c r="B160" s="1">
        <v>44378.553761574076</v>
      </c>
      <c r="C160" s="1">
        <v>44378.571215277778</v>
      </c>
      <c r="D160">
        <v>25.1333332061768</v>
      </c>
      <c r="E160">
        <v>399219</v>
      </c>
      <c r="F160">
        <v>176945</v>
      </c>
      <c r="G160" t="s">
        <v>43</v>
      </c>
      <c r="H160" t="s">
        <v>24</v>
      </c>
      <c r="I160">
        <f>tbl_Fact[[#This Row],[Duration]] / 60</f>
        <v>0.41888888676961333</v>
      </c>
      <c r="J160">
        <f>IF(OR(G160="Run Time", G160="CC (Changeover Cleaning)"), I160, 0)</f>
        <v>0.41888888676961333</v>
      </c>
      <c r="K160">
        <f>IF(G160&lt;&gt;"PM (Maintenance)", I160, 0)</f>
        <v>0.41888888676961333</v>
      </c>
      <c r="L160" s="5">
        <f>MAX(tbl_Fact[[#This Row],[TotalBiscuitsMade]],tbl_Fact[[#This Row],[GoodMadeBiscuits]])</f>
        <v>399219</v>
      </c>
      <c r="M160" s="5">
        <f>IF(tbl_Fact[[#This Row],[Operating_Hours]]&gt;0,tbl_Fact[[#This Row],[Operating_Hours]]*51840,0)</f>
        <v>21715.199890136755</v>
      </c>
    </row>
    <row r="161" spans="1:13" hidden="1" x14ac:dyDescent="0.2">
      <c r="A161" t="s">
        <v>5</v>
      </c>
      <c r="B161" s="1">
        <v>44378.571215277778</v>
      </c>
      <c r="C161" s="1">
        <v>44378.583101851851</v>
      </c>
      <c r="D161">
        <v>17.1166667938232</v>
      </c>
      <c r="E161">
        <v>411067</v>
      </c>
      <c r="F161">
        <v>188737</v>
      </c>
      <c r="G161" t="s">
        <v>44</v>
      </c>
      <c r="H161" t="s">
        <v>24</v>
      </c>
      <c r="I161">
        <f>tbl_Fact[[#This Row],[Duration]] / 60</f>
        <v>0.28527777989705333</v>
      </c>
      <c r="J161">
        <f>IF(OR(G161="Run Time", G161="CC (Changeover Cleaning)"), I161, 0)</f>
        <v>0</v>
      </c>
      <c r="K161">
        <f>IF(G161&lt;&gt;"PM (Maintenance)", I161, 0)</f>
        <v>0.28527777989705333</v>
      </c>
      <c r="L161" s="5">
        <f>MAX(tbl_Fact[[#This Row],[TotalBiscuitsMade]],tbl_Fact[[#This Row],[GoodMadeBiscuits]])</f>
        <v>411067</v>
      </c>
      <c r="M161" s="5">
        <f>IF(tbl_Fact[[#This Row],[Operating_Hours]]&gt;0,tbl_Fact[[#This Row],[Operating_Hours]]*51840,0)</f>
        <v>0</v>
      </c>
    </row>
    <row r="162" spans="1:13" hidden="1" x14ac:dyDescent="0.2">
      <c r="A162" t="s">
        <v>6</v>
      </c>
      <c r="B162" s="1">
        <v>44378.573703703703</v>
      </c>
      <c r="C162" s="1">
        <v>44378.573807870373</v>
      </c>
      <c r="D162">
        <v>0.15026666224002799</v>
      </c>
      <c r="E162">
        <v>0</v>
      </c>
      <c r="F162">
        <v>16</v>
      </c>
      <c r="G162" t="s">
        <v>43</v>
      </c>
      <c r="H162" t="s">
        <v>24</v>
      </c>
      <c r="I162">
        <f>tbl_Fact[[#This Row],[Duration]] / 60</f>
        <v>2.504444370667133E-3</v>
      </c>
      <c r="J162">
        <f>IF(OR(G162="Run Time", G162="CC (Changeover Cleaning)"), I162, 0)</f>
        <v>2.504444370667133E-3</v>
      </c>
      <c r="K162">
        <f>IF(G162&lt;&gt;"PM (Maintenance)", I162, 0)</f>
        <v>2.504444370667133E-3</v>
      </c>
      <c r="L162" s="5">
        <f>MAX(tbl_Fact[[#This Row],[TotalBiscuitsMade]],tbl_Fact[[#This Row],[GoodMadeBiscuits]])</f>
        <v>16</v>
      </c>
      <c r="M162" s="5">
        <f>IF(tbl_Fact[[#This Row],[Operating_Hours]]&gt;0,tbl_Fact[[#This Row],[Operating_Hours]]*51840,0)</f>
        <v>129.83039617538418</v>
      </c>
    </row>
    <row r="163" spans="1:13" hidden="1" x14ac:dyDescent="0.2">
      <c r="A163" t="s">
        <v>6</v>
      </c>
      <c r="B163" s="1">
        <v>44378.573807870373</v>
      </c>
      <c r="C163" s="1">
        <v>44378.598483796297</v>
      </c>
      <c r="D163">
        <v>35.534584045410199</v>
      </c>
      <c r="E163">
        <v>0</v>
      </c>
      <c r="F163">
        <v>63</v>
      </c>
      <c r="G163" t="s">
        <v>44</v>
      </c>
      <c r="H163" t="s">
        <v>24</v>
      </c>
      <c r="I163">
        <f>tbl_Fact[[#This Row],[Duration]] / 60</f>
        <v>0.5922430674235033</v>
      </c>
      <c r="J163">
        <f>IF(OR(G163="Run Time", G163="CC (Changeover Cleaning)"), I163, 0)</f>
        <v>0</v>
      </c>
      <c r="K163">
        <f>IF(G163&lt;&gt;"PM (Maintenance)", I163, 0)</f>
        <v>0.5922430674235033</v>
      </c>
      <c r="L163" s="5">
        <f>MAX(tbl_Fact[[#This Row],[TotalBiscuitsMade]],tbl_Fact[[#This Row],[GoodMadeBiscuits]])</f>
        <v>63</v>
      </c>
      <c r="M163" s="5">
        <f>IF(tbl_Fact[[#This Row],[Operating_Hours]]&gt;0,tbl_Fact[[#This Row],[Operating_Hours]]*51840,0)</f>
        <v>0</v>
      </c>
    </row>
    <row r="164" spans="1:13" hidden="1" x14ac:dyDescent="0.2">
      <c r="A164" t="s">
        <v>5</v>
      </c>
      <c r="B164" s="1">
        <v>44378.583101851851</v>
      </c>
      <c r="C164" s="1">
        <v>44378.584826388891</v>
      </c>
      <c r="D164">
        <v>2.4833333492279102</v>
      </c>
      <c r="E164">
        <v>411199</v>
      </c>
      <c r="F164">
        <v>188338</v>
      </c>
      <c r="G164" t="s">
        <v>43</v>
      </c>
      <c r="H164" t="s">
        <v>24</v>
      </c>
      <c r="I164">
        <f>tbl_Fact[[#This Row],[Duration]] / 60</f>
        <v>4.13888891537985E-2</v>
      </c>
      <c r="J164">
        <f>IF(OR(G164="Run Time", G164="CC (Changeover Cleaning)"), I164, 0)</f>
        <v>4.13888891537985E-2</v>
      </c>
      <c r="K164">
        <f>IF(G164&lt;&gt;"PM (Maintenance)", I164, 0)</f>
        <v>4.13888891537985E-2</v>
      </c>
      <c r="L164" s="5">
        <f>MAX(tbl_Fact[[#This Row],[TotalBiscuitsMade]],tbl_Fact[[#This Row],[GoodMadeBiscuits]])</f>
        <v>411199</v>
      </c>
      <c r="M164" s="5">
        <f>IF(tbl_Fact[[#This Row],[Operating_Hours]]&gt;0,tbl_Fact[[#This Row],[Operating_Hours]]*51840,0)</f>
        <v>2145.6000137329142</v>
      </c>
    </row>
    <row r="165" spans="1:13" hidden="1" x14ac:dyDescent="0.2">
      <c r="A165" t="s">
        <v>5</v>
      </c>
      <c r="B165" s="1">
        <v>44378.584826388891</v>
      </c>
      <c r="C165" s="1">
        <v>44378.600428240738</v>
      </c>
      <c r="D165">
        <v>22.466667175293001</v>
      </c>
      <c r="E165">
        <v>426577</v>
      </c>
      <c r="F165">
        <v>204011</v>
      </c>
      <c r="G165" t="s">
        <v>44</v>
      </c>
      <c r="H165" t="s">
        <v>24</v>
      </c>
      <c r="I165">
        <f>tbl_Fact[[#This Row],[Duration]] / 60</f>
        <v>0.37444445292154999</v>
      </c>
      <c r="J165">
        <f>IF(OR(G165="Run Time", G165="CC (Changeover Cleaning)"), I165, 0)</f>
        <v>0</v>
      </c>
      <c r="K165">
        <f>IF(G165&lt;&gt;"PM (Maintenance)", I165, 0)</f>
        <v>0.37444445292154999</v>
      </c>
      <c r="L165" s="5">
        <f>MAX(tbl_Fact[[#This Row],[TotalBiscuitsMade]],tbl_Fact[[#This Row],[GoodMadeBiscuits]])</f>
        <v>426577</v>
      </c>
      <c r="M165" s="5">
        <f>IF(tbl_Fact[[#This Row],[Operating_Hours]]&gt;0,tbl_Fact[[#This Row],[Operating_Hours]]*51840,0)</f>
        <v>0</v>
      </c>
    </row>
    <row r="166" spans="1:13" hidden="1" x14ac:dyDescent="0.2">
      <c r="A166" t="s">
        <v>6</v>
      </c>
      <c r="B166" s="1">
        <v>44378.598483796297</v>
      </c>
      <c r="C166" s="1">
        <v>44378.59888888889</v>
      </c>
      <c r="D166">
        <v>0.58335000276565596</v>
      </c>
      <c r="E166">
        <v>0</v>
      </c>
      <c r="F166">
        <v>393</v>
      </c>
      <c r="G166" t="s">
        <v>43</v>
      </c>
      <c r="H166" t="s">
        <v>24</v>
      </c>
      <c r="I166">
        <f>tbl_Fact[[#This Row],[Duration]] / 60</f>
        <v>9.7225000460942658E-3</v>
      </c>
      <c r="J166">
        <f>IF(OR(G166="Run Time", G166="CC (Changeover Cleaning)"), I166, 0)</f>
        <v>9.7225000460942658E-3</v>
      </c>
      <c r="K166">
        <f>IF(G166&lt;&gt;"PM (Maintenance)", I166, 0)</f>
        <v>9.7225000460942658E-3</v>
      </c>
      <c r="L166" s="5">
        <f>MAX(tbl_Fact[[#This Row],[TotalBiscuitsMade]],tbl_Fact[[#This Row],[GoodMadeBiscuits]])</f>
        <v>393</v>
      </c>
      <c r="M166" s="5">
        <f>IF(tbl_Fact[[#This Row],[Operating_Hours]]&gt;0,tbl_Fact[[#This Row],[Operating_Hours]]*51840,0)</f>
        <v>504.01440238952677</v>
      </c>
    </row>
    <row r="167" spans="1:13" hidden="1" x14ac:dyDescent="0.2">
      <c r="A167" t="s">
        <v>6</v>
      </c>
      <c r="B167" s="1">
        <v>44378.59888888889</v>
      </c>
      <c r="C167" s="1">
        <v>44378.599305555559</v>
      </c>
      <c r="D167">
        <v>0.59991663694381703</v>
      </c>
      <c r="E167">
        <v>0</v>
      </c>
      <c r="F167">
        <v>478</v>
      </c>
      <c r="G167" t="s">
        <v>44</v>
      </c>
      <c r="H167" t="s">
        <v>24</v>
      </c>
      <c r="I167">
        <f>tbl_Fact[[#This Row],[Duration]] / 60</f>
        <v>9.9986106157302843E-3</v>
      </c>
      <c r="J167">
        <f>IF(OR(G167="Run Time", G167="CC (Changeover Cleaning)"), I167, 0)</f>
        <v>0</v>
      </c>
      <c r="K167">
        <f>IF(G167&lt;&gt;"PM (Maintenance)", I167, 0)</f>
        <v>9.9986106157302843E-3</v>
      </c>
      <c r="L167" s="5">
        <f>MAX(tbl_Fact[[#This Row],[TotalBiscuitsMade]],tbl_Fact[[#This Row],[GoodMadeBiscuits]])</f>
        <v>478</v>
      </c>
      <c r="M167" s="5">
        <f>IF(tbl_Fact[[#This Row],[Operating_Hours]]&gt;0,tbl_Fact[[#This Row],[Operating_Hours]]*51840,0)</f>
        <v>0</v>
      </c>
    </row>
    <row r="168" spans="1:13" hidden="1" x14ac:dyDescent="0.2">
      <c r="A168" t="s">
        <v>6</v>
      </c>
      <c r="B168" s="1">
        <v>44378.599305555559</v>
      </c>
      <c r="C168" s="1">
        <v>44378.599479166667</v>
      </c>
      <c r="D168">
        <v>0.249983340501785</v>
      </c>
      <c r="E168">
        <v>0</v>
      </c>
      <c r="F168">
        <v>185</v>
      </c>
      <c r="G168" t="s">
        <v>43</v>
      </c>
      <c r="H168" t="s">
        <v>24</v>
      </c>
      <c r="I168">
        <f>tbl_Fact[[#This Row],[Duration]] / 60</f>
        <v>4.1663890083630832E-3</v>
      </c>
      <c r="J168">
        <f>IF(OR(G168="Run Time", G168="CC (Changeover Cleaning)"), I168, 0)</f>
        <v>4.1663890083630832E-3</v>
      </c>
      <c r="K168">
        <f>IF(G168&lt;&gt;"PM (Maintenance)", I168, 0)</f>
        <v>4.1663890083630832E-3</v>
      </c>
      <c r="L168" s="5">
        <f>MAX(tbl_Fact[[#This Row],[TotalBiscuitsMade]],tbl_Fact[[#This Row],[GoodMadeBiscuits]])</f>
        <v>185</v>
      </c>
      <c r="M168" s="5">
        <f>IF(tbl_Fact[[#This Row],[Operating_Hours]]&gt;0,tbl_Fact[[#This Row],[Operating_Hours]]*51840,0)</f>
        <v>215.98560619354222</v>
      </c>
    </row>
    <row r="169" spans="1:13" hidden="1" x14ac:dyDescent="0.2">
      <c r="A169" t="s">
        <v>6</v>
      </c>
      <c r="B169" s="1">
        <v>44378.599479166667</v>
      </c>
      <c r="C169" s="1">
        <v>44378.599594907406</v>
      </c>
      <c r="D169">
        <v>0.16668333113193501</v>
      </c>
      <c r="E169">
        <v>0</v>
      </c>
      <c r="F169">
        <v>409</v>
      </c>
      <c r="G169" t="s">
        <v>44</v>
      </c>
      <c r="H169" t="s">
        <v>24</v>
      </c>
      <c r="I169">
        <f>tbl_Fact[[#This Row],[Duration]] / 60</f>
        <v>2.7780555188655835E-3</v>
      </c>
      <c r="J169">
        <f>IF(OR(G169="Run Time", G169="CC (Changeover Cleaning)"), I169, 0)</f>
        <v>0</v>
      </c>
      <c r="K169">
        <f>IF(G169&lt;&gt;"PM (Maintenance)", I169, 0)</f>
        <v>2.7780555188655835E-3</v>
      </c>
      <c r="L169" s="5">
        <f>MAX(tbl_Fact[[#This Row],[TotalBiscuitsMade]],tbl_Fact[[#This Row],[GoodMadeBiscuits]])</f>
        <v>409</v>
      </c>
      <c r="M169" s="5">
        <f>IF(tbl_Fact[[#This Row],[Operating_Hours]]&gt;0,tbl_Fact[[#This Row],[Operating_Hours]]*51840,0)</f>
        <v>0</v>
      </c>
    </row>
    <row r="170" spans="1:13" hidden="1" x14ac:dyDescent="0.2">
      <c r="A170" t="s">
        <v>6</v>
      </c>
      <c r="B170" s="1">
        <v>44378.599594907406</v>
      </c>
      <c r="C170" s="1">
        <v>44378.599710648145</v>
      </c>
      <c r="D170">
        <v>0.16668333113193501</v>
      </c>
      <c r="E170">
        <v>0</v>
      </c>
      <c r="F170">
        <v>106</v>
      </c>
      <c r="G170" t="s">
        <v>43</v>
      </c>
      <c r="H170" t="s">
        <v>24</v>
      </c>
      <c r="I170">
        <f>tbl_Fact[[#This Row],[Duration]] / 60</f>
        <v>2.7780555188655835E-3</v>
      </c>
      <c r="J170">
        <f>IF(OR(G170="Run Time", G170="CC (Changeover Cleaning)"), I170, 0)</f>
        <v>2.7780555188655835E-3</v>
      </c>
      <c r="K170">
        <f>IF(G170&lt;&gt;"PM (Maintenance)", I170, 0)</f>
        <v>2.7780555188655835E-3</v>
      </c>
      <c r="L170" s="5">
        <f>MAX(tbl_Fact[[#This Row],[TotalBiscuitsMade]],tbl_Fact[[#This Row],[GoodMadeBiscuits]])</f>
        <v>106</v>
      </c>
      <c r="M170" s="5">
        <f>IF(tbl_Fact[[#This Row],[Operating_Hours]]&gt;0,tbl_Fact[[#This Row],[Operating_Hours]]*51840,0)</f>
        <v>144.01439809799186</v>
      </c>
    </row>
    <row r="171" spans="1:13" hidden="1" x14ac:dyDescent="0.2">
      <c r="A171" t="s">
        <v>6</v>
      </c>
      <c r="B171" s="1">
        <v>44378.599710648145</v>
      </c>
      <c r="C171" s="1">
        <v>44378.59983796296</v>
      </c>
      <c r="D171">
        <v>0.18334999680519101</v>
      </c>
      <c r="E171">
        <v>0</v>
      </c>
      <c r="F171">
        <v>9</v>
      </c>
      <c r="G171" t="s">
        <v>44</v>
      </c>
      <c r="H171" t="s">
        <v>24</v>
      </c>
      <c r="I171">
        <f>tbl_Fact[[#This Row],[Duration]] / 60</f>
        <v>3.0558332800865169E-3</v>
      </c>
      <c r="J171">
        <f>IF(OR(G171="Run Time", G171="CC (Changeover Cleaning)"), I171, 0)</f>
        <v>0</v>
      </c>
      <c r="K171">
        <f>IF(G171&lt;&gt;"PM (Maintenance)", I171, 0)</f>
        <v>3.0558332800865169E-3</v>
      </c>
      <c r="L171" s="5">
        <f>MAX(tbl_Fact[[#This Row],[TotalBiscuitsMade]],tbl_Fact[[#This Row],[GoodMadeBiscuits]])</f>
        <v>9</v>
      </c>
      <c r="M171" s="5">
        <f>IF(tbl_Fact[[#This Row],[Operating_Hours]]&gt;0,tbl_Fact[[#This Row],[Operating_Hours]]*51840,0)</f>
        <v>0</v>
      </c>
    </row>
    <row r="172" spans="1:13" hidden="1" x14ac:dyDescent="0.2">
      <c r="A172" t="s">
        <v>6</v>
      </c>
      <c r="B172" s="1">
        <v>44378.59983796296</v>
      </c>
      <c r="C172" s="1">
        <v>44378.600057870368</v>
      </c>
      <c r="D172">
        <v>0.31668332219123801</v>
      </c>
      <c r="E172">
        <v>0</v>
      </c>
      <c r="F172">
        <v>146</v>
      </c>
      <c r="G172" t="s">
        <v>43</v>
      </c>
      <c r="H172" t="s">
        <v>24</v>
      </c>
      <c r="I172">
        <f>tbl_Fact[[#This Row],[Duration]] / 60</f>
        <v>5.2780553698539671E-3</v>
      </c>
      <c r="J172">
        <f>IF(OR(G172="Run Time", G172="CC (Changeover Cleaning)"), I172, 0)</f>
        <v>5.2780553698539671E-3</v>
      </c>
      <c r="K172">
        <f>IF(G172&lt;&gt;"PM (Maintenance)", I172, 0)</f>
        <v>5.2780553698539671E-3</v>
      </c>
      <c r="L172" s="5">
        <f>MAX(tbl_Fact[[#This Row],[TotalBiscuitsMade]],tbl_Fact[[#This Row],[GoodMadeBiscuits]])</f>
        <v>146</v>
      </c>
      <c r="M172" s="5">
        <f>IF(tbl_Fact[[#This Row],[Operating_Hours]]&gt;0,tbl_Fact[[#This Row],[Operating_Hours]]*51840,0)</f>
        <v>273.61439037322964</v>
      </c>
    </row>
    <row r="173" spans="1:13" hidden="1" x14ac:dyDescent="0.2">
      <c r="A173" t="s">
        <v>6</v>
      </c>
      <c r="B173" s="1">
        <v>44378.600057870368</v>
      </c>
      <c r="C173" s="1">
        <v>44378.601319444446</v>
      </c>
      <c r="D173">
        <v>1.81669998168945</v>
      </c>
      <c r="E173">
        <v>0</v>
      </c>
      <c r="F173">
        <v>378</v>
      </c>
      <c r="G173" t="s">
        <v>44</v>
      </c>
      <c r="H173" t="s">
        <v>24</v>
      </c>
      <c r="I173">
        <f>tbl_Fact[[#This Row],[Duration]] / 60</f>
        <v>3.0278333028157502E-2</v>
      </c>
      <c r="J173">
        <f>IF(OR(G173="Run Time", G173="CC (Changeover Cleaning)"), I173, 0)</f>
        <v>0</v>
      </c>
      <c r="K173">
        <f>IF(G173&lt;&gt;"PM (Maintenance)", I173, 0)</f>
        <v>3.0278333028157502E-2</v>
      </c>
      <c r="L173" s="5">
        <f>MAX(tbl_Fact[[#This Row],[TotalBiscuitsMade]],tbl_Fact[[#This Row],[GoodMadeBiscuits]])</f>
        <v>378</v>
      </c>
      <c r="M173" s="5">
        <f>IF(tbl_Fact[[#This Row],[Operating_Hours]]&gt;0,tbl_Fact[[#This Row],[Operating_Hours]]*51840,0)</f>
        <v>0</v>
      </c>
    </row>
    <row r="174" spans="1:13" hidden="1" x14ac:dyDescent="0.2">
      <c r="A174" t="s">
        <v>5</v>
      </c>
      <c r="B174" s="1">
        <v>44378.600428240738</v>
      </c>
      <c r="C174" s="1">
        <v>44378.601238425923</v>
      </c>
      <c r="D174">
        <v>1.1666666269302399</v>
      </c>
      <c r="E174">
        <v>426630</v>
      </c>
      <c r="F174">
        <v>204196</v>
      </c>
      <c r="G174" t="s">
        <v>43</v>
      </c>
      <c r="H174" t="s">
        <v>24</v>
      </c>
      <c r="I174">
        <f>tbl_Fact[[#This Row],[Duration]] / 60</f>
        <v>1.9444443782170664E-2</v>
      </c>
      <c r="J174">
        <f>IF(OR(G174="Run Time", G174="CC (Changeover Cleaning)"), I174, 0)</f>
        <v>1.9444443782170664E-2</v>
      </c>
      <c r="K174">
        <f>IF(G174&lt;&gt;"PM (Maintenance)", I174, 0)</f>
        <v>1.9444443782170664E-2</v>
      </c>
      <c r="L174" s="5">
        <f>MAX(tbl_Fact[[#This Row],[TotalBiscuitsMade]],tbl_Fact[[#This Row],[GoodMadeBiscuits]])</f>
        <v>426630</v>
      </c>
      <c r="M174" s="5">
        <f>IF(tbl_Fact[[#This Row],[Operating_Hours]]&gt;0,tbl_Fact[[#This Row],[Operating_Hours]]*51840,0)</f>
        <v>1007.9999656677272</v>
      </c>
    </row>
    <row r="175" spans="1:13" hidden="1" x14ac:dyDescent="0.2">
      <c r="A175" t="s">
        <v>5</v>
      </c>
      <c r="B175" s="1">
        <v>44378.601238425923</v>
      </c>
      <c r="C175" s="1">
        <v>44378.607511574075</v>
      </c>
      <c r="D175">
        <v>9.0333337783813494</v>
      </c>
      <c r="E175">
        <v>432952</v>
      </c>
      <c r="F175">
        <v>210364</v>
      </c>
      <c r="G175" t="s">
        <v>44</v>
      </c>
      <c r="H175" t="s">
        <v>24</v>
      </c>
      <c r="I175">
        <f>tbl_Fact[[#This Row],[Duration]] / 60</f>
        <v>0.1505555629730225</v>
      </c>
      <c r="J175">
        <f>IF(OR(G175="Run Time", G175="CC (Changeover Cleaning)"), I175, 0)</f>
        <v>0</v>
      </c>
      <c r="K175">
        <f>IF(G175&lt;&gt;"PM (Maintenance)", I175, 0)</f>
        <v>0.1505555629730225</v>
      </c>
      <c r="L175" s="5">
        <f>MAX(tbl_Fact[[#This Row],[TotalBiscuitsMade]],tbl_Fact[[#This Row],[GoodMadeBiscuits]])</f>
        <v>432952</v>
      </c>
      <c r="M175" s="5">
        <f>IF(tbl_Fact[[#This Row],[Operating_Hours]]&gt;0,tbl_Fact[[#This Row],[Operating_Hours]]*51840,0)</f>
        <v>0</v>
      </c>
    </row>
    <row r="176" spans="1:13" hidden="1" x14ac:dyDescent="0.2">
      <c r="A176" t="s">
        <v>6</v>
      </c>
      <c r="B176" s="1">
        <v>44378.601319444446</v>
      </c>
      <c r="C176" s="1">
        <v>44378.601759259262</v>
      </c>
      <c r="D176">
        <v>0.63341665267944303</v>
      </c>
      <c r="E176">
        <v>0</v>
      </c>
      <c r="F176">
        <v>320</v>
      </c>
      <c r="G176" t="s">
        <v>43</v>
      </c>
      <c r="H176" t="s">
        <v>24</v>
      </c>
      <c r="I176">
        <f>tbl_Fact[[#This Row],[Duration]] / 60</f>
        <v>1.0556944211324051E-2</v>
      </c>
      <c r="J176">
        <f>IF(OR(G176="Run Time", G176="CC (Changeover Cleaning)"), I176, 0)</f>
        <v>1.0556944211324051E-2</v>
      </c>
      <c r="K176">
        <f>IF(G176&lt;&gt;"PM (Maintenance)", I176, 0)</f>
        <v>1.0556944211324051E-2</v>
      </c>
      <c r="L176" s="5">
        <f>MAX(tbl_Fact[[#This Row],[TotalBiscuitsMade]],tbl_Fact[[#This Row],[GoodMadeBiscuits]])</f>
        <v>320</v>
      </c>
      <c r="M176" s="5">
        <f>IF(tbl_Fact[[#This Row],[Operating_Hours]]&gt;0,tbl_Fact[[#This Row],[Operating_Hours]]*51840,0)</f>
        <v>547.27198791503884</v>
      </c>
    </row>
    <row r="177" spans="1:13" hidden="1" x14ac:dyDescent="0.2">
      <c r="A177" t="s">
        <v>6</v>
      </c>
      <c r="B177" s="1">
        <v>44378.601759259262</v>
      </c>
      <c r="C177" s="1">
        <v>44378.619525462964</v>
      </c>
      <c r="D177">
        <v>25.5845832824707</v>
      </c>
      <c r="E177">
        <v>0</v>
      </c>
      <c r="F177">
        <v>310</v>
      </c>
      <c r="G177" t="s">
        <v>44</v>
      </c>
      <c r="H177" t="s">
        <v>24</v>
      </c>
      <c r="I177">
        <f>tbl_Fact[[#This Row],[Duration]] / 60</f>
        <v>0.42640972137451166</v>
      </c>
      <c r="J177">
        <f>IF(OR(G177="Run Time", G177="CC (Changeover Cleaning)"), I177, 0)</f>
        <v>0</v>
      </c>
      <c r="K177">
        <f>IF(G177&lt;&gt;"PM (Maintenance)", I177, 0)</f>
        <v>0.42640972137451166</v>
      </c>
      <c r="L177" s="5">
        <f>MAX(tbl_Fact[[#This Row],[TotalBiscuitsMade]],tbl_Fact[[#This Row],[GoodMadeBiscuits]])</f>
        <v>310</v>
      </c>
      <c r="M177" s="5">
        <f>IF(tbl_Fact[[#This Row],[Operating_Hours]]&gt;0,tbl_Fact[[#This Row],[Operating_Hours]]*51840,0)</f>
        <v>0</v>
      </c>
    </row>
    <row r="178" spans="1:13" hidden="1" x14ac:dyDescent="0.2">
      <c r="A178" t="s">
        <v>5</v>
      </c>
      <c r="B178" s="1">
        <v>44378.607511574075</v>
      </c>
      <c r="C178" s="1">
        <v>44378.609502314815</v>
      </c>
      <c r="D178">
        <v>2.86666655540466</v>
      </c>
      <c r="E178">
        <v>433253</v>
      </c>
      <c r="F178">
        <v>210622</v>
      </c>
      <c r="G178" t="s">
        <v>43</v>
      </c>
      <c r="H178" t="s">
        <v>24</v>
      </c>
      <c r="I178">
        <f>tbl_Fact[[#This Row],[Duration]] / 60</f>
        <v>4.7777775923411002E-2</v>
      </c>
      <c r="J178">
        <f>IF(OR(G178="Run Time", G178="CC (Changeover Cleaning)"), I178, 0)</f>
        <v>4.7777775923411002E-2</v>
      </c>
      <c r="K178">
        <f>IF(G178&lt;&gt;"PM (Maintenance)", I178, 0)</f>
        <v>4.7777775923411002E-2</v>
      </c>
      <c r="L178" s="5">
        <f>MAX(tbl_Fact[[#This Row],[TotalBiscuitsMade]],tbl_Fact[[#This Row],[GoodMadeBiscuits]])</f>
        <v>433253</v>
      </c>
      <c r="M178" s="5">
        <f>IF(tbl_Fact[[#This Row],[Operating_Hours]]&gt;0,tbl_Fact[[#This Row],[Operating_Hours]]*51840,0)</f>
        <v>2476.7999038696262</v>
      </c>
    </row>
    <row r="179" spans="1:13" hidden="1" x14ac:dyDescent="0.2">
      <c r="A179" t="s">
        <v>5</v>
      </c>
      <c r="B179" s="1">
        <v>44378.609502314815</v>
      </c>
      <c r="C179" s="1">
        <v>44378.610729166663</v>
      </c>
      <c r="D179">
        <v>1.7666666507720901</v>
      </c>
      <c r="E179">
        <v>433699</v>
      </c>
      <c r="F179">
        <v>211416</v>
      </c>
      <c r="G179" t="s">
        <v>44</v>
      </c>
      <c r="H179" t="s">
        <v>24</v>
      </c>
      <c r="I179">
        <f>tbl_Fact[[#This Row],[Duration]] / 60</f>
        <v>2.9444444179534835E-2</v>
      </c>
      <c r="J179">
        <f>IF(OR(G179="Run Time", G179="CC (Changeover Cleaning)"), I179, 0)</f>
        <v>0</v>
      </c>
      <c r="K179">
        <f>IF(G179&lt;&gt;"PM (Maintenance)", I179, 0)</f>
        <v>2.9444444179534835E-2</v>
      </c>
      <c r="L179" s="5">
        <f>MAX(tbl_Fact[[#This Row],[TotalBiscuitsMade]],tbl_Fact[[#This Row],[GoodMadeBiscuits]])</f>
        <v>433699</v>
      </c>
      <c r="M179" s="5">
        <f>IF(tbl_Fact[[#This Row],[Operating_Hours]]&gt;0,tbl_Fact[[#This Row],[Operating_Hours]]*51840,0)</f>
        <v>0</v>
      </c>
    </row>
    <row r="180" spans="1:13" hidden="1" x14ac:dyDescent="0.2">
      <c r="A180" t="s">
        <v>5</v>
      </c>
      <c r="B180" s="1">
        <v>44378.610729166663</v>
      </c>
      <c r="C180" s="1">
        <v>44378.611168981479</v>
      </c>
      <c r="D180">
        <v>0.63333332538604703</v>
      </c>
      <c r="E180">
        <v>433829</v>
      </c>
      <c r="F180">
        <v>211181</v>
      </c>
      <c r="G180" t="s">
        <v>43</v>
      </c>
      <c r="H180" t="s">
        <v>24</v>
      </c>
      <c r="I180">
        <f>tbl_Fact[[#This Row],[Duration]] / 60</f>
        <v>1.0555555423100783E-2</v>
      </c>
      <c r="J180">
        <f>IF(OR(G180="Run Time", G180="CC (Changeover Cleaning)"), I180, 0)</f>
        <v>1.0555555423100783E-2</v>
      </c>
      <c r="K180">
        <f>IF(G180&lt;&gt;"PM (Maintenance)", I180, 0)</f>
        <v>1.0555555423100783E-2</v>
      </c>
      <c r="L180" s="5">
        <f>MAX(tbl_Fact[[#This Row],[TotalBiscuitsMade]],tbl_Fact[[#This Row],[GoodMadeBiscuits]])</f>
        <v>433829</v>
      </c>
      <c r="M180" s="5">
        <f>IF(tbl_Fact[[#This Row],[Operating_Hours]]&gt;0,tbl_Fact[[#This Row],[Operating_Hours]]*51840,0)</f>
        <v>547.19999313354458</v>
      </c>
    </row>
    <row r="181" spans="1:13" hidden="1" x14ac:dyDescent="0.2">
      <c r="A181" t="s">
        <v>5</v>
      </c>
      <c r="B181" s="1">
        <v>44378.611168981479</v>
      </c>
      <c r="C181" s="1">
        <v>44378.640810185185</v>
      </c>
      <c r="D181">
        <v>42.683334350585902</v>
      </c>
      <c r="E181">
        <v>463755</v>
      </c>
      <c r="F181">
        <v>241418</v>
      </c>
      <c r="G181" t="s">
        <v>44</v>
      </c>
      <c r="H181" t="s">
        <v>24</v>
      </c>
      <c r="I181">
        <f>tbl_Fact[[#This Row],[Duration]] / 60</f>
        <v>0.71138890584309833</v>
      </c>
      <c r="J181">
        <f>IF(OR(G181="Run Time", G181="CC (Changeover Cleaning)"), I181, 0)</f>
        <v>0</v>
      </c>
      <c r="K181">
        <f>IF(G181&lt;&gt;"PM (Maintenance)", I181, 0)</f>
        <v>0.71138890584309833</v>
      </c>
      <c r="L181" s="5">
        <f>MAX(tbl_Fact[[#This Row],[TotalBiscuitsMade]],tbl_Fact[[#This Row],[GoodMadeBiscuits]])</f>
        <v>463755</v>
      </c>
      <c r="M181" s="5">
        <f>IF(tbl_Fact[[#This Row],[Operating_Hours]]&gt;0,tbl_Fact[[#This Row],[Operating_Hours]]*51840,0)</f>
        <v>0</v>
      </c>
    </row>
    <row r="182" spans="1:13" hidden="1" x14ac:dyDescent="0.2">
      <c r="A182" t="s">
        <v>6</v>
      </c>
      <c r="B182" s="1">
        <v>44378.619525462964</v>
      </c>
      <c r="C182" s="1">
        <v>44378.620104166665</v>
      </c>
      <c r="D182">
        <v>0.83303332328796398</v>
      </c>
      <c r="E182">
        <v>0</v>
      </c>
      <c r="F182">
        <v>411</v>
      </c>
      <c r="G182" t="s">
        <v>43</v>
      </c>
      <c r="H182" t="s">
        <v>24</v>
      </c>
      <c r="I182">
        <f>tbl_Fact[[#This Row],[Duration]] / 60</f>
        <v>1.3883888721466066E-2</v>
      </c>
      <c r="J182">
        <f>IF(OR(G182="Run Time", G182="CC (Changeover Cleaning)"), I182, 0)</f>
        <v>1.3883888721466066E-2</v>
      </c>
      <c r="K182">
        <f>IF(G182&lt;&gt;"PM (Maintenance)", I182, 0)</f>
        <v>1.3883888721466066E-2</v>
      </c>
      <c r="L182" s="5">
        <f>MAX(tbl_Fact[[#This Row],[TotalBiscuitsMade]],tbl_Fact[[#This Row],[GoodMadeBiscuits]])</f>
        <v>411</v>
      </c>
      <c r="M182" s="5">
        <f>IF(tbl_Fact[[#This Row],[Operating_Hours]]&gt;0,tbl_Fact[[#This Row],[Operating_Hours]]*51840,0)</f>
        <v>719.74079132080089</v>
      </c>
    </row>
    <row r="183" spans="1:13" hidden="1" x14ac:dyDescent="0.2">
      <c r="A183" t="s">
        <v>6</v>
      </c>
      <c r="B183" s="1">
        <v>44378.620104166665</v>
      </c>
      <c r="C183" s="1">
        <v>44378.672199074077</v>
      </c>
      <c r="D183">
        <v>75.018547058105497</v>
      </c>
      <c r="E183">
        <v>0</v>
      </c>
      <c r="F183">
        <v>345</v>
      </c>
      <c r="G183" t="s">
        <v>44</v>
      </c>
      <c r="H183" t="s">
        <v>24</v>
      </c>
      <c r="I183">
        <f>tbl_Fact[[#This Row],[Duration]] / 60</f>
        <v>1.2503091176350916</v>
      </c>
      <c r="J183">
        <f>IF(OR(G183="Run Time", G183="CC (Changeover Cleaning)"), I183, 0)</f>
        <v>0</v>
      </c>
      <c r="K183">
        <f>IF(G183&lt;&gt;"PM (Maintenance)", I183, 0)</f>
        <v>1.2503091176350916</v>
      </c>
      <c r="L183" s="5">
        <f>MAX(tbl_Fact[[#This Row],[TotalBiscuitsMade]],tbl_Fact[[#This Row],[GoodMadeBiscuits]])</f>
        <v>345</v>
      </c>
      <c r="M183" s="5">
        <f>IF(tbl_Fact[[#This Row],[Operating_Hours]]&gt;0,tbl_Fact[[#This Row],[Operating_Hours]]*51840,0)</f>
        <v>0</v>
      </c>
    </row>
    <row r="184" spans="1:13" hidden="1" x14ac:dyDescent="0.2">
      <c r="A184" t="s">
        <v>5</v>
      </c>
      <c r="B184" s="1">
        <v>44378.640810185185</v>
      </c>
      <c r="C184" s="1">
        <v>44378.643703703703</v>
      </c>
      <c r="D184">
        <v>4.1666665077209499</v>
      </c>
      <c r="E184">
        <v>463975</v>
      </c>
      <c r="F184">
        <v>241188</v>
      </c>
      <c r="G184" t="s">
        <v>43</v>
      </c>
      <c r="H184" t="s">
        <v>24</v>
      </c>
      <c r="I184">
        <f>tbl_Fact[[#This Row],[Duration]] / 60</f>
        <v>6.9444441795349171E-2</v>
      </c>
      <c r="J184">
        <f>IF(OR(G184="Run Time", G184="CC (Changeover Cleaning)"), I184, 0)</f>
        <v>6.9444441795349171E-2</v>
      </c>
      <c r="K184">
        <f>IF(G184&lt;&gt;"PM (Maintenance)", I184, 0)</f>
        <v>6.9444441795349171E-2</v>
      </c>
      <c r="L184" s="5">
        <f>MAX(tbl_Fact[[#This Row],[TotalBiscuitsMade]],tbl_Fact[[#This Row],[GoodMadeBiscuits]])</f>
        <v>463975</v>
      </c>
      <c r="M184" s="5">
        <f>IF(tbl_Fact[[#This Row],[Operating_Hours]]&gt;0,tbl_Fact[[#This Row],[Operating_Hours]]*51840,0)</f>
        <v>3599.9998626709012</v>
      </c>
    </row>
    <row r="185" spans="1:13" hidden="1" x14ac:dyDescent="0.2">
      <c r="A185" t="s">
        <v>5</v>
      </c>
      <c r="B185" s="1">
        <v>44378.643703703703</v>
      </c>
      <c r="C185" s="1">
        <v>44378.644618055558</v>
      </c>
      <c r="D185">
        <v>1.31666672229767</v>
      </c>
      <c r="E185">
        <v>464375</v>
      </c>
      <c r="F185">
        <v>242176</v>
      </c>
      <c r="G185" t="s">
        <v>44</v>
      </c>
      <c r="H185" t="s">
        <v>24</v>
      </c>
      <c r="I185">
        <f>tbl_Fact[[#This Row],[Duration]] / 60</f>
        <v>2.1944445371627833E-2</v>
      </c>
      <c r="J185">
        <f>IF(OR(G185="Run Time", G185="CC (Changeover Cleaning)"), I185, 0)</f>
        <v>0</v>
      </c>
      <c r="K185">
        <f>IF(G185&lt;&gt;"PM (Maintenance)", I185, 0)</f>
        <v>2.1944445371627833E-2</v>
      </c>
      <c r="L185" s="5">
        <f>MAX(tbl_Fact[[#This Row],[TotalBiscuitsMade]],tbl_Fact[[#This Row],[GoodMadeBiscuits]])</f>
        <v>464375</v>
      </c>
      <c r="M185" s="5">
        <f>IF(tbl_Fact[[#This Row],[Operating_Hours]]&gt;0,tbl_Fact[[#This Row],[Operating_Hours]]*51840,0)</f>
        <v>0</v>
      </c>
    </row>
    <row r="186" spans="1:13" hidden="1" x14ac:dyDescent="0.2">
      <c r="A186" t="s">
        <v>5</v>
      </c>
      <c r="B186" s="1">
        <v>44378.644618055558</v>
      </c>
      <c r="C186" s="1">
        <v>44378.64576388889</v>
      </c>
      <c r="D186">
        <v>1.6499999761581401</v>
      </c>
      <c r="E186">
        <v>464650</v>
      </c>
      <c r="F186">
        <v>241895</v>
      </c>
      <c r="G186" t="s">
        <v>43</v>
      </c>
      <c r="H186" t="s">
        <v>24</v>
      </c>
      <c r="I186">
        <f>tbl_Fact[[#This Row],[Duration]] / 60</f>
        <v>2.7499999602635668E-2</v>
      </c>
      <c r="J186">
        <f>IF(OR(G186="Run Time", G186="CC (Changeover Cleaning)"), I186, 0)</f>
        <v>2.7499999602635668E-2</v>
      </c>
      <c r="K186">
        <f>IF(G186&lt;&gt;"PM (Maintenance)", I186, 0)</f>
        <v>2.7499999602635668E-2</v>
      </c>
      <c r="L186" s="5">
        <f>MAX(tbl_Fact[[#This Row],[TotalBiscuitsMade]],tbl_Fact[[#This Row],[GoodMadeBiscuits]])</f>
        <v>464650</v>
      </c>
      <c r="M186" s="5">
        <f>IF(tbl_Fact[[#This Row],[Operating_Hours]]&gt;0,tbl_Fact[[#This Row],[Operating_Hours]]*51840,0)</f>
        <v>1425.5999794006329</v>
      </c>
    </row>
    <row r="187" spans="1:13" hidden="1" x14ac:dyDescent="0.2">
      <c r="A187" t="s">
        <v>5</v>
      </c>
      <c r="B187" s="1">
        <v>44378.64576388889</v>
      </c>
      <c r="C187" s="1">
        <v>44378.647777777776</v>
      </c>
      <c r="D187">
        <v>2.9000000953674299</v>
      </c>
      <c r="E187">
        <v>466243</v>
      </c>
      <c r="F187">
        <v>243707</v>
      </c>
      <c r="G187" t="s">
        <v>44</v>
      </c>
      <c r="H187" t="s">
        <v>24</v>
      </c>
      <c r="I187">
        <f>tbl_Fact[[#This Row],[Duration]] / 60</f>
        <v>4.8333334922790495E-2</v>
      </c>
      <c r="J187">
        <f>IF(OR(G187="Run Time", G187="CC (Changeover Cleaning)"), I187, 0)</f>
        <v>0</v>
      </c>
      <c r="K187">
        <f>IF(G187&lt;&gt;"PM (Maintenance)", I187, 0)</f>
        <v>4.8333334922790495E-2</v>
      </c>
      <c r="L187" s="5">
        <f>MAX(tbl_Fact[[#This Row],[TotalBiscuitsMade]],tbl_Fact[[#This Row],[GoodMadeBiscuits]])</f>
        <v>466243</v>
      </c>
      <c r="M187" s="5">
        <f>IF(tbl_Fact[[#This Row],[Operating_Hours]]&gt;0,tbl_Fact[[#This Row],[Operating_Hours]]*51840,0)</f>
        <v>0</v>
      </c>
    </row>
    <row r="188" spans="1:13" hidden="1" x14ac:dyDescent="0.2">
      <c r="A188" t="s">
        <v>5</v>
      </c>
      <c r="B188" s="1">
        <v>44378.647777777776</v>
      </c>
      <c r="C188" s="1">
        <v>44378.649652777778</v>
      </c>
      <c r="D188">
        <v>2.7000000476837198</v>
      </c>
      <c r="E188">
        <v>466341</v>
      </c>
      <c r="F188">
        <v>243595</v>
      </c>
      <c r="G188" t="s">
        <v>43</v>
      </c>
      <c r="H188" t="s">
        <v>24</v>
      </c>
      <c r="I188">
        <f>tbl_Fact[[#This Row],[Duration]] / 60</f>
        <v>4.5000000794728663E-2</v>
      </c>
      <c r="J188">
        <f>IF(OR(G188="Run Time", G188="CC (Changeover Cleaning)"), I188, 0)</f>
        <v>4.5000000794728663E-2</v>
      </c>
      <c r="K188">
        <f>IF(G188&lt;&gt;"PM (Maintenance)", I188, 0)</f>
        <v>4.5000000794728663E-2</v>
      </c>
      <c r="L188" s="5">
        <f>MAX(tbl_Fact[[#This Row],[TotalBiscuitsMade]],tbl_Fact[[#This Row],[GoodMadeBiscuits]])</f>
        <v>466341</v>
      </c>
      <c r="M188" s="5">
        <f>IF(tbl_Fact[[#This Row],[Operating_Hours]]&gt;0,tbl_Fact[[#This Row],[Operating_Hours]]*51840,0)</f>
        <v>2332.8000411987341</v>
      </c>
    </row>
    <row r="189" spans="1:13" hidden="1" x14ac:dyDescent="0.2">
      <c r="A189" t="s">
        <v>5</v>
      </c>
      <c r="B189" s="1">
        <v>44378.649652777778</v>
      </c>
      <c r="C189" s="1">
        <v>44378.674953703703</v>
      </c>
      <c r="D189">
        <v>36.433334350585902</v>
      </c>
      <c r="E189">
        <v>492072</v>
      </c>
      <c r="F189">
        <v>269236</v>
      </c>
      <c r="G189" t="s">
        <v>44</v>
      </c>
      <c r="H189" t="s">
        <v>24</v>
      </c>
      <c r="I189">
        <f>tbl_Fact[[#This Row],[Duration]] / 60</f>
        <v>0.6072222391764317</v>
      </c>
      <c r="J189">
        <f>IF(OR(G189="Run Time", G189="CC (Changeover Cleaning)"), I189, 0)</f>
        <v>0</v>
      </c>
      <c r="K189">
        <f>IF(G189&lt;&gt;"PM (Maintenance)", I189, 0)</f>
        <v>0.6072222391764317</v>
      </c>
      <c r="L189" s="5">
        <f>MAX(tbl_Fact[[#This Row],[TotalBiscuitsMade]],tbl_Fact[[#This Row],[GoodMadeBiscuits]])</f>
        <v>492072</v>
      </c>
      <c r="M189" s="5">
        <f>IF(tbl_Fact[[#This Row],[Operating_Hours]]&gt;0,tbl_Fact[[#This Row],[Operating_Hours]]*51840,0)</f>
        <v>0</v>
      </c>
    </row>
    <row r="190" spans="1:13" hidden="1" x14ac:dyDescent="0.2">
      <c r="A190" t="s">
        <v>6</v>
      </c>
      <c r="B190" s="1">
        <v>44378.672199074077</v>
      </c>
      <c r="C190" s="1">
        <v>44378.672500000001</v>
      </c>
      <c r="D190">
        <v>0.43346667289733898</v>
      </c>
      <c r="E190">
        <v>0</v>
      </c>
      <c r="F190">
        <v>342</v>
      </c>
      <c r="G190" t="s">
        <v>43</v>
      </c>
      <c r="H190" t="s">
        <v>24</v>
      </c>
      <c r="I190">
        <f>tbl_Fact[[#This Row],[Duration]] / 60</f>
        <v>7.2244445482889828E-3</v>
      </c>
      <c r="J190">
        <f>IF(OR(G190="Run Time", G190="CC (Changeover Cleaning)"), I190, 0)</f>
        <v>7.2244445482889828E-3</v>
      </c>
      <c r="K190">
        <f>IF(G190&lt;&gt;"PM (Maintenance)", I190, 0)</f>
        <v>7.2244445482889828E-3</v>
      </c>
      <c r="L190" s="5">
        <f>MAX(tbl_Fact[[#This Row],[TotalBiscuitsMade]],tbl_Fact[[#This Row],[GoodMadeBiscuits]])</f>
        <v>342</v>
      </c>
      <c r="M190" s="5">
        <f>IF(tbl_Fact[[#This Row],[Operating_Hours]]&gt;0,tbl_Fact[[#This Row],[Operating_Hours]]*51840,0)</f>
        <v>374.51520538330089</v>
      </c>
    </row>
    <row r="191" spans="1:13" hidden="1" x14ac:dyDescent="0.2">
      <c r="A191" t="s">
        <v>6</v>
      </c>
      <c r="B191" s="1">
        <v>44378.672500000001</v>
      </c>
      <c r="C191" s="1">
        <v>44378.703958333332</v>
      </c>
      <c r="D191">
        <v>45.301017761230497</v>
      </c>
      <c r="E191">
        <v>0</v>
      </c>
      <c r="F191">
        <v>154</v>
      </c>
      <c r="G191" t="s">
        <v>44</v>
      </c>
      <c r="H191" t="s">
        <v>24</v>
      </c>
      <c r="I191">
        <f>tbl_Fact[[#This Row],[Duration]] / 60</f>
        <v>0.755016962687175</v>
      </c>
      <c r="J191">
        <f>IF(OR(G191="Run Time", G191="CC (Changeover Cleaning)"), I191, 0)</f>
        <v>0</v>
      </c>
      <c r="K191">
        <f>IF(G191&lt;&gt;"PM (Maintenance)", I191, 0)</f>
        <v>0.755016962687175</v>
      </c>
      <c r="L191" s="5">
        <f>MAX(tbl_Fact[[#This Row],[TotalBiscuitsMade]],tbl_Fact[[#This Row],[GoodMadeBiscuits]])</f>
        <v>154</v>
      </c>
      <c r="M191" s="5">
        <f>IF(tbl_Fact[[#This Row],[Operating_Hours]]&gt;0,tbl_Fact[[#This Row],[Operating_Hours]]*51840,0)</f>
        <v>0</v>
      </c>
    </row>
    <row r="192" spans="1:13" hidden="1" x14ac:dyDescent="0.2">
      <c r="A192" t="s">
        <v>5</v>
      </c>
      <c r="B192" s="1">
        <v>44378.674953703703</v>
      </c>
      <c r="C192" s="1">
        <v>44378.678472222222</v>
      </c>
      <c r="D192">
        <v>5.0666666030883798</v>
      </c>
      <c r="E192">
        <v>492147</v>
      </c>
      <c r="F192">
        <v>269090</v>
      </c>
      <c r="G192" t="s">
        <v>43</v>
      </c>
      <c r="H192" t="s">
        <v>24</v>
      </c>
      <c r="I192">
        <f>tbl_Fact[[#This Row],[Duration]] / 60</f>
        <v>8.4444443384806334E-2</v>
      </c>
      <c r="J192">
        <f>IF(OR(G192="Run Time", G192="CC (Changeover Cleaning)"), I192, 0)</f>
        <v>8.4444443384806334E-2</v>
      </c>
      <c r="K192">
        <f>IF(G192&lt;&gt;"PM (Maintenance)", I192, 0)</f>
        <v>8.4444443384806334E-2</v>
      </c>
      <c r="L192" s="5">
        <f>MAX(tbl_Fact[[#This Row],[TotalBiscuitsMade]],tbl_Fact[[#This Row],[GoodMadeBiscuits]])</f>
        <v>492147</v>
      </c>
      <c r="M192" s="5">
        <f>IF(tbl_Fact[[#This Row],[Operating_Hours]]&gt;0,tbl_Fact[[#This Row],[Operating_Hours]]*51840,0)</f>
        <v>4377.5999450683603</v>
      </c>
    </row>
    <row r="193" spans="1:13" hidden="1" x14ac:dyDescent="0.2">
      <c r="A193" t="s">
        <v>5</v>
      </c>
      <c r="B193" s="1">
        <v>44378.678472222222</v>
      </c>
      <c r="C193" s="1">
        <v>44378.683831018519</v>
      </c>
      <c r="D193">
        <v>7.7166666984558097</v>
      </c>
      <c r="E193">
        <v>496800</v>
      </c>
      <c r="F193">
        <v>273818</v>
      </c>
      <c r="G193" t="s">
        <v>44</v>
      </c>
      <c r="H193" t="s">
        <v>24</v>
      </c>
      <c r="I193">
        <f>tbl_Fact[[#This Row],[Duration]] / 60</f>
        <v>0.12861111164093017</v>
      </c>
      <c r="J193">
        <f>IF(OR(G193="Run Time", G193="CC (Changeover Cleaning)"), I193, 0)</f>
        <v>0</v>
      </c>
      <c r="K193">
        <f>IF(G193&lt;&gt;"PM (Maintenance)", I193, 0)</f>
        <v>0.12861111164093017</v>
      </c>
      <c r="L193" s="5">
        <f>MAX(tbl_Fact[[#This Row],[TotalBiscuitsMade]],tbl_Fact[[#This Row],[GoodMadeBiscuits]])</f>
        <v>496800</v>
      </c>
      <c r="M193" s="5">
        <f>IF(tbl_Fact[[#This Row],[Operating_Hours]]&gt;0,tbl_Fact[[#This Row],[Operating_Hours]]*51840,0)</f>
        <v>0</v>
      </c>
    </row>
    <row r="194" spans="1:13" hidden="1" x14ac:dyDescent="0.2">
      <c r="A194" t="s">
        <v>5</v>
      </c>
      <c r="B194" s="1">
        <v>44378.683831018519</v>
      </c>
      <c r="C194" s="1">
        <v>44378.686921296299</v>
      </c>
      <c r="D194">
        <v>4.4499998092651403</v>
      </c>
      <c r="E194">
        <v>496678</v>
      </c>
      <c r="F194">
        <v>273895</v>
      </c>
      <c r="G194" t="s">
        <v>43</v>
      </c>
      <c r="H194" t="s">
        <v>24</v>
      </c>
      <c r="I194">
        <f>tbl_Fact[[#This Row],[Duration]] / 60</f>
        <v>7.4166663487752332E-2</v>
      </c>
      <c r="J194">
        <f>IF(OR(G194="Run Time", G194="CC (Changeover Cleaning)"), I194, 0)</f>
        <v>7.4166663487752332E-2</v>
      </c>
      <c r="K194">
        <f>IF(G194&lt;&gt;"PM (Maintenance)", I194, 0)</f>
        <v>7.4166663487752332E-2</v>
      </c>
      <c r="L194" s="5">
        <f>MAX(tbl_Fact[[#This Row],[TotalBiscuitsMade]],tbl_Fact[[#This Row],[GoodMadeBiscuits]])</f>
        <v>496678</v>
      </c>
      <c r="M194" s="5">
        <f>IF(tbl_Fact[[#This Row],[Operating_Hours]]&gt;0,tbl_Fact[[#This Row],[Operating_Hours]]*51840,0)</f>
        <v>3844.7998352050809</v>
      </c>
    </row>
    <row r="195" spans="1:13" hidden="1" x14ac:dyDescent="0.2">
      <c r="A195" t="s">
        <v>5</v>
      </c>
      <c r="B195" s="1">
        <v>44378.686921296299</v>
      </c>
      <c r="C195" s="1">
        <v>44378.695057870369</v>
      </c>
      <c r="D195">
        <v>11.7166662216187</v>
      </c>
      <c r="E195">
        <v>504558</v>
      </c>
      <c r="F195">
        <v>282010</v>
      </c>
      <c r="G195" t="s">
        <v>44</v>
      </c>
      <c r="H195" t="s">
        <v>24</v>
      </c>
      <c r="I195">
        <f>tbl_Fact[[#This Row],[Duration]] / 60</f>
        <v>0.19527777036031166</v>
      </c>
      <c r="J195">
        <f>IF(OR(G195="Run Time", G195="CC (Changeover Cleaning)"), I195, 0)</f>
        <v>0</v>
      </c>
      <c r="K195">
        <f>IF(G195&lt;&gt;"PM (Maintenance)", I195, 0)</f>
        <v>0.19527777036031166</v>
      </c>
      <c r="L195" s="5">
        <f>MAX(tbl_Fact[[#This Row],[TotalBiscuitsMade]],tbl_Fact[[#This Row],[GoodMadeBiscuits]])</f>
        <v>504558</v>
      </c>
      <c r="M195" s="5">
        <f>IF(tbl_Fact[[#This Row],[Operating_Hours]]&gt;0,tbl_Fact[[#This Row],[Operating_Hours]]*51840,0)</f>
        <v>0</v>
      </c>
    </row>
    <row r="196" spans="1:13" hidden="1" x14ac:dyDescent="0.2">
      <c r="A196" t="s">
        <v>5</v>
      </c>
      <c r="B196" s="1">
        <v>44378.695057870369</v>
      </c>
      <c r="C196" s="1">
        <v>44378.697812500002</v>
      </c>
      <c r="D196">
        <v>3.9666666984558101</v>
      </c>
      <c r="E196">
        <v>504638</v>
      </c>
      <c r="F196">
        <v>282270</v>
      </c>
      <c r="G196" t="s">
        <v>43</v>
      </c>
      <c r="H196" t="s">
        <v>24</v>
      </c>
      <c r="I196">
        <f>tbl_Fact[[#This Row],[Duration]] / 60</f>
        <v>6.611111164093017E-2</v>
      </c>
      <c r="J196">
        <f>IF(OR(G196="Run Time", G196="CC (Changeover Cleaning)"), I196, 0)</f>
        <v>6.611111164093017E-2</v>
      </c>
      <c r="K196">
        <f>IF(G196&lt;&gt;"PM (Maintenance)", I196, 0)</f>
        <v>6.611111164093017E-2</v>
      </c>
      <c r="L196" s="5">
        <f>MAX(tbl_Fact[[#This Row],[TotalBiscuitsMade]],tbl_Fact[[#This Row],[GoodMadeBiscuits]])</f>
        <v>504638</v>
      </c>
      <c r="M196" s="5">
        <f>IF(tbl_Fact[[#This Row],[Operating_Hours]]&gt;0,tbl_Fact[[#This Row],[Operating_Hours]]*51840,0)</f>
        <v>3427.2000274658199</v>
      </c>
    </row>
    <row r="197" spans="1:13" hidden="1" x14ac:dyDescent="0.2">
      <c r="A197" t="s">
        <v>5</v>
      </c>
      <c r="B197" s="1">
        <v>44378.697812500002</v>
      </c>
      <c r="C197" s="1">
        <v>44378.714317129627</v>
      </c>
      <c r="D197">
        <v>23.766666412353501</v>
      </c>
      <c r="E197">
        <v>521059</v>
      </c>
      <c r="F197">
        <v>298808</v>
      </c>
      <c r="G197" t="s">
        <v>44</v>
      </c>
      <c r="H197" t="s">
        <v>24</v>
      </c>
      <c r="I197">
        <f>tbl_Fact[[#This Row],[Duration]] / 60</f>
        <v>0.39611110687255835</v>
      </c>
      <c r="J197">
        <f>IF(OR(G197="Run Time", G197="CC (Changeover Cleaning)"), I197, 0)</f>
        <v>0</v>
      </c>
      <c r="K197">
        <f>IF(G197&lt;&gt;"PM (Maintenance)", I197, 0)</f>
        <v>0.39611110687255835</v>
      </c>
      <c r="L197" s="5">
        <f>MAX(tbl_Fact[[#This Row],[TotalBiscuitsMade]],tbl_Fact[[#This Row],[GoodMadeBiscuits]])</f>
        <v>521059</v>
      </c>
      <c r="M197" s="5">
        <f>IF(tbl_Fact[[#This Row],[Operating_Hours]]&gt;0,tbl_Fact[[#This Row],[Operating_Hours]]*51840,0)</f>
        <v>0</v>
      </c>
    </row>
    <row r="198" spans="1:13" hidden="1" x14ac:dyDescent="0.2">
      <c r="A198" t="s">
        <v>6</v>
      </c>
      <c r="B198" s="1">
        <v>44378.703958333332</v>
      </c>
      <c r="C198" s="1">
        <v>44378.854456018518</v>
      </c>
      <c r="D198">
        <v>216.71620178222699</v>
      </c>
      <c r="E198">
        <v>0</v>
      </c>
      <c r="F198">
        <v>216</v>
      </c>
      <c r="G198" t="s">
        <v>43</v>
      </c>
      <c r="H198" t="s">
        <v>3</v>
      </c>
      <c r="I198">
        <f>tbl_Fact[[#This Row],[Duration]] / 60</f>
        <v>3.6119366963704498</v>
      </c>
      <c r="J198">
        <f>IF(OR(G198="Run Time", G198="CC (Changeover Cleaning)"), I198, 0)</f>
        <v>3.6119366963704498</v>
      </c>
      <c r="K198">
        <f>IF(G198&lt;&gt;"PM (Maintenance)", I198, 0)</f>
        <v>3.6119366963704498</v>
      </c>
      <c r="L198" s="5">
        <f>MAX(tbl_Fact[[#This Row],[TotalBiscuitsMade]],tbl_Fact[[#This Row],[GoodMadeBiscuits]])</f>
        <v>216</v>
      </c>
      <c r="M198" s="5">
        <f>IF(tbl_Fact[[#This Row],[Operating_Hours]]&gt;0,tbl_Fact[[#This Row],[Operating_Hours]]*51840,0)</f>
        <v>187242.79833984413</v>
      </c>
    </row>
    <row r="199" spans="1:13" hidden="1" x14ac:dyDescent="0.2">
      <c r="A199" t="s">
        <v>5</v>
      </c>
      <c r="B199" s="1">
        <v>44378.714317129627</v>
      </c>
      <c r="C199" s="1">
        <v>44378.714594907404</v>
      </c>
      <c r="D199">
        <v>0.40000000596046398</v>
      </c>
      <c r="E199">
        <v>521197</v>
      </c>
      <c r="F199">
        <v>298620</v>
      </c>
      <c r="G199" t="s">
        <v>43</v>
      </c>
      <c r="H199" t="s">
        <v>24</v>
      </c>
      <c r="I199">
        <f>tbl_Fact[[#This Row],[Duration]] / 60</f>
        <v>6.6666667660077328E-3</v>
      </c>
      <c r="J199">
        <f>IF(OR(G199="Run Time", G199="CC (Changeover Cleaning)"), I199, 0)</f>
        <v>6.6666667660077328E-3</v>
      </c>
      <c r="K199">
        <f>IF(G199&lt;&gt;"PM (Maintenance)", I199, 0)</f>
        <v>6.6666667660077328E-3</v>
      </c>
      <c r="L199" s="5">
        <f>MAX(tbl_Fact[[#This Row],[TotalBiscuitsMade]],tbl_Fact[[#This Row],[GoodMadeBiscuits]])</f>
        <v>521197</v>
      </c>
      <c r="M199" s="5">
        <f>IF(tbl_Fact[[#This Row],[Operating_Hours]]&gt;0,tbl_Fact[[#This Row],[Operating_Hours]]*51840,0)</f>
        <v>345.60000514984085</v>
      </c>
    </row>
    <row r="200" spans="1:13" hidden="1" x14ac:dyDescent="0.2">
      <c r="A200" t="s">
        <v>5</v>
      </c>
      <c r="B200" s="1">
        <v>44378.714594907404</v>
      </c>
      <c r="C200" s="1">
        <v>44378.74324074074</v>
      </c>
      <c r="D200">
        <v>41.25</v>
      </c>
      <c r="E200">
        <v>521466</v>
      </c>
      <c r="F200">
        <v>298924</v>
      </c>
      <c r="G200" t="s">
        <v>43</v>
      </c>
      <c r="H200" t="s">
        <v>24</v>
      </c>
      <c r="I200">
        <f>tbl_Fact[[#This Row],[Duration]] / 60</f>
        <v>0.6875</v>
      </c>
      <c r="J200">
        <f>IF(OR(G200="Run Time", G200="CC (Changeover Cleaning)"), I200, 0)</f>
        <v>0.6875</v>
      </c>
      <c r="K200">
        <f>IF(G200&lt;&gt;"PM (Maintenance)", I200, 0)</f>
        <v>0.6875</v>
      </c>
      <c r="L200" s="5">
        <f>MAX(tbl_Fact[[#This Row],[TotalBiscuitsMade]],tbl_Fact[[#This Row],[GoodMadeBiscuits]])</f>
        <v>521466</v>
      </c>
      <c r="M200" s="5">
        <f>IF(tbl_Fact[[#This Row],[Operating_Hours]]&gt;0,tbl_Fact[[#This Row],[Operating_Hours]]*51840,0)</f>
        <v>35640</v>
      </c>
    </row>
    <row r="201" spans="1:13" hidden="1" x14ac:dyDescent="0.2">
      <c r="A201" t="s">
        <v>5</v>
      </c>
      <c r="B201" s="1">
        <v>44378.74324074074</v>
      </c>
      <c r="C201" s="1">
        <v>44378.743761574071</v>
      </c>
      <c r="D201">
        <v>0.75</v>
      </c>
      <c r="E201">
        <v>521424</v>
      </c>
      <c r="F201">
        <v>299237</v>
      </c>
      <c r="G201" t="s">
        <v>44</v>
      </c>
      <c r="H201" t="s">
        <v>24</v>
      </c>
      <c r="I201">
        <f>tbl_Fact[[#This Row],[Duration]] / 60</f>
        <v>1.2500000000000001E-2</v>
      </c>
      <c r="J201">
        <f>IF(OR(G201="Run Time", G201="CC (Changeover Cleaning)"), I201, 0)</f>
        <v>0</v>
      </c>
      <c r="K201">
        <f>IF(G201&lt;&gt;"PM (Maintenance)", I201, 0)</f>
        <v>1.2500000000000001E-2</v>
      </c>
      <c r="L201" s="5">
        <f>MAX(tbl_Fact[[#This Row],[TotalBiscuitsMade]],tbl_Fact[[#This Row],[GoodMadeBiscuits]])</f>
        <v>521424</v>
      </c>
      <c r="M201" s="5">
        <f>IF(tbl_Fact[[#This Row],[Operating_Hours]]&gt;0,tbl_Fact[[#This Row],[Operating_Hours]]*51840,0)</f>
        <v>0</v>
      </c>
    </row>
    <row r="202" spans="1:13" hidden="1" x14ac:dyDescent="0.2">
      <c r="A202" t="s">
        <v>5</v>
      </c>
      <c r="B202" s="1">
        <v>44378.743761574071</v>
      </c>
      <c r="C202" s="1">
        <v>44378.74622685185</v>
      </c>
      <c r="D202">
        <v>3.5499999523162802</v>
      </c>
      <c r="E202">
        <v>521733</v>
      </c>
      <c r="F202">
        <v>299112</v>
      </c>
      <c r="G202" t="s">
        <v>43</v>
      </c>
      <c r="H202" t="s">
        <v>24</v>
      </c>
      <c r="I202">
        <f>tbl_Fact[[#This Row],[Duration]] / 60</f>
        <v>5.9166665871938001E-2</v>
      </c>
      <c r="J202">
        <f>IF(OR(G202="Run Time", G202="CC (Changeover Cleaning)"), I202, 0)</f>
        <v>5.9166665871938001E-2</v>
      </c>
      <c r="K202">
        <f>IF(G202&lt;&gt;"PM (Maintenance)", I202, 0)</f>
        <v>5.9166665871938001E-2</v>
      </c>
      <c r="L202" s="5">
        <f>MAX(tbl_Fact[[#This Row],[TotalBiscuitsMade]],tbl_Fact[[#This Row],[GoodMadeBiscuits]])</f>
        <v>521733</v>
      </c>
      <c r="M202" s="5">
        <f>IF(tbl_Fact[[#This Row],[Operating_Hours]]&gt;0,tbl_Fact[[#This Row],[Operating_Hours]]*51840,0)</f>
        <v>3067.1999588012659</v>
      </c>
    </row>
    <row r="203" spans="1:13" hidden="1" x14ac:dyDescent="0.2">
      <c r="A203" t="s">
        <v>5</v>
      </c>
      <c r="B203" s="1">
        <v>44378.74622685185</v>
      </c>
      <c r="C203" s="1">
        <v>44378.746979166666</v>
      </c>
      <c r="D203">
        <v>1.0833333730697601</v>
      </c>
      <c r="E203">
        <v>522066</v>
      </c>
      <c r="F203">
        <v>299683</v>
      </c>
      <c r="G203" t="s">
        <v>44</v>
      </c>
      <c r="H203" t="s">
        <v>24</v>
      </c>
      <c r="I203">
        <f>tbl_Fact[[#This Row],[Duration]] / 60</f>
        <v>1.8055556217829335E-2</v>
      </c>
      <c r="J203">
        <f>IF(OR(G203="Run Time", G203="CC (Changeover Cleaning)"), I203, 0)</f>
        <v>0</v>
      </c>
      <c r="K203">
        <f>IF(G203&lt;&gt;"PM (Maintenance)", I203, 0)</f>
        <v>1.8055556217829335E-2</v>
      </c>
      <c r="L203" s="5">
        <f>MAX(tbl_Fact[[#This Row],[TotalBiscuitsMade]],tbl_Fact[[#This Row],[GoodMadeBiscuits]])</f>
        <v>522066</v>
      </c>
      <c r="M203" s="5">
        <f>IF(tbl_Fact[[#This Row],[Operating_Hours]]&gt;0,tbl_Fact[[#This Row],[Operating_Hours]]*51840,0)</f>
        <v>0</v>
      </c>
    </row>
    <row r="204" spans="1:13" hidden="1" x14ac:dyDescent="0.2">
      <c r="A204" t="s">
        <v>5</v>
      </c>
      <c r="B204" s="1">
        <v>44378.746979166666</v>
      </c>
      <c r="C204" s="1">
        <v>44378.752500000002</v>
      </c>
      <c r="D204">
        <v>7.9499998092651403</v>
      </c>
      <c r="E204">
        <v>521980</v>
      </c>
      <c r="F204">
        <v>299582</v>
      </c>
      <c r="G204" t="s">
        <v>43</v>
      </c>
      <c r="H204" t="s">
        <v>24</v>
      </c>
      <c r="I204">
        <f>tbl_Fact[[#This Row],[Duration]] / 60</f>
        <v>0.13249999682108568</v>
      </c>
      <c r="J204">
        <f>IF(OR(G204="Run Time", G204="CC (Changeover Cleaning)"), I204, 0)</f>
        <v>0.13249999682108568</v>
      </c>
      <c r="K204">
        <f>IF(G204&lt;&gt;"PM (Maintenance)", I204, 0)</f>
        <v>0.13249999682108568</v>
      </c>
      <c r="L204" s="5">
        <f>MAX(tbl_Fact[[#This Row],[TotalBiscuitsMade]],tbl_Fact[[#This Row],[GoodMadeBiscuits]])</f>
        <v>521980</v>
      </c>
      <c r="M204" s="5">
        <f>IF(tbl_Fact[[#This Row],[Operating_Hours]]&gt;0,tbl_Fact[[#This Row],[Operating_Hours]]*51840,0)</f>
        <v>6868.7998352050818</v>
      </c>
    </row>
    <row r="205" spans="1:13" hidden="1" x14ac:dyDescent="0.2">
      <c r="A205" t="s">
        <v>5</v>
      </c>
      <c r="B205" s="1">
        <v>44378.752500000002</v>
      </c>
      <c r="C205" s="1">
        <v>44378.753692129627</v>
      </c>
      <c r="D205">
        <v>1.7166666984558101</v>
      </c>
      <c r="E205">
        <v>523168</v>
      </c>
      <c r="F205">
        <v>300557</v>
      </c>
      <c r="G205" t="s">
        <v>44</v>
      </c>
      <c r="H205" t="s">
        <v>24</v>
      </c>
      <c r="I205">
        <f>tbl_Fact[[#This Row],[Duration]] / 60</f>
        <v>2.8611111640930168E-2</v>
      </c>
      <c r="J205">
        <f>IF(OR(G205="Run Time", G205="CC (Changeover Cleaning)"), I205, 0)</f>
        <v>0</v>
      </c>
      <c r="K205">
        <f>IF(G205&lt;&gt;"PM (Maintenance)", I205, 0)</f>
        <v>2.8611111640930168E-2</v>
      </c>
      <c r="L205" s="5">
        <f>MAX(tbl_Fact[[#This Row],[TotalBiscuitsMade]],tbl_Fact[[#This Row],[GoodMadeBiscuits]])</f>
        <v>523168</v>
      </c>
      <c r="M205" s="5">
        <f>IF(tbl_Fact[[#This Row],[Operating_Hours]]&gt;0,tbl_Fact[[#This Row],[Operating_Hours]]*51840,0)</f>
        <v>0</v>
      </c>
    </row>
    <row r="206" spans="1:13" hidden="1" x14ac:dyDescent="0.2">
      <c r="A206" t="s">
        <v>5</v>
      </c>
      <c r="B206" s="1">
        <v>44378.753692129627</v>
      </c>
      <c r="C206" s="1">
        <v>44378.757326388892</v>
      </c>
      <c r="D206">
        <v>5.2333331108093297</v>
      </c>
      <c r="E206">
        <v>523352</v>
      </c>
      <c r="F206">
        <v>300644</v>
      </c>
      <c r="G206" t="s">
        <v>43</v>
      </c>
      <c r="H206" t="s">
        <v>24</v>
      </c>
      <c r="I206">
        <f>tbl_Fact[[#This Row],[Duration]] / 60</f>
        <v>8.7222218513488825E-2</v>
      </c>
      <c r="J206">
        <f>IF(OR(G206="Run Time", G206="CC (Changeover Cleaning)"), I206, 0)</f>
        <v>8.7222218513488825E-2</v>
      </c>
      <c r="K206">
        <f>IF(G206&lt;&gt;"PM (Maintenance)", I206, 0)</f>
        <v>8.7222218513488825E-2</v>
      </c>
      <c r="L206" s="5">
        <f>MAX(tbl_Fact[[#This Row],[TotalBiscuitsMade]],tbl_Fact[[#This Row],[GoodMadeBiscuits]])</f>
        <v>523352</v>
      </c>
      <c r="M206" s="5">
        <f>IF(tbl_Fact[[#This Row],[Operating_Hours]]&gt;0,tbl_Fact[[#This Row],[Operating_Hours]]*51840,0)</f>
        <v>4521.5998077392605</v>
      </c>
    </row>
    <row r="207" spans="1:13" hidden="1" x14ac:dyDescent="0.2">
      <c r="A207" t="s">
        <v>5</v>
      </c>
      <c r="B207" s="1">
        <v>44378.757326388892</v>
      </c>
      <c r="C207" s="1">
        <v>44378.759039351855</v>
      </c>
      <c r="D207">
        <v>2.4666666984558101</v>
      </c>
      <c r="E207">
        <v>524674</v>
      </c>
      <c r="F207">
        <v>302357</v>
      </c>
      <c r="G207" t="s">
        <v>44</v>
      </c>
      <c r="H207" t="s">
        <v>24</v>
      </c>
      <c r="I207">
        <f>tbl_Fact[[#This Row],[Duration]] / 60</f>
        <v>4.1111111640930169E-2</v>
      </c>
      <c r="J207">
        <f>IF(OR(G207="Run Time", G207="CC (Changeover Cleaning)"), I207, 0)</f>
        <v>0</v>
      </c>
      <c r="K207">
        <f>IF(G207&lt;&gt;"PM (Maintenance)", I207, 0)</f>
        <v>4.1111111640930169E-2</v>
      </c>
      <c r="L207" s="5">
        <f>MAX(tbl_Fact[[#This Row],[TotalBiscuitsMade]],tbl_Fact[[#This Row],[GoodMadeBiscuits]])</f>
        <v>524674</v>
      </c>
      <c r="M207" s="5">
        <f>IF(tbl_Fact[[#This Row],[Operating_Hours]]&gt;0,tbl_Fact[[#This Row],[Operating_Hours]]*51840,0)</f>
        <v>0</v>
      </c>
    </row>
    <row r="208" spans="1:13" hidden="1" x14ac:dyDescent="0.2">
      <c r="A208" t="s">
        <v>5</v>
      </c>
      <c r="B208" s="1">
        <v>44378.759039351855</v>
      </c>
      <c r="C208" s="1">
        <v>44378.761574074073</v>
      </c>
      <c r="D208">
        <v>3.6500000953674299</v>
      </c>
      <c r="E208">
        <v>524932</v>
      </c>
      <c r="F208">
        <v>302066</v>
      </c>
      <c r="G208" t="s">
        <v>43</v>
      </c>
      <c r="H208" t="s">
        <v>24</v>
      </c>
      <c r="I208">
        <f>tbl_Fact[[#This Row],[Duration]] / 60</f>
        <v>6.08333349227905E-2</v>
      </c>
      <c r="J208">
        <f>IF(OR(G208="Run Time", G208="CC (Changeover Cleaning)"), I208, 0)</f>
        <v>6.08333349227905E-2</v>
      </c>
      <c r="K208">
        <f>IF(G208&lt;&gt;"PM (Maintenance)", I208, 0)</f>
        <v>6.08333349227905E-2</v>
      </c>
      <c r="L208" s="5">
        <f>MAX(tbl_Fact[[#This Row],[TotalBiscuitsMade]],tbl_Fact[[#This Row],[GoodMadeBiscuits]])</f>
        <v>524932</v>
      </c>
      <c r="M208" s="5">
        <f>IF(tbl_Fact[[#This Row],[Operating_Hours]]&gt;0,tbl_Fact[[#This Row],[Operating_Hours]]*51840,0)</f>
        <v>3153.6000823974596</v>
      </c>
    </row>
    <row r="209" spans="1:13" hidden="1" x14ac:dyDescent="0.2">
      <c r="A209" t="s">
        <v>5</v>
      </c>
      <c r="B209" s="1">
        <v>44378.761574074073</v>
      </c>
      <c r="C209" s="1">
        <v>44378.768206018518</v>
      </c>
      <c r="D209">
        <v>9.5500001907348597</v>
      </c>
      <c r="E209">
        <v>531378</v>
      </c>
      <c r="F209">
        <v>308557</v>
      </c>
      <c r="G209" t="s">
        <v>44</v>
      </c>
      <c r="H209" t="s">
        <v>24</v>
      </c>
      <c r="I209">
        <f>tbl_Fact[[#This Row],[Duration]] / 60</f>
        <v>0.159166669845581</v>
      </c>
      <c r="J209">
        <f>IF(OR(G209="Run Time", G209="CC (Changeover Cleaning)"), I209, 0)</f>
        <v>0</v>
      </c>
      <c r="K209">
        <f>IF(G209&lt;&gt;"PM (Maintenance)", I209, 0)</f>
        <v>0.159166669845581</v>
      </c>
      <c r="L209" s="5">
        <f>MAX(tbl_Fact[[#This Row],[TotalBiscuitsMade]],tbl_Fact[[#This Row],[GoodMadeBiscuits]])</f>
        <v>531378</v>
      </c>
      <c r="M209" s="5">
        <f>IF(tbl_Fact[[#This Row],[Operating_Hours]]&gt;0,tbl_Fact[[#This Row],[Operating_Hours]]*51840,0)</f>
        <v>0</v>
      </c>
    </row>
    <row r="210" spans="1:13" hidden="1" x14ac:dyDescent="0.2">
      <c r="A210" t="s">
        <v>5</v>
      </c>
      <c r="B210" s="1">
        <v>44378.768206018518</v>
      </c>
      <c r="C210" s="1">
        <v>44378.773287037038</v>
      </c>
      <c r="D210">
        <v>7.3166666030883798</v>
      </c>
      <c r="E210">
        <v>531286</v>
      </c>
      <c r="F210">
        <v>308729</v>
      </c>
      <c r="G210" t="s">
        <v>43</v>
      </c>
      <c r="H210" t="s">
        <v>24</v>
      </c>
      <c r="I210">
        <f>tbl_Fact[[#This Row],[Duration]] / 60</f>
        <v>0.12194444338480633</v>
      </c>
      <c r="J210">
        <f>IF(OR(G210="Run Time", G210="CC (Changeover Cleaning)"), I210, 0)</f>
        <v>0.12194444338480633</v>
      </c>
      <c r="K210">
        <f>IF(G210&lt;&gt;"PM (Maintenance)", I210, 0)</f>
        <v>0.12194444338480633</v>
      </c>
      <c r="L210" s="5">
        <f>MAX(tbl_Fact[[#This Row],[TotalBiscuitsMade]],tbl_Fact[[#This Row],[GoodMadeBiscuits]])</f>
        <v>531286</v>
      </c>
      <c r="M210" s="5">
        <f>IF(tbl_Fact[[#This Row],[Operating_Hours]]&gt;0,tbl_Fact[[#This Row],[Operating_Hours]]*51840,0)</f>
        <v>6321.5999450683603</v>
      </c>
    </row>
    <row r="211" spans="1:13" hidden="1" x14ac:dyDescent="0.2">
      <c r="A211" t="s">
        <v>5</v>
      </c>
      <c r="B211" s="1">
        <v>44378.773287037038</v>
      </c>
      <c r="C211" s="1">
        <v>44378.774178240739</v>
      </c>
      <c r="D211">
        <v>1.2833333015441899</v>
      </c>
      <c r="E211">
        <v>531875</v>
      </c>
      <c r="F211">
        <v>308831</v>
      </c>
      <c r="G211" t="s">
        <v>44</v>
      </c>
      <c r="H211" t="s">
        <v>24</v>
      </c>
      <c r="I211">
        <f>tbl_Fact[[#This Row],[Duration]] / 60</f>
        <v>2.1388888359069831E-2</v>
      </c>
      <c r="J211">
        <f>IF(OR(G211="Run Time", G211="CC (Changeover Cleaning)"), I211, 0)</f>
        <v>0</v>
      </c>
      <c r="K211">
        <f>IF(G211&lt;&gt;"PM (Maintenance)", I211, 0)</f>
        <v>2.1388888359069831E-2</v>
      </c>
      <c r="L211" s="5">
        <f>MAX(tbl_Fact[[#This Row],[TotalBiscuitsMade]],tbl_Fact[[#This Row],[GoodMadeBiscuits]])</f>
        <v>531875</v>
      </c>
      <c r="M211" s="5">
        <f>IF(tbl_Fact[[#This Row],[Operating_Hours]]&gt;0,tbl_Fact[[#This Row],[Operating_Hours]]*51840,0)</f>
        <v>0</v>
      </c>
    </row>
    <row r="212" spans="1:13" hidden="1" x14ac:dyDescent="0.2">
      <c r="A212" t="s">
        <v>5</v>
      </c>
      <c r="B212" s="1">
        <v>44378.774178240739</v>
      </c>
      <c r="C212" s="1">
        <v>44378.799537037034</v>
      </c>
      <c r="D212">
        <v>36.516666412353501</v>
      </c>
      <c r="E212">
        <v>531747</v>
      </c>
      <c r="F212">
        <v>308839</v>
      </c>
      <c r="G212" t="s">
        <v>43</v>
      </c>
      <c r="H212" t="s">
        <v>3</v>
      </c>
      <c r="I212">
        <f>tbl_Fact[[#This Row],[Duration]] / 60</f>
        <v>0.60861110687255837</v>
      </c>
      <c r="J212">
        <f>IF(OR(G212="Run Time", G212="CC (Changeover Cleaning)"), I212, 0)</f>
        <v>0.60861110687255837</v>
      </c>
      <c r="K212">
        <f>IF(G212&lt;&gt;"PM (Maintenance)", I212, 0)</f>
        <v>0.60861110687255837</v>
      </c>
      <c r="L212" s="5">
        <f>MAX(tbl_Fact[[#This Row],[TotalBiscuitsMade]],tbl_Fact[[#This Row],[GoodMadeBiscuits]])</f>
        <v>531747</v>
      </c>
      <c r="M212" s="5">
        <f>IF(tbl_Fact[[#This Row],[Operating_Hours]]&gt;0,tbl_Fact[[#This Row],[Operating_Hours]]*51840,0)</f>
        <v>31550.399780273427</v>
      </c>
    </row>
    <row r="213" spans="1:13" hidden="1" x14ac:dyDescent="0.2">
      <c r="A213" t="s">
        <v>5</v>
      </c>
      <c r="B213" s="1">
        <v>44378.774178240739</v>
      </c>
      <c r="C213" s="1">
        <v>44378.774178240739</v>
      </c>
      <c r="D213">
        <v>0</v>
      </c>
      <c r="E213">
        <v>531566</v>
      </c>
      <c r="F213">
        <v>309036</v>
      </c>
      <c r="G213" t="s">
        <v>43</v>
      </c>
      <c r="H213" t="s">
        <v>24</v>
      </c>
      <c r="I213">
        <f>tbl_Fact[[#This Row],[Duration]] / 60</f>
        <v>0</v>
      </c>
      <c r="J213">
        <f>IF(OR(G213="Run Time", G213="CC (Changeover Cleaning)"), I213, 0)</f>
        <v>0</v>
      </c>
      <c r="K213">
        <f>IF(G213&lt;&gt;"PM (Maintenance)", I213, 0)</f>
        <v>0</v>
      </c>
      <c r="L213" s="5">
        <f>MAX(tbl_Fact[[#This Row],[TotalBiscuitsMade]],tbl_Fact[[#This Row],[GoodMadeBiscuits]])</f>
        <v>531566</v>
      </c>
      <c r="M213" s="5">
        <f>IF(tbl_Fact[[#This Row],[Operating_Hours]]&gt;0,tbl_Fact[[#This Row],[Operating_Hours]]*51840,0)</f>
        <v>0</v>
      </c>
    </row>
    <row r="214" spans="1:13" hidden="1" x14ac:dyDescent="0.2">
      <c r="A214" t="s">
        <v>5</v>
      </c>
      <c r="B214" s="1">
        <v>44378.799537037034</v>
      </c>
      <c r="C214" s="1">
        <v>44378.816921296297</v>
      </c>
      <c r="D214">
        <v>25.033332824706999</v>
      </c>
      <c r="E214">
        <v>531717</v>
      </c>
      <c r="F214">
        <v>308912</v>
      </c>
      <c r="G214" t="s">
        <v>44</v>
      </c>
      <c r="H214" t="s">
        <v>3</v>
      </c>
      <c r="I214">
        <f>tbl_Fact[[#This Row],[Duration]] / 60</f>
        <v>0.41722221374511664</v>
      </c>
      <c r="J214">
        <f>IF(OR(G214="Run Time", G214="CC (Changeover Cleaning)"), I214, 0)</f>
        <v>0</v>
      </c>
      <c r="K214">
        <f>IF(G214&lt;&gt;"PM (Maintenance)", I214, 0)</f>
        <v>0.41722221374511664</v>
      </c>
      <c r="L214" s="5">
        <f>MAX(tbl_Fact[[#This Row],[TotalBiscuitsMade]],tbl_Fact[[#This Row],[GoodMadeBiscuits]])</f>
        <v>531717</v>
      </c>
      <c r="M214" s="5">
        <f>IF(tbl_Fact[[#This Row],[Operating_Hours]]&gt;0,tbl_Fact[[#This Row],[Operating_Hours]]*51840,0)</f>
        <v>0</v>
      </c>
    </row>
    <row r="215" spans="1:13" hidden="1" x14ac:dyDescent="0.2">
      <c r="A215" t="s">
        <v>5</v>
      </c>
      <c r="B215" s="1">
        <v>44378.816921296297</v>
      </c>
      <c r="C215" s="1">
        <v>44378.817870370367</v>
      </c>
      <c r="D215">
        <v>1.36666667461395</v>
      </c>
      <c r="E215">
        <v>531794</v>
      </c>
      <c r="F215">
        <v>308911</v>
      </c>
      <c r="G215" t="s">
        <v>43</v>
      </c>
      <c r="H215" t="s">
        <v>3</v>
      </c>
      <c r="I215">
        <f>tbl_Fact[[#This Row],[Duration]] / 60</f>
        <v>2.27777779102325E-2</v>
      </c>
      <c r="J215">
        <f>IF(OR(G215="Run Time", G215="CC (Changeover Cleaning)"), I215, 0)</f>
        <v>2.27777779102325E-2</v>
      </c>
      <c r="K215">
        <f>IF(G215&lt;&gt;"PM (Maintenance)", I215, 0)</f>
        <v>2.27777779102325E-2</v>
      </c>
      <c r="L215" s="5">
        <f>MAX(tbl_Fact[[#This Row],[TotalBiscuitsMade]],tbl_Fact[[#This Row],[GoodMadeBiscuits]])</f>
        <v>531794</v>
      </c>
      <c r="M215" s="5">
        <f>IF(tbl_Fact[[#This Row],[Operating_Hours]]&gt;0,tbl_Fact[[#This Row],[Operating_Hours]]*51840,0)</f>
        <v>1180.8000068664528</v>
      </c>
    </row>
    <row r="216" spans="1:13" hidden="1" x14ac:dyDescent="0.2">
      <c r="A216" t="s">
        <v>5</v>
      </c>
      <c r="B216" s="1">
        <v>44378.817870370367</v>
      </c>
      <c r="C216" s="1">
        <v>44378.820162037038</v>
      </c>
      <c r="D216">
        <v>3.2999999523162802</v>
      </c>
      <c r="E216">
        <v>531790</v>
      </c>
      <c r="F216">
        <v>308840</v>
      </c>
      <c r="G216" t="s">
        <v>44</v>
      </c>
      <c r="H216" t="s">
        <v>3</v>
      </c>
      <c r="I216">
        <f>tbl_Fact[[#This Row],[Duration]] / 60</f>
        <v>5.4999999205271335E-2</v>
      </c>
      <c r="J216">
        <f>IF(OR(G216="Run Time", G216="CC (Changeover Cleaning)"), I216, 0)</f>
        <v>0</v>
      </c>
      <c r="K216">
        <f>IF(G216&lt;&gt;"PM (Maintenance)", I216, 0)</f>
        <v>5.4999999205271335E-2</v>
      </c>
      <c r="L216" s="5">
        <f>MAX(tbl_Fact[[#This Row],[TotalBiscuitsMade]],tbl_Fact[[#This Row],[GoodMadeBiscuits]])</f>
        <v>531790</v>
      </c>
      <c r="M216" s="5">
        <f>IF(tbl_Fact[[#This Row],[Operating_Hours]]&gt;0,tbl_Fact[[#This Row],[Operating_Hours]]*51840,0)</f>
        <v>0</v>
      </c>
    </row>
    <row r="217" spans="1:13" hidden="1" x14ac:dyDescent="0.2">
      <c r="A217" t="s">
        <v>5</v>
      </c>
      <c r="B217" s="1">
        <v>44378.820162037038</v>
      </c>
      <c r="C217" s="1">
        <v>44378.821956018517</v>
      </c>
      <c r="D217">
        <v>2.5833332538604701</v>
      </c>
      <c r="E217">
        <v>531550</v>
      </c>
      <c r="F217">
        <v>309025</v>
      </c>
      <c r="G217" t="s">
        <v>43</v>
      </c>
      <c r="H217" t="s">
        <v>3</v>
      </c>
      <c r="I217">
        <f>tbl_Fact[[#This Row],[Duration]] / 60</f>
        <v>4.3055554231007834E-2</v>
      </c>
      <c r="J217">
        <f>IF(OR(G217="Run Time", G217="CC (Changeover Cleaning)"), I217, 0)</f>
        <v>4.3055554231007834E-2</v>
      </c>
      <c r="K217">
        <f>IF(G217&lt;&gt;"PM (Maintenance)", I217, 0)</f>
        <v>4.3055554231007834E-2</v>
      </c>
      <c r="L217" s="5">
        <f>MAX(tbl_Fact[[#This Row],[TotalBiscuitsMade]],tbl_Fact[[#This Row],[GoodMadeBiscuits]])</f>
        <v>531550</v>
      </c>
      <c r="M217" s="5">
        <f>IF(tbl_Fact[[#This Row],[Operating_Hours]]&gt;0,tbl_Fact[[#This Row],[Operating_Hours]]*51840,0)</f>
        <v>2231.999931335446</v>
      </c>
    </row>
    <row r="218" spans="1:13" hidden="1" x14ac:dyDescent="0.2">
      <c r="A218" t="s">
        <v>5</v>
      </c>
      <c r="B218" s="1">
        <v>44378.821956018517</v>
      </c>
      <c r="C218" s="1">
        <v>44378.822025462963</v>
      </c>
      <c r="D218">
        <v>0.10000000149011599</v>
      </c>
      <c r="E218">
        <v>531416</v>
      </c>
      <c r="F218">
        <v>308958</v>
      </c>
      <c r="G218" t="s">
        <v>44</v>
      </c>
      <c r="H218" t="s">
        <v>3</v>
      </c>
      <c r="I218">
        <f>tbl_Fact[[#This Row],[Duration]] / 60</f>
        <v>1.6666666915019332E-3</v>
      </c>
      <c r="J218">
        <f>IF(OR(G218="Run Time", G218="CC (Changeover Cleaning)"), I218, 0)</f>
        <v>0</v>
      </c>
      <c r="K218">
        <f>IF(G218&lt;&gt;"PM (Maintenance)", I218, 0)</f>
        <v>1.6666666915019332E-3</v>
      </c>
      <c r="L218" s="5">
        <f>MAX(tbl_Fact[[#This Row],[TotalBiscuitsMade]],tbl_Fact[[#This Row],[GoodMadeBiscuits]])</f>
        <v>531416</v>
      </c>
      <c r="M218" s="5">
        <f>IF(tbl_Fact[[#This Row],[Operating_Hours]]&gt;0,tbl_Fact[[#This Row],[Operating_Hours]]*51840,0)</f>
        <v>0</v>
      </c>
    </row>
    <row r="219" spans="1:13" hidden="1" x14ac:dyDescent="0.2">
      <c r="A219" t="s">
        <v>5</v>
      </c>
      <c r="B219" s="1">
        <v>44378.822025462963</v>
      </c>
      <c r="C219" s="1">
        <v>44378.823819444442</v>
      </c>
      <c r="D219">
        <v>2.5833332538604701</v>
      </c>
      <c r="E219">
        <v>531759</v>
      </c>
      <c r="F219">
        <v>309158</v>
      </c>
      <c r="G219" t="s">
        <v>43</v>
      </c>
      <c r="H219" t="s">
        <v>3</v>
      </c>
      <c r="I219">
        <f>tbl_Fact[[#This Row],[Duration]] / 60</f>
        <v>4.3055554231007834E-2</v>
      </c>
      <c r="J219">
        <f>IF(OR(G219="Run Time", G219="CC (Changeover Cleaning)"), I219, 0)</f>
        <v>4.3055554231007834E-2</v>
      </c>
      <c r="K219">
        <f>IF(G219&lt;&gt;"PM (Maintenance)", I219, 0)</f>
        <v>4.3055554231007834E-2</v>
      </c>
      <c r="L219" s="5">
        <f>MAX(tbl_Fact[[#This Row],[TotalBiscuitsMade]],tbl_Fact[[#This Row],[GoodMadeBiscuits]])</f>
        <v>531759</v>
      </c>
      <c r="M219" s="5">
        <f>IF(tbl_Fact[[#This Row],[Operating_Hours]]&gt;0,tbl_Fact[[#This Row],[Operating_Hours]]*51840,0)</f>
        <v>2231.999931335446</v>
      </c>
    </row>
    <row r="220" spans="1:13" hidden="1" x14ac:dyDescent="0.2">
      <c r="A220" t="s">
        <v>5</v>
      </c>
      <c r="B220" s="1">
        <v>44378.823819444442</v>
      </c>
      <c r="C220" s="1">
        <v>44378.824490740742</v>
      </c>
      <c r="D220">
        <v>0.96666663885116599</v>
      </c>
      <c r="E220">
        <v>531650</v>
      </c>
      <c r="F220">
        <v>308910</v>
      </c>
      <c r="G220" t="s">
        <v>44</v>
      </c>
      <c r="H220" t="s">
        <v>3</v>
      </c>
      <c r="I220">
        <f>tbl_Fact[[#This Row],[Duration]] / 60</f>
        <v>1.6111110647519432E-2</v>
      </c>
      <c r="J220">
        <f>IF(OR(G220="Run Time", G220="CC (Changeover Cleaning)"), I220, 0)</f>
        <v>0</v>
      </c>
      <c r="K220">
        <f>IF(G220&lt;&gt;"PM (Maintenance)", I220, 0)</f>
        <v>1.6111110647519432E-2</v>
      </c>
      <c r="L220" s="5">
        <f>MAX(tbl_Fact[[#This Row],[TotalBiscuitsMade]],tbl_Fact[[#This Row],[GoodMadeBiscuits]])</f>
        <v>531650</v>
      </c>
      <c r="M220" s="5">
        <f>IF(tbl_Fact[[#This Row],[Operating_Hours]]&gt;0,tbl_Fact[[#This Row],[Operating_Hours]]*51840,0)</f>
        <v>0</v>
      </c>
    </row>
    <row r="221" spans="1:13" hidden="1" x14ac:dyDescent="0.2">
      <c r="A221" t="s">
        <v>5</v>
      </c>
      <c r="B221" s="1">
        <v>44378.824490740742</v>
      </c>
      <c r="C221" s="1">
        <v>44378.826273148145</v>
      </c>
      <c r="D221">
        <v>2.5666666030883798</v>
      </c>
      <c r="E221">
        <v>531533</v>
      </c>
      <c r="F221">
        <v>309047</v>
      </c>
      <c r="G221" t="s">
        <v>43</v>
      </c>
      <c r="H221" t="s">
        <v>3</v>
      </c>
      <c r="I221">
        <f>tbl_Fact[[#This Row],[Duration]] / 60</f>
        <v>4.2777776718139662E-2</v>
      </c>
      <c r="J221">
        <f>IF(OR(G221="Run Time", G221="CC (Changeover Cleaning)"), I221, 0)</f>
        <v>4.2777776718139662E-2</v>
      </c>
      <c r="K221">
        <f>IF(G221&lt;&gt;"PM (Maintenance)", I221, 0)</f>
        <v>4.2777776718139662E-2</v>
      </c>
      <c r="L221" s="5">
        <f>MAX(tbl_Fact[[#This Row],[TotalBiscuitsMade]],tbl_Fact[[#This Row],[GoodMadeBiscuits]])</f>
        <v>531533</v>
      </c>
      <c r="M221" s="5">
        <f>IF(tbl_Fact[[#This Row],[Operating_Hours]]&gt;0,tbl_Fact[[#This Row],[Operating_Hours]]*51840,0)</f>
        <v>2217.5999450683603</v>
      </c>
    </row>
    <row r="222" spans="1:13" hidden="1" x14ac:dyDescent="0.2">
      <c r="A222" t="s">
        <v>5</v>
      </c>
      <c r="B222" s="1">
        <v>44378.826273148145</v>
      </c>
      <c r="C222" s="1">
        <v>44378.826296296298</v>
      </c>
      <c r="D222">
        <v>3.3333335071802098E-2</v>
      </c>
      <c r="E222">
        <v>531595</v>
      </c>
      <c r="F222">
        <v>309135</v>
      </c>
      <c r="G222" t="s">
        <v>44</v>
      </c>
      <c r="H222" t="s">
        <v>3</v>
      </c>
      <c r="I222">
        <f>tbl_Fact[[#This Row],[Duration]] / 60</f>
        <v>5.5555558453003495E-4</v>
      </c>
      <c r="J222">
        <f>IF(OR(G222="Run Time", G222="CC (Changeover Cleaning)"), I222, 0)</f>
        <v>0</v>
      </c>
      <c r="K222">
        <f>IF(G222&lt;&gt;"PM (Maintenance)", I222, 0)</f>
        <v>5.5555558453003495E-4</v>
      </c>
      <c r="L222" s="5">
        <f>MAX(tbl_Fact[[#This Row],[TotalBiscuitsMade]],tbl_Fact[[#This Row],[GoodMadeBiscuits]])</f>
        <v>531595</v>
      </c>
      <c r="M222" s="5">
        <f>IF(tbl_Fact[[#This Row],[Operating_Hours]]&gt;0,tbl_Fact[[#This Row],[Operating_Hours]]*51840,0)</f>
        <v>0</v>
      </c>
    </row>
    <row r="223" spans="1:13" hidden="1" x14ac:dyDescent="0.2">
      <c r="A223" t="s">
        <v>5</v>
      </c>
      <c r="B223" s="1">
        <v>44378.826296296298</v>
      </c>
      <c r="C223" s="1">
        <v>44378.828101851854</v>
      </c>
      <c r="D223">
        <v>2.5999999046325701</v>
      </c>
      <c r="E223">
        <v>531578</v>
      </c>
      <c r="F223">
        <v>309148</v>
      </c>
      <c r="G223" t="s">
        <v>43</v>
      </c>
      <c r="H223" t="s">
        <v>3</v>
      </c>
      <c r="I223">
        <f>tbl_Fact[[#This Row],[Duration]] / 60</f>
        <v>4.3333331743876172E-2</v>
      </c>
      <c r="J223">
        <f>IF(OR(G223="Run Time", G223="CC (Changeover Cleaning)"), I223, 0)</f>
        <v>4.3333331743876172E-2</v>
      </c>
      <c r="K223">
        <f>IF(G223&lt;&gt;"PM (Maintenance)", I223, 0)</f>
        <v>4.3333331743876172E-2</v>
      </c>
      <c r="L223" s="5">
        <f>MAX(tbl_Fact[[#This Row],[TotalBiscuitsMade]],tbl_Fact[[#This Row],[GoodMadeBiscuits]])</f>
        <v>531578</v>
      </c>
      <c r="M223" s="5">
        <f>IF(tbl_Fact[[#This Row],[Operating_Hours]]&gt;0,tbl_Fact[[#This Row],[Operating_Hours]]*51840,0)</f>
        <v>2246.3999176025409</v>
      </c>
    </row>
    <row r="224" spans="1:13" hidden="1" x14ac:dyDescent="0.2">
      <c r="A224" t="s">
        <v>5</v>
      </c>
      <c r="B224" s="1">
        <v>44378.828101851854</v>
      </c>
      <c r="C224" s="1">
        <v>44378.828125</v>
      </c>
      <c r="D224">
        <v>3.3333335071802098E-2</v>
      </c>
      <c r="E224">
        <v>531603</v>
      </c>
      <c r="F224">
        <v>309228</v>
      </c>
      <c r="G224" t="s">
        <v>44</v>
      </c>
      <c r="H224" t="s">
        <v>3</v>
      </c>
      <c r="I224">
        <f>tbl_Fact[[#This Row],[Duration]] / 60</f>
        <v>5.5555558453003495E-4</v>
      </c>
      <c r="J224">
        <f>IF(OR(G224="Run Time", G224="CC (Changeover Cleaning)"), I224, 0)</f>
        <v>0</v>
      </c>
      <c r="K224">
        <f>IF(G224&lt;&gt;"PM (Maintenance)", I224, 0)</f>
        <v>5.5555558453003495E-4</v>
      </c>
      <c r="L224" s="5">
        <f>MAX(tbl_Fact[[#This Row],[TotalBiscuitsMade]],tbl_Fact[[#This Row],[GoodMadeBiscuits]])</f>
        <v>531603</v>
      </c>
      <c r="M224" s="5">
        <f>IF(tbl_Fact[[#This Row],[Operating_Hours]]&gt;0,tbl_Fact[[#This Row],[Operating_Hours]]*51840,0)</f>
        <v>0</v>
      </c>
    </row>
    <row r="225" spans="1:13" hidden="1" x14ac:dyDescent="0.2">
      <c r="A225" t="s">
        <v>5</v>
      </c>
      <c r="B225" s="1">
        <v>44378.828125</v>
      </c>
      <c r="C225" s="1">
        <v>44378.828530092593</v>
      </c>
      <c r="D225">
        <v>0.58333331346511796</v>
      </c>
      <c r="E225">
        <v>531851</v>
      </c>
      <c r="F225">
        <v>308857</v>
      </c>
      <c r="G225" t="s">
        <v>43</v>
      </c>
      <c r="H225" t="s">
        <v>3</v>
      </c>
      <c r="I225">
        <f>tbl_Fact[[#This Row],[Duration]] / 60</f>
        <v>9.7222218910852989E-3</v>
      </c>
      <c r="J225">
        <f>IF(OR(G225="Run Time", G225="CC (Changeover Cleaning)"), I225, 0)</f>
        <v>9.7222218910852989E-3</v>
      </c>
      <c r="K225">
        <f>IF(G225&lt;&gt;"PM (Maintenance)", I225, 0)</f>
        <v>9.7222218910852989E-3</v>
      </c>
      <c r="L225" s="5">
        <f>MAX(tbl_Fact[[#This Row],[TotalBiscuitsMade]],tbl_Fact[[#This Row],[GoodMadeBiscuits]])</f>
        <v>531851</v>
      </c>
      <c r="M225" s="5">
        <f>IF(tbl_Fact[[#This Row],[Operating_Hours]]&gt;0,tbl_Fact[[#This Row],[Operating_Hours]]*51840,0)</f>
        <v>503.99998283386191</v>
      </c>
    </row>
    <row r="226" spans="1:13" hidden="1" x14ac:dyDescent="0.2">
      <c r="A226" t="s">
        <v>5</v>
      </c>
      <c r="B226" s="1">
        <v>44378.828530092593</v>
      </c>
      <c r="C226" s="1">
        <v>44378.829108796293</v>
      </c>
      <c r="D226">
        <v>0.83333331346511796</v>
      </c>
      <c r="E226">
        <v>531847</v>
      </c>
      <c r="F226">
        <v>308907</v>
      </c>
      <c r="G226" t="s">
        <v>44</v>
      </c>
      <c r="H226" t="s">
        <v>3</v>
      </c>
      <c r="I226">
        <f>tbl_Fact[[#This Row],[Duration]] / 60</f>
        <v>1.3888888557751966E-2</v>
      </c>
      <c r="J226">
        <f>IF(OR(G226="Run Time", G226="CC (Changeover Cleaning)"), I226, 0)</f>
        <v>0</v>
      </c>
      <c r="K226">
        <f>IF(G226&lt;&gt;"PM (Maintenance)", I226, 0)</f>
        <v>1.3888888557751966E-2</v>
      </c>
      <c r="L226" s="5">
        <f>MAX(tbl_Fact[[#This Row],[TotalBiscuitsMade]],tbl_Fact[[#This Row],[GoodMadeBiscuits]])</f>
        <v>531847</v>
      </c>
      <c r="M226" s="5">
        <f>IF(tbl_Fact[[#This Row],[Operating_Hours]]&gt;0,tbl_Fact[[#This Row],[Operating_Hours]]*51840,0)</f>
        <v>0</v>
      </c>
    </row>
    <row r="227" spans="1:13" hidden="1" x14ac:dyDescent="0.2">
      <c r="A227" t="s">
        <v>5</v>
      </c>
      <c r="B227" s="1">
        <v>44378.829108796293</v>
      </c>
      <c r="C227" s="1">
        <v>44378.830914351849</v>
      </c>
      <c r="D227">
        <v>2.5999999046325701</v>
      </c>
      <c r="E227">
        <v>531490</v>
      </c>
      <c r="F227">
        <v>308812</v>
      </c>
      <c r="G227" t="s">
        <v>43</v>
      </c>
      <c r="H227" t="s">
        <v>3</v>
      </c>
      <c r="I227">
        <f>tbl_Fact[[#This Row],[Duration]] / 60</f>
        <v>4.3333331743876172E-2</v>
      </c>
      <c r="J227">
        <f>IF(OR(G227="Run Time", G227="CC (Changeover Cleaning)"), I227, 0)</f>
        <v>4.3333331743876172E-2</v>
      </c>
      <c r="K227">
        <f>IF(G227&lt;&gt;"PM (Maintenance)", I227, 0)</f>
        <v>4.3333331743876172E-2</v>
      </c>
      <c r="L227" s="5">
        <f>MAX(tbl_Fact[[#This Row],[TotalBiscuitsMade]],tbl_Fact[[#This Row],[GoodMadeBiscuits]])</f>
        <v>531490</v>
      </c>
      <c r="M227" s="5">
        <f>IF(tbl_Fact[[#This Row],[Operating_Hours]]&gt;0,tbl_Fact[[#This Row],[Operating_Hours]]*51840,0)</f>
        <v>2246.3999176025409</v>
      </c>
    </row>
    <row r="228" spans="1:13" hidden="1" x14ac:dyDescent="0.2">
      <c r="A228" t="s">
        <v>5</v>
      </c>
      <c r="B228" s="1">
        <v>44378.830914351849</v>
      </c>
      <c r="C228" s="1">
        <v>44378.831342592595</v>
      </c>
      <c r="D228">
        <v>0.61666667461395297</v>
      </c>
      <c r="E228">
        <v>531427</v>
      </c>
      <c r="F228">
        <v>309181</v>
      </c>
      <c r="G228" t="s">
        <v>44</v>
      </c>
      <c r="H228" t="s">
        <v>3</v>
      </c>
      <c r="I228">
        <f>tbl_Fact[[#This Row],[Duration]] / 60</f>
        <v>1.0277777910232549E-2</v>
      </c>
      <c r="J228">
        <f>IF(OR(G228="Run Time", G228="CC (Changeover Cleaning)"), I228, 0)</f>
        <v>0</v>
      </c>
      <c r="K228">
        <f>IF(G228&lt;&gt;"PM (Maintenance)", I228, 0)</f>
        <v>1.0277777910232549E-2</v>
      </c>
      <c r="L228" s="5">
        <f>MAX(tbl_Fact[[#This Row],[TotalBiscuitsMade]],tbl_Fact[[#This Row],[GoodMadeBiscuits]])</f>
        <v>531427</v>
      </c>
      <c r="M228" s="5">
        <f>IF(tbl_Fact[[#This Row],[Operating_Hours]]&gt;0,tbl_Fact[[#This Row],[Operating_Hours]]*51840,0)</f>
        <v>0</v>
      </c>
    </row>
    <row r="229" spans="1:13" hidden="1" x14ac:dyDescent="0.2">
      <c r="A229" t="s">
        <v>5</v>
      </c>
      <c r="B229" s="1">
        <v>44378.831342592595</v>
      </c>
      <c r="C229" s="1">
        <v>44378.831574074073</v>
      </c>
      <c r="D229">
        <v>0.33333334326744102</v>
      </c>
      <c r="E229">
        <v>531453</v>
      </c>
      <c r="F229">
        <v>308921</v>
      </c>
      <c r="G229" t="s">
        <v>43</v>
      </c>
      <c r="H229" t="s">
        <v>3</v>
      </c>
      <c r="I229">
        <f>tbl_Fact[[#This Row],[Duration]] / 60</f>
        <v>5.5555557211240166E-3</v>
      </c>
      <c r="J229">
        <f>IF(OR(G229="Run Time", G229="CC (Changeover Cleaning)"), I229, 0)</f>
        <v>5.5555557211240166E-3</v>
      </c>
      <c r="K229">
        <f>IF(G229&lt;&gt;"PM (Maintenance)", I229, 0)</f>
        <v>5.5555557211240166E-3</v>
      </c>
      <c r="L229" s="5">
        <f>MAX(tbl_Fact[[#This Row],[TotalBiscuitsMade]],tbl_Fact[[#This Row],[GoodMadeBiscuits]])</f>
        <v>531453</v>
      </c>
      <c r="M229" s="5">
        <f>IF(tbl_Fact[[#This Row],[Operating_Hours]]&gt;0,tbl_Fact[[#This Row],[Operating_Hours]]*51840,0)</f>
        <v>288.00000858306902</v>
      </c>
    </row>
    <row r="230" spans="1:13" hidden="1" x14ac:dyDescent="0.2">
      <c r="A230" t="s">
        <v>5</v>
      </c>
      <c r="B230" s="1">
        <v>44378.831574074073</v>
      </c>
      <c r="C230" s="1">
        <v>44378.833564814813</v>
      </c>
      <c r="D230">
        <v>2.86666655540466</v>
      </c>
      <c r="E230">
        <v>531543</v>
      </c>
      <c r="F230">
        <v>309212</v>
      </c>
      <c r="G230" t="s">
        <v>44</v>
      </c>
      <c r="H230" t="s">
        <v>3</v>
      </c>
      <c r="I230">
        <f>tbl_Fact[[#This Row],[Duration]] / 60</f>
        <v>4.7777775923411002E-2</v>
      </c>
      <c r="J230">
        <f>IF(OR(G230="Run Time", G230="CC (Changeover Cleaning)"), I230, 0)</f>
        <v>0</v>
      </c>
      <c r="K230">
        <f>IF(G230&lt;&gt;"PM (Maintenance)", I230, 0)</f>
        <v>4.7777775923411002E-2</v>
      </c>
      <c r="L230" s="5">
        <f>MAX(tbl_Fact[[#This Row],[TotalBiscuitsMade]],tbl_Fact[[#This Row],[GoodMadeBiscuits]])</f>
        <v>531543</v>
      </c>
      <c r="M230" s="5">
        <f>IF(tbl_Fact[[#This Row],[Operating_Hours]]&gt;0,tbl_Fact[[#This Row],[Operating_Hours]]*51840,0)</f>
        <v>0</v>
      </c>
    </row>
    <row r="231" spans="1:13" hidden="1" x14ac:dyDescent="0.2">
      <c r="A231" t="s">
        <v>5</v>
      </c>
      <c r="B231" s="1">
        <v>44378.833564814813</v>
      </c>
      <c r="C231" s="1">
        <v>44378.833784722221</v>
      </c>
      <c r="D231">
        <v>0.31666666269302401</v>
      </c>
      <c r="E231">
        <v>531582</v>
      </c>
      <c r="F231">
        <v>309306</v>
      </c>
      <c r="G231" t="s">
        <v>43</v>
      </c>
      <c r="H231" t="s">
        <v>3</v>
      </c>
      <c r="I231">
        <f>tbl_Fact[[#This Row],[Duration]] / 60</f>
        <v>5.2777777115504002E-3</v>
      </c>
      <c r="J231">
        <f>IF(OR(G231="Run Time", G231="CC (Changeover Cleaning)"), I231, 0)</f>
        <v>5.2777777115504002E-3</v>
      </c>
      <c r="K231">
        <f>IF(G231&lt;&gt;"PM (Maintenance)", I231, 0)</f>
        <v>5.2777777115504002E-3</v>
      </c>
      <c r="L231" s="5">
        <f>MAX(tbl_Fact[[#This Row],[TotalBiscuitsMade]],tbl_Fact[[#This Row],[GoodMadeBiscuits]])</f>
        <v>531582</v>
      </c>
      <c r="M231" s="5">
        <f>IF(tbl_Fact[[#This Row],[Operating_Hours]]&gt;0,tbl_Fact[[#This Row],[Operating_Hours]]*51840,0)</f>
        <v>273.59999656677275</v>
      </c>
    </row>
    <row r="232" spans="1:13" hidden="1" x14ac:dyDescent="0.2">
      <c r="A232" t="s">
        <v>5</v>
      </c>
      <c r="B232" s="1">
        <v>44378.833784722221</v>
      </c>
      <c r="C232" s="1">
        <v>44378.83525462963</v>
      </c>
      <c r="D232">
        <v>2.11666655540466</v>
      </c>
      <c r="E232">
        <v>531659</v>
      </c>
      <c r="F232">
        <v>309288</v>
      </c>
      <c r="G232" t="s">
        <v>44</v>
      </c>
      <c r="H232" t="s">
        <v>3</v>
      </c>
      <c r="I232">
        <f>tbl_Fact[[#This Row],[Duration]] / 60</f>
        <v>3.5277775923410998E-2</v>
      </c>
      <c r="J232">
        <f>IF(OR(G232="Run Time", G232="CC (Changeover Cleaning)"), I232, 0)</f>
        <v>0</v>
      </c>
      <c r="K232">
        <f>IF(G232&lt;&gt;"PM (Maintenance)", I232, 0)</f>
        <v>3.5277775923410998E-2</v>
      </c>
      <c r="L232" s="5">
        <f>MAX(tbl_Fact[[#This Row],[TotalBiscuitsMade]],tbl_Fact[[#This Row],[GoodMadeBiscuits]])</f>
        <v>531659</v>
      </c>
      <c r="M232" s="5">
        <f>IF(tbl_Fact[[#This Row],[Operating_Hours]]&gt;0,tbl_Fact[[#This Row],[Operating_Hours]]*51840,0)</f>
        <v>0</v>
      </c>
    </row>
    <row r="233" spans="1:13" hidden="1" x14ac:dyDescent="0.2">
      <c r="A233" t="s">
        <v>5</v>
      </c>
      <c r="B233" s="1">
        <v>44378.83525462963</v>
      </c>
      <c r="C233" s="1">
        <v>44378.835289351853</v>
      </c>
      <c r="D233">
        <v>5.0000000745058101E-2</v>
      </c>
      <c r="E233">
        <v>0</v>
      </c>
      <c r="F233">
        <v>309115</v>
      </c>
      <c r="G233" t="s">
        <v>43</v>
      </c>
      <c r="H233" t="s">
        <v>3</v>
      </c>
      <c r="I233">
        <f>tbl_Fact[[#This Row],[Duration]] / 60</f>
        <v>8.3333334575096834E-4</v>
      </c>
      <c r="J233">
        <f>IF(OR(G233="Run Time", G233="CC (Changeover Cleaning)"), I233, 0)</f>
        <v>8.3333334575096834E-4</v>
      </c>
      <c r="K233">
        <f>IF(G233&lt;&gt;"PM (Maintenance)", I233, 0)</f>
        <v>8.3333334575096834E-4</v>
      </c>
      <c r="L233" s="5">
        <f>MAX(tbl_Fact[[#This Row],[TotalBiscuitsMade]],tbl_Fact[[#This Row],[GoodMadeBiscuits]])</f>
        <v>309115</v>
      </c>
      <c r="M233" s="5">
        <f>IF(tbl_Fact[[#This Row],[Operating_Hours]]&gt;0,tbl_Fact[[#This Row],[Operating_Hours]]*51840,0)</f>
        <v>43.200000643730199</v>
      </c>
    </row>
    <row r="234" spans="1:13" hidden="1" x14ac:dyDescent="0.2">
      <c r="A234" t="s">
        <v>5</v>
      </c>
      <c r="B234" s="1">
        <v>44378.835289351853</v>
      </c>
      <c r="C234" s="1">
        <v>44378.835949074077</v>
      </c>
      <c r="D234">
        <v>0.94999998807907104</v>
      </c>
      <c r="E234">
        <v>0</v>
      </c>
      <c r="F234">
        <v>308855</v>
      </c>
      <c r="G234" t="s">
        <v>44</v>
      </c>
      <c r="H234" t="s">
        <v>3</v>
      </c>
      <c r="I234">
        <f>tbl_Fact[[#This Row],[Duration]] / 60</f>
        <v>1.5833333134651184E-2</v>
      </c>
      <c r="J234">
        <f>IF(OR(G234="Run Time", G234="CC (Changeover Cleaning)"), I234, 0)</f>
        <v>0</v>
      </c>
      <c r="K234">
        <f>IF(G234&lt;&gt;"PM (Maintenance)", I234, 0)</f>
        <v>1.5833333134651184E-2</v>
      </c>
      <c r="L234" s="5">
        <f>MAX(tbl_Fact[[#This Row],[TotalBiscuitsMade]],tbl_Fact[[#This Row],[GoodMadeBiscuits]])</f>
        <v>308855</v>
      </c>
      <c r="M234" s="5">
        <f>IF(tbl_Fact[[#This Row],[Operating_Hours]]&gt;0,tbl_Fact[[#This Row],[Operating_Hours]]*51840,0)</f>
        <v>0</v>
      </c>
    </row>
    <row r="235" spans="1:13" hidden="1" x14ac:dyDescent="0.2">
      <c r="A235" t="s">
        <v>5</v>
      </c>
      <c r="B235" s="1">
        <v>44378.835949074077</v>
      </c>
      <c r="C235" s="1">
        <v>44378.837997685187</v>
      </c>
      <c r="D235">
        <v>2.9500000476837198</v>
      </c>
      <c r="E235">
        <v>10</v>
      </c>
      <c r="F235">
        <v>309268</v>
      </c>
      <c r="G235" t="s">
        <v>43</v>
      </c>
      <c r="H235" t="s">
        <v>3</v>
      </c>
      <c r="I235">
        <f>tbl_Fact[[#This Row],[Duration]] / 60</f>
        <v>4.9166667461395329E-2</v>
      </c>
      <c r="J235">
        <f>IF(OR(G235="Run Time", G235="CC (Changeover Cleaning)"), I235, 0)</f>
        <v>4.9166667461395329E-2</v>
      </c>
      <c r="K235">
        <f>IF(G235&lt;&gt;"PM (Maintenance)", I235, 0)</f>
        <v>4.9166667461395329E-2</v>
      </c>
      <c r="L235" s="5">
        <f>MAX(tbl_Fact[[#This Row],[TotalBiscuitsMade]],tbl_Fact[[#This Row],[GoodMadeBiscuits]])</f>
        <v>309268</v>
      </c>
      <c r="M235" s="5">
        <f>IF(tbl_Fact[[#This Row],[Operating_Hours]]&gt;0,tbl_Fact[[#This Row],[Operating_Hours]]*51840,0)</f>
        <v>2548.8000411987337</v>
      </c>
    </row>
    <row r="236" spans="1:13" hidden="1" x14ac:dyDescent="0.2">
      <c r="A236" t="s">
        <v>5</v>
      </c>
      <c r="B236" s="1">
        <v>44378.837997685187</v>
      </c>
      <c r="C236" s="1">
        <v>44378.838865740741</v>
      </c>
      <c r="D236">
        <v>1.25</v>
      </c>
      <c r="E236">
        <v>527</v>
      </c>
      <c r="F236">
        <v>309907</v>
      </c>
      <c r="G236" t="s">
        <v>44</v>
      </c>
      <c r="H236" t="s">
        <v>3</v>
      </c>
      <c r="I236">
        <f>tbl_Fact[[#This Row],[Duration]] / 60</f>
        <v>2.0833333333333332E-2</v>
      </c>
      <c r="J236">
        <f>IF(OR(G236="Run Time", G236="CC (Changeover Cleaning)"), I236, 0)</f>
        <v>0</v>
      </c>
      <c r="K236">
        <f>IF(G236&lt;&gt;"PM (Maintenance)", I236, 0)</f>
        <v>2.0833333333333332E-2</v>
      </c>
      <c r="L236" s="5">
        <f>MAX(tbl_Fact[[#This Row],[TotalBiscuitsMade]],tbl_Fact[[#This Row],[GoodMadeBiscuits]])</f>
        <v>309907</v>
      </c>
      <c r="M236" s="5">
        <f>IF(tbl_Fact[[#This Row],[Operating_Hours]]&gt;0,tbl_Fact[[#This Row],[Operating_Hours]]*51840,0)</f>
        <v>0</v>
      </c>
    </row>
    <row r="237" spans="1:13" hidden="1" x14ac:dyDescent="0.2">
      <c r="A237" t="s">
        <v>5</v>
      </c>
      <c r="B237" s="1">
        <v>44378.838865740741</v>
      </c>
      <c r="C237" s="1">
        <v>44378.839016203703</v>
      </c>
      <c r="D237">
        <v>0.21666666865348799</v>
      </c>
      <c r="E237">
        <v>626</v>
      </c>
      <c r="F237">
        <v>309866</v>
      </c>
      <c r="G237" t="s">
        <v>43</v>
      </c>
      <c r="H237" t="s">
        <v>3</v>
      </c>
      <c r="I237">
        <f>tbl_Fact[[#This Row],[Duration]] / 60</f>
        <v>3.6111111442247998E-3</v>
      </c>
      <c r="J237">
        <f>IF(OR(G237="Run Time", G237="CC (Changeover Cleaning)"), I237, 0)</f>
        <v>3.6111111442247998E-3</v>
      </c>
      <c r="K237">
        <f>IF(G237&lt;&gt;"PM (Maintenance)", I237, 0)</f>
        <v>3.6111111442247998E-3</v>
      </c>
      <c r="L237" s="5">
        <f>MAX(tbl_Fact[[#This Row],[TotalBiscuitsMade]],tbl_Fact[[#This Row],[GoodMadeBiscuits]])</f>
        <v>309866</v>
      </c>
      <c r="M237" s="5">
        <f>IF(tbl_Fact[[#This Row],[Operating_Hours]]&gt;0,tbl_Fact[[#This Row],[Operating_Hours]]*51840,0)</f>
        <v>187.20000171661363</v>
      </c>
    </row>
    <row r="238" spans="1:13" hidden="1" x14ac:dyDescent="0.2">
      <c r="A238" t="s">
        <v>5</v>
      </c>
      <c r="B238" s="1">
        <v>44378.839016203703</v>
      </c>
      <c r="C238" s="1">
        <v>44378.839317129627</v>
      </c>
      <c r="D238">
        <v>0.43333333730697599</v>
      </c>
      <c r="E238">
        <v>473</v>
      </c>
      <c r="F238">
        <v>309733</v>
      </c>
      <c r="G238" t="s">
        <v>44</v>
      </c>
      <c r="H238" t="s">
        <v>3</v>
      </c>
      <c r="I238">
        <f>tbl_Fact[[#This Row],[Duration]] / 60</f>
        <v>7.2222222884495996E-3</v>
      </c>
      <c r="J238">
        <f>IF(OR(G238="Run Time", G238="CC (Changeover Cleaning)"), I238, 0)</f>
        <v>0</v>
      </c>
      <c r="K238">
        <f>IF(G238&lt;&gt;"PM (Maintenance)", I238, 0)</f>
        <v>7.2222222884495996E-3</v>
      </c>
      <c r="L238" s="5">
        <f>MAX(tbl_Fact[[#This Row],[TotalBiscuitsMade]],tbl_Fact[[#This Row],[GoodMadeBiscuits]])</f>
        <v>309733</v>
      </c>
      <c r="M238" s="5">
        <f>IF(tbl_Fact[[#This Row],[Operating_Hours]]&gt;0,tbl_Fact[[#This Row],[Operating_Hours]]*51840,0)</f>
        <v>0</v>
      </c>
    </row>
    <row r="239" spans="1:13" hidden="1" x14ac:dyDescent="0.2">
      <c r="A239" t="s">
        <v>5</v>
      </c>
      <c r="B239" s="1">
        <v>44378.839317129627</v>
      </c>
      <c r="C239" s="1">
        <v>44378.860543981478</v>
      </c>
      <c r="D239">
        <v>30.566667556762699</v>
      </c>
      <c r="E239">
        <v>462</v>
      </c>
      <c r="F239">
        <v>310139</v>
      </c>
      <c r="G239" t="s">
        <v>43</v>
      </c>
      <c r="H239" t="s">
        <v>3</v>
      </c>
      <c r="I239">
        <f>tbl_Fact[[#This Row],[Duration]] / 60</f>
        <v>0.50944445927937831</v>
      </c>
      <c r="J239">
        <f>IF(OR(G239="Run Time", G239="CC (Changeover Cleaning)"), I239, 0)</f>
        <v>0.50944445927937831</v>
      </c>
      <c r="K239">
        <f>IF(G239&lt;&gt;"PM (Maintenance)", I239, 0)</f>
        <v>0.50944445927937831</v>
      </c>
      <c r="L239" s="5">
        <f>MAX(tbl_Fact[[#This Row],[TotalBiscuitsMade]],tbl_Fact[[#This Row],[GoodMadeBiscuits]])</f>
        <v>310139</v>
      </c>
      <c r="M239" s="5">
        <f>IF(tbl_Fact[[#This Row],[Operating_Hours]]&gt;0,tbl_Fact[[#This Row],[Operating_Hours]]*51840,0)</f>
        <v>26409.600769042972</v>
      </c>
    </row>
    <row r="240" spans="1:13" hidden="1" x14ac:dyDescent="0.2">
      <c r="A240" t="s">
        <v>6</v>
      </c>
      <c r="B240" s="1">
        <v>44378.854456018518</v>
      </c>
      <c r="C240" s="1">
        <v>44378.89366898148</v>
      </c>
      <c r="D240">
        <v>56.467365264892599</v>
      </c>
      <c r="E240">
        <v>0</v>
      </c>
      <c r="F240">
        <v>294</v>
      </c>
      <c r="G240" t="s">
        <v>44</v>
      </c>
      <c r="H240" t="s">
        <v>3</v>
      </c>
      <c r="I240">
        <f>tbl_Fact[[#This Row],[Duration]] / 60</f>
        <v>0.94112275441487669</v>
      </c>
      <c r="J240">
        <f>IF(OR(G240="Run Time", G240="CC (Changeover Cleaning)"), I240, 0)</f>
        <v>0</v>
      </c>
      <c r="K240">
        <f>IF(G240&lt;&gt;"PM (Maintenance)", I240, 0)</f>
        <v>0.94112275441487669</v>
      </c>
      <c r="L240" s="5">
        <f>MAX(tbl_Fact[[#This Row],[TotalBiscuitsMade]],tbl_Fact[[#This Row],[GoodMadeBiscuits]])</f>
        <v>294</v>
      </c>
      <c r="M240" s="5">
        <f>IF(tbl_Fact[[#This Row],[Operating_Hours]]&gt;0,tbl_Fact[[#This Row],[Operating_Hours]]*51840,0)</f>
        <v>0</v>
      </c>
    </row>
    <row r="241" spans="1:13" hidden="1" x14ac:dyDescent="0.2">
      <c r="A241" t="s">
        <v>5</v>
      </c>
      <c r="B241" s="1">
        <v>44378.860543981478</v>
      </c>
      <c r="C241" s="1">
        <v>44378.861550925925</v>
      </c>
      <c r="D241">
        <v>1.45000004768372</v>
      </c>
      <c r="E241">
        <v>1264</v>
      </c>
      <c r="F241">
        <v>310759</v>
      </c>
      <c r="G241" t="s">
        <v>44</v>
      </c>
      <c r="H241" t="s">
        <v>3</v>
      </c>
      <c r="I241">
        <f>tbl_Fact[[#This Row],[Duration]] / 60</f>
        <v>2.4166667461395334E-2</v>
      </c>
      <c r="J241">
        <f>IF(OR(G241="Run Time", G241="CC (Changeover Cleaning)"), I241, 0)</f>
        <v>0</v>
      </c>
      <c r="K241">
        <f>IF(G241&lt;&gt;"PM (Maintenance)", I241, 0)</f>
        <v>2.4166667461395334E-2</v>
      </c>
      <c r="L241" s="5">
        <f>MAX(tbl_Fact[[#This Row],[TotalBiscuitsMade]],tbl_Fact[[#This Row],[GoodMadeBiscuits]])</f>
        <v>310759</v>
      </c>
      <c r="M241" s="5">
        <f>IF(tbl_Fact[[#This Row],[Operating_Hours]]&gt;0,tbl_Fact[[#This Row],[Operating_Hours]]*51840,0)</f>
        <v>0</v>
      </c>
    </row>
    <row r="242" spans="1:13" hidden="1" x14ac:dyDescent="0.2">
      <c r="A242" t="s">
        <v>5</v>
      </c>
      <c r="B242" s="1">
        <v>44378.861550925925</v>
      </c>
      <c r="C242" s="1">
        <v>44378.892743055556</v>
      </c>
      <c r="D242">
        <v>44.916667938232401</v>
      </c>
      <c r="E242">
        <v>1109</v>
      </c>
      <c r="F242">
        <v>310739</v>
      </c>
      <c r="G242" t="s">
        <v>43</v>
      </c>
      <c r="H242" t="s">
        <v>3</v>
      </c>
      <c r="I242">
        <f>tbl_Fact[[#This Row],[Duration]] / 60</f>
        <v>0.74861113230387333</v>
      </c>
      <c r="J242">
        <f>IF(OR(G242="Run Time", G242="CC (Changeover Cleaning)"), I242, 0)</f>
        <v>0.74861113230387333</v>
      </c>
      <c r="K242">
        <f>IF(G242&lt;&gt;"PM (Maintenance)", I242, 0)</f>
        <v>0.74861113230387333</v>
      </c>
      <c r="L242" s="5">
        <f>MAX(tbl_Fact[[#This Row],[TotalBiscuitsMade]],tbl_Fact[[#This Row],[GoodMadeBiscuits]])</f>
        <v>310739</v>
      </c>
      <c r="M242" s="5">
        <f>IF(tbl_Fact[[#This Row],[Operating_Hours]]&gt;0,tbl_Fact[[#This Row],[Operating_Hours]]*51840,0)</f>
        <v>38808.001098632791</v>
      </c>
    </row>
    <row r="243" spans="1:13" hidden="1" x14ac:dyDescent="0.2">
      <c r="A243" t="s">
        <v>5</v>
      </c>
      <c r="B243" s="1">
        <v>44378.892743055556</v>
      </c>
      <c r="C243" s="1">
        <v>44378.893969907411</v>
      </c>
      <c r="D243">
        <v>1.7666666507720901</v>
      </c>
      <c r="E243">
        <v>1489</v>
      </c>
      <c r="F243">
        <v>310945</v>
      </c>
      <c r="G243" t="s">
        <v>44</v>
      </c>
      <c r="H243" t="s">
        <v>3</v>
      </c>
      <c r="I243">
        <f>tbl_Fact[[#This Row],[Duration]] / 60</f>
        <v>2.9444444179534835E-2</v>
      </c>
      <c r="J243">
        <f>IF(OR(G243="Run Time", G243="CC (Changeover Cleaning)"), I243, 0)</f>
        <v>0</v>
      </c>
      <c r="K243">
        <f>IF(G243&lt;&gt;"PM (Maintenance)", I243, 0)</f>
        <v>2.9444444179534835E-2</v>
      </c>
      <c r="L243" s="5">
        <f>MAX(tbl_Fact[[#This Row],[TotalBiscuitsMade]],tbl_Fact[[#This Row],[GoodMadeBiscuits]])</f>
        <v>310945</v>
      </c>
      <c r="M243" s="5">
        <f>IF(tbl_Fact[[#This Row],[Operating_Hours]]&gt;0,tbl_Fact[[#This Row],[Operating_Hours]]*51840,0)</f>
        <v>0</v>
      </c>
    </row>
    <row r="244" spans="1:13" hidden="1" x14ac:dyDescent="0.2">
      <c r="A244" t="s">
        <v>6</v>
      </c>
      <c r="B244" s="1">
        <v>44378.89366898148</v>
      </c>
      <c r="C244" s="1">
        <v>44378.9765625</v>
      </c>
      <c r="D244">
        <v>119.36883544921901</v>
      </c>
      <c r="E244">
        <v>0</v>
      </c>
      <c r="F244">
        <v>364</v>
      </c>
      <c r="G244" t="s">
        <v>43</v>
      </c>
      <c r="H244" t="s">
        <v>3</v>
      </c>
      <c r="I244">
        <f>tbl_Fact[[#This Row],[Duration]] / 60</f>
        <v>1.9894805908203168</v>
      </c>
      <c r="J244">
        <f>IF(OR(G244="Run Time", G244="CC (Changeover Cleaning)"), I244, 0)</f>
        <v>1.9894805908203168</v>
      </c>
      <c r="K244">
        <f>IF(G244&lt;&gt;"PM (Maintenance)", I244, 0)</f>
        <v>1.9894805908203168</v>
      </c>
      <c r="L244" s="5">
        <f>MAX(tbl_Fact[[#This Row],[TotalBiscuitsMade]],tbl_Fact[[#This Row],[GoodMadeBiscuits]])</f>
        <v>364</v>
      </c>
      <c r="M244" s="5">
        <f>IF(tbl_Fact[[#This Row],[Operating_Hours]]&gt;0,tbl_Fact[[#This Row],[Operating_Hours]]*51840,0)</f>
        <v>103134.67382812522</v>
      </c>
    </row>
    <row r="245" spans="1:13" hidden="1" x14ac:dyDescent="0.2">
      <c r="A245" t="s">
        <v>5</v>
      </c>
      <c r="B245" s="1">
        <v>44378.893969907411</v>
      </c>
      <c r="C245" s="1">
        <v>44378.904143518521</v>
      </c>
      <c r="D245">
        <v>14.6499996185303</v>
      </c>
      <c r="E245">
        <v>1477</v>
      </c>
      <c r="F245">
        <v>310867</v>
      </c>
      <c r="G245" t="s">
        <v>43</v>
      </c>
      <c r="H245" t="s">
        <v>3</v>
      </c>
      <c r="I245">
        <f>tbl_Fact[[#This Row],[Duration]] / 60</f>
        <v>0.24416666030883832</v>
      </c>
      <c r="J245">
        <f>IF(OR(G245="Run Time", G245="CC (Changeover Cleaning)"), I245, 0)</f>
        <v>0.24416666030883832</v>
      </c>
      <c r="K245">
        <f>IF(G245&lt;&gt;"PM (Maintenance)", I245, 0)</f>
        <v>0.24416666030883832</v>
      </c>
      <c r="L245" s="5">
        <f>MAX(tbl_Fact[[#This Row],[TotalBiscuitsMade]],tbl_Fact[[#This Row],[GoodMadeBiscuits]])</f>
        <v>310867</v>
      </c>
      <c r="M245" s="5">
        <f>IF(tbl_Fact[[#This Row],[Operating_Hours]]&gt;0,tbl_Fact[[#This Row],[Operating_Hours]]*51840,0)</f>
        <v>12657.599670410178</v>
      </c>
    </row>
    <row r="246" spans="1:13" hidden="1" x14ac:dyDescent="0.2">
      <c r="A246" t="s">
        <v>5</v>
      </c>
      <c r="B246" s="1">
        <v>44378.904143518521</v>
      </c>
      <c r="C246" s="1">
        <v>44378.905081018522</v>
      </c>
      <c r="D246">
        <v>1.3500000238418599</v>
      </c>
      <c r="E246">
        <v>2787</v>
      </c>
      <c r="F246">
        <v>312165</v>
      </c>
      <c r="G246" t="s">
        <v>44</v>
      </c>
      <c r="H246" t="s">
        <v>3</v>
      </c>
      <c r="I246">
        <f>tbl_Fact[[#This Row],[Duration]] / 60</f>
        <v>2.2500000397364332E-2</v>
      </c>
      <c r="J246">
        <f>IF(OR(G246="Run Time", G246="CC (Changeover Cleaning)"), I246, 0)</f>
        <v>0</v>
      </c>
      <c r="K246">
        <f>IF(G246&lt;&gt;"PM (Maintenance)", I246, 0)</f>
        <v>2.2500000397364332E-2</v>
      </c>
      <c r="L246" s="5">
        <f>MAX(tbl_Fact[[#This Row],[TotalBiscuitsMade]],tbl_Fact[[#This Row],[GoodMadeBiscuits]])</f>
        <v>312165</v>
      </c>
      <c r="M246" s="5">
        <f>IF(tbl_Fact[[#This Row],[Operating_Hours]]&gt;0,tbl_Fact[[#This Row],[Operating_Hours]]*51840,0)</f>
        <v>0</v>
      </c>
    </row>
    <row r="247" spans="1:13" hidden="1" x14ac:dyDescent="0.2">
      <c r="A247" t="s">
        <v>5</v>
      </c>
      <c r="B247" s="1">
        <v>44378.905081018522</v>
      </c>
      <c r="C247" s="1">
        <v>44378.906064814815</v>
      </c>
      <c r="D247">
        <v>1.4166666269302399</v>
      </c>
      <c r="E247">
        <v>2462</v>
      </c>
      <c r="F247">
        <v>311936</v>
      </c>
      <c r="G247" t="s">
        <v>43</v>
      </c>
      <c r="H247" t="s">
        <v>3</v>
      </c>
      <c r="I247">
        <f>tbl_Fact[[#This Row],[Duration]] / 60</f>
        <v>2.3611110448837333E-2</v>
      </c>
      <c r="J247">
        <f>IF(OR(G247="Run Time", G247="CC (Changeover Cleaning)"), I247, 0)</f>
        <v>2.3611110448837333E-2</v>
      </c>
      <c r="K247">
        <f>IF(G247&lt;&gt;"PM (Maintenance)", I247, 0)</f>
        <v>2.3611110448837333E-2</v>
      </c>
      <c r="L247" s="5">
        <f>MAX(tbl_Fact[[#This Row],[TotalBiscuitsMade]],tbl_Fact[[#This Row],[GoodMadeBiscuits]])</f>
        <v>311936</v>
      </c>
      <c r="M247" s="5">
        <f>IF(tbl_Fact[[#This Row],[Operating_Hours]]&gt;0,tbl_Fact[[#This Row],[Operating_Hours]]*51840,0)</f>
        <v>1223.9999656677273</v>
      </c>
    </row>
    <row r="248" spans="1:13" hidden="1" x14ac:dyDescent="0.2">
      <c r="A248" t="s">
        <v>5</v>
      </c>
      <c r="B248" s="1">
        <v>44378.906064814815</v>
      </c>
      <c r="C248" s="1">
        <v>44378.906481481485</v>
      </c>
      <c r="D248">
        <v>0.60000002384185802</v>
      </c>
      <c r="E248">
        <v>2886</v>
      </c>
      <c r="F248">
        <v>311959</v>
      </c>
      <c r="G248" t="s">
        <v>44</v>
      </c>
      <c r="H248" t="s">
        <v>3</v>
      </c>
      <c r="I248">
        <f>tbl_Fact[[#This Row],[Duration]] / 60</f>
        <v>1.00000003973643E-2</v>
      </c>
      <c r="J248">
        <f>IF(OR(G248="Run Time", G248="CC (Changeover Cleaning)"), I248, 0)</f>
        <v>0</v>
      </c>
      <c r="K248">
        <f>IF(G248&lt;&gt;"PM (Maintenance)", I248, 0)</f>
        <v>1.00000003973643E-2</v>
      </c>
      <c r="L248" s="5">
        <f>MAX(tbl_Fact[[#This Row],[TotalBiscuitsMade]],tbl_Fact[[#This Row],[GoodMadeBiscuits]])</f>
        <v>311959</v>
      </c>
      <c r="M248" s="5">
        <f>IF(tbl_Fact[[#This Row],[Operating_Hours]]&gt;0,tbl_Fact[[#This Row],[Operating_Hours]]*51840,0)</f>
        <v>0</v>
      </c>
    </row>
    <row r="249" spans="1:13" hidden="1" x14ac:dyDescent="0.2">
      <c r="A249" t="s">
        <v>5</v>
      </c>
      <c r="B249" s="1">
        <v>44378.906481481485</v>
      </c>
      <c r="C249" s="1">
        <v>44378.906759259262</v>
      </c>
      <c r="D249">
        <v>0.40000000596046398</v>
      </c>
      <c r="E249">
        <v>2730</v>
      </c>
      <c r="F249">
        <v>312147</v>
      </c>
      <c r="G249" t="s">
        <v>43</v>
      </c>
      <c r="H249" t="s">
        <v>3</v>
      </c>
      <c r="I249">
        <f>tbl_Fact[[#This Row],[Duration]] / 60</f>
        <v>6.6666667660077328E-3</v>
      </c>
      <c r="J249">
        <f>IF(OR(G249="Run Time", G249="CC (Changeover Cleaning)"), I249, 0)</f>
        <v>6.6666667660077328E-3</v>
      </c>
      <c r="K249">
        <f>IF(G249&lt;&gt;"PM (Maintenance)", I249, 0)</f>
        <v>6.6666667660077328E-3</v>
      </c>
      <c r="L249" s="5">
        <f>MAX(tbl_Fact[[#This Row],[TotalBiscuitsMade]],tbl_Fact[[#This Row],[GoodMadeBiscuits]])</f>
        <v>312147</v>
      </c>
      <c r="M249" s="5">
        <f>IF(tbl_Fact[[#This Row],[Operating_Hours]]&gt;0,tbl_Fact[[#This Row],[Operating_Hours]]*51840,0)</f>
        <v>345.60000514984085</v>
      </c>
    </row>
    <row r="250" spans="1:13" hidden="1" x14ac:dyDescent="0.2">
      <c r="A250" t="s">
        <v>5</v>
      </c>
      <c r="B250" s="1">
        <v>44378.906759259262</v>
      </c>
      <c r="C250" s="1">
        <v>44378.907129629632</v>
      </c>
      <c r="D250">
        <v>0.53333336114883401</v>
      </c>
      <c r="E250">
        <v>2992</v>
      </c>
      <c r="F250">
        <v>312413</v>
      </c>
      <c r="G250" t="s">
        <v>44</v>
      </c>
      <c r="H250" t="s">
        <v>3</v>
      </c>
      <c r="I250">
        <f>tbl_Fact[[#This Row],[Duration]] / 60</f>
        <v>8.8888893524805661E-3</v>
      </c>
      <c r="J250">
        <f>IF(OR(G250="Run Time", G250="CC (Changeover Cleaning)"), I250, 0)</f>
        <v>0</v>
      </c>
      <c r="K250">
        <f>IF(G250&lt;&gt;"PM (Maintenance)", I250, 0)</f>
        <v>8.8888893524805661E-3</v>
      </c>
      <c r="L250" s="5">
        <f>MAX(tbl_Fact[[#This Row],[TotalBiscuitsMade]],tbl_Fact[[#This Row],[GoodMadeBiscuits]])</f>
        <v>312413</v>
      </c>
      <c r="M250" s="5">
        <f>IF(tbl_Fact[[#This Row],[Operating_Hours]]&gt;0,tbl_Fact[[#This Row],[Operating_Hours]]*51840,0)</f>
        <v>0</v>
      </c>
    </row>
    <row r="251" spans="1:13" hidden="1" x14ac:dyDescent="0.2">
      <c r="A251" t="s">
        <v>5</v>
      </c>
      <c r="B251" s="1">
        <v>44378.907129629632</v>
      </c>
      <c r="C251" s="1">
        <v>44378.908101851855</v>
      </c>
      <c r="D251">
        <v>1.3999999761581401</v>
      </c>
      <c r="E251">
        <v>3179</v>
      </c>
      <c r="F251">
        <v>312338</v>
      </c>
      <c r="G251" t="s">
        <v>43</v>
      </c>
      <c r="H251" t="s">
        <v>3</v>
      </c>
      <c r="I251">
        <f>tbl_Fact[[#This Row],[Duration]] / 60</f>
        <v>2.3333332935969002E-2</v>
      </c>
      <c r="J251">
        <f>IF(OR(G251="Run Time", G251="CC (Changeover Cleaning)"), I251, 0)</f>
        <v>2.3333332935969002E-2</v>
      </c>
      <c r="K251">
        <f>IF(G251&lt;&gt;"PM (Maintenance)", I251, 0)</f>
        <v>2.3333332935969002E-2</v>
      </c>
      <c r="L251" s="5">
        <f>MAX(tbl_Fact[[#This Row],[TotalBiscuitsMade]],tbl_Fact[[#This Row],[GoodMadeBiscuits]])</f>
        <v>312338</v>
      </c>
      <c r="M251" s="5">
        <f>IF(tbl_Fact[[#This Row],[Operating_Hours]]&gt;0,tbl_Fact[[#This Row],[Operating_Hours]]*51840,0)</f>
        <v>1209.5999794006332</v>
      </c>
    </row>
    <row r="252" spans="1:13" hidden="1" x14ac:dyDescent="0.2">
      <c r="A252" t="s">
        <v>5</v>
      </c>
      <c r="B252" s="1">
        <v>44378.908101851855</v>
      </c>
      <c r="C252" s="1">
        <v>44378.908368055556</v>
      </c>
      <c r="D252">
        <v>0.38333332538604697</v>
      </c>
      <c r="E252">
        <v>3209</v>
      </c>
      <c r="F252">
        <v>312193</v>
      </c>
      <c r="G252" t="s">
        <v>44</v>
      </c>
      <c r="H252" t="s">
        <v>3</v>
      </c>
      <c r="I252">
        <f>tbl_Fact[[#This Row],[Duration]] / 60</f>
        <v>6.3888887564341164E-3</v>
      </c>
      <c r="J252">
        <f>IF(OR(G252="Run Time", G252="CC (Changeover Cleaning)"), I252, 0)</f>
        <v>0</v>
      </c>
      <c r="K252">
        <f>IF(G252&lt;&gt;"PM (Maintenance)", I252, 0)</f>
        <v>6.3888887564341164E-3</v>
      </c>
      <c r="L252" s="5">
        <f>MAX(tbl_Fact[[#This Row],[TotalBiscuitsMade]],tbl_Fact[[#This Row],[GoodMadeBiscuits]])</f>
        <v>312193</v>
      </c>
      <c r="M252" s="5">
        <f>IF(tbl_Fact[[#This Row],[Operating_Hours]]&gt;0,tbl_Fact[[#This Row],[Operating_Hours]]*51840,0)</f>
        <v>0</v>
      </c>
    </row>
    <row r="253" spans="1:13" hidden="1" x14ac:dyDescent="0.2">
      <c r="A253" t="s">
        <v>5</v>
      </c>
      <c r="B253" s="1">
        <v>44378.908368055556</v>
      </c>
      <c r="C253" s="1">
        <v>44378.918877314813</v>
      </c>
      <c r="D253">
        <v>15.1333332061768</v>
      </c>
      <c r="E253">
        <v>3020</v>
      </c>
      <c r="F253">
        <v>312362</v>
      </c>
      <c r="G253" t="s">
        <v>43</v>
      </c>
      <c r="H253" t="s">
        <v>3</v>
      </c>
      <c r="I253">
        <f>tbl_Fact[[#This Row],[Duration]] / 60</f>
        <v>0.25222222010294665</v>
      </c>
      <c r="J253">
        <f>IF(OR(G253="Run Time", G253="CC (Changeover Cleaning)"), I253, 0)</f>
        <v>0.25222222010294665</v>
      </c>
      <c r="K253">
        <f>IF(G253&lt;&gt;"PM (Maintenance)", I253, 0)</f>
        <v>0.25222222010294665</v>
      </c>
      <c r="L253" s="5">
        <f>MAX(tbl_Fact[[#This Row],[TotalBiscuitsMade]],tbl_Fact[[#This Row],[GoodMadeBiscuits]])</f>
        <v>312362</v>
      </c>
      <c r="M253" s="5">
        <f>IF(tbl_Fact[[#This Row],[Operating_Hours]]&gt;0,tbl_Fact[[#This Row],[Operating_Hours]]*51840,0)</f>
        <v>13075.199890136755</v>
      </c>
    </row>
    <row r="254" spans="1:13" hidden="1" x14ac:dyDescent="0.2">
      <c r="A254" t="s">
        <v>5</v>
      </c>
      <c r="B254" s="1">
        <v>44378.918877314813</v>
      </c>
      <c r="C254" s="1">
        <v>44378.931585648148</v>
      </c>
      <c r="D254">
        <v>18.299999237060501</v>
      </c>
      <c r="E254">
        <v>15599</v>
      </c>
      <c r="F254">
        <v>325066</v>
      </c>
      <c r="G254" t="s">
        <v>44</v>
      </c>
      <c r="H254" t="s">
        <v>3</v>
      </c>
      <c r="I254">
        <f>tbl_Fact[[#This Row],[Duration]] / 60</f>
        <v>0.30499998728434169</v>
      </c>
      <c r="J254">
        <f>IF(OR(G254="Run Time", G254="CC (Changeover Cleaning)"), I254, 0)</f>
        <v>0</v>
      </c>
      <c r="K254">
        <f>IF(G254&lt;&gt;"PM (Maintenance)", I254, 0)</f>
        <v>0.30499998728434169</v>
      </c>
      <c r="L254" s="5">
        <f>MAX(tbl_Fact[[#This Row],[TotalBiscuitsMade]],tbl_Fact[[#This Row],[GoodMadeBiscuits]])</f>
        <v>325066</v>
      </c>
      <c r="M254" s="5">
        <f>IF(tbl_Fact[[#This Row],[Operating_Hours]]&gt;0,tbl_Fact[[#This Row],[Operating_Hours]]*51840,0)</f>
        <v>0</v>
      </c>
    </row>
    <row r="255" spans="1:13" hidden="1" x14ac:dyDescent="0.2">
      <c r="A255" t="s">
        <v>5</v>
      </c>
      <c r="B255" s="1">
        <v>44378.931585648148</v>
      </c>
      <c r="C255" s="1">
        <v>44378.935439814813</v>
      </c>
      <c r="D255">
        <v>5.5500001907348597</v>
      </c>
      <c r="E255">
        <v>15643</v>
      </c>
      <c r="F255">
        <v>325340</v>
      </c>
      <c r="G255" t="s">
        <v>43</v>
      </c>
      <c r="H255" t="s">
        <v>3</v>
      </c>
      <c r="I255">
        <f>tbl_Fact[[#This Row],[Duration]] / 60</f>
        <v>9.2500003178914325E-2</v>
      </c>
      <c r="J255">
        <f>IF(OR(G255="Run Time", G255="CC (Changeover Cleaning)"), I255, 0)</f>
        <v>9.2500003178914325E-2</v>
      </c>
      <c r="K255">
        <f>IF(G255&lt;&gt;"PM (Maintenance)", I255, 0)</f>
        <v>9.2500003178914325E-2</v>
      </c>
      <c r="L255" s="5">
        <f>MAX(tbl_Fact[[#This Row],[TotalBiscuitsMade]],tbl_Fact[[#This Row],[GoodMadeBiscuits]])</f>
        <v>325340</v>
      </c>
      <c r="M255" s="5">
        <f>IF(tbl_Fact[[#This Row],[Operating_Hours]]&gt;0,tbl_Fact[[#This Row],[Operating_Hours]]*51840,0)</f>
        <v>4795.2001647949182</v>
      </c>
    </row>
    <row r="256" spans="1:13" hidden="1" x14ac:dyDescent="0.2">
      <c r="A256" t="s">
        <v>5</v>
      </c>
      <c r="B256" s="1">
        <v>44378.935439814813</v>
      </c>
      <c r="C256" s="1">
        <v>44378.935810185183</v>
      </c>
      <c r="D256">
        <v>0.53333336114883401</v>
      </c>
      <c r="E256">
        <v>15831</v>
      </c>
      <c r="F256">
        <v>325460</v>
      </c>
      <c r="G256" t="s">
        <v>44</v>
      </c>
      <c r="H256" t="s">
        <v>3</v>
      </c>
      <c r="I256">
        <f>tbl_Fact[[#This Row],[Duration]] / 60</f>
        <v>8.8888893524805661E-3</v>
      </c>
      <c r="J256">
        <f>IF(OR(G256="Run Time", G256="CC (Changeover Cleaning)"), I256, 0)</f>
        <v>0</v>
      </c>
      <c r="K256">
        <f>IF(G256&lt;&gt;"PM (Maintenance)", I256, 0)</f>
        <v>8.8888893524805661E-3</v>
      </c>
      <c r="L256" s="5">
        <f>MAX(tbl_Fact[[#This Row],[TotalBiscuitsMade]],tbl_Fact[[#This Row],[GoodMadeBiscuits]])</f>
        <v>325460</v>
      </c>
      <c r="M256" s="5">
        <f>IF(tbl_Fact[[#This Row],[Operating_Hours]]&gt;0,tbl_Fact[[#This Row],[Operating_Hours]]*51840,0)</f>
        <v>0</v>
      </c>
    </row>
    <row r="257" spans="1:13" hidden="1" x14ac:dyDescent="0.2">
      <c r="A257" t="s">
        <v>5</v>
      </c>
      <c r="B257" s="1">
        <v>44378.935810185183</v>
      </c>
      <c r="C257" s="1">
        <v>44378.937418981484</v>
      </c>
      <c r="D257">
        <v>2.3166666030883798</v>
      </c>
      <c r="E257">
        <v>15984</v>
      </c>
      <c r="F257">
        <v>325371</v>
      </c>
      <c r="G257" t="s">
        <v>43</v>
      </c>
      <c r="H257" t="s">
        <v>3</v>
      </c>
      <c r="I257">
        <f>tbl_Fact[[#This Row],[Duration]] / 60</f>
        <v>3.8611110051472997E-2</v>
      </c>
      <c r="J257">
        <f>IF(OR(G257="Run Time", G257="CC (Changeover Cleaning)"), I257, 0)</f>
        <v>3.8611110051472997E-2</v>
      </c>
      <c r="K257">
        <f>IF(G257&lt;&gt;"PM (Maintenance)", I257, 0)</f>
        <v>3.8611110051472997E-2</v>
      </c>
      <c r="L257" s="5">
        <f>MAX(tbl_Fact[[#This Row],[TotalBiscuitsMade]],tbl_Fact[[#This Row],[GoodMadeBiscuits]])</f>
        <v>325371</v>
      </c>
      <c r="M257" s="5">
        <f>IF(tbl_Fact[[#This Row],[Operating_Hours]]&gt;0,tbl_Fact[[#This Row],[Operating_Hours]]*51840,0)</f>
        <v>2001.5999450683601</v>
      </c>
    </row>
    <row r="258" spans="1:13" hidden="1" x14ac:dyDescent="0.2">
      <c r="A258" t="s">
        <v>5</v>
      </c>
      <c r="B258" s="1">
        <v>44378.937418981484</v>
      </c>
      <c r="C258" s="1">
        <v>44378.93886574074</v>
      </c>
      <c r="D258">
        <v>2.0833332538604701</v>
      </c>
      <c r="E258">
        <v>17293</v>
      </c>
      <c r="F258">
        <v>326281</v>
      </c>
      <c r="G258" t="s">
        <v>44</v>
      </c>
      <c r="H258" t="s">
        <v>3</v>
      </c>
      <c r="I258">
        <f>tbl_Fact[[#This Row],[Duration]] / 60</f>
        <v>3.4722220897674502E-2</v>
      </c>
      <c r="J258">
        <f>IF(OR(G258="Run Time", G258="CC (Changeover Cleaning)"), I258, 0)</f>
        <v>0</v>
      </c>
      <c r="K258">
        <f>IF(G258&lt;&gt;"PM (Maintenance)", I258, 0)</f>
        <v>3.4722220897674502E-2</v>
      </c>
      <c r="L258" s="5">
        <f>MAX(tbl_Fact[[#This Row],[TotalBiscuitsMade]],tbl_Fact[[#This Row],[GoodMadeBiscuits]])</f>
        <v>326281</v>
      </c>
      <c r="M258" s="5">
        <f>IF(tbl_Fact[[#This Row],[Operating_Hours]]&gt;0,tbl_Fact[[#This Row],[Operating_Hours]]*51840,0)</f>
        <v>0</v>
      </c>
    </row>
    <row r="259" spans="1:13" hidden="1" x14ac:dyDescent="0.2">
      <c r="A259" t="s">
        <v>5</v>
      </c>
      <c r="B259" s="1">
        <v>44378.93886574074</v>
      </c>
      <c r="C259" s="1">
        <v>44378.93953703704</v>
      </c>
      <c r="D259">
        <v>0.96666663885116599</v>
      </c>
      <c r="E259">
        <v>17303</v>
      </c>
      <c r="F259">
        <v>326473</v>
      </c>
      <c r="G259" t="s">
        <v>43</v>
      </c>
      <c r="H259" t="s">
        <v>3</v>
      </c>
      <c r="I259">
        <f>tbl_Fact[[#This Row],[Duration]] / 60</f>
        <v>1.6111110647519432E-2</v>
      </c>
      <c r="J259">
        <f>IF(OR(G259="Run Time", G259="CC (Changeover Cleaning)"), I259, 0)</f>
        <v>1.6111110647519432E-2</v>
      </c>
      <c r="K259">
        <f>IF(G259&lt;&gt;"PM (Maintenance)", I259, 0)</f>
        <v>1.6111110647519432E-2</v>
      </c>
      <c r="L259" s="5">
        <f>MAX(tbl_Fact[[#This Row],[TotalBiscuitsMade]],tbl_Fact[[#This Row],[GoodMadeBiscuits]])</f>
        <v>326473</v>
      </c>
      <c r="M259" s="5">
        <f>IF(tbl_Fact[[#This Row],[Operating_Hours]]&gt;0,tbl_Fact[[#This Row],[Operating_Hours]]*51840,0)</f>
        <v>835.19997596740734</v>
      </c>
    </row>
    <row r="260" spans="1:13" hidden="1" x14ac:dyDescent="0.2">
      <c r="A260" t="s">
        <v>5</v>
      </c>
      <c r="B260" s="1">
        <v>44378.93953703704</v>
      </c>
      <c r="C260" s="1">
        <v>44378.974074074074</v>
      </c>
      <c r="D260">
        <v>49.733333587646499</v>
      </c>
      <c r="E260">
        <v>52562</v>
      </c>
      <c r="F260">
        <v>361825</v>
      </c>
      <c r="G260" t="s">
        <v>44</v>
      </c>
      <c r="H260" t="s">
        <v>3</v>
      </c>
      <c r="I260">
        <f>tbl_Fact[[#This Row],[Duration]] / 60</f>
        <v>0.82888889312744163</v>
      </c>
      <c r="J260">
        <f>IF(OR(G260="Run Time", G260="CC (Changeover Cleaning)"), I260, 0)</f>
        <v>0</v>
      </c>
      <c r="K260">
        <f>IF(G260&lt;&gt;"PM (Maintenance)", I260, 0)</f>
        <v>0.82888889312744163</v>
      </c>
      <c r="L260" s="5">
        <f>MAX(tbl_Fact[[#This Row],[TotalBiscuitsMade]],tbl_Fact[[#This Row],[GoodMadeBiscuits]])</f>
        <v>361825</v>
      </c>
      <c r="M260" s="5">
        <f>IF(tbl_Fact[[#This Row],[Operating_Hours]]&gt;0,tbl_Fact[[#This Row],[Operating_Hours]]*51840,0)</f>
        <v>0</v>
      </c>
    </row>
    <row r="261" spans="1:13" hidden="1" x14ac:dyDescent="0.2">
      <c r="A261" t="s">
        <v>5</v>
      </c>
      <c r="B261" s="1">
        <v>44378.974074074074</v>
      </c>
      <c r="C261" s="1">
        <v>44378.979039351849</v>
      </c>
      <c r="D261">
        <v>7.1500000953674299</v>
      </c>
      <c r="E261">
        <v>52440</v>
      </c>
      <c r="F261">
        <v>361962</v>
      </c>
      <c r="G261" t="s">
        <v>43</v>
      </c>
      <c r="H261" t="s">
        <v>3</v>
      </c>
      <c r="I261">
        <f>tbl_Fact[[#This Row],[Duration]] / 60</f>
        <v>0.11916666825612383</v>
      </c>
      <c r="J261">
        <f>IF(OR(G261="Run Time", G261="CC (Changeover Cleaning)"), I261, 0)</f>
        <v>0.11916666825612383</v>
      </c>
      <c r="K261">
        <f>IF(G261&lt;&gt;"PM (Maintenance)", I261, 0)</f>
        <v>0.11916666825612383</v>
      </c>
      <c r="L261" s="5">
        <f>MAX(tbl_Fact[[#This Row],[TotalBiscuitsMade]],tbl_Fact[[#This Row],[GoodMadeBiscuits]])</f>
        <v>361962</v>
      </c>
      <c r="M261" s="5">
        <f>IF(tbl_Fact[[#This Row],[Operating_Hours]]&gt;0,tbl_Fact[[#This Row],[Operating_Hours]]*51840,0)</f>
        <v>6177.6000823974591</v>
      </c>
    </row>
    <row r="262" spans="1:13" hidden="1" x14ac:dyDescent="0.2">
      <c r="A262" t="s">
        <v>6</v>
      </c>
      <c r="B262" s="1">
        <v>44378.9765625</v>
      </c>
      <c r="C262" s="1">
        <v>44378.992407407408</v>
      </c>
      <c r="D262">
        <v>22.816967010498001</v>
      </c>
      <c r="E262">
        <v>0</v>
      </c>
      <c r="F262">
        <v>107</v>
      </c>
      <c r="G262" t="s">
        <v>44</v>
      </c>
      <c r="H262" t="s">
        <v>3</v>
      </c>
      <c r="I262">
        <f>tbl_Fact[[#This Row],[Duration]] / 60</f>
        <v>0.38028278350830003</v>
      </c>
      <c r="J262">
        <f>IF(OR(G262="Run Time", G262="CC (Changeover Cleaning)"), I262, 0)</f>
        <v>0</v>
      </c>
      <c r="K262">
        <f>IF(G262&lt;&gt;"PM (Maintenance)", I262, 0)</f>
        <v>0.38028278350830003</v>
      </c>
      <c r="L262" s="5">
        <f>MAX(tbl_Fact[[#This Row],[TotalBiscuitsMade]],tbl_Fact[[#This Row],[GoodMadeBiscuits]])</f>
        <v>107</v>
      </c>
      <c r="M262" s="5">
        <f>IF(tbl_Fact[[#This Row],[Operating_Hours]]&gt;0,tbl_Fact[[#This Row],[Operating_Hours]]*51840,0)</f>
        <v>0</v>
      </c>
    </row>
    <row r="263" spans="1:13" hidden="1" x14ac:dyDescent="0.2">
      <c r="A263" t="s">
        <v>5</v>
      </c>
      <c r="B263" s="1">
        <v>44378.979039351849</v>
      </c>
      <c r="C263" s="1">
        <v>44378.98028935185</v>
      </c>
      <c r="D263">
        <v>1.79999995231628</v>
      </c>
      <c r="E263">
        <v>53482</v>
      </c>
      <c r="F263">
        <v>362963</v>
      </c>
      <c r="G263" t="s">
        <v>44</v>
      </c>
      <c r="H263" t="s">
        <v>3</v>
      </c>
      <c r="I263">
        <f>tbl_Fact[[#This Row],[Duration]] / 60</f>
        <v>2.9999999205271334E-2</v>
      </c>
      <c r="J263">
        <f>IF(OR(G263="Run Time", G263="CC (Changeover Cleaning)"), I263, 0)</f>
        <v>0</v>
      </c>
      <c r="K263">
        <f>IF(G263&lt;&gt;"PM (Maintenance)", I263, 0)</f>
        <v>2.9999999205271334E-2</v>
      </c>
      <c r="L263" s="5">
        <f>MAX(tbl_Fact[[#This Row],[TotalBiscuitsMade]],tbl_Fact[[#This Row],[GoodMadeBiscuits]])</f>
        <v>362963</v>
      </c>
      <c r="M263" s="5">
        <f>IF(tbl_Fact[[#This Row],[Operating_Hours]]&gt;0,tbl_Fact[[#This Row],[Operating_Hours]]*51840,0)</f>
        <v>0</v>
      </c>
    </row>
    <row r="264" spans="1:13" hidden="1" x14ac:dyDescent="0.2">
      <c r="A264" t="s">
        <v>5</v>
      </c>
      <c r="B264" s="1">
        <v>44378.98028935185</v>
      </c>
      <c r="C264" s="1">
        <v>44378.980451388888</v>
      </c>
      <c r="D264">
        <v>0.233333334326744</v>
      </c>
      <c r="E264">
        <v>53503</v>
      </c>
      <c r="F264">
        <v>362589</v>
      </c>
      <c r="G264" t="s">
        <v>43</v>
      </c>
      <c r="H264" t="s">
        <v>3</v>
      </c>
      <c r="I264">
        <f>tbl_Fact[[#This Row],[Duration]] / 60</f>
        <v>3.8888889054457332E-3</v>
      </c>
      <c r="J264">
        <f>IF(OR(G264="Run Time", G264="CC (Changeover Cleaning)"), I264, 0)</f>
        <v>3.8888889054457332E-3</v>
      </c>
      <c r="K264">
        <f>IF(G264&lt;&gt;"PM (Maintenance)", I264, 0)</f>
        <v>3.8888889054457332E-3</v>
      </c>
      <c r="L264" s="5">
        <f>MAX(tbl_Fact[[#This Row],[TotalBiscuitsMade]],tbl_Fact[[#This Row],[GoodMadeBiscuits]])</f>
        <v>362589</v>
      </c>
      <c r="M264" s="5">
        <f>IF(tbl_Fact[[#This Row],[Operating_Hours]]&gt;0,tbl_Fact[[#This Row],[Operating_Hours]]*51840,0)</f>
        <v>201.6000008583068</v>
      </c>
    </row>
    <row r="265" spans="1:13" hidden="1" x14ac:dyDescent="0.2">
      <c r="A265" t="s">
        <v>5</v>
      </c>
      <c r="B265" s="1">
        <v>44378.980451388888</v>
      </c>
      <c r="C265" s="1">
        <v>44378.98841435185</v>
      </c>
      <c r="D265">
        <v>11.4666662216187</v>
      </c>
      <c r="E265">
        <v>61374</v>
      </c>
      <c r="F265">
        <v>370644</v>
      </c>
      <c r="G265" t="s">
        <v>44</v>
      </c>
      <c r="H265" t="s">
        <v>3</v>
      </c>
      <c r="I265">
        <f>tbl_Fact[[#This Row],[Duration]] / 60</f>
        <v>0.19111110369364501</v>
      </c>
      <c r="J265">
        <f>IF(OR(G265="Run Time", G265="CC (Changeover Cleaning)"), I265, 0)</f>
        <v>0</v>
      </c>
      <c r="K265">
        <f>IF(G265&lt;&gt;"PM (Maintenance)", I265, 0)</f>
        <v>0.19111110369364501</v>
      </c>
      <c r="L265" s="5">
        <f>MAX(tbl_Fact[[#This Row],[TotalBiscuitsMade]],tbl_Fact[[#This Row],[GoodMadeBiscuits]])</f>
        <v>370644</v>
      </c>
      <c r="M265" s="5">
        <f>IF(tbl_Fact[[#This Row],[Operating_Hours]]&gt;0,tbl_Fact[[#This Row],[Operating_Hours]]*51840,0)</f>
        <v>0</v>
      </c>
    </row>
    <row r="266" spans="1:13" hidden="1" x14ac:dyDescent="0.2">
      <c r="A266" t="s">
        <v>5</v>
      </c>
      <c r="B266" s="1">
        <v>44378.98841435185</v>
      </c>
      <c r="C266" s="1">
        <v>44378.989606481482</v>
      </c>
      <c r="D266">
        <v>1.7166666984558101</v>
      </c>
      <c r="E266">
        <v>61078</v>
      </c>
      <c r="F266">
        <v>370387</v>
      </c>
      <c r="G266" t="s">
        <v>43</v>
      </c>
      <c r="H266" t="s">
        <v>3</v>
      </c>
      <c r="I266">
        <f>tbl_Fact[[#This Row],[Duration]] / 60</f>
        <v>2.8611111640930168E-2</v>
      </c>
      <c r="J266">
        <f>IF(OR(G266="Run Time", G266="CC (Changeover Cleaning)"), I266, 0)</f>
        <v>2.8611111640930168E-2</v>
      </c>
      <c r="K266">
        <f>IF(G266&lt;&gt;"PM (Maintenance)", I266, 0)</f>
        <v>2.8611111640930168E-2</v>
      </c>
      <c r="L266" s="5">
        <f>MAX(tbl_Fact[[#This Row],[TotalBiscuitsMade]],tbl_Fact[[#This Row],[GoodMadeBiscuits]])</f>
        <v>370387</v>
      </c>
      <c r="M266" s="5">
        <f>IF(tbl_Fact[[#This Row],[Operating_Hours]]&gt;0,tbl_Fact[[#This Row],[Operating_Hours]]*51840,0)</f>
        <v>1483.2000274658199</v>
      </c>
    </row>
    <row r="267" spans="1:13" hidden="1" x14ac:dyDescent="0.2">
      <c r="A267" t="s">
        <v>5</v>
      </c>
      <c r="B267" s="1">
        <v>44378.989606481482</v>
      </c>
      <c r="C267" s="1">
        <v>44378.993101851855</v>
      </c>
      <c r="D267">
        <v>5.0333333015441903</v>
      </c>
      <c r="E267">
        <v>64625</v>
      </c>
      <c r="F267">
        <v>373772</v>
      </c>
      <c r="G267" t="s">
        <v>44</v>
      </c>
      <c r="H267" t="s">
        <v>3</v>
      </c>
      <c r="I267">
        <f>tbl_Fact[[#This Row],[Duration]] / 60</f>
        <v>8.3888888359069838E-2</v>
      </c>
      <c r="J267">
        <f>IF(OR(G267="Run Time", G267="CC (Changeover Cleaning)"), I267, 0)</f>
        <v>0</v>
      </c>
      <c r="K267">
        <f>IF(G267&lt;&gt;"PM (Maintenance)", I267, 0)</f>
        <v>8.3888888359069838E-2</v>
      </c>
      <c r="L267" s="5">
        <f>MAX(tbl_Fact[[#This Row],[TotalBiscuitsMade]],tbl_Fact[[#This Row],[GoodMadeBiscuits]])</f>
        <v>373772</v>
      </c>
      <c r="M267" s="5">
        <f>IF(tbl_Fact[[#This Row],[Operating_Hours]]&gt;0,tbl_Fact[[#This Row],[Operating_Hours]]*51840,0)</f>
        <v>0</v>
      </c>
    </row>
    <row r="268" spans="1:13" hidden="1" x14ac:dyDescent="0.2">
      <c r="A268" t="s">
        <v>6</v>
      </c>
      <c r="B268" s="1">
        <v>44378.992407407408</v>
      </c>
      <c r="C268" s="1">
        <v>44378.993726851855</v>
      </c>
      <c r="D268">
        <v>1.8999999761581401</v>
      </c>
      <c r="E268">
        <v>0</v>
      </c>
      <c r="F268">
        <v>109</v>
      </c>
      <c r="G268" t="s">
        <v>43</v>
      </c>
      <c r="H268" t="s">
        <v>3</v>
      </c>
      <c r="I268">
        <f>tbl_Fact[[#This Row],[Duration]] / 60</f>
        <v>3.1666666269302333E-2</v>
      </c>
      <c r="J268">
        <f>IF(OR(G268="Run Time", G268="CC (Changeover Cleaning)"), I268, 0)</f>
        <v>3.1666666269302333E-2</v>
      </c>
      <c r="K268">
        <f>IF(G268&lt;&gt;"PM (Maintenance)", I268, 0)</f>
        <v>3.1666666269302333E-2</v>
      </c>
      <c r="L268" s="5">
        <f>MAX(tbl_Fact[[#This Row],[TotalBiscuitsMade]],tbl_Fact[[#This Row],[GoodMadeBiscuits]])</f>
        <v>109</v>
      </c>
      <c r="M268" s="5">
        <f>IF(tbl_Fact[[#This Row],[Operating_Hours]]&gt;0,tbl_Fact[[#This Row],[Operating_Hours]]*51840,0)</f>
        <v>1641.5999794006329</v>
      </c>
    </row>
    <row r="269" spans="1:13" hidden="1" x14ac:dyDescent="0.2">
      <c r="A269" t="s">
        <v>5</v>
      </c>
      <c r="B269" s="1">
        <v>44378.993101851855</v>
      </c>
      <c r="C269" s="1">
        <v>44378.993703703702</v>
      </c>
      <c r="D269">
        <v>0.86666667461395297</v>
      </c>
      <c r="E269">
        <v>64307</v>
      </c>
      <c r="F269">
        <v>373806</v>
      </c>
      <c r="G269" t="s">
        <v>43</v>
      </c>
      <c r="H269" t="s">
        <v>3</v>
      </c>
      <c r="I269">
        <f>tbl_Fact[[#This Row],[Duration]] / 60</f>
        <v>1.4444444576899217E-2</v>
      </c>
      <c r="J269">
        <f>IF(OR(G269="Run Time", G269="CC (Changeover Cleaning)"), I269, 0)</f>
        <v>1.4444444576899217E-2</v>
      </c>
      <c r="K269">
        <f>IF(G269&lt;&gt;"PM (Maintenance)", I269, 0)</f>
        <v>1.4444444576899217E-2</v>
      </c>
      <c r="L269" s="5">
        <f>MAX(tbl_Fact[[#This Row],[TotalBiscuitsMade]],tbl_Fact[[#This Row],[GoodMadeBiscuits]])</f>
        <v>373806</v>
      </c>
      <c r="M269" s="5">
        <f>IF(tbl_Fact[[#This Row],[Operating_Hours]]&gt;0,tbl_Fact[[#This Row],[Operating_Hours]]*51840,0)</f>
        <v>748.80000686645542</v>
      </c>
    </row>
    <row r="270" spans="1:13" hidden="1" x14ac:dyDescent="0.2">
      <c r="A270" t="s">
        <v>5</v>
      </c>
      <c r="B270" s="1">
        <v>44378.993703703702</v>
      </c>
      <c r="C270" s="1">
        <v>44378.997523148151</v>
      </c>
      <c r="D270">
        <v>5.5</v>
      </c>
      <c r="E270">
        <v>68322</v>
      </c>
      <c r="F270">
        <v>377197</v>
      </c>
      <c r="G270" t="s">
        <v>44</v>
      </c>
      <c r="H270" t="s">
        <v>3</v>
      </c>
      <c r="I270">
        <f>tbl_Fact[[#This Row],[Duration]] / 60</f>
        <v>9.166666666666666E-2</v>
      </c>
      <c r="J270">
        <f>IF(OR(G270="Run Time", G270="CC (Changeover Cleaning)"), I270, 0)</f>
        <v>0</v>
      </c>
      <c r="K270">
        <f>IF(G270&lt;&gt;"PM (Maintenance)", I270, 0)</f>
        <v>9.166666666666666E-2</v>
      </c>
      <c r="L270" s="5">
        <f>MAX(tbl_Fact[[#This Row],[TotalBiscuitsMade]],tbl_Fact[[#This Row],[GoodMadeBiscuits]])</f>
        <v>377197</v>
      </c>
      <c r="M270" s="5">
        <f>IF(tbl_Fact[[#This Row],[Operating_Hours]]&gt;0,tbl_Fact[[#This Row],[Operating_Hours]]*51840,0)</f>
        <v>0</v>
      </c>
    </row>
    <row r="271" spans="1:13" hidden="1" x14ac:dyDescent="0.2">
      <c r="A271" t="s">
        <v>6</v>
      </c>
      <c r="B271" s="1">
        <v>44378.993726851855</v>
      </c>
      <c r="C271" s="1">
        <v>44378.993923611109</v>
      </c>
      <c r="D271">
        <v>0.283399999141693</v>
      </c>
      <c r="E271">
        <v>0</v>
      </c>
      <c r="F271">
        <v>95</v>
      </c>
      <c r="G271" t="s">
        <v>44</v>
      </c>
      <c r="H271" t="s">
        <v>3</v>
      </c>
      <c r="I271">
        <f>tbl_Fact[[#This Row],[Duration]] / 60</f>
        <v>4.7233333190282167E-3</v>
      </c>
      <c r="J271">
        <f>IF(OR(G271="Run Time", G271="CC (Changeover Cleaning)"), I271, 0)</f>
        <v>0</v>
      </c>
      <c r="K271">
        <f>IF(G271&lt;&gt;"PM (Maintenance)", I271, 0)</f>
        <v>4.7233333190282167E-3</v>
      </c>
      <c r="L271" s="5">
        <f>MAX(tbl_Fact[[#This Row],[TotalBiscuitsMade]],tbl_Fact[[#This Row],[GoodMadeBiscuits]])</f>
        <v>95</v>
      </c>
      <c r="M271" s="5">
        <f>IF(tbl_Fact[[#This Row],[Operating_Hours]]&gt;0,tbl_Fact[[#This Row],[Operating_Hours]]*51840,0)</f>
        <v>0</v>
      </c>
    </row>
    <row r="272" spans="1:13" hidden="1" x14ac:dyDescent="0.2">
      <c r="A272" t="s">
        <v>6</v>
      </c>
      <c r="B272" s="1">
        <v>44378.993923611109</v>
      </c>
      <c r="C272" s="1">
        <v>44378.994085648148</v>
      </c>
      <c r="D272">
        <v>0.233333334326744</v>
      </c>
      <c r="E272">
        <v>0</v>
      </c>
      <c r="F272">
        <v>56</v>
      </c>
      <c r="G272" t="s">
        <v>43</v>
      </c>
      <c r="H272" t="s">
        <v>3</v>
      </c>
      <c r="I272">
        <f>tbl_Fact[[#This Row],[Duration]] / 60</f>
        <v>3.8888889054457332E-3</v>
      </c>
      <c r="J272">
        <f>IF(OR(G272="Run Time", G272="CC (Changeover Cleaning)"), I272, 0)</f>
        <v>3.8888889054457332E-3</v>
      </c>
      <c r="K272">
        <f>IF(G272&lt;&gt;"PM (Maintenance)", I272, 0)</f>
        <v>3.8888889054457332E-3</v>
      </c>
      <c r="L272" s="5">
        <f>MAX(tbl_Fact[[#This Row],[TotalBiscuitsMade]],tbl_Fact[[#This Row],[GoodMadeBiscuits]])</f>
        <v>56</v>
      </c>
      <c r="M272" s="5">
        <f>IF(tbl_Fact[[#This Row],[Operating_Hours]]&gt;0,tbl_Fact[[#This Row],[Operating_Hours]]*51840,0)</f>
        <v>201.6000008583068</v>
      </c>
    </row>
    <row r="273" spans="1:13" hidden="1" x14ac:dyDescent="0.2">
      <c r="A273" t="s">
        <v>6</v>
      </c>
      <c r="B273" s="1">
        <v>44378.994085648148</v>
      </c>
      <c r="C273" s="1">
        <v>44378.996122685188</v>
      </c>
      <c r="D273">
        <v>2.9334666728973402</v>
      </c>
      <c r="E273">
        <v>0</v>
      </c>
      <c r="F273">
        <v>187</v>
      </c>
      <c r="G273" t="s">
        <v>44</v>
      </c>
      <c r="H273" t="s">
        <v>3</v>
      </c>
      <c r="I273">
        <f>tbl_Fact[[#This Row],[Duration]] / 60</f>
        <v>4.8891111214955672E-2</v>
      </c>
      <c r="J273">
        <f>IF(OR(G273="Run Time", G273="CC (Changeover Cleaning)"), I273, 0)</f>
        <v>0</v>
      </c>
      <c r="K273">
        <f>IF(G273&lt;&gt;"PM (Maintenance)", I273, 0)</f>
        <v>4.8891111214955672E-2</v>
      </c>
      <c r="L273" s="5">
        <f>MAX(tbl_Fact[[#This Row],[TotalBiscuitsMade]],tbl_Fact[[#This Row],[GoodMadeBiscuits]])</f>
        <v>187</v>
      </c>
      <c r="M273" s="5">
        <f>IF(tbl_Fact[[#This Row],[Operating_Hours]]&gt;0,tbl_Fact[[#This Row],[Operating_Hours]]*51840,0)</f>
        <v>0</v>
      </c>
    </row>
    <row r="274" spans="1:13" hidden="1" x14ac:dyDescent="0.2">
      <c r="A274" t="s">
        <v>6</v>
      </c>
      <c r="B274" s="1">
        <v>44378.996122685188</v>
      </c>
      <c r="C274" s="1">
        <v>44378.996805555558</v>
      </c>
      <c r="D274">
        <v>0.98318332433700595</v>
      </c>
      <c r="E274">
        <v>0</v>
      </c>
      <c r="F274">
        <v>299</v>
      </c>
      <c r="G274" t="s">
        <v>43</v>
      </c>
      <c r="H274" t="s">
        <v>3</v>
      </c>
      <c r="I274">
        <f>tbl_Fact[[#This Row],[Duration]] / 60</f>
        <v>1.6386388738950101E-2</v>
      </c>
      <c r="J274">
        <f>IF(OR(G274="Run Time", G274="CC (Changeover Cleaning)"), I274, 0)</f>
        <v>1.6386388738950101E-2</v>
      </c>
      <c r="K274">
        <f>IF(G274&lt;&gt;"PM (Maintenance)", I274, 0)</f>
        <v>1.6386388738950101E-2</v>
      </c>
      <c r="L274" s="5">
        <f>MAX(tbl_Fact[[#This Row],[TotalBiscuitsMade]],tbl_Fact[[#This Row],[GoodMadeBiscuits]])</f>
        <v>299</v>
      </c>
      <c r="M274" s="5">
        <f>IF(tbl_Fact[[#This Row],[Operating_Hours]]&gt;0,tbl_Fact[[#This Row],[Operating_Hours]]*51840,0)</f>
        <v>849.47039222717319</v>
      </c>
    </row>
    <row r="275" spans="1:13" hidden="1" x14ac:dyDescent="0.2">
      <c r="A275" t="s">
        <v>6</v>
      </c>
      <c r="B275" s="1">
        <v>44378.996805555558</v>
      </c>
      <c r="C275" s="1">
        <v>44378.997037037036</v>
      </c>
      <c r="D275">
        <v>0.33355000615119901</v>
      </c>
      <c r="E275">
        <v>0</v>
      </c>
      <c r="F275">
        <v>443</v>
      </c>
      <c r="G275" t="s">
        <v>44</v>
      </c>
      <c r="H275" t="s">
        <v>3</v>
      </c>
      <c r="I275">
        <f>tbl_Fact[[#This Row],[Duration]] / 60</f>
        <v>5.5591667691866501E-3</v>
      </c>
      <c r="J275">
        <f>IF(OR(G275="Run Time", G275="CC (Changeover Cleaning)"), I275, 0)</f>
        <v>0</v>
      </c>
      <c r="K275">
        <f>IF(G275&lt;&gt;"PM (Maintenance)", I275, 0)</f>
        <v>5.5591667691866501E-3</v>
      </c>
      <c r="L275" s="5">
        <f>MAX(tbl_Fact[[#This Row],[TotalBiscuitsMade]],tbl_Fact[[#This Row],[GoodMadeBiscuits]])</f>
        <v>443</v>
      </c>
      <c r="M275" s="5">
        <f>IF(tbl_Fact[[#This Row],[Operating_Hours]]&gt;0,tbl_Fact[[#This Row],[Operating_Hours]]*51840,0)</f>
        <v>0</v>
      </c>
    </row>
    <row r="276" spans="1:13" hidden="1" x14ac:dyDescent="0.2">
      <c r="A276" t="s">
        <v>6</v>
      </c>
      <c r="B276" s="1">
        <v>44378.997037037036</v>
      </c>
      <c r="C276" s="1">
        <v>44378.997395833336</v>
      </c>
      <c r="D276">
        <v>0.51688331365585305</v>
      </c>
      <c r="E276">
        <v>0</v>
      </c>
      <c r="F276">
        <v>53</v>
      </c>
      <c r="G276" t="s">
        <v>43</v>
      </c>
      <c r="H276" t="s">
        <v>3</v>
      </c>
      <c r="I276">
        <f>tbl_Fact[[#This Row],[Duration]] / 60</f>
        <v>8.614721894264217E-3</v>
      </c>
      <c r="J276">
        <f>IF(OR(G276="Run Time", G276="CC (Changeover Cleaning)"), I276, 0)</f>
        <v>8.614721894264217E-3</v>
      </c>
      <c r="K276">
        <f>IF(G276&lt;&gt;"PM (Maintenance)", I276, 0)</f>
        <v>8.614721894264217E-3</v>
      </c>
      <c r="L276" s="5">
        <f>MAX(tbl_Fact[[#This Row],[TotalBiscuitsMade]],tbl_Fact[[#This Row],[GoodMadeBiscuits]])</f>
        <v>53</v>
      </c>
      <c r="M276" s="5">
        <f>IF(tbl_Fact[[#This Row],[Operating_Hours]]&gt;0,tbl_Fact[[#This Row],[Operating_Hours]]*51840,0)</f>
        <v>446.587182998657</v>
      </c>
    </row>
    <row r="277" spans="1:13" hidden="1" x14ac:dyDescent="0.2">
      <c r="A277" t="s">
        <v>6</v>
      </c>
      <c r="B277" s="1">
        <v>44378.997395833336</v>
      </c>
      <c r="C277" s="1">
        <v>44379.008425925924</v>
      </c>
      <c r="D277">
        <v>15.8832664489746</v>
      </c>
      <c r="E277">
        <v>0</v>
      </c>
      <c r="F277">
        <v>281</v>
      </c>
      <c r="G277" t="s">
        <v>44</v>
      </c>
      <c r="H277" t="s">
        <v>3</v>
      </c>
      <c r="I277">
        <f>tbl_Fact[[#This Row],[Duration]] / 60</f>
        <v>0.26472110748291</v>
      </c>
      <c r="J277">
        <f>IF(OR(G277="Run Time", G277="CC (Changeover Cleaning)"), I277, 0)</f>
        <v>0</v>
      </c>
      <c r="K277">
        <f>IF(G277&lt;&gt;"PM (Maintenance)", I277, 0)</f>
        <v>0.26472110748291</v>
      </c>
      <c r="L277" s="5">
        <f>MAX(tbl_Fact[[#This Row],[TotalBiscuitsMade]],tbl_Fact[[#This Row],[GoodMadeBiscuits]])</f>
        <v>281</v>
      </c>
      <c r="M277" s="5">
        <f>IF(tbl_Fact[[#This Row],[Operating_Hours]]&gt;0,tbl_Fact[[#This Row],[Operating_Hours]]*51840,0)</f>
        <v>0</v>
      </c>
    </row>
    <row r="278" spans="1:13" hidden="1" x14ac:dyDescent="0.2">
      <c r="A278" t="s">
        <v>5</v>
      </c>
      <c r="B278" s="1">
        <v>44378.997523148151</v>
      </c>
      <c r="C278" s="1">
        <v>44378.997800925928</v>
      </c>
      <c r="D278">
        <v>0.40000000596046398</v>
      </c>
      <c r="E278">
        <v>67852</v>
      </c>
      <c r="F278">
        <v>377561</v>
      </c>
      <c r="G278" t="s">
        <v>43</v>
      </c>
      <c r="H278" t="s">
        <v>3</v>
      </c>
      <c r="I278">
        <f>tbl_Fact[[#This Row],[Duration]] / 60</f>
        <v>6.6666667660077328E-3</v>
      </c>
      <c r="J278">
        <f>IF(OR(G278="Run Time", G278="CC (Changeover Cleaning)"), I278, 0)</f>
        <v>6.6666667660077328E-3</v>
      </c>
      <c r="K278">
        <f>IF(G278&lt;&gt;"PM (Maintenance)", I278, 0)</f>
        <v>6.6666667660077328E-3</v>
      </c>
      <c r="L278" s="5">
        <f>MAX(tbl_Fact[[#This Row],[TotalBiscuitsMade]],tbl_Fact[[#This Row],[GoodMadeBiscuits]])</f>
        <v>377561</v>
      </c>
      <c r="M278" s="5">
        <f>IF(tbl_Fact[[#This Row],[Operating_Hours]]&gt;0,tbl_Fact[[#This Row],[Operating_Hours]]*51840,0)</f>
        <v>345.60000514984085</v>
      </c>
    </row>
    <row r="279" spans="1:13" hidden="1" x14ac:dyDescent="0.2">
      <c r="A279" t="s">
        <v>5</v>
      </c>
      <c r="B279" s="1">
        <v>44378.997800925928</v>
      </c>
      <c r="C279" s="1">
        <v>44378.998773148145</v>
      </c>
      <c r="D279">
        <v>1.3999999761581401</v>
      </c>
      <c r="E279">
        <v>69023</v>
      </c>
      <c r="F279">
        <v>378033</v>
      </c>
      <c r="G279" t="s">
        <v>44</v>
      </c>
      <c r="H279" t="s">
        <v>3</v>
      </c>
      <c r="I279">
        <f>tbl_Fact[[#This Row],[Duration]] / 60</f>
        <v>2.3333332935969002E-2</v>
      </c>
      <c r="J279">
        <f>IF(OR(G279="Run Time", G279="CC (Changeover Cleaning)"), I279, 0)</f>
        <v>0</v>
      </c>
      <c r="K279">
        <f>IF(G279&lt;&gt;"PM (Maintenance)", I279, 0)</f>
        <v>2.3333332935969002E-2</v>
      </c>
      <c r="L279" s="5">
        <f>MAX(tbl_Fact[[#This Row],[TotalBiscuitsMade]],tbl_Fact[[#This Row],[GoodMadeBiscuits]])</f>
        <v>378033</v>
      </c>
      <c r="M279" s="5">
        <f>IF(tbl_Fact[[#This Row],[Operating_Hours]]&gt;0,tbl_Fact[[#This Row],[Operating_Hours]]*51840,0)</f>
        <v>0</v>
      </c>
    </row>
    <row r="280" spans="1:13" hidden="1" x14ac:dyDescent="0.2">
      <c r="A280" t="s">
        <v>5</v>
      </c>
      <c r="B280" s="1">
        <v>44378.998773148145</v>
      </c>
      <c r="C280" s="1">
        <v>44378.998773148145</v>
      </c>
      <c r="D280">
        <v>0</v>
      </c>
      <c r="E280">
        <v>68912</v>
      </c>
      <c r="F280">
        <v>378076</v>
      </c>
      <c r="G280" t="s">
        <v>43</v>
      </c>
      <c r="H280" t="s">
        <v>3</v>
      </c>
      <c r="I280">
        <f>tbl_Fact[[#This Row],[Duration]] / 60</f>
        <v>0</v>
      </c>
      <c r="J280">
        <f>IF(OR(G280="Run Time", G280="CC (Changeover Cleaning)"), I280, 0)</f>
        <v>0</v>
      </c>
      <c r="K280">
        <f>IF(G280&lt;&gt;"PM (Maintenance)", I280, 0)</f>
        <v>0</v>
      </c>
      <c r="L280" s="5">
        <f>MAX(tbl_Fact[[#This Row],[TotalBiscuitsMade]],tbl_Fact[[#This Row],[GoodMadeBiscuits]])</f>
        <v>378076</v>
      </c>
      <c r="M280" s="5">
        <f>IF(tbl_Fact[[#This Row],[Operating_Hours]]&gt;0,tbl_Fact[[#This Row],[Operating_Hours]]*51840,0)</f>
        <v>0</v>
      </c>
    </row>
    <row r="281" spans="1:13" hidden="1" x14ac:dyDescent="0.2">
      <c r="A281" t="s">
        <v>5</v>
      </c>
      <c r="B281" s="1">
        <v>44378.998773148145</v>
      </c>
      <c r="C281" s="1">
        <v>44379.000474537039</v>
      </c>
      <c r="D281">
        <v>2.4500000476837198</v>
      </c>
      <c r="E281">
        <v>68884</v>
      </c>
      <c r="F281">
        <v>378236</v>
      </c>
      <c r="G281" t="s">
        <v>43</v>
      </c>
      <c r="H281" t="s">
        <v>3</v>
      </c>
      <c r="I281">
        <f>tbl_Fact[[#This Row],[Duration]] / 60</f>
        <v>4.0833334128061997E-2</v>
      </c>
      <c r="J281">
        <f>IF(OR(G281="Run Time", G281="CC (Changeover Cleaning)"), I281, 0)</f>
        <v>4.0833334128061997E-2</v>
      </c>
      <c r="K281">
        <f>IF(G281&lt;&gt;"PM (Maintenance)", I281, 0)</f>
        <v>4.0833334128061997E-2</v>
      </c>
      <c r="L281" s="5">
        <f>MAX(tbl_Fact[[#This Row],[TotalBiscuitsMade]],tbl_Fact[[#This Row],[GoodMadeBiscuits]])</f>
        <v>378236</v>
      </c>
      <c r="M281" s="5">
        <f>IF(tbl_Fact[[#This Row],[Operating_Hours]]&gt;0,tbl_Fact[[#This Row],[Operating_Hours]]*51840,0)</f>
        <v>2116.8000411987341</v>
      </c>
    </row>
    <row r="282" spans="1:13" hidden="1" x14ac:dyDescent="0.2">
      <c r="A282" t="s">
        <v>5</v>
      </c>
      <c r="B282" s="1">
        <v>44379.000474537039</v>
      </c>
      <c r="C282" s="1">
        <v>44379.002442129633</v>
      </c>
      <c r="D282">
        <v>2.8333332538604701</v>
      </c>
      <c r="E282">
        <v>70797</v>
      </c>
      <c r="F282">
        <v>380117</v>
      </c>
      <c r="G282" t="s">
        <v>44</v>
      </c>
      <c r="H282" t="s">
        <v>3</v>
      </c>
      <c r="I282">
        <f>tbl_Fact[[#This Row],[Duration]] / 60</f>
        <v>4.7222220897674499E-2</v>
      </c>
      <c r="J282">
        <f>IF(OR(G282="Run Time", G282="CC (Changeover Cleaning)"), I282, 0)</f>
        <v>0</v>
      </c>
      <c r="K282">
        <f>IF(G282&lt;&gt;"PM (Maintenance)", I282, 0)</f>
        <v>4.7222220897674499E-2</v>
      </c>
      <c r="L282" s="5">
        <f>MAX(tbl_Fact[[#This Row],[TotalBiscuitsMade]],tbl_Fact[[#This Row],[GoodMadeBiscuits]])</f>
        <v>380117</v>
      </c>
      <c r="M282" s="5">
        <f>IF(tbl_Fact[[#This Row],[Operating_Hours]]&gt;0,tbl_Fact[[#This Row],[Operating_Hours]]*51840,0)</f>
        <v>0</v>
      </c>
    </row>
    <row r="283" spans="1:13" hidden="1" x14ac:dyDescent="0.2">
      <c r="A283" t="s">
        <v>5</v>
      </c>
      <c r="B283" s="1">
        <v>44379.002442129633</v>
      </c>
      <c r="C283" s="1">
        <v>44379.003680555557</v>
      </c>
      <c r="D283">
        <v>1.7833333015441899</v>
      </c>
      <c r="E283">
        <v>70680</v>
      </c>
      <c r="F283">
        <v>380172</v>
      </c>
      <c r="G283" t="s">
        <v>43</v>
      </c>
      <c r="H283" t="s">
        <v>3</v>
      </c>
      <c r="I283">
        <f>tbl_Fact[[#This Row],[Duration]] / 60</f>
        <v>2.9722221692403166E-2</v>
      </c>
      <c r="J283">
        <f>IF(OR(G283="Run Time", G283="CC (Changeover Cleaning)"), I283, 0)</f>
        <v>2.9722221692403166E-2</v>
      </c>
      <c r="K283">
        <f>IF(G283&lt;&gt;"PM (Maintenance)", I283, 0)</f>
        <v>2.9722221692403166E-2</v>
      </c>
      <c r="L283" s="5">
        <f>MAX(tbl_Fact[[#This Row],[TotalBiscuitsMade]],tbl_Fact[[#This Row],[GoodMadeBiscuits]])</f>
        <v>380172</v>
      </c>
      <c r="M283" s="5">
        <f>IF(tbl_Fact[[#This Row],[Operating_Hours]]&gt;0,tbl_Fact[[#This Row],[Operating_Hours]]*51840,0)</f>
        <v>1540.7999725341801</v>
      </c>
    </row>
    <row r="284" spans="1:13" hidden="1" x14ac:dyDescent="0.2">
      <c r="A284" t="s">
        <v>5</v>
      </c>
      <c r="B284" s="1">
        <v>44379.003680555557</v>
      </c>
      <c r="C284" s="1">
        <v>44379.008020833331</v>
      </c>
      <c r="D284">
        <v>6.25</v>
      </c>
      <c r="E284">
        <v>75092</v>
      </c>
      <c r="F284">
        <v>384153</v>
      </c>
      <c r="G284" t="s">
        <v>44</v>
      </c>
      <c r="H284" t="s">
        <v>3</v>
      </c>
      <c r="I284">
        <f>tbl_Fact[[#This Row],[Duration]] / 60</f>
        <v>0.10416666666666667</v>
      </c>
      <c r="J284">
        <f>IF(OR(G284="Run Time", G284="CC (Changeover Cleaning)"), I284, 0)</f>
        <v>0</v>
      </c>
      <c r="K284">
        <f>IF(G284&lt;&gt;"PM (Maintenance)", I284, 0)</f>
        <v>0.10416666666666667</v>
      </c>
      <c r="L284" s="5">
        <f>MAX(tbl_Fact[[#This Row],[TotalBiscuitsMade]],tbl_Fact[[#This Row],[GoodMadeBiscuits]])</f>
        <v>384153</v>
      </c>
      <c r="M284" s="5">
        <f>IF(tbl_Fact[[#This Row],[Operating_Hours]]&gt;0,tbl_Fact[[#This Row],[Operating_Hours]]*51840,0)</f>
        <v>0</v>
      </c>
    </row>
    <row r="285" spans="1:13" hidden="1" x14ac:dyDescent="0.2">
      <c r="A285" t="s">
        <v>5</v>
      </c>
      <c r="B285" s="1">
        <v>44379.008020833331</v>
      </c>
      <c r="C285" s="1">
        <v>44379.010798611111</v>
      </c>
      <c r="D285">
        <v>4</v>
      </c>
      <c r="E285">
        <v>74958</v>
      </c>
      <c r="F285">
        <v>384163</v>
      </c>
      <c r="G285" t="s">
        <v>43</v>
      </c>
      <c r="H285" t="s">
        <v>3</v>
      </c>
      <c r="I285">
        <f>tbl_Fact[[#This Row],[Duration]] / 60</f>
        <v>6.6666666666666666E-2</v>
      </c>
      <c r="J285">
        <f>IF(OR(G285="Run Time", G285="CC (Changeover Cleaning)"), I285, 0)</f>
        <v>6.6666666666666666E-2</v>
      </c>
      <c r="K285">
        <f>IF(G285&lt;&gt;"PM (Maintenance)", I285, 0)</f>
        <v>6.6666666666666666E-2</v>
      </c>
      <c r="L285" s="5">
        <f>MAX(tbl_Fact[[#This Row],[TotalBiscuitsMade]],tbl_Fact[[#This Row],[GoodMadeBiscuits]])</f>
        <v>384163</v>
      </c>
      <c r="M285" s="5">
        <f>IF(tbl_Fact[[#This Row],[Operating_Hours]]&gt;0,tbl_Fact[[#This Row],[Operating_Hours]]*51840,0)</f>
        <v>3456</v>
      </c>
    </row>
    <row r="286" spans="1:13" hidden="1" x14ac:dyDescent="0.2">
      <c r="A286" t="s">
        <v>6</v>
      </c>
      <c r="B286" s="1">
        <v>44379.008425925924</v>
      </c>
      <c r="C286" s="1">
        <v>44379.009039351855</v>
      </c>
      <c r="D286">
        <v>0.88338333368301403</v>
      </c>
      <c r="E286">
        <v>0</v>
      </c>
      <c r="F286">
        <v>55</v>
      </c>
      <c r="G286" t="s">
        <v>43</v>
      </c>
      <c r="H286" t="s">
        <v>3</v>
      </c>
      <c r="I286">
        <f>tbl_Fact[[#This Row],[Duration]] / 60</f>
        <v>1.4723055561383567E-2</v>
      </c>
      <c r="J286">
        <f>IF(OR(G286="Run Time", G286="CC (Changeover Cleaning)"), I286, 0)</f>
        <v>1.4723055561383567E-2</v>
      </c>
      <c r="K286">
        <f>IF(G286&lt;&gt;"PM (Maintenance)", I286, 0)</f>
        <v>1.4723055561383567E-2</v>
      </c>
      <c r="L286" s="5">
        <f>MAX(tbl_Fact[[#This Row],[TotalBiscuitsMade]],tbl_Fact[[#This Row],[GoodMadeBiscuits]])</f>
        <v>55</v>
      </c>
      <c r="M286" s="5">
        <f>IF(tbl_Fact[[#This Row],[Operating_Hours]]&gt;0,tbl_Fact[[#This Row],[Operating_Hours]]*51840,0)</f>
        <v>763.24320030212414</v>
      </c>
    </row>
    <row r="287" spans="1:13" hidden="1" x14ac:dyDescent="0.2">
      <c r="A287" t="s">
        <v>6</v>
      </c>
      <c r="B287" s="1">
        <v>44379.009039351855</v>
      </c>
      <c r="C287" s="1">
        <v>44379.012060185189</v>
      </c>
      <c r="D287">
        <v>4.3499665260314897</v>
      </c>
      <c r="E287">
        <v>0</v>
      </c>
      <c r="F287">
        <v>363</v>
      </c>
      <c r="G287" t="s">
        <v>44</v>
      </c>
      <c r="H287" t="s">
        <v>3</v>
      </c>
      <c r="I287">
        <f>tbl_Fact[[#This Row],[Duration]] / 60</f>
        <v>7.2499442100524822E-2</v>
      </c>
      <c r="J287">
        <f>IF(OR(G287="Run Time", G287="CC (Changeover Cleaning)"), I287, 0)</f>
        <v>0</v>
      </c>
      <c r="K287">
        <f>IF(G287&lt;&gt;"PM (Maintenance)", I287, 0)</f>
        <v>7.2499442100524822E-2</v>
      </c>
      <c r="L287" s="5">
        <f>MAX(tbl_Fact[[#This Row],[TotalBiscuitsMade]],tbl_Fact[[#This Row],[GoodMadeBiscuits]])</f>
        <v>363</v>
      </c>
      <c r="M287" s="5">
        <f>IF(tbl_Fact[[#This Row],[Operating_Hours]]&gt;0,tbl_Fact[[#This Row],[Operating_Hours]]*51840,0)</f>
        <v>0</v>
      </c>
    </row>
    <row r="288" spans="1:13" hidden="1" x14ac:dyDescent="0.2">
      <c r="A288" t="s">
        <v>5</v>
      </c>
      <c r="B288" s="1">
        <v>44379.010798611111</v>
      </c>
      <c r="C288" s="1">
        <v>44379.012372685182</v>
      </c>
      <c r="D288">
        <v>2.2666666507720898</v>
      </c>
      <c r="E288">
        <v>75987</v>
      </c>
      <c r="F288">
        <v>385310</v>
      </c>
      <c r="G288" t="s">
        <v>44</v>
      </c>
      <c r="H288" t="s">
        <v>3</v>
      </c>
      <c r="I288">
        <f>tbl_Fact[[#This Row],[Duration]] / 60</f>
        <v>3.7777777512868163E-2</v>
      </c>
      <c r="J288">
        <f>IF(OR(G288="Run Time", G288="CC (Changeover Cleaning)"), I288, 0)</f>
        <v>0</v>
      </c>
      <c r="K288">
        <f>IF(G288&lt;&gt;"PM (Maintenance)", I288, 0)</f>
        <v>3.7777777512868163E-2</v>
      </c>
      <c r="L288" s="5">
        <f>MAX(tbl_Fact[[#This Row],[TotalBiscuitsMade]],tbl_Fact[[#This Row],[GoodMadeBiscuits]])</f>
        <v>385310</v>
      </c>
      <c r="M288" s="5">
        <f>IF(tbl_Fact[[#This Row],[Operating_Hours]]&gt;0,tbl_Fact[[#This Row],[Operating_Hours]]*51840,0)</f>
        <v>0</v>
      </c>
    </row>
    <row r="289" spans="1:13" hidden="1" x14ac:dyDescent="0.2">
      <c r="A289" t="s">
        <v>6</v>
      </c>
      <c r="B289" s="1">
        <v>44379.012060185189</v>
      </c>
      <c r="C289" s="1">
        <v>44379.01289351852</v>
      </c>
      <c r="D289">
        <v>1.19998335838318</v>
      </c>
      <c r="E289">
        <v>0</v>
      </c>
      <c r="F289">
        <v>285</v>
      </c>
      <c r="G289" t="s">
        <v>43</v>
      </c>
      <c r="H289" t="s">
        <v>3</v>
      </c>
      <c r="I289">
        <f>tbl_Fact[[#This Row],[Duration]] / 60</f>
        <v>1.9999722639719667E-2</v>
      </c>
      <c r="J289">
        <f>IF(OR(G289="Run Time", G289="CC (Changeover Cleaning)"), I289, 0)</f>
        <v>1.9999722639719667E-2</v>
      </c>
      <c r="K289">
        <f>IF(G289&lt;&gt;"PM (Maintenance)", I289, 0)</f>
        <v>1.9999722639719667E-2</v>
      </c>
      <c r="L289" s="5">
        <f>MAX(tbl_Fact[[#This Row],[TotalBiscuitsMade]],tbl_Fact[[#This Row],[GoodMadeBiscuits]])</f>
        <v>285</v>
      </c>
      <c r="M289" s="5">
        <f>IF(tbl_Fact[[#This Row],[Operating_Hours]]&gt;0,tbl_Fact[[#This Row],[Operating_Hours]]*51840,0)</f>
        <v>1036.7856216430675</v>
      </c>
    </row>
    <row r="290" spans="1:13" hidden="1" x14ac:dyDescent="0.2">
      <c r="A290" t="s">
        <v>5</v>
      </c>
      <c r="B290" s="1">
        <v>44379.012372685182</v>
      </c>
      <c r="C290" s="1">
        <v>44379.012638888889</v>
      </c>
      <c r="D290">
        <v>0.38333332538604697</v>
      </c>
      <c r="E290">
        <v>76110</v>
      </c>
      <c r="F290">
        <v>385507</v>
      </c>
      <c r="G290" t="s">
        <v>43</v>
      </c>
      <c r="H290" t="s">
        <v>3</v>
      </c>
      <c r="I290">
        <f>tbl_Fact[[#This Row],[Duration]] / 60</f>
        <v>6.3888887564341164E-3</v>
      </c>
      <c r="J290">
        <f>IF(OR(G290="Run Time", G290="CC (Changeover Cleaning)"), I290, 0)</f>
        <v>6.3888887564341164E-3</v>
      </c>
      <c r="K290">
        <f>IF(G290&lt;&gt;"PM (Maintenance)", I290, 0)</f>
        <v>6.3888887564341164E-3</v>
      </c>
      <c r="L290" s="5">
        <f>MAX(tbl_Fact[[#This Row],[TotalBiscuitsMade]],tbl_Fact[[#This Row],[GoodMadeBiscuits]])</f>
        <v>385507</v>
      </c>
      <c r="M290" s="5">
        <f>IF(tbl_Fact[[#This Row],[Operating_Hours]]&gt;0,tbl_Fact[[#This Row],[Operating_Hours]]*51840,0)</f>
        <v>331.19999313354458</v>
      </c>
    </row>
    <row r="291" spans="1:13" hidden="1" x14ac:dyDescent="0.2">
      <c r="A291" t="s">
        <v>5</v>
      </c>
      <c r="B291" s="1">
        <v>44379.012638888889</v>
      </c>
      <c r="C291" s="1">
        <v>44379.018125000002</v>
      </c>
      <c r="D291">
        <v>7.9000000953674299</v>
      </c>
      <c r="E291">
        <v>81504</v>
      </c>
      <c r="F291">
        <v>390578</v>
      </c>
      <c r="G291" t="s">
        <v>44</v>
      </c>
      <c r="H291" t="s">
        <v>3</v>
      </c>
      <c r="I291">
        <f>tbl_Fact[[#This Row],[Duration]] / 60</f>
        <v>0.13166666825612383</v>
      </c>
      <c r="J291">
        <f>IF(OR(G291="Run Time", G291="CC (Changeover Cleaning)"), I291, 0)</f>
        <v>0</v>
      </c>
      <c r="K291">
        <f>IF(G291&lt;&gt;"PM (Maintenance)", I291, 0)</f>
        <v>0.13166666825612383</v>
      </c>
      <c r="L291" s="5">
        <f>MAX(tbl_Fact[[#This Row],[TotalBiscuitsMade]],tbl_Fact[[#This Row],[GoodMadeBiscuits]])</f>
        <v>390578</v>
      </c>
      <c r="M291" s="5">
        <f>IF(tbl_Fact[[#This Row],[Operating_Hours]]&gt;0,tbl_Fact[[#This Row],[Operating_Hours]]*51840,0)</f>
        <v>0</v>
      </c>
    </row>
    <row r="292" spans="1:13" hidden="1" x14ac:dyDescent="0.2">
      <c r="A292" t="s">
        <v>6</v>
      </c>
      <c r="B292" s="1">
        <v>44379.01289351852</v>
      </c>
      <c r="C292" s="1">
        <v>44379.022824074076</v>
      </c>
      <c r="D292">
        <v>14.3000335693359</v>
      </c>
      <c r="E292">
        <v>0</v>
      </c>
      <c r="F292">
        <v>321</v>
      </c>
      <c r="G292" t="s">
        <v>44</v>
      </c>
      <c r="H292" t="s">
        <v>3</v>
      </c>
      <c r="I292">
        <f>tbl_Fact[[#This Row],[Duration]] / 60</f>
        <v>0.238333892822265</v>
      </c>
      <c r="J292">
        <f>IF(OR(G292="Run Time", G292="CC (Changeover Cleaning)"), I292, 0)</f>
        <v>0</v>
      </c>
      <c r="K292">
        <f>IF(G292&lt;&gt;"PM (Maintenance)", I292, 0)</f>
        <v>0.238333892822265</v>
      </c>
      <c r="L292" s="5">
        <f>MAX(tbl_Fact[[#This Row],[TotalBiscuitsMade]],tbl_Fact[[#This Row],[GoodMadeBiscuits]])</f>
        <v>321</v>
      </c>
      <c r="M292" s="5">
        <f>IF(tbl_Fact[[#This Row],[Operating_Hours]]&gt;0,tbl_Fact[[#This Row],[Operating_Hours]]*51840,0)</f>
        <v>0</v>
      </c>
    </row>
    <row r="293" spans="1:13" hidden="1" x14ac:dyDescent="0.2">
      <c r="A293" t="s">
        <v>5</v>
      </c>
      <c r="B293" s="1">
        <v>44379.018125000002</v>
      </c>
      <c r="C293" s="1">
        <v>44379.020219907405</v>
      </c>
      <c r="D293">
        <v>3.0166666507720898</v>
      </c>
      <c r="E293">
        <v>81703</v>
      </c>
      <c r="F293">
        <v>390992</v>
      </c>
      <c r="G293" t="s">
        <v>43</v>
      </c>
      <c r="H293" t="s">
        <v>3</v>
      </c>
      <c r="I293">
        <f>tbl_Fact[[#This Row],[Duration]] / 60</f>
        <v>5.0277777512868167E-2</v>
      </c>
      <c r="J293">
        <f>IF(OR(G293="Run Time", G293="CC (Changeover Cleaning)"), I293, 0)</f>
        <v>5.0277777512868167E-2</v>
      </c>
      <c r="K293">
        <f>IF(G293&lt;&gt;"PM (Maintenance)", I293, 0)</f>
        <v>5.0277777512868167E-2</v>
      </c>
      <c r="L293" s="5">
        <f>MAX(tbl_Fact[[#This Row],[TotalBiscuitsMade]],tbl_Fact[[#This Row],[GoodMadeBiscuits]])</f>
        <v>390992</v>
      </c>
      <c r="M293" s="5">
        <f>IF(tbl_Fact[[#This Row],[Operating_Hours]]&gt;0,tbl_Fact[[#This Row],[Operating_Hours]]*51840,0)</f>
        <v>2606.3999862670858</v>
      </c>
    </row>
    <row r="294" spans="1:13" x14ac:dyDescent="0.2">
      <c r="A294" t="s">
        <v>8</v>
      </c>
      <c r="B294" s="1">
        <v>44379.019201388888</v>
      </c>
      <c r="C294" s="1">
        <v>44379.023888888885</v>
      </c>
      <c r="D294">
        <v>6.7500166893005398</v>
      </c>
      <c r="E294">
        <v>0</v>
      </c>
      <c r="F294">
        <v>466</v>
      </c>
      <c r="G294" t="s">
        <v>43</v>
      </c>
      <c r="H294" t="s">
        <v>3</v>
      </c>
      <c r="I294">
        <f>tbl_Fact[[#This Row],[Duration]] / 60</f>
        <v>0.112500278155009</v>
      </c>
      <c r="J294">
        <f>IF(OR(G294="Run Time", G294="CC (Changeover Cleaning)"), I294, 0)</f>
        <v>0.112500278155009</v>
      </c>
      <c r="K294">
        <f>IF(G294&lt;&gt;"PM (Maintenance)", I294, 0)</f>
        <v>0.112500278155009</v>
      </c>
      <c r="L294" s="5">
        <f>MAX(tbl_Fact[[#This Row],[TotalBiscuitsMade]],tbl_Fact[[#This Row],[GoodMadeBiscuits]])</f>
        <v>466</v>
      </c>
      <c r="M294" s="5">
        <f>IF(tbl_Fact[[#This Row],[Operating_Hours]]&gt;0,tbl_Fact[[#This Row],[Operating_Hours]]*51840,0)</f>
        <v>5832.0144195556668</v>
      </c>
    </row>
    <row r="295" spans="1:13" hidden="1" x14ac:dyDescent="0.2">
      <c r="A295" t="s">
        <v>5</v>
      </c>
      <c r="B295" s="1">
        <v>44379.020219907405</v>
      </c>
      <c r="C295" s="1">
        <v>44379.02306712963</v>
      </c>
      <c r="D295">
        <v>4.0999999046325701</v>
      </c>
      <c r="E295">
        <v>83815</v>
      </c>
      <c r="F295">
        <v>393159</v>
      </c>
      <c r="G295" t="s">
        <v>44</v>
      </c>
      <c r="H295" t="s">
        <v>3</v>
      </c>
      <c r="I295">
        <f>tbl_Fact[[#This Row],[Duration]] / 60</f>
        <v>6.8333331743876166E-2</v>
      </c>
      <c r="J295">
        <f>IF(OR(G295="Run Time", G295="CC (Changeover Cleaning)"), I295, 0)</f>
        <v>0</v>
      </c>
      <c r="K295">
        <f>IF(G295&lt;&gt;"PM (Maintenance)", I295, 0)</f>
        <v>6.8333331743876166E-2</v>
      </c>
      <c r="L295" s="5">
        <f>MAX(tbl_Fact[[#This Row],[TotalBiscuitsMade]],tbl_Fact[[#This Row],[GoodMadeBiscuits]])</f>
        <v>393159</v>
      </c>
      <c r="M295" s="5">
        <f>IF(tbl_Fact[[#This Row],[Operating_Hours]]&gt;0,tbl_Fact[[#This Row],[Operating_Hours]]*51840,0)</f>
        <v>0</v>
      </c>
    </row>
    <row r="296" spans="1:13" hidden="1" x14ac:dyDescent="0.2">
      <c r="A296" t="s">
        <v>6</v>
      </c>
      <c r="B296" s="1">
        <v>44379.022824074076</v>
      </c>
      <c r="C296" s="1">
        <v>44379.024131944447</v>
      </c>
      <c r="D296">
        <v>1.88329994678497</v>
      </c>
      <c r="E296">
        <v>0</v>
      </c>
      <c r="F296">
        <v>140</v>
      </c>
      <c r="G296" t="s">
        <v>43</v>
      </c>
      <c r="H296" t="s">
        <v>3</v>
      </c>
      <c r="I296">
        <f>tbl_Fact[[#This Row],[Duration]] / 60</f>
        <v>3.1388332446416166E-2</v>
      </c>
      <c r="J296">
        <f>IF(OR(G296="Run Time", G296="CC (Changeover Cleaning)"), I296, 0)</f>
        <v>3.1388332446416166E-2</v>
      </c>
      <c r="K296">
        <f>IF(G296&lt;&gt;"PM (Maintenance)", I296, 0)</f>
        <v>3.1388332446416166E-2</v>
      </c>
      <c r="L296" s="5">
        <f>MAX(tbl_Fact[[#This Row],[TotalBiscuitsMade]],tbl_Fact[[#This Row],[GoodMadeBiscuits]])</f>
        <v>140</v>
      </c>
      <c r="M296" s="5">
        <f>IF(tbl_Fact[[#This Row],[Operating_Hours]]&gt;0,tbl_Fact[[#This Row],[Operating_Hours]]*51840,0)</f>
        <v>1627.1711540222141</v>
      </c>
    </row>
    <row r="297" spans="1:13" hidden="1" x14ac:dyDescent="0.2">
      <c r="A297" t="s">
        <v>5</v>
      </c>
      <c r="B297" s="1">
        <v>44379.02306712963</v>
      </c>
      <c r="C297" s="1">
        <v>44379.028564814813</v>
      </c>
      <c r="D297">
        <v>7.9166665077209499</v>
      </c>
      <c r="E297">
        <v>84173</v>
      </c>
      <c r="F297">
        <v>393157</v>
      </c>
      <c r="G297" t="s">
        <v>43</v>
      </c>
      <c r="H297" t="s">
        <v>3</v>
      </c>
      <c r="I297">
        <f>tbl_Fact[[#This Row],[Duration]] / 60</f>
        <v>0.13194444179534917</v>
      </c>
      <c r="J297">
        <f>IF(OR(G297="Run Time", G297="CC (Changeover Cleaning)"), I297, 0)</f>
        <v>0.13194444179534917</v>
      </c>
      <c r="K297">
        <f>IF(G297&lt;&gt;"PM (Maintenance)", I297, 0)</f>
        <v>0.13194444179534917</v>
      </c>
      <c r="L297" s="5">
        <f>MAX(tbl_Fact[[#This Row],[TotalBiscuitsMade]],tbl_Fact[[#This Row],[GoodMadeBiscuits]])</f>
        <v>393157</v>
      </c>
      <c r="M297" s="5">
        <f>IF(tbl_Fact[[#This Row],[Operating_Hours]]&gt;0,tbl_Fact[[#This Row],[Operating_Hours]]*51840,0)</f>
        <v>6839.9998626709012</v>
      </c>
    </row>
    <row r="298" spans="1:13" x14ac:dyDescent="0.2">
      <c r="A298" t="s">
        <v>8</v>
      </c>
      <c r="B298" s="1">
        <v>44379.023888888885</v>
      </c>
      <c r="C298" s="1">
        <v>44379.029976851853</v>
      </c>
      <c r="D298">
        <v>8.7667169570922905</v>
      </c>
      <c r="E298">
        <v>0</v>
      </c>
      <c r="F298">
        <v>435</v>
      </c>
      <c r="G298" t="s">
        <v>44</v>
      </c>
      <c r="H298" t="s">
        <v>3</v>
      </c>
      <c r="I298">
        <f>tbl_Fact[[#This Row],[Duration]] / 60</f>
        <v>0.14611194928487151</v>
      </c>
      <c r="J298">
        <f>IF(OR(G298="Run Time", G298="CC (Changeover Cleaning)"), I298, 0)</f>
        <v>0</v>
      </c>
      <c r="K298">
        <f>IF(G298&lt;&gt;"PM (Maintenance)", I298, 0)</f>
        <v>0.14611194928487151</v>
      </c>
      <c r="L298" s="5">
        <f>MAX(tbl_Fact[[#This Row],[TotalBiscuitsMade]],tbl_Fact[[#This Row],[GoodMadeBiscuits]])</f>
        <v>435</v>
      </c>
      <c r="M298" s="5">
        <f>IF(tbl_Fact[[#This Row],[Operating_Hours]]&gt;0,tbl_Fact[[#This Row],[Operating_Hours]]*51840,0)</f>
        <v>0</v>
      </c>
    </row>
    <row r="299" spans="1:13" hidden="1" x14ac:dyDescent="0.2">
      <c r="A299" t="s">
        <v>6</v>
      </c>
      <c r="B299" s="1">
        <v>44379.024131944447</v>
      </c>
      <c r="C299" s="1">
        <v>44379.024618055555</v>
      </c>
      <c r="D299">
        <v>0.70008331537246704</v>
      </c>
      <c r="E299">
        <v>0</v>
      </c>
      <c r="F299">
        <v>482</v>
      </c>
      <c r="G299" t="s">
        <v>44</v>
      </c>
      <c r="H299" t="s">
        <v>3</v>
      </c>
      <c r="I299">
        <f>tbl_Fact[[#This Row],[Duration]] / 60</f>
        <v>1.1668055256207784E-2</v>
      </c>
      <c r="J299">
        <f>IF(OR(G299="Run Time", G299="CC (Changeover Cleaning)"), I299, 0)</f>
        <v>0</v>
      </c>
      <c r="K299">
        <f>IF(G299&lt;&gt;"PM (Maintenance)", I299, 0)</f>
        <v>1.1668055256207784E-2</v>
      </c>
      <c r="L299" s="5">
        <f>MAX(tbl_Fact[[#This Row],[TotalBiscuitsMade]],tbl_Fact[[#This Row],[GoodMadeBiscuits]])</f>
        <v>482</v>
      </c>
      <c r="M299" s="5">
        <f>IF(tbl_Fact[[#This Row],[Operating_Hours]]&gt;0,tbl_Fact[[#This Row],[Operating_Hours]]*51840,0)</f>
        <v>0</v>
      </c>
    </row>
    <row r="300" spans="1:13" hidden="1" x14ac:dyDescent="0.2">
      <c r="A300" t="s">
        <v>6</v>
      </c>
      <c r="B300" s="1">
        <v>44379.024618055555</v>
      </c>
      <c r="C300" s="1">
        <v>44379.024791666663</v>
      </c>
      <c r="D300">
        <v>0.249983340501785</v>
      </c>
      <c r="E300">
        <v>0</v>
      </c>
      <c r="F300">
        <v>493</v>
      </c>
      <c r="G300" t="s">
        <v>43</v>
      </c>
      <c r="H300" t="s">
        <v>3</v>
      </c>
      <c r="I300">
        <f>tbl_Fact[[#This Row],[Duration]] / 60</f>
        <v>4.1663890083630832E-3</v>
      </c>
      <c r="J300">
        <f>IF(OR(G300="Run Time", G300="CC (Changeover Cleaning)"), I300, 0)</f>
        <v>4.1663890083630832E-3</v>
      </c>
      <c r="K300">
        <f>IF(G300&lt;&gt;"PM (Maintenance)", I300, 0)</f>
        <v>4.1663890083630832E-3</v>
      </c>
      <c r="L300" s="5">
        <f>MAX(tbl_Fact[[#This Row],[TotalBiscuitsMade]],tbl_Fact[[#This Row],[GoodMadeBiscuits]])</f>
        <v>493</v>
      </c>
      <c r="M300" s="5">
        <f>IF(tbl_Fact[[#This Row],[Operating_Hours]]&gt;0,tbl_Fact[[#This Row],[Operating_Hours]]*51840,0)</f>
        <v>215.98560619354222</v>
      </c>
    </row>
    <row r="301" spans="1:13" hidden="1" x14ac:dyDescent="0.2">
      <c r="A301" t="s">
        <v>6</v>
      </c>
      <c r="B301" s="1">
        <v>44379.024791666663</v>
      </c>
      <c r="C301" s="1">
        <v>44379.029618055552</v>
      </c>
      <c r="D301">
        <v>6.9500665664672896</v>
      </c>
      <c r="E301">
        <v>0</v>
      </c>
      <c r="F301">
        <v>117</v>
      </c>
      <c r="G301" t="s">
        <v>44</v>
      </c>
      <c r="H301" t="s">
        <v>3</v>
      </c>
      <c r="I301">
        <f>tbl_Fact[[#This Row],[Duration]] / 60</f>
        <v>0.11583444277445483</v>
      </c>
      <c r="J301">
        <f>IF(OR(G301="Run Time", G301="CC (Changeover Cleaning)"), I301, 0)</f>
        <v>0</v>
      </c>
      <c r="K301">
        <f>IF(G301&lt;&gt;"PM (Maintenance)", I301, 0)</f>
        <v>0.11583444277445483</v>
      </c>
      <c r="L301" s="5">
        <f>MAX(tbl_Fact[[#This Row],[TotalBiscuitsMade]],tbl_Fact[[#This Row],[GoodMadeBiscuits]])</f>
        <v>117</v>
      </c>
      <c r="M301" s="5">
        <f>IF(tbl_Fact[[#This Row],[Operating_Hours]]&gt;0,tbl_Fact[[#This Row],[Operating_Hours]]*51840,0)</f>
        <v>0</v>
      </c>
    </row>
    <row r="302" spans="1:13" hidden="1" x14ac:dyDescent="0.2">
      <c r="A302" t="s">
        <v>5</v>
      </c>
      <c r="B302" s="1">
        <v>44379.028564814813</v>
      </c>
      <c r="C302" s="1">
        <v>44379.030277777776</v>
      </c>
      <c r="D302">
        <v>2.4666666984558101</v>
      </c>
      <c r="E302">
        <v>85541</v>
      </c>
      <c r="F302">
        <v>395043</v>
      </c>
      <c r="G302" t="s">
        <v>44</v>
      </c>
      <c r="H302" t="s">
        <v>3</v>
      </c>
      <c r="I302">
        <f>tbl_Fact[[#This Row],[Duration]] / 60</f>
        <v>4.1111111640930169E-2</v>
      </c>
      <c r="J302">
        <f>IF(OR(G302="Run Time", G302="CC (Changeover Cleaning)"), I302, 0)</f>
        <v>0</v>
      </c>
      <c r="K302">
        <f>IF(G302&lt;&gt;"PM (Maintenance)", I302, 0)</f>
        <v>4.1111111640930169E-2</v>
      </c>
      <c r="L302" s="5">
        <f>MAX(tbl_Fact[[#This Row],[TotalBiscuitsMade]],tbl_Fact[[#This Row],[GoodMadeBiscuits]])</f>
        <v>395043</v>
      </c>
      <c r="M302" s="5">
        <f>IF(tbl_Fact[[#This Row],[Operating_Hours]]&gt;0,tbl_Fact[[#This Row],[Operating_Hours]]*51840,0)</f>
        <v>0</v>
      </c>
    </row>
    <row r="303" spans="1:13" hidden="1" x14ac:dyDescent="0.2">
      <c r="A303" t="s">
        <v>6</v>
      </c>
      <c r="B303" s="1">
        <v>44379.029618055552</v>
      </c>
      <c r="C303" s="1">
        <v>44379.032962962963</v>
      </c>
      <c r="D303">
        <v>4.81654977798462</v>
      </c>
      <c r="E303">
        <v>0</v>
      </c>
      <c r="F303">
        <v>47</v>
      </c>
      <c r="G303" t="s">
        <v>43</v>
      </c>
      <c r="H303" t="s">
        <v>3</v>
      </c>
      <c r="I303">
        <f>tbl_Fact[[#This Row],[Duration]] / 60</f>
        <v>8.0275829633077E-2</v>
      </c>
      <c r="J303">
        <f>IF(OR(G303="Run Time", G303="CC (Changeover Cleaning)"), I303, 0)</f>
        <v>8.0275829633077E-2</v>
      </c>
      <c r="K303">
        <f>IF(G303&lt;&gt;"PM (Maintenance)", I303, 0)</f>
        <v>8.0275829633077E-2</v>
      </c>
      <c r="L303" s="5">
        <f>MAX(tbl_Fact[[#This Row],[TotalBiscuitsMade]],tbl_Fact[[#This Row],[GoodMadeBiscuits]])</f>
        <v>47</v>
      </c>
      <c r="M303" s="5">
        <f>IF(tbl_Fact[[#This Row],[Operating_Hours]]&gt;0,tbl_Fact[[#This Row],[Operating_Hours]]*51840,0)</f>
        <v>4161.4990081787118</v>
      </c>
    </row>
    <row r="304" spans="1:13" x14ac:dyDescent="0.2">
      <c r="A304" t="s">
        <v>8</v>
      </c>
      <c r="B304" s="1">
        <v>44379.029976851853</v>
      </c>
      <c r="C304" s="1">
        <v>44379.030671296299</v>
      </c>
      <c r="D304">
        <v>0.999933362007141</v>
      </c>
      <c r="E304">
        <v>0</v>
      </c>
      <c r="F304">
        <v>101</v>
      </c>
      <c r="G304" t="s">
        <v>43</v>
      </c>
      <c r="H304" t="s">
        <v>3</v>
      </c>
      <c r="I304">
        <f>tbl_Fact[[#This Row],[Duration]] / 60</f>
        <v>1.666555603345235E-2</v>
      </c>
      <c r="J304">
        <f>IF(OR(G304="Run Time", G304="CC (Changeover Cleaning)"), I304, 0)</f>
        <v>1.666555603345235E-2</v>
      </c>
      <c r="K304">
        <f>IF(G304&lt;&gt;"PM (Maintenance)", I304, 0)</f>
        <v>1.666555603345235E-2</v>
      </c>
      <c r="L304" s="5">
        <f>MAX(tbl_Fact[[#This Row],[TotalBiscuitsMade]],tbl_Fact[[#This Row],[GoodMadeBiscuits]])</f>
        <v>101</v>
      </c>
      <c r="M304" s="5">
        <f>IF(tbl_Fact[[#This Row],[Operating_Hours]]&gt;0,tbl_Fact[[#This Row],[Operating_Hours]]*51840,0)</f>
        <v>863.94242477416981</v>
      </c>
    </row>
    <row r="305" spans="1:13" hidden="1" x14ac:dyDescent="0.2">
      <c r="A305" t="s">
        <v>5</v>
      </c>
      <c r="B305" s="1">
        <v>44379.030277777776</v>
      </c>
      <c r="C305" s="1">
        <v>44379.03087962963</v>
      </c>
      <c r="D305">
        <v>0.86666667461395297</v>
      </c>
      <c r="E305">
        <v>85346</v>
      </c>
      <c r="F305">
        <v>394717</v>
      </c>
      <c r="G305" t="s">
        <v>43</v>
      </c>
      <c r="H305" t="s">
        <v>3</v>
      </c>
      <c r="I305">
        <f>tbl_Fact[[#This Row],[Duration]] / 60</f>
        <v>1.4444444576899217E-2</v>
      </c>
      <c r="J305">
        <f>IF(OR(G305="Run Time", G305="CC (Changeover Cleaning)"), I305, 0)</f>
        <v>1.4444444576899217E-2</v>
      </c>
      <c r="K305">
        <f>IF(G305&lt;&gt;"PM (Maintenance)", I305, 0)</f>
        <v>1.4444444576899217E-2</v>
      </c>
      <c r="L305" s="5">
        <f>MAX(tbl_Fact[[#This Row],[TotalBiscuitsMade]],tbl_Fact[[#This Row],[GoodMadeBiscuits]])</f>
        <v>394717</v>
      </c>
      <c r="M305" s="5">
        <f>IF(tbl_Fact[[#This Row],[Operating_Hours]]&gt;0,tbl_Fact[[#This Row],[Operating_Hours]]*51840,0)</f>
        <v>748.80000686645542</v>
      </c>
    </row>
    <row r="306" spans="1:13" x14ac:dyDescent="0.2">
      <c r="A306" t="s">
        <v>8</v>
      </c>
      <c r="B306" s="1">
        <v>44379.030671296299</v>
      </c>
      <c r="C306" s="1">
        <v>44379.033171296294</v>
      </c>
      <c r="D306">
        <v>3.6000499725341801</v>
      </c>
      <c r="E306">
        <v>0</v>
      </c>
      <c r="F306">
        <v>229</v>
      </c>
      <c r="G306" t="s">
        <v>44</v>
      </c>
      <c r="H306" t="s">
        <v>3</v>
      </c>
      <c r="I306">
        <f>tbl_Fact[[#This Row],[Duration]] / 60</f>
        <v>6.0000832875569669E-2</v>
      </c>
      <c r="J306">
        <f>IF(OR(G306="Run Time", G306="CC (Changeover Cleaning)"), I306, 0)</f>
        <v>0</v>
      </c>
      <c r="K306">
        <f>IF(G306&lt;&gt;"PM (Maintenance)", I306, 0)</f>
        <v>6.0000832875569669E-2</v>
      </c>
      <c r="L306" s="5">
        <f>MAX(tbl_Fact[[#This Row],[TotalBiscuitsMade]],tbl_Fact[[#This Row],[GoodMadeBiscuits]])</f>
        <v>229</v>
      </c>
      <c r="M306" s="5">
        <f>IF(tbl_Fact[[#This Row],[Operating_Hours]]&gt;0,tbl_Fact[[#This Row],[Operating_Hours]]*51840,0)</f>
        <v>0</v>
      </c>
    </row>
    <row r="307" spans="1:13" hidden="1" x14ac:dyDescent="0.2">
      <c r="A307" t="s">
        <v>5</v>
      </c>
      <c r="B307" s="1">
        <v>44379.03087962963</v>
      </c>
      <c r="C307" s="1">
        <v>44379.030902777777</v>
      </c>
      <c r="D307">
        <v>3.3333335071802098E-2</v>
      </c>
      <c r="E307">
        <v>85393</v>
      </c>
      <c r="F307">
        <v>394758</v>
      </c>
      <c r="G307" t="s">
        <v>44</v>
      </c>
      <c r="H307" t="s">
        <v>3</v>
      </c>
      <c r="I307">
        <f>tbl_Fact[[#This Row],[Duration]] / 60</f>
        <v>5.5555558453003495E-4</v>
      </c>
      <c r="J307">
        <f>IF(OR(G307="Run Time", G307="CC (Changeover Cleaning)"), I307, 0)</f>
        <v>0</v>
      </c>
      <c r="K307">
        <f>IF(G307&lt;&gt;"PM (Maintenance)", I307, 0)</f>
        <v>5.5555558453003495E-4</v>
      </c>
      <c r="L307" s="5">
        <f>MAX(tbl_Fact[[#This Row],[TotalBiscuitsMade]],tbl_Fact[[#This Row],[GoodMadeBiscuits]])</f>
        <v>394758</v>
      </c>
      <c r="M307" s="5">
        <f>IF(tbl_Fact[[#This Row],[Operating_Hours]]&gt;0,tbl_Fact[[#This Row],[Operating_Hours]]*51840,0)</f>
        <v>0</v>
      </c>
    </row>
    <row r="308" spans="1:13" hidden="1" x14ac:dyDescent="0.2">
      <c r="A308" t="s">
        <v>5</v>
      </c>
      <c r="B308" s="1">
        <v>44379.030902777777</v>
      </c>
      <c r="C308" s="1">
        <v>44379.030995370369</v>
      </c>
      <c r="D308">
        <v>0.133333340287209</v>
      </c>
      <c r="E308">
        <v>85358</v>
      </c>
      <c r="F308">
        <v>394686</v>
      </c>
      <c r="G308" t="s">
        <v>43</v>
      </c>
      <c r="H308" t="s">
        <v>3</v>
      </c>
      <c r="I308">
        <f>tbl_Fact[[#This Row],[Duration]] / 60</f>
        <v>2.2222223381201502E-3</v>
      </c>
      <c r="J308">
        <f>IF(OR(G308="Run Time", G308="CC (Changeover Cleaning)"), I308, 0)</f>
        <v>2.2222223381201502E-3</v>
      </c>
      <c r="K308">
        <f>IF(G308&lt;&gt;"PM (Maintenance)", I308, 0)</f>
        <v>2.2222223381201502E-3</v>
      </c>
      <c r="L308" s="5">
        <f>MAX(tbl_Fact[[#This Row],[TotalBiscuitsMade]],tbl_Fact[[#This Row],[GoodMadeBiscuits]])</f>
        <v>394686</v>
      </c>
      <c r="M308" s="5">
        <f>IF(tbl_Fact[[#This Row],[Operating_Hours]]&gt;0,tbl_Fact[[#This Row],[Operating_Hours]]*51840,0)</f>
        <v>115.20000600814859</v>
      </c>
    </row>
    <row r="309" spans="1:13" hidden="1" x14ac:dyDescent="0.2">
      <c r="A309" t="s">
        <v>5</v>
      </c>
      <c r="B309" s="1">
        <v>44379.030995370369</v>
      </c>
      <c r="C309" s="1">
        <v>44379.031388888892</v>
      </c>
      <c r="D309">
        <v>0.56666666269302401</v>
      </c>
      <c r="E309">
        <v>85562</v>
      </c>
      <c r="F309">
        <v>395167</v>
      </c>
      <c r="G309" t="s">
        <v>44</v>
      </c>
      <c r="H309" t="s">
        <v>3</v>
      </c>
      <c r="I309">
        <f>tbl_Fact[[#This Row],[Duration]] / 60</f>
        <v>9.4444443782170668E-3</v>
      </c>
      <c r="J309">
        <f>IF(OR(G309="Run Time", G309="CC (Changeover Cleaning)"), I309, 0)</f>
        <v>0</v>
      </c>
      <c r="K309">
        <f>IF(G309&lt;&gt;"PM (Maintenance)", I309, 0)</f>
        <v>9.4444443782170668E-3</v>
      </c>
      <c r="L309" s="5">
        <f>MAX(tbl_Fact[[#This Row],[TotalBiscuitsMade]],tbl_Fact[[#This Row],[GoodMadeBiscuits]])</f>
        <v>395167</v>
      </c>
      <c r="M309" s="5">
        <f>IF(tbl_Fact[[#This Row],[Operating_Hours]]&gt;0,tbl_Fact[[#This Row],[Operating_Hours]]*51840,0)</f>
        <v>0</v>
      </c>
    </row>
    <row r="310" spans="1:13" hidden="1" x14ac:dyDescent="0.2">
      <c r="A310" t="s">
        <v>5</v>
      </c>
      <c r="B310" s="1">
        <v>44379.031388888892</v>
      </c>
      <c r="C310" s="1">
        <v>44379.031956018516</v>
      </c>
      <c r="D310">
        <v>0.81666666269302401</v>
      </c>
      <c r="E310">
        <v>85843</v>
      </c>
      <c r="F310">
        <v>394814</v>
      </c>
      <c r="G310" t="s">
        <v>43</v>
      </c>
      <c r="H310" t="s">
        <v>3</v>
      </c>
      <c r="I310">
        <f>tbl_Fact[[#This Row],[Duration]] / 60</f>
        <v>1.3611111044883734E-2</v>
      </c>
      <c r="J310">
        <f>IF(OR(G310="Run Time", G310="CC (Changeover Cleaning)"), I310, 0)</f>
        <v>1.3611111044883734E-2</v>
      </c>
      <c r="K310">
        <f>IF(G310&lt;&gt;"PM (Maintenance)", I310, 0)</f>
        <v>1.3611111044883734E-2</v>
      </c>
      <c r="L310" s="5">
        <f>MAX(tbl_Fact[[#This Row],[TotalBiscuitsMade]],tbl_Fact[[#This Row],[GoodMadeBiscuits]])</f>
        <v>394814</v>
      </c>
      <c r="M310" s="5">
        <f>IF(tbl_Fact[[#This Row],[Operating_Hours]]&gt;0,tbl_Fact[[#This Row],[Operating_Hours]]*51840,0)</f>
        <v>705.5999965667728</v>
      </c>
    </row>
    <row r="311" spans="1:13" hidden="1" x14ac:dyDescent="0.2">
      <c r="A311" t="s">
        <v>5</v>
      </c>
      <c r="B311" s="1">
        <v>44379.031956018516</v>
      </c>
      <c r="C311" s="1">
        <v>44379.033622685187</v>
      </c>
      <c r="D311">
        <v>2.4000000953674299</v>
      </c>
      <c r="E311">
        <v>87205</v>
      </c>
      <c r="F311">
        <v>396158</v>
      </c>
      <c r="G311" t="s">
        <v>44</v>
      </c>
      <c r="H311" t="s">
        <v>3</v>
      </c>
      <c r="I311">
        <f>tbl_Fact[[#This Row],[Duration]] / 60</f>
        <v>4.0000001589457164E-2</v>
      </c>
      <c r="J311">
        <f>IF(OR(G311="Run Time", G311="CC (Changeover Cleaning)"), I311, 0)</f>
        <v>0</v>
      </c>
      <c r="K311">
        <f>IF(G311&lt;&gt;"PM (Maintenance)", I311, 0)</f>
        <v>4.0000001589457164E-2</v>
      </c>
      <c r="L311" s="5">
        <f>MAX(tbl_Fact[[#This Row],[TotalBiscuitsMade]],tbl_Fact[[#This Row],[GoodMadeBiscuits]])</f>
        <v>396158</v>
      </c>
      <c r="M311" s="5">
        <f>IF(tbl_Fact[[#This Row],[Operating_Hours]]&gt;0,tbl_Fact[[#This Row],[Operating_Hours]]*51840,0)</f>
        <v>0</v>
      </c>
    </row>
    <row r="312" spans="1:13" hidden="1" x14ac:dyDescent="0.2">
      <c r="A312" t="s">
        <v>6</v>
      </c>
      <c r="B312" s="1">
        <v>44379.032962962963</v>
      </c>
      <c r="C312" s="1">
        <v>44379.033391203702</v>
      </c>
      <c r="D312">
        <v>0.61666667461395297</v>
      </c>
      <c r="E312">
        <v>0</v>
      </c>
      <c r="F312">
        <v>30</v>
      </c>
      <c r="G312" t="s">
        <v>44</v>
      </c>
      <c r="H312" t="s">
        <v>3</v>
      </c>
      <c r="I312">
        <f>tbl_Fact[[#This Row],[Duration]] / 60</f>
        <v>1.0277777910232549E-2</v>
      </c>
      <c r="J312">
        <f>IF(OR(G312="Run Time", G312="CC (Changeover Cleaning)"), I312, 0)</f>
        <v>0</v>
      </c>
      <c r="K312">
        <f>IF(G312&lt;&gt;"PM (Maintenance)", I312, 0)</f>
        <v>1.0277777910232549E-2</v>
      </c>
      <c r="L312" s="5">
        <f>MAX(tbl_Fact[[#This Row],[TotalBiscuitsMade]],tbl_Fact[[#This Row],[GoodMadeBiscuits]])</f>
        <v>30</v>
      </c>
      <c r="M312" s="5">
        <f>IF(tbl_Fact[[#This Row],[Operating_Hours]]&gt;0,tbl_Fact[[#This Row],[Operating_Hours]]*51840,0)</f>
        <v>0</v>
      </c>
    </row>
    <row r="313" spans="1:13" x14ac:dyDescent="0.2">
      <c r="A313" t="s">
        <v>8</v>
      </c>
      <c r="B313" s="1">
        <v>44379.033171296294</v>
      </c>
      <c r="C313" s="1">
        <v>44379.034097222226</v>
      </c>
      <c r="D313">
        <v>1.3332999944686901</v>
      </c>
      <c r="E313">
        <v>0</v>
      </c>
      <c r="F313">
        <v>444</v>
      </c>
      <c r="G313" t="s">
        <v>43</v>
      </c>
      <c r="H313" t="s">
        <v>3</v>
      </c>
      <c r="I313">
        <f>tbl_Fact[[#This Row],[Duration]] / 60</f>
        <v>2.2221666574478167E-2</v>
      </c>
      <c r="J313">
        <f>IF(OR(G313="Run Time", G313="CC (Changeover Cleaning)"), I313, 0)</f>
        <v>2.2221666574478167E-2</v>
      </c>
      <c r="K313">
        <f>IF(G313&lt;&gt;"PM (Maintenance)", I313, 0)</f>
        <v>2.2221666574478167E-2</v>
      </c>
      <c r="L313" s="5">
        <f>MAX(tbl_Fact[[#This Row],[TotalBiscuitsMade]],tbl_Fact[[#This Row],[GoodMadeBiscuits]])</f>
        <v>444</v>
      </c>
      <c r="M313" s="5">
        <f>IF(tbl_Fact[[#This Row],[Operating_Hours]]&gt;0,tbl_Fact[[#This Row],[Operating_Hours]]*51840,0)</f>
        <v>1151.9711952209482</v>
      </c>
    </row>
    <row r="314" spans="1:13" hidden="1" x14ac:dyDescent="0.2">
      <c r="A314" t="s">
        <v>6</v>
      </c>
      <c r="B314" s="1">
        <v>44379.033391203702</v>
      </c>
      <c r="C314" s="1">
        <v>44379.034699074073</v>
      </c>
      <c r="D314">
        <v>1.88339996337891</v>
      </c>
      <c r="E314">
        <v>0</v>
      </c>
      <c r="F314">
        <v>166</v>
      </c>
      <c r="G314" t="s">
        <v>43</v>
      </c>
      <c r="H314" t="s">
        <v>3</v>
      </c>
      <c r="I314">
        <f>tbl_Fact[[#This Row],[Duration]] / 60</f>
        <v>3.1389999389648503E-2</v>
      </c>
      <c r="J314">
        <f>IF(OR(G314="Run Time", G314="CC (Changeover Cleaning)"), I314, 0)</f>
        <v>3.1389999389648503E-2</v>
      </c>
      <c r="K314">
        <f>IF(G314&lt;&gt;"PM (Maintenance)", I314, 0)</f>
        <v>3.1389999389648503E-2</v>
      </c>
      <c r="L314" s="5">
        <f>MAX(tbl_Fact[[#This Row],[TotalBiscuitsMade]],tbl_Fact[[#This Row],[GoodMadeBiscuits]])</f>
        <v>166</v>
      </c>
      <c r="M314" s="5">
        <f>IF(tbl_Fact[[#This Row],[Operating_Hours]]&gt;0,tbl_Fact[[#This Row],[Operating_Hours]]*51840,0)</f>
        <v>1627.2575683593784</v>
      </c>
    </row>
    <row r="315" spans="1:13" hidden="1" x14ac:dyDescent="0.2">
      <c r="A315" t="s">
        <v>5</v>
      </c>
      <c r="B315" s="1">
        <v>44379.033622685187</v>
      </c>
      <c r="C315" s="1">
        <v>44379.034178240741</v>
      </c>
      <c r="D315">
        <v>0.80000001192092896</v>
      </c>
      <c r="E315">
        <v>87304</v>
      </c>
      <c r="F315">
        <v>396535</v>
      </c>
      <c r="G315" t="s">
        <v>43</v>
      </c>
      <c r="H315" t="s">
        <v>3</v>
      </c>
      <c r="I315">
        <f>tbl_Fact[[#This Row],[Duration]] / 60</f>
        <v>1.3333333532015483E-2</v>
      </c>
      <c r="J315">
        <f>IF(OR(G315="Run Time", G315="CC (Changeover Cleaning)"), I315, 0)</f>
        <v>1.3333333532015483E-2</v>
      </c>
      <c r="K315">
        <f>IF(G315&lt;&gt;"PM (Maintenance)", I315, 0)</f>
        <v>1.3333333532015483E-2</v>
      </c>
      <c r="L315" s="5">
        <f>MAX(tbl_Fact[[#This Row],[TotalBiscuitsMade]],tbl_Fact[[#This Row],[GoodMadeBiscuits]])</f>
        <v>396535</v>
      </c>
      <c r="M315" s="5">
        <f>IF(tbl_Fact[[#This Row],[Operating_Hours]]&gt;0,tbl_Fact[[#This Row],[Operating_Hours]]*51840,0)</f>
        <v>691.20001029968262</v>
      </c>
    </row>
    <row r="316" spans="1:13" x14ac:dyDescent="0.2">
      <c r="A316" t="s">
        <v>8</v>
      </c>
      <c r="B316" s="1">
        <v>44379.034097222226</v>
      </c>
      <c r="C316" s="1">
        <v>44379.096817129626</v>
      </c>
      <c r="D316">
        <v>90.316917419433594</v>
      </c>
      <c r="E316">
        <v>0</v>
      </c>
      <c r="F316">
        <v>119</v>
      </c>
      <c r="G316" t="s">
        <v>44</v>
      </c>
      <c r="H316" t="s">
        <v>3</v>
      </c>
      <c r="I316">
        <f>tbl_Fact[[#This Row],[Duration]] / 60</f>
        <v>1.50528195699056</v>
      </c>
      <c r="J316">
        <f>IF(OR(G316="Run Time", G316="CC (Changeover Cleaning)"), I316, 0)</f>
        <v>0</v>
      </c>
      <c r="K316">
        <f>IF(G316&lt;&gt;"PM (Maintenance)", I316, 0)</f>
        <v>1.50528195699056</v>
      </c>
      <c r="L316" s="5">
        <f>MAX(tbl_Fact[[#This Row],[TotalBiscuitsMade]],tbl_Fact[[#This Row],[GoodMadeBiscuits]])</f>
        <v>119</v>
      </c>
      <c r="M316" s="5">
        <f>IF(tbl_Fact[[#This Row],[Operating_Hours]]&gt;0,tbl_Fact[[#This Row],[Operating_Hours]]*51840,0)</f>
        <v>0</v>
      </c>
    </row>
    <row r="317" spans="1:13" hidden="1" x14ac:dyDescent="0.2">
      <c r="A317" t="s">
        <v>5</v>
      </c>
      <c r="B317" s="1">
        <v>44379.034178240741</v>
      </c>
      <c r="C317" s="1">
        <v>44379.035682870373</v>
      </c>
      <c r="D317">
        <v>2.1666667461395299</v>
      </c>
      <c r="E317">
        <v>88231</v>
      </c>
      <c r="F317">
        <v>397642</v>
      </c>
      <c r="G317" t="s">
        <v>44</v>
      </c>
      <c r="H317" t="s">
        <v>3</v>
      </c>
      <c r="I317">
        <f>tbl_Fact[[#This Row],[Duration]] / 60</f>
        <v>3.6111112435658829E-2</v>
      </c>
      <c r="J317">
        <f>IF(OR(G317="Run Time", G317="CC (Changeover Cleaning)"), I317, 0)</f>
        <v>0</v>
      </c>
      <c r="K317">
        <f>IF(G317&lt;&gt;"PM (Maintenance)", I317, 0)</f>
        <v>3.6111112435658829E-2</v>
      </c>
      <c r="L317" s="5">
        <f>MAX(tbl_Fact[[#This Row],[TotalBiscuitsMade]],tbl_Fact[[#This Row],[GoodMadeBiscuits]])</f>
        <v>397642</v>
      </c>
      <c r="M317" s="5">
        <f>IF(tbl_Fact[[#This Row],[Operating_Hours]]&gt;0,tbl_Fact[[#This Row],[Operating_Hours]]*51840,0)</f>
        <v>0</v>
      </c>
    </row>
    <row r="318" spans="1:13" hidden="1" x14ac:dyDescent="0.2">
      <c r="A318" t="s">
        <v>6</v>
      </c>
      <c r="B318" s="1">
        <v>44379.034699074073</v>
      </c>
      <c r="C318" s="1">
        <v>44379.061631944445</v>
      </c>
      <c r="D318">
        <v>38.783515930175803</v>
      </c>
      <c r="E318">
        <v>0</v>
      </c>
      <c r="F318">
        <v>207</v>
      </c>
      <c r="G318" t="s">
        <v>44</v>
      </c>
      <c r="H318" t="s">
        <v>3</v>
      </c>
      <c r="I318">
        <f>tbl_Fact[[#This Row],[Duration]] / 60</f>
        <v>0.64639193216959667</v>
      </c>
      <c r="J318">
        <f>IF(OR(G318="Run Time", G318="CC (Changeover Cleaning)"), I318, 0)</f>
        <v>0</v>
      </c>
      <c r="K318">
        <f>IF(G318&lt;&gt;"PM (Maintenance)", I318, 0)</f>
        <v>0.64639193216959667</v>
      </c>
      <c r="L318" s="5">
        <f>MAX(tbl_Fact[[#This Row],[TotalBiscuitsMade]],tbl_Fact[[#This Row],[GoodMadeBiscuits]])</f>
        <v>207</v>
      </c>
      <c r="M318" s="5">
        <f>IF(tbl_Fact[[#This Row],[Operating_Hours]]&gt;0,tbl_Fact[[#This Row],[Operating_Hours]]*51840,0)</f>
        <v>0</v>
      </c>
    </row>
    <row r="319" spans="1:13" hidden="1" x14ac:dyDescent="0.2">
      <c r="A319" t="s">
        <v>5</v>
      </c>
      <c r="B319" s="1">
        <v>44379.035682870373</v>
      </c>
      <c r="C319" s="1">
        <v>44379.03733796296</v>
      </c>
      <c r="D319">
        <v>2.38333344459534</v>
      </c>
      <c r="E319">
        <v>88417</v>
      </c>
      <c r="F319">
        <v>397478</v>
      </c>
      <c r="G319" t="s">
        <v>43</v>
      </c>
      <c r="H319" t="s">
        <v>3</v>
      </c>
      <c r="I319">
        <f>tbl_Fact[[#This Row],[Duration]] / 60</f>
        <v>3.9722224076588999E-2</v>
      </c>
      <c r="J319">
        <f>IF(OR(G319="Run Time", G319="CC (Changeover Cleaning)"), I319, 0)</f>
        <v>3.9722224076588999E-2</v>
      </c>
      <c r="K319">
        <f>IF(G319&lt;&gt;"PM (Maintenance)", I319, 0)</f>
        <v>3.9722224076588999E-2</v>
      </c>
      <c r="L319" s="5">
        <f>MAX(tbl_Fact[[#This Row],[TotalBiscuitsMade]],tbl_Fact[[#This Row],[GoodMadeBiscuits]])</f>
        <v>397478</v>
      </c>
      <c r="M319" s="5">
        <f>IF(tbl_Fact[[#This Row],[Operating_Hours]]&gt;0,tbl_Fact[[#This Row],[Operating_Hours]]*51840,0)</f>
        <v>2059.2000961303738</v>
      </c>
    </row>
    <row r="320" spans="1:13" hidden="1" x14ac:dyDescent="0.2">
      <c r="A320" t="s">
        <v>5</v>
      </c>
      <c r="B320" s="1">
        <v>44379.03733796296</v>
      </c>
      <c r="C320" s="1">
        <v>44379.04179398148</v>
      </c>
      <c r="D320">
        <v>6.4166665077209499</v>
      </c>
      <c r="E320">
        <v>92527</v>
      </c>
      <c r="F320">
        <v>401851</v>
      </c>
      <c r="G320" t="s">
        <v>44</v>
      </c>
      <c r="H320" t="s">
        <v>3</v>
      </c>
      <c r="I320">
        <f>tbl_Fact[[#This Row],[Duration]] / 60</f>
        <v>0.10694444179534916</v>
      </c>
      <c r="J320">
        <f>IF(OR(G320="Run Time", G320="CC (Changeover Cleaning)"), I320, 0)</f>
        <v>0</v>
      </c>
      <c r="K320">
        <f>IF(G320&lt;&gt;"PM (Maintenance)", I320, 0)</f>
        <v>0.10694444179534916</v>
      </c>
      <c r="L320" s="5">
        <f>MAX(tbl_Fact[[#This Row],[TotalBiscuitsMade]],tbl_Fact[[#This Row],[GoodMadeBiscuits]])</f>
        <v>401851</v>
      </c>
      <c r="M320" s="5">
        <f>IF(tbl_Fact[[#This Row],[Operating_Hours]]&gt;0,tbl_Fact[[#This Row],[Operating_Hours]]*51840,0)</f>
        <v>0</v>
      </c>
    </row>
    <row r="321" spans="1:13" hidden="1" x14ac:dyDescent="0.2">
      <c r="A321" t="s">
        <v>5</v>
      </c>
      <c r="B321" s="1">
        <v>44379.04179398148</v>
      </c>
      <c r="C321" s="1">
        <v>44379.046423611115</v>
      </c>
      <c r="D321">
        <v>6.6666665077209499</v>
      </c>
      <c r="E321">
        <v>92873</v>
      </c>
      <c r="F321">
        <v>401978</v>
      </c>
      <c r="G321" t="s">
        <v>43</v>
      </c>
      <c r="H321" t="s">
        <v>3</v>
      </c>
      <c r="I321">
        <f>tbl_Fact[[#This Row],[Duration]] / 60</f>
        <v>0.11111110846201583</v>
      </c>
      <c r="J321">
        <f>IF(OR(G321="Run Time", G321="CC (Changeover Cleaning)"), I321, 0)</f>
        <v>0.11111110846201583</v>
      </c>
      <c r="K321">
        <f>IF(G321&lt;&gt;"PM (Maintenance)", I321, 0)</f>
        <v>0.11111110846201583</v>
      </c>
      <c r="L321" s="5">
        <f>MAX(tbl_Fact[[#This Row],[TotalBiscuitsMade]],tbl_Fact[[#This Row],[GoodMadeBiscuits]])</f>
        <v>401978</v>
      </c>
      <c r="M321" s="5">
        <f>IF(tbl_Fact[[#This Row],[Operating_Hours]]&gt;0,tbl_Fact[[#This Row],[Operating_Hours]]*51840,0)</f>
        <v>5759.9998626709003</v>
      </c>
    </row>
    <row r="322" spans="1:13" hidden="1" x14ac:dyDescent="0.2">
      <c r="A322" t="s">
        <v>5</v>
      </c>
      <c r="B322" s="1">
        <v>44379.046423611115</v>
      </c>
      <c r="C322" s="1">
        <v>44379.047442129631</v>
      </c>
      <c r="D322">
        <v>1.4666666984558101</v>
      </c>
      <c r="E322">
        <v>92987</v>
      </c>
      <c r="F322">
        <v>402566</v>
      </c>
      <c r="G322" t="s">
        <v>44</v>
      </c>
      <c r="H322" t="s">
        <v>3</v>
      </c>
      <c r="I322">
        <f>tbl_Fact[[#This Row],[Duration]] / 60</f>
        <v>2.4444444974263502E-2</v>
      </c>
      <c r="J322">
        <f>IF(OR(G322="Run Time", G322="CC (Changeover Cleaning)"), I322, 0)</f>
        <v>0</v>
      </c>
      <c r="K322">
        <f>IF(G322&lt;&gt;"PM (Maintenance)", I322, 0)</f>
        <v>2.4444444974263502E-2</v>
      </c>
      <c r="L322" s="5">
        <f>MAX(tbl_Fact[[#This Row],[TotalBiscuitsMade]],tbl_Fact[[#This Row],[GoodMadeBiscuits]])</f>
        <v>402566</v>
      </c>
      <c r="M322" s="5">
        <f>IF(tbl_Fact[[#This Row],[Operating_Hours]]&gt;0,tbl_Fact[[#This Row],[Operating_Hours]]*51840,0)</f>
        <v>0</v>
      </c>
    </row>
    <row r="323" spans="1:13" hidden="1" x14ac:dyDescent="0.2">
      <c r="A323" t="s">
        <v>5</v>
      </c>
      <c r="B323" s="1">
        <v>44379.047442129631</v>
      </c>
      <c r="C323" s="1">
        <v>44379.051122685189</v>
      </c>
      <c r="D323">
        <v>5.3000001907348597</v>
      </c>
      <c r="E323">
        <v>93292</v>
      </c>
      <c r="F323">
        <v>402386</v>
      </c>
      <c r="G323" t="s">
        <v>43</v>
      </c>
      <c r="H323" t="s">
        <v>3</v>
      </c>
      <c r="I323">
        <f>tbl_Fact[[#This Row],[Duration]] / 60</f>
        <v>8.8333336512247659E-2</v>
      </c>
      <c r="J323">
        <f>IF(OR(G323="Run Time", G323="CC (Changeover Cleaning)"), I323, 0)</f>
        <v>8.8333336512247659E-2</v>
      </c>
      <c r="K323">
        <f>IF(G323&lt;&gt;"PM (Maintenance)", I323, 0)</f>
        <v>8.8333336512247659E-2</v>
      </c>
      <c r="L323" s="5">
        <f>MAX(tbl_Fact[[#This Row],[TotalBiscuitsMade]],tbl_Fact[[#This Row],[GoodMadeBiscuits]])</f>
        <v>402386</v>
      </c>
      <c r="M323" s="5">
        <f>IF(tbl_Fact[[#This Row],[Operating_Hours]]&gt;0,tbl_Fact[[#This Row],[Operating_Hours]]*51840,0)</f>
        <v>4579.2001647949182</v>
      </c>
    </row>
    <row r="324" spans="1:13" hidden="1" x14ac:dyDescent="0.2">
      <c r="A324" t="s">
        <v>5</v>
      </c>
      <c r="B324" s="1">
        <v>44379.051122685189</v>
      </c>
      <c r="C324" s="1">
        <v>44379.051712962966</v>
      </c>
      <c r="D324">
        <v>0.85000002384185802</v>
      </c>
      <c r="E324">
        <v>93489</v>
      </c>
      <c r="F324">
        <v>402654</v>
      </c>
      <c r="G324" t="s">
        <v>44</v>
      </c>
      <c r="H324" t="s">
        <v>3</v>
      </c>
      <c r="I324">
        <f>tbl_Fact[[#This Row],[Duration]] / 60</f>
        <v>1.4166667064030967E-2</v>
      </c>
      <c r="J324">
        <f>IF(OR(G324="Run Time", G324="CC (Changeover Cleaning)"), I324, 0)</f>
        <v>0</v>
      </c>
      <c r="K324">
        <f>IF(G324&lt;&gt;"PM (Maintenance)", I324, 0)</f>
        <v>1.4166667064030967E-2</v>
      </c>
      <c r="L324" s="5">
        <f>MAX(tbl_Fact[[#This Row],[TotalBiscuitsMade]],tbl_Fact[[#This Row],[GoodMadeBiscuits]])</f>
        <v>402654</v>
      </c>
      <c r="M324" s="5">
        <f>IF(tbl_Fact[[#This Row],[Operating_Hours]]&gt;0,tbl_Fact[[#This Row],[Operating_Hours]]*51840,0)</f>
        <v>0</v>
      </c>
    </row>
    <row r="325" spans="1:13" hidden="1" x14ac:dyDescent="0.2">
      <c r="A325" t="s">
        <v>5</v>
      </c>
      <c r="B325" s="1">
        <v>44379.051712962966</v>
      </c>
      <c r="C325" s="1">
        <v>44379.052002314813</v>
      </c>
      <c r="D325">
        <v>0.41666665673255898</v>
      </c>
      <c r="E325">
        <v>93325</v>
      </c>
      <c r="F325">
        <v>402811</v>
      </c>
      <c r="G325" t="s">
        <v>43</v>
      </c>
      <c r="H325" t="s">
        <v>3</v>
      </c>
      <c r="I325">
        <f>tbl_Fact[[#This Row],[Duration]] / 60</f>
        <v>6.9444442788759832E-3</v>
      </c>
      <c r="J325">
        <f>IF(OR(G325="Run Time", G325="CC (Changeover Cleaning)"), I325, 0)</f>
        <v>6.9444442788759832E-3</v>
      </c>
      <c r="K325">
        <f>IF(G325&lt;&gt;"PM (Maintenance)", I325, 0)</f>
        <v>6.9444442788759832E-3</v>
      </c>
      <c r="L325" s="5">
        <f>MAX(tbl_Fact[[#This Row],[TotalBiscuitsMade]],tbl_Fact[[#This Row],[GoodMadeBiscuits]])</f>
        <v>402811</v>
      </c>
      <c r="M325" s="5">
        <f>IF(tbl_Fact[[#This Row],[Operating_Hours]]&gt;0,tbl_Fact[[#This Row],[Operating_Hours]]*51840,0)</f>
        <v>359.99999141693098</v>
      </c>
    </row>
    <row r="326" spans="1:13" hidden="1" x14ac:dyDescent="0.2">
      <c r="A326" t="s">
        <v>5</v>
      </c>
      <c r="B326" s="1">
        <v>44379.052002314813</v>
      </c>
      <c r="C326" s="1">
        <v>44379.054826388892</v>
      </c>
      <c r="D326">
        <v>4.0666666030883798</v>
      </c>
      <c r="E326">
        <v>95946</v>
      </c>
      <c r="F326">
        <v>405081</v>
      </c>
      <c r="G326" t="s">
        <v>44</v>
      </c>
      <c r="H326" t="s">
        <v>3</v>
      </c>
      <c r="I326">
        <f>tbl_Fact[[#This Row],[Duration]] / 60</f>
        <v>6.7777776718139657E-2</v>
      </c>
      <c r="J326">
        <f>IF(OR(G326="Run Time", G326="CC (Changeover Cleaning)"), I326, 0)</f>
        <v>0</v>
      </c>
      <c r="K326">
        <f>IF(G326&lt;&gt;"PM (Maintenance)", I326, 0)</f>
        <v>6.7777776718139657E-2</v>
      </c>
      <c r="L326" s="5">
        <f>MAX(tbl_Fact[[#This Row],[TotalBiscuitsMade]],tbl_Fact[[#This Row],[GoodMadeBiscuits]])</f>
        <v>405081</v>
      </c>
      <c r="M326" s="5">
        <f>IF(tbl_Fact[[#This Row],[Operating_Hours]]&gt;0,tbl_Fact[[#This Row],[Operating_Hours]]*51840,0)</f>
        <v>0</v>
      </c>
    </row>
    <row r="327" spans="1:13" hidden="1" x14ac:dyDescent="0.2">
      <c r="A327" t="s">
        <v>5</v>
      </c>
      <c r="B327" s="1">
        <v>44379.054826388892</v>
      </c>
      <c r="C327" s="1">
        <v>44379.055972222224</v>
      </c>
      <c r="D327">
        <v>1.6499999761581401</v>
      </c>
      <c r="E327">
        <v>96142</v>
      </c>
      <c r="F327">
        <v>405426</v>
      </c>
      <c r="G327" t="s">
        <v>43</v>
      </c>
      <c r="H327" t="s">
        <v>3</v>
      </c>
      <c r="I327">
        <f>tbl_Fact[[#This Row],[Duration]] / 60</f>
        <v>2.7499999602635668E-2</v>
      </c>
      <c r="J327">
        <f>IF(OR(G327="Run Time", G327="CC (Changeover Cleaning)"), I327, 0)</f>
        <v>2.7499999602635668E-2</v>
      </c>
      <c r="K327">
        <f>IF(G327&lt;&gt;"PM (Maintenance)", I327, 0)</f>
        <v>2.7499999602635668E-2</v>
      </c>
      <c r="L327" s="5">
        <f>MAX(tbl_Fact[[#This Row],[TotalBiscuitsMade]],tbl_Fact[[#This Row],[GoodMadeBiscuits]])</f>
        <v>405426</v>
      </c>
      <c r="M327" s="5">
        <f>IF(tbl_Fact[[#This Row],[Operating_Hours]]&gt;0,tbl_Fact[[#This Row],[Operating_Hours]]*51840,0)</f>
        <v>1425.5999794006329</v>
      </c>
    </row>
    <row r="328" spans="1:13" hidden="1" x14ac:dyDescent="0.2">
      <c r="A328" t="s">
        <v>5</v>
      </c>
      <c r="B328" s="1">
        <v>44379.055972222224</v>
      </c>
      <c r="C328" s="1">
        <v>44379.061527777776</v>
      </c>
      <c r="D328">
        <v>8</v>
      </c>
      <c r="E328">
        <v>101427</v>
      </c>
      <c r="F328">
        <v>410518</v>
      </c>
      <c r="G328" t="s">
        <v>44</v>
      </c>
      <c r="H328" t="s">
        <v>3</v>
      </c>
      <c r="I328">
        <f>tbl_Fact[[#This Row],[Duration]] / 60</f>
        <v>0.13333333333333333</v>
      </c>
      <c r="J328">
        <f>IF(OR(G328="Run Time", G328="CC (Changeover Cleaning)"), I328, 0)</f>
        <v>0</v>
      </c>
      <c r="K328">
        <f>IF(G328&lt;&gt;"PM (Maintenance)", I328, 0)</f>
        <v>0.13333333333333333</v>
      </c>
      <c r="L328" s="5">
        <f>MAX(tbl_Fact[[#This Row],[TotalBiscuitsMade]],tbl_Fact[[#This Row],[GoodMadeBiscuits]])</f>
        <v>410518</v>
      </c>
      <c r="M328" s="5">
        <f>IF(tbl_Fact[[#This Row],[Operating_Hours]]&gt;0,tbl_Fact[[#This Row],[Operating_Hours]]*51840,0)</f>
        <v>0</v>
      </c>
    </row>
    <row r="329" spans="1:13" hidden="1" x14ac:dyDescent="0.2">
      <c r="A329" t="s">
        <v>5</v>
      </c>
      <c r="B329" s="1">
        <v>44379.061527777776</v>
      </c>
      <c r="C329" s="1">
        <v>44379.061898148146</v>
      </c>
      <c r="D329">
        <v>0.53333336114883401</v>
      </c>
      <c r="E329">
        <v>101400</v>
      </c>
      <c r="F329">
        <v>410604</v>
      </c>
      <c r="G329" t="s">
        <v>43</v>
      </c>
      <c r="H329" t="s">
        <v>3</v>
      </c>
      <c r="I329">
        <f>tbl_Fact[[#This Row],[Duration]] / 60</f>
        <v>8.8888893524805661E-3</v>
      </c>
      <c r="J329">
        <f>IF(OR(G329="Run Time", G329="CC (Changeover Cleaning)"), I329, 0)</f>
        <v>8.8888893524805661E-3</v>
      </c>
      <c r="K329">
        <f>IF(G329&lt;&gt;"PM (Maintenance)", I329, 0)</f>
        <v>8.8888893524805661E-3</v>
      </c>
      <c r="L329" s="5">
        <f>MAX(tbl_Fact[[#This Row],[TotalBiscuitsMade]],tbl_Fact[[#This Row],[GoodMadeBiscuits]])</f>
        <v>410604</v>
      </c>
      <c r="M329" s="5">
        <f>IF(tbl_Fact[[#This Row],[Operating_Hours]]&gt;0,tbl_Fact[[#This Row],[Operating_Hours]]*51840,0)</f>
        <v>460.80002403259255</v>
      </c>
    </row>
    <row r="330" spans="1:13" hidden="1" x14ac:dyDescent="0.2">
      <c r="A330" t="s">
        <v>6</v>
      </c>
      <c r="B330" s="1">
        <v>44379.061631944445</v>
      </c>
      <c r="C330" s="1">
        <v>44379.078773148147</v>
      </c>
      <c r="D330">
        <v>24.683399200439499</v>
      </c>
      <c r="E330">
        <v>0</v>
      </c>
      <c r="F330">
        <v>333</v>
      </c>
      <c r="G330" t="s">
        <v>43</v>
      </c>
      <c r="H330" t="s">
        <v>3</v>
      </c>
      <c r="I330">
        <f>tbl_Fact[[#This Row],[Duration]] / 60</f>
        <v>0.41138998667399168</v>
      </c>
      <c r="J330">
        <f>IF(OR(G330="Run Time", G330="CC (Changeover Cleaning)"), I330, 0)</f>
        <v>0.41138998667399168</v>
      </c>
      <c r="K330">
        <f>IF(G330&lt;&gt;"PM (Maintenance)", I330, 0)</f>
        <v>0.41138998667399168</v>
      </c>
      <c r="L330" s="5">
        <f>MAX(tbl_Fact[[#This Row],[TotalBiscuitsMade]],tbl_Fact[[#This Row],[GoodMadeBiscuits]])</f>
        <v>333</v>
      </c>
      <c r="M330" s="5">
        <f>IF(tbl_Fact[[#This Row],[Operating_Hours]]&gt;0,tbl_Fact[[#This Row],[Operating_Hours]]*51840,0)</f>
        <v>21326.456909179728</v>
      </c>
    </row>
    <row r="331" spans="1:13" hidden="1" x14ac:dyDescent="0.2">
      <c r="A331" t="s">
        <v>5</v>
      </c>
      <c r="B331" s="1">
        <v>44379.061898148146</v>
      </c>
      <c r="C331" s="1">
        <v>44379.064085648148</v>
      </c>
      <c r="D331">
        <v>3.1500000953674299</v>
      </c>
      <c r="E331">
        <v>103349</v>
      </c>
      <c r="F331">
        <v>412662</v>
      </c>
      <c r="G331" t="s">
        <v>44</v>
      </c>
      <c r="H331" t="s">
        <v>3</v>
      </c>
      <c r="I331">
        <f>tbl_Fact[[#This Row],[Duration]] / 60</f>
        <v>5.2500001589457161E-2</v>
      </c>
      <c r="J331">
        <f>IF(OR(G331="Run Time", G331="CC (Changeover Cleaning)"), I331, 0)</f>
        <v>0</v>
      </c>
      <c r="K331">
        <f>IF(G331&lt;&gt;"PM (Maintenance)", I331, 0)</f>
        <v>5.2500001589457161E-2</v>
      </c>
      <c r="L331" s="5">
        <f>MAX(tbl_Fact[[#This Row],[TotalBiscuitsMade]],tbl_Fact[[#This Row],[GoodMadeBiscuits]])</f>
        <v>412662</v>
      </c>
      <c r="M331" s="5">
        <f>IF(tbl_Fact[[#This Row],[Operating_Hours]]&gt;0,tbl_Fact[[#This Row],[Operating_Hours]]*51840,0)</f>
        <v>0</v>
      </c>
    </row>
    <row r="332" spans="1:13" hidden="1" x14ac:dyDescent="0.2">
      <c r="A332" t="s">
        <v>5</v>
      </c>
      <c r="B332" s="1">
        <v>44379.064085648148</v>
      </c>
      <c r="C332" s="1">
        <v>44379.064502314817</v>
      </c>
      <c r="D332">
        <v>0.60000002384185802</v>
      </c>
      <c r="E332">
        <v>103195</v>
      </c>
      <c r="F332">
        <v>412376</v>
      </c>
      <c r="G332" t="s">
        <v>43</v>
      </c>
      <c r="H332" t="s">
        <v>3</v>
      </c>
      <c r="I332">
        <f>tbl_Fact[[#This Row],[Duration]] / 60</f>
        <v>1.00000003973643E-2</v>
      </c>
      <c r="J332">
        <f>IF(OR(G332="Run Time", G332="CC (Changeover Cleaning)"), I332, 0)</f>
        <v>1.00000003973643E-2</v>
      </c>
      <c r="K332">
        <f>IF(G332&lt;&gt;"PM (Maintenance)", I332, 0)</f>
        <v>1.00000003973643E-2</v>
      </c>
      <c r="L332" s="5">
        <f>MAX(tbl_Fact[[#This Row],[TotalBiscuitsMade]],tbl_Fact[[#This Row],[GoodMadeBiscuits]])</f>
        <v>412376</v>
      </c>
      <c r="M332" s="5">
        <f>IF(tbl_Fact[[#This Row],[Operating_Hours]]&gt;0,tbl_Fact[[#This Row],[Operating_Hours]]*51840,0)</f>
        <v>518.40002059936535</v>
      </c>
    </row>
    <row r="333" spans="1:13" hidden="1" x14ac:dyDescent="0.2">
      <c r="A333" t="s">
        <v>5</v>
      </c>
      <c r="B333" s="1">
        <v>44379.064502314817</v>
      </c>
      <c r="C333" s="1">
        <v>44379.066851851851</v>
      </c>
      <c r="D333">
        <v>3.38333344459534</v>
      </c>
      <c r="E333">
        <v>105536</v>
      </c>
      <c r="F333">
        <v>414685</v>
      </c>
      <c r="G333" t="s">
        <v>44</v>
      </c>
      <c r="H333" t="s">
        <v>3</v>
      </c>
      <c r="I333">
        <f>tbl_Fact[[#This Row],[Duration]] / 60</f>
        <v>5.6388890743255669E-2</v>
      </c>
      <c r="J333">
        <f>IF(OR(G333="Run Time", G333="CC (Changeover Cleaning)"), I333, 0)</f>
        <v>0</v>
      </c>
      <c r="K333">
        <f>IF(G333&lt;&gt;"PM (Maintenance)", I333, 0)</f>
        <v>5.6388890743255669E-2</v>
      </c>
      <c r="L333" s="5">
        <f>MAX(tbl_Fact[[#This Row],[TotalBiscuitsMade]],tbl_Fact[[#This Row],[GoodMadeBiscuits]])</f>
        <v>414685</v>
      </c>
      <c r="M333" s="5">
        <f>IF(tbl_Fact[[#This Row],[Operating_Hours]]&gt;0,tbl_Fact[[#This Row],[Operating_Hours]]*51840,0)</f>
        <v>0</v>
      </c>
    </row>
    <row r="334" spans="1:13" hidden="1" x14ac:dyDescent="0.2">
      <c r="A334" t="s">
        <v>5</v>
      </c>
      <c r="B334" s="1">
        <v>44379.066851851851</v>
      </c>
      <c r="C334" s="1">
        <v>44379.070613425924</v>
      </c>
      <c r="D334">
        <v>5.4166665077209499</v>
      </c>
      <c r="E334">
        <v>105527</v>
      </c>
      <c r="F334">
        <v>414549</v>
      </c>
      <c r="G334" t="s">
        <v>43</v>
      </c>
      <c r="H334" t="s">
        <v>3</v>
      </c>
      <c r="I334">
        <f>tbl_Fact[[#This Row],[Duration]] / 60</f>
        <v>9.02777751286825E-2</v>
      </c>
      <c r="J334">
        <f>IF(OR(G334="Run Time", G334="CC (Changeover Cleaning)"), I334, 0)</f>
        <v>9.02777751286825E-2</v>
      </c>
      <c r="K334">
        <f>IF(G334&lt;&gt;"PM (Maintenance)", I334, 0)</f>
        <v>9.02777751286825E-2</v>
      </c>
      <c r="L334" s="5">
        <f>MAX(tbl_Fact[[#This Row],[TotalBiscuitsMade]],tbl_Fact[[#This Row],[GoodMadeBiscuits]])</f>
        <v>414549</v>
      </c>
      <c r="M334" s="5">
        <f>IF(tbl_Fact[[#This Row],[Operating_Hours]]&gt;0,tbl_Fact[[#This Row],[Operating_Hours]]*51840,0)</f>
        <v>4679.9998626709012</v>
      </c>
    </row>
    <row r="335" spans="1:13" hidden="1" x14ac:dyDescent="0.2">
      <c r="A335" t="s">
        <v>5</v>
      </c>
      <c r="B335" s="1">
        <v>44379.070613425924</v>
      </c>
      <c r="C335" s="1">
        <v>44379.072060185186</v>
      </c>
      <c r="D335">
        <v>2.0833332538604701</v>
      </c>
      <c r="E335">
        <v>106633</v>
      </c>
      <c r="F335">
        <v>415887</v>
      </c>
      <c r="G335" t="s">
        <v>44</v>
      </c>
      <c r="H335" t="s">
        <v>3</v>
      </c>
      <c r="I335">
        <f>tbl_Fact[[#This Row],[Duration]] / 60</f>
        <v>3.4722220897674502E-2</v>
      </c>
      <c r="J335">
        <f>IF(OR(G335="Run Time", G335="CC (Changeover Cleaning)"), I335, 0)</f>
        <v>0</v>
      </c>
      <c r="K335">
        <f>IF(G335&lt;&gt;"PM (Maintenance)", I335, 0)</f>
        <v>3.4722220897674502E-2</v>
      </c>
      <c r="L335" s="5">
        <f>MAX(tbl_Fact[[#This Row],[TotalBiscuitsMade]],tbl_Fact[[#This Row],[GoodMadeBiscuits]])</f>
        <v>415887</v>
      </c>
      <c r="M335" s="5">
        <f>IF(tbl_Fact[[#This Row],[Operating_Hours]]&gt;0,tbl_Fact[[#This Row],[Operating_Hours]]*51840,0)</f>
        <v>0</v>
      </c>
    </row>
    <row r="336" spans="1:13" hidden="1" x14ac:dyDescent="0.2">
      <c r="A336" t="s">
        <v>5</v>
      </c>
      <c r="B336" s="1">
        <v>44379.072060185186</v>
      </c>
      <c r="C336" s="1">
        <v>44379.072326388887</v>
      </c>
      <c r="D336">
        <v>0.38333332538604697</v>
      </c>
      <c r="E336">
        <v>106412</v>
      </c>
      <c r="F336">
        <v>415987</v>
      </c>
      <c r="G336" t="s">
        <v>43</v>
      </c>
      <c r="H336" t="s">
        <v>3</v>
      </c>
      <c r="I336">
        <f>tbl_Fact[[#This Row],[Duration]] / 60</f>
        <v>6.3888887564341164E-3</v>
      </c>
      <c r="J336">
        <f>IF(OR(G336="Run Time", G336="CC (Changeover Cleaning)"), I336, 0)</f>
        <v>6.3888887564341164E-3</v>
      </c>
      <c r="K336">
        <f>IF(G336&lt;&gt;"PM (Maintenance)", I336, 0)</f>
        <v>6.3888887564341164E-3</v>
      </c>
      <c r="L336" s="5">
        <f>MAX(tbl_Fact[[#This Row],[TotalBiscuitsMade]],tbl_Fact[[#This Row],[GoodMadeBiscuits]])</f>
        <v>415987</v>
      </c>
      <c r="M336" s="5">
        <f>IF(tbl_Fact[[#This Row],[Operating_Hours]]&gt;0,tbl_Fact[[#This Row],[Operating_Hours]]*51840,0)</f>
        <v>331.19999313354458</v>
      </c>
    </row>
    <row r="337" spans="1:13" hidden="1" x14ac:dyDescent="0.2">
      <c r="A337" t="s">
        <v>5</v>
      </c>
      <c r="B337" s="1">
        <v>44379.072326388887</v>
      </c>
      <c r="C337" s="1">
        <v>44379.07953703704</v>
      </c>
      <c r="D337">
        <v>10.3833332061768</v>
      </c>
      <c r="E337">
        <v>113044</v>
      </c>
      <c r="F337">
        <v>422651</v>
      </c>
      <c r="G337" t="s">
        <v>44</v>
      </c>
      <c r="H337" t="s">
        <v>3</v>
      </c>
      <c r="I337">
        <f>tbl_Fact[[#This Row],[Duration]] / 60</f>
        <v>0.17305555343628001</v>
      </c>
      <c r="J337">
        <f>IF(OR(G337="Run Time", G337="CC (Changeover Cleaning)"), I337, 0)</f>
        <v>0</v>
      </c>
      <c r="K337">
        <f>IF(G337&lt;&gt;"PM (Maintenance)", I337, 0)</f>
        <v>0.17305555343628001</v>
      </c>
      <c r="L337" s="5">
        <f>MAX(tbl_Fact[[#This Row],[TotalBiscuitsMade]],tbl_Fact[[#This Row],[GoodMadeBiscuits]])</f>
        <v>422651</v>
      </c>
      <c r="M337" s="5">
        <f>IF(tbl_Fact[[#This Row],[Operating_Hours]]&gt;0,tbl_Fact[[#This Row],[Operating_Hours]]*51840,0)</f>
        <v>0</v>
      </c>
    </row>
    <row r="338" spans="1:13" hidden="1" x14ac:dyDescent="0.2">
      <c r="A338" t="s">
        <v>6</v>
      </c>
      <c r="B338" s="1">
        <v>44379.078773148147</v>
      </c>
      <c r="C338" s="1">
        <v>44379.078958333332</v>
      </c>
      <c r="D338">
        <v>0.266666680574417</v>
      </c>
      <c r="E338">
        <v>0</v>
      </c>
      <c r="F338">
        <v>273</v>
      </c>
      <c r="G338" t="s">
        <v>44</v>
      </c>
      <c r="H338" t="s">
        <v>3</v>
      </c>
      <c r="I338">
        <f>tbl_Fact[[#This Row],[Duration]] / 60</f>
        <v>4.444444676240283E-3</v>
      </c>
      <c r="J338">
        <f>IF(OR(G338="Run Time", G338="CC (Changeover Cleaning)"), I338, 0)</f>
        <v>0</v>
      </c>
      <c r="K338">
        <f>IF(G338&lt;&gt;"PM (Maintenance)", I338, 0)</f>
        <v>4.444444676240283E-3</v>
      </c>
      <c r="L338" s="5">
        <f>MAX(tbl_Fact[[#This Row],[TotalBiscuitsMade]],tbl_Fact[[#This Row],[GoodMadeBiscuits]])</f>
        <v>273</v>
      </c>
      <c r="M338" s="5">
        <f>IF(tbl_Fact[[#This Row],[Operating_Hours]]&gt;0,tbl_Fact[[#This Row],[Operating_Hours]]*51840,0)</f>
        <v>0</v>
      </c>
    </row>
    <row r="339" spans="1:13" hidden="1" x14ac:dyDescent="0.2">
      <c r="A339" t="s">
        <v>6</v>
      </c>
      <c r="B339" s="1">
        <v>44379.078958333332</v>
      </c>
      <c r="C339" s="1">
        <v>44379.079085648147</v>
      </c>
      <c r="D339">
        <v>0.18334999680519101</v>
      </c>
      <c r="E339">
        <v>0</v>
      </c>
      <c r="F339">
        <v>258</v>
      </c>
      <c r="G339" t="s">
        <v>43</v>
      </c>
      <c r="H339" t="s">
        <v>3</v>
      </c>
      <c r="I339">
        <f>tbl_Fact[[#This Row],[Duration]] / 60</f>
        <v>3.0558332800865169E-3</v>
      </c>
      <c r="J339">
        <f>IF(OR(G339="Run Time", G339="CC (Changeover Cleaning)"), I339, 0)</f>
        <v>3.0558332800865169E-3</v>
      </c>
      <c r="K339">
        <f>IF(G339&lt;&gt;"PM (Maintenance)", I339, 0)</f>
        <v>3.0558332800865169E-3</v>
      </c>
      <c r="L339" s="5">
        <f>MAX(tbl_Fact[[#This Row],[TotalBiscuitsMade]],tbl_Fact[[#This Row],[GoodMadeBiscuits]])</f>
        <v>258</v>
      </c>
      <c r="M339" s="5">
        <f>IF(tbl_Fact[[#This Row],[Operating_Hours]]&gt;0,tbl_Fact[[#This Row],[Operating_Hours]]*51840,0)</f>
        <v>158.41439723968503</v>
      </c>
    </row>
    <row r="340" spans="1:13" hidden="1" x14ac:dyDescent="0.2">
      <c r="A340" t="s">
        <v>6</v>
      </c>
      <c r="B340" s="1">
        <v>44379.079085648147</v>
      </c>
      <c r="C340" s="1">
        <v>44379.096701388888</v>
      </c>
      <c r="D340">
        <v>25.366632461547901</v>
      </c>
      <c r="E340">
        <v>0</v>
      </c>
      <c r="F340">
        <v>340</v>
      </c>
      <c r="G340" t="s">
        <v>44</v>
      </c>
      <c r="H340" t="s">
        <v>3</v>
      </c>
      <c r="I340">
        <f>tbl_Fact[[#This Row],[Duration]] / 60</f>
        <v>0.42277720769246502</v>
      </c>
      <c r="J340">
        <f>IF(OR(G340="Run Time", G340="CC (Changeover Cleaning)"), I340, 0)</f>
        <v>0</v>
      </c>
      <c r="K340">
        <f>IF(G340&lt;&gt;"PM (Maintenance)", I340, 0)</f>
        <v>0.42277720769246502</v>
      </c>
      <c r="L340" s="5">
        <f>MAX(tbl_Fact[[#This Row],[TotalBiscuitsMade]],tbl_Fact[[#This Row],[GoodMadeBiscuits]])</f>
        <v>340</v>
      </c>
      <c r="M340" s="5">
        <f>IF(tbl_Fact[[#This Row],[Operating_Hours]]&gt;0,tbl_Fact[[#This Row],[Operating_Hours]]*51840,0)</f>
        <v>0</v>
      </c>
    </row>
    <row r="341" spans="1:13" hidden="1" x14ac:dyDescent="0.2">
      <c r="A341" t="s">
        <v>5</v>
      </c>
      <c r="B341" s="1">
        <v>44379.07953703704</v>
      </c>
      <c r="C341" s="1">
        <v>44379.079837962963</v>
      </c>
      <c r="D341">
        <v>0.43333333730697599</v>
      </c>
      <c r="E341">
        <v>113174</v>
      </c>
      <c r="F341">
        <v>422429</v>
      </c>
      <c r="G341" t="s">
        <v>43</v>
      </c>
      <c r="H341" t="s">
        <v>3</v>
      </c>
      <c r="I341">
        <f>tbl_Fact[[#This Row],[Duration]] / 60</f>
        <v>7.2222222884495996E-3</v>
      </c>
      <c r="J341">
        <f>IF(OR(G341="Run Time", G341="CC (Changeover Cleaning)"), I341, 0)</f>
        <v>7.2222222884495996E-3</v>
      </c>
      <c r="K341">
        <f>IF(G341&lt;&gt;"PM (Maintenance)", I341, 0)</f>
        <v>7.2222222884495996E-3</v>
      </c>
      <c r="L341" s="5">
        <f>MAX(tbl_Fact[[#This Row],[TotalBiscuitsMade]],tbl_Fact[[#This Row],[GoodMadeBiscuits]])</f>
        <v>422429</v>
      </c>
      <c r="M341" s="5">
        <f>IF(tbl_Fact[[#This Row],[Operating_Hours]]&gt;0,tbl_Fact[[#This Row],[Operating_Hours]]*51840,0)</f>
        <v>374.40000343322725</v>
      </c>
    </row>
    <row r="342" spans="1:13" hidden="1" x14ac:dyDescent="0.2">
      <c r="A342" t="s">
        <v>5</v>
      </c>
      <c r="B342" s="1">
        <v>44379.079837962963</v>
      </c>
      <c r="C342" s="1">
        <v>44379.084791666668</v>
      </c>
      <c r="D342">
        <v>7.1333332061767596</v>
      </c>
      <c r="E342">
        <v>117768</v>
      </c>
      <c r="F342">
        <v>427300</v>
      </c>
      <c r="G342" t="s">
        <v>44</v>
      </c>
      <c r="H342" t="s">
        <v>3</v>
      </c>
      <c r="I342">
        <f>tbl_Fact[[#This Row],[Duration]] / 60</f>
        <v>0.11888888676961266</v>
      </c>
      <c r="J342">
        <f>IF(OR(G342="Run Time", G342="CC (Changeover Cleaning)"), I342, 0)</f>
        <v>0</v>
      </c>
      <c r="K342">
        <f>IF(G342&lt;&gt;"PM (Maintenance)", I342, 0)</f>
        <v>0.11888888676961266</v>
      </c>
      <c r="L342" s="5">
        <f>MAX(tbl_Fact[[#This Row],[TotalBiscuitsMade]],tbl_Fact[[#This Row],[GoodMadeBiscuits]])</f>
        <v>427300</v>
      </c>
      <c r="M342" s="5">
        <f>IF(tbl_Fact[[#This Row],[Operating_Hours]]&gt;0,tbl_Fact[[#This Row],[Operating_Hours]]*51840,0)</f>
        <v>0</v>
      </c>
    </row>
    <row r="343" spans="1:13" hidden="1" x14ac:dyDescent="0.2">
      <c r="A343" t="s">
        <v>5</v>
      </c>
      <c r="B343" s="1">
        <v>44379.084791666668</v>
      </c>
      <c r="C343" s="1">
        <v>44379.085787037038</v>
      </c>
      <c r="D343">
        <v>1.43333327770233</v>
      </c>
      <c r="E343">
        <v>117845</v>
      </c>
      <c r="F343">
        <v>427421</v>
      </c>
      <c r="G343" t="s">
        <v>43</v>
      </c>
      <c r="H343" t="s">
        <v>3</v>
      </c>
      <c r="I343">
        <f>tbl_Fact[[#This Row],[Duration]] / 60</f>
        <v>2.3888887961705501E-2</v>
      </c>
      <c r="J343">
        <f>IF(OR(G343="Run Time", G343="CC (Changeover Cleaning)"), I343, 0)</f>
        <v>2.3888887961705501E-2</v>
      </c>
      <c r="K343">
        <f>IF(G343&lt;&gt;"PM (Maintenance)", I343, 0)</f>
        <v>2.3888887961705501E-2</v>
      </c>
      <c r="L343" s="5">
        <f>MAX(tbl_Fact[[#This Row],[TotalBiscuitsMade]],tbl_Fact[[#This Row],[GoodMadeBiscuits]])</f>
        <v>427421</v>
      </c>
      <c r="M343" s="5">
        <f>IF(tbl_Fact[[#This Row],[Operating_Hours]]&gt;0,tbl_Fact[[#This Row],[Operating_Hours]]*51840,0)</f>
        <v>1238.3999519348131</v>
      </c>
    </row>
    <row r="344" spans="1:13" hidden="1" x14ac:dyDescent="0.2">
      <c r="A344" t="s">
        <v>5</v>
      </c>
      <c r="B344" s="1">
        <v>44379.085787037038</v>
      </c>
      <c r="C344" s="1">
        <v>44379.085833333331</v>
      </c>
      <c r="D344">
        <v>6.6666670143604306E-2</v>
      </c>
      <c r="E344">
        <v>117778</v>
      </c>
      <c r="F344">
        <v>427224</v>
      </c>
      <c r="G344" t="s">
        <v>44</v>
      </c>
      <c r="H344" t="s">
        <v>3</v>
      </c>
      <c r="I344">
        <f>tbl_Fact[[#This Row],[Duration]] / 60</f>
        <v>1.1111111690600718E-3</v>
      </c>
      <c r="J344">
        <f>IF(OR(G344="Run Time", G344="CC (Changeover Cleaning)"), I344, 0)</f>
        <v>0</v>
      </c>
      <c r="K344">
        <f>IF(G344&lt;&gt;"PM (Maintenance)", I344, 0)</f>
        <v>1.1111111690600718E-3</v>
      </c>
      <c r="L344" s="5">
        <f>MAX(tbl_Fact[[#This Row],[TotalBiscuitsMade]],tbl_Fact[[#This Row],[GoodMadeBiscuits]])</f>
        <v>427224</v>
      </c>
      <c r="M344" s="5">
        <f>IF(tbl_Fact[[#This Row],[Operating_Hours]]&gt;0,tbl_Fact[[#This Row],[Operating_Hours]]*51840,0)</f>
        <v>0</v>
      </c>
    </row>
    <row r="345" spans="1:13" hidden="1" x14ac:dyDescent="0.2">
      <c r="A345" t="s">
        <v>5</v>
      </c>
      <c r="B345" s="1">
        <v>44379.085833333331</v>
      </c>
      <c r="C345" s="1">
        <v>44379.089780092596</v>
      </c>
      <c r="D345">
        <v>5.6833333969116202</v>
      </c>
      <c r="E345">
        <v>117868</v>
      </c>
      <c r="F345">
        <v>427260</v>
      </c>
      <c r="G345" t="s">
        <v>43</v>
      </c>
      <c r="H345" t="s">
        <v>3</v>
      </c>
      <c r="I345">
        <f>tbl_Fact[[#This Row],[Duration]] / 60</f>
        <v>9.4722223281860335E-2</v>
      </c>
      <c r="J345">
        <f>IF(OR(G345="Run Time", G345="CC (Changeover Cleaning)"), I345, 0)</f>
        <v>9.4722223281860335E-2</v>
      </c>
      <c r="K345">
        <f>IF(G345&lt;&gt;"PM (Maintenance)", I345, 0)</f>
        <v>9.4722223281860335E-2</v>
      </c>
      <c r="L345" s="5">
        <f>MAX(tbl_Fact[[#This Row],[TotalBiscuitsMade]],tbl_Fact[[#This Row],[GoodMadeBiscuits]])</f>
        <v>427260</v>
      </c>
      <c r="M345" s="5">
        <f>IF(tbl_Fact[[#This Row],[Operating_Hours]]&gt;0,tbl_Fact[[#This Row],[Operating_Hours]]*51840,0)</f>
        <v>4910.4000549316397</v>
      </c>
    </row>
    <row r="346" spans="1:13" hidden="1" x14ac:dyDescent="0.2">
      <c r="A346" t="s">
        <v>5</v>
      </c>
      <c r="B346" s="1">
        <v>44379.089780092596</v>
      </c>
      <c r="C346" s="1">
        <v>44379.097187500003</v>
      </c>
      <c r="D346">
        <v>10.6666669845581</v>
      </c>
      <c r="E346">
        <v>125556</v>
      </c>
      <c r="F346">
        <v>434643</v>
      </c>
      <c r="G346" t="s">
        <v>44</v>
      </c>
      <c r="H346" t="s">
        <v>3</v>
      </c>
      <c r="I346">
        <f>tbl_Fact[[#This Row],[Duration]] / 60</f>
        <v>0.17777778307596834</v>
      </c>
      <c r="J346">
        <f>IF(OR(G346="Run Time", G346="CC (Changeover Cleaning)"), I346, 0)</f>
        <v>0</v>
      </c>
      <c r="K346">
        <f>IF(G346&lt;&gt;"PM (Maintenance)", I346, 0)</f>
        <v>0.17777778307596834</v>
      </c>
      <c r="L346" s="5">
        <f>MAX(tbl_Fact[[#This Row],[TotalBiscuitsMade]],tbl_Fact[[#This Row],[GoodMadeBiscuits]])</f>
        <v>434643</v>
      </c>
      <c r="M346" s="5">
        <f>IF(tbl_Fact[[#This Row],[Operating_Hours]]&gt;0,tbl_Fact[[#This Row],[Operating_Hours]]*51840,0)</f>
        <v>0</v>
      </c>
    </row>
    <row r="347" spans="1:13" hidden="1" x14ac:dyDescent="0.2">
      <c r="A347" t="s">
        <v>6</v>
      </c>
      <c r="B347" s="1">
        <v>44379.096701388888</v>
      </c>
      <c r="C347" s="1">
        <v>44379.097638888888</v>
      </c>
      <c r="D347">
        <v>1.3499333858489999</v>
      </c>
      <c r="E347">
        <v>0</v>
      </c>
      <c r="F347">
        <v>362</v>
      </c>
      <c r="G347" t="s">
        <v>43</v>
      </c>
      <c r="H347" t="s">
        <v>3</v>
      </c>
      <c r="I347">
        <f>tbl_Fact[[#This Row],[Duration]] / 60</f>
        <v>2.2498889764149998E-2</v>
      </c>
      <c r="J347">
        <f>IF(OR(G347="Run Time", G347="CC (Changeover Cleaning)"), I347, 0)</f>
        <v>2.2498889764149998E-2</v>
      </c>
      <c r="K347">
        <f>IF(G347&lt;&gt;"PM (Maintenance)", I347, 0)</f>
        <v>2.2498889764149998E-2</v>
      </c>
      <c r="L347" s="5">
        <f>MAX(tbl_Fact[[#This Row],[TotalBiscuitsMade]],tbl_Fact[[#This Row],[GoodMadeBiscuits]])</f>
        <v>362</v>
      </c>
      <c r="M347" s="5">
        <f>IF(tbl_Fact[[#This Row],[Operating_Hours]]&gt;0,tbl_Fact[[#This Row],[Operating_Hours]]*51840,0)</f>
        <v>1166.3424453735358</v>
      </c>
    </row>
    <row r="348" spans="1:13" x14ac:dyDescent="0.2">
      <c r="A348" t="s">
        <v>8</v>
      </c>
      <c r="B348" s="1">
        <v>44379.096817129626</v>
      </c>
      <c r="C348" s="1">
        <v>44379.10465277778</v>
      </c>
      <c r="D348">
        <v>11.2833499908447</v>
      </c>
      <c r="E348">
        <v>0</v>
      </c>
      <c r="F348">
        <v>250</v>
      </c>
      <c r="G348" t="s">
        <v>43</v>
      </c>
      <c r="H348" t="s">
        <v>3</v>
      </c>
      <c r="I348">
        <f>tbl_Fact[[#This Row],[Duration]] / 60</f>
        <v>0.18805583318074501</v>
      </c>
      <c r="J348">
        <f>IF(OR(G348="Run Time", G348="CC (Changeover Cleaning)"), I348, 0)</f>
        <v>0.18805583318074501</v>
      </c>
      <c r="K348">
        <f>IF(G348&lt;&gt;"PM (Maintenance)", I348, 0)</f>
        <v>0.18805583318074501</v>
      </c>
      <c r="L348" s="5">
        <f>MAX(tbl_Fact[[#This Row],[TotalBiscuitsMade]],tbl_Fact[[#This Row],[GoodMadeBiscuits]])</f>
        <v>250</v>
      </c>
      <c r="M348" s="5">
        <f>IF(tbl_Fact[[#This Row],[Operating_Hours]]&gt;0,tbl_Fact[[#This Row],[Operating_Hours]]*51840,0)</f>
        <v>9748.8143920898219</v>
      </c>
    </row>
    <row r="349" spans="1:13" hidden="1" x14ac:dyDescent="0.2">
      <c r="A349" t="s">
        <v>5</v>
      </c>
      <c r="B349" s="1">
        <v>44379.097187500003</v>
      </c>
      <c r="C349" s="1">
        <v>44379.099675925929</v>
      </c>
      <c r="D349">
        <v>3.5833332538604701</v>
      </c>
      <c r="E349">
        <v>125603</v>
      </c>
      <c r="F349">
        <v>434813</v>
      </c>
      <c r="G349" t="s">
        <v>43</v>
      </c>
      <c r="H349" t="s">
        <v>3</v>
      </c>
      <c r="I349">
        <f>tbl_Fact[[#This Row],[Duration]] / 60</f>
        <v>5.9722220897674504E-2</v>
      </c>
      <c r="J349">
        <f>IF(OR(G349="Run Time", G349="CC (Changeover Cleaning)"), I349, 0)</f>
        <v>5.9722220897674504E-2</v>
      </c>
      <c r="K349">
        <f>IF(G349&lt;&gt;"PM (Maintenance)", I349, 0)</f>
        <v>5.9722220897674504E-2</v>
      </c>
      <c r="L349" s="5">
        <f>MAX(tbl_Fact[[#This Row],[TotalBiscuitsMade]],tbl_Fact[[#This Row],[GoodMadeBiscuits]])</f>
        <v>434813</v>
      </c>
      <c r="M349" s="5">
        <f>IF(tbl_Fact[[#This Row],[Operating_Hours]]&gt;0,tbl_Fact[[#This Row],[Operating_Hours]]*51840,0)</f>
        <v>3095.9999313354465</v>
      </c>
    </row>
    <row r="350" spans="1:13" hidden="1" x14ac:dyDescent="0.2">
      <c r="A350" t="s">
        <v>6</v>
      </c>
      <c r="B350" s="1">
        <v>44379.097638888888</v>
      </c>
      <c r="C350" s="1">
        <v>44379.103194444448</v>
      </c>
      <c r="D350">
        <v>8.0004501342773402</v>
      </c>
      <c r="E350">
        <v>0</v>
      </c>
      <c r="F350">
        <v>344</v>
      </c>
      <c r="G350" t="s">
        <v>44</v>
      </c>
      <c r="H350" t="s">
        <v>3</v>
      </c>
      <c r="I350">
        <f>tbl_Fact[[#This Row],[Duration]] / 60</f>
        <v>0.13334083557128901</v>
      </c>
      <c r="J350">
        <f>IF(OR(G350="Run Time", G350="CC (Changeover Cleaning)"), I350, 0)</f>
        <v>0</v>
      </c>
      <c r="K350">
        <f>IF(G350&lt;&gt;"PM (Maintenance)", I350, 0)</f>
        <v>0.13334083557128901</v>
      </c>
      <c r="L350" s="5">
        <f>MAX(tbl_Fact[[#This Row],[TotalBiscuitsMade]],tbl_Fact[[#This Row],[GoodMadeBiscuits]])</f>
        <v>344</v>
      </c>
      <c r="M350" s="5">
        <f>IF(tbl_Fact[[#This Row],[Operating_Hours]]&gt;0,tbl_Fact[[#This Row],[Operating_Hours]]*51840,0)</f>
        <v>0</v>
      </c>
    </row>
    <row r="351" spans="1:13" hidden="1" x14ac:dyDescent="0.2">
      <c r="A351" t="s">
        <v>5</v>
      </c>
      <c r="B351" s="1">
        <v>44379.099675925929</v>
      </c>
      <c r="C351" s="1">
        <v>44379.103368055556</v>
      </c>
      <c r="D351">
        <v>5.3166666030883798</v>
      </c>
      <c r="E351">
        <v>128782</v>
      </c>
      <c r="F351">
        <v>438294</v>
      </c>
      <c r="G351" t="s">
        <v>44</v>
      </c>
      <c r="H351" t="s">
        <v>3</v>
      </c>
      <c r="I351">
        <f>tbl_Fact[[#This Row],[Duration]] / 60</f>
        <v>8.8611110051472999E-2</v>
      </c>
      <c r="J351">
        <f>IF(OR(G351="Run Time", G351="CC (Changeover Cleaning)"), I351, 0)</f>
        <v>0</v>
      </c>
      <c r="K351">
        <f>IF(G351&lt;&gt;"PM (Maintenance)", I351, 0)</f>
        <v>8.8611110051472999E-2</v>
      </c>
      <c r="L351" s="5">
        <f>MAX(tbl_Fact[[#This Row],[TotalBiscuitsMade]],tbl_Fact[[#This Row],[GoodMadeBiscuits]])</f>
        <v>438294</v>
      </c>
      <c r="M351" s="5">
        <f>IF(tbl_Fact[[#This Row],[Operating_Hours]]&gt;0,tbl_Fact[[#This Row],[Operating_Hours]]*51840,0)</f>
        <v>0</v>
      </c>
    </row>
    <row r="352" spans="1:13" hidden="1" x14ac:dyDescent="0.2">
      <c r="A352" t="s">
        <v>6</v>
      </c>
      <c r="B352" s="1">
        <v>44379.103194444448</v>
      </c>
      <c r="C352" s="1">
        <v>44379.104502314818</v>
      </c>
      <c r="D352">
        <v>1.88291668891907</v>
      </c>
      <c r="E352">
        <v>0</v>
      </c>
      <c r="F352">
        <v>495</v>
      </c>
      <c r="G352" t="s">
        <v>43</v>
      </c>
      <c r="H352" t="s">
        <v>3</v>
      </c>
      <c r="I352">
        <f>tbl_Fact[[#This Row],[Duration]] / 60</f>
        <v>3.1381944815317836E-2</v>
      </c>
      <c r="J352">
        <f>IF(OR(G352="Run Time", G352="CC (Changeover Cleaning)"), I352, 0)</f>
        <v>3.1381944815317836E-2</v>
      </c>
      <c r="K352">
        <f>IF(G352&lt;&gt;"PM (Maintenance)", I352, 0)</f>
        <v>3.1381944815317836E-2</v>
      </c>
      <c r="L352" s="5">
        <f>MAX(tbl_Fact[[#This Row],[TotalBiscuitsMade]],tbl_Fact[[#This Row],[GoodMadeBiscuits]])</f>
        <v>495</v>
      </c>
      <c r="M352" s="5">
        <f>IF(tbl_Fact[[#This Row],[Operating_Hours]]&gt;0,tbl_Fact[[#This Row],[Operating_Hours]]*51840,0)</f>
        <v>1626.8400192260767</v>
      </c>
    </row>
    <row r="353" spans="1:13" hidden="1" x14ac:dyDescent="0.2">
      <c r="A353" t="s">
        <v>5</v>
      </c>
      <c r="B353" s="1">
        <v>44379.103368055556</v>
      </c>
      <c r="C353" s="1">
        <v>44379.103831018518</v>
      </c>
      <c r="D353">
        <v>0.66666668653488204</v>
      </c>
      <c r="E353">
        <v>129008</v>
      </c>
      <c r="F353">
        <v>438206</v>
      </c>
      <c r="G353" t="s">
        <v>43</v>
      </c>
      <c r="H353" t="s">
        <v>3</v>
      </c>
      <c r="I353">
        <f>tbl_Fact[[#This Row],[Duration]] / 60</f>
        <v>1.1111111442248033E-2</v>
      </c>
      <c r="J353">
        <f>IF(OR(G353="Run Time", G353="CC (Changeover Cleaning)"), I353, 0)</f>
        <v>1.1111111442248033E-2</v>
      </c>
      <c r="K353">
        <f>IF(G353&lt;&gt;"PM (Maintenance)", I353, 0)</f>
        <v>1.1111111442248033E-2</v>
      </c>
      <c r="L353" s="5">
        <f>MAX(tbl_Fact[[#This Row],[TotalBiscuitsMade]],tbl_Fact[[#This Row],[GoodMadeBiscuits]])</f>
        <v>438206</v>
      </c>
      <c r="M353" s="5">
        <f>IF(tbl_Fact[[#This Row],[Operating_Hours]]&gt;0,tbl_Fact[[#This Row],[Operating_Hours]]*51840,0)</f>
        <v>576.00001716613804</v>
      </c>
    </row>
    <row r="354" spans="1:13" hidden="1" x14ac:dyDescent="0.2">
      <c r="A354" t="s">
        <v>5</v>
      </c>
      <c r="B354" s="1">
        <v>44379.103831018518</v>
      </c>
      <c r="C354" s="1">
        <v>44379.103854166664</v>
      </c>
      <c r="D354">
        <v>3.3333335071802098E-2</v>
      </c>
      <c r="E354">
        <v>128699</v>
      </c>
      <c r="F354">
        <v>438433</v>
      </c>
      <c r="G354" t="s">
        <v>44</v>
      </c>
      <c r="H354" t="s">
        <v>3</v>
      </c>
      <c r="I354">
        <f>tbl_Fact[[#This Row],[Duration]] / 60</f>
        <v>5.5555558453003495E-4</v>
      </c>
      <c r="J354">
        <f>IF(OR(G354="Run Time", G354="CC (Changeover Cleaning)"), I354, 0)</f>
        <v>0</v>
      </c>
      <c r="K354">
        <f>IF(G354&lt;&gt;"PM (Maintenance)", I354, 0)</f>
        <v>5.5555558453003495E-4</v>
      </c>
      <c r="L354" s="5">
        <f>MAX(tbl_Fact[[#This Row],[TotalBiscuitsMade]],tbl_Fact[[#This Row],[GoodMadeBiscuits]])</f>
        <v>438433</v>
      </c>
      <c r="M354" s="5">
        <f>IF(tbl_Fact[[#This Row],[Operating_Hours]]&gt;0,tbl_Fact[[#This Row],[Operating_Hours]]*51840,0)</f>
        <v>0</v>
      </c>
    </row>
    <row r="355" spans="1:13" hidden="1" x14ac:dyDescent="0.2">
      <c r="A355" t="s">
        <v>5</v>
      </c>
      <c r="B355" s="1">
        <v>44379.103854166664</v>
      </c>
      <c r="C355" s="1">
        <v>44379.107847222222</v>
      </c>
      <c r="D355">
        <v>5.75</v>
      </c>
      <c r="E355">
        <v>128704</v>
      </c>
      <c r="F355">
        <v>438369</v>
      </c>
      <c r="G355" t="s">
        <v>43</v>
      </c>
      <c r="H355" t="s">
        <v>3</v>
      </c>
      <c r="I355">
        <f>tbl_Fact[[#This Row],[Duration]] / 60</f>
        <v>9.583333333333334E-2</v>
      </c>
      <c r="J355">
        <f>IF(OR(G355="Run Time", G355="CC (Changeover Cleaning)"), I355, 0)</f>
        <v>9.583333333333334E-2</v>
      </c>
      <c r="K355">
        <f>IF(G355&lt;&gt;"PM (Maintenance)", I355, 0)</f>
        <v>9.583333333333334E-2</v>
      </c>
      <c r="L355" s="5">
        <f>MAX(tbl_Fact[[#This Row],[TotalBiscuitsMade]],tbl_Fact[[#This Row],[GoodMadeBiscuits]])</f>
        <v>438369</v>
      </c>
      <c r="M355" s="5">
        <f>IF(tbl_Fact[[#This Row],[Operating_Hours]]&gt;0,tbl_Fact[[#This Row],[Operating_Hours]]*51840,0)</f>
        <v>4968</v>
      </c>
    </row>
    <row r="356" spans="1:13" hidden="1" x14ac:dyDescent="0.2">
      <c r="A356" t="s">
        <v>6</v>
      </c>
      <c r="B356" s="1">
        <v>44379.104502314818</v>
      </c>
      <c r="C356" s="1">
        <v>44379.10527777778</v>
      </c>
      <c r="D356">
        <v>1.11666667461395</v>
      </c>
      <c r="E356">
        <v>0</v>
      </c>
      <c r="F356">
        <v>55</v>
      </c>
      <c r="G356" t="s">
        <v>44</v>
      </c>
      <c r="H356" t="s">
        <v>3</v>
      </c>
      <c r="I356">
        <f>tbl_Fact[[#This Row],[Duration]] / 60</f>
        <v>1.8611111243565834E-2</v>
      </c>
      <c r="J356">
        <f>IF(OR(G356="Run Time", G356="CC (Changeover Cleaning)"), I356, 0)</f>
        <v>0</v>
      </c>
      <c r="K356">
        <f>IF(G356&lt;&gt;"PM (Maintenance)", I356, 0)</f>
        <v>1.8611111243565834E-2</v>
      </c>
      <c r="L356" s="5">
        <f>MAX(tbl_Fact[[#This Row],[TotalBiscuitsMade]],tbl_Fact[[#This Row],[GoodMadeBiscuits]])</f>
        <v>55</v>
      </c>
      <c r="M356" s="5">
        <f>IF(tbl_Fact[[#This Row],[Operating_Hours]]&gt;0,tbl_Fact[[#This Row],[Operating_Hours]]*51840,0)</f>
        <v>0</v>
      </c>
    </row>
    <row r="357" spans="1:13" x14ac:dyDescent="0.2">
      <c r="A357" t="s">
        <v>8</v>
      </c>
      <c r="B357" s="1">
        <v>44379.10465277778</v>
      </c>
      <c r="C357" s="1">
        <v>44379.631377314814</v>
      </c>
      <c r="D357">
        <v>758.47222900390602</v>
      </c>
      <c r="E357">
        <v>0</v>
      </c>
      <c r="F357">
        <v>156</v>
      </c>
      <c r="G357" t="s">
        <v>44</v>
      </c>
      <c r="H357" t="s">
        <v>25</v>
      </c>
      <c r="I357">
        <f>tbl_Fact[[#This Row],[Duration]] / 60</f>
        <v>12.641203816731768</v>
      </c>
      <c r="J357">
        <f>IF(OR(G357="Run Time", G357="CC (Changeover Cleaning)"), I357, 0)</f>
        <v>0</v>
      </c>
      <c r="K357">
        <f>IF(G357&lt;&gt;"PM (Maintenance)", I357, 0)</f>
        <v>12.641203816731768</v>
      </c>
      <c r="L357" s="5">
        <f>MAX(tbl_Fact[[#This Row],[TotalBiscuitsMade]],tbl_Fact[[#This Row],[GoodMadeBiscuits]])</f>
        <v>156</v>
      </c>
      <c r="M357" s="5">
        <f>IF(tbl_Fact[[#This Row],[Operating_Hours]]&gt;0,tbl_Fact[[#This Row],[Operating_Hours]]*51840,0)</f>
        <v>0</v>
      </c>
    </row>
    <row r="358" spans="1:13" hidden="1" x14ac:dyDescent="0.2">
      <c r="A358" t="s">
        <v>9</v>
      </c>
      <c r="B358" s="1">
        <v>44379.10465277778</v>
      </c>
      <c r="C358" s="1">
        <v>44380.804016203707</v>
      </c>
      <c r="D358">
        <v>2447.07421875</v>
      </c>
      <c r="E358">
        <v>0</v>
      </c>
      <c r="F358">
        <v>406</v>
      </c>
      <c r="G358" t="s">
        <v>44</v>
      </c>
      <c r="H358" t="s">
        <v>25</v>
      </c>
      <c r="I358">
        <f>tbl_Fact[[#This Row],[Duration]] / 60</f>
        <v>40.784570312500001</v>
      </c>
      <c r="J358">
        <f>IF(OR(G358="Run Time", G358="CC (Changeover Cleaning)"), I358, 0)</f>
        <v>0</v>
      </c>
      <c r="K358">
        <f>IF(G358&lt;&gt;"PM (Maintenance)", I358, 0)</f>
        <v>40.784570312500001</v>
      </c>
      <c r="L358" s="5">
        <f>MAX(tbl_Fact[[#This Row],[TotalBiscuitsMade]],tbl_Fact[[#This Row],[GoodMadeBiscuits]])</f>
        <v>406</v>
      </c>
      <c r="M358" s="5">
        <f>IF(tbl_Fact[[#This Row],[Operating_Hours]]&gt;0,tbl_Fact[[#This Row],[Operating_Hours]]*51840,0)</f>
        <v>0</v>
      </c>
    </row>
    <row r="359" spans="1:13" hidden="1" x14ac:dyDescent="0.2">
      <c r="A359" t="s">
        <v>6</v>
      </c>
      <c r="B359" s="1">
        <v>44379.10527777778</v>
      </c>
      <c r="C359" s="1">
        <v>44379.107581018521</v>
      </c>
      <c r="D359">
        <v>3.3169000148773198</v>
      </c>
      <c r="E359">
        <v>0</v>
      </c>
      <c r="F359">
        <v>382</v>
      </c>
      <c r="G359" t="s">
        <v>43</v>
      </c>
      <c r="H359" t="s">
        <v>3</v>
      </c>
      <c r="I359">
        <f>tbl_Fact[[#This Row],[Duration]] / 60</f>
        <v>5.5281666914621996E-2</v>
      </c>
      <c r="J359">
        <f>IF(OR(G359="Run Time", G359="CC (Changeover Cleaning)"), I359, 0)</f>
        <v>5.5281666914621996E-2</v>
      </c>
      <c r="K359">
        <f>IF(G359&lt;&gt;"PM (Maintenance)", I359, 0)</f>
        <v>5.5281666914621996E-2</v>
      </c>
      <c r="L359" s="5">
        <f>MAX(tbl_Fact[[#This Row],[TotalBiscuitsMade]],tbl_Fact[[#This Row],[GoodMadeBiscuits]])</f>
        <v>382</v>
      </c>
      <c r="M359" s="5">
        <f>IF(tbl_Fact[[#This Row],[Operating_Hours]]&gt;0,tbl_Fact[[#This Row],[Operating_Hours]]*51840,0)</f>
        <v>2865.8016128540044</v>
      </c>
    </row>
    <row r="360" spans="1:13" hidden="1" x14ac:dyDescent="0.2">
      <c r="A360" t="s">
        <v>6</v>
      </c>
      <c r="B360" s="1">
        <v>44379.107581018521</v>
      </c>
      <c r="C360" s="1">
        <v>44379.108761574076</v>
      </c>
      <c r="D360">
        <v>1.70006668567657</v>
      </c>
      <c r="E360">
        <v>0</v>
      </c>
      <c r="F360">
        <v>421</v>
      </c>
      <c r="G360" t="s">
        <v>44</v>
      </c>
      <c r="H360" t="s">
        <v>3</v>
      </c>
      <c r="I360">
        <f>tbl_Fact[[#This Row],[Duration]] / 60</f>
        <v>2.8334444761276167E-2</v>
      </c>
      <c r="J360">
        <f>IF(OR(G360="Run Time", G360="CC (Changeover Cleaning)"), I360, 0)</f>
        <v>0</v>
      </c>
      <c r="K360">
        <f>IF(G360&lt;&gt;"PM (Maintenance)", I360, 0)</f>
        <v>2.8334444761276167E-2</v>
      </c>
      <c r="L360" s="5">
        <f>MAX(tbl_Fact[[#This Row],[TotalBiscuitsMade]],tbl_Fact[[#This Row],[GoodMadeBiscuits]])</f>
        <v>421</v>
      </c>
      <c r="M360" s="5">
        <f>IF(tbl_Fact[[#This Row],[Operating_Hours]]&gt;0,tbl_Fact[[#This Row],[Operating_Hours]]*51840,0)</f>
        <v>0</v>
      </c>
    </row>
    <row r="361" spans="1:13" hidden="1" x14ac:dyDescent="0.2">
      <c r="A361" t="s">
        <v>5</v>
      </c>
      <c r="B361" s="1">
        <v>44379.107847222222</v>
      </c>
      <c r="C361" s="1">
        <v>44379.113657407404</v>
      </c>
      <c r="D361">
        <v>8.3666667938232404</v>
      </c>
      <c r="E361">
        <v>134493</v>
      </c>
      <c r="F361">
        <v>443867</v>
      </c>
      <c r="G361" t="s">
        <v>44</v>
      </c>
      <c r="H361" t="s">
        <v>3</v>
      </c>
      <c r="I361">
        <f>tbl_Fact[[#This Row],[Duration]] / 60</f>
        <v>0.13944444656372068</v>
      </c>
      <c r="J361">
        <f>IF(OR(G361="Run Time", G361="CC (Changeover Cleaning)"), I361, 0)</f>
        <v>0</v>
      </c>
      <c r="K361">
        <f>IF(G361&lt;&gt;"PM (Maintenance)", I361, 0)</f>
        <v>0.13944444656372068</v>
      </c>
      <c r="L361" s="5">
        <f>MAX(tbl_Fact[[#This Row],[TotalBiscuitsMade]],tbl_Fact[[#This Row],[GoodMadeBiscuits]])</f>
        <v>443867</v>
      </c>
      <c r="M361" s="5">
        <f>IF(tbl_Fact[[#This Row],[Operating_Hours]]&gt;0,tbl_Fact[[#This Row],[Operating_Hours]]*51840,0)</f>
        <v>0</v>
      </c>
    </row>
    <row r="362" spans="1:13" hidden="1" x14ac:dyDescent="0.2">
      <c r="A362" t="s">
        <v>6</v>
      </c>
      <c r="B362" s="1">
        <v>44379.108761574076</v>
      </c>
      <c r="C362" s="1">
        <v>44379.109456018516</v>
      </c>
      <c r="D362">
        <v>0.999949991703033</v>
      </c>
      <c r="E362">
        <v>0</v>
      </c>
      <c r="F362">
        <v>437</v>
      </c>
      <c r="G362" t="s">
        <v>43</v>
      </c>
      <c r="H362" t="s">
        <v>3</v>
      </c>
      <c r="I362">
        <f>tbl_Fact[[#This Row],[Duration]] / 60</f>
        <v>1.666583319505055E-2</v>
      </c>
      <c r="J362">
        <f>IF(OR(G362="Run Time", G362="CC (Changeover Cleaning)"), I362, 0)</f>
        <v>1.666583319505055E-2</v>
      </c>
      <c r="K362">
        <f>IF(G362&lt;&gt;"PM (Maintenance)", I362, 0)</f>
        <v>1.666583319505055E-2</v>
      </c>
      <c r="L362" s="5">
        <f>MAX(tbl_Fact[[#This Row],[TotalBiscuitsMade]],tbl_Fact[[#This Row],[GoodMadeBiscuits]])</f>
        <v>437</v>
      </c>
      <c r="M362" s="5">
        <f>IF(tbl_Fact[[#This Row],[Operating_Hours]]&gt;0,tbl_Fact[[#This Row],[Operating_Hours]]*51840,0)</f>
        <v>863.95679283142056</v>
      </c>
    </row>
    <row r="363" spans="1:13" hidden="1" x14ac:dyDescent="0.2">
      <c r="A363" t="s">
        <v>6</v>
      </c>
      <c r="B363" s="1">
        <v>44379.109456018516</v>
      </c>
      <c r="C363" s="1">
        <v>44379.111122685186</v>
      </c>
      <c r="D363">
        <v>2.4000167846679701</v>
      </c>
      <c r="E363">
        <v>0</v>
      </c>
      <c r="F363">
        <v>191</v>
      </c>
      <c r="G363" t="s">
        <v>44</v>
      </c>
      <c r="H363" t="s">
        <v>3</v>
      </c>
      <c r="I363">
        <f>tbl_Fact[[#This Row],[Duration]] / 60</f>
        <v>4.0000279744466169E-2</v>
      </c>
      <c r="J363">
        <f>IF(OR(G363="Run Time", G363="CC (Changeover Cleaning)"), I363, 0)</f>
        <v>0</v>
      </c>
      <c r="K363">
        <f>IF(G363&lt;&gt;"PM (Maintenance)", I363, 0)</f>
        <v>4.0000279744466169E-2</v>
      </c>
      <c r="L363" s="5">
        <f>MAX(tbl_Fact[[#This Row],[TotalBiscuitsMade]],tbl_Fact[[#This Row],[GoodMadeBiscuits]])</f>
        <v>191</v>
      </c>
      <c r="M363" s="5">
        <f>IF(tbl_Fact[[#This Row],[Operating_Hours]]&gt;0,tbl_Fact[[#This Row],[Operating_Hours]]*51840,0)</f>
        <v>0</v>
      </c>
    </row>
    <row r="364" spans="1:13" hidden="1" x14ac:dyDescent="0.2">
      <c r="A364" t="s">
        <v>6</v>
      </c>
      <c r="B364" s="1">
        <v>44379.111122685186</v>
      </c>
      <c r="C364" s="1">
        <v>44379.111956018518</v>
      </c>
      <c r="D364">
        <v>1.19996666908264</v>
      </c>
      <c r="E364">
        <v>0</v>
      </c>
      <c r="F364">
        <v>471</v>
      </c>
      <c r="G364" t="s">
        <v>43</v>
      </c>
      <c r="H364" t="s">
        <v>3</v>
      </c>
      <c r="I364">
        <f>tbl_Fact[[#This Row],[Duration]] / 60</f>
        <v>1.9999444484710669E-2</v>
      </c>
      <c r="J364">
        <f>IF(OR(G364="Run Time", G364="CC (Changeover Cleaning)"), I364, 0)</f>
        <v>1.9999444484710669E-2</v>
      </c>
      <c r="K364">
        <f>IF(G364&lt;&gt;"PM (Maintenance)", I364, 0)</f>
        <v>1.9999444484710669E-2</v>
      </c>
      <c r="L364" s="5">
        <f>MAX(tbl_Fact[[#This Row],[TotalBiscuitsMade]],tbl_Fact[[#This Row],[GoodMadeBiscuits]])</f>
        <v>471</v>
      </c>
      <c r="M364" s="5">
        <f>IF(tbl_Fact[[#This Row],[Operating_Hours]]&gt;0,tbl_Fact[[#This Row],[Operating_Hours]]*51840,0)</f>
        <v>1036.771202087401</v>
      </c>
    </row>
    <row r="365" spans="1:13" hidden="1" x14ac:dyDescent="0.2">
      <c r="A365" t="s">
        <v>6</v>
      </c>
      <c r="B365" s="1">
        <v>44379.111956018518</v>
      </c>
      <c r="C365" s="1">
        <v>44379.113298611112</v>
      </c>
      <c r="D365">
        <v>1.93333327770233</v>
      </c>
      <c r="E365">
        <v>0</v>
      </c>
      <c r="F365">
        <v>343</v>
      </c>
      <c r="G365" t="s">
        <v>44</v>
      </c>
      <c r="H365" t="s">
        <v>3</v>
      </c>
      <c r="I365">
        <f>tbl_Fact[[#This Row],[Duration]] / 60</f>
        <v>3.2222221295038836E-2</v>
      </c>
      <c r="J365">
        <f>IF(OR(G365="Run Time", G365="CC (Changeover Cleaning)"), I365, 0)</f>
        <v>0</v>
      </c>
      <c r="K365">
        <f>IF(G365&lt;&gt;"PM (Maintenance)", I365, 0)</f>
        <v>3.2222221295038836E-2</v>
      </c>
      <c r="L365" s="5">
        <f>MAX(tbl_Fact[[#This Row],[TotalBiscuitsMade]],tbl_Fact[[#This Row],[GoodMadeBiscuits]])</f>
        <v>343</v>
      </c>
      <c r="M365" s="5">
        <f>IF(tbl_Fact[[#This Row],[Operating_Hours]]&gt;0,tbl_Fact[[#This Row],[Operating_Hours]]*51840,0)</f>
        <v>0</v>
      </c>
    </row>
    <row r="366" spans="1:13" hidden="1" x14ac:dyDescent="0.2">
      <c r="A366" t="s">
        <v>6</v>
      </c>
      <c r="B366" s="1">
        <v>44379.113298611112</v>
      </c>
      <c r="C366" s="1">
        <v>44379.114016203705</v>
      </c>
      <c r="D366">
        <v>1.0333499908447299</v>
      </c>
      <c r="E366">
        <v>0</v>
      </c>
      <c r="F366">
        <v>252</v>
      </c>
      <c r="G366" t="s">
        <v>43</v>
      </c>
      <c r="H366" t="s">
        <v>3</v>
      </c>
      <c r="I366">
        <f>tbl_Fact[[#This Row],[Duration]] / 60</f>
        <v>1.7222499847412163E-2</v>
      </c>
      <c r="J366">
        <f>IF(OR(G366="Run Time", G366="CC (Changeover Cleaning)"), I366, 0)</f>
        <v>1.7222499847412163E-2</v>
      </c>
      <c r="K366">
        <f>IF(G366&lt;&gt;"PM (Maintenance)", I366, 0)</f>
        <v>1.7222499847412163E-2</v>
      </c>
      <c r="L366" s="5">
        <f>MAX(tbl_Fact[[#This Row],[TotalBiscuitsMade]],tbl_Fact[[#This Row],[GoodMadeBiscuits]])</f>
        <v>252</v>
      </c>
      <c r="M366" s="5">
        <f>IF(tbl_Fact[[#This Row],[Operating_Hours]]&gt;0,tbl_Fact[[#This Row],[Operating_Hours]]*51840,0)</f>
        <v>892.81439208984659</v>
      </c>
    </row>
    <row r="367" spans="1:13" hidden="1" x14ac:dyDescent="0.2">
      <c r="A367" t="s">
        <v>5</v>
      </c>
      <c r="B367" s="1">
        <v>44379.113657407404</v>
      </c>
      <c r="C367" s="1">
        <v>44379.117974537039</v>
      </c>
      <c r="D367">
        <v>6.2166666984558097</v>
      </c>
      <c r="E367">
        <v>134472</v>
      </c>
      <c r="F367">
        <v>443881</v>
      </c>
      <c r="G367" t="s">
        <v>43</v>
      </c>
      <c r="H367" t="s">
        <v>3</v>
      </c>
      <c r="I367">
        <f>tbl_Fact[[#This Row],[Duration]] / 60</f>
        <v>0.10361111164093016</v>
      </c>
      <c r="J367">
        <f>IF(OR(G367="Run Time", G367="CC (Changeover Cleaning)"), I367, 0)</f>
        <v>0.10361111164093016</v>
      </c>
      <c r="K367">
        <f>IF(G367&lt;&gt;"PM (Maintenance)", I367, 0)</f>
        <v>0.10361111164093016</v>
      </c>
      <c r="L367" s="5">
        <f>MAX(tbl_Fact[[#This Row],[TotalBiscuitsMade]],tbl_Fact[[#This Row],[GoodMadeBiscuits]])</f>
        <v>443881</v>
      </c>
      <c r="M367" s="5">
        <f>IF(tbl_Fact[[#This Row],[Operating_Hours]]&gt;0,tbl_Fact[[#This Row],[Operating_Hours]]*51840,0)</f>
        <v>5371.2000274658194</v>
      </c>
    </row>
    <row r="368" spans="1:13" hidden="1" x14ac:dyDescent="0.2">
      <c r="A368" t="s">
        <v>6</v>
      </c>
      <c r="B368" s="1">
        <v>44379.114016203705</v>
      </c>
      <c r="C368" s="1">
        <v>44379.114166666666</v>
      </c>
      <c r="D368">
        <v>0.21666666865348799</v>
      </c>
      <c r="E368">
        <v>0</v>
      </c>
      <c r="F368">
        <v>166</v>
      </c>
      <c r="G368" t="s">
        <v>44</v>
      </c>
      <c r="H368" t="s">
        <v>3</v>
      </c>
      <c r="I368">
        <f>tbl_Fact[[#This Row],[Duration]] / 60</f>
        <v>3.6111111442247998E-3</v>
      </c>
      <c r="J368">
        <f>IF(OR(G368="Run Time", G368="CC (Changeover Cleaning)"), I368, 0)</f>
        <v>0</v>
      </c>
      <c r="K368">
        <f>IF(G368&lt;&gt;"PM (Maintenance)", I368, 0)</f>
        <v>3.6111111442247998E-3</v>
      </c>
      <c r="L368" s="5">
        <f>MAX(tbl_Fact[[#This Row],[TotalBiscuitsMade]],tbl_Fact[[#This Row],[GoodMadeBiscuits]])</f>
        <v>166</v>
      </c>
      <c r="M368" s="5">
        <f>IF(tbl_Fact[[#This Row],[Operating_Hours]]&gt;0,tbl_Fact[[#This Row],[Operating_Hours]]*51840,0)</f>
        <v>0</v>
      </c>
    </row>
    <row r="369" spans="1:13" hidden="1" x14ac:dyDescent="0.2">
      <c r="A369" t="s">
        <v>6</v>
      </c>
      <c r="B369" s="1">
        <v>44379.114166666666</v>
      </c>
      <c r="C369" s="1">
        <v>44379.114282407405</v>
      </c>
      <c r="D369">
        <v>0.166866660118103</v>
      </c>
      <c r="E369">
        <v>0</v>
      </c>
      <c r="F369">
        <v>304</v>
      </c>
      <c r="G369" t="s">
        <v>43</v>
      </c>
      <c r="H369" t="s">
        <v>3</v>
      </c>
      <c r="I369">
        <f>tbl_Fact[[#This Row],[Duration]] / 60</f>
        <v>2.7811110019683835E-3</v>
      </c>
      <c r="J369">
        <f>IF(OR(G369="Run Time", G369="CC (Changeover Cleaning)"), I369, 0)</f>
        <v>2.7811110019683835E-3</v>
      </c>
      <c r="K369">
        <f>IF(G369&lt;&gt;"PM (Maintenance)", I369, 0)</f>
        <v>2.7811110019683835E-3</v>
      </c>
      <c r="L369" s="5">
        <f>MAX(tbl_Fact[[#This Row],[TotalBiscuitsMade]],tbl_Fact[[#This Row],[GoodMadeBiscuits]])</f>
        <v>304</v>
      </c>
      <c r="M369" s="5">
        <f>IF(tbl_Fact[[#This Row],[Operating_Hours]]&gt;0,tbl_Fact[[#This Row],[Operating_Hours]]*51840,0)</f>
        <v>144.17279434204102</v>
      </c>
    </row>
    <row r="370" spans="1:13" hidden="1" x14ac:dyDescent="0.2">
      <c r="A370" t="s">
        <v>6</v>
      </c>
      <c r="B370" s="1">
        <v>44379.114282407405</v>
      </c>
      <c r="C370" s="1">
        <v>44379.122858796298</v>
      </c>
      <c r="D370">
        <v>12.349916458129901</v>
      </c>
      <c r="E370">
        <v>0</v>
      </c>
      <c r="F370">
        <v>436</v>
      </c>
      <c r="G370" t="s">
        <v>44</v>
      </c>
      <c r="H370" t="s">
        <v>3</v>
      </c>
      <c r="I370">
        <f>tbl_Fact[[#This Row],[Duration]] / 60</f>
        <v>0.20583194096883167</v>
      </c>
      <c r="J370">
        <f>IF(OR(G370="Run Time", G370="CC (Changeover Cleaning)"), I370, 0)</f>
        <v>0</v>
      </c>
      <c r="K370">
        <f>IF(G370&lt;&gt;"PM (Maintenance)", I370, 0)</f>
        <v>0.20583194096883167</v>
      </c>
      <c r="L370" s="5">
        <f>MAX(tbl_Fact[[#This Row],[TotalBiscuitsMade]],tbl_Fact[[#This Row],[GoodMadeBiscuits]])</f>
        <v>436</v>
      </c>
      <c r="M370" s="5">
        <f>IF(tbl_Fact[[#This Row],[Operating_Hours]]&gt;0,tbl_Fact[[#This Row],[Operating_Hours]]*51840,0)</f>
        <v>0</v>
      </c>
    </row>
    <row r="371" spans="1:13" hidden="1" x14ac:dyDescent="0.2">
      <c r="A371" t="s">
        <v>5</v>
      </c>
      <c r="B371" s="1">
        <v>44379.117974537039</v>
      </c>
      <c r="C371" s="1">
        <v>44379.118576388886</v>
      </c>
      <c r="D371">
        <v>0.86666667461395297</v>
      </c>
      <c r="E371">
        <v>134706</v>
      </c>
      <c r="F371">
        <v>444378</v>
      </c>
      <c r="G371" t="s">
        <v>44</v>
      </c>
      <c r="H371" t="s">
        <v>3</v>
      </c>
      <c r="I371">
        <f>tbl_Fact[[#This Row],[Duration]] / 60</f>
        <v>1.4444444576899217E-2</v>
      </c>
      <c r="J371">
        <f>IF(OR(G371="Run Time", G371="CC (Changeover Cleaning)"), I371, 0)</f>
        <v>0</v>
      </c>
      <c r="K371">
        <f>IF(G371&lt;&gt;"PM (Maintenance)", I371, 0)</f>
        <v>1.4444444576899217E-2</v>
      </c>
      <c r="L371" s="5">
        <f>MAX(tbl_Fact[[#This Row],[TotalBiscuitsMade]],tbl_Fact[[#This Row],[GoodMadeBiscuits]])</f>
        <v>444378</v>
      </c>
      <c r="M371" s="5">
        <f>IF(tbl_Fact[[#This Row],[Operating_Hours]]&gt;0,tbl_Fact[[#This Row],[Operating_Hours]]*51840,0)</f>
        <v>0</v>
      </c>
    </row>
    <row r="372" spans="1:13" hidden="1" x14ac:dyDescent="0.2">
      <c r="A372" t="s">
        <v>5</v>
      </c>
      <c r="B372" s="1">
        <v>44379.118576388886</v>
      </c>
      <c r="C372" s="1">
        <v>44379.119363425925</v>
      </c>
      <c r="D372">
        <v>1.13333332538605</v>
      </c>
      <c r="E372">
        <v>135090</v>
      </c>
      <c r="F372">
        <v>444193</v>
      </c>
      <c r="G372" t="s">
        <v>43</v>
      </c>
      <c r="H372" t="s">
        <v>3</v>
      </c>
      <c r="I372">
        <f>tbl_Fact[[#This Row],[Duration]] / 60</f>
        <v>1.8888888756434168E-2</v>
      </c>
      <c r="J372">
        <f>IF(OR(G372="Run Time", G372="CC (Changeover Cleaning)"), I372, 0)</f>
        <v>1.8888888756434168E-2</v>
      </c>
      <c r="K372">
        <f>IF(G372&lt;&gt;"PM (Maintenance)", I372, 0)</f>
        <v>1.8888888756434168E-2</v>
      </c>
      <c r="L372" s="5">
        <f>MAX(tbl_Fact[[#This Row],[TotalBiscuitsMade]],tbl_Fact[[#This Row],[GoodMadeBiscuits]])</f>
        <v>444193</v>
      </c>
      <c r="M372" s="5">
        <f>IF(tbl_Fact[[#This Row],[Operating_Hours]]&gt;0,tbl_Fact[[#This Row],[Operating_Hours]]*51840,0)</f>
        <v>979.19999313354731</v>
      </c>
    </row>
    <row r="373" spans="1:13" hidden="1" x14ac:dyDescent="0.2">
      <c r="A373" t="s">
        <v>5</v>
      </c>
      <c r="B373" s="1">
        <v>44379.119363425925</v>
      </c>
      <c r="C373" s="1">
        <v>44379.120069444441</v>
      </c>
      <c r="D373">
        <v>1.0166666507720901</v>
      </c>
      <c r="E373">
        <v>135273</v>
      </c>
      <c r="F373">
        <v>444461</v>
      </c>
      <c r="G373" t="s">
        <v>44</v>
      </c>
      <c r="H373" t="s">
        <v>3</v>
      </c>
      <c r="I373">
        <f>tbl_Fact[[#This Row],[Duration]] / 60</f>
        <v>1.6944444179534834E-2</v>
      </c>
      <c r="J373">
        <f>IF(OR(G373="Run Time", G373="CC (Changeover Cleaning)"), I373, 0)</f>
        <v>0</v>
      </c>
      <c r="K373">
        <f>IF(G373&lt;&gt;"PM (Maintenance)", I373, 0)</f>
        <v>1.6944444179534834E-2</v>
      </c>
      <c r="L373" s="5">
        <f>MAX(tbl_Fact[[#This Row],[TotalBiscuitsMade]],tbl_Fact[[#This Row],[GoodMadeBiscuits]])</f>
        <v>444461</v>
      </c>
      <c r="M373" s="5">
        <f>IF(tbl_Fact[[#This Row],[Operating_Hours]]&gt;0,tbl_Fact[[#This Row],[Operating_Hours]]*51840,0)</f>
        <v>0</v>
      </c>
    </row>
    <row r="374" spans="1:13" hidden="1" x14ac:dyDescent="0.2">
      <c r="A374" t="s">
        <v>5</v>
      </c>
      <c r="B374" s="1">
        <v>44379.120069444441</v>
      </c>
      <c r="C374" s="1">
        <v>44379.121030092596</v>
      </c>
      <c r="D374">
        <v>1.38333332538605</v>
      </c>
      <c r="E374">
        <v>135391</v>
      </c>
      <c r="F374">
        <v>444574</v>
      </c>
      <c r="G374" t="s">
        <v>43</v>
      </c>
      <c r="H374" t="s">
        <v>3</v>
      </c>
      <c r="I374">
        <f>tbl_Fact[[#This Row],[Duration]] / 60</f>
        <v>2.3055555423100834E-2</v>
      </c>
      <c r="J374">
        <f>IF(OR(G374="Run Time", G374="CC (Changeover Cleaning)"), I374, 0)</f>
        <v>2.3055555423100834E-2</v>
      </c>
      <c r="K374">
        <f>IF(G374&lt;&gt;"PM (Maintenance)", I374, 0)</f>
        <v>2.3055555423100834E-2</v>
      </c>
      <c r="L374" s="5">
        <f>MAX(tbl_Fact[[#This Row],[TotalBiscuitsMade]],tbl_Fact[[#This Row],[GoodMadeBiscuits]])</f>
        <v>444574</v>
      </c>
      <c r="M374" s="5">
        <f>IF(tbl_Fact[[#This Row],[Operating_Hours]]&gt;0,tbl_Fact[[#This Row],[Operating_Hours]]*51840,0)</f>
        <v>1195.1999931335472</v>
      </c>
    </row>
    <row r="375" spans="1:13" hidden="1" x14ac:dyDescent="0.2">
      <c r="A375" t="s">
        <v>5</v>
      </c>
      <c r="B375" s="1">
        <v>44379.121030092596</v>
      </c>
      <c r="C375" s="1">
        <v>44379.125555555554</v>
      </c>
      <c r="D375">
        <v>6.5166668891906703</v>
      </c>
      <c r="E375">
        <v>139657</v>
      </c>
      <c r="F375">
        <v>448685</v>
      </c>
      <c r="G375" t="s">
        <v>44</v>
      </c>
      <c r="H375" t="s">
        <v>3</v>
      </c>
      <c r="I375">
        <f>tbl_Fact[[#This Row],[Duration]] / 60</f>
        <v>0.10861111481984451</v>
      </c>
      <c r="J375">
        <f>IF(OR(G375="Run Time", G375="CC (Changeover Cleaning)"), I375, 0)</f>
        <v>0</v>
      </c>
      <c r="K375">
        <f>IF(G375&lt;&gt;"PM (Maintenance)", I375, 0)</f>
        <v>0.10861111481984451</v>
      </c>
      <c r="L375" s="5">
        <f>MAX(tbl_Fact[[#This Row],[TotalBiscuitsMade]],tbl_Fact[[#This Row],[GoodMadeBiscuits]])</f>
        <v>448685</v>
      </c>
      <c r="M375" s="5">
        <f>IF(tbl_Fact[[#This Row],[Operating_Hours]]&gt;0,tbl_Fact[[#This Row],[Operating_Hours]]*51840,0)</f>
        <v>0</v>
      </c>
    </row>
    <row r="376" spans="1:13" hidden="1" x14ac:dyDescent="0.2">
      <c r="A376" t="s">
        <v>6</v>
      </c>
      <c r="B376" s="1">
        <v>44379.122858796298</v>
      </c>
      <c r="C376" s="1">
        <v>44379.123749999999</v>
      </c>
      <c r="D376">
        <v>1.2832167148590099</v>
      </c>
      <c r="E376">
        <v>0</v>
      </c>
      <c r="F376">
        <v>463</v>
      </c>
      <c r="G376" t="s">
        <v>43</v>
      </c>
      <c r="H376" t="s">
        <v>3</v>
      </c>
      <c r="I376">
        <f>tbl_Fact[[#This Row],[Duration]] / 60</f>
        <v>2.1386945247650165E-2</v>
      </c>
      <c r="J376">
        <f>IF(OR(G376="Run Time", G376="CC (Changeover Cleaning)"), I376, 0)</f>
        <v>2.1386945247650165E-2</v>
      </c>
      <c r="K376">
        <f>IF(G376&lt;&gt;"PM (Maintenance)", I376, 0)</f>
        <v>2.1386945247650165E-2</v>
      </c>
      <c r="L376" s="5">
        <f>MAX(tbl_Fact[[#This Row],[TotalBiscuitsMade]],tbl_Fact[[#This Row],[GoodMadeBiscuits]])</f>
        <v>463</v>
      </c>
      <c r="M376" s="5">
        <f>IF(tbl_Fact[[#This Row],[Operating_Hours]]&gt;0,tbl_Fact[[#This Row],[Operating_Hours]]*51840,0)</f>
        <v>1108.6992416381845</v>
      </c>
    </row>
    <row r="377" spans="1:13" hidden="1" x14ac:dyDescent="0.2">
      <c r="A377" t="s">
        <v>6</v>
      </c>
      <c r="B377" s="1">
        <v>44379.123749999999</v>
      </c>
      <c r="C377" s="1">
        <v>44379.126620370371</v>
      </c>
      <c r="D377">
        <v>4.1333165168762198</v>
      </c>
      <c r="E377">
        <v>0</v>
      </c>
      <c r="F377">
        <v>138</v>
      </c>
      <c r="G377" t="s">
        <v>44</v>
      </c>
      <c r="H377" t="s">
        <v>3</v>
      </c>
      <c r="I377">
        <f>tbl_Fact[[#This Row],[Duration]] / 60</f>
        <v>6.8888608614603664E-2</v>
      </c>
      <c r="J377">
        <f>IF(OR(G377="Run Time", G377="CC (Changeover Cleaning)"), I377, 0)</f>
        <v>0</v>
      </c>
      <c r="K377">
        <f>IF(G377&lt;&gt;"PM (Maintenance)", I377, 0)</f>
        <v>6.8888608614603664E-2</v>
      </c>
      <c r="L377" s="5">
        <f>MAX(tbl_Fact[[#This Row],[TotalBiscuitsMade]],tbl_Fact[[#This Row],[GoodMadeBiscuits]])</f>
        <v>138</v>
      </c>
      <c r="M377" s="5">
        <f>IF(tbl_Fact[[#This Row],[Operating_Hours]]&gt;0,tbl_Fact[[#This Row],[Operating_Hours]]*51840,0)</f>
        <v>0</v>
      </c>
    </row>
    <row r="378" spans="1:13" hidden="1" x14ac:dyDescent="0.2">
      <c r="A378" t="s">
        <v>5</v>
      </c>
      <c r="B378" s="1">
        <v>44379.125555555554</v>
      </c>
      <c r="C378" s="1">
        <v>44379.126666666663</v>
      </c>
      <c r="D378">
        <v>1.6000000238418599</v>
      </c>
      <c r="E378">
        <v>139766</v>
      </c>
      <c r="F378">
        <v>448619</v>
      </c>
      <c r="G378" t="s">
        <v>43</v>
      </c>
      <c r="H378" t="s">
        <v>3</v>
      </c>
      <c r="I378">
        <f>tbl_Fact[[#This Row],[Duration]] / 60</f>
        <v>2.6666667064030997E-2</v>
      </c>
      <c r="J378">
        <f>IF(OR(G378="Run Time", G378="CC (Changeover Cleaning)"), I378, 0)</f>
        <v>2.6666667064030997E-2</v>
      </c>
      <c r="K378">
        <f>IF(G378&lt;&gt;"PM (Maintenance)", I378, 0)</f>
        <v>2.6666667064030997E-2</v>
      </c>
      <c r="L378" s="5">
        <f>MAX(tbl_Fact[[#This Row],[TotalBiscuitsMade]],tbl_Fact[[#This Row],[GoodMadeBiscuits]])</f>
        <v>448619</v>
      </c>
      <c r="M378" s="5">
        <f>IF(tbl_Fact[[#This Row],[Operating_Hours]]&gt;0,tbl_Fact[[#This Row],[Operating_Hours]]*51840,0)</f>
        <v>1382.4000205993668</v>
      </c>
    </row>
    <row r="379" spans="1:13" hidden="1" x14ac:dyDescent="0.2">
      <c r="A379" t="s">
        <v>6</v>
      </c>
      <c r="B379" s="1">
        <v>44379.126620370371</v>
      </c>
      <c r="C379" s="1">
        <v>44379.127812500003</v>
      </c>
      <c r="D379">
        <v>1.7167500257492101</v>
      </c>
      <c r="E379">
        <v>0</v>
      </c>
      <c r="F379">
        <v>436</v>
      </c>
      <c r="G379" t="s">
        <v>43</v>
      </c>
      <c r="H379" t="s">
        <v>3</v>
      </c>
      <c r="I379">
        <f>tbl_Fact[[#This Row],[Duration]] / 60</f>
        <v>2.86125004291535E-2</v>
      </c>
      <c r="J379">
        <f>IF(OR(G379="Run Time", G379="CC (Changeover Cleaning)"), I379, 0)</f>
        <v>2.86125004291535E-2</v>
      </c>
      <c r="K379">
        <f>IF(G379&lt;&gt;"PM (Maintenance)", I379, 0)</f>
        <v>2.86125004291535E-2</v>
      </c>
      <c r="L379" s="5">
        <f>MAX(tbl_Fact[[#This Row],[TotalBiscuitsMade]],tbl_Fact[[#This Row],[GoodMadeBiscuits]])</f>
        <v>436</v>
      </c>
      <c r="M379" s="5">
        <f>IF(tbl_Fact[[#This Row],[Operating_Hours]]&gt;0,tbl_Fact[[#This Row],[Operating_Hours]]*51840,0)</f>
        <v>1483.2720222473174</v>
      </c>
    </row>
    <row r="380" spans="1:13" hidden="1" x14ac:dyDescent="0.2">
      <c r="A380" t="s">
        <v>5</v>
      </c>
      <c r="B380" s="1">
        <v>44379.126666666663</v>
      </c>
      <c r="C380" s="1">
        <v>44379.130069444444</v>
      </c>
      <c r="D380">
        <v>4.9000000953674299</v>
      </c>
      <c r="E380">
        <v>142695</v>
      </c>
      <c r="F380">
        <v>451881</v>
      </c>
      <c r="G380" t="s">
        <v>44</v>
      </c>
      <c r="H380" t="s">
        <v>3</v>
      </c>
      <c r="I380">
        <f>tbl_Fact[[#This Row],[Duration]] / 60</f>
        <v>8.1666668256123828E-2</v>
      </c>
      <c r="J380">
        <f>IF(OR(G380="Run Time", G380="CC (Changeover Cleaning)"), I380, 0)</f>
        <v>0</v>
      </c>
      <c r="K380">
        <f>IF(G380&lt;&gt;"PM (Maintenance)", I380, 0)</f>
        <v>8.1666668256123828E-2</v>
      </c>
      <c r="L380" s="5">
        <f>MAX(tbl_Fact[[#This Row],[TotalBiscuitsMade]],tbl_Fact[[#This Row],[GoodMadeBiscuits]])</f>
        <v>451881</v>
      </c>
      <c r="M380" s="5">
        <f>IF(tbl_Fact[[#This Row],[Operating_Hours]]&gt;0,tbl_Fact[[#This Row],[Operating_Hours]]*51840,0)</f>
        <v>0</v>
      </c>
    </row>
    <row r="381" spans="1:13" hidden="1" x14ac:dyDescent="0.2">
      <c r="A381" t="s">
        <v>6</v>
      </c>
      <c r="B381" s="1">
        <v>44379.127812500003</v>
      </c>
      <c r="C381" s="1">
        <v>44379.129143518519</v>
      </c>
      <c r="D381">
        <v>1.9166500568389899</v>
      </c>
      <c r="E381">
        <v>0</v>
      </c>
      <c r="F381">
        <v>223</v>
      </c>
      <c r="G381" t="s">
        <v>44</v>
      </c>
      <c r="H381" t="s">
        <v>3</v>
      </c>
      <c r="I381">
        <f>tbl_Fact[[#This Row],[Duration]] / 60</f>
        <v>3.1944167613983165E-2</v>
      </c>
      <c r="J381">
        <f>IF(OR(G381="Run Time", G381="CC (Changeover Cleaning)"), I381, 0)</f>
        <v>0</v>
      </c>
      <c r="K381">
        <f>IF(G381&lt;&gt;"PM (Maintenance)", I381, 0)</f>
        <v>3.1944167613983165E-2</v>
      </c>
      <c r="L381" s="5">
        <f>MAX(tbl_Fact[[#This Row],[TotalBiscuitsMade]],tbl_Fact[[#This Row],[GoodMadeBiscuits]])</f>
        <v>223</v>
      </c>
      <c r="M381" s="5">
        <f>IF(tbl_Fact[[#This Row],[Operating_Hours]]&gt;0,tbl_Fact[[#This Row],[Operating_Hours]]*51840,0)</f>
        <v>0</v>
      </c>
    </row>
    <row r="382" spans="1:13" hidden="1" x14ac:dyDescent="0.2">
      <c r="A382" t="s">
        <v>6</v>
      </c>
      <c r="B382" s="1">
        <v>44379.129143518519</v>
      </c>
      <c r="C382" s="1">
        <v>44379.129884259259</v>
      </c>
      <c r="D382">
        <v>1.06665003299713</v>
      </c>
      <c r="E382">
        <v>0</v>
      </c>
      <c r="F382">
        <v>395</v>
      </c>
      <c r="G382" t="s">
        <v>43</v>
      </c>
      <c r="H382" t="s">
        <v>3</v>
      </c>
      <c r="I382">
        <f>tbl_Fact[[#This Row],[Duration]] / 60</f>
        <v>1.7777500549952165E-2</v>
      </c>
      <c r="J382">
        <f>IF(OR(G382="Run Time", G382="CC (Changeover Cleaning)"), I382, 0)</f>
        <v>1.7777500549952165E-2</v>
      </c>
      <c r="K382">
        <f>IF(G382&lt;&gt;"PM (Maintenance)", I382, 0)</f>
        <v>1.7777500549952165E-2</v>
      </c>
      <c r="L382" s="5">
        <f>MAX(tbl_Fact[[#This Row],[TotalBiscuitsMade]],tbl_Fact[[#This Row],[GoodMadeBiscuits]])</f>
        <v>395</v>
      </c>
      <c r="M382" s="5">
        <f>IF(tbl_Fact[[#This Row],[Operating_Hours]]&gt;0,tbl_Fact[[#This Row],[Operating_Hours]]*51840,0)</f>
        <v>921.58562850952023</v>
      </c>
    </row>
    <row r="383" spans="1:13" hidden="1" x14ac:dyDescent="0.2">
      <c r="A383" t="s">
        <v>6</v>
      </c>
      <c r="B383" s="1">
        <v>44379.129884259259</v>
      </c>
      <c r="C383" s="1">
        <v>44379.150416666664</v>
      </c>
      <c r="D383">
        <v>29.566667556762699</v>
      </c>
      <c r="E383">
        <v>0</v>
      </c>
      <c r="F383">
        <v>223</v>
      </c>
      <c r="G383" t="s">
        <v>44</v>
      </c>
      <c r="H383" t="s">
        <v>3</v>
      </c>
      <c r="I383">
        <f>tbl_Fact[[#This Row],[Duration]] / 60</f>
        <v>0.49277779261271165</v>
      </c>
      <c r="J383">
        <f>IF(OR(G383="Run Time", G383="CC (Changeover Cleaning)"), I383, 0)</f>
        <v>0</v>
      </c>
      <c r="K383">
        <f>IF(G383&lt;&gt;"PM (Maintenance)", I383, 0)</f>
        <v>0.49277779261271165</v>
      </c>
      <c r="L383" s="5">
        <f>MAX(tbl_Fact[[#This Row],[TotalBiscuitsMade]],tbl_Fact[[#This Row],[GoodMadeBiscuits]])</f>
        <v>223</v>
      </c>
      <c r="M383" s="5">
        <f>IF(tbl_Fact[[#This Row],[Operating_Hours]]&gt;0,tbl_Fact[[#This Row],[Operating_Hours]]*51840,0)</f>
        <v>0</v>
      </c>
    </row>
    <row r="384" spans="1:13" hidden="1" x14ac:dyDescent="0.2">
      <c r="A384" t="s">
        <v>5</v>
      </c>
      <c r="B384" s="1">
        <v>44379.130069444444</v>
      </c>
      <c r="C384" s="1">
        <v>44379.132314814815</v>
      </c>
      <c r="D384">
        <v>3.2333333492279102</v>
      </c>
      <c r="E384">
        <v>142494</v>
      </c>
      <c r="F384">
        <v>451868</v>
      </c>
      <c r="G384" t="s">
        <v>43</v>
      </c>
      <c r="H384" t="s">
        <v>3</v>
      </c>
      <c r="I384">
        <f>tbl_Fact[[#This Row],[Duration]] / 60</f>
        <v>5.3888889153798504E-2</v>
      </c>
      <c r="J384">
        <f>IF(OR(G384="Run Time", G384="CC (Changeover Cleaning)"), I384, 0)</f>
        <v>5.3888889153798504E-2</v>
      </c>
      <c r="K384">
        <f>IF(G384&lt;&gt;"PM (Maintenance)", I384, 0)</f>
        <v>5.3888889153798504E-2</v>
      </c>
      <c r="L384" s="5">
        <f>MAX(tbl_Fact[[#This Row],[TotalBiscuitsMade]],tbl_Fact[[#This Row],[GoodMadeBiscuits]])</f>
        <v>451868</v>
      </c>
      <c r="M384" s="5">
        <f>IF(tbl_Fact[[#This Row],[Operating_Hours]]&gt;0,tbl_Fact[[#This Row],[Operating_Hours]]*51840,0)</f>
        <v>2793.6000137329142</v>
      </c>
    </row>
    <row r="385" spans="1:13" hidden="1" x14ac:dyDescent="0.2">
      <c r="A385" t="s">
        <v>5</v>
      </c>
      <c r="B385" s="1">
        <v>44379.132314814815</v>
      </c>
      <c r="C385" s="1">
        <v>44379.146203703705</v>
      </c>
      <c r="D385">
        <v>20</v>
      </c>
      <c r="E385">
        <v>156483</v>
      </c>
      <c r="F385">
        <v>465664</v>
      </c>
      <c r="G385" t="s">
        <v>44</v>
      </c>
      <c r="H385" t="s">
        <v>3</v>
      </c>
      <c r="I385">
        <f>tbl_Fact[[#This Row],[Duration]] / 60</f>
        <v>0.33333333333333331</v>
      </c>
      <c r="J385">
        <f>IF(OR(G385="Run Time", G385="CC (Changeover Cleaning)"), I385, 0)</f>
        <v>0</v>
      </c>
      <c r="K385">
        <f>IF(G385&lt;&gt;"PM (Maintenance)", I385, 0)</f>
        <v>0.33333333333333331</v>
      </c>
      <c r="L385" s="5">
        <f>MAX(tbl_Fact[[#This Row],[TotalBiscuitsMade]],tbl_Fact[[#This Row],[GoodMadeBiscuits]])</f>
        <v>465664</v>
      </c>
      <c r="M385" s="5">
        <f>IF(tbl_Fact[[#This Row],[Operating_Hours]]&gt;0,tbl_Fact[[#This Row],[Operating_Hours]]*51840,0)</f>
        <v>0</v>
      </c>
    </row>
    <row r="386" spans="1:13" hidden="1" x14ac:dyDescent="0.2">
      <c r="A386" t="s">
        <v>5</v>
      </c>
      <c r="B386" s="1">
        <v>44379.146203703705</v>
      </c>
      <c r="C386" s="1">
        <v>44379.146782407406</v>
      </c>
      <c r="D386">
        <v>0.83333331346511796</v>
      </c>
      <c r="E386">
        <v>156668</v>
      </c>
      <c r="F386">
        <v>465908</v>
      </c>
      <c r="G386" t="s">
        <v>43</v>
      </c>
      <c r="H386" t="s">
        <v>3</v>
      </c>
      <c r="I386">
        <f>tbl_Fact[[#This Row],[Duration]] / 60</f>
        <v>1.3888888557751966E-2</v>
      </c>
      <c r="J386">
        <f>IF(OR(G386="Run Time", G386="CC (Changeover Cleaning)"), I386, 0)</f>
        <v>1.3888888557751966E-2</v>
      </c>
      <c r="K386">
        <f>IF(G386&lt;&gt;"PM (Maintenance)", I386, 0)</f>
        <v>1.3888888557751966E-2</v>
      </c>
      <c r="L386" s="5">
        <f>MAX(tbl_Fact[[#This Row],[TotalBiscuitsMade]],tbl_Fact[[#This Row],[GoodMadeBiscuits]])</f>
        <v>465908</v>
      </c>
      <c r="M386" s="5">
        <f>IF(tbl_Fact[[#This Row],[Operating_Hours]]&gt;0,tbl_Fact[[#This Row],[Operating_Hours]]*51840,0)</f>
        <v>719.99998283386196</v>
      </c>
    </row>
    <row r="387" spans="1:13" hidden="1" x14ac:dyDescent="0.2">
      <c r="A387" t="s">
        <v>5</v>
      </c>
      <c r="B387" s="1">
        <v>44379.146782407406</v>
      </c>
      <c r="C387" s="1">
        <v>44379.149363425924</v>
      </c>
      <c r="D387">
        <v>3.7166666984558101</v>
      </c>
      <c r="E387">
        <v>158920</v>
      </c>
      <c r="F387">
        <v>467863</v>
      </c>
      <c r="G387" t="s">
        <v>44</v>
      </c>
      <c r="H387" t="s">
        <v>3</v>
      </c>
      <c r="I387">
        <f>tbl_Fact[[#This Row],[Duration]] / 60</f>
        <v>6.1944444974263504E-2</v>
      </c>
      <c r="J387">
        <f>IF(OR(G387="Run Time", G387="CC (Changeover Cleaning)"), I387, 0)</f>
        <v>0</v>
      </c>
      <c r="K387">
        <f>IF(G387&lt;&gt;"PM (Maintenance)", I387, 0)</f>
        <v>6.1944444974263504E-2</v>
      </c>
      <c r="L387" s="5">
        <f>MAX(tbl_Fact[[#This Row],[TotalBiscuitsMade]],tbl_Fact[[#This Row],[GoodMadeBiscuits]])</f>
        <v>467863</v>
      </c>
      <c r="M387" s="5">
        <f>IF(tbl_Fact[[#This Row],[Operating_Hours]]&gt;0,tbl_Fact[[#This Row],[Operating_Hours]]*51840,0)</f>
        <v>0</v>
      </c>
    </row>
    <row r="388" spans="1:13" hidden="1" x14ac:dyDescent="0.2">
      <c r="A388" t="s">
        <v>5</v>
      </c>
      <c r="B388" s="1">
        <v>44379.149363425924</v>
      </c>
      <c r="C388" s="1">
        <v>44379.149733796294</v>
      </c>
      <c r="D388">
        <v>0.53333336114883401</v>
      </c>
      <c r="E388">
        <v>158710</v>
      </c>
      <c r="F388">
        <v>468161</v>
      </c>
      <c r="G388" t="s">
        <v>43</v>
      </c>
      <c r="H388" t="s">
        <v>3</v>
      </c>
      <c r="I388">
        <f>tbl_Fact[[#This Row],[Duration]] / 60</f>
        <v>8.8888893524805661E-3</v>
      </c>
      <c r="J388">
        <f>IF(OR(G388="Run Time", G388="CC (Changeover Cleaning)"), I388, 0)</f>
        <v>8.8888893524805661E-3</v>
      </c>
      <c r="K388">
        <f>IF(G388&lt;&gt;"PM (Maintenance)", I388, 0)</f>
        <v>8.8888893524805661E-3</v>
      </c>
      <c r="L388" s="5">
        <f>MAX(tbl_Fact[[#This Row],[TotalBiscuitsMade]],tbl_Fact[[#This Row],[GoodMadeBiscuits]])</f>
        <v>468161</v>
      </c>
      <c r="M388" s="5">
        <f>IF(tbl_Fact[[#This Row],[Operating_Hours]]&gt;0,tbl_Fact[[#This Row],[Operating_Hours]]*51840,0)</f>
        <v>460.80002403259255</v>
      </c>
    </row>
    <row r="389" spans="1:13" hidden="1" x14ac:dyDescent="0.2">
      <c r="A389" t="s">
        <v>5</v>
      </c>
      <c r="B389" s="1">
        <v>44379.149733796294</v>
      </c>
      <c r="C389" s="1">
        <v>44379.150625000002</v>
      </c>
      <c r="D389">
        <v>1.2833333015441899</v>
      </c>
      <c r="E389">
        <v>159686</v>
      </c>
      <c r="F389">
        <v>468999</v>
      </c>
      <c r="G389" t="s">
        <v>44</v>
      </c>
      <c r="H389" t="s">
        <v>3</v>
      </c>
      <c r="I389">
        <f>tbl_Fact[[#This Row],[Duration]] / 60</f>
        <v>2.1388888359069831E-2</v>
      </c>
      <c r="J389">
        <f>IF(OR(G389="Run Time", G389="CC (Changeover Cleaning)"), I389, 0)</f>
        <v>0</v>
      </c>
      <c r="K389">
        <f>IF(G389&lt;&gt;"PM (Maintenance)", I389, 0)</f>
        <v>2.1388888359069831E-2</v>
      </c>
      <c r="L389" s="5">
        <f>MAX(tbl_Fact[[#This Row],[TotalBiscuitsMade]],tbl_Fact[[#This Row],[GoodMadeBiscuits]])</f>
        <v>468999</v>
      </c>
      <c r="M389" s="5">
        <f>IF(tbl_Fact[[#This Row],[Operating_Hours]]&gt;0,tbl_Fact[[#This Row],[Operating_Hours]]*51840,0)</f>
        <v>0</v>
      </c>
    </row>
    <row r="390" spans="1:13" hidden="1" x14ac:dyDescent="0.2">
      <c r="A390" t="s">
        <v>6</v>
      </c>
      <c r="B390" s="1">
        <v>44379.150416666664</v>
      </c>
      <c r="C390" s="1">
        <v>44379.151018518518</v>
      </c>
      <c r="D390">
        <v>0.86673331260681197</v>
      </c>
      <c r="E390">
        <v>0</v>
      </c>
      <c r="F390">
        <v>466</v>
      </c>
      <c r="G390" t="s">
        <v>43</v>
      </c>
      <c r="H390" t="s">
        <v>3</v>
      </c>
      <c r="I390">
        <f>tbl_Fact[[#This Row],[Duration]] / 60</f>
        <v>1.4445555210113533E-2</v>
      </c>
      <c r="J390">
        <f>IF(OR(G390="Run Time", G390="CC (Changeover Cleaning)"), I390, 0)</f>
        <v>1.4445555210113533E-2</v>
      </c>
      <c r="K390">
        <f>IF(G390&lt;&gt;"PM (Maintenance)", I390, 0)</f>
        <v>1.4445555210113533E-2</v>
      </c>
      <c r="L390" s="5">
        <f>MAX(tbl_Fact[[#This Row],[TotalBiscuitsMade]],tbl_Fact[[#This Row],[GoodMadeBiscuits]])</f>
        <v>466</v>
      </c>
      <c r="M390" s="5">
        <f>IF(tbl_Fact[[#This Row],[Operating_Hours]]&gt;0,tbl_Fact[[#This Row],[Operating_Hours]]*51840,0)</f>
        <v>748.8575820922855</v>
      </c>
    </row>
    <row r="391" spans="1:13" hidden="1" x14ac:dyDescent="0.2">
      <c r="A391" t="s">
        <v>5</v>
      </c>
      <c r="B391" s="1">
        <v>44379.150625000002</v>
      </c>
      <c r="C391" s="1">
        <v>44379.152303240742</v>
      </c>
      <c r="D391">
        <v>2.4166667461395299</v>
      </c>
      <c r="E391">
        <v>159541</v>
      </c>
      <c r="F391">
        <v>468643</v>
      </c>
      <c r="G391" t="s">
        <v>43</v>
      </c>
      <c r="H391" t="s">
        <v>3</v>
      </c>
      <c r="I391">
        <f>tbl_Fact[[#This Row],[Duration]] / 60</f>
        <v>4.0277779102325502E-2</v>
      </c>
      <c r="J391">
        <f>IF(OR(G391="Run Time", G391="CC (Changeover Cleaning)"), I391, 0)</f>
        <v>4.0277779102325502E-2</v>
      </c>
      <c r="K391">
        <f>IF(G391&lt;&gt;"PM (Maintenance)", I391, 0)</f>
        <v>4.0277779102325502E-2</v>
      </c>
      <c r="L391" s="5">
        <f>MAX(tbl_Fact[[#This Row],[TotalBiscuitsMade]],tbl_Fact[[#This Row],[GoodMadeBiscuits]])</f>
        <v>468643</v>
      </c>
      <c r="M391" s="5">
        <f>IF(tbl_Fact[[#This Row],[Operating_Hours]]&gt;0,tbl_Fact[[#This Row],[Operating_Hours]]*51840,0)</f>
        <v>2088.000068664554</v>
      </c>
    </row>
    <row r="392" spans="1:13" hidden="1" x14ac:dyDescent="0.2">
      <c r="A392" t="s">
        <v>6</v>
      </c>
      <c r="B392" s="1">
        <v>44379.151018518518</v>
      </c>
      <c r="C392" s="1">
        <v>44379.16165509259</v>
      </c>
      <c r="D392">
        <v>15.316617012023899</v>
      </c>
      <c r="E392">
        <v>0</v>
      </c>
      <c r="F392">
        <v>339</v>
      </c>
      <c r="G392" t="s">
        <v>44</v>
      </c>
      <c r="H392" t="s">
        <v>3</v>
      </c>
      <c r="I392">
        <f>tbl_Fact[[#This Row],[Duration]] / 60</f>
        <v>0.25527695020039831</v>
      </c>
      <c r="J392">
        <f>IF(OR(G392="Run Time", G392="CC (Changeover Cleaning)"), I392, 0)</f>
        <v>0</v>
      </c>
      <c r="K392">
        <f>IF(G392&lt;&gt;"PM (Maintenance)", I392, 0)</f>
        <v>0.25527695020039831</v>
      </c>
      <c r="L392" s="5">
        <f>MAX(tbl_Fact[[#This Row],[TotalBiscuitsMade]],tbl_Fact[[#This Row],[GoodMadeBiscuits]])</f>
        <v>339</v>
      </c>
      <c r="M392" s="5">
        <f>IF(tbl_Fact[[#This Row],[Operating_Hours]]&gt;0,tbl_Fact[[#This Row],[Operating_Hours]]*51840,0)</f>
        <v>0</v>
      </c>
    </row>
    <row r="393" spans="1:13" hidden="1" x14ac:dyDescent="0.2">
      <c r="A393" t="s">
        <v>5</v>
      </c>
      <c r="B393" s="1">
        <v>44379.152303240742</v>
      </c>
      <c r="C393" s="1">
        <v>44379.155231481483</v>
      </c>
      <c r="D393">
        <v>4.2166666984558097</v>
      </c>
      <c r="E393">
        <v>161642</v>
      </c>
      <c r="F393">
        <v>471173</v>
      </c>
      <c r="G393" t="s">
        <v>44</v>
      </c>
      <c r="H393" t="s">
        <v>3</v>
      </c>
      <c r="I393">
        <f>tbl_Fact[[#This Row],[Duration]] / 60</f>
        <v>7.0277778307596822E-2</v>
      </c>
      <c r="J393">
        <f>IF(OR(G393="Run Time", G393="CC (Changeover Cleaning)"), I393, 0)</f>
        <v>0</v>
      </c>
      <c r="K393">
        <f>IF(G393&lt;&gt;"PM (Maintenance)", I393, 0)</f>
        <v>7.0277778307596822E-2</v>
      </c>
      <c r="L393" s="5">
        <f>MAX(tbl_Fact[[#This Row],[TotalBiscuitsMade]],tbl_Fact[[#This Row],[GoodMadeBiscuits]])</f>
        <v>471173</v>
      </c>
      <c r="M393" s="5">
        <f>IF(tbl_Fact[[#This Row],[Operating_Hours]]&gt;0,tbl_Fact[[#This Row],[Operating_Hours]]*51840,0)</f>
        <v>0</v>
      </c>
    </row>
    <row r="394" spans="1:13" hidden="1" x14ac:dyDescent="0.2">
      <c r="A394" t="s">
        <v>5</v>
      </c>
      <c r="B394" s="1">
        <v>44379.155231481483</v>
      </c>
      <c r="C394" s="1">
        <v>44379.158425925925</v>
      </c>
      <c r="D394">
        <v>4.5999999046325701</v>
      </c>
      <c r="E394">
        <v>161641</v>
      </c>
      <c r="F394">
        <v>471006</v>
      </c>
      <c r="G394" t="s">
        <v>43</v>
      </c>
      <c r="H394" t="s">
        <v>3</v>
      </c>
      <c r="I394">
        <f>tbl_Fact[[#This Row],[Duration]] / 60</f>
        <v>7.6666665077209498E-2</v>
      </c>
      <c r="J394">
        <f>IF(OR(G394="Run Time", G394="CC (Changeover Cleaning)"), I394, 0)</f>
        <v>7.6666665077209498E-2</v>
      </c>
      <c r="K394">
        <f>IF(G394&lt;&gt;"PM (Maintenance)", I394, 0)</f>
        <v>7.6666665077209498E-2</v>
      </c>
      <c r="L394" s="5">
        <f>MAX(tbl_Fact[[#This Row],[TotalBiscuitsMade]],tbl_Fact[[#This Row],[GoodMadeBiscuits]])</f>
        <v>471006</v>
      </c>
      <c r="M394" s="5">
        <f>IF(tbl_Fact[[#This Row],[Operating_Hours]]&gt;0,tbl_Fact[[#This Row],[Operating_Hours]]*51840,0)</f>
        <v>3974.3999176025404</v>
      </c>
    </row>
    <row r="395" spans="1:13" hidden="1" x14ac:dyDescent="0.2">
      <c r="A395" t="s">
        <v>5</v>
      </c>
      <c r="B395" s="1">
        <v>44379.158425925925</v>
      </c>
      <c r="C395" s="1">
        <v>44379.158530092594</v>
      </c>
      <c r="D395">
        <v>0.15000000596046401</v>
      </c>
      <c r="E395">
        <v>161978</v>
      </c>
      <c r="F395">
        <v>470915</v>
      </c>
      <c r="G395" t="s">
        <v>44</v>
      </c>
      <c r="H395" t="s">
        <v>3</v>
      </c>
      <c r="I395">
        <f>tbl_Fact[[#This Row],[Duration]] / 60</f>
        <v>2.5000000993410667E-3</v>
      </c>
      <c r="J395">
        <f>IF(OR(G395="Run Time", G395="CC (Changeover Cleaning)"), I395, 0)</f>
        <v>0</v>
      </c>
      <c r="K395">
        <f>IF(G395&lt;&gt;"PM (Maintenance)", I395, 0)</f>
        <v>2.5000000993410667E-3</v>
      </c>
      <c r="L395" s="5">
        <f>MAX(tbl_Fact[[#This Row],[TotalBiscuitsMade]],tbl_Fact[[#This Row],[GoodMadeBiscuits]])</f>
        <v>470915</v>
      </c>
      <c r="M395" s="5">
        <f>IF(tbl_Fact[[#This Row],[Operating_Hours]]&gt;0,tbl_Fact[[#This Row],[Operating_Hours]]*51840,0)</f>
        <v>0</v>
      </c>
    </row>
    <row r="396" spans="1:13" hidden="1" x14ac:dyDescent="0.2">
      <c r="A396" t="s">
        <v>5</v>
      </c>
      <c r="B396" s="1">
        <v>44379.158530092594</v>
      </c>
      <c r="C396" s="1">
        <v>44379.204386574071</v>
      </c>
      <c r="D396">
        <v>66.033332824707003</v>
      </c>
      <c r="E396">
        <v>161990</v>
      </c>
      <c r="F396">
        <v>471140</v>
      </c>
      <c r="G396" t="s">
        <v>43</v>
      </c>
      <c r="H396" t="s">
        <v>3</v>
      </c>
      <c r="I396">
        <f>tbl_Fact[[#This Row],[Duration]] / 60</f>
        <v>1.10055554707845</v>
      </c>
      <c r="J396">
        <f>IF(OR(G396="Run Time", G396="CC (Changeover Cleaning)"), I396, 0)</f>
        <v>1.10055554707845</v>
      </c>
      <c r="K396">
        <f>IF(G396&lt;&gt;"PM (Maintenance)", I396, 0)</f>
        <v>1.10055554707845</v>
      </c>
      <c r="L396" s="5">
        <f>MAX(tbl_Fact[[#This Row],[TotalBiscuitsMade]],tbl_Fact[[#This Row],[GoodMadeBiscuits]])</f>
        <v>471140</v>
      </c>
      <c r="M396" s="5">
        <f>IF(tbl_Fact[[#This Row],[Operating_Hours]]&gt;0,tbl_Fact[[#This Row],[Operating_Hours]]*51840,0)</f>
        <v>57052.799560546853</v>
      </c>
    </row>
    <row r="397" spans="1:13" hidden="1" x14ac:dyDescent="0.2">
      <c r="A397" t="s">
        <v>6</v>
      </c>
      <c r="B397" s="1">
        <v>44379.16165509259</v>
      </c>
      <c r="C397" s="1">
        <v>44379.161909722221</v>
      </c>
      <c r="D397">
        <v>0.36660000681877097</v>
      </c>
      <c r="E397">
        <v>0</v>
      </c>
      <c r="F397">
        <v>279</v>
      </c>
      <c r="G397" t="s">
        <v>43</v>
      </c>
      <c r="H397" t="s">
        <v>3</v>
      </c>
      <c r="I397">
        <f>tbl_Fact[[#This Row],[Duration]] / 60</f>
        <v>6.1100001136461827E-3</v>
      </c>
      <c r="J397">
        <f>IF(OR(G397="Run Time", G397="CC (Changeover Cleaning)"), I397, 0)</f>
        <v>6.1100001136461827E-3</v>
      </c>
      <c r="K397">
        <f>IF(G397&lt;&gt;"PM (Maintenance)", I397, 0)</f>
        <v>6.1100001136461827E-3</v>
      </c>
      <c r="L397" s="5">
        <f>MAX(tbl_Fact[[#This Row],[TotalBiscuitsMade]],tbl_Fact[[#This Row],[GoodMadeBiscuits]])</f>
        <v>279</v>
      </c>
      <c r="M397" s="5">
        <f>IF(tbl_Fact[[#This Row],[Operating_Hours]]&gt;0,tbl_Fact[[#This Row],[Operating_Hours]]*51840,0)</f>
        <v>316.74240589141812</v>
      </c>
    </row>
    <row r="398" spans="1:13" hidden="1" x14ac:dyDescent="0.2">
      <c r="A398" t="s">
        <v>6</v>
      </c>
      <c r="B398" s="1">
        <v>44379.161909722221</v>
      </c>
      <c r="C398" s="1">
        <v>44379.235162037039</v>
      </c>
      <c r="D398">
        <v>105.48390197753901</v>
      </c>
      <c r="E398">
        <v>0</v>
      </c>
      <c r="F398">
        <v>252</v>
      </c>
      <c r="G398" t="s">
        <v>44</v>
      </c>
      <c r="H398" t="s">
        <v>3</v>
      </c>
      <c r="I398">
        <f>tbl_Fact[[#This Row],[Duration]] / 60</f>
        <v>1.7580650329589835</v>
      </c>
      <c r="J398">
        <f>IF(OR(G398="Run Time", G398="CC (Changeover Cleaning)"), I398, 0)</f>
        <v>0</v>
      </c>
      <c r="K398">
        <f>IF(G398&lt;&gt;"PM (Maintenance)", I398, 0)</f>
        <v>1.7580650329589835</v>
      </c>
      <c r="L398" s="5">
        <f>MAX(tbl_Fact[[#This Row],[TotalBiscuitsMade]],tbl_Fact[[#This Row],[GoodMadeBiscuits]])</f>
        <v>252</v>
      </c>
      <c r="M398" s="5">
        <f>IF(tbl_Fact[[#This Row],[Operating_Hours]]&gt;0,tbl_Fact[[#This Row],[Operating_Hours]]*51840,0)</f>
        <v>0</v>
      </c>
    </row>
    <row r="399" spans="1:13" hidden="1" x14ac:dyDescent="0.2">
      <c r="A399" t="s">
        <v>5</v>
      </c>
      <c r="B399" s="1">
        <v>44379.204386574071</v>
      </c>
      <c r="C399" s="1">
        <v>44379.205972222226</v>
      </c>
      <c r="D399">
        <v>2.2833333015441899</v>
      </c>
      <c r="E399">
        <v>162971</v>
      </c>
      <c r="F399">
        <v>472163</v>
      </c>
      <c r="G399" t="s">
        <v>44</v>
      </c>
      <c r="H399" t="s">
        <v>3</v>
      </c>
      <c r="I399">
        <f>tbl_Fact[[#This Row],[Duration]] / 60</f>
        <v>3.8055555025736501E-2</v>
      </c>
      <c r="J399">
        <f>IF(OR(G399="Run Time", G399="CC (Changeover Cleaning)"), I399, 0)</f>
        <v>0</v>
      </c>
      <c r="K399">
        <f>IF(G399&lt;&gt;"PM (Maintenance)", I399, 0)</f>
        <v>3.8055555025736501E-2</v>
      </c>
      <c r="L399" s="5">
        <f>MAX(tbl_Fact[[#This Row],[TotalBiscuitsMade]],tbl_Fact[[#This Row],[GoodMadeBiscuits]])</f>
        <v>472163</v>
      </c>
      <c r="M399" s="5">
        <f>IF(tbl_Fact[[#This Row],[Operating_Hours]]&gt;0,tbl_Fact[[#This Row],[Operating_Hours]]*51840,0)</f>
        <v>0</v>
      </c>
    </row>
    <row r="400" spans="1:13" hidden="1" x14ac:dyDescent="0.2">
      <c r="A400" t="s">
        <v>5</v>
      </c>
      <c r="B400" s="1">
        <v>44379.205972222226</v>
      </c>
      <c r="C400" s="1">
        <v>44379.207199074073</v>
      </c>
      <c r="D400">
        <v>1.7666666507720901</v>
      </c>
      <c r="E400">
        <v>162780</v>
      </c>
      <c r="F400">
        <v>472341</v>
      </c>
      <c r="G400" t="s">
        <v>43</v>
      </c>
      <c r="H400" t="s">
        <v>3</v>
      </c>
      <c r="I400">
        <f>tbl_Fact[[#This Row],[Duration]] / 60</f>
        <v>2.9444444179534835E-2</v>
      </c>
      <c r="J400">
        <f>IF(OR(G400="Run Time", G400="CC (Changeover Cleaning)"), I400, 0)</f>
        <v>2.9444444179534835E-2</v>
      </c>
      <c r="K400">
        <f>IF(G400&lt;&gt;"PM (Maintenance)", I400, 0)</f>
        <v>2.9444444179534835E-2</v>
      </c>
      <c r="L400" s="5">
        <f>MAX(tbl_Fact[[#This Row],[TotalBiscuitsMade]],tbl_Fact[[#This Row],[GoodMadeBiscuits]])</f>
        <v>472341</v>
      </c>
      <c r="M400" s="5">
        <f>IF(tbl_Fact[[#This Row],[Operating_Hours]]&gt;0,tbl_Fact[[#This Row],[Operating_Hours]]*51840,0)</f>
        <v>1526.3999862670858</v>
      </c>
    </row>
    <row r="401" spans="1:13" hidden="1" x14ac:dyDescent="0.2">
      <c r="A401" t="s">
        <v>5</v>
      </c>
      <c r="B401" s="1">
        <v>44379.207199074073</v>
      </c>
      <c r="C401" s="1">
        <v>44379.20722222222</v>
      </c>
      <c r="D401">
        <v>3.3333335071802098E-2</v>
      </c>
      <c r="E401">
        <v>163097</v>
      </c>
      <c r="F401">
        <v>472339</v>
      </c>
      <c r="G401" t="s">
        <v>44</v>
      </c>
      <c r="H401" t="s">
        <v>3</v>
      </c>
      <c r="I401">
        <f>tbl_Fact[[#This Row],[Duration]] / 60</f>
        <v>5.5555558453003495E-4</v>
      </c>
      <c r="J401">
        <f>IF(OR(G401="Run Time", G401="CC (Changeover Cleaning)"), I401, 0)</f>
        <v>0</v>
      </c>
      <c r="K401">
        <f>IF(G401&lt;&gt;"PM (Maintenance)", I401, 0)</f>
        <v>5.5555558453003495E-4</v>
      </c>
      <c r="L401" s="5">
        <f>MAX(tbl_Fact[[#This Row],[TotalBiscuitsMade]],tbl_Fact[[#This Row],[GoodMadeBiscuits]])</f>
        <v>472339</v>
      </c>
      <c r="M401" s="5">
        <f>IF(tbl_Fact[[#This Row],[Operating_Hours]]&gt;0,tbl_Fact[[#This Row],[Operating_Hours]]*51840,0)</f>
        <v>0</v>
      </c>
    </row>
    <row r="402" spans="1:13" hidden="1" x14ac:dyDescent="0.2">
      <c r="A402" t="s">
        <v>5</v>
      </c>
      <c r="B402" s="1">
        <v>44379.20722222222</v>
      </c>
      <c r="C402" s="1">
        <v>44379.208634259259</v>
      </c>
      <c r="D402">
        <v>2.0333333015441899</v>
      </c>
      <c r="E402">
        <v>163235</v>
      </c>
      <c r="F402">
        <v>472297</v>
      </c>
      <c r="G402" t="s">
        <v>43</v>
      </c>
      <c r="H402" t="s">
        <v>3</v>
      </c>
      <c r="I402">
        <f>tbl_Fact[[#This Row],[Duration]] / 60</f>
        <v>3.3888888359069828E-2</v>
      </c>
      <c r="J402">
        <f>IF(OR(G402="Run Time", G402="CC (Changeover Cleaning)"), I402, 0)</f>
        <v>3.3888888359069828E-2</v>
      </c>
      <c r="K402">
        <f>IF(G402&lt;&gt;"PM (Maintenance)", I402, 0)</f>
        <v>3.3888888359069828E-2</v>
      </c>
      <c r="L402" s="5">
        <f>MAX(tbl_Fact[[#This Row],[TotalBiscuitsMade]],tbl_Fact[[#This Row],[GoodMadeBiscuits]])</f>
        <v>472297</v>
      </c>
      <c r="M402" s="5">
        <f>IF(tbl_Fact[[#This Row],[Operating_Hours]]&gt;0,tbl_Fact[[#This Row],[Operating_Hours]]*51840,0)</f>
        <v>1756.7999725341799</v>
      </c>
    </row>
    <row r="403" spans="1:13" hidden="1" x14ac:dyDescent="0.2">
      <c r="A403" t="s">
        <v>5</v>
      </c>
      <c r="B403" s="1">
        <v>44379.208634259259</v>
      </c>
      <c r="C403" s="1">
        <v>44379.209085648145</v>
      </c>
      <c r="D403">
        <v>0.64999997615814198</v>
      </c>
      <c r="E403">
        <v>162978</v>
      </c>
      <c r="F403">
        <v>472405</v>
      </c>
      <c r="G403" t="s">
        <v>44</v>
      </c>
      <c r="H403" t="s">
        <v>3</v>
      </c>
      <c r="I403">
        <f>tbl_Fact[[#This Row],[Duration]] / 60</f>
        <v>1.0833332935969033E-2</v>
      </c>
      <c r="J403">
        <f>IF(OR(G403="Run Time", G403="CC (Changeover Cleaning)"), I403, 0)</f>
        <v>0</v>
      </c>
      <c r="K403">
        <f>IF(G403&lt;&gt;"PM (Maintenance)", I403, 0)</f>
        <v>1.0833332935969033E-2</v>
      </c>
      <c r="L403" s="5">
        <f>MAX(tbl_Fact[[#This Row],[TotalBiscuitsMade]],tbl_Fact[[#This Row],[GoodMadeBiscuits]])</f>
        <v>472405</v>
      </c>
      <c r="M403" s="5">
        <f>IF(tbl_Fact[[#This Row],[Operating_Hours]]&gt;0,tbl_Fact[[#This Row],[Operating_Hours]]*51840,0)</f>
        <v>0</v>
      </c>
    </row>
    <row r="404" spans="1:13" hidden="1" x14ac:dyDescent="0.2">
      <c r="A404" t="s">
        <v>5</v>
      </c>
      <c r="B404" s="1">
        <v>44379.209085648145</v>
      </c>
      <c r="C404" s="1">
        <v>44379.209918981483</v>
      </c>
      <c r="D404">
        <v>1.20000004768372</v>
      </c>
      <c r="E404">
        <v>163088</v>
      </c>
      <c r="F404">
        <v>472421</v>
      </c>
      <c r="G404" t="s">
        <v>43</v>
      </c>
      <c r="H404" t="s">
        <v>3</v>
      </c>
      <c r="I404">
        <f>tbl_Fact[[#This Row],[Duration]] / 60</f>
        <v>2.0000000794728669E-2</v>
      </c>
      <c r="J404">
        <f>IF(OR(G404="Run Time", G404="CC (Changeover Cleaning)"), I404, 0)</f>
        <v>2.0000000794728669E-2</v>
      </c>
      <c r="K404">
        <f>IF(G404&lt;&gt;"PM (Maintenance)", I404, 0)</f>
        <v>2.0000000794728669E-2</v>
      </c>
      <c r="L404" s="5">
        <f>MAX(tbl_Fact[[#This Row],[TotalBiscuitsMade]],tbl_Fact[[#This Row],[GoodMadeBiscuits]])</f>
        <v>472421</v>
      </c>
      <c r="M404" s="5">
        <f>IF(tbl_Fact[[#This Row],[Operating_Hours]]&gt;0,tbl_Fact[[#This Row],[Operating_Hours]]*51840,0)</f>
        <v>1036.8000411987341</v>
      </c>
    </row>
    <row r="405" spans="1:13" hidden="1" x14ac:dyDescent="0.2">
      <c r="A405" t="s">
        <v>5</v>
      </c>
      <c r="B405" s="1">
        <v>44379.209918981483</v>
      </c>
      <c r="C405" s="1">
        <v>44379.210868055554</v>
      </c>
      <c r="D405">
        <v>1.36666667461395</v>
      </c>
      <c r="E405">
        <v>163525</v>
      </c>
      <c r="F405">
        <v>472997</v>
      </c>
      <c r="G405" t="s">
        <v>44</v>
      </c>
      <c r="H405" t="s">
        <v>3</v>
      </c>
      <c r="I405">
        <f>tbl_Fact[[#This Row],[Duration]] / 60</f>
        <v>2.27777779102325E-2</v>
      </c>
      <c r="J405">
        <f>IF(OR(G405="Run Time", G405="CC (Changeover Cleaning)"), I405, 0)</f>
        <v>0</v>
      </c>
      <c r="K405">
        <f>IF(G405&lt;&gt;"PM (Maintenance)", I405, 0)</f>
        <v>2.27777779102325E-2</v>
      </c>
      <c r="L405" s="5">
        <f>MAX(tbl_Fact[[#This Row],[TotalBiscuitsMade]],tbl_Fact[[#This Row],[GoodMadeBiscuits]])</f>
        <v>472997</v>
      </c>
      <c r="M405" s="5">
        <f>IF(tbl_Fact[[#This Row],[Operating_Hours]]&gt;0,tbl_Fact[[#This Row],[Operating_Hours]]*51840,0)</f>
        <v>0</v>
      </c>
    </row>
    <row r="406" spans="1:13" hidden="1" x14ac:dyDescent="0.2">
      <c r="A406" t="s">
        <v>5</v>
      </c>
      <c r="B406" s="1">
        <v>44379.210868055554</v>
      </c>
      <c r="C406" s="1">
        <v>44379.229328703703</v>
      </c>
      <c r="D406">
        <v>26.5833339691162</v>
      </c>
      <c r="E406">
        <v>163826</v>
      </c>
      <c r="F406">
        <v>472894</v>
      </c>
      <c r="G406" t="s">
        <v>43</v>
      </c>
      <c r="H406" t="s">
        <v>3</v>
      </c>
      <c r="I406">
        <f>tbl_Fact[[#This Row],[Duration]] / 60</f>
        <v>0.4430555661519367</v>
      </c>
      <c r="J406">
        <f>IF(OR(G406="Run Time", G406="CC (Changeover Cleaning)"), I406, 0)</f>
        <v>0.4430555661519367</v>
      </c>
      <c r="K406">
        <f>IF(G406&lt;&gt;"PM (Maintenance)", I406, 0)</f>
        <v>0.4430555661519367</v>
      </c>
      <c r="L406" s="5">
        <f>MAX(tbl_Fact[[#This Row],[TotalBiscuitsMade]],tbl_Fact[[#This Row],[GoodMadeBiscuits]])</f>
        <v>472894</v>
      </c>
      <c r="M406" s="5">
        <f>IF(tbl_Fact[[#This Row],[Operating_Hours]]&gt;0,tbl_Fact[[#This Row],[Operating_Hours]]*51840,0)</f>
        <v>22968.000549316399</v>
      </c>
    </row>
    <row r="407" spans="1:13" hidden="1" x14ac:dyDescent="0.2">
      <c r="A407" t="s">
        <v>5</v>
      </c>
      <c r="B407" s="1">
        <v>44379.229328703703</v>
      </c>
      <c r="C407" s="1">
        <v>44379.233611111114</v>
      </c>
      <c r="D407">
        <v>6.1666665077209499</v>
      </c>
      <c r="E407">
        <v>167496</v>
      </c>
      <c r="F407">
        <v>476841</v>
      </c>
      <c r="G407" t="s">
        <v>44</v>
      </c>
      <c r="H407" t="s">
        <v>3</v>
      </c>
      <c r="I407">
        <f>tbl_Fact[[#This Row],[Duration]] / 60</f>
        <v>0.1027777751286825</v>
      </c>
      <c r="J407">
        <f>IF(OR(G407="Run Time", G407="CC (Changeover Cleaning)"), I407, 0)</f>
        <v>0</v>
      </c>
      <c r="K407">
        <f>IF(G407&lt;&gt;"PM (Maintenance)", I407, 0)</f>
        <v>0.1027777751286825</v>
      </c>
      <c r="L407" s="5">
        <f>MAX(tbl_Fact[[#This Row],[TotalBiscuitsMade]],tbl_Fact[[#This Row],[GoodMadeBiscuits]])</f>
        <v>476841</v>
      </c>
      <c r="M407" s="5">
        <f>IF(tbl_Fact[[#This Row],[Operating_Hours]]&gt;0,tbl_Fact[[#This Row],[Operating_Hours]]*51840,0)</f>
        <v>0</v>
      </c>
    </row>
    <row r="408" spans="1:13" hidden="1" x14ac:dyDescent="0.2">
      <c r="A408" t="s">
        <v>5</v>
      </c>
      <c r="B408" s="1">
        <v>44379.233611111114</v>
      </c>
      <c r="C408" s="1">
        <v>44379.233923611115</v>
      </c>
      <c r="D408">
        <v>0.44999998807907099</v>
      </c>
      <c r="E408">
        <v>167606</v>
      </c>
      <c r="F408">
        <v>476774</v>
      </c>
      <c r="G408" t="s">
        <v>43</v>
      </c>
      <c r="H408" t="s">
        <v>3</v>
      </c>
      <c r="I408">
        <f>tbl_Fact[[#This Row],[Duration]] / 60</f>
        <v>7.49999980131785E-3</v>
      </c>
      <c r="J408">
        <f>IF(OR(G408="Run Time", G408="CC (Changeover Cleaning)"), I408, 0)</f>
        <v>7.49999980131785E-3</v>
      </c>
      <c r="K408">
        <f>IF(G408&lt;&gt;"PM (Maintenance)", I408, 0)</f>
        <v>7.49999980131785E-3</v>
      </c>
      <c r="L408" s="5">
        <f>MAX(tbl_Fact[[#This Row],[TotalBiscuitsMade]],tbl_Fact[[#This Row],[GoodMadeBiscuits]])</f>
        <v>476774</v>
      </c>
      <c r="M408" s="5">
        <f>IF(tbl_Fact[[#This Row],[Operating_Hours]]&gt;0,tbl_Fact[[#This Row],[Operating_Hours]]*51840,0)</f>
        <v>388.79998970031733</v>
      </c>
    </row>
    <row r="409" spans="1:13" hidden="1" x14ac:dyDescent="0.2">
      <c r="A409" t="s">
        <v>5</v>
      </c>
      <c r="B409" s="1">
        <v>44379.233923611115</v>
      </c>
      <c r="C409" s="1">
        <v>44379.233946759261</v>
      </c>
      <c r="D409">
        <v>3.3333335071802098E-2</v>
      </c>
      <c r="E409">
        <v>167170</v>
      </c>
      <c r="F409">
        <v>476564</v>
      </c>
      <c r="G409" t="s">
        <v>44</v>
      </c>
      <c r="H409" t="s">
        <v>3</v>
      </c>
      <c r="I409">
        <f>tbl_Fact[[#This Row],[Duration]] / 60</f>
        <v>5.5555558453003495E-4</v>
      </c>
      <c r="J409">
        <f>IF(OR(G409="Run Time", G409="CC (Changeover Cleaning)"), I409, 0)</f>
        <v>0</v>
      </c>
      <c r="K409">
        <f>IF(G409&lt;&gt;"PM (Maintenance)", I409, 0)</f>
        <v>5.5555558453003495E-4</v>
      </c>
      <c r="L409" s="5">
        <f>MAX(tbl_Fact[[#This Row],[TotalBiscuitsMade]],tbl_Fact[[#This Row],[GoodMadeBiscuits]])</f>
        <v>476564</v>
      </c>
      <c r="M409" s="5">
        <f>IF(tbl_Fact[[#This Row],[Operating_Hours]]&gt;0,tbl_Fact[[#This Row],[Operating_Hours]]*51840,0)</f>
        <v>0</v>
      </c>
    </row>
    <row r="410" spans="1:13" hidden="1" x14ac:dyDescent="0.2">
      <c r="A410" t="s">
        <v>5</v>
      </c>
      <c r="B410" s="1">
        <v>44379.233946759261</v>
      </c>
      <c r="C410" s="1">
        <v>44379.234039351853</v>
      </c>
      <c r="D410">
        <v>0.133333340287209</v>
      </c>
      <c r="E410">
        <v>167393</v>
      </c>
      <c r="F410">
        <v>476700</v>
      </c>
      <c r="G410" t="s">
        <v>43</v>
      </c>
      <c r="H410" t="s">
        <v>3</v>
      </c>
      <c r="I410">
        <f>tbl_Fact[[#This Row],[Duration]] / 60</f>
        <v>2.2222223381201502E-3</v>
      </c>
      <c r="J410">
        <f>IF(OR(G410="Run Time", G410="CC (Changeover Cleaning)"), I410, 0)</f>
        <v>2.2222223381201502E-3</v>
      </c>
      <c r="K410">
        <f>IF(G410&lt;&gt;"PM (Maintenance)", I410, 0)</f>
        <v>2.2222223381201502E-3</v>
      </c>
      <c r="L410" s="5">
        <f>MAX(tbl_Fact[[#This Row],[TotalBiscuitsMade]],tbl_Fact[[#This Row],[GoodMadeBiscuits]])</f>
        <v>476700</v>
      </c>
      <c r="M410" s="5">
        <f>IF(tbl_Fact[[#This Row],[Operating_Hours]]&gt;0,tbl_Fact[[#This Row],[Operating_Hours]]*51840,0)</f>
        <v>115.20000600814859</v>
      </c>
    </row>
    <row r="411" spans="1:13" hidden="1" x14ac:dyDescent="0.2">
      <c r="A411" t="s">
        <v>5</v>
      </c>
      <c r="B411" s="1">
        <v>44379.234039351853</v>
      </c>
      <c r="C411" s="1">
        <v>44379.234826388885</v>
      </c>
      <c r="D411">
        <v>1.13333332538605</v>
      </c>
      <c r="E411">
        <v>167711</v>
      </c>
      <c r="F411">
        <v>477296</v>
      </c>
      <c r="G411" t="s">
        <v>44</v>
      </c>
      <c r="H411" t="s">
        <v>3</v>
      </c>
      <c r="I411">
        <f>tbl_Fact[[#This Row],[Duration]] / 60</f>
        <v>1.8888888756434168E-2</v>
      </c>
      <c r="J411">
        <f>IF(OR(G411="Run Time", G411="CC (Changeover Cleaning)"), I411, 0)</f>
        <v>0</v>
      </c>
      <c r="K411">
        <f>IF(G411&lt;&gt;"PM (Maintenance)", I411, 0)</f>
        <v>1.8888888756434168E-2</v>
      </c>
      <c r="L411" s="5">
        <f>MAX(tbl_Fact[[#This Row],[TotalBiscuitsMade]],tbl_Fact[[#This Row],[GoodMadeBiscuits]])</f>
        <v>477296</v>
      </c>
      <c r="M411" s="5">
        <f>IF(tbl_Fact[[#This Row],[Operating_Hours]]&gt;0,tbl_Fact[[#This Row],[Operating_Hours]]*51840,0)</f>
        <v>0</v>
      </c>
    </row>
    <row r="412" spans="1:13" hidden="1" x14ac:dyDescent="0.2">
      <c r="A412" t="s">
        <v>5</v>
      </c>
      <c r="B412" s="1">
        <v>44379.234826388885</v>
      </c>
      <c r="C412" s="1">
        <v>44379.235960648148</v>
      </c>
      <c r="D412">
        <v>1.63333332538605</v>
      </c>
      <c r="E412">
        <v>167868</v>
      </c>
      <c r="F412">
        <v>477048</v>
      </c>
      <c r="G412" t="s">
        <v>43</v>
      </c>
      <c r="H412" t="s">
        <v>3</v>
      </c>
      <c r="I412">
        <f>tbl_Fact[[#This Row],[Duration]] / 60</f>
        <v>2.72222220897675E-2</v>
      </c>
      <c r="J412">
        <f>IF(OR(G412="Run Time", G412="CC (Changeover Cleaning)"), I412, 0)</f>
        <v>2.72222220897675E-2</v>
      </c>
      <c r="K412">
        <f>IF(G412&lt;&gt;"PM (Maintenance)", I412, 0)</f>
        <v>2.72222220897675E-2</v>
      </c>
      <c r="L412" s="5">
        <f>MAX(tbl_Fact[[#This Row],[TotalBiscuitsMade]],tbl_Fact[[#This Row],[GoodMadeBiscuits]])</f>
        <v>477048</v>
      </c>
      <c r="M412" s="5">
        <f>IF(tbl_Fact[[#This Row],[Operating_Hours]]&gt;0,tbl_Fact[[#This Row],[Operating_Hours]]*51840,0)</f>
        <v>1411.1999931335472</v>
      </c>
    </row>
    <row r="413" spans="1:13" hidden="1" x14ac:dyDescent="0.2">
      <c r="A413" t="s">
        <v>6</v>
      </c>
      <c r="B413" s="1">
        <v>44379.235162037039</v>
      </c>
      <c r="C413" s="1">
        <v>44379.235486111109</v>
      </c>
      <c r="D413">
        <v>0.466633319854736</v>
      </c>
      <c r="E413">
        <v>0</v>
      </c>
      <c r="F413">
        <v>123</v>
      </c>
      <c r="G413" t="s">
        <v>43</v>
      </c>
      <c r="H413" t="s">
        <v>3</v>
      </c>
      <c r="I413">
        <f>tbl_Fact[[#This Row],[Duration]] / 60</f>
        <v>7.7772219975789335E-3</v>
      </c>
      <c r="J413">
        <f>IF(OR(G413="Run Time", G413="CC (Changeover Cleaning)"), I413, 0)</f>
        <v>7.7772219975789335E-3</v>
      </c>
      <c r="K413">
        <f>IF(G413&lt;&gt;"PM (Maintenance)", I413, 0)</f>
        <v>7.7772219975789335E-3</v>
      </c>
      <c r="L413" s="5">
        <f>MAX(tbl_Fact[[#This Row],[TotalBiscuitsMade]],tbl_Fact[[#This Row],[GoodMadeBiscuits]])</f>
        <v>123</v>
      </c>
      <c r="M413" s="5">
        <f>IF(tbl_Fact[[#This Row],[Operating_Hours]]&gt;0,tbl_Fact[[#This Row],[Operating_Hours]]*51840,0)</f>
        <v>403.1711883544919</v>
      </c>
    </row>
    <row r="414" spans="1:13" hidden="1" x14ac:dyDescent="0.2">
      <c r="A414" t="s">
        <v>6</v>
      </c>
      <c r="B414" s="1">
        <v>44379.235486111109</v>
      </c>
      <c r="C414" s="1">
        <v>44379.619872685187</v>
      </c>
      <c r="D414">
        <v>553.51202392578102</v>
      </c>
      <c r="E414">
        <v>0</v>
      </c>
      <c r="F414">
        <v>40</v>
      </c>
      <c r="G414" t="s">
        <v>44</v>
      </c>
      <c r="H414" t="s">
        <v>25</v>
      </c>
      <c r="I414">
        <f>tbl_Fact[[#This Row],[Duration]] / 60</f>
        <v>9.2252003987630165</v>
      </c>
      <c r="J414">
        <f>IF(OR(G414="Run Time", G414="CC (Changeover Cleaning)"), I414, 0)</f>
        <v>0</v>
      </c>
      <c r="K414">
        <f>IF(G414&lt;&gt;"PM (Maintenance)", I414, 0)</f>
        <v>9.2252003987630165</v>
      </c>
      <c r="L414" s="5">
        <f>MAX(tbl_Fact[[#This Row],[TotalBiscuitsMade]],tbl_Fact[[#This Row],[GoodMadeBiscuits]])</f>
        <v>40</v>
      </c>
      <c r="M414" s="5">
        <f>IF(tbl_Fact[[#This Row],[Operating_Hours]]&gt;0,tbl_Fact[[#This Row],[Operating_Hours]]*51840,0)</f>
        <v>0</v>
      </c>
    </row>
    <row r="415" spans="1:13" hidden="1" x14ac:dyDescent="0.2">
      <c r="A415" t="s">
        <v>5</v>
      </c>
      <c r="B415" s="1">
        <v>44379.235960648148</v>
      </c>
      <c r="C415" s="1">
        <v>44379.23777777778</v>
      </c>
      <c r="D415">
        <v>2.61666655540466</v>
      </c>
      <c r="E415">
        <v>169495</v>
      </c>
      <c r="F415">
        <v>478440</v>
      </c>
      <c r="G415" t="s">
        <v>44</v>
      </c>
      <c r="H415" t="s">
        <v>3</v>
      </c>
      <c r="I415">
        <f>tbl_Fact[[#This Row],[Duration]] / 60</f>
        <v>4.3611109256744336E-2</v>
      </c>
      <c r="J415">
        <f>IF(OR(G415="Run Time", G415="CC (Changeover Cleaning)"), I415, 0)</f>
        <v>0</v>
      </c>
      <c r="K415">
        <f>IF(G415&lt;&gt;"PM (Maintenance)", I415, 0)</f>
        <v>4.3611109256744336E-2</v>
      </c>
      <c r="L415" s="5">
        <f>MAX(tbl_Fact[[#This Row],[TotalBiscuitsMade]],tbl_Fact[[#This Row],[GoodMadeBiscuits]])</f>
        <v>478440</v>
      </c>
      <c r="M415" s="5">
        <f>IF(tbl_Fact[[#This Row],[Operating_Hours]]&gt;0,tbl_Fact[[#This Row],[Operating_Hours]]*51840,0)</f>
        <v>0</v>
      </c>
    </row>
    <row r="416" spans="1:13" hidden="1" x14ac:dyDescent="0.2">
      <c r="A416" t="s">
        <v>5</v>
      </c>
      <c r="B416" s="1">
        <v>44379.23777777778</v>
      </c>
      <c r="C416" s="1">
        <v>44379.248344907406</v>
      </c>
      <c r="D416">
        <v>15.2166662216187</v>
      </c>
      <c r="E416">
        <v>169319</v>
      </c>
      <c r="F416">
        <v>478800</v>
      </c>
      <c r="G416" t="s">
        <v>43</v>
      </c>
      <c r="H416" t="s">
        <v>3</v>
      </c>
      <c r="I416">
        <f>tbl_Fact[[#This Row],[Duration]] / 60</f>
        <v>0.25361110369364498</v>
      </c>
      <c r="J416">
        <f>IF(OR(G416="Run Time", G416="CC (Changeover Cleaning)"), I416, 0)</f>
        <v>0.25361110369364498</v>
      </c>
      <c r="K416">
        <f>IF(G416&lt;&gt;"PM (Maintenance)", I416, 0)</f>
        <v>0.25361110369364498</v>
      </c>
      <c r="L416" s="5">
        <f>MAX(tbl_Fact[[#This Row],[TotalBiscuitsMade]],tbl_Fact[[#This Row],[GoodMadeBiscuits]])</f>
        <v>478800</v>
      </c>
      <c r="M416" s="5">
        <f>IF(tbl_Fact[[#This Row],[Operating_Hours]]&gt;0,tbl_Fact[[#This Row],[Operating_Hours]]*51840,0)</f>
        <v>13147.199615478556</v>
      </c>
    </row>
    <row r="417" spans="1:13" hidden="1" x14ac:dyDescent="0.2">
      <c r="A417" t="s">
        <v>5</v>
      </c>
      <c r="B417" s="1">
        <v>44379.248344907406</v>
      </c>
      <c r="C417" s="1">
        <v>44379.249143518522</v>
      </c>
      <c r="D417">
        <v>1.1499999761581401</v>
      </c>
      <c r="E417">
        <v>169744</v>
      </c>
      <c r="F417">
        <v>479273</v>
      </c>
      <c r="G417" t="s">
        <v>44</v>
      </c>
      <c r="H417" t="s">
        <v>3</v>
      </c>
      <c r="I417">
        <f>tbl_Fact[[#This Row],[Duration]] / 60</f>
        <v>1.9166666269302336E-2</v>
      </c>
      <c r="J417">
        <f>IF(OR(G417="Run Time", G417="CC (Changeover Cleaning)"), I417, 0)</f>
        <v>0</v>
      </c>
      <c r="K417">
        <f>IF(G417&lt;&gt;"PM (Maintenance)", I417, 0)</f>
        <v>1.9166666269302336E-2</v>
      </c>
      <c r="L417" s="5">
        <f>MAX(tbl_Fact[[#This Row],[TotalBiscuitsMade]],tbl_Fact[[#This Row],[GoodMadeBiscuits]])</f>
        <v>479273</v>
      </c>
      <c r="M417" s="5">
        <f>IF(tbl_Fact[[#This Row],[Operating_Hours]]&gt;0,tbl_Fact[[#This Row],[Operating_Hours]]*51840,0)</f>
        <v>0</v>
      </c>
    </row>
    <row r="418" spans="1:13" hidden="1" x14ac:dyDescent="0.2">
      <c r="A418" t="s">
        <v>5</v>
      </c>
      <c r="B418" s="1">
        <v>44379.249143518522</v>
      </c>
      <c r="C418" s="1">
        <v>44379.26462962963</v>
      </c>
      <c r="D418">
        <v>22.299999237060501</v>
      </c>
      <c r="E418">
        <v>169877</v>
      </c>
      <c r="F418">
        <v>479108</v>
      </c>
      <c r="G418" t="s">
        <v>43</v>
      </c>
      <c r="H418" t="s">
        <v>3</v>
      </c>
      <c r="I418">
        <f>tbl_Fact[[#This Row],[Duration]] / 60</f>
        <v>0.37166665395100834</v>
      </c>
      <c r="J418">
        <f>IF(OR(G418="Run Time", G418="CC (Changeover Cleaning)"), I418, 0)</f>
        <v>0.37166665395100834</v>
      </c>
      <c r="K418">
        <f>IF(G418&lt;&gt;"PM (Maintenance)", I418, 0)</f>
        <v>0.37166665395100834</v>
      </c>
      <c r="L418" s="5">
        <f>MAX(tbl_Fact[[#This Row],[TotalBiscuitsMade]],tbl_Fact[[#This Row],[GoodMadeBiscuits]])</f>
        <v>479108</v>
      </c>
      <c r="M418" s="5">
        <f>IF(tbl_Fact[[#This Row],[Operating_Hours]]&gt;0,tbl_Fact[[#This Row],[Operating_Hours]]*51840,0)</f>
        <v>19267.199340820272</v>
      </c>
    </row>
    <row r="419" spans="1:13" hidden="1" x14ac:dyDescent="0.2">
      <c r="A419" t="s">
        <v>5</v>
      </c>
      <c r="B419" s="1">
        <v>44379.26462962963</v>
      </c>
      <c r="C419" s="1">
        <v>44379.265092592592</v>
      </c>
      <c r="D419">
        <v>0.66666668653488204</v>
      </c>
      <c r="E419">
        <v>169740</v>
      </c>
      <c r="F419">
        <v>479326</v>
      </c>
      <c r="G419" t="s">
        <v>44</v>
      </c>
      <c r="H419" t="s">
        <v>3</v>
      </c>
      <c r="I419">
        <f>tbl_Fact[[#This Row],[Duration]] / 60</f>
        <v>1.1111111442248033E-2</v>
      </c>
      <c r="J419">
        <f>IF(OR(G419="Run Time", G419="CC (Changeover Cleaning)"), I419, 0)</f>
        <v>0</v>
      </c>
      <c r="K419">
        <f>IF(G419&lt;&gt;"PM (Maintenance)", I419, 0)</f>
        <v>1.1111111442248033E-2</v>
      </c>
      <c r="L419" s="5">
        <f>MAX(tbl_Fact[[#This Row],[TotalBiscuitsMade]],tbl_Fact[[#This Row],[GoodMadeBiscuits]])</f>
        <v>479326</v>
      </c>
      <c r="M419" s="5">
        <f>IF(tbl_Fact[[#This Row],[Operating_Hours]]&gt;0,tbl_Fact[[#This Row],[Operating_Hours]]*51840,0)</f>
        <v>0</v>
      </c>
    </row>
    <row r="420" spans="1:13" hidden="1" x14ac:dyDescent="0.2">
      <c r="A420" t="s">
        <v>5</v>
      </c>
      <c r="B420" s="1">
        <v>44379.265092592592</v>
      </c>
      <c r="C420" s="1">
        <v>44379.267627314817</v>
      </c>
      <c r="D420">
        <v>3.6500000953674299</v>
      </c>
      <c r="E420">
        <v>169921</v>
      </c>
      <c r="F420">
        <v>479429</v>
      </c>
      <c r="G420" t="s">
        <v>43</v>
      </c>
      <c r="H420" t="s">
        <v>3</v>
      </c>
      <c r="I420">
        <f>tbl_Fact[[#This Row],[Duration]] / 60</f>
        <v>6.08333349227905E-2</v>
      </c>
      <c r="J420">
        <f>IF(OR(G420="Run Time", G420="CC (Changeover Cleaning)"), I420, 0)</f>
        <v>6.08333349227905E-2</v>
      </c>
      <c r="K420">
        <f>IF(G420&lt;&gt;"PM (Maintenance)", I420, 0)</f>
        <v>6.08333349227905E-2</v>
      </c>
      <c r="L420" s="5">
        <f>MAX(tbl_Fact[[#This Row],[TotalBiscuitsMade]],tbl_Fact[[#This Row],[GoodMadeBiscuits]])</f>
        <v>479429</v>
      </c>
      <c r="M420" s="5">
        <f>IF(tbl_Fact[[#This Row],[Operating_Hours]]&gt;0,tbl_Fact[[#This Row],[Operating_Hours]]*51840,0)</f>
        <v>3153.6000823974596</v>
      </c>
    </row>
    <row r="421" spans="1:13" hidden="1" x14ac:dyDescent="0.2">
      <c r="A421" t="s">
        <v>5</v>
      </c>
      <c r="B421" s="1">
        <v>44379.267627314817</v>
      </c>
      <c r="C421" s="1">
        <v>44379.26902777778</v>
      </c>
      <c r="D421">
        <v>2.0166666507720898</v>
      </c>
      <c r="E421">
        <v>170948</v>
      </c>
      <c r="F421">
        <v>480169</v>
      </c>
      <c r="G421" t="s">
        <v>44</v>
      </c>
      <c r="H421" t="s">
        <v>3</v>
      </c>
      <c r="I421">
        <f>tbl_Fact[[#This Row],[Duration]] / 60</f>
        <v>3.3611110846201497E-2</v>
      </c>
      <c r="J421">
        <f>IF(OR(G421="Run Time", G421="CC (Changeover Cleaning)"), I421, 0)</f>
        <v>0</v>
      </c>
      <c r="K421">
        <f>IF(G421&lt;&gt;"PM (Maintenance)", I421, 0)</f>
        <v>3.3611110846201497E-2</v>
      </c>
      <c r="L421" s="5">
        <f>MAX(tbl_Fact[[#This Row],[TotalBiscuitsMade]],tbl_Fact[[#This Row],[GoodMadeBiscuits]])</f>
        <v>480169</v>
      </c>
      <c r="M421" s="5">
        <f>IF(tbl_Fact[[#This Row],[Operating_Hours]]&gt;0,tbl_Fact[[#This Row],[Operating_Hours]]*51840,0)</f>
        <v>0</v>
      </c>
    </row>
    <row r="422" spans="1:13" hidden="1" x14ac:dyDescent="0.2">
      <c r="A422" t="s">
        <v>5</v>
      </c>
      <c r="B422" s="1">
        <v>44379.26902777778</v>
      </c>
      <c r="C422" s="1">
        <v>44379.274918981479</v>
      </c>
      <c r="D422">
        <v>8.4833335876464808</v>
      </c>
      <c r="E422">
        <v>171195</v>
      </c>
      <c r="F422">
        <v>480646</v>
      </c>
      <c r="G422" t="s">
        <v>43</v>
      </c>
      <c r="H422" t="s">
        <v>3</v>
      </c>
      <c r="I422">
        <f>tbl_Fact[[#This Row],[Duration]] / 60</f>
        <v>0.14138889312744135</v>
      </c>
      <c r="J422">
        <f>IF(OR(G422="Run Time", G422="CC (Changeover Cleaning)"), I422, 0)</f>
        <v>0.14138889312744135</v>
      </c>
      <c r="K422">
        <f>IF(G422&lt;&gt;"PM (Maintenance)", I422, 0)</f>
        <v>0.14138889312744135</v>
      </c>
      <c r="L422" s="5">
        <f>MAX(tbl_Fact[[#This Row],[TotalBiscuitsMade]],tbl_Fact[[#This Row],[GoodMadeBiscuits]])</f>
        <v>480646</v>
      </c>
      <c r="M422" s="5">
        <f>IF(tbl_Fact[[#This Row],[Operating_Hours]]&gt;0,tbl_Fact[[#This Row],[Operating_Hours]]*51840,0)</f>
        <v>7329.6002197265598</v>
      </c>
    </row>
    <row r="423" spans="1:13" hidden="1" x14ac:dyDescent="0.2">
      <c r="A423" t="s">
        <v>5</v>
      </c>
      <c r="B423" s="1">
        <v>44379.274918981479</v>
      </c>
      <c r="C423" s="1">
        <v>44379.274942129632</v>
      </c>
      <c r="D423">
        <v>3.3333335071802098E-2</v>
      </c>
      <c r="E423">
        <v>171073</v>
      </c>
      <c r="F423">
        <v>480243</v>
      </c>
      <c r="G423" t="s">
        <v>44</v>
      </c>
      <c r="H423" t="s">
        <v>3</v>
      </c>
      <c r="I423">
        <f>tbl_Fact[[#This Row],[Duration]] / 60</f>
        <v>5.5555558453003495E-4</v>
      </c>
      <c r="J423">
        <f>IF(OR(G423="Run Time", G423="CC (Changeover Cleaning)"), I423, 0)</f>
        <v>0</v>
      </c>
      <c r="K423">
        <f>IF(G423&lt;&gt;"PM (Maintenance)", I423, 0)</f>
        <v>5.5555558453003495E-4</v>
      </c>
      <c r="L423" s="5">
        <f>MAX(tbl_Fact[[#This Row],[TotalBiscuitsMade]],tbl_Fact[[#This Row],[GoodMadeBiscuits]])</f>
        <v>480243</v>
      </c>
      <c r="M423" s="5">
        <f>IF(tbl_Fact[[#This Row],[Operating_Hours]]&gt;0,tbl_Fact[[#This Row],[Operating_Hours]]*51840,0)</f>
        <v>0</v>
      </c>
    </row>
    <row r="424" spans="1:13" hidden="1" x14ac:dyDescent="0.2">
      <c r="A424" t="s">
        <v>5</v>
      </c>
      <c r="B424" s="1">
        <v>44379.274942129632</v>
      </c>
      <c r="C424" s="1">
        <v>44379.294328703705</v>
      </c>
      <c r="D424">
        <v>27.9166660308838</v>
      </c>
      <c r="E424">
        <v>171127</v>
      </c>
      <c r="F424">
        <v>462</v>
      </c>
      <c r="G424" t="s">
        <v>43</v>
      </c>
      <c r="H424" t="s">
        <v>3</v>
      </c>
      <c r="I424">
        <f>tbl_Fact[[#This Row],[Duration]] / 60</f>
        <v>0.46527776718139668</v>
      </c>
      <c r="J424">
        <f>IF(OR(G424="Run Time", G424="CC (Changeover Cleaning)"), I424, 0)</f>
        <v>0.46527776718139668</v>
      </c>
      <c r="K424">
        <f>IF(G424&lt;&gt;"PM (Maintenance)", I424, 0)</f>
        <v>0.46527776718139668</v>
      </c>
      <c r="L424" s="5">
        <f>MAX(tbl_Fact[[#This Row],[TotalBiscuitsMade]],tbl_Fact[[#This Row],[GoodMadeBiscuits]])</f>
        <v>171127</v>
      </c>
      <c r="M424" s="5">
        <f>IF(tbl_Fact[[#This Row],[Operating_Hours]]&gt;0,tbl_Fact[[#This Row],[Operating_Hours]]*51840,0)</f>
        <v>24119.999450683605</v>
      </c>
    </row>
    <row r="425" spans="1:13" hidden="1" x14ac:dyDescent="0.2">
      <c r="A425" t="s">
        <v>5</v>
      </c>
      <c r="B425" s="1">
        <v>44379.274942129632</v>
      </c>
      <c r="C425" s="1">
        <v>44379.274942129632</v>
      </c>
      <c r="D425">
        <v>0</v>
      </c>
      <c r="E425">
        <v>171050</v>
      </c>
      <c r="F425">
        <v>480313</v>
      </c>
      <c r="G425" t="s">
        <v>43</v>
      </c>
      <c r="H425" t="s">
        <v>3</v>
      </c>
      <c r="I425">
        <f>tbl_Fact[[#This Row],[Duration]] / 60</f>
        <v>0</v>
      </c>
      <c r="J425">
        <f>IF(OR(G425="Run Time", G425="CC (Changeover Cleaning)"), I425, 0)</f>
        <v>0</v>
      </c>
      <c r="K425">
        <f>IF(G425&lt;&gt;"PM (Maintenance)", I425, 0)</f>
        <v>0</v>
      </c>
      <c r="L425" s="5">
        <f>MAX(tbl_Fact[[#This Row],[TotalBiscuitsMade]],tbl_Fact[[#This Row],[GoodMadeBiscuits]])</f>
        <v>480313</v>
      </c>
      <c r="M425" s="5">
        <f>IF(tbl_Fact[[#This Row],[Operating_Hours]]&gt;0,tbl_Fact[[#This Row],[Operating_Hours]]*51840,0)</f>
        <v>0</v>
      </c>
    </row>
    <row r="426" spans="1:13" hidden="1" x14ac:dyDescent="0.2">
      <c r="A426" t="s">
        <v>5</v>
      </c>
      <c r="B426" s="1">
        <v>44379.294328703705</v>
      </c>
      <c r="C426" s="1">
        <v>44379.295532407406</v>
      </c>
      <c r="D426">
        <v>1.7333333492279099</v>
      </c>
      <c r="E426">
        <v>171290</v>
      </c>
      <c r="F426">
        <v>674</v>
      </c>
      <c r="G426" t="s">
        <v>44</v>
      </c>
      <c r="H426" t="s">
        <v>3</v>
      </c>
      <c r="I426">
        <f>tbl_Fact[[#This Row],[Duration]] / 60</f>
        <v>2.8888889153798499E-2</v>
      </c>
      <c r="J426">
        <f>IF(OR(G426="Run Time", G426="CC (Changeover Cleaning)"), I426, 0)</f>
        <v>0</v>
      </c>
      <c r="K426">
        <f>IF(G426&lt;&gt;"PM (Maintenance)", I426, 0)</f>
        <v>2.8888889153798499E-2</v>
      </c>
      <c r="L426" s="5">
        <f>MAX(tbl_Fact[[#This Row],[TotalBiscuitsMade]],tbl_Fact[[#This Row],[GoodMadeBiscuits]])</f>
        <v>171290</v>
      </c>
      <c r="M426" s="5">
        <f>IF(tbl_Fact[[#This Row],[Operating_Hours]]&gt;0,tbl_Fact[[#This Row],[Operating_Hours]]*51840,0)</f>
        <v>0</v>
      </c>
    </row>
    <row r="427" spans="1:13" hidden="1" x14ac:dyDescent="0.2">
      <c r="A427" t="s">
        <v>5</v>
      </c>
      <c r="B427" s="1">
        <v>44379.295532407406</v>
      </c>
      <c r="C427" s="1">
        <v>44379.297210648147</v>
      </c>
      <c r="D427">
        <v>2.4166667461395299</v>
      </c>
      <c r="E427">
        <v>171656</v>
      </c>
      <c r="F427">
        <v>847</v>
      </c>
      <c r="G427" t="s">
        <v>43</v>
      </c>
      <c r="H427" t="s">
        <v>3</v>
      </c>
      <c r="I427">
        <f>tbl_Fact[[#This Row],[Duration]] / 60</f>
        <v>4.0277779102325502E-2</v>
      </c>
      <c r="J427">
        <f>IF(OR(G427="Run Time", G427="CC (Changeover Cleaning)"), I427, 0)</f>
        <v>4.0277779102325502E-2</v>
      </c>
      <c r="K427">
        <f>IF(G427&lt;&gt;"PM (Maintenance)", I427, 0)</f>
        <v>4.0277779102325502E-2</v>
      </c>
      <c r="L427" s="5">
        <f>MAX(tbl_Fact[[#This Row],[TotalBiscuitsMade]],tbl_Fact[[#This Row],[GoodMadeBiscuits]])</f>
        <v>171656</v>
      </c>
      <c r="M427" s="5">
        <f>IF(tbl_Fact[[#This Row],[Operating_Hours]]&gt;0,tbl_Fact[[#This Row],[Operating_Hours]]*51840,0)</f>
        <v>2088.000068664554</v>
      </c>
    </row>
    <row r="428" spans="1:13" hidden="1" x14ac:dyDescent="0.2">
      <c r="A428" t="s">
        <v>5</v>
      </c>
      <c r="B428" s="1">
        <v>44379.297210648147</v>
      </c>
      <c r="C428" s="1">
        <v>44379.318773148145</v>
      </c>
      <c r="D428">
        <v>31.049999237060501</v>
      </c>
      <c r="E428">
        <v>193521</v>
      </c>
      <c r="F428">
        <v>22747</v>
      </c>
      <c r="G428" t="s">
        <v>44</v>
      </c>
      <c r="H428" t="s">
        <v>3</v>
      </c>
      <c r="I428">
        <f>tbl_Fact[[#This Row],[Duration]] / 60</f>
        <v>0.51749998728434166</v>
      </c>
      <c r="J428">
        <f>IF(OR(G428="Run Time", G428="CC (Changeover Cleaning)"), I428, 0)</f>
        <v>0</v>
      </c>
      <c r="K428">
        <f>IF(G428&lt;&gt;"PM (Maintenance)", I428, 0)</f>
        <v>0.51749998728434166</v>
      </c>
      <c r="L428" s="5">
        <f>MAX(tbl_Fact[[#This Row],[TotalBiscuitsMade]],tbl_Fact[[#This Row],[GoodMadeBiscuits]])</f>
        <v>193521</v>
      </c>
      <c r="M428" s="5">
        <f>IF(tbl_Fact[[#This Row],[Operating_Hours]]&gt;0,tbl_Fact[[#This Row],[Operating_Hours]]*51840,0)</f>
        <v>0</v>
      </c>
    </row>
    <row r="429" spans="1:13" hidden="1" x14ac:dyDescent="0.2">
      <c r="A429" t="s">
        <v>5</v>
      </c>
      <c r="B429" s="1">
        <v>44379.318773148145</v>
      </c>
      <c r="C429" s="1">
        <v>44379.320393518516</v>
      </c>
      <c r="D429">
        <v>2.3333332538604701</v>
      </c>
      <c r="E429">
        <v>193579</v>
      </c>
      <c r="F429">
        <v>22666</v>
      </c>
      <c r="G429" t="s">
        <v>43</v>
      </c>
      <c r="H429" t="s">
        <v>3</v>
      </c>
      <c r="I429">
        <f>tbl_Fact[[#This Row],[Duration]] / 60</f>
        <v>3.8888887564341168E-2</v>
      </c>
      <c r="J429">
        <f>IF(OR(G429="Run Time", G429="CC (Changeover Cleaning)"), I429, 0)</f>
        <v>3.8888887564341168E-2</v>
      </c>
      <c r="K429">
        <f>IF(G429&lt;&gt;"PM (Maintenance)", I429, 0)</f>
        <v>3.8888887564341168E-2</v>
      </c>
      <c r="L429" s="5">
        <f>MAX(tbl_Fact[[#This Row],[TotalBiscuitsMade]],tbl_Fact[[#This Row],[GoodMadeBiscuits]])</f>
        <v>193579</v>
      </c>
      <c r="M429" s="5">
        <f>IF(tbl_Fact[[#This Row],[Operating_Hours]]&gt;0,tbl_Fact[[#This Row],[Operating_Hours]]*51840,0)</f>
        <v>2015.999931335446</v>
      </c>
    </row>
    <row r="430" spans="1:13" hidden="1" x14ac:dyDescent="0.2">
      <c r="A430" t="s">
        <v>5</v>
      </c>
      <c r="B430" s="1">
        <v>44379.320393518516</v>
      </c>
      <c r="C430" s="1">
        <v>44379.325520833336</v>
      </c>
      <c r="D430">
        <v>7.3833332061767596</v>
      </c>
      <c r="E430">
        <v>198718</v>
      </c>
      <c r="F430">
        <v>27615</v>
      </c>
      <c r="G430" t="s">
        <v>44</v>
      </c>
      <c r="H430" t="s">
        <v>3</v>
      </c>
      <c r="I430">
        <f>tbl_Fact[[#This Row],[Duration]] / 60</f>
        <v>0.12305555343627933</v>
      </c>
      <c r="J430">
        <f>IF(OR(G430="Run Time", G430="CC (Changeover Cleaning)"), I430, 0)</f>
        <v>0</v>
      </c>
      <c r="K430">
        <f>IF(G430&lt;&gt;"PM (Maintenance)", I430, 0)</f>
        <v>0.12305555343627933</v>
      </c>
      <c r="L430" s="5">
        <f>MAX(tbl_Fact[[#This Row],[TotalBiscuitsMade]],tbl_Fact[[#This Row],[GoodMadeBiscuits]])</f>
        <v>198718</v>
      </c>
      <c r="M430" s="5">
        <f>IF(tbl_Fact[[#This Row],[Operating_Hours]]&gt;0,tbl_Fact[[#This Row],[Operating_Hours]]*51840,0)</f>
        <v>0</v>
      </c>
    </row>
    <row r="431" spans="1:13" hidden="1" x14ac:dyDescent="0.2">
      <c r="A431" t="s">
        <v>5</v>
      </c>
      <c r="B431" s="1">
        <v>44379.325520833336</v>
      </c>
      <c r="C431" s="1">
        <v>44379.325694444444</v>
      </c>
      <c r="D431">
        <v>0.25</v>
      </c>
      <c r="E431">
        <v>198795</v>
      </c>
      <c r="F431">
        <v>27566</v>
      </c>
      <c r="G431" t="s">
        <v>43</v>
      </c>
      <c r="H431" t="s">
        <v>3</v>
      </c>
      <c r="I431">
        <f>tbl_Fact[[#This Row],[Duration]] / 60</f>
        <v>4.1666666666666666E-3</v>
      </c>
      <c r="J431">
        <f>IF(OR(G431="Run Time", G431="CC (Changeover Cleaning)"), I431, 0)</f>
        <v>4.1666666666666666E-3</v>
      </c>
      <c r="K431">
        <f>IF(G431&lt;&gt;"PM (Maintenance)", I431, 0)</f>
        <v>4.1666666666666666E-3</v>
      </c>
      <c r="L431" s="5">
        <f>MAX(tbl_Fact[[#This Row],[TotalBiscuitsMade]],tbl_Fact[[#This Row],[GoodMadeBiscuits]])</f>
        <v>198795</v>
      </c>
      <c r="M431" s="5">
        <f>IF(tbl_Fact[[#This Row],[Operating_Hours]]&gt;0,tbl_Fact[[#This Row],[Operating_Hours]]*51840,0)</f>
        <v>216</v>
      </c>
    </row>
    <row r="432" spans="1:13" hidden="1" x14ac:dyDescent="0.2">
      <c r="A432" t="s">
        <v>5</v>
      </c>
      <c r="B432" s="1">
        <v>44379.325694444444</v>
      </c>
      <c r="C432" s="1">
        <v>44379.327673611115</v>
      </c>
      <c r="D432">
        <v>2.8499999046325701</v>
      </c>
      <c r="E432">
        <v>198696</v>
      </c>
      <c r="F432">
        <v>27646</v>
      </c>
      <c r="G432" t="s">
        <v>43</v>
      </c>
      <c r="H432" t="s">
        <v>3</v>
      </c>
      <c r="I432">
        <f>tbl_Fact[[#This Row],[Duration]] / 60</f>
        <v>4.7499998410542837E-2</v>
      </c>
      <c r="J432">
        <f>IF(OR(G432="Run Time", G432="CC (Changeover Cleaning)"), I432, 0)</f>
        <v>4.7499998410542837E-2</v>
      </c>
      <c r="K432">
        <f>IF(G432&lt;&gt;"PM (Maintenance)", I432, 0)</f>
        <v>4.7499998410542837E-2</v>
      </c>
      <c r="L432" s="5">
        <f>MAX(tbl_Fact[[#This Row],[TotalBiscuitsMade]],tbl_Fact[[#This Row],[GoodMadeBiscuits]])</f>
        <v>198696</v>
      </c>
      <c r="M432" s="5">
        <f>IF(tbl_Fact[[#This Row],[Operating_Hours]]&gt;0,tbl_Fact[[#This Row],[Operating_Hours]]*51840,0)</f>
        <v>2462.3999176025409</v>
      </c>
    </row>
    <row r="433" spans="1:13" hidden="1" x14ac:dyDescent="0.2">
      <c r="A433" t="s">
        <v>5</v>
      </c>
      <c r="B433" s="1">
        <v>44379.327673611115</v>
      </c>
      <c r="C433" s="1">
        <v>44379.337546296294</v>
      </c>
      <c r="D433">
        <v>14.2166662216187</v>
      </c>
      <c r="E433">
        <v>208402</v>
      </c>
      <c r="F433">
        <v>37514</v>
      </c>
      <c r="G433" t="s">
        <v>44</v>
      </c>
      <c r="H433" t="s">
        <v>3</v>
      </c>
      <c r="I433">
        <f>tbl_Fact[[#This Row],[Duration]] / 60</f>
        <v>0.23694443702697834</v>
      </c>
      <c r="J433">
        <f>IF(OR(G433="Run Time", G433="CC (Changeover Cleaning)"), I433, 0)</f>
        <v>0</v>
      </c>
      <c r="K433">
        <f>IF(G433&lt;&gt;"PM (Maintenance)", I433, 0)</f>
        <v>0.23694443702697834</v>
      </c>
      <c r="L433" s="5">
        <f>MAX(tbl_Fact[[#This Row],[TotalBiscuitsMade]],tbl_Fact[[#This Row],[GoodMadeBiscuits]])</f>
        <v>208402</v>
      </c>
      <c r="M433" s="5">
        <f>IF(tbl_Fact[[#This Row],[Operating_Hours]]&gt;0,tbl_Fact[[#This Row],[Operating_Hours]]*51840,0)</f>
        <v>0</v>
      </c>
    </row>
    <row r="434" spans="1:13" hidden="1" x14ac:dyDescent="0.2">
      <c r="A434" t="s">
        <v>5</v>
      </c>
      <c r="B434" s="1">
        <v>44379.337546296294</v>
      </c>
      <c r="C434" s="1">
        <v>44379.341597222221</v>
      </c>
      <c r="D434">
        <v>5.8333334922790501</v>
      </c>
      <c r="E434">
        <v>208788</v>
      </c>
      <c r="F434">
        <v>37643</v>
      </c>
      <c r="G434" t="s">
        <v>43</v>
      </c>
      <c r="H434" t="s">
        <v>3</v>
      </c>
      <c r="I434">
        <f>tbl_Fact[[#This Row],[Duration]] / 60</f>
        <v>9.72222248713175E-2</v>
      </c>
      <c r="J434">
        <f>IF(OR(G434="Run Time", G434="CC (Changeover Cleaning)"), I434, 0)</f>
        <v>9.72222248713175E-2</v>
      </c>
      <c r="K434">
        <f>IF(G434&lt;&gt;"PM (Maintenance)", I434, 0)</f>
        <v>9.72222248713175E-2</v>
      </c>
      <c r="L434" s="5">
        <f>MAX(tbl_Fact[[#This Row],[TotalBiscuitsMade]],tbl_Fact[[#This Row],[GoodMadeBiscuits]])</f>
        <v>208788</v>
      </c>
      <c r="M434" s="5">
        <f>IF(tbl_Fact[[#This Row],[Operating_Hours]]&gt;0,tbl_Fact[[#This Row],[Operating_Hours]]*51840,0)</f>
        <v>5040.0001373290988</v>
      </c>
    </row>
    <row r="435" spans="1:13" hidden="1" x14ac:dyDescent="0.2">
      <c r="A435" t="s">
        <v>5</v>
      </c>
      <c r="B435" s="1">
        <v>44379.341597222221</v>
      </c>
      <c r="C435" s="1">
        <v>44379.342488425929</v>
      </c>
      <c r="D435">
        <v>1.2833333015441899</v>
      </c>
      <c r="E435">
        <v>209003</v>
      </c>
      <c r="F435">
        <v>38029</v>
      </c>
      <c r="G435" t="s">
        <v>44</v>
      </c>
      <c r="H435" t="s">
        <v>3</v>
      </c>
      <c r="I435">
        <f>tbl_Fact[[#This Row],[Duration]] / 60</f>
        <v>2.1388888359069831E-2</v>
      </c>
      <c r="J435">
        <f>IF(OR(G435="Run Time", G435="CC (Changeover Cleaning)"), I435, 0)</f>
        <v>0</v>
      </c>
      <c r="K435">
        <f>IF(G435&lt;&gt;"PM (Maintenance)", I435, 0)</f>
        <v>2.1388888359069831E-2</v>
      </c>
      <c r="L435" s="5">
        <f>MAX(tbl_Fact[[#This Row],[TotalBiscuitsMade]],tbl_Fact[[#This Row],[GoodMadeBiscuits]])</f>
        <v>209003</v>
      </c>
      <c r="M435" s="5">
        <f>IF(tbl_Fact[[#This Row],[Operating_Hours]]&gt;0,tbl_Fact[[#This Row],[Operating_Hours]]*51840,0)</f>
        <v>0</v>
      </c>
    </row>
    <row r="436" spans="1:13" hidden="1" x14ac:dyDescent="0.2">
      <c r="A436" t="s">
        <v>5</v>
      </c>
      <c r="B436" s="1">
        <v>44379.342488425929</v>
      </c>
      <c r="C436" s="1">
        <v>44379.364583333336</v>
      </c>
      <c r="D436">
        <v>31.816667556762699</v>
      </c>
      <c r="E436">
        <v>208650</v>
      </c>
      <c r="F436">
        <v>80</v>
      </c>
      <c r="G436" t="s">
        <v>43</v>
      </c>
      <c r="H436" t="s">
        <v>25</v>
      </c>
      <c r="I436">
        <f>tbl_Fact[[#This Row],[Duration]] / 60</f>
        <v>0.53027779261271168</v>
      </c>
      <c r="J436">
        <f>IF(OR(G436="Run Time", G436="CC (Changeover Cleaning)"), I436, 0)</f>
        <v>0.53027779261271168</v>
      </c>
      <c r="K436">
        <f>IF(G436&lt;&gt;"PM (Maintenance)", I436, 0)</f>
        <v>0.53027779261271168</v>
      </c>
      <c r="L436" s="5">
        <f>MAX(tbl_Fact[[#This Row],[TotalBiscuitsMade]],tbl_Fact[[#This Row],[GoodMadeBiscuits]])</f>
        <v>208650</v>
      </c>
      <c r="M436" s="5">
        <f>IF(tbl_Fact[[#This Row],[Operating_Hours]]&gt;0,tbl_Fact[[#This Row],[Operating_Hours]]*51840,0)</f>
        <v>27489.600769042972</v>
      </c>
    </row>
    <row r="437" spans="1:13" hidden="1" x14ac:dyDescent="0.2">
      <c r="A437" t="s">
        <v>5</v>
      </c>
      <c r="B437" s="1">
        <v>44379.364583333336</v>
      </c>
      <c r="C437" s="1">
        <v>44379.39261574074</v>
      </c>
      <c r="D437">
        <v>40.366664886474602</v>
      </c>
      <c r="E437">
        <v>209014</v>
      </c>
      <c r="F437">
        <v>99</v>
      </c>
      <c r="G437" t="s">
        <v>44</v>
      </c>
      <c r="H437" t="s">
        <v>25</v>
      </c>
      <c r="I437">
        <f>tbl_Fact[[#This Row],[Duration]] / 60</f>
        <v>0.67277774810791002</v>
      </c>
      <c r="J437">
        <f>IF(OR(G437="Run Time", G437="CC (Changeover Cleaning)"), I437, 0)</f>
        <v>0</v>
      </c>
      <c r="K437">
        <f>IF(G437&lt;&gt;"PM (Maintenance)", I437, 0)</f>
        <v>0.67277774810791002</v>
      </c>
      <c r="L437" s="5">
        <f>MAX(tbl_Fact[[#This Row],[TotalBiscuitsMade]],tbl_Fact[[#This Row],[GoodMadeBiscuits]])</f>
        <v>209014</v>
      </c>
      <c r="M437" s="5">
        <f>IF(tbl_Fact[[#This Row],[Operating_Hours]]&gt;0,tbl_Fact[[#This Row],[Operating_Hours]]*51840,0)</f>
        <v>0</v>
      </c>
    </row>
    <row r="438" spans="1:13" hidden="1" x14ac:dyDescent="0.2">
      <c r="A438" t="s">
        <v>5</v>
      </c>
      <c r="B438" s="1">
        <v>44379.39261574074</v>
      </c>
      <c r="C438" s="1">
        <v>44379.393472222226</v>
      </c>
      <c r="D438">
        <v>1.2333333492279099</v>
      </c>
      <c r="E438">
        <v>208710</v>
      </c>
      <c r="F438">
        <v>366</v>
      </c>
      <c r="G438" t="s">
        <v>43</v>
      </c>
      <c r="H438" t="s">
        <v>25</v>
      </c>
      <c r="I438">
        <f>tbl_Fact[[#This Row],[Duration]] / 60</f>
        <v>2.0555555820465164E-2</v>
      </c>
      <c r="J438">
        <f>IF(OR(G438="Run Time", G438="CC (Changeover Cleaning)"), I438, 0)</f>
        <v>2.0555555820465164E-2</v>
      </c>
      <c r="K438">
        <f>IF(G438&lt;&gt;"PM (Maintenance)", I438, 0)</f>
        <v>2.0555555820465164E-2</v>
      </c>
      <c r="L438" s="5">
        <f>MAX(tbl_Fact[[#This Row],[TotalBiscuitsMade]],tbl_Fact[[#This Row],[GoodMadeBiscuits]])</f>
        <v>208710</v>
      </c>
      <c r="M438" s="5">
        <f>IF(tbl_Fact[[#This Row],[Operating_Hours]]&gt;0,tbl_Fact[[#This Row],[Operating_Hours]]*51840,0)</f>
        <v>1065.600013732914</v>
      </c>
    </row>
    <row r="439" spans="1:13" hidden="1" x14ac:dyDescent="0.2">
      <c r="A439" t="s">
        <v>5</v>
      </c>
      <c r="B439" s="1">
        <v>44379.393472222226</v>
      </c>
      <c r="C439" s="1">
        <v>44379.406261574077</v>
      </c>
      <c r="D439">
        <v>18.4166660308838</v>
      </c>
      <c r="E439">
        <v>208617</v>
      </c>
      <c r="F439">
        <v>393</v>
      </c>
      <c r="G439" t="s">
        <v>44</v>
      </c>
      <c r="H439" t="s">
        <v>25</v>
      </c>
      <c r="I439">
        <f>tbl_Fact[[#This Row],[Duration]] / 60</f>
        <v>0.3069444338480633</v>
      </c>
      <c r="J439">
        <f>IF(OR(G439="Run Time", G439="CC (Changeover Cleaning)"), I439, 0)</f>
        <v>0</v>
      </c>
      <c r="K439">
        <f>IF(G439&lt;&gt;"PM (Maintenance)", I439, 0)</f>
        <v>0.3069444338480633</v>
      </c>
      <c r="L439" s="5">
        <f>MAX(tbl_Fact[[#This Row],[TotalBiscuitsMade]],tbl_Fact[[#This Row],[GoodMadeBiscuits]])</f>
        <v>208617</v>
      </c>
      <c r="M439" s="5">
        <f>IF(tbl_Fact[[#This Row],[Operating_Hours]]&gt;0,tbl_Fact[[#This Row],[Operating_Hours]]*51840,0)</f>
        <v>0</v>
      </c>
    </row>
    <row r="440" spans="1:13" hidden="1" x14ac:dyDescent="0.2">
      <c r="A440" t="s">
        <v>5</v>
      </c>
      <c r="B440" s="1">
        <v>44379.406261574077</v>
      </c>
      <c r="C440" s="1">
        <v>44379.408055555556</v>
      </c>
      <c r="D440">
        <v>2.5833332538604701</v>
      </c>
      <c r="E440">
        <v>208985</v>
      </c>
      <c r="F440">
        <v>39</v>
      </c>
      <c r="G440" t="s">
        <v>43</v>
      </c>
      <c r="H440" t="s">
        <v>25</v>
      </c>
      <c r="I440">
        <f>tbl_Fact[[#This Row],[Duration]] / 60</f>
        <v>4.3055554231007834E-2</v>
      </c>
      <c r="J440">
        <f>IF(OR(G440="Run Time", G440="CC (Changeover Cleaning)"), I440, 0)</f>
        <v>4.3055554231007834E-2</v>
      </c>
      <c r="K440">
        <f>IF(G440&lt;&gt;"PM (Maintenance)", I440, 0)</f>
        <v>4.3055554231007834E-2</v>
      </c>
      <c r="L440" s="5">
        <f>MAX(tbl_Fact[[#This Row],[TotalBiscuitsMade]],tbl_Fact[[#This Row],[GoodMadeBiscuits]])</f>
        <v>208985</v>
      </c>
      <c r="M440" s="5">
        <f>IF(tbl_Fact[[#This Row],[Operating_Hours]]&gt;0,tbl_Fact[[#This Row],[Operating_Hours]]*51840,0)</f>
        <v>2231.999931335446</v>
      </c>
    </row>
    <row r="441" spans="1:13" hidden="1" x14ac:dyDescent="0.2">
      <c r="A441" t="s">
        <v>5</v>
      </c>
      <c r="B441" s="1">
        <v>44379.408055555556</v>
      </c>
      <c r="C441" s="1">
        <v>44379.408078703702</v>
      </c>
      <c r="D441">
        <v>3.3333335071802098E-2</v>
      </c>
      <c r="E441">
        <v>208616</v>
      </c>
      <c r="F441">
        <v>404</v>
      </c>
      <c r="G441" t="s">
        <v>44</v>
      </c>
      <c r="H441" t="s">
        <v>25</v>
      </c>
      <c r="I441">
        <f>tbl_Fact[[#This Row],[Duration]] / 60</f>
        <v>5.5555558453003495E-4</v>
      </c>
      <c r="J441">
        <f>IF(OR(G441="Run Time", G441="CC (Changeover Cleaning)"), I441, 0)</f>
        <v>0</v>
      </c>
      <c r="K441">
        <f>IF(G441&lt;&gt;"PM (Maintenance)", I441, 0)</f>
        <v>5.5555558453003495E-4</v>
      </c>
      <c r="L441" s="5">
        <f>MAX(tbl_Fact[[#This Row],[TotalBiscuitsMade]],tbl_Fact[[#This Row],[GoodMadeBiscuits]])</f>
        <v>208616</v>
      </c>
      <c r="M441" s="5">
        <f>IF(tbl_Fact[[#This Row],[Operating_Hours]]&gt;0,tbl_Fact[[#This Row],[Operating_Hours]]*51840,0)</f>
        <v>0</v>
      </c>
    </row>
    <row r="442" spans="1:13" hidden="1" x14ac:dyDescent="0.2">
      <c r="A442" t="s">
        <v>5</v>
      </c>
      <c r="B442" s="1">
        <v>44379.408078703702</v>
      </c>
      <c r="C442" s="1">
        <v>44379.409872685188</v>
      </c>
      <c r="D442">
        <v>2.5833332538604701</v>
      </c>
      <c r="E442">
        <v>208903</v>
      </c>
      <c r="F442">
        <v>283</v>
      </c>
      <c r="G442" t="s">
        <v>43</v>
      </c>
      <c r="H442" t="s">
        <v>25</v>
      </c>
      <c r="I442">
        <f>tbl_Fact[[#This Row],[Duration]] / 60</f>
        <v>4.3055554231007834E-2</v>
      </c>
      <c r="J442">
        <f>IF(OR(G442="Run Time", G442="CC (Changeover Cleaning)"), I442, 0)</f>
        <v>4.3055554231007834E-2</v>
      </c>
      <c r="K442">
        <f>IF(G442&lt;&gt;"PM (Maintenance)", I442, 0)</f>
        <v>4.3055554231007834E-2</v>
      </c>
      <c r="L442" s="5">
        <f>MAX(tbl_Fact[[#This Row],[TotalBiscuitsMade]],tbl_Fact[[#This Row],[GoodMadeBiscuits]])</f>
        <v>208903</v>
      </c>
      <c r="M442" s="5">
        <f>IF(tbl_Fact[[#This Row],[Operating_Hours]]&gt;0,tbl_Fact[[#This Row],[Operating_Hours]]*51840,0)</f>
        <v>2231.999931335446</v>
      </c>
    </row>
    <row r="443" spans="1:13" hidden="1" x14ac:dyDescent="0.2">
      <c r="A443" t="s">
        <v>5</v>
      </c>
      <c r="B443" s="1">
        <v>44379.409872685188</v>
      </c>
      <c r="C443" s="1">
        <v>44379.41028935185</v>
      </c>
      <c r="D443">
        <v>0.60000002384185802</v>
      </c>
      <c r="E443">
        <v>208870</v>
      </c>
      <c r="F443">
        <v>458</v>
      </c>
      <c r="G443" t="s">
        <v>44</v>
      </c>
      <c r="H443" t="s">
        <v>25</v>
      </c>
      <c r="I443">
        <f>tbl_Fact[[#This Row],[Duration]] / 60</f>
        <v>1.00000003973643E-2</v>
      </c>
      <c r="J443">
        <f>IF(OR(G443="Run Time", G443="CC (Changeover Cleaning)"), I443, 0)</f>
        <v>0</v>
      </c>
      <c r="K443">
        <f>IF(G443&lt;&gt;"PM (Maintenance)", I443, 0)</f>
        <v>1.00000003973643E-2</v>
      </c>
      <c r="L443" s="5">
        <f>MAX(tbl_Fact[[#This Row],[TotalBiscuitsMade]],tbl_Fact[[#This Row],[GoodMadeBiscuits]])</f>
        <v>208870</v>
      </c>
      <c r="M443" s="5">
        <f>IF(tbl_Fact[[#This Row],[Operating_Hours]]&gt;0,tbl_Fact[[#This Row],[Operating_Hours]]*51840,0)</f>
        <v>0</v>
      </c>
    </row>
    <row r="444" spans="1:13" hidden="1" x14ac:dyDescent="0.2">
      <c r="A444" t="s">
        <v>5</v>
      </c>
      <c r="B444" s="1">
        <v>44379.41028935185</v>
      </c>
      <c r="C444" s="1">
        <v>44379.412083333336</v>
      </c>
      <c r="D444">
        <v>2.5833332538604701</v>
      </c>
      <c r="E444">
        <v>208819</v>
      </c>
      <c r="F444">
        <v>270</v>
      </c>
      <c r="G444" t="s">
        <v>43</v>
      </c>
      <c r="H444" t="s">
        <v>25</v>
      </c>
      <c r="I444">
        <f>tbl_Fact[[#This Row],[Duration]] / 60</f>
        <v>4.3055554231007834E-2</v>
      </c>
      <c r="J444">
        <f>IF(OR(G444="Run Time", G444="CC (Changeover Cleaning)"), I444, 0)</f>
        <v>4.3055554231007834E-2</v>
      </c>
      <c r="K444">
        <f>IF(G444&lt;&gt;"PM (Maintenance)", I444, 0)</f>
        <v>4.3055554231007834E-2</v>
      </c>
      <c r="L444" s="5">
        <f>MAX(tbl_Fact[[#This Row],[TotalBiscuitsMade]],tbl_Fact[[#This Row],[GoodMadeBiscuits]])</f>
        <v>208819</v>
      </c>
      <c r="M444" s="5">
        <f>IF(tbl_Fact[[#This Row],[Operating_Hours]]&gt;0,tbl_Fact[[#This Row],[Operating_Hours]]*51840,0)</f>
        <v>2231.999931335446</v>
      </c>
    </row>
    <row r="445" spans="1:13" hidden="1" x14ac:dyDescent="0.2">
      <c r="A445" t="s">
        <v>5</v>
      </c>
      <c r="B445" s="1">
        <v>44379.412083333336</v>
      </c>
      <c r="C445" s="1">
        <v>44379.422500000001</v>
      </c>
      <c r="D445">
        <v>15</v>
      </c>
      <c r="E445">
        <v>208620</v>
      </c>
      <c r="F445">
        <v>92</v>
      </c>
      <c r="G445" t="s">
        <v>44</v>
      </c>
      <c r="H445" t="s">
        <v>25</v>
      </c>
      <c r="I445">
        <f>tbl_Fact[[#This Row],[Duration]] / 60</f>
        <v>0.25</v>
      </c>
      <c r="J445">
        <f>IF(OR(G445="Run Time", G445="CC (Changeover Cleaning)"), I445, 0)</f>
        <v>0</v>
      </c>
      <c r="K445">
        <f>IF(G445&lt;&gt;"PM (Maintenance)", I445, 0)</f>
        <v>0.25</v>
      </c>
      <c r="L445" s="5">
        <f>MAX(tbl_Fact[[#This Row],[TotalBiscuitsMade]],tbl_Fact[[#This Row],[GoodMadeBiscuits]])</f>
        <v>208620</v>
      </c>
      <c r="M445" s="5">
        <f>IF(tbl_Fact[[#This Row],[Operating_Hours]]&gt;0,tbl_Fact[[#This Row],[Operating_Hours]]*51840,0)</f>
        <v>0</v>
      </c>
    </row>
    <row r="446" spans="1:13" hidden="1" x14ac:dyDescent="0.2">
      <c r="A446" t="s">
        <v>5</v>
      </c>
      <c r="B446" s="1">
        <v>44379.422500000001</v>
      </c>
      <c r="C446" s="1">
        <v>44379.423414351855</v>
      </c>
      <c r="D446">
        <v>1.31666672229767</v>
      </c>
      <c r="E446">
        <v>208974</v>
      </c>
      <c r="F446">
        <v>333</v>
      </c>
      <c r="G446" t="s">
        <v>43</v>
      </c>
      <c r="H446" t="s">
        <v>25</v>
      </c>
      <c r="I446">
        <f>tbl_Fact[[#This Row],[Duration]] / 60</f>
        <v>2.1944445371627833E-2</v>
      </c>
      <c r="J446">
        <f>IF(OR(G446="Run Time", G446="CC (Changeover Cleaning)"), I446, 0)</f>
        <v>2.1944445371627833E-2</v>
      </c>
      <c r="K446">
        <f>IF(G446&lt;&gt;"PM (Maintenance)", I446, 0)</f>
        <v>2.1944445371627833E-2</v>
      </c>
      <c r="L446" s="5">
        <f>MAX(tbl_Fact[[#This Row],[TotalBiscuitsMade]],tbl_Fact[[#This Row],[GoodMadeBiscuits]])</f>
        <v>208974</v>
      </c>
      <c r="M446" s="5">
        <f>IF(tbl_Fact[[#This Row],[Operating_Hours]]&gt;0,tbl_Fact[[#This Row],[Operating_Hours]]*51840,0)</f>
        <v>1137.6000480651869</v>
      </c>
    </row>
    <row r="447" spans="1:13" hidden="1" x14ac:dyDescent="0.2">
      <c r="A447" t="s">
        <v>5</v>
      </c>
      <c r="B447" s="1">
        <v>44379.423414351855</v>
      </c>
      <c r="C447" s="1">
        <v>44379.429293981484</v>
      </c>
      <c r="D447">
        <v>8.4666662216186506</v>
      </c>
      <c r="E447">
        <v>208794</v>
      </c>
      <c r="F447">
        <v>379</v>
      </c>
      <c r="G447" t="s">
        <v>44</v>
      </c>
      <c r="H447" t="s">
        <v>25</v>
      </c>
      <c r="I447">
        <f>tbl_Fact[[#This Row],[Duration]] / 60</f>
        <v>0.14111110369364419</v>
      </c>
      <c r="J447">
        <f>IF(OR(G447="Run Time", G447="CC (Changeover Cleaning)"), I447, 0)</f>
        <v>0</v>
      </c>
      <c r="K447">
        <f>IF(G447&lt;&gt;"PM (Maintenance)", I447, 0)</f>
        <v>0.14111110369364419</v>
      </c>
      <c r="L447" s="5">
        <f>MAX(tbl_Fact[[#This Row],[TotalBiscuitsMade]],tbl_Fact[[#This Row],[GoodMadeBiscuits]])</f>
        <v>208794</v>
      </c>
      <c r="M447" s="5">
        <f>IF(tbl_Fact[[#This Row],[Operating_Hours]]&gt;0,tbl_Fact[[#This Row],[Operating_Hours]]*51840,0)</f>
        <v>0</v>
      </c>
    </row>
    <row r="448" spans="1:13" hidden="1" x14ac:dyDescent="0.2">
      <c r="A448" t="s">
        <v>5</v>
      </c>
      <c r="B448" s="1">
        <v>44379.429293981484</v>
      </c>
      <c r="C448" s="1">
        <v>44379.430092592593</v>
      </c>
      <c r="D448">
        <v>1.1499999761581401</v>
      </c>
      <c r="E448">
        <v>208906</v>
      </c>
      <c r="F448">
        <v>229</v>
      </c>
      <c r="G448" t="s">
        <v>43</v>
      </c>
      <c r="H448" t="s">
        <v>25</v>
      </c>
      <c r="I448">
        <f>tbl_Fact[[#This Row],[Duration]] / 60</f>
        <v>1.9166666269302336E-2</v>
      </c>
      <c r="J448">
        <f>IF(OR(G448="Run Time", G448="CC (Changeover Cleaning)"), I448, 0)</f>
        <v>1.9166666269302336E-2</v>
      </c>
      <c r="K448">
        <f>IF(G448&lt;&gt;"PM (Maintenance)", I448, 0)</f>
        <v>1.9166666269302336E-2</v>
      </c>
      <c r="L448" s="5">
        <f>MAX(tbl_Fact[[#This Row],[TotalBiscuitsMade]],tbl_Fact[[#This Row],[GoodMadeBiscuits]])</f>
        <v>208906</v>
      </c>
      <c r="M448" s="5">
        <f>IF(tbl_Fact[[#This Row],[Operating_Hours]]&gt;0,tbl_Fact[[#This Row],[Operating_Hours]]*51840,0)</f>
        <v>993.59997940063306</v>
      </c>
    </row>
    <row r="449" spans="1:13" hidden="1" x14ac:dyDescent="0.2">
      <c r="A449" t="s">
        <v>5</v>
      </c>
      <c r="B449" s="1">
        <v>44379.430092592593</v>
      </c>
      <c r="C449" s="1">
        <v>44379.430787037039</v>
      </c>
      <c r="D449">
        <v>1</v>
      </c>
      <c r="E449">
        <v>208618</v>
      </c>
      <c r="F449">
        <v>195</v>
      </c>
      <c r="G449" t="s">
        <v>44</v>
      </c>
      <c r="H449" t="s">
        <v>25</v>
      </c>
      <c r="I449">
        <f>tbl_Fact[[#This Row],[Duration]] / 60</f>
        <v>1.6666666666666666E-2</v>
      </c>
      <c r="J449">
        <f>IF(OR(G449="Run Time", G449="CC (Changeover Cleaning)"), I449, 0)</f>
        <v>0</v>
      </c>
      <c r="K449">
        <f>IF(G449&lt;&gt;"PM (Maintenance)", I449, 0)</f>
        <v>1.6666666666666666E-2</v>
      </c>
      <c r="L449" s="5">
        <f>MAX(tbl_Fact[[#This Row],[TotalBiscuitsMade]],tbl_Fact[[#This Row],[GoodMadeBiscuits]])</f>
        <v>208618</v>
      </c>
      <c r="M449" s="5">
        <f>IF(tbl_Fact[[#This Row],[Operating_Hours]]&gt;0,tbl_Fact[[#This Row],[Operating_Hours]]*51840,0)</f>
        <v>0</v>
      </c>
    </row>
    <row r="450" spans="1:13" hidden="1" x14ac:dyDescent="0.2">
      <c r="A450" t="s">
        <v>5</v>
      </c>
      <c r="B450" s="1">
        <v>44379.430787037039</v>
      </c>
      <c r="C450" s="1">
        <v>44379.431574074071</v>
      </c>
      <c r="D450">
        <v>1.13333332538605</v>
      </c>
      <c r="E450">
        <v>208788</v>
      </c>
      <c r="F450">
        <v>82</v>
      </c>
      <c r="G450" t="s">
        <v>43</v>
      </c>
      <c r="H450" t="s">
        <v>25</v>
      </c>
      <c r="I450">
        <f>tbl_Fact[[#This Row],[Duration]] / 60</f>
        <v>1.8888888756434168E-2</v>
      </c>
      <c r="J450">
        <f>IF(OR(G450="Run Time", G450="CC (Changeover Cleaning)"), I450, 0)</f>
        <v>1.8888888756434168E-2</v>
      </c>
      <c r="K450">
        <f>IF(G450&lt;&gt;"PM (Maintenance)", I450, 0)</f>
        <v>1.8888888756434168E-2</v>
      </c>
      <c r="L450" s="5">
        <f>MAX(tbl_Fact[[#This Row],[TotalBiscuitsMade]],tbl_Fact[[#This Row],[GoodMadeBiscuits]])</f>
        <v>208788</v>
      </c>
      <c r="M450" s="5">
        <f>IF(tbl_Fact[[#This Row],[Operating_Hours]]&gt;0,tbl_Fact[[#This Row],[Operating_Hours]]*51840,0)</f>
        <v>979.19999313354731</v>
      </c>
    </row>
    <row r="451" spans="1:13" hidden="1" x14ac:dyDescent="0.2">
      <c r="A451" t="s">
        <v>5</v>
      </c>
      <c r="B451" s="1">
        <v>44379.431574074071</v>
      </c>
      <c r="C451" s="1">
        <v>44379.530381944445</v>
      </c>
      <c r="D451">
        <v>142.28334045410199</v>
      </c>
      <c r="E451">
        <v>208675</v>
      </c>
      <c r="F451">
        <v>474</v>
      </c>
      <c r="G451" t="s">
        <v>44</v>
      </c>
      <c r="H451" t="s">
        <v>25</v>
      </c>
      <c r="I451">
        <f>tbl_Fact[[#This Row],[Duration]] / 60</f>
        <v>2.3713890075683666</v>
      </c>
      <c r="J451">
        <f>IF(OR(G451="Run Time", G451="CC (Changeover Cleaning)"), I451, 0)</f>
        <v>0</v>
      </c>
      <c r="K451">
        <f>IF(G451&lt;&gt;"PM (Maintenance)", I451, 0)</f>
        <v>2.3713890075683666</v>
      </c>
      <c r="L451" s="5">
        <f>MAX(tbl_Fact[[#This Row],[TotalBiscuitsMade]],tbl_Fact[[#This Row],[GoodMadeBiscuits]])</f>
        <v>208675</v>
      </c>
      <c r="M451" s="5">
        <f>IF(tbl_Fact[[#This Row],[Operating_Hours]]&gt;0,tbl_Fact[[#This Row],[Operating_Hours]]*51840,0)</f>
        <v>0</v>
      </c>
    </row>
    <row r="452" spans="1:13" hidden="1" x14ac:dyDescent="0.2">
      <c r="A452" t="s">
        <v>5</v>
      </c>
      <c r="B452" s="1">
        <v>44379.530381944445</v>
      </c>
      <c r="C452" s="1">
        <v>44379.531273148146</v>
      </c>
      <c r="D452">
        <v>1.2833333015441899</v>
      </c>
      <c r="E452">
        <v>208834</v>
      </c>
      <c r="F452">
        <v>239</v>
      </c>
      <c r="G452" t="s">
        <v>43</v>
      </c>
      <c r="H452" t="s">
        <v>25</v>
      </c>
      <c r="I452">
        <f>tbl_Fact[[#This Row],[Duration]] / 60</f>
        <v>2.1388888359069831E-2</v>
      </c>
      <c r="J452">
        <f>IF(OR(G452="Run Time", G452="CC (Changeover Cleaning)"), I452, 0)</f>
        <v>2.1388888359069831E-2</v>
      </c>
      <c r="K452">
        <f>IF(G452&lt;&gt;"PM (Maintenance)", I452, 0)</f>
        <v>2.1388888359069831E-2</v>
      </c>
      <c r="L452" s="5">
        <f>MAX(tbl_Fact[[#This Row],[TotalBiscuitsMade]],tbl_Fact[[#This Row],[GoodMadeBiscuits]])</f>
        <v>208834</v>
      </c>
      <c r="M452" s="5">
        <f>IF(tbl_Fact[[#This Row],[Operating_Hours]]&gt;0,tbl_Fact[[#This Row],[Operating_Hours]]*51840,0)</f>
        <v>1108.7999725341801</v>
      </c>
    </row>
    <row r="453" spans="1:13" hidden="1" x14ac:dyDescent="0.2">
      <c r="A453" t="s">
        <v>5</v>
      </c>
      <c r="B453" s="1">
        <v>44379.531273148146</v>
      </c>
      <c r="C453" s="1">
        <v>44379.533078703702</v>
      </c>
      <c r="D453">
        <v>2.5999999046325701</v>
      </c>
      <c r="E453">
        <v>208947</v>
      </c>
      <c r="F453">
        <v>44</v>
      </c>
      <c r="G453" t="s">
        <v>44</v>
      </c>
      <c r="H453" t="s">
        <v>25</v>
      </c>
      <c r="I453">
        <f>tbl_Fact[[#This Row],[Duration]] / 60</f>
        <v>4.3333331743876172E-2</v>
      </c>
      <c r="J453">
        <f>IF(OR(G453="Run Time", G453="CC (Changeover Cleaning)"), I453, 0)</f>
        <v>0</v>
      </c>
      <c r="K453">
        <f>IF(G453&lt;&gt;"PM (Maintenance)", I453, 0)</f>
        <v>4.3333331743876172E-2</v>
      </c>
      <c r="L453" s="5">
        <f>MAX(tbl_Fact[[#This Row],[TotalBiscuitsMade]],tbl_Fact[[#This Row],[GoodMadeBiscuits]])</f>
        <v>208947</v>
      </c>
      <c r="M453" s="5">
        <f>IF(tbl_Fact[[#This Row],[Operating_Hours]]&gt;0,tbl_Fact[[#This Row],[Operating_Hours]]*51840,0)</f>
        <v>0</v>
      </c>
    </row>
    <row r="454" spans="1:13" hidden="1" x14ac:dyDescent="0.2">
      <c r="A454" t="s">
        <v>5</v>
      </c>
      <c r="B454" s="1">
        <v>44379.533078703702</v>
      </c>
      <c r="C454" s="1">
        <v>44379.53365740741</v>
      </c>
      <c r="D454">
        <v>0.83333331346511796</v>
      </c>
      <c r="E454">
        <v>208649</v>
      </c>
      <c r="F454">
        <v>262</v>
      </c>
      <c r="G454" t="s">
        <v>43</v>
      </c>
      <c r="H454" t="s">
        <v>25</v>
      </c>
      <c r="I454">
        <f>tbl_Fact[[#This Row],[Duration]] / 60</f>
        <v>1.3888888557751966E-2</v>
      </c>
      <c r="J454">
        <f>IF(OR(G454="Run Time", G454="CC (Changeover Cleaning)"), I454, 0)</f>
        <v>1.3888888557751966E-2</v>
      </c>
      <c r="K454">
        <f>IF(G454&lt;&gt;"PM (Maintenance)", I454, 0)</f>
        <v>1.3888888557751966E-2</v>
      </c>
      <c r="L454" s="5">
        <f>MAX(tbl_Fact[[#This Row],[TotalBiscuitsMade]],tbl_Fact[[#This Row],[GoodMadeBiscuits]])</f>
        <v>208649</v>
      </c>
      <c r="M454" s="5">
        <f>IF(tbl_Fact[[#This Row],[Operating_Hours]]&gt;0,tbl_Fact[[#This Row],[Operating_Hours]]*51840,0)</f>
        <v>719.99998283386196</v>
      </c>
    </row>
    <row r="455" spans="1:13" hidden="1" x14ac:dyDescent="0.2">
      <c r="A455" t="s">
        <v>5</v>
      </c>
      <c r="B455" s="1">
        <v>44379.53365740741</v>
      </c>
      <c r="C455" s="1">
        <v>44379.53502314815</v>
      </c>
      <c r="D455">
        <v>1.9666666984558101</v>
      </c>
      <c r="E455">
        <v>208914</v>
      </c>
      <c r="F455">
        <v>216</v>
      </c>
      <c r="G455" t="s">
        <v>44</v>
      </c>
      <c r="H455" t="s">
        <v>25</v>
      </c>
      <c r="I455">
        <f>tbl_Fact[[#This Row],[Duration]] / 60</f>
        <v>3.2777778307596837E-2</v>
      </c>
      <c r="J455">
        <f>IF(OR(G455="Run Time", G455="CC (Changeover Cleaning)"), I455, 0)</f>
        <v>0</v>
      </c>
      <c r="K455">
        <f>IF(G455&lt;&gt;"PM (Maintenance)", I455, 0)</f>
        <v>3.2777778307596837E-2</v>
      </c>
      <c r="L455" s="5">
        <f>MAX(tbl_Fact[[#This Row],[TotalBiscuitsMade]],tbl_Fact[[#This Row],[GoodMadeBiscuits]])</f>
        <v>208914</v>
      </c>
      <c r="M455" s="5">
        <f>IF(tbl_Fact[[#This Row],[Operating_Hours]]&gt;0,tbl_Fact[[#This Row],[Operating_Hours]]*51840,0)</f>
        <v>0</v>
      </c>
    </row>
    <row r="456" spans="1:13" hidden="1" x14ac:dyDescent="0.2">
      <c r="A456" t="s">
        <v>5</v>
      </c>
      <c r="B456" s="1">
        <v>44379.53502314815</v>
      </c>
      <c r="C456" s="1">
        <v>44379.537557870368</v>
      </c>
      <c r="D456">
        <v>3.6500000953674299</v>
      </c>
      <c r="E456">
        <v>208924</v>
      </c>
      <c r="F456">
        <v>284</v>
      </c>
      <c r="G456" t="s">
        <v>43</v>
      </c>
      <c r="H456" t="s">
        <v>25</v>
      </c>
      <c r="I456">
        <f>tbl_Fact[[#This Row],[Duration]] / 60</f>
        <v>6.08333349227905E-2</v>
      </c>
      <c r="J456">
        <f>IF(OR(G456="Run Time", G456="CC (Changeover Cleaning)"), I456, 0)</f>
        <v>6.08333349227905E-2</v>
      </c>
      <c r="K456">
        <f>IF(G456&lt;&gt;"PM (Maintenance)", I456, 0)</f>
        <v>6.08333349227905E-2</v>
      </c>
      <c r="L456" s="5">
        <f>MAX(tbl_Fact[[#This Row],[TotalBiscuitsMade]],tbl_Fact[[#This Row],[GoodMadeBiscuits]])</f>
        <v>208924</v>
      </c>
      <c r="M456" s="5">
        <f>IF(tbl_Fact[[#This Row],[Operating_Hours]]&gt;0,tbl_Fact[[#This Row],[Operating_Hours]]*51840,0)</f>
        <v>3153.6000823974596</v>
      </c>
    </row>
    <row r="457" spans="1:13" hidden="1" x14ac:dyDescent="0.2">
      <c r="A457" t="s">
        <v>5</v>
      </c>
      <c r="B457" s="1">
        <v>44379.537557870368</v>
      </c>
      <c r="C457" s="1">
        <v>44379.538414351853</v>
      </c>
      <c r="D457">
        <v>1.2333333492279099</v>
      </c>
      <c r="E457">
        <v>209019</v>
      </c>
      <c r="F457">
        <v>405</v>
      </c>
      <c r="G457" t="s">
        <v>44</v>
      </c>
      <c r="H457" t="s">
        <v>25</v>
      </c>
      <c r="I457">
        <f>tbl_Fact[[#This Row],[Duration]] / 60</f>
        <v>2.0555555820465164E-2</v>
      </c>
      <c r="J457">
        <f>IF(OR(G457="Run Time", G457="CC (Changeover Cleaning)"), I457, 0)</f>
        <v>0</v>
      </c>
      <c r="K457">
        <f>IF(G457&lt;&gt;"PM (Maintenance)", I457, 0)</f>
        <v>2.0555555820465164E-2</v>
      </c>
      <c r="L457" s="5">
        <f>MAX(tbl_Fact[[#This Row],[TotalBiscuitsMade]],tbl_Fact[[#This Row],[GoodMadeBiscuits]])</f>
        <v>209019</v>
      </c>
      <c r="M457" s="5">
        <f>IF(tbl_Fact[[#This Row],[Operating_Hours]]&gt;0,tbl_Fact[[#This Row],[Operating_Hours]]*51840,0)</f>
        <v>0</v>
      </c>
    </row>
    <row r="458" spans="1:13" hidden="1" x14ac:dyDescent="0.2">
      <c r="A458" t="s">
        <v>5</v>
      </c>
      <c r="B458" s="1">
        <v>44379.538414351853</v>
      </c>
      <c r="C458" s="1">
        <v>44379.538599537038</v>
      </c>
      <c r="D458">
        <v>0.266666680574417</v>
      </c>
      <c r="E458">
        <v>208771</v>
      </c>
      <c r="F458">
        <v>163</v>
      </c>
      <c r="G458" t="s">
        <v>43</v>
      </c>
      <c r="H458" t="s">
        <v>25</v>
      </c>
      <c r="I458">
        <f>tbl_Fact[[#This Row],[Duration]] / 60</f>
        <v>4.444444676240283E-3</v>
      </c>
      <c r="J458">
        <f>IF(OR(G458="Run Time", G458="CC (Changeover Cleaning)"), I458, 0)</f>
        <v>4.444444676240283E-3</v>
      </c>
      <c r="K458">
        <f>IF(G458&lt;&gt;"PM (Maintenance)", I458, 0)</f>
        <v>4.444444676240283E-3</v>
      </c>
      <c r="L458" s="5">
        <f>MAX(tbl_Fact[[#This Row],[TotalBiscuitsMade]],tbl_Fact[[#This Row],[GoodMadeBiscuits]])</f>
        <v>208771</v>
      </c>
      <c r="M458" s="5">
        <f>IF(tbl_Fact[[#This Row],[Operating_Hours]]&gt;0,tbl_Fact[[#This Row],[Operating_Hours]]*51840,0)</f>
        <v>230.40001201629627</v>
      </c>
    </row>
    <row r="459" spans="1:13" hidden="1" x14ac:dyDescent="0.2">
      <c r="A459" t="s">
        <v>5</v>
      </c>
      <c r="B459" s="1">
        <v>44379.538599537038</v>
      </c>
      <c r="C459" s="1">
        <v>44379.539027777777</v>
      </c>
      <c r="D459">
        <v>0.61666667461395297</v>
      </c>
      <c r="E459">
        <v>208712</v>
      </c>
      <c r="F459">
        <v>47</v>
      </c>
      <c r="G459" t="s">
        <v>44</v>
      </c>
      <c r="H459" t="s">
        <v>25</v>
      </c>
      <c r="I459">
        <f>tbl_Fact[[#This Row],[Duration]] / 60</f>
        <v>1.0277777910232549E-2</v>
      </c>
      <c r="J459">
        <f>IF(OR(G459="Run Time", G459="CC (Changeover Cleaning)"), I459, 0)</f>
        <v>0</v>
      </c>
      <c r="K459">
        <f>IF(G459&lt;&gt;"PM (Maintenance)", I459, 0)</f>
        <v>1.0277777910232549E-2</v>
      </c>
      <c r="L459" s="5">
        <f>MAX(tbl_Fact[[#This Row],[TotalBiscuitsMade]],tbl_Fact[[#This Row],[GoodMadeBiscuits]])</f>
        <v>208712</v>
      </c>
      <c r="M459" s="5">
        <f>IF(tbl_Fact[[#This Row],[Operating_Hours]]&gt;0,tbl_Fact[[#This Row],[Operating_Hours]]*51840,0)</f>
        <v>0</v>
      </c>
    </row>
    <row r="460" spans="1:13" hidden="1" x14ac:dyDescent="0.2">
      <c r="A460" t="s">
        <v>5</v>
      </c>
      <c r="B460" s="1">
        <v>44379.539027777777</v>
      </c>
      <c r="C460" s="1">
        <v>44379.539282407408</v>
      </c>
      <c r="D460">
        <v>0.36666667461395303</v>
      </c>
      <c r="E460">
        <v>208989</v>
      </c>
      <c r="F460">
        <v>60</v>
      </c>
      <c r="G460" t="s">
        <v>43</v>
      </c>
      <c r="H460" t="s">
        <v>25</v>
      </c>
      <c r="I460">
        <f>tbl_Fact[[#This Row],[Duration]] / 60</f>
        <v>6.1111112435658834E-3</v>
      </c>
      <c r="J460">
        <f>IF(OR(G460="Run Time", G460="CC (Changeover Cleaning)"), I460, 0)</f>
        <v>6.1111112435658834E-3</v>
      </c>
      <c r="K460">
        <f>IF(G460&lt;&gt;"PM (Maintenance)", I460, 0)</f>
        <v>6.1111112435658834E-3</v>
      </c>
      <c r="L460" s="5">
        <f>MAX(tbl_Fact[[#This Row],[TotalBiscuitsMade]],tbl_Fact[[#This Row],[GoodMadeBiscuits]])</f>
        <v>208989</v>
      </c>
      <c r="M460" s="5">
        <f>IF(tbl_Fact[[#This Row],[Operating_Hours]]&gt;0,tbl_Fact[[#This Row],[Operating_Hours]]*51840,0)</f>
        <v>316.80000686645542</v>
      </c>
    </row>
    <row r="461" spans="1:13" hidden="1" x14ac:dyDescent="0.2">
      <c r="A461" t="s">
        <v>5</v>
      </c>
      <c r="B461" s="1">
        <v>44379.539282407408</v>
      </c>
      <c r="C461" s="1">
        <v>44379.55196759259</v>
      </c>
      <c r="D461">
        <v>18.266666412353501</v>
      </c>
      <c r="E461">
        <v>209082</v>
      </c>
      <c r="F461">
        <v>377</v>
      </c>
      <c r="G461" t="s">
        <v>44</v>
      </c>
      <c r="H461" t="s">
        <v>25</v>
      </c>
      <c r="I461">
        <f>tbl_Fact[[#This Row],[Duration]] / 60</f>
        <v>0.30444444020589168</v>
      </c>
      <c r="J461">
        <f>IF(OR(G461="Run Time", G461="CC (Changeover Cleaning)"), I461, 0)</f>
        <v>0</v>
      </c>
      <c r="K461">
        <f>IF(G461&lt;&gt;"PM (Maintenance)", I461, 0)</f>
        <v>0.30444444020589168</v>
      </c>
      <c r="L461" s="5">
        <f>MAX(tbl_Fact[[#This Row],[TotalBiscuitsMade]],tbl_Fact[[#This Row],[GoodMadeBiscuits]])</f>
        <v>209082</v>
      </c>
      <c r="M461" s="5">
        <f>IF(tbl_Fact[[#This Row],[Operating_Hours]]&gt;0,tbl_Fact[[#This Row],[Operating_Hours]]*51840,0)</f>
        <v>0</v>
      </c>
    </row>
    <row r="462" spans="1:13" hidden="1" x14ac:dyDescent="0.2">
      <c r="A462" t="s">
        <v>5</v>
      </c>
      <c r="B462" s="1">
        <v>44379.55196759259</v>
      </c>
      <c r="C462" s="1">
        <v>44379.552002314813</v>
      </c>
      <c r="D462">
        <v>5.0000000745058101E-2</v>
      </c>
      <c r="E462">
        <v>209007</v>
      </c>
      <c r="F462">
        <v>214</v>
      </c>
      <c r="G462" t="s">
        <v>43</v>
      </c>
      <c r="H462" t="s">
        <v>25</v>
      </c>
      <c r="I462">
        <f>tbl_Fact[[#This Row],[Duration]] / 60</f>
        <v>8.3333334575096834E-4</v>
      </c>
      <c r="J462">
        <f>IF(OR(G462="Run Time", G462="CC (Changeover Cleaning)"), I462, 0)</f>
        <v>8.3333334575096834E-4</v>
      </c>
      <c r="K462">
        <f>IF(G462&lt;&gt;"PM (Maintenance)", I462, 0)</f>
        <v>8.3333334575096834E-4</v>
      </c>
      <c r="L462" s="5">
        <f>MAX(tbl_Fact[[#This Row],[TotalBiscuitsMade]],tbl_Fact[[#This Row],[GoodMadeBiscuits]])</f>
        <v>209007</v>
      </c>
      <c r="M462" s="5">
        <f>IF(tbl_Fact[[#This Row],[Operating_Hours]]&gt;0,tbl_Fact[[#This Row],[Operating_Hours]]*51840,0)</f>
        <v>43.200000643730199</v>
      </c>
    </row>
    <row r="463" spans="1:13" hidden="1" x14ac:dyDescent="0.2">
      <c r="A463" t="s">
        <v>5</v>
      </c>
      <c r="B463" s="1">
        <v>44379.552002314813</v>
      </c>
      <c r="C463" s="1">
        <v>44379.553055555552</v>
      </c>
      <c r="D463">
        <v>1.5166666507720901</v>
      </c>
      <c r="E463">
        <v>209014</v>
      </c>
      <c r="F463">
        <v>197</v>
      </c>
      <c r="G463" t="s">
        <v>44</v>
      </c>
      <c r="H463" t="s">
        <v>25</v>
      </c>
      <c r="I463">
        <f>tbl_Fact[[#This Row],[Duration]] / 60</f>
        <v>2.5277777512868169E-2</v>
      </c>
      <c r="J463">
        <f>IF(OR(G463="Run Time", G463="CC (Changeover Cleaning)"), I463, 0)</f>
        <v>0</v>
      </c>
      <c r="K463">
        <f>IF(G463&lt;&gt;"PM (Maintenance)", I463, 0)</f>
        <v>2.5277777512868169E-2</v>
      </c>
      <c r="L463" s="5">
        <f>MAX(tbl_Fact[[#This Row],[TotalBiscuitsMade]],tbl_Fact[[#This Row],[GoodMadeBiscuits]])</f>
        <v>209014</v>
      </c>
      <c r="M463" s="5">
        <f>IF(tbl_Fact[[#This Row],[Operating_Hours]]&gt;0,tbl_Fact[[#This Row],[Operating_Hours]]*51840,0)</f>
        <v>0</v>
      </c>
    </row>
    <row r="464" spans="1:13" hidden="1" x14ac:dyDescent="0.2">
      <c r="A464" t="s">
        <v>5</v>
      </c>
      <c r="B464" s="1">
        <v>44379.553055555552</v>
      </c>
      <c r="C464" s="1">
        <v>44379.553657407407</v>
      </c>
      <c r="D464">
        <v>0.86666667461395297</v>
      </c>
      <c r="E464">
        <v>0</v>
      </c>
      <c r="F464">
        <v>336</v>
      </c>
      <c r="G464" t="s">
        <v>43</v>
      </c>
      <c r="H464" t="s">
        <v>25</v>
      </c>
      <c r="I464">
        <f>tbl_Fact[[#This Row],[Duration]] / 60</f>
        <v>1.4444444576899217E-2</v>
      </c>
      <c r="J464">
        <f>IF(OR(G464="Run Time", G464="CC (Changeover Cleaning)"), I464, 0)</f>
        <v>1.4444444576899217E-2</v>
      </c>
      <c r="K464">
        <f>IF(G464&lt;&gt;"PM (Maintenance)", I464, 0)</f>
        <v>1.4444444576899217E-2</v>
      </c>
      <c r="L464" s="5">
        <f>MAX(tbl_Fact[[#This Row],[TotalBiscuitsMade]],tbl_Fact[[#This Row],[GoodMadeBiscuits]])</f>
        <v>336</v>
      </c>
      <c r="M464" s="5">
        <f>IF(tbl_Fact[[#This Row],[Operating_Hours]]&gt;0,tbl_Fact[[#This Row],[Operating_Hours]]*51840,0)</f>
        <v>748.80000686645542</v>
      </c>
    </row>
    <row r="465" spans="1:13" hidden="1" x14ac:dyDescent="0.2">
      <c r="A465" t="s">
        <v>5</v>
      </c>
      <c r="B465" s="1">
        <v>44379.553657407407</v>
      </c>
      <c r="C465" s="1">
        <v>44379.555254629631</v>
      </c>
      <c r="D465">
        <v>2.2999999523162802</v>
      </c>
      <c r="E465">
        <v>1401</v>
      </c>
      <c r="F465">
        <v>2028</v>
      </c>
      <c r="G465" t="s">
        <v>44</v>
      </c>
      <c r="H465" t="s">
        <v>25</v>
      </c>
      <c r="I465">
        <f>tbl_Fact[[#This Row],[Duration]] / 60</f>
        <v>3.8333332538604672E-2</v>
      </c>
      <c r="J465">
        <f>IF(OR(G465="Run Time", G465="CC (Changeover Cleaning)"), I465, 0)</f>
        <v>0</v>
      </c>
      <c r="K465">
        <f>IF(G465&lt;&gt;"PM (Maintenance)", I465, 0)</f>
        <v>3.8333332538604672E-2</v>
      </c>
      <c r="L465" s="5">
        <f>MAX(tbl_Fact[[#This Row],[TotalBiscuitsMade]],tbl_Fact[[#This Row],[GoodMadeBiscuits]])</f>
        <v>2028</v>
      </c>
      <c r="M465" s="5">
        <f>IF(tbl_Fact[[#This Row],[Operating_Hours]]&gt;0,tbl_Fact[[#This Row],[Operating_Hours]]*51840,0)</f>
        <v>0</v>
      </c>
    </row>
    <row r="466" spans="1:13" hidden="1" x14ac:dyDescent="0.2">
      <c r="A466" t="s">
        <v>5</v>
      </c>
      <c r="B466" s="1">
        <v>44379.555254629631</v>
      </c>
      <c r="C466" s="1">
        <v>44379.556377314817</v>
      </c>
      <c r="D466">
        <v>1.61666667461395</v>
      </c>
      <c r="E466">
        <v>1553</v>
      </c>
      <c r="F466">
        <v>1907</v>
      </c>
      <c r="G466" t="s">
        <v>43</v>
      </c>
      <c r="H466" t="s">
        <v>25</v>
      </c>
      <c r="I466">
        <f>tbl_Fact[[#This Row],[Duration]] / 60</f>
        <v>2.6944444576899165E-2</v>
      </c>
      <c r="J466">
        <f>IF(OR(G466="Run Time", G466="CC (Changeover Cleaning)"), I466, 0)</f>
        <v>2.6944444576899165E-2</v>
      </c>
      <c r="K466">
        <f>IF(G466&lt;&gt;"PM (Maintenance)", I466, 0)</f>
        <v>2.6944444576899165E-2</v>
      </c>
      <c r="L466" s="5">
        <f>MAX(tbl_Fact[[#This Row],[TotalBiscuitsMade]],tbl_Fact[[#This Row],[GoodMadeBiscuits]])</f>
        <v>1907</v>
      </c>
      <c r="M466" s="5">
        <f>IF(tbl_Fact[[#This Row],[Operating_Hours]]&gt;0,tbl_Fact[[#This Row],[Operating_Hours]]*51840,0)</f>
        <v>1396.8000068664528</v>
      </c>
    </row>
    <row r="467" spans="1:13" hidden="1" x14ac:dyDescent="0.2">
      <c r="A467" t="s">
        <v>5</v>
      </c>
      <c r="B467" s="1">
        <v>44379.556377314817</v>
      </c>
      <c r="C467" s="1">
        <v>44379.559374999997</v>
      </c>
      <c r="D467">
        <v>4.3166666030883798</v>
      </c>
      <c r="E467">
        <v>4338</v>
      </c>
      <c r="F467">
        <v>4853</v>
      </c>
      <c r="G467" t="s">
        <v>44</v>
      </c>
      <c r="H467" t="s">
        <v>25</v>
      </c>
      <c r="I467">
        <f>tbl_Fact[[#This Row],[Duration]] / 60</f>
        <v>7.1944443384806336E-2</v>
      </c>
      <c r="J467">
        <f>IF(OR(G467="Run Time", G467="CC (Changeover Cleaning)"), I467, 0)</f>
        <v>0</v>
      </c>
      <c r="K467">
        <f>IF(G467&lt;&gt;"PM (Maintenance)", I467, 0)</f>
        <v>7.1944443384806336E-2</v>
      </c>
      <c r="L467" s="5">
        <f>MAX(tbl_Fact[[#This Row],[TotalBiscuitsMade]],tbl_Fact[[#This Row],[GoodMadeBiscuits]])</f>
        <v>4853</v>
      </c>
      <c r="M467" s="5">
        <f>IF(tbl_Fact[[#This Row],[Operating_Hours]]&gt;0,tbl_Fact[[#This Row],[Operating_Hours]]*51840,0)</f>
        <v>0</v>
      </c>
    </row>
    <row r="468" spans="1:13" hidden="1" x14ac:dyDescent="0.2">
      <c r="A468" t="s">
        <v>5</v>
      </c>
      <c r="B468" s="1">
        <v>44379.559374999997</v>
      </c>
      <c r="C468" s="1">
        <v>44379.561249999999</v>
      </c>
      <c r="D468">
        <v>2.7000000476837198</v>
      </c>
      <c r="E468">
        <v>4019</v>
      </c>
      <c r="F468">
        <v>4585</v>
      </c>
      <c r="G468" t="s">
        <v>43</v>
      </c>
      <c r="H468" t="s">
        <v>25</v>
      </c>
      <c r="I468">
        <f>tbl_Fact[[#This Row],[Duration]] / 60</f>
        <v>4.5000000794728663E-2</v>
      </c>
      <c r="J468">
        <f>IF(OR(G468="Run Time", G468="CC (Changeover Cleaning)"), I468, 0)</f>
        <v>4.5000000794728663E-2</v>
      </c>
      <c r="K468">
        <f>IF(G468&lt;&gt;"PM (Maintenance)", I468, 0)</f>
        <v>4.5000000794728663E-2</v>
      </c>
      <c r="L468" s="5">
        <f>MAX(tbl_Fact[[#This Row],[TotalBiscuitsMade]],tbl_Fact[[#This Row],[GoodMadeBiscuits]])</f>
        <v>4585</v>
      </c>
      <c r="M468" s="5">
        <f>IF(tbl_Fact[[#This Row],[Operating_Hours]]&gt;0,tbl_Fact[[#This Row],[Operating_Hours]]*51840,0)</f>
        <v>2332.8000411987341</v>
      </c>
    </row>
    <row r="469" spans="1:13" hidden="1" x14ac:dyDescent="0.2">
      <c r="A469" t="s">
        <v>5</v>
      </c>
      <c r="B469" s="1">
        <v>44379.561249999999</v>
      </c>
      <c r="C469" s="1">
        <v>44379.573784722219</v>
      </c>
      <c r="D469">
        <v>18.049999237060501</v>
      </c>
      <c r="E469">
        <v>16660</v>
      </c>
      <c r="F469">
        <v>16738</v>
      </c>
      <c r="G469" t="s">
        <v>44</v>
      </c>
      <c r="H469" t="s">
        <v>25</v>
      </c>
      <c r="I469">
        <f>tbl_Fact[[#This Row],[Duration]] / 60</f>
        <v>0.30083332061767504</v>
      </c>
      <c r="J469">
        <f>IF(OR(G469="Run Time", G469="CC (Changeover Cleaning)"), I469, 0)</f>
        <v>0</v>
      </c>
      <c r="K469">
        <f>IF(G469&lt;&gt;"PM (Maintenance)", I469, 0)</f>
        <v>0.30083332061767504</v>
      </c>
      <c r="L469" s="5">
        <f>MAX(tbl_Fact[[#This Row],[TotalBiscuitsMade]],tbl_Fact[[#This Row],[GoodMadeBiscuits]])</f>
        <v>16738</v>
      </c>
      <c r="M469" s="5">
        <f>IF(tbl_Fact[[#This Row],[Operating_Hours]]&gt;0,tbl_Fact[[#This Row],[Operating_Hours]]*51840,0)</f>
        <v>0</v>
      </c>
    </row>
    <row r="470" spans="1:13" hidden="1" x14ac:dyDescent="0.2">
      <c r="A470" t="s">
        <v>5</v>
      </c>
      <c r="B470" s="1">
        <v>44379.573784722219</v>
      </c>
      <c r="C470" s="1">
        <v>44379.574675925927</v>
      </c>
      <c r="D470">
        <v>1.2833333015441899</v>
      </c>
      <c r="E470">
        <v>16422</v>
      </c>
      <c r="F470">
        <v>16965</v>
      </c>
      <c r="G470" t="s">
        <v>43</v>
      </c>
      <c r="H470" t="s">
        <v>25</v>
      </c>
      <c r="I470">
        <f>tbl_Fact[[#This Row],[Duration]] / 60</f>
        <v>2.1388888359069831E-2</v>
      </c>
      <c r="J470">
        <f>IF(OR(G470="Run Time", G470="CC (Changeover Cleaning)"), I470, 0)</f>
        <v>2.1388888359069831E-2</v>
      </c>
      <c r="K470">
        <f>IF(G470&lt;&gt;"PM (Maintenance)", I470, 0)</f>
        <v>2.1388888359069831E-2</v>
      </c>
      <c r="L470" s="5">
        <f>MAX(tbl_Fact[[#This Row],[TotalBiscuitsMade]],tbl_Fact[[#This Row],[GoodMadeBiscuits]])</f>
        <v>16965</v>
      </c>
      <c r="M470" s="5">
        <f>IF(tbl_Fact[[#This Row],[Operating_Hours]]&gt;0,tbl_Fact[[#This Row],[Operating_Hours]]*51840,0)</f>
        <v>1108.7999725341801</v>
      </c>
    </row>
    <row r="471" spans="1:13" hidden="1" x14ac:dyDescent="0.2">
      <c r="A471" t="s">
        <v>5</v>
      </c>
      <c r="B471" s="1">
        <v>44379.574675925927</v>
      </c>
      <c r="C471" s="1">
        <v>44379.589305555557</v>
      </c>
      <c r="D471">
        <v>21.066667556762699</v>
      </c>
      <c r="E471">
        <v>31030</v>
      </c>
      <c r="F471">
        <v>31510</v>
      </c>
      <c r="G471" t="s">
        <v>44</v>
      </c>
      <c r="H471" t="s">
        <v>25</v>
      </c>
      <c r="I471">
        <f>tbl_Fact[[#This Row],[Duration]] / 60</f>
        <v>0.35111112594604499</v>
      </c>
      <c r="J471">
        <f>IF(OR(G471="Run Time", G471="CC (Changeover Cleaning)"), I471, 0)</f>
        <v>0</v>
      </c>
      <c r="K471">
        <f>IF(G471&lt;&gt;"PM (Maintenance)", I471, 0)</f>
        <v>0.35111112594604499</v>
      </c>
      <c r="L471" s="5">
        <f>MAX(tbl_Fact[[#This Row],[TotalBiscuitsMade]],tbl_Fact[[#This Row],[GoodMadeBiscuits]])</f>
        <v>31510</v>
      </c>
      <c r="M471" s="5">
        <f>IF(tbl_Fact[[#This Row],[Operating_Hours]]&gt;0,tbl_Fact[[#This Row],[Operating_Hours]]*51840,0)</f>
        <v>0</v>
      </c>
    </row>
    <row r="472" spans="1:13" hidden="1" x14ac:dyDescent="0.2">
      <c r="A472" t="s">
        <v>5</v>
      </c>
      <c r="B472" s="1">
        <v>44379.589305555557</v>
      </c>
      <c r="C472" s="1">
        <v>44379.591585648152</v>
      </c>
      <c r="D472">
        <v>3.2833333015441899</v>
      </c>
      <c r="E472">
        <v>30977</v>
      </c>
      <c r="F472">
        <v>31502</v>
      </c>
      <c r="G472" t="s">
        <v>43</v>
      </c>
      <c r="H472" t="s">
        <v>25</v>
      </c>
      <c r="I472">
        <f>tbl_Fact[[#This Row],[Duration]] / 60</f>
        <v>5.4722221692403164E-2</v>
      </c>
      <c r="J472">
        <f>IF(OR(G472="Run Time", G472="CC (Changeover Cleaning)"), I472, 0)</f>
        <v>5.4722221692403164E-2</v>
      </c>
      <c r="K472">
        <f>IF(G472&lt;&gt;"PM (Maintenance)", I472, 0)</f>
        <v>5.4722221692403164E-2</v>
      </c>
      <c r="L472" s="5">
        <f>MAX(tbl_Fact[[#This Row],[TotalBiscuitsMade]],tbl_Fact[[#This Row],[GoodMadeBiscuits]])</f>
        <v>31502</v>
      </c>
      <c r="M472" s="5">
        <f>IF(tbl_Fact[[#This Row],[Operating_Hours]]&gt;0,tbl_Fact[[#This Row],[Operating_Hours]]*51840,0)</f>
        <v>2836.7999725341801</v>
      </c>
    </row>
    <row r="473" spans="1:13" hidden="1" x14ac:dyDescent="0.2">
      <c r="A473" t="s">
        <v>5</v>
      </c>
      <c r="B473" s="1">
        <v>44379.591585648152</v>
      </c>
      <c r="C473" s="1">
        <v>44379.594236111108</v>
      </c>
      <c r="D473">
        <v>3.8166666030883798</v>
      </c>
      <c r="E473">
        <v>33653</v>
      </c>
      <c r="F473">
        <v>34216</v>
      </c>
      <c r="G473" t="s">
        <v>44</v>
      </c>
      <c r="H473" t="s">
        <v>25</v>
      </c>
      <c r="I473">
        <f>tbl_Fact[[#This Row],[Duration]] / 60</f>
        <v>6.3611110051472991E-2</v>
      </c>
      <c r="J473">
        <f>IF(OR(G473="Run Time", G473="CC (Changeover Cleaning)"), I473, 0)</f>
        <v>0</v>
      </c>
      <c r="K473">
        <f>IF(G473&lt;&gt;"PM (Maintenance)", I473, 0)</f>
        <v>6.3611110051472991E-2</v>
      </c>
      <c r="L473" s="5">
        <f>MAX(tbl_Fact[[#This Row],[TotalBiscuitsMade]],tbl_Fact[[#This Row],[GoodMadeBiscuits]])</f>
        <v>34216</v>
      </c>
      <c r="M473" s="5">
        <f>IF(tbl_Fact[[#This Row],[Operating_Hours]]&gt;0,tbl_Fact[[#This Row],[Operating_Hours]]*51840,0)</f>
        <v>0</v>
      </c>
    </row>
    <row r="474" spans="1:13" hidden="1" x14ac:dyDescent="0.2">
      <c r="A474" t="s">
        <v>5</v>
      </c>
      <c r="B474" s="1">
        <v>44379.594236111108</v>
      </c>
      <c r="C474" s="1">
        <v>44379.594826388886</v>
      </c>
      <c r="D474">
        <v>0.85000002384185802</v>
      </c>
      <c r="E474">
        <v>33600</v>
      </c>
      <c r="F474">
        <v>34123</v>
      </c>
      <c r="G474" t="s">
        <v>43</v>
      </c>
      <c r="H474" t="s">
        <v>25</v>
      </c>
      <c r="I474">
        <f>tbl_Fact[[#This Row],[Duration]] / 60</f>
        <v>1.4166667064030967E-2</v>
      </c>
      <c r="J474">
        <f>IF(OR(G474="Run Time", G474="CC (Changeover Cleaning)"), I474, 0)</f>
        <v>1.4166667064030967E-2</v>
      </c>
      <c r="K474">
        <f>IF(G474&lt;&gt;"PM (Maintenance)", I474, 0)</f>
        <v>1.4166667064030967E-2</v>
      </c>
      <c r="L474" s="5">
        <f>MAX(tbl_Fact[[#This Row],[TotalBiscuitsMade]],tbl_Fact[[#This Row],[GoodMadeBiscuits]])</f>
        <v>34123</v>
      </c>
      <c r="M474" s="5">
        <f>IF(tbl_Fact[[#This Row],[Operating_Hours]]&gt;0,tbl_Fact[[#This Row],[Operating_Hours]]*51840,0)</f>
        <v>734.40002059936535</v>
      </c>
    </row>
    <row r="475" spans="1:13" hidden="1" x14ac:dyDescent="0.2">
      <c r="A475" t="s">
        <v>5</v>
      </c>
      <c r="B475" s="1">
        <v>44379.594826388886</v>
      </c>
      <c r="C475" s="1">
        <v>44379.597719907404</v>
      </c>
      <c r="D475">
        <v>4.1666665077209499</v>
      </c>
      <c r="E475">
        <v>36213</v>
      </c>
      <c r="F475">
        <v>36705</v>
      </c>
      <c r="G475" t="s">
        <v>44</v>
      </c>
      <c r="H475" t="s">
        <v>25</v>
      </c>
      <c r="I475">
        <f>tbl_Fact[[#This Row],[Duration]] / 60</f>
        <v>6.9444441795349171E-2</v>
      </c>
      <c r="J475">
        <f>IF(OR(G475="Run Time", G475="CC (Changeover Cleaning)"), I475, 0)</f>
        <v>0</v>
      </c>
      <c r="K475">
        <f>IF(G475&lt;&gt;"PM (Maintenance)", I475, 0)</f>
        <v>6.9444441795349171E-2</v>
      </c>
      <c r="L475" s="5">
        <f>MAX(tbl_Fact[[#This Row],[TotalBiscuitsMade]],tbl_Fact[[#This Row],[GoodMadeBiscuits]])</f>
        <v>36705</v>
      </c>
      <c r="M475" s="5">
        <f>IF(tbl_Fact[[#This Row],[Operating_Hours]]&gt;0,tbl_Fact[[#This Row],[Operating_Hours]]*51840,0)</f>
        <v>0</v>
      </c>
    </row>
    <row r="476" spans="1:13" hidden="1" x14ac:dyDescent="0.2">
      <c r="A476" t="s">
        <v>5</v>
      </c>
      <c r="B476" s="1">
        <v>44379.597719907404</v>
      </c>
      <c r="C476" s="1">
        <v>44379.599282407406</v>
      </c>
      <c r="D476">
        <v>2.25</v>
      </c>
      <c r="E476">
        <v>36398</v>
      </c>
      <c r="F476">
        <v>37058</v>
      </c>
      <c r="G476" t="s">
        <v>43</v>
      </c>
      <c r="H476" t="s">
        <v>25</v>
      </c>
      <c r="I476">
        <f>tbl_Fact[[#This Row],[Duration]] / 60</f>
        <v>3.7499999999999999E-2</v>
      </c>
      <c r="J476">
        <f>IF(OR(G476="Run Time", G476="CC (Changeover Cleaning)"), I476, 0)</f>
        <v>3.7499999999999999E-2</v>
      </c>
      <c r="K476">
        <f>IF(G476&lt;&gt;"PM (Maintenance)", I476, 0)</f>
        <v>3.7499999999999999E-2</v>
      </c>
      <c r="L476" s="5">
        <f>MAX(tbl_Fact[[#This Row],[TotalBiscuitsMade]],tbl_Fact[[#This Row],[GoodMadeBiscuits]])</f>
        <v>37058</v>
      </c>
      <c r="M476" s="5">
        <f>IF(tbl_Fact[[#This Row],[Operating_Hours]]&gt;0,tbl_Fact[[#This Row],[Operating_Hours]]*51840,0)</f>
        <v>1944</v>
      </c>
    </row>
    <row r="477" spans="1:13" hidden="1" x14ac:dyDescent="0.2">
      <c r="A477" t="s">
        <v>5</v>
      </c>
      <c r="B477" s="1">
        <v>44379.599282407406</v>
      </c>
      <c r="C477" s="1">
        <v>44379.600914351853</v>
      </c>
      <c r="D477">
        <v>2.3499999046325701</v>
      </c>
      <c r="E477">
        <v>37483</v>
      </c>
      <c r="F477">
        <v>38176</v>
      </c>
      <c r="G477" t="s">
        <v>44</v>
      </c>
      <c r="H477" t="s">
        <v>25</v>
      </c>
      <c r="I477">
        <f>tbl_Fact[[#This Row],[Duration]] / 60</f>
        <v>3.9166665077209499E-2</v>
      </c>
      <c r="J477">
        <f>IF(OR(G477="Run Time", G477="CC (Changeover Cleaning)"), I477, 0)</f>
        <v>0</v>
      </c>
      <c r="K477">
        <f>IF(G477&lt;&gt;"PM (Maintenance)", I477, 0)</f>
        <v>3.9166665077209499E-2</v>
      </c>
      <c r="L477" s="5">
        <f>MAX(tbl_Fact[[#This Row],[TotalBiscuitsMade]],tbl_Fact[[#This Row],[GoodMadeBiscuits]])</f>
        <v>38176</v>
      </c>
      <c r="M477" s="5">
        <f>IF(tbl_Fact[[#This Row],[Operating_Hours]]&gt;0,tbl_Fact[[#This Row],[Operating_Hours]]*51840,0)</f>
        <v>0</v>
      </c>
    </row>
    <row r="478" spans="1:13" hidden="1" x14ac:dyDescent="0.2">
      <c r="A478" t="s">
        <v>5</v>
      </c>
      <c r="B478" s="1">
        <v>44379.600914351853</v>
      </c>
      <c r="C478" s="1">
        <v>44379.60260416667</v>
      </c>
      <c r="D478">
        <v>2.4333333969116202</v>
      </c>
      <c r="E478">
        <v>37688</v>
      </c>
      <c r="F478">
        <v>38114</v>
      </c>
      <c r="G478" t="s">
        <v>43</v>
      </c>
      <c r="H478" t="s">
        <v>25</v>
      </c>
      <c r="I478">
        <f>tbl_Fact[[#This Row],[Duration]] / 60</f>
        <v>4.0555556615193673E-2</v>
      </c>
      <c r="J478">
        <f>IF(OR(G478="Run Time", G478="CC (Changeover Cleaning)"), I478, 0)</f>
        <v>4.0555556615193673E-2</v>
      </c>
      <c r="K478">
        <f>IF(G478&lt;&gt;"PM (Maintenance)", I478, 0)</f>
        <v>4.0555556615193673E-2</v>
      </c>
      <c r="L478" s="5">
        <f>MAX(tbl_Fact[[#This Row],[TotalBiscuitsMade]],tbl_Fact[[#This Row],[GoodMadeBiscuits]])</f>
        <v>38114</v>
      </c>
      <c r="M478" s="5">
        <f>IF(tbl_Fact[[#This Row],[Operating_Hours]]&gt;0,tbl_Fact[[#This Row],[Operating_Hours]]*51840,0)</f>
        <v>2102.4000549316402</v>
      </c>
    </row>
    <row r="479" spans="1:13" hidden="1" x14ac:dyDescent="0.2">
      <c r="A479" t="s">
        <v>5</v>
      </c>
      <c r="B479" s="1">
        <v>44379.60260416667</v>
      </c>
      <c r="C479" s="1">
        <v>44379.628738425927</v>
      </c>
      <c r="D479">
        <v>37.633335113525398</v>
      </c>
      <c r="E479">
        <v>64253</v>
      </c>
      <c r="F479">
        <v>64733</v>
      </c>
      <c r="G479" t="s">
        <v>44</v>
      </c>
      <c r="H479" t="s">
        <v>25</v>
      </c>
      <c r="I479">
        <f>tbl_Fact[[#This Row],[Duration]] / 60</f>
        <v>0.62722225189208991</v>
      </c>
      <c r="J479">
        <f>IF(OR(G479="Run Time", G479="CC (Changeover Cleaning)"), I479, 0)</f>
        <v>0</v>
      </c>
      <c r="K479">
        <f>IF(G479&lt;&gt;"PM (Maintenance)", I479, 0)</f>
        <v>0.62722225189208991</v>
      </c>
      <c r="L479" s="5">
        <f>MAX(tbl_Fact[[#This Row],[TotalBiscuitsMade]],tbl_Fact[[#This Row],[GoodMadeBiscuits]])</f>
        <v>64733</v>
      </c>
      <c r="M479" s="5">
        <f>IF(tbl_Fact[[#This Row],[Operating_Hours]]&gt;0,tbl_Fact[[#This Row],[Operating_Hours]]*51840,0)</f>
        <v>0</v>
      </c>
    </row>
    <row r="480" spans="1:13" hidden="1" x14ac:dyDescent="0.2">
      <c r="A480" t="s">
        <v>6</v>
      </c>
      <c r="B480" s="1">
        <v>44379.619872685187</v>
      </c>
      <c r="C480" s="1">
        <v>44379.62023148148</v>
      </c>
      <c r="D480">
        <v>0.51666665077209495</v>
      </c>
      <c r="E480">
        <v>0</v>
      </c>
      <c r="F480">
        <v>196</v>
      </c>
      <c r="G480" t="s">
        <v>43</v>
      </c>
      <c r="H480" t="s">
        <v>25</v>
      </c>
      <c r="I480">
        <f>tbl_Fact[[#This Row],[Duration]] / 60</f>
        <v>8.6111108462015827E-3</v>
      </c>
      <c r="J480">
        <f>IF(OR(G480="Run Time", G480="CC (Changeover Cleaning)"), I480, 0)</f>
        <v>8.6111108462015827E-3</v>
      </c>
      <c r="K480">
        <f>IF(G480&lt;&gt;"PM (Maintenance)", I480, 0)</f>
        <v>8.6111108462015827E-3</v>
      </c>
      <c r="L480" s="5">
        <f>MAX(tbl_Fact[[#This Row],[TotalBiscuitsMade]],tbl_Fact[[#This Row],[GoodMadeBiscuits]])</f>
        <v>196</v>
      </c>
      <c r="M480" s="5">
        <f>IF(tbl_Fact[[#This Row],[Operating_Hours]]&gt;0,tbl_Fact[[#This Row],[Operating_Hours]]*51840,0)</f>
        <v>446.39998626709007</v>
      </c>
    </row>
    <row r="481" spans="1:13" hidden="1" x14ac:dyDescent="0.2">
      <c r="A481" t="s">
        <v>6</v>
      </c>
      <c r="B481" s="1">
        <v>44379.62023148148</v>
      </c>
      <c r="C481" s="1">
        <v>44379.620810185188</v>
      </c>
      <c r="D481">
        <v>0.83333331346511796</v>
      </c>
      <c r="E481">
        <v>0</v>
      </c>
      <c r="F481">
        <v>369</v>
      </c>
      <c r="G481" t="s">
        <v>44</v>
      </c>
      <c r="H481" t="s">
        <v>25</v>
      </c>
      <c r="I481">
        <f>tbl_Fact[[#This Row],[Duration]] / 60</f>
        <v>1.3888888557751966E-2</v>
      </c>
      <c r="J481">
        <f>IF(OR(G481="Run Time", G481="CC (Changeover Cleaning)"), I481, 0)</f>
        <v>0</v>
      </c>
      <c r="K481">
        <f>IF(G481&lt;&gt;"PM (Maintenance)", I481, 0)</f>
        <v>1.3888888557751966E-2</v>
      </c>
      <c r="L481" s="5">
        <f>MAX(tbl_Fact[[#This Row],[TotalBiscuitsMade]],tbl_Fact[[#This Row],[GoodMadeBiscuits]])</f>
        <v>369</v>
      </c>
      <c r="M481" s="5">
        <f>IF(tbl_Fact[[#This Row],[Operating_Hours]]&gt;0,tbl_Fact[[#This Row],[Operating_Hours]]*51840,0)</f>
        <v>0</v>
      </c>
    </row>
    <row r="482" spans="1:13" hidden="1" x14ac:dyDescent="0.2">
      <c r="A482" t="s">
        <v>6</v>
      </c>
      <c r="B482" s="1">
        <v>44379.620810185188</v>
      </c>
      <c r="C482" s="1">
        <v>44379.621203703704</v>
      </c>
      <c r="D482">
        <v>0.56669998168945301</v>
      </c>
      <c r="E482">
        <v>0</v>
      </c>
      <c r="F482">
        <v>137</v>
      </c>
      <c r="G482" t="s">
        <v>43</v>
      </c>
      <c r="H482" t="s">
        <v>25</v>
      </c>
      <c r="I482">
        <f>tbl_Fact[[#This Row],[Duration]] / 60</f>
        <v>9.4449996948242163E-3</v>
      </c>
      <c r="J482">
        <f>IF(OR(G482="Run Time", G482="CC (Changeover Cleaning)"), I482, 0)</f>
        <v>9.4449996948242163E-3</v>
      </c>
      <c r="K482">
        <f>IF(G482&lt;&gt;"PM (Maintenance)", I482, 0)</f>
        <v>9.4449996948242163E-3</v>
      </c>
      <c r="L482" s="5">
        <f>MAX(tbl_Fact[[#This Row],[TotalBiscuitsMade]],tbl_Fact[[#This Row],[GoodMadeBiscuits]])</f>
        <v>137</v>
      </c>
      <c r="M482" s="5">
        <f>IF(tbl_Fact[[#This Row],[Operating_Hours]]&gt;0,tbl_Fact[[#This Row],[Operating_Hours]]*51840,0)</f>
        <v>489.62878417968739</v>
      </c>
    </row>
    <row r="483" spans="1:13" hidden="1" x14ac:dyDescent="0.2">
      <c r="A483" t="s">
        <v>6</v>
      </c>
      <c r="B483" s="1">
        <v>44379.621203703704</v>
      </c>
      <c r="C483" s="1">
        <v>44379.643067129633</v>
      </c>
      <c r="D483">
        <v>31.484266281127901</v>
      </c>
      <c r="E483">
        <v>0</v>
      </c>
      <c r="F483">
        <v>351</v>
      </c>
      <c r="G483" t="s">
        <v>44</v>
      </c>
      <c r="H483" t="s">
        <v>25</v>
      </c>
      <c r="I483">
        <f>tbl_Fact[[#This Row],[Duration]] / 60</f>
        <v>0.52473777135213173</v>
      </c>
      <c r="J483">
        <f>IF(OR(G483="Run Time", G483="CC (Changeover Cleaning)"), I483, 0)</f>
        <v>0</v>
      </c>
      <c r="K483">
        <f>IF(G483&lt;&gt;"PM (Maintenance)", I483, 0)</f>
        <v>0.52473777135213173</v>
      </c>
      <c r="L483" s="5">
        <f>MAX(tbl_Fact[[#This Row],[TotalBiscuitsMade]],tbl_Fact[[#This Row],[GoodMadeBiscuits]])</f>
        <v>351</v>
      </c>
      <c r="M483" s="5">
        <f>IF(tbl_Fact[[#This Row],[Operating_Hours]]&gt;0,tbl_Fact[[#This Row],[Operating_Hours]]*51840,0)</f>
        <v>0</v>
      </c>
    </row>
    <row r="484" spans="1:13" hidden="1" x14ac:dyDescent="0.2">
      <c r="A484" t="s">
        <v>5</v>
      </c>
      <c r="B484" s="1">
        <v>44379.628738425927</v>
      </c>
      <c r="C484" s="1">
        <v>44379.629108796296</v>
      </c>
      <c r="D484">
        <v>0.53333336114883401</v>
      </c>
      <c r="E484">
        <v>63894</v>
      </c>
      <c r="F484">
        <v>64767</v>
      </c>
      <c r="G484" t="s">
        <v>43</v>
      </c>
      <c r="H484" t="s">
        <v>25</v>
      </c>
      <c r="I484">
        <f>tbl_Fact[[#This Row],[Duration]] / 60</f>
        <v>8.8888893524805661E-3</v>
      </c>
      <c r="J484">
        <f>IF(OR(G484="Run Time", G484="CC (Changeover Cleaning)"), I484, 0)</f>
        <v>8.8888893524805661E-3</v>
      </c>
      <c r="K484">
        <f>IF(G484&lt;&gt;"PM (Maintenance)", I484, 0)</f>
        <v>8.8888893524805661E-3</v>
      </c>
      <c r="L484" s="5">
        <f>MAX(tbl_Fact[[#This Row],[TotalBiscuitsMade]],tbl_Fact[[#This Row],[GoodMadeBiscuits]])</f>
        <v>64767</v>
      </c>
      <c r="M484" s="5">
        <f>IF(tbl_Fact[[#This Row],[Operating_Hours]]&gt;0,tbl_Fact[[#This Row],[Operating_Hours]]*51840,0)</f>
        <v>460.80002403259255</v>
      </c>
    </row>
    <row r="485" spans="1:13" hidden="1" x14ac:dyDescent="0.2">
      <c r="A485" t="s">
        <v>5</v>
      </c>
      <c r="B485" s="1">
        <v>44379.629108796296</v>
      </c>
      <c r="C485" s="1">
        <v>44379.630196759259</v>
      </c>
      <c r="D485">
        <v>1.56666672229767</v>
      </c>
      <c r="E485">
        <v>64778</v>
      </c>
      <c r="F485">
        <v>65180</v>
      </c>
      <c r="G485" t="s">
        <v>44</v>
      </c>
      <c r="H485" t="s">
        <v>25</v>
      </c>
      <c r="I485">
        <f>tbl_Fact[[#This Row],[Duration]] / 60</f>
        <v>2.6111112038294502E-2</v>
      </c>
      <c r="J485">
        <f>IF(OR(G485="Run Time", G485="CC (Changeover Cleaning)"), I485, 0)</f>
        <v>0</v>
      </c>
      <c r="K485">
        <f>IF(G485&lt;&gt;"PM (Maintenance)", I485, 0)</f>
        <v>2.6111112038294502E-2</v>
      </c>
      <c r="L485" s="5">
        <f>MAX(tbl_Fact[[#This Row],[TotalBiscuitsMade]],tbl_Fact[[#This Row],[GoodMadeBiscuits]])</f>
        <v>65180</v>
      </c>
      <c r="M485" s="5">
        <f>IF(tbl_Fact[[#This Row],[Operating_Hours]]&gt;0,tbl_Fact[[#This Row],[Operating_Hours]]*51840,0)</f>
        <v>0</v>
      </c>
    </row>
    <row r="486" spans="1:13" hidden="1" x14ac:dyDescent="0.2">
      <c r="A486" t="s">
        <v>5</v>
      </c>
      <c r="B486" s="1">
        <v>44379.630196759259</v>
      </c>
      <c r="C486" s="1">
        <v>44379.631481481483</v>
      </c>
      <c r="D486">
        <v>1.8500000238418599</v>
      </c>
      <c r="E486">
        <v>64815</v>
      </c>
      <c r="F486">
        <v>65468</v>
      </c>
      <c r="G486" t="s">
        <v>43</v>
      </c>
      <c r="H486" t="s">
        <v>25</v>
      </c>
      <c r="I486">
        <f>tbl_Fact[[#This Row],[Duration]] / 60</f>
        <v>3.0833333730697667E-2</v>
      </c>
      <c r="J486">
        <f>IF(OR(G486="Run Time", G486="CC (Changeover Cleaning)"), I486, 0)</f>
        <v>3.0833333730697667E-2</v>
      </c>
      <c r="K486">
        <f>IF(G486&lt;&gt;"PM (Maintenance)", I486, 0)</f>
        <v>3.0833333730697667E-2</v>
      </c>
      <c r="L486" s="5">
        <f>MAX(tbl_Fact[[#This Row],[TotalBiscuitsMade]],tbl_Fact[[#This Row],[GoodMadeBiscuits]])</f>
        <v>65468</v>
      </c>
      <c r="M486" s="5">
        <f>IF(tbl_Fact[[#This Row],[Operating_Hours]]&gt;0,tbl_Fact[[#This Row],[Operating_Hours]]*51840,0)</f>
        <v>1598.4000205993671</v>
      </c>
    </row>
    <row r="487" spans="1:13" x14ac:dyDescent="0.2">
      <c r="A487" t="s">
        <v>8</v>
      </c>
      <c r="B487" s="1">
        <v>44379.631377314814</v>
      </c>
      <c r="C487" s="1">
        <v>44379.631921296299</v>
      </c>
      <c r="D487">
        <v>0.79965001344680797</v>
      </c>
      <c r="E487">
        <v>0</v>
      </c>
      <c r="F487">
        <v>159</v>
      </c>
      <c r="G487" t="s">
        <v>43</v>
      </c>
      <c r="H487" t="s">
        <v>25</v>
      </c>
      <c r="I487">
        <f>tbl_Fact[[#This Row],[Duration]] / 60</f>
        <v>1.3327500224113466E-2</v>
      </c>
      <c r="J487">
        <f>IF(OR(G487="Run Time", G487="CC (Changeover Cleaning)"), I487, 0)</f>
        <v>1.3327500224113466E-2</v>
      </c>
      <c r="K487">
        <f>IF(G487&lt;&gt;"PM (Maintenance)", I487, 0)</f>
        <v>1.3327500224113466E-2</v>
      </c>
      <c r="L487" s="5">
        <f>MAX(tbl_Fact[[#This Row],[TotalBiscuitsMade]],tbl_Fact[[#This Row],[GoodMadeBiscuits]])</f>
        <v>159</v>
      </c>
      <c r="M487" s="5">
        <f>IF(tbl_Fact[[#This Row],[Operating_Hours]]&gt;0,tbl_Fact[[#This Row],[Operating_Hours]]*51840,0)</f>
        <v>690.89761161804211</v>
      </c>
    </row>
    <row r="488" spans="1:13" hidden="1" x14ac:dyDescent="0.2">
      <c r="A488" t="s">
        <v>5</v>
      </c>
      <c r="B488" s="1">
        <v>44379.631481481483</v>
      </c>
      <c r="C488" s="1">
        <v>44379.631932870368</v>
      </c>
      <c r="D488">
        <v>0.64999997615814198</v>
      </c>
      <c r="E488">
        <v>65176</v>
      </c>
      <c r="F488">
        <v>65400</v>
      </c>
      <c r="G488" t="s">
        <v>44</v>
      </c>
      <c r="H488" t="s">
        <v>25</v>
      </c>
      <c r="I488">
        <f>tbl_Fact[[#This Row],[Duration]] / 60</f>
        <v>1.0833332935969033E-2</v>
      </c>
      <c r="J488">
        <f>IF(OR(G488="Run Time", G488="CC (Changeover Cleaning)"), I488, 0)</f>
        <v>0</v>
      </c>
      <c r="K488">
        <f>IF(G488&lt;&gt;"PM (Maintenance)", I488, 0)</f>
        <v>1.0833332935969033E-2</v>
      </c>
      <c r="L488" s="5">
        <f>MAX(tbl_Fact[[#This Row],[TotalBiscuitsMade]],tbl_Fact[[#This Row],[GoodMadeBiscuits]])</f>
        <v>65400</v>
      </c>
      <c r="M488" s="5">
        <f>IF(tbl_Fact[[#This Row],[Operating_Hours]]&gt;0,tbl_Fact[[#This Row],[Operating_Hours]]*51840,0)</f>
        <v>0</v>
      </c>
    </row>
    <row r="489" spans="1:13" x14ac:dyDescent="0.2">
      <c r="A489" t="s">
        <v>8</v>
      </c>
      <c r="B489" s="1">
        <v>44379.631921296299</v>
      </c>
      <c r="C489" s="1">
        <v>44380.804016203707</v>
      </c>
      <c r="D489">
        <v>1687.80236816406</v>
      </c>
      <c r="E489">
        <v>0</v>
      </c>
      <c r="F489">
        <v>389</v>
      </c>
      <c r="G489" t="s">
        <v>44</v>
      </c>
      <c r="H489" t="s">
        <v>25</v>
      </c>
      <c r="I489">
        <f>tbl_Fact[[#This Row],[Duration]] / 60</f>
        <v>28.130039469401002</v>
      </c>
      <c r="J489">
        <f>IF(OR(G489="Run Time", G489="CC (Changeover Cleaning)"), I489, 0)</f>
        <v>0</v>
      </c>
      <c r="K489">
        <f>IF(G489&lt;&gt;"PM (Maintenance)", I489, 0)</f>
        <v>28.130039469401002</v>
      </c>
      <c r="L489" s="5">
        <f>MAX(tbl_Fact[[#This Row],[TotalBiscuitsMade]],tbl_Fact[[#This Row],[GoodMadeBiscuits]])</f>
        <v>389</v>
      </c>
      <c r="M489" s="5">
        <f>IF(tbl_Fact[[#This Row],[Operating_Hours]]&gt;0,tbl_Fact[[#This Row],[Operating_Hours]]*51840,0)</f>
        <v>0</v>
      </c>
    </row>
    <row r="490" spans="1:13" hidden="1" x14ac:dyDescent="0.2">
      <c r="A490" t="s">
        <v>5</v>
      </c>
      <c r="B490" s="1">
        <v>44379.631932870368</v>
      </c>
      <c r="C490" s="1">
        <v>44379.632372685184</v>
      </c>
      <c r="D490">
        <v>0.63333332538604703</v>
      </c>
      <c r="E490">
        <v>64863</v>
      </c>
      <c r="F490">
        <v>65510</v>
      </c>
      <c r="G490" t="s">
        <v>43</v>
      </c>
      <c r="H490" t="s">
        <v>25</v>
      </c>
      <c r="I490">
        <f>tbl_Fact[[#This Row],[Duration]] / 60</f>
        <v>1.0555555423100783E-2</v>
      </c>
      <c r="J490">
        <f>IF(OR(G490="Run Time", G490="CC (Changeover Cleaning)"), I490, 0)</f>
        <v>1.0555555423100783E-2</v>
      </c>
      <c r="K490">
        <f>IF(G490&lt;&gt;"PM (Maintenance)", I490, 0)</f>
        <v>1.0555555423100783E-2</v>
      </c>
      <c r="L490" s="5">
        <f>MAX(tbl_Fact[[#This Row],[TotalBiscuitsMade]],tbl_Fact[[#This Row],[GoodMadeBiscuits]])</f>
        <v>65510</v>
      </c>
      <c r="M490" s="5">
        <f>IF(tbl_Fact[[#This Row],[Operating_Hours]]&gt;0,tbl_Fact[[#This Row],[Operating_Hours]]*51840,0)</f>
        <v>547.19999313354458</v>
      </c>
    </row>
    <row r="491" spans="1:13" hidden="1" x14ac:dyDescent="0.2">
      <c r="A491" t="s">
        <v>5</v>
      </c>
      <c r="B491" s="1">
        <v>44379.632372685184</v>
      </c>
      <c r="C491" s="1">
        <v>44379.633402777778</v>
      </c>
      <c r="D491">
        <v>1.4833333492279099</v>
      </c>
      <c r="E491">
        <v>65866</v>
      </c>
      <c r="F491">
        <v>66114</v>
      </c>
      <c r="G491" t="s">
        <v>44</v>
      </c>
      <c r="H491" t="s">
        <v>25</v>
      </c>
      <c r="I491">
        <f>tbl_Fact[[#This Row],[Duration]] / 60</f>
        <v>2.4722222487131833E-2</v>
      </c>
      <c r="J491">
        <f>IF(OR(G491="Run Time", G491="CC (Changeover Cleaning)"), I491, 0)</f>
        <v>0</v>
      </c>
      <c r="K491">
        <f>IF(G491&lt;&gt;"PM (Maintenance)", I491, 0)</f>
        <v>2.4722222487131833E-2</v>
      </c>
      <c r="L491" s="5">
        <f>MAX(tbl_Fact[[#This Row],[TotalBiscuitsMade]],tbl_Fact[[#This Row],[GoodMadeBiscuits]])</f>
        <v>66114</v>
      </c>
      <c r="M491" s="5">
        <f>IF(tbl_Fact[[#This Row],[Operating_Hours]]&gt;0,tbl_Fact[[#This Row],[Operating_Hours]]*51840,0)</f>
        <v>0</v>
      </c>
    </row>
    <row r="492" spans="1:13" hidden="1" x14ac:dyDescent="0.2">
      <c r="A492" t="s">
        <v>5</v>
      </c>
      <c r="B492" s="1">
        <v>44379.633402777778</v>
      </c>
      <c r="C492" s="1">
        <v>44379.642696759256</v>
      </c>
      <c r="D492">
        <v>13.3833332061768</v>
      </c>
      <c r="E492">
        <v>65869</v>
      </c>
      <c r="F492">
        <v>66126</v>
      </c>
      <c r="G492" t="s">
        <v>43</v>
      </c>
      <c r="H492" t="s">
        <v>25</v>
      </c>
      <c r="I492">
        <f>tbl_Fact[[#This Row],[Duration]] / 60</f>
        <v>0.22305555343628</v>
      </c>
      <c r="J492">
        <f>IF(OR(G492="Run Time", G492="CC (Changeover Cleaning)"), I492, 0)</f>
        <v>0.22305555343628</v>
      </c>
      <c r="K492">
        <f>IF(G492&lt;&gt;"PM (Maintenance)", I492, 0)</f>
        <v>0.22305555343628</v>
      </c>
      <c r="L492" s="5">
        <f>MAX(tbl_Fact[[#This Row],[TotalBiscuitsMade]],tbl_Fact[[#This Row],[GoodMadeBiscuits]])</f>
        <v>66126</v>
      </c>
      <c r="M492" s="5">
        <f>IF(tbl_Fact[[#This Row],[Operating_Hours]]&gt;0,tbl_Fact[[#This Row],[Operating_Hours]]*51840,0)</f>
        <v>11563.199890136755</v>
      </c>
    </row>
    <row r="493" spans="1:13" hidden="1" x14ac:dyDescent="0.2">
      <c r="A493" t="s">
        <v>5</v>
      </c>
      <c r="B493" s="1">
        <v>44379.642696759256</v>
      </c>
      <c r="C493" s="1">
        <v>44379.663680555554</v>
      </c>
      <c r="D493">
        <v>30.216667175293001</v>
      </c>
      <c r="E493">
        <v>87015</v>
      </c>
      <c r="F493">
        <v>87713</v>
      </c>
      <c r="G493" t="s">
        <v>44</v>
      </c>
      <c r="H493" t="s">
        <v>25</v>
      </c>
      <c r="I493">
        <f>tbl_Fact[[#This Row],[Duration]] / 60</f>
        <v>0.50361111958821669</v>
      </c>
      <c r="J493">
        <f>IF(OR(G493="Run Time", G493="CC (Changeover Cleaning)"), I493, 0)</f>
        <v>0</v>
      </c>
      <c r="K493">
        <f>IF(G493&lt;&gt;"PM (Maintenance)", I493, 0)</f>
        <v>0.50361111958821669</v>
      </c>
      <c r="L493" s="5">
        <f>MAX(tbl_Fact[[#This Row],[TotalBiscuitsMade]],tbl_Fact[[#This Row],[GoodMadeBiscuits]])</f>
        <v>87713</v>
      </c>
      <c r="M493" s="5">
        <f>IF(tbl_Fact[[#This Row],[Operating_Hours]]&gt;0,tbl_Fact[[#This Row],[Operating_Hours]]*51840,0)</f>
        <v>0</v>
      </c>
    </row>
    <row r="494" spans="1:13" hidden="1" x14ac:dyDescent="0.2">
      <c r="A494" t="s">
        <v>6</v>
      </c>
      <c r="B494" s="1">
        <v>44379.643067129633</v>
      </c>
      <c r="C494" s="1">
        <v>44379.643275462964</v>
      </c>
      <c r="D494">
        <v>0.30009999871254001</v>
      </c>
      <c r="E494">
        <v>0</v>
      </c>
      <c r="F494">
        <v>483</v>
      </c>
      <c r="G494" t="s">
        <v>43</v>
      </c>
      <c r="H494" t="s">
        <v>25</v>
      </c>
      <c r="I494">
        <f>tbl_Fact[[#This Row],[Duration]] / 60</f>
        <v>5.001666645209E-3</v>
      </c>
      <c r="J494">
        <f>IF(OR(G494="Run Time", G494="CC (Changeover Cleaning)"), I494, 0)</f>
        <v>5.001666645209E-3</v>
      </c>
      <c r="K494">
        <f>IF(G494&lt;&gt;"PM (Maintenance)", I494, 0)</f>
        <v>5.001666645209E-3</v>
      </c>
      <c r="L494" s="5">
        <f>MAX(tbl_Fact[[#This Row],[TotalBiscuitsMade]],tbl_Fact[[#This Row],[GoodMadeBiscuits]])</f>
        <v>483</v>
      </c>
      <c r="M494" s="5">
        <f>IF(tbl_Fact[[#This Row],[Operating_Hours]]&gt;0,tbl_Fact[[#This Row],[Operating_Hours]]*51840,0)</f>
        <v>259.28639888763456</v>
      </c>
    </row>
    <row r="495" spans="1:13" hidden="1" x14ac:dyDescent="0.2">
      <c r="A495" t="s">
        <v>6</v>
      </c>
      <c r="B495" s="1">
        <v>44379.643275462964</v>
      </c>
      <c r="C495" s="1">
        <v>44379.64435185185</v>
      </c>
      <c r="D495">
        <v>1.54991662502289</v>
      </c>
      <c r="E495">
        <v>0</v>
      </c>
      <c r="F495">
        <v>180</v>
      </c>
      <c r="G495" t="s">
        <v>44</v>
      </c>
      <c r="H495" t="s">
        <v>25</v>
      </c>
      <c r="I495">
        <f>tbl_Fact[[#This Row],[Duration]] / 60</f>
        <v>2.58319437503815E-2</v>
      </c>
      <c r="J495">
        <f>IF(OR(G495="Run Time", G495="CC (Changeover Cleaning)"), I495, 0)</f>
        <v>0</v>
      </c>
      <c r="K495">
        <f>IF(G495&lt;&gt;"PM (Maintenance)", I495, 0)</f>
        <v>2.58319437503815E-2</v>
      </c>
      <c r="L495" s="5">
        <f>MAX(tbl_Fact[[#This Row],[TotalBiscuitsMade]],tbl_Fact[[#This Row],[GoodMadeBiscuits]])</f>
        <v>180</v>
      </c>
      <c r="M495" s="5">
        <f>IF(tbl_Fact[[#This Row],[Operating_Hours]]&gt;0,tbl_Fact[[#This Row],[Operating_Hours]]*51840,0)</f>
        <v>0</v>
      </c>
    </row>
    <row r="496" spans="1:13" hidden="1" x14ac:dyDescent="0.2">
      <c r="A496" t="s">
        <v>6</v>
      </c>
      <c r="B496" s="1">
        <v>44379.64435185185</v>
      </c>
      <c r="C496" s="1">
        <v>44379.644560185188</v>
      </c>
      <c r="D496">
        <v>0.30001667141914401</v>
      </c>
      <c r="E496">
        <v>0</v>
      </c>
      <c r="F496">
        <v>226</v>
      </c>
      <c r="G496" t="s">
        <v>43</v>
      </c>
      <c r="H496" t="s">
        <v>25</v>
      </c>
      <c r="I496">
        <f>tbl_Fact[[#This Row],[Duration]] / 60</f>
        <v>5.0002778569857333E-3</v>
      </c>
      <c r="J496">
        <f>IF(OR(G496="Run Time", G496="CC (Changeover Cleaning)"), I496, 0)</f>
        <v>5.0002778569857333E-3</v>
      </c>
      <c r="K496">
        <f>IF(G496&lt;&gt;"PM (Maintenance)", I496, 0)</f>
        <v>5.0002778569857333E-3</v>
      </c>
      <c r="L496" s="5">
        <f>MAX(tbl_Fact[[#This Row],[TotalBiscuitsMade]],tbl_Fact[[#This Row],[GoodMadeBiscuits]])</f>
        <v>226</v>
      </c>
      <c r="M496" s="5">
        <f>IF(tbl_Fact[[#This Row],[Operating_Hours]]&gt;0,tbl_Fact[[#This Row],[Operating_Hours]]*51840,0)</f>
        <v>259.21440410614042</v>
      </c>
    </row>
    <row r="497" spans="1:13" hidden="1" x14ac:dyDescent="0.2">
      <c r="A497" t="s">
        <v>6</v>
      </c>
      <c r="B497" s="1">
        <v>44379.644560185188</v>
      </c>
      <c r="C497" s="1">
        <v>44379.992129629631</v>
      </c>
      <c r="D497">
        <v>500.50009155273398</v>
      </c>
      <c r="E497">
        <v>0</v>
      </c>
      <c r="F497">
        <v>92</v>
      </c>
      <c r="G497" t="s">
        <v>44</v>
      </c>
      <c r="H497" t="s">
        <v>25</v>
      </c>
      <c r="I497">
        <f>tbl_Fact[[#This Row],[Duration]] / 60</f>
        <v>8.3416681925455656</v>
      </c>
      <c r="J497">
        <f>IF(OR(G497="Run Time", G497="CC (Changeover Cleaning)"), I497, 0)</f>
        <v>0</v>
      </c>
      <c r="K497">
        <f>IF(G497&lt;&gt;"PM (Maintenance)", I497, 0)</f>
        <v>8.3416681925455656</v>
      </c>
      <c r="L497" s="5">
        <f>MAX(tbl_Fact[[#This Row],[TotalBiscuitsMade]],tbl_Fact[[#This Row],[GoodMadeBiscuits]])</f>
        <v>92</v>
      </c>
      <c r="M497" s="5">
        <f>IF(tbl_Fact[[#This Row],[Operating_Hours]]&gt;0,tbl_Fact[[#This Row],[Operating_Hours]]*51840,0)</f>
        <v>0</v>
      </c>
    </row>
    <row r="498" spans="1:13" hidden="1" x14ac:dyDescent="0.2">
      <c r="A498" t="s">
        <v>5</v>
      </c>
      <c r="B498" s="1">
        <v>44379.663680555554</v>
      </c>
      <c r="C498" s="1">
        <v>44379.666979166665</v>
      </c>
      <c r="D498">
        <v>4.75</v>
      </c>
      <c r="E498">
        <v>87186</v>
      </c>
      <c r="F498">
        <v>87270</v>
      </c>
      <c r="G498" t="s">
        <v>43</v>
      </c>
      <c r="H498" t="s">
        <v>25</v>
      </c>
      <c r="I498">
        <f>tbl_Fact[[#This Row],[Duration]] / 60</f>
        <v>7.9166666666666663E-2</v>
      </c>
      <c r="J498">
        <f>IF(OR(G498="Run Time", G498="CC (Changeover Cleaning)"), I498, 0)</f>
        <v>7.9166666666666663E-2</v>
      </c>
      <c r="K498">
        <f>IF(G498&lt;&gt;"PM (Maintenance)", I498, 0)</f>
        <v>7.9166666666666663E-2</v>
      </c>
      <c r="L498" s="5">
        <f>MAX(tbl_Fact[[#This Row],[TotalBiscuitsMade]],tbl_Fact[[#This Row],[GoodMadeBiscuits]])</f>
        <v>87270</v>
      </c>
      <c r="M498" s="5">
        <f>IF(tbl_Fact[[#This Row],[Operating_Hours]]&gt;0,tbl_Fact[[#This Row],[Operating_Hours]]*51840,0)</f>
        <v>4104</v>
      </c>
    </row>
    <row r="499" spans="1:13" hidden="1" x14ac:dyDescent="0.2">
      <c r="A499" t="s">
        <v>5</v>
      </c>
      <c r="B499" s="1">
        <v>44379.666979166665</v>
      </c>
      <c r="C499" s="1">
        <v>44379.669965277775</v>
      </c>
      <c r="D499">
        <v>4.3000001907348597</v>
      </c>
      <c r="E499">
        <v>89628</v>
      </c>
      <c r="F499">
        <v>90488</v>
      </c>
      <c r="G499" t="s">
        <v>44</v>
      </c>
      <c r="H499" t="s">
        <v>25</v>
      </c>
      <c r="I499">
        <f>tbl_Fact[[#This Row],[Duration]] / 60</f>
        <v>7.1666669845580996E-2</v>
      </c>
      <c r="J499">
        <f>IF(OR(G499="Run Time", G499="CC (Changeover Cleaning)"), I499, 0)</f>
        <v>0</v>
      </c>
      <c r="K499">
        <f>IF(G499&lt;&gt;"PM (Maintenance)", I499, 0)</f>
        <v>7.1666669845580996E-2</v>
      </c>
      <c r="L499" s="5">
        <f>MAX(tbl_Fact[[#This Row],[TotalBiscuitsMade]],tbl_Fact[[#This Row],[GoodMadeBiscuits]])</f>
        <v>90488</v>
      </c>
      <c r="M499" s="5">
        <f>IF(tbl_Fact[[#This Row],[Operating_Hours]]&gt;0,tbl_Fact[[#This Row],[Operating_Hours]]*51840,0)</f>
        <v>0</v>
      </c>
    </row>
    <row r="500" spans="1:13" hidden="1" x14ac:dyDescent="0.2">
      <c r="A500" t="s">
        <v>5</v>
      </c>
      <c r="B500" s="1">
        <v>44379.669965277775</v>
      </c>
      <c r="C500" s="1">
        <v>44379.67224537037</v>
      </c>
      <c r="D500">
        <v>3.2833333015441899</v>
      </c>
      <c r="E500">
        <v>90080</v>
      </c>
      <c r="F500">
        <v>90505</v>
      </c>
      <c r="G500" t="s">
        <v>43</v>
      </c>
      <c r="H500" t="s">
        <v>25</v>
      </c>
      <c r="I500">
        <f>tbl_Fact[[#This Row],[Duration]] / 60</f>
        <v>5.4722221692403164E-2</v>
      </c>
      <c r="J500">
        <f>IF(OR(G500="Run Time", G500="CC (Changeover Cleaning)"), I500, 0)</f>
        <v>5.4722221692403164E-2</v>
      </c>
      <c r="K500">
        <f>IF(G500&lt;&gt;"PM (Maintenance)", I500, 0)</f>
        <v>5.4722221692403164E-2</v>
      </c>
      <c r="L500" s="5">
        <f>MAX(tbl_Fact[[#This Row],[TotalBiscuitsMade]],tbl_Fact[[#This Row],[GoodMadeBiscuits]])</f>
        <v>90505</v>
      </c>
      <c r="M500" s="5">
        <f>IF(tbl_Fact[[#This Row],[Operating_Hours]]&gt;0,tbl_Fact[[#This Row],[Operating_Hours]]*51840,0)</f>
        <v>2836.7999725341801</v>
      </c>
    </row>
    <row r="501" spans="1:13" hidden="1" x14ac:dyDescent="0.2">
      <c r="A501" t="s">
        <v>5</v>
      </c>
      <c r="B501" s="1">
        <v>44379.67224537037</v>
      </c>
      <c r="C501" s="1">
        <v>44379.678217592591</v>
      </c>
      <c r="D501">
        <v>8.6000003814697301</v>
      </c>
      <c r="E501">
        <v>95317</v>
      </c>
      <c r="F501">
        <v>95968</v>
      </c>
      <c r="G501" t="s">
        <v>44</v>
      </c>
      <c r="H501" t="s">
        <v>25</v>
      </c>
      <c r="I501">
        <f>tbl_Fact[[#This Row],[Duration]] / 60</f>
        <v>0.14333333969116216</v>
      </c>
      <c r="J501">
        <f>IF(OR(G501="Run Time", G501="CC (Changeover Cleaning)"), I501, 0)</f>
        <v>0</v>
      </c>
      <c r="K501">
        <f>IF(G501&lt;&gt;"PM (Maintenance)", I501, 0)</f>
        <v>0.14333333969116216</v>
      </c>
      <c r="L501" s="5">
        <f>MAX(tbl_Fact[[#This Row],[TotalBiscuitsMade]],tbl_Fact[[#This Row],[GoodMadeBiscuits]])</f>
        <v>95968</v>
      </c>
      <c r="M501" s="5">
        <f>IF(tbl_Fact[[#This Row],[Operating_Hours]]&gt;0,tbl_Fact[[#This Row],[Operating_Hours]]*51840,0)</f>
        <v>0</v>
      </c>
    </row>
    <row r="502" spans="1:13" hidden="1" x14ac:dyDescent="0.2">
      <c r="A502" t="s">
        <v>5</v>
      </c>
      <c r="B502" s="1">
        <v>44379.678217592591</v>
      </c>
      <c r="C502" s="1">
        <v>44379.681087962963</v>
      </c>
      <c r="D502">
        <v>4.1333332061767596</v>
      </c>
      <c r="E502">
        <v>95469</v>
      </c>
      <c r="F502">
        <v>95889</v>
      </c>
      <c r="G502" t="s">
        <v>43</v>
      </c>
      <c r="H502" t="s">
        <v>25</v>
      </c>
      <c r="I502">
        <f>tbl_Fact[[#This Row],[Duration]] / 60</f>
        <v>6.8888886769612662E-2</v>
      </c>
      <c r="J502">
        <f>IF(OR(G502="Run Time", G502="CC (Changeover Cleaning)"), I502, 0)</f>
        <v>6.8888886769612662E-2</v>
      </c>
      <c r="K502">
        <f>IF(G502&lt;&gt;"PM (Maintenance)", I502, 0)</f>
        <v>6.8888886769612662E-2</v>
      </c>
      <c r="L502" s="5">
        <f>MAX(tbl_Fact[[#This Row],[TotalBiscuitsMade]],tbl_Fact[[#This Row],[GoodMadeBiscuits]])</f>
        <v>95889</v>
      </c>
      <c r="M502" s="5">
        <f>IF(tbl_Fact[[#This Row],[Operating_Hours]]&gt;0,tbl_Fact[[#This Row],[Operating_Hours]]*51840,0)</f>
        <v>3571.1998901367206</v>
      </c>
    </row>
    <row r="503" spans="1:13" hidden="1" x14ac:dyDescent="0.2">
      <c r="A503" t="s">
        <v>5</v>
      </c>
      <c r="B503" s="1">
        <v>44379.681087962963</v>
      </c>
      <c r="C503" s="1">
        <v>44379.686597222222</v>
      </c>
      <c r="D503">
        <v>7.9333333969116202</v>
      </c>
      <c r="E503">
        <v>100904</v>
      </c>
      <c r="F503">
        <v>100982</v>
      </c>
      <c r="G503" t="s">
        <v>44</v>
      </c>
      <c r="H503" t="s">
        <v>25</v>
      </c>
      <c r="I503">
        <f>tbl_Fact[[#This Row],[Duration]] / 60</f>
        <v>0.13222222328186034</v>
      </c>
      <c r="J503">
        <f>IF(OR(G503="Run Time", G503="CC (Changeover Cleaning)"), I503, 0)</f>
        <v>0</v>
      </c>
      <c r="K503">
        <f>IF(G503&lt;&gt;"PM (Maintenance)", I503, 0)</f>
        <v>0.13222222328186034</v>
      </c>
      <c r="L503" s="5">
        <f>MAX(tbl_Fact[[#This Row],[TotalBiscuitsMade]],tbl_Fact[[#This Row],[GoodMadeBiscuits]])</f>
        <v>100982</v>
      </c>
      <c r="M503" s="5">
        <f>IF(tbl_Fact[[#This Row],[Operating_Hours]]&gt;0,tbl_Fact[[#This Row],[Operating_Hours]]*51840,0)</f>
        <v>0</v>
      </c>
    </row>
    <row r="504" spans="1:13" hidden="1" x14ac:dyDescent="0.2">
      <c r="A504" t="s">
        <v>5</v>
      </c>
      <c r="B504" s="1">
        <v>44379.686597222222</v>
      </c>
      <c r="C504" s="1">
        <v>44379.689247685186</v>
      </c>
      <c r="D504">
        <v>3.8166666030883798</v>
      </c>
      <c r="E504">
        <v>100510</v>
      </c>
      <c r="F504">
        <v>101068</v>
      </c>
      <c r="G504" t="s">
        <v>43</v>
      </c>
      <c r="H504" t="s">
        <v>25</v>
      </c>
      <c r="I504">
        <f>tbl_Fact[[#This Row],[Duration]] / 60</f>
        <v>6.3611110051472991E-2</v>
      </c>
      <c r="J504">
        <f>IF(OR(G504="Run Time", G504="CC (Changeover Cleaning)"), I504, 0)</f>
        <v>6.3611110051472991E-2</v>
      </c>
      <c r="K504">
        <f>IF(G504&lt;&gt;"PM (Maintenance)", I504, 0)</f>
        <v>6.3611110051472991E-2</v>
      </c>
      <c r="L504" s="5">
        <f>MAX(tbl_Fact[[#This Row],[TotalBiscuitsMade]],tbl_Fact[[#This Row],[GoodMadeBiscuits]])</f>
        <v>101068</v>
      </c>
      <c r="M504" s="5">
        <f>IF(tbl_Fact[[#This Row],[Operating_Hours]]&gt;0,tbl_Fact[[#This Row],[Operating_Hours]]*51840,0)</f>
        <v>3297.5999450683598</v>
      </c>
    </row>
    <row r="505" spans="1:13" hidden="1" x14ac:dyDescent="0.2">
      <c r="A505" t="s">
        <v>5</v>
      </c>
      <c r="B505" s="1">
        <v>44379.689247685186</v>
      </c>
      <c r="C505" s="1">
        <v>44379.689699074072</v>
      </c>
      <c r="D505">
        <v>0.64999997615814198</v>
      </c>
      <c r="E505">
        <v>101001</v>
      </c>
      <c r="F505">
        <v>101329</v>
      </c>
      <c r="G505" t="s">
        <v>44</v>
      </c>
      <c r="H505" t="s">
        <v>25</v>
      </c>
      <c r="I505">
        <f>tbl_Fact[[#This Row],[Duration]] / 60</f>
        <v>1.0833332935969033E-2</v>
      </c>
      <c r="J505">
        <f>IF(OR(G505="Run Time", G505="CC (Changeover Cleaning)"), I505, 0)</f>
        <v>0</v>
      </c>
      <c r="K505">
        <f>IF(G505&lt;&gt;"PM (Maintenance)", I505, 0)</f>
        <v>1.0833332935969033E-2</v>
      </c>
      <c r="L505" s="5">
        <f>MAX(tbl_Fact[[#This Row],[TotalBiscuitsMade]],tbl_Fact[[#This Row],[GoodMadeBiscuits]])</f>
        <v>101329</v>
      </c>
      <c r="M505" s="5">
        <f>IF(tbl_Fact[[#This Row],[Operating_Hours]]&gt;0,tbl_Fact[[#This Row],[Operating_Hours]]*51840,0)</f>
        <v>0</v>
      </c>
    </row>
    <row r="506" spans="1:13" hidden="1" x14ac:dyDescent="0.2">
      <c r="A506" t="s">
        <v>5</v>
      </c>
      <c r="B506" s="1">
        <v>44379.689699074072</v>
      </c>
      <c r="C506" s="1">
        <v>44379.695983796293</v>
      </c>
      <c r="D506">
        <v>9.0500001907348597</v>
      </c>
      <c r="E506">
        <v>101059</v>
      </c>
      <c r="F506">
        <v>101293</v>
      </c>
      <c r="G506" t="s">
        <v>43</v>
      </c>
      <c r="H506" t="s">
        <v>25</v>
      </c>
      <c r="I506">
        <f>tbl_Fact[[#This Row],[Duration]] / 60</f>
        <v>0.15083333651224767</v>
      </c>
      <c r="J506">
        <f>IF(OR(G506="Run Time", G506="CC (Changeover Cleaning)"), I506, 0)</f>
        <v>0.15083333651224767</v>
      </c>
      <c r="K506">
        <f>IF(G506&lt;&gt;"PM (Maintenance)", I506, 0)</f>
        <v>0.15083333651224767</v>
      </c>
      <c r="L506" s="5">
        <f>MAX(tbl_Fact[[#This Row],[TotalBiscuitsMade]],tbl_Fact[[#This Row],[GoodMadeBiscuits]])</f>
        <v>101293</v>
      </c>
      <c r="M506" s="5">
        <f>IF(tbl_Fact[[#This Row],[Operating_Hours]]&gt;0,tbl_Fact[[#This Row],[Operating_Hours]]*51840,0)</f>
        <v>7819.2001647949191</v>
      </c>
    </row>
    <row r="507" spans="1:13" hidden="1" x14ac:dyDescent="0.2">
      <c r="A507" t="s">
        <v>5</v>
      </c>
      <c r="B507" s="1">
        <v>44379.695983796293</v>
      </c>
      <c r="C507" s="1">
        <v>44379.696446759262</v>
      </c>
      <c r="D507">
        <v>0.66666668653488204</v>
      </c>
      <c r="E507">
        <v>101238</v>
      </c>
      <c r="F507">
        <v>101785</v>
      </c>
      <c r="G507" t="s">
        <v>44</v>
      </c>
      <c r="H507" t="s">
        <v>25</v>
      </c>
      <c r="I507">
        <f>tbl_Fact[[#This Row],[Duration]] / 60</f>
        <v>1.1111111442248033E-2</v>
      </c>
      <c r="J507">
        <f>IF(OR(G507="Run Time", G507="CC (Changeover Cleaning)"), I507, 0)</f>
        <v>0</v>
      </c>
      <c r="K507">
        <f>IF(G507&lt;&gt;"PM (Maintenance)", I507, 0)</f>
        <v>1.1111111442248033E-2</v>
      </c>
      <c r="L507" s="5">
        <f>MAX(tbl_Fact[[#This Row],[TotalBiscuitsMade]],tbl_Fact[[#This Row],[GoodMadeBiscuits]])</f>
        <v>101785</v>
      </c>
      <c r="M507" s="5">
        <f>IF(tbl_Fact[[#This Row],[Operating_Hours]]&gt;0,tbl_Fact[[#This Row],[Operating_Hours]]*51840,0)</f>
        <v>0</v>
      </c>
    </row>
    <row r="508" spans="1:13" hidden="1" x14ac:dyDescent="0.2">
      <c r="A508" t="s">
        <v>5</v>
      </c>
      <c r="B508" s="1">
        <v>44379.696446759262</v>
      </c>
      <c r="C508" s="1">
        <v>44379.696539351855</v>
      </c>
      <c r="D508">
        <v>0.133333340287209</v>
      </c>
      <c r="E508">
        <v>101081</v>
      </c>
      <c r="F508">
        <v>101571</v>
      </c>
      <c r="G508" t="s">
        <v>43</v>
      </c>
      <c r="H508" t="s">
        <v>25</v>
      </c>
      <c r="I508">
        <f>tbl_Fact[[#This Row],[Duration]] / 60</f>
        <v>2.2222223381201502E-3</v>
      </c>
      <c r="J508">
        <f>IF(OR(G508="Run Time", G508="CC (Changeover Cleaning)"), I508, 0)</f>
        <v>2.2222223381201502E-3</v>
      </c>
      <c r="K508">
        <f>IF(G508&lt;&gt;"PM (Maintenance)", I508, 0)</f>
        <v>2.2222223381201502E-3</v>
      </c>
      <c r="L508" s="5">
        <f>MAX(tbl_Fact[[#This Row],[TotalBiscuitsMade]],tbl_Fact[[#This Row],[GoodMadeBiscuits]])</f>
        <v>101571</v>
      </c>
      <c r="M508" s="5">
        <f>IF(tbl_Fact[[#This Row],[Operating_Hours]]&gt;0,tbl_Fact[[#This Row],[Operating_Hours]]*51840,0)</f>
        <v>115.20000600814859</v>
      </c>
    </row>
    <row r="509" spans="1:13" hidden="1" x14ac:dyDescent="0.2">
      <c r="A509" t="s">
        <v>5</v>
      </c>
      <c r="B509" s="1">
        <v>44379.696539351855</v>
      </c>
      <c r="C509" s="1">
        <v>44379.698194444441</v>
      </c>
      <c r="D509">
        <v>2.38333344459534</v>
      </c>
      <c r="E509">
        <v>101870</v>
      </c>
      <c r="F509">
        <v>102317</v>
      </c>
      <c r="G509" t="s">
        <v>44</v>
      </c>
      <c r="H509" t="s">
        <v>25</v>
      </c>
      <c r="I509">
        <f>tbl_Fact[[#This Row],[Duration]] / 60</f>
        <v>3.9722224076588999E-2</v>
      </c>
      <c r="J509">
        <f>IF(OR(G509="Run Time", G509="CC (Changeover Cleaning)"), I509, 0)</f>
        <v>0</v>
      </c>
      <c r="K509">
        <f>IF(G509&lt;&gt;"PM (Maintenance)", I509, 0)</f>
        <v>3.9722224076588999E-2</v>
      </c>
      <c r="L509" s="5">
        <f>MAX(tbl_Fact[[#This Row],[TotalBiscuitsMade]],tbl_Fact[[#This Row],[GoodMadeBiscuits]])</f>
        <v>102317</v>
      </c>
      <c r="M509" s="5">
        <f>IF(tbl_Fact[[#This Row],[Operating_Hours]]&gt;0,tbl_Fact[[#This Row],[Operating_Hours]]*51840,0)</f>
        <v>0</v>
      </c>
    </row>
    <row r="510" spans="1:13" hidden="1" x14ac:dyDescent="0.2">
      <c r="A510" t="s">
        <v>5</v>
      </c>
      <c r="B510" s="1">
        <v>44379.698194444441</v>
      </c>
      <c r="C510" s="1">
        <v>44379.698379629626</v>
      </c>
      <c r="D510">
        <v>0.266666680574417</v>
      </c>
      <c r="E510">
        <v>101650</v>
      </c>
      <c r="F510">
        <v>102255</v>
      </c>
      <c r="G510" t="s">
        <v>43</v>
      </c>
      <c r="H510" t="s">
        <v>25</v>
      </c>
      <c r="I510">
        <f>tbl_Fact[[#This Row],[Duration]] / 60</f>
        <v>4.444444676240283E-3</v>
      </c>
      <c r="J510">
        <f>IF(OR(G510="Run Time", G510="CC (Changeover Cleaning)"), I510, 0)</f>
        <v>4.444444676240283E-3</v>
      </c>
      <c r="K510">
        <f>IF(G510&lt;&gt;"PM (Maintenance)", I510, 0)</f>
        <v>4.444444676240283E-3</v>
      </c>
      <c r="L510" s="5">
        <f>MAX(tbl_Fact[[#This Row],[TotalBiscuitsMade]],tbl_Fact[[#This Row],[GoodMadeBiscuits]])</f>
        <v>102255</v>
      </c>
      <c r="M510" s="5">
        <f>IF(tbl_Fact[[#This Row],[Operating_Hours]]&gt;0,tbl_Fact[[#This Row],[Operating_Hours]]*51840,0)</f>
        <v>230.40001201629627</v>
      </c>
    </row>
    <row r="511" spans="1:13" hidden="1" x14ac:dyDescent="0.2">
      <c r="A511" t="s">
        <v>5</v>
      </c>
      <c r="B511" s="1">
        <v>44379.698379629626</v>
      </c>
      <c r="C511" s="1">
        <v>44379.722280092596</v>
      </c>
      <c r="D511">
        <v>34.416667938232401</v>
      </c>
      <c r="E511">
        <v>125942</v>
      </c>
      <c r="F511">
        <v>126641</v>
      </c>
      <c r="G511" t="s">
        <v>44</v>
      </c>
      <c r="H511" t="s">
        <v>25</v>
      </c>
      <c r="I511">
        <f>tbl_Fact[[#This Row],[Duration]] / 60</f>
        <v>0.57361113230387339</v>
      </c>
      <c r="J511">
        <f>IF(OR(G511="Run Time", G511="CC (Changeover Cleaning)"), I511, 0)</f>
        <v>0</v>
      </c>
      <c r="K511">
        <f>IF(G511&lt;&gt;"PM (Maintenance)", I511, 0)</f>
        <v>0.57361113230387339</v>
      </c>
      <c r="L511" s="5">
        <f>MAX(tbl_Fact[[#This Row],[TotalBiscuitsMade]],tbl_Fact[[#This Row],[GoodMadeBiscuits]])</f>
        <v>126641</v>
      </c>
      <c r="M511" s="5">
        <f>IF(tbl_Fact[[#This Row],[Operating_Hours]]&gt;0,tbl_Fact[[#This Row],[Operating_Hours]]*51840,0)</f>
        <v>0</v>
      </c>
    </row>
    <row r="512" spans="1:13" hidden="1" x14ac:dyDescent="0.2">
      <c r="A512" t="s">
        <v>5</v>
      </c>
      <c r="B512" s="1">
        <v>44379.722280092596</v>
      </c>
      <c r="C512" s="1">
        <v>44379.728414351855</v>
      </c>
      <c r="D512">
        <v>8.8333330154418892</v>
      </c>
      <c r="E512">
        <v>126157</v>
      </c>
      <c r="F512">
        <v>126713</v>
      </c>
      <c r="G512" t="s">
        <v>43</v>
      </c>
      <c r="H512" t="s">
        <v>25</v>
      </c>
      <c r="I512">
        <f>tbl_Fact[[#This Row],[Duration]] / 60</f>
        <v>0.14722221692403148</v>
      </c>
      <c r="J512">
        <f>IF(OR(G512="Run Time", G512="CC (Changeover Cleaning)"), I512, 0)</f>
        <v>0.14722221692403148</v>
      </c>
      <c r="K512">
        <f>IF(G512&lt;&gt;"PM (Maintenance)", I512, 0)</f>
        <v>0.14722221692403148</v>
      </c>
      <c r="L512" s="5">
        <f>MAX(tbl_Fact[[#This Row],[TotalBiscuitsMade]],tbl_Fact[[#This Row],[GoodMadeBiscuits]])</f>
        <v>126713</v>
      </c>
      <c r="M512" s="5">
        <f>IF(tbl_Fact[[#This Row],[Operating_Hours]]&gt;0,tbl_Fact[[#This Row],[Operating_Hours]]*51840,0)</f>
        <v>7631.9997253417923</v>
      </c>
    </row>
    <row r="513" spans="1:13" hidden="1" x14ac:dyDescent="0.2">
      <c r="A513" t="s">
        <v>5</v>
      </c>
      <c r="B513" s="1">
        <v>44379.728414351855</v>
      </c>
      <c r="C513" s="1">
        <v>44379.736585648148</v>
      </c>
      <c r="D513">
        <v>11.7666664123535</v>
      </c>
      <c r="E513">
        <v>134151</v>
      </c>
      <c r="F513">
        <v>134654</v>
      </c>
      <c r="G513" t="s">
        <v>44</v>
      </c>
      <c r="H513" t="s">
        <v>25</v>
      </c>
      <c r="I513">
        <f>tbl_Fact[[#This Row],[Duration]] / 60</f>
        <v>0.19611110687255834</v>
      </c>
      <c r="J513">
        <f>IF(OR(G513="Run Time", G513="CC (Changeover Cleaning)"), I513, 0)</f>
        <v>0</v>
      </c>
      <c r="K513">
        <f>IF(G513&lt;&gt;"PM (Maintenance)", I513, 0)</f>
        <v>0.19611110687255834</v>
      </c>
      <c r="L513" s="5">
        <f>MAX(tbl_Fact[[#This Row],[TotalBiscuitsMade]],tbl_Fact[[#This Row],[GoodMadeBiscuits]])</f>
        <v>134654</v>
      </c>
      <c r="M513" s="5">
        <f>IF(tbl_Fact[[#This Row],[Operating_Hours]]&gt;0,tbl_Fact[[#This Row],[Operating_Hours]]*51840,0)</f>
        <v>0</v>
      </c>
    </row>
    <row r="514" spans="1:13" hidden="1" x14ac:dyDescent="0.2">
      <c r="A514" t="s">
        <v>5</v>
      </c>
      <c r="B514" s="1">
        <v>44379.736585648148</v>
      </c>
      <c r="C514" s="1">
        <v>44379.747511574074</v>
      </c>
      <c r="D514">
        <v>15.7333335876465</v>
      </c>
      <c r="E514">
        <v>134366</v>
      </c>
      <c r="F514">
        <v>134847</v>
      </c>
      <c r="G514" t="s">
        <v>43</v>
      </c>
      <c r="H514" t="s">
        <v>25</v>
      </c>
      <c r="I514">
        <f>tbl_Fact[[#This Row],[Duration]] / 60</f>
        <v>0.26222222646077503</v>
      </c>
      <c r="J514">
        <f>IF(OR(G514="Run Time", G514="CC (Changeover Cleaning)"), I514, 0)</f>
        <v>0.26222222646077503</v>
      </c>
      <c r="K514">
        <f>IF(G514&lt;&gt;"PM (Maintenance)", I514, 0)</f>
        <v>0.26222222646077503</v>
      </c>
      <c r="L514" s="5">
        <f>MAX(tbl_Fact[[#This Row],[TotalBiscuitsMade]],tbl_Fact[[#This Row],[GoodMadeBiscuits]])</f>
        <v>134847</v>
      </c>
      <c r="M514" s="5">
        <f>IF(tbl_Fact[[#This Row],[Operating_Hours]]&gt;0,tbl_Fact[[#This Row],[Operating_Hours]]*51840,0)</f>
        <v>13593.600219726577</v>
      </c>
    </row>
    <row r="515" spans="1:13" hidden="1" x14ac:dyDescent="0.2">
      <c r="A515" t="s">
        <v>5</v>
      </c>
      <c r="B515" s="1">
        <v>44379.747511574074</v>
      </c>
      <c r="C515" s="1">
        <v>44379.758576388886</v>
      </c>
      <c r="D515">
        <v>15.9333333969116</v>
      </c>
      <c r="E515">
        <v>145378</v>
      </c>
      <c r="F515">
        <v>146033</v>
      </c>
      <c r="G515" t="s">
        <v>44</v>
      </c>
      <c r="H515" t="s">
        <v>25</v>
      </c>
      <c r="I515">
        <f>tbl_Fact[[#This Row],[Duration]] / 60</f>
        <v>0.26555555661519331</v>
      </c>
      <c r="J515">
        <f>IF(OR(G515="Run Time", G515="CC (Changeover Cleaning)"), I515, 0)</f>
        <v>0</v>
      </c>
      <c r="K515">
        <f>IF(G515&lt;&gt;"PM (Maintenance)", I515, 0)</f>
        <v>0.26555555661519331</v>
      </c>
      <c r="L515" s="5">
        <f>MAX(tbl_Fact[[#This Row],[TotalBiscuitsMade]],tbl_Fact[[#This Row],[GoodMadeBiscuits]])</f>
        <v>146033</v>
      </c>
      <c r="M515" s="5">
        <f>IF(tbl_Fact[[#This Row],[Operating_Hours]]&gt;0,tbl_Fact[[#This Row],[Operating_Hours]]*51840,0)</f>
        <v>0</v>
      </c>
    </row>
    <row r="516" spans="1:13" hidden="1" x14ac:dyDescent="0.2">
      <c r="A516" t="s">
        <v>5</v>
      </c>
      <c r="B516" s="1">
        <v>44379.758576388886</v>
      </c>
      <c r="C516" s="1">
        <v>44379.788530092592</v>
      </c>
      <c r="D516">
        <v>43.133335113525398</v>
      </c>
      <c r="E516">
        <v>145252</v>
      </c>
      <c r="F516">
        <v>49</v>
      </c>
      <c r="G516" t="s">
        <v>43</v>
      </c>
      <c r="H516" t="s">
        <v>25</v>
      </c>
      <c r="I516">
        <f>tbl_Fact[[#This Row],[Duration]] / 60</f>
        <v>0.71888891855875658</v>
      </c>
      <c r="J516">
        <f>IF(OR(G516="Run Time", G516="CC (Changeover Cleaning)"), I516, 0)</f>
        <v>0.71888891855875658</v>
      </c>
      <c r="K516">
        <f>IF(G516&lt;&gt;"PM (Maintenance)", I516, 0)</f>
        <v>0.71888891855875658</v>
      </c>
      <c r="L516" s="5">
        <f>MAX(tbl_Fact[[#This Row],[TotalBiscuitsMade]],tbl_Fact[[#This Row],[GoodMadeBiscuits]])</f>
        <v>145252</v>
      </c>
      <c r="M516" s="5">
        <f>IF(tbl_Fact[[#This Row],[Operating_Hours]]&gt;0,tbl_Fact[[#This Row],[Operating_Hours]]*51840,0)</f>
        <v>37267.201538085945</v>
      </c>
    </row>
    <row r="517" spans="1:13" hidden="1" x14ac:dyDescent="0.2">
      <c r="A517" t="s">
        <v>5</v>
      </c>
      <c r="B517" s="1">
        <v>44379.788530092592</v>
      </c>
      <c r="C517" s="1">
        <v>44379.789548611108</v>
      </c>
      <c r="D517">
        <v>1.4666666984558101</v>
      </c>
      <c r="E517">
        <v>146221</v>
      </c>
      <c r="F517">
        <v>881</v>
      </c>
      <c r="G517" t="s">
        <v>44</v>
      </c>
      <c r="H517" t="s">
        <v>25</v>
      </c>
      <c r="I517">
        <f>tbl_Fact[[#This Row],[Duration]] / 60</f>
        <v>2.4444444974263502E-2</v>
      </c>
      <c r="J517">
        <f>IF(OR(G517="Run Time", G517="CC (Changeover Cleaning)"), I517, 0)</f>
        <v>0</v>
      </c>
      <c r="K517">
        <f>IF(G517&lt;&gt;"PM (Maintenance)", I517, 0)</f>
        <v>2.4444444974263502E-2</v>
      </c>
      <c r="L517" s="5">
        <f>MAX(tbl_Fact[[#This Row],[TotalBiscuitsMade]],tbl_Fact[[#This Row],[GoodMadeBiscuits]])</f>
        <v>146221</v>
      </c>
      <c r="M517" s="5">
        <f>IF(tbl_Fact[[#This Row],[Operating_Hours]]&gt;0,tbl_Fact[[#This Row],[Operating_Hours]]*51840,0)</f>
        <v>0</v>
      </c>
    </row>
    <row r="518" spans="1:13" hidden="1" x14ac:dyDescent="0.2">
      <c r="A518" t="s">
        <v>5</v>
      </c>
      <c r="B518" s="1">
        <v>44379.789548611108</v>
      </c>
      <c r="C518" s="1">
        <v>44379.790752314817</v>
      </c>
      <c r="D518">
        <v>1.7333333492279099</v>
      </c>
      <c r="E518">
        <v>146505</v>
      </c>
      <c r="F518">
        <v>1087</v>
      </c>
      <c r="G518" t="s">
        <v>43</v>
      </c>
      <c r="H518" t="s">
        <v>25</v>
      </c>
      <c r="I518">
        <f>tbl_Fact[[#This Row],[Duration]] / 60</f>
        <v>2.8888889153798499E-2</v>
      </c>
      <c r="J518">
        <f>IF(OR(G518="Run Time", G518="CC (Changeover Cleaning)"), I518, 0)</f>
        <v>2.8888889153798499E-2</v>
      </c>
      <c r="K518">
        <f>IF(G518&lt;&gt;"PM (Maintenance)", I518, 0)</f>
        <v>2.8888889153798499E-2</v>
      </c>
      <c r="L518" s="5">
        <f>MAX(tbl_Fact[[#This Row],[TotalBiscuitsMade]],tbl_Fact[[#This Row],[GoodMadeBiscuits]])</f>
        <v>146505</v>
      </c>
      <c r="M518" s="5">
        <f>IF(tbl_Fact[[#This Row],[Operating_Hours]]&gt;0,tbl_Fact[[#This Row],[Operating_Hours]]*51840,0)</f>
        <v>1497.6000137329142</v>
      </c>
    </row>
    <row r="519" spans="1:13" hidden="1" x14ac:dyDescent="0.2">
      <c r="A519" t="s">
        <v>5</v>
      </c>
      <c r="B519" s="1">
        <v>44379.790752314817</v>
      </c>
      <c r="C519" s="1">
        <v>44379.796226851853</v>
      </c>
      <c r="D519">
        <v>7.8833332061767596</v>
      </c>
      <c r="E519">
        <v>151513</v>
      </c>
      <c r="F519">
        <v>6585</v>
      </c>
      <c r="G519" t="s">
        <v>44</v>
      </c>
      <c r="H519" t="s">
        <v>25</v>
      </c>
      <c r="I519">
        <f>tbl_Fact[[#This Row],[Duration]] / 60</f>
        <v>0.13138888676961266</v>
      </c>
      <c r="J519">
        <f>IF(OR(G519="Run Time", G519="CC (Changeover Cleaning)"), I519, 0)</f>
        <v>0</v>
      </c>
      <c r="K519">
        <f>IF(G519&lt;&gt;"PM (Maintenance)", I519, 0)</f>
        <v>0.13138888676961266</v>
      </c>
      <c r="L519" s="5">
        <f>MAX(tbl_Fact[[#This Row],[TotalBiscuitsMade]],tbl_Fact[[#This Row],[GoodMadeBiscuits]])</f>
        <v>151513</v>
      </c>
      <c r="M519" s="5">
        <f>IF(tbl_Fact[[#This Row],[Operating_Hours]]&gt;0,tbl_Fact[[#This Row],[Operating_Hours]]*51840,0)</f>
        <v>0</v>
      </c>
    </row>
    <row r="520" spans="1:13" hidden="1" x14ac:dyDescent="0.2">
      <c r="A520" t="s">
        <v>5</v>
      </c>
      <c r="B520" s="1">
        <v>44379.790752314817</v>
      </c>
      <c r="C520" s="1">
        <v>44379.790752314817</v>
      </c>
      <c r="D520">
        <v>0</v>
      </c>
      <c r="E520">
        <v>147219</v>
      </c>
      <c r="F520">
        <v>2004</v>
      </c>
      <c r="G520" t="s">
        <v>44</v>
      </c>
      <c r="H520" t="s">
        <v>25</v>
      </c>
      <c r="I520">
        <f>tbl_Fact[[#This Row],[Duration]] / 60</f>
        <v>0</v>
      </c>
      <c r="J520">
        <f>IF(OR(G520="Run Time", G520="CC (Changeover Cleaning)"), I520, 0)</f>
        <v>0</v>
      </c>
      <c r="K520">
        <f>IF(G520&lt;&gt;"PM (Maintenance)", I520, 0)</f>
        <v>0</v>
      </c>
      <c r="L520" s="5">
        <f>MAX(tbl_Fact[[#This Row],[TotalBiscuitsMade]],tbl_Fact[[#This Row],[GoodMadeBiscuits]])</f>
        <v>147219</v>
      </c>
      <c r="M520" s="5">
        <f>IF(tbl_Fact[[#This Row],[Operating_Hours]]&gt;0,tbl_Fact[[#This Row],[Operating_Hours]]*51840,0)</f>
        <v>0</v>
      </c>
    </row>
    <row r="521" spans="1:13" hidden="1" x14ac:dyDescent="0.2">
      <c r="A521" t="s">
        <v>5</v>
      </c>
      <c r="B521" s="1">
        <v>44379.796226851853</v>
      </c>
      <c r="C521" s="1">
        <v>44379.799733796295</v>
      </c>
      <c r="D521">
        <v>5.0500001907348597</v>
      </c>
      <c r="E521">
        <v>151731</v>
      </c>
      <c r="F521">
        <v>6660</v>
      </c>
      <c r="G521" t="s">
        <v>43</v>
      </c>
      <c r="H521" t="s">
        <v>25</v>
      </c>
      <c r="I521">
        <f>tbl_Fact[[#This Row],[Duration]] / 60</f>
        <v>8.4166669845580994E-2</v>
      </c>
      <c r="J521">
        <f>IF(OR(G521="Run Time", G521="CC (Changeover Cleaning)"), I521, 0)</f>
        <v>8.4166669845580994E-2</v>
      </c>
      <c r="K521">
        <f>IF(G521&lt;&gt;"PM (Maintenance)", I521, 0)</f>
        <v>8.4166669845580994E-2</v>
      </c>
      <c r="L521" s="5">
        <f>MAX(tbl_Fact[[#This Row],[TotalBiscuitsMade]],tbl_Fact[[#This Row],[GoodMadeBiscuits]])</f>
        <v>151731</v>
      </c>
      <c r="M521" s="5">
        <f>IF(tbl_Fact[[#This Row],[Operating_Hours]]&gt;0,tbl_Fact[[#This Row],[Operating_Hours]]*51840,0)</f>
        <v>4363.2001647949191</v>
      </c>
    </row>
    <row r="522" spans="1:13" hidden="1" x14ac:dyDescent="0.2">
      <c r="A522" t="s">
        <v>5</v>
      </c>
      <c r="B522" s="1">
        <v>44379.799733796295</v>
      </c>
      <c r="C522" s="1">
        <v>44379.802025462966</v>
      </c>
      <c r="D522">
        <v>3.2999999523162802</v>
      </c>
      <c r="E522">
        <v>153917</v>
      </c>
      <c r="F522">
        <v>8380</v>
      </c>
      <c r="G522" t="s">
        <v>44</v>
      </c>
      <c r="H522" t="s">
        <v>25</v>
      </c>
      <c r="I522">
        <f>tbl_Fact[[#This Row],[Duration]] / 60</f>
        <v>5.4999999205271335E-2</v>
      </c>
      <c r="J522">
        <f>IF(OR(G522="Run Time", G522="CC (Changeover Cleaning)"), I522, 0)</f>
        <v>0</v>
      </c>
      <c r="K522">
        <f>IF(G522&lt;&gt;"PM (Maintenance)", I522, 0)</f>
        <v>5.4999999205271335E-2</v>
      </c>
      <c r="L522" s="5">
        <f>MAX(tbl_Fact[[#This Row],[TotalBiscuitsMade]],tbl_Fact[[#This Row],[GoodMadeBiscuits]])</f>
        <v>153917</v>
      </c>
      <c r="M522" s="5">
        <f>IF(tbl_Fact[[#This Row],[Operating_Hours]]&gt;0,tbl_Fact[[#This Row],[Operating_Hours]]*51840,0)</f>
        <v>0</v>
      </c>
    </row>
    <row r="523" spans="1:13" hidden="1" x14ac:dyDescent="0.2">
      <c r="A523" t="s">
        <v>5</v>
      </c>
      <c r="B523" s="1">
        <v>44379.802025462966</v>
      </c>
      <c r="C523" s="1">
        <v>44379.805914351855</v>
      </c>
      <c r="D523">
        <v>5.5999999046325701</v>
      </c>
      <c r="E523">
        <v>153833</v>
      </c>
      <c r="F523">
        <v>8614</v>
      </c>
      <c r="G523" t="s">
        <v>43</v>
      </c>
      <c r="H523" t="s">
        <v>25</v>
      </c>
      <c r="I523">
        <f>tbl_Fact[[#This Row],[Duration]] / 60</f>
        <v>9.3333331743876174E-2</v>
      </c>
      <c r="J523">
        <f>IF(OR(G523="Run Time", G523="CC (Changeover Cleaning)"), I523, 0)</f>
        <v>9.3333331743876174E-2</v>
      </c>
      <c r="K523">
        <f>IF(G523&lt;&gt;"PM (Maintenance)", I523, 0)</f>
        <v>9.3333331743876174E-2</v>
      </c>
      <c r="L523" s="5">
        <f>MAX(tbl_Fact[[#This Row],[TotalBiscuitsMade]],tbl_Fact[[#This Row],[GoodMadeBiscuits]])</f>
        <v>153833</v>
      </c>
      <c r="M523" s="5">
        <f>IF(tbl_Fact[[#This Row],[Operating_Hours]]&gt;0,tbl_Fact[[#This Row],[Operating_Hours]]*51840,0)</f>
        <v>4838.3999176025409</v>
      </c>
    </row>
    <row r="524" spans="1:13" hidden="1" x14ac:dyDescent="0.2">
      <c r="A524" t="s">
        <v>5</v>
      </c>
      <c r="B524" s="1">
        <v>44379.805914351855</v>
      </c>
      <c r="C524" s="1">
        <v>44379.807152777779</v>
      </c>
      <c r="D524">
        <v>1.7833333015441899</v>
      </c>
      <c r="E524">
        <v>154718</v>
      </c>
      <c r="F524">
        <v>9321</v>
      </c>
      <c r="G524" t="s">
        <v>44</v>
      </c>
      <c r="H524" t="s">
        <v>25</v>
      </c>
      <c r="I524">
        <f>tbl_Fact[[#This Row],[Duration]] / 60</f>
        <v>2.9722221692403166E-2</v>
      </c>
      <c r="J524">
        <f>IF(OR(G524="Run Time", G524="CC (Changeover Cleaning)"), I524, 0)</f>
        <v>0</v>
      </c>
      <c r="K524">
        <f>IF(G524&lt;&gt;"PM (Maintenance)", I524, 0)</f>
        <v>2.9722221692403166E-2</v>
      </c>
      <c r="L524" s="5">
        <f>MAX(tbl_Fact[[#This Row],[TotalBiscuitsMade]],tbl_Fact[[#This Row],[GoodMadeBiscuits]])</f>
        <v>154718</v>
      </c>
      <c r="M524" s="5">
        <f>IF(tbl_Fact[[#This Row],[Operating_Hours]]&gt;0,tbl_Fact[[#This Row],[Operating_Hours]]*51840,0)</f>
        <v>0</v>
      </c>
    </row>
    <row r="525" spans="1:13" hidden="1" x14ac:dyDescent="0.2">
      <c r="A525" t="s">
        <v>5</v>
      </c>
      <c r="B525" s="1">
        <v>44379.807152777779</v>
      </c>
      <c r="C525" s="1">
        <v>44379.808055555557</v>
      </c>
      <c r="D525">
        <v>1.29999995231628</v>
      </c>
      <c r="E525">
        <v>154864</v>
      </c>
      <c r="F525">
        <v>9812</v>
      </c>
      <c r="G525" t="s">
        <v>43</v>
      </c>
      <c r="H525" t="s">
        <v>25</v>
      </c>
      <c r="I525">
        <f>tbl_Fact[[#This Row],[Duration]] / 60</f>
        <v>2.1666665871937999E-2</v>
      </c>
      <c r="J525">
        <f>IF(OR(G525="Run Time", G525="CC (Changeover Cleaning)"), I525, 0)</f>
        <v>2.1666665871937999E-2</v>
      </c>
      <c r="K525">
        <f>IF(G525&lt;&gt;"PM (Maintenance)", I525, 0)</f>
        <v>2.1666665871937999E-2</v>
      </c>
      <c r="L525" s="5">
        <f>MAX(tbl_Fact[[#This Row],[TotalBiscuitsMade]],tbl_Fact[[#This Row],[GoodMadeBiscuits]])</f>
        <v>154864</v>
      </c>
      <c r="M525" s="5">
        <f>IF(tbl_Fact[[#This Row],[Operating_Hours]]&gt;0,tbl_Fact[[#This Row],[Operating_Hours]]*51840,0)</f>
        <v>1123.1999588012659</v>
      </c>
    </row>
    <row r="526" spans="1:13" hidden="1" x14ac:dyDescent="0.2">
      <c r="A526" t="s">
        <v>5</v>
      </c>
      <c r="B526" s="1">
        <v>44379.808055555557</v>
      </c>
      <c r="C526" s="1">
        <v>44379.808611111112</v>
      </c>
      <c r="D526">
        <v>0.80000001192092896</v>
      </c>
      <c r="E526">
        <v>155082</v>
      </c>
      <c r="F526">
        <v>9797</v>
      </c>
      <c r="G526" t="s">
        <v>44</v>
      </c>
      <c r="H526" t="s">
        <v>25</v>
      </c>
      <c r="I526">
        <f>tbl_Fact[[#This Row],[Duration]] / 60</f>
        <v>1.3333333532015483E-2</v>
      </c>
      <c r="J526">
        <f>IF(OR(G526="Run Time", G526="CC (Changeover Cleaning)"), I526, 0)</f>
        <v>0</v>
      </c>
      <c r="K526">
        <f>IF(G526&lt;&gt;"PM (Maintenance)", I526, 0)</f>
        <v>1.3333333532015483E-2</v>
      </c>
      <c r="L526" s="5">
        <f>MAX(tbl_Fact[[#This Row],[TotalBiscuitsMade]],tbl_Fact[[#This Row],[GoodMadeBiscuits]])</f>
        <v>155082</v>
      </c>
      <c r="M526" s="5">
        <f>IF(tbl_Fact[[#This Row],[Operating_Hours]]&gt;0,tbl_Fact[[#This Row],[Operating_Hours]]*51840,0)</f>
        <v>0</v>
      </c>
    </row>
    <row r="527" spans="1:13" hidden="1" x14ac:dyDescent="0.2">
      <c r="A527" t="s">
        <v>5</v>
      </c>
      <c r="B527" s="1">
        <v>44379.808611111112</v>
      </c>
      <c r="C527" s="1">
        <v>44379.808865740742</v>
      </c>
      <c r="D527">
        <v>0.36666667461395303</v>
      </c>
      <c r="E527">
        <v>154993</v>
      </c>
      <c r="F527">
        <v>10110</v>
      </c>
      <c r="G527" t="s">
        <v>43</v>
      </c>
      <c r="H527" t="s">
        <v>25</v>
      </c>
      <c r="I527">
        <f>tbl_Fact[[#This Row],[Duration]] / 60</f>
        <v>6.1111112435658834E-3</v>
      </c>
      <c r="J527">
        <f>IF(OR(G527="Run Time", G527="CC (Changeover Cleaning)"), I527, 0)</f>
        <v>6.1111112435658834E-3</v>
      </c>
      <c r="K527">
        <f>IF(G527&lt;&gt;"PM (Maintenance)", I527, 0)</f>
        <v>6.1111112435658834E-3</v>
      </c>
      <c r="L527" s="5">
        <f>MAX(tbl_Fact[[#This Row],[TotalBiscuitsMade]],tbl_Fact[[#This Row],[GoodMadeBiscuits]])</f>
        <v>154993</v>
      </c>
      <c r="M527" s="5">
        <f>IF(tbl_Fact[[#This Row],[Operating_Hours]]&gt;0,tbl_Fact[[#This Row],[Operating_Hours]]*51840,0)</f>
        <v>316.80000686645542</v>
      </c>
    </row>
    <row r="528" spans="1:13" hidden="1" x14ac:dyDescent="0.2">
      <c r="A528" t="s">
        <v>5</v>
      </c>
      <c r="B528" s="1">
        <v>44379.808865740742</v>
      </c>
      <c r="C528" s="1">
        <v>44379.828333333331</v>
      </c>
      <c r="D528">
        <v>28.033332824706999</v>
      </c>
      <c r="E528">
        <v>174787</v>
      </c>
      <c r="F528">
        <v>29866</v>
      </c>
      <c r="G528" t="s">
        <v>44</v>
      </c>
      <c r="H528" t="s">
        <v>25</v>
      </c>
      <c r="I528">
        <f>tbl_Fact[[#This Row],[Duration]] / 60</f>
        <v>0.46722221374511663</v>
      </c>
      <c r="J528">
        <f>IF(OR(G528="Run Time", G528="CC (Changeover Cleaning)"), I528, 0)</f>
        <v>0</v>
      </c>
      <c r="K528">
        <f>IF(G528&lt;&gt;"PM (Maintenance)", I528, 0)</f>
        <v>0.46722221374511663</v>
      </c>
      <c r="L528" s="5">
        <f>MAX(tbl_Fact[[#This Row],[TotalBiscuitsMade]],tbl_Fact[[#This Row],[GoodMadeBiscuits]])</f>
        <v>174787</v>
      </c>
      <c r="M528" s="5">
        <f>IF(tbl_Fact[[#This Row],[Operating_Hours]]&gt;0,tbl_Fact[[#This Row],[Operating_Hours]]*51840,0)</f>
        <v>0</v>
      </c>
    </row>
    <row r="529" spans="1:13" hidden="1" x14ac:dyDescent="0.2">
      <c r="A529" t="s">
        <v>5</v>
      </c>
      <c r="B529" s="1">
        <v>44379.828333333331</v>
      </c>
      <c r="C529" s="1">
        <v>44379.838495370372</v>
      </c>
      <c r="D529">
        <v>14.6333332061768</v>
      </c>
      <c r="E529">
        <v>175005</v>
      </c>
      <c r="F529">
        <v>29669</v>
      </c>
      <c r="G529" t="s">
        <v>43</v>
      </c>
      <c r="H529" t="s">
        <v>25</v>
      </c>
      <c r="I529">
        <f>tbl_Fact[[#This Row],[Duration]] / 60</f>
        <v>0.24388888676961334</v>
      </c>
      <c r="J529">
        <f>IF(OR(G529="Run Time", G529="CC (Changeover Cleaning)"), I529, 0)</f>
        <v>0.24388888676961334</v>
      </c>
      <c r="K529">
        <f>IF(G529&lt;&gt;"PM (Maintenance)", I529, 0)</f>
        <v>0.24388888676961334</v>
      </c>
      <c r="L529" s="5">
        <f>MAX(tbl_Fact[[#This Row],[TotalBiscuitsMade]],tbl_Fact[[#This Row],[GoodMadeBiscuits]])</f>
        <v>175005</v>
      </c>
      <c r="M529" s="5">
        <f>IF(tbl_Fact[[#This Row],[Operating_Hours]]&gt;0,tbl_Fact[[#This Row],[Operating_Hours]]*51840,0)</f>
        <v>12643.199890136755</v>
      </c>
    </row>
    <row r="530" spans="1:13" hidden="1" x14ac:dyDescent="0.2">
      <c r="A530" t="s">
        <v>5</v>
      </c>
      <c r="B530" s="1">
        <v>44379.838495370372</v>
      </c>
      <c r="C530" s="1">
        <v>44379.847974537035</v>
      </c>
      <c r="D530">
        <v>13.6499996185303</v>
      </c>
      <c r="E530">
        <v>184175</v>
      </c>
      <c r="F530">
        <v>38882</v>
      </c>
      <c r="G530" t="s">
        <v>44</v>
      </c>
      <c r="H530" t="s">
        <v>25</v>
      </c>
      <c r="I530">
        <f>tbl_Fact[[#This Row],[Duration]] / 60</f>
        <v>0.22749999364217166</v>
      </c>
      <c r="J530">
        <f>IF(OR(G530="Run Time", G530="CC (Changeover Cleaning)"), I530, 0)</f>
        <v>0</v>
      </c>
      <c r="K530">
        <f>IF(G530&lt;&gt;"PM (Maintenance)", I530, 0)</f>
        <v>0.22749999364217166</v>
      </c>
      <c r="L530" s="5">
        <f>MAX(tbl_Fact[[#This Row],[TotalBiscuitsMade]],tbl_Fact[[#This Row],[GoodMadeBiscuits]])</f>
        <v>184175</v>
      </c>
      <c r="M530" s="5">
        <f>IF(tbl_Fact[[#This Row],[Operating_Hours]]&gt;0,tbl_Fact[[#This Row],[Operating_Hours]]*51840,0)</f>
        <v>0</v>
      </c>
    </row>
    <row r="531" spans="1:13" hidden="1" x14ac:dyDescent="0.2">
      <c r="A531" t="s">
        <v>5</v>
      </c>
      <c r="B531" s="1">
        <v>44379.847974537035</v>
      </c>
      <c r="C531" s="1">
        <v>44379.849421296298</v>
      </c>
      <c r="D531">
        <v>2.0833332538604701</v>
      </c>
      <c r="E531">
        <v>184407</v>
      </c>
      <c r="F531">
        <v>39154</v>
      </c>
      <c r="G531" t="s">
        <v>43</v>
      </c>
      <c r="H531" t="s">
        <v>25</v>
      </c>
      <c r="I531">
        <f>tbl_Fact[[#This Row],[Duration]] / 60</f>
        <v>3.4722220897674502E-2</v>
      </c>
      <c r="J531">
        <f>IF(OR(G531="Run Time", G531="CC (Changeover Cleaning)"), I531, 0)</f>
        <v>3.4722220897674502E-2</v>
      </c>
      <c r="K531">
        <f>IF(G531&lt;&gt;"PM (Maintenance)", I531, 0)</f>
        <v>3.4722220897674502E-2</v>
      </c>
      <c r="L531" s="5">
        <f>MAX(tbl_Fact[[#This Row],[TotalBiscuitsMade]],tbl_Fact[[#This Row],[GoodMadeBiscuits]])</f>
        <v>184407</v>
      </c>
      <c r="M531" s="5">
        <f>IF(tbl_Fact[[#This Row],[Operating_Hours]]&gt;0,tbl_Fact[[#This Row],[Operating_Hours]]*51840,0)</f>
        <v>1799.9999313354463</v>
      </c>
    </row>
    <row r="532" spans="1:13" hidden="1" x14ac:dyDescent="0.2">
      <c r="A532" t="s">
        <v>5</v>
      </c>
      <c r="B532" s="1">
        <v>44379.849421296298</v>
      </c>
      <c r="C532" s="1">
        <v>44379.849699074075</v>
      </c>
      <c r="D532">
        <v>0.40000000596046398</v>
      </c>
      <c r="E532">
        <v>184427</v>
      </c>
      <c r="F532">
        <v>39500</v>
      </c>
      <c r="G532" t="s">
        <v>44</v>
      </c>
      <c r="H532" t="s">
        <v>25</v>
      </c>
      <c r="I532">
        <f>tbl_Fact[[#This Row],[Duration]] / 60</f>
        <v>6.6666667660077328E-3</v>
      </c>
      <c r="J532">
        <f>IF(OR(G532="Run Time", G532="CC (Changeover Cleaning)"), I532, 0)</f>
        <v>0</v>
      </c>
      <c r="K532">
        <f>IF(G532&lt;&gt;"PM (Maintenance)", I532, 0)</f>
        <v>6.6666667660077328E-3</v>
      </c>
      <c r="L532" s="5">
        <f>MAX(tbl_Fact[[#This Row],[TotalBiscuitsMade]],tbl_Fact[[#This Row],[GoodMadeBiscuits]])</f>
        <v>184427</v>
      </c>
      <c r="M532" s="5">
        <f>IF(tbl_Fact[[#This Row],[Operating_Hours]]&gt;0,tbl_Fact[[#This Row],[Operating_Hours]]*51840,0)</f>
        <v>0</v>
      </c>
    </row>
    <row r="533" spans="1:13" hidden="1" x14ac:dyDescent="0.2">
      <c r="A533" t="s">
        <v>5</v>
      </c>
      <c r="B533" s="1">
        <v>44379.849699074075</v>
      </c>
      <c r="C533" s="1">
        <v>44379.850173611114</v>
      </c>
      <c r="D533">
        <v>0.68333333730697599</v>
      </c>
      <c r="E533">
        <v>184415</v>
      </c>
      <c r="F533">
        <v>39196</v>
      </c>
      <c r="G533" t="s">
        <v>43</v>
      </c>
      <c r="H533" t="s">
        <v>25</v>
      </c>
      <c r="I533">
        <f>tbl_Fact[[#This Row],[Duration]] / 60</f>
        <v>1.1388888955116267E-2</v>
      </c>
      <c r="J533">
        <f>IF(OR(G533="Run Time", G533="CC (Changeover Cleaning)"), I533, 0)</f>
        <v>1.1388888955116267E-2</v>
      </c>
      <c r="K533">
        <f>IF(G533&lt;&gt;"PM (Maintenance)", I533, 0)</f>
        <v>1.1388888955116267E-2</v>
      </c>
      <c r="L533" s="5">
        <f>MAX(tbl_Fact[[#This Row],[TotalBiscuitsMade]],tbl_Fact[[#This Row],[GoodMadeBiscuits]])</f>
        <v>184415</v>
      </c>
      <c r="M533" s="5">
        <f>IF(tbl_Fact[[#This Row],[Operating_Hours]]&gt;0,tbl_Fact[[#This Row],[Operating_Hours]]*51840,0)</f>
        <v>590.40000343322731</v>
      </c>
    </row>
    <row r="534" spans="1:13" hidden="1" x14ac:dyDescent="0.2">
      <c r="A534" t="s">
        <v>5</v>
      </c>
      <c r="B534" s="1">
        <v>44379.850173611114</v>
      </c>
      <c r="C534" s="1">
        <v>44379.850462962961</v>
      </c>
      <c r="D534">
        <v>0.41666665673255898</v>
      </c>
      <c r="E534">
        <v>184670</v>
      </c>
      <c r="F534">
        <v>39579</v>
      </c>
      <c r="G534" t="s">
        <v>44</v>
      </c>
      <c r="H534" t="s">
        <v>25</v>
      </c>
      <c r="I534">
        <f>tbl_Fact[[#This Row],[Duration]] / 60</f>
        <v>6.9444442788759832E-3</v>
      </c>
      <c r="J534">
        <f>IF(OR(G534="Run Time", G534="CC (Changeover Cleaning)"), I534, 0)</f>
        <v>0</v>
      </c>
      <c r="K534">
        <f>IF(G534&lt;&gt;"PM (Maintenance)", I534, 0)</f>
        <v>6.9444442788759832E-3</v>
      </c>
      <c r="L534" s="5">
        <f>MAX(tbl_Fact[[#This Row],[TotalBiscuitsMade]],tbl_Fact[[#This Row],[GoodMadeBiscuits]])</f>
        <v>184670</v>
      </c>
      <c r="M534" s="5">
        <f>IF(tbl_Fact[[#This Row],[Operating_Hours]]&gt;0,tbl_Fact[[#This Row],[Operating_Hours]]*51840,0)</f>
        <v>0</v>
      </c>
    </row>
    <row r="535" spans="1:13" hidden="1" x14ac:dyDescent="0.2">
      <c r="A535" t="s">
        <v>5</v>
      </c>
      <c r="B535" s="1">
        <v>44379.850462962961</v>
      </c>
      <c r="C535" s="1">
        <v>44379.853136574071</v>
      </c>
      <c r="D535">
        <v>3.8499999046325701</v>
      </c>
      <c r="E535">
        <v>184597</v>
      </c>
      <c r="F535">
        <v>39584</v>
      </c>
      <c r="G535" t="s">
        <v>43</v>
      </c>
      <c r="H535" t="s">
        <v>25</v>
      </c>
      <c r="I535">
        <f>tbl_Fact[[#This Row],[Duration]] / 60</f>
        <v>6.41666650772095E-2</v>
      </c>
      <c r="J535">
        <f>IF(OR(G535="Run Time", G535="CC (Changeover Cleaning)"), I535, 0)</f>
        <v>6.41666650772095E-2</v>
      </c>
      <c r="K535">
        <f>IF(G535&lt;&gt;"PM (Maintenance)", I535, 0)</f>
        <v>6.41666650772095E-2</v>
      </c>
      <c r="L535" s="5">
        <f>MAX(tbl_Fact[[#This Row],[TotalBiscuitsMade]],tbl_Fact[[#This Row],[GoodMadeBiscuits]])</f>
        <v>184597</v>
      </c>
      <c r="M535" s="5">
        <f>IF(tbl_Fact[[#This Row],[Operating_Hours]]&gt;0,tbl_Fact[[#This Row],[Operating_Hours]]*51840,0)</f>
        <v>3326.3999176025404</v>
      </c>
    </row>
    <row r="536" spans="1:13" hidden="1" x14ac:dyDescent="0.2">
      <c r="A536" t="s">
        <v>5</v>
      </c>
      <c r="B536" s="1">
        <v>44379.853136574071</v>
      </c>
      <c r="C536" s="1">
        <v>44379.862164351849</v>
      </c>
      <c r="D536">
        <v>13</v>
      </c>
      <c r="E536">
        <v>193998</v>
      </c>
      <c r="F536">
        <v>48753</v>
      </c>
      <c r="G536" t="s">
        <v>44</v>
      </c>
      <c r="H536" t="s">
        <v>25</v>
      </c>
      <c r="I536">
        <f>tbl_Fact[[#This Row],[Duration]] / 60</f>
        <v>0.21666666666666667</v>
      </c>
      <c r="J536">
        <f>IF(OR(G536="Run Time", G536="CC (Changeover Cleaning)"), I536, 0)</f>
        <v>0</v>
      </c>
      <c r="K536">
        <f>IF(G536&lt;&gt;"PM (Maintenance)", I536, 0)</f>
        <v>0.21666666666666667</v>
      </c>
      <c r="L536" s="5">
        <f>MAX(tbl_Fact[[#This Row],[TotalBiscuitsMade]],tbl_Fact[[#This Row],[GoodMadeBiscuits]])</f>
        <v>193998</v>
      </c>
      <c r="M536" s="5">
        <f>IF(tbl_Fact[[#This Row],[Operating_Hours]]&gt;0,tbl_Fact[[#This Row],[Operating_Hours]]*51840,0)</f>
        <v>0</v>
      </c>
    </row>
    <row r="537" spans="1:13" hidden="1" x14ac:dyDescent="0.2">
      <c r="A537" t="s">
        <v>5</v>
      </c>
      <c r="B537" s="1">
        <v>44379.862164351849</v>
      </c>
      <c r="C537" s="1">
        <v>44379.862650462965</v>
      </c>
      <c r="D537">
        <v>0.69999998807907104</v>
      </c>
      <c r="E537">
        <v>193891</v>
      </c>
      <c r="F537">
        <v>48735</v>
      </c>
      <c r="G537" t="s">
        <v>43</v>
      </c>
      <c r="H537" t="s">
        <v>25</v>
      </c>
      <c r="I537">
        <f>tbl_Fact[[#This Row],[Duration]] / 60</f>
        <v>1.1666666467984517E-2</v>
      </c>
      <c r="J537">
        <f>IF(OR(G537="Run Time", G537="CC (Changeover Cleaning)"), I537, 0)</f>
        <v>1.1666666467984517E-2</v>
      </c>
      <c r="K537">
        <f>IF(G537&lt;&gt;"PM (Maintenance)", I537, 0)</f>
        <v>1.1666666467984517E-2</v>
      </c>
      <c r="L537" s="5">
        <f>MAX(tbl_Fact[[#This Row],[TotalBiscuitsMade]],tbl_Fact[[#This Row],[GoodMadeBiscuits]])</f>
        <v>193891</v>
      </c>
      <c r="M537" s="5">
        <f>IF(tbl_Fact[[#This Row],[Operating_Hours]]&gt;0,tbl_Fact[[#This Row],[Operating_Hours]]*51840,0)</f>
        <v>604.79998970031738</v>
      </c>
    </row>
    <row r="538" spans="1:13" hidden="1" x14ac:dyDescent="0.2">
      <c r="A538" t="s">
        <v>5</v>
      </c>
      <c r="B538" s="1">
        <v>44379.862650462965</v>
      </c>
      <c r="C538" s="1">
        <v>44379.867418981485</v>
      </c>
      <c r="D538">
        <v>6.8666667938232404</v>
      </c>
      <c r="E538">
        <v>197881</v>
      </c>
      <c r="F538">
        <v>52802</v>
      </c>
      <c r="G538" t="s">
        <v>44</v>
      </c>
      <c r="H538" t="s">
        <v>25</v>
      </c>
      <c r="I538">
        <f>tbl_Fact[[#This Row],[Duration]] / 60</f>
        <v>0.11444444656372067</v>
      </c>
      <c r="J538">
        <f>IF(OR(G538="Run Time", G538="CC (Changeover Cleaning)"), I538, 0)</f>
        <v>0</v>
      </c>
      <c r="K538">
        <f>IF(G538&lt;&gt;"PM (Maintenance)", I538, 0)</f>
        <v>0.11444444656372067</v>
      </c>
      <c r="L538" s="5">
        <f>MAX(tbl_Fact[[#This Row],[TotalBiscuitsMade]],tbl_Fact[[#This Row],[GoodMadeBiscuits]])</f>
        <v>197881</v>
      </c>
      <c r="M538" s="5">
        <f>IF(tbl_Fact[[#This Row],[Operating_Hours]]&gt;0,tbl_Fact[[#This Row],[Operating_Hours]]*51840,0)</f>
        <v>0</v>
      </c>
    </row>
    <row r="539" spans="1:13" hidden="1" x14ac:dyDescent="0.2">
      <c r="A539" t="s">
        <v>5</v>
      </c>
      <c r="B539" s="1">
        <v>44379.867418981485</v>
      </c>
      <c r="C539" s="1">
        <v>44379.867974537039</v>
      </c>
      <c r="D539">
        <v>0.80000001192092896</v>
      </c>
      <c r="E539">
        <v>198014</v>
      </c>
      <c r="F539">
        <v>52610</v>
      </c>
      <c r="G539" t="s">
        <v>43</v>
      </c>
      <c r="H539" t="s">
        <v>25</v>
      </c>
      <c r="I539">
        <f>tbl_Fact[[#This Row],[Duration]] / 60</f>
        <v>1.3333333532015483E-2</v>
      </c>
      <c r="J539">
        <f>IF(OR(G539="Run Time", G539="CC (Changeover Cleaning)"), I539, 0)</f>
        <v>1.3333333532015483E-2</v>
      </c>
      <c r="K539">
        <f>IF(G539&lt;&gt;"PM (Maintenance)", I539, 0)</f>
        <v>1.3333333532015483E-2</v>
      </c>
      <c r="L539" s="5">
        <f>MAX(tbl_Fact[[#This Row],[TotalBiscuitsMade]],tbl_Fact[[#This Row],[GoodMadeBiscuits]])</f>
        <v>198014</v>
      </c>
      <c r="M539" s="5">
        <f>IF(tbl_Fact[[#This Row],[Operating_Hours]]&gt;0,tbl_Fact[[#This Row],[Operating_Hours]]*51840,0)</f>
        <v>691.20001029968262</v>
      </c>
    </row>
    <row r="540" spans="1:13" hidden="1" x14ac:dyDescent="0.2">
      <c r="A540" t="s">
        <v>5</v>
      </c>
      <c r="B540" s="1">
        <v>44379.867974537039</v>
      </c>
      <c r="C540" s="1">
        <v>44379.868587962963</v>
      </c>
      <c r="D540">
        <v>0.88333332538604703</v>
      </c>
      <c r="E540">
        <v>198040</v>
      </c>
      <c r="F540">
        <v>52755</v>
      </c>
      <c r="G540" t="s">
        <v>44</v>
      </c>
      <c r="H540" t="s">
        <v>25</v>
      </c>
      <c r="I540">
        <f>tbl_Fact[[#This Row],[Duration]] / 60</f>
        <v>1.4722222089767451E-2</v>
      </c>
      <c r="J540">
        <f>IF(OR(G540="Run Time", G540="CC (Changeover Cleaning)"), I540, 0)</f>
        <v>0</v>
      </c>
      <c r="K540">
        <f>IF(G540&lt;&gt;"PM (Maintenance)", I540, 0)</f>
        <v>1.4722222089767451E-2</v>
      </c>
      <c r="L540" s="5">
        <f>MAX(tbl_Fact[[#This Row],[TotalBiscuitsMade]],tbl_Fact[[#This Row],[GoodMadeBiscuits]])</f>
        <v>198040</v>
      </c>
      <c r="M540" s="5">
        <f>IF(tbl_Fact[[#This Row],[Operating_Hours]]&gt;0,tbl_Fact[[#This Row],[Operating_Hours]]*51840,0)</f>
        <v>0</v>
      </c>
    </row>
    <row r="541" spans="1:13" hidden="1" x14ac:dyDescent="0.2">
      <c r="A541" t="s">
        <v>5</v>
      </c>
      <c r="B541" s="1">
        <v>44379.868587962963</v>
      </c>
      <c r="C541" s="1">
        <v>44379.868888888886</v>
      </c>
      <c r="D541">
        <v>0.43333333730697599</v>
      </c>
      <c r="E541">
        <v>198145</v>
      </c>
      <c r="F541">
        <v>52759</v>
      </c>
      <c r="G541" t="s">
        <v>43</v>
      </c>
      <c r="H541" t="s">
        <v>25</v>
      </c>
      <c r="I541">
        <f>tbl_Fact[[#This Row],[Duration]] / 60</f>
        <v>7.2222222884495996E-3</v>
      </c>
      <c r="J541">
        <f>IF(OR(G541="Run Time", G541="CC (Changeover Cleaning)"), I541, 0)</f>
        <v>7.2222222884495996E-3</v>
      </c>
      <c r="K541">
        <f>IF(G541&lt;&gt;"PM (Maintenance)", I541, 0)</f>
        <v>7.2222222884495996E-3</v>
      </c>
      <c r="L541" s="5">
        <f>MAX(tbl_Fact[[#This Row],[TotalBiscuitsMade]],tbl_Fact[[#This Row],[GoodMadeBiscuits]])</f>
        <v>198145</v>
      </c>
      <c r="M541" s="5">
        <f>IF(tbl_Fact[[#This Row],[Operating_Hours]]&gt;0,tbl_Fact[[#This Row],[Operating_Hours]]*51840,0)</f>
        <v>374.40000343322725</v>
      </c>
    </row>
    <row r="542" spans="1:13" hidden="1" x14ac:dyDescent="0.2">
      <c r="A542" t="s">
        <v>5</v>
      </c>
      <c r="B542" s="1">
        <v>44379.868888888886</v>
      </c>
      <c r="C542" s="1">
        <v>44379.869409722225</v>
      </c>
      <c r="D542">
        <v>0.75</v>
      </c>
      <c r="E542">
        <v>198302</v>
      </c>
      <c r="F542">
        <v>53281</v>
      </c>
      <c r="G542" t="s">
        <v>44</v>
      </c>
      <c r="H542" t="s">
        <v>25</v>
      </c>
      <c r="I542">
        <f>tbl_Fact[[#This Row],[Duration]] / 60</f>
        <v>1.2500000000000001E-2</v>
      </c>
      <c r="J542">
        <f>IF(OR(G542="Run Time", G542="CC (Changeover Cleaning)"), I542, 0)</f>
        <v>0</v>
      </c>
      <c r="K542">
        <f>IF(G542&lt;&gt;"PM (Maintenance)", I542, 0)</f>
        <v>1.2500000000000001E-2</v>
      </c>
      <c r="L542" s="5">
        <f>MAX(tbl_Fact[[#This Row],[TotalBiscuitsMade]],tbl_Fact[[#This Row],[GoodMadeBiscuits]])</f>
        <v>198302</v>
      </c>
      <c r="M542" s="5">
        <f>IF(tbl_Fact[[#This Row],[Operating_Hours]]&gt;0,tbl_Fact[[#This Row],[Operating_Hours]]*51840,0)</f>
        <v>0</v>
      </c>
    </row>
    <row r="543" spans="1:13" hidden="1" x14ac:dyDescent="0.2">
      <c r="A543" t="s">
        <v>5</v>
      </c>
      <c r="B543" s="1">
        <v>44379.869409722225</v>
      </c>
      <c r="C543" s="1">
        <v>44379.86959490741</v>
      </c>
      <c r="D543">
        <v>0.266666680574417</v>
      </c>
      <c r="E543">
        <v>198246</v>
      </c>
      <c r="F543">
        <v>53135</v>
      </c>
      <c r="G543" t="s">
        <v>43</v>
      </c>
      <c r="H543" t="s">
        <v>25</v>
      </c>
      <c r="I543">
        <f>tbl_Fact[[#This Row],[Duration]] / 60</f>
        <v>4.444444676240283E-3</v>
      </c>
      <c r="J543">
        <f>IF(OR(G543="Run Time", G543="CC (Changeover Cleaning)"), I543, 0)</f>
        <v>4.444444676240283E-3</v>
      </c>
      <c r="K543">
        <f>IF(G543&lt;&gt;"PM (Maintenance)", I543, 0)</f>
        <v>4.444444676240283E-3</v>
      </c>
      <c r="L543" s="5">
        <f>MAX(tbl_Fact[[#This Row],[TotalBiscuitsMade]],tbl_Fact[[#This Row],[GoodMadeBiscuits]])</f>
        <v>198246</v>
      </c>
      <c r="M543" s="5">
        <f>IF(tbl_Fact[[#This Row],[Operating_Hours]]&gt;0,tbl_Fact[[#This Row],[Operating_Hours]]*51840,0)</f>
        <v>230.40001201629627</v>
      </c>
    </row>
    <row r="544" spans="1:13" hidden="1" x14ac:dyDescent="0.2">
      <c r="A544" t="s">
        <v>5</v>
      </c>
      <c r="B544" s="1">
        <v>44379.86959490741</v>
      </c>
      <c r="C544" s="1">
        <v>44379.870127314818</v>
      </c>
      <c r="D544">
        <v>0.76666665077209495</v>
      </c>
      <c r="E544">
        <v>198390</v>
      </c>
      <c r="F544">
        <v>53518</v>
      </c>
      <c r="G544" t="s">
        <v>44</v>
      </c>
      <c r="H544" t="s">
        <v>25</v>
      </c>
      <c r="I544">
        <f>tbl_Fact[[#This Row],[Duration]] / 60</f>
        <v>1.2777777512868248E-2</v>
      </c>
      <c r="J544">
        <f>IF(OR(G544="Run Time", G544="CC (Changeover Cleaning)"), I544, 0)</f>
        <v>0</v>
      </c>
      <c r="K544">
        <f>IF(G544&lt;&gt;"PM (Maintenance)", I544, 0)</f>
        <v>1.2777777512868248E-2</v>
      </c>
      <c r="L544" s="5">
        <f>MAX(tbl_Fact[[#This Row],[TotalBiscuitsMade]],tbl_Fact[[#This Row],[GoodMadeBiscuits]])</f>
        <v>198390</v>
      </c>
      <c r="M544" s="5">
        <f>IF(tbl_Fact[[#This Row],[Operating_Hours]]&gt;0,tbl_Fact[[#This Row],[Operating_Hours]]*51840,0)</f>
        <v>0</v>
      </c>
    </row>
    <row r="545" spans="1:13" hidden="1" x14ac:dyDescent="0.2">
      <c r="A545" t="s">
        <v>5</v>
      </c>
      <c r="B545" s="1">
        <v>44379.870127314818</v>
      </c>
      <c r="C545" s="1">
        <v>44379.886018518519</v>
      </c>
      <c r="D545">
        <v>22.8833332061768</v>
      </c>
      <c r="E545">
        <v>198460</v>
      </c>
      <c r="F545">
        <v>53482</v>
      </c>
      <c r="G545" t="s">
        <v>43</v>
      </c>
      <c r="H545" t="s">
        <v>25</v>
      </c>
      <c r="I545">
        <f>tbl_Fact[[#This Row],[Duration]] / 60</f>
        <v>0.38138888676961336</v>
      </c>
      <c r="J545">
        <f>IF(OR(G545="Run Time", G545="CC (Changeover Cleaning)"), I545, 0)</f>
        <v>0.38138888676961336</v>
      </c>
      <c r="K545">
        <f>IF(G545&lt;&gt;"PM (Maintenance)", I545, 0)</f>
        <v>0.38138888676961336</v>
      </c>
      <c r="L545" s="5">
        <f>MAX(tbl_Fact[[#This Row],[TotalBiscuitsMade]],tbl_Fact[[#This Row],[GoodMadeBiscuits]])</f>
        <v>198460</v>
      </c>
      <c r="M545" s="5">
        <f>IF(tbl_Fact[[#This Row],[Operating_Hours]]&gt;0,tbl_Fact[[#This Row],[Operating_Hours]]*51840,0)</f>
        <v>19771.199890136755</v>
      </c>
    </row>
    <row r="546" spans="1:13" hidden="1" x14ac:dyDescent="0.2">
      <c r="A546" t="s">
        <v>5</v>
      </c>
      <c r="B546" s="1">
        <v>44379.886018518519</v>
      </c>
      <c r="C546" s="1">
        <v>44379.888043981482</v>
      </c>
      <c r="D546">
        <v>2.9166667461395299</v>
      </c>
      <c r="E546">
        <v>200548</v>
      </c>
      <c r="F546">
        <v>55158</v>
      </c>
      <c r="G546" t="s">
        <v>44</v>
      </c>
      <c r="H546" t="s">
        <v>25</v>
      </c>
      <c r="I546">
        <f>tbl_Fact[[#This Row],[Duration]] / 60</f>
        <v>4.8611112435658833E-2</v>
      </c>
      <c r="J546">
        <f>IF(OR(G546="Run Time", G546="CC (Changeover Cleaning)"), I546, 0)</f>
        <v>0</v>
      </c>
      <c r="K546">
        <f>IF(G546&lt;&gt;"PM (Maintenance)", I546, 0)</f>
        <v>4.8611112435658833E-2</v>
      </c>
      <c r="L546" s="5">
        <f>MAX(tbl_Fact[[#This Row],[TotalBiscuitsMade]],tbl_Fact[[#This Row],[GoodMadeBiscuits]])</f>
        <v>200548</v>
      </c>
      <c r="M546" s="5">
        <f>IF(tbl_Fact[[#This Row],[Operating_Hours]]&gt;0,tbl_Fact[[#This Row],[Operating_Hours]]*51840,0)</f>
        <v>0</v>
      </c>
    </row>
    <row r="547" spans="1:13" hidden="1" x14ac:dyDescent="0.2">
      <c r="A547" t="s">
        <v>5</v>
      </c>
      <c r="B547" s="1">
        <v>44379.888043981482</v>
      </c>
      <c r="C547" s="1">
        <v>44379.88826388889</v>
      </c>
      <c r="D547">
        <v>0.31666666269302401</v>
      </c>
      <c r="E547">
        <v>200466</v>
      </c>
      <c r="F547">
        <v>55061</v>
      </c>
      <c r="G547" t="s">
        <v>43</v>
      </c>
      <c r="H547" t="s">
        <v>25</v>
      </c>
      <c r="I547">
        <f>tbl_Fact[[#This Row],[Duration]] / 60</f>
        <v>5.2777777115504002E-3</v>
      </c>
      <c r="J547">
        <f>IF(OR(G547="Run Time", G547="CC (Changeover Cleaning)"), I547, 0)</f>
        <v>5.2777777115504002E-3</v>
      </c>
      <c r="K547">
        <f>IF(G547&lt;&gt;"PM (Maintenance)", I547, 0)</f>
        <v>5.2777777115504002E-3</v>
      </c>
      <c r="L547" s="5">
        <f>MAX(tbl_Fact[[#This Row],[TotalBiscuitsMade]],tbl_Fact[[#This Row],[GoodMadeBiscuits]])</f>
        <v>200466</v>
      </c>
      <c r="M547" s="5">
        <f>IF(tbl_Fact[[#This Row],[Operating_Hours]]&gt;0,tbl_Fact[[#This Row],[Operating_Hours]]*51840,0)</f>
        <v>273.59999656677275</v>
      </c>
    </row>
    <row r="548" spans="1:13" hidden="1" x14ac:dyDescent="0.2">
      <c r="A548" t="s">
        <v>5</v>
      </c>
      <c r="B548" s="1">
        <v>44379.88826388889</v>
      </c>
      <c r="C548" s="1">
        <v>44379.888703703706</v>
      </c>
      <c r="D548">
        <v>0.63333332538604703</v>
      </c>
      <c r="E548">
        <v>200824</v>
      </c>
      <c r="F548">
        <v>55391</v>
      </c>
      <c r="G548" t="s">
        <v>44</v>
      </c>
      <c r="H548" t="s">
        <v>25</v>
      </c>
      <c r="I548">
        <f>tbl_Fact[[#This Row],[Duration]] / 60</f>
        <v>1.0555555423100783E-2</v>
      </c>
      <c r="J548">
        <f>IF(OR(G548="Run Time", G548="CC (Changeover Cleaning)"), I548, 0)</f>
        <v>0</v>
      </c>
      <c r="K548">
        <f>IF(G548&lt;&gt;"PM (Maintenance)", I548, 0)</f>
        <v>1.0555555423100783E-2</v>
      </c>
      <c r="L548" s="5">
        <f>MAX(tbl_Fact[[#This Row],[TotalBiscuitsMade]],tbl_Fact[[#This Row],[GoodMadeBiscuits]])</f>
        <v>200824</v>
      </c>
      <c r="M548" s="5">
        <f>IF(tbl_Fact[[#This Row],[Operating_Hours]]&gt;0,tbl_Fact[[#This Row],[Operating_Hours]]*51840,0)</f>
        <v>0</v>
      </c>
    </row>
    <row r="549" spans="1:13" hidden="1" x14ac:dyDescent="0.2">
      <c r="A549" t="s">
        <v>5</v>
      </c>
      <c r="B549" s="1">
        <v>44379.888703703706</v>
      </c>
      <c r="C549" s="1">
        <v>44379.888958333337</v>
      </c>
      <c r="D549">
        <v>0.36666667461395303</v>
      </c>
      <c r="E549">
        <v>200569</v>
      </c>
      <c r="F549">
        <v>55318</v>
      </c>
      <c r="G549" t="s">
        <v>43</v>
      </c>
      <c r="H549" t="s">
        <v>25</v>
      </c>
      <c r="I549">
        <f>tbl_Fact[[#This Row],[Duration]] / 60</f>
        <v>6.1111112435658834E-3</v>
      </c>
      <c r="J549">
        <f>IF(OR(G549="Run Time", G549="CC (Changeover Cleaning)"), I549, 0)</f>
        <v>6.1111112435658834E-3</v>
      </c>
      <c r="K549">
        <f>IF(G549&lt;&gt;"PM (Maintenance)", I549, 0)</f>
        <v>6.1111112435658834E-3</v>
      </c>
      <c r="L549" s="5">
        <f>MAX(tbl_Fact[[#This Row],[TotalBiscuitsMade]],tbl_Fact[[#This Row],[GoodMadeBiscuits]])</f>
        <v>200569</v>
      </c>
      <c r="M549" s="5">
        <f>IF(tbl_Fact[[#This Row],[Operating_Hours]]&gt;0,tbl_Fact[[#This Row],[Operating_Hours]]*51840,0)</f>
        <v>316.80000686645542</v>
      </c>
    </row>
    <row r="550" spans="1:13" hidden="1" x14ac:dyDescent="0.2">
      <c r="A550" t="s">
        <v>5</v>
      </c>
      <c r="B550" s="1">
        <v>44379.888958333337</v>
      </c>
      <c r="C550" s="1">
        <v>44379.893460648149</v>
      </c>
      <c r="D550">
        <v>6.4833331108093297</v>
      </c>
      <c r="E550">
        <v>204747</v>
      </c>
      <c r="F550">
        <v>59631</v>
      </c>
      <c r="G550" t="s">
        <v>44</v>
      </c>
      <c r="H550" t="s">
        <v>25</v>
      </c>
      <c r="I550">
        <f>tbl_Fact[[#This Row],[Duration]] / 60</f>
        <v>0.10805555184682217</v>
      </c>
      <c r="J550">
        <f>IF(OR(G550="Run Time", G550="CC (Changeover Cleaning)"), I550, 0)</f>
        <v>0</v>
      </c>
      <c r="K550">
        <f>IF(G550&lt;&gt;"PM (Maintenance)", I550, 0)</f>
        <v>0.10805555184682217</v>
      </c>
      <c r="L550" s="5">
        <f>MAX(tbl_Fact[[#This Row],[TotalBiscuitsMade]],tbl_Fact[[#This Row],[GoodMadeBiscuits]])</f>
        <v>204747</v>
      </c>
      <c r="M550" s="5">
        <f>IF(tbl_Fact[[#This Row],[Operating_Hours]]&gt;0,tbl_Fact[[#This Row],[Operating_Hours]]*51840,0)</f>
        <v>0</v>
      </c>
    </row>
    <row r="551" spans="1:13" hidden="1" x14ac:dyDescent="0.2">
      <c r="A551" t="s">
        <v>5</v>
      </c>
      <c r="B551" s="1">
        <v>44379.893460648149</v>
      </c>
      <c r="C551" s="1">
        <v>44379.895578703705</v>
      </c>
      <c r="D551">
        <v>3.0499999523162802</v>
      </c>
      <c r="E551">
        <v>204781</v>
      </c>
      <c r="F551">
        <v>59696</v>
      </c>
      <c r="G551" t="s">
        <v>43</v>
      </c>
      <c r="H551" t="s">
        <v>25</v>
      </c>
      <c r="I551">
        <f>tbl_Fact[[#This Row],[Duration]] / 60</f>
        <v>5.083333253860467E-2</v>
      </c>
      <c r="J551">
        <f>IF(OR(G551="Run Time", G551="CC (Changeover Cleaning)"), I551, 0)</f>
        <v>5.083333253860467E-2</v>
      </c>
      <c r="K551">
        <f>IF(G551&lt;&gt;"PM (Maintenance)", I551, 0)</f>
        <v>5.083333253860467E-2</v>
      </c>
      <c r="L551" s="5">
        <f>MAX(tbl_Fact[[#This Row],[TotalBiscuitsMade]],tbl_Fact[[#This Row],[GoodMadeBiscuits]])</f>
        <v>204781</v>
      </c>
      <c r="M551" s="5">
        <f>IF(tbl_Fact[[#This Row],[Operating_Hours]]&gt;0,tbl_Fact[[#This Row],[Operating_Hours]]*51840,0)</f>
        <v>2635.1999588012659</v>
      </c>
    </row>
    <row r="552" spans="1:13" hidden="1" x14ac:dyDescent="0.2">
      <c r="A552" t="s">
        <v>5</v>
      </c>
      <c r="B552" s="1">
        <v>44379.895578703705</v>
      </c>
      <c r="C552" s="1">
        <v>44379.897546296299</v>
      </c>
      <c r="D552">
        <v>2.8333332538604701</v>
      </c>
      <c r="E552">
        <v>206593</v>
      </c>
      <c r="F552">
        <v>61418</v>
      </c>
      <c r="G552" t="s">
        <v>44</v>
      </c>
      <c r="H552" t="s">
        <v>25</v>
      </c>
      <c r="I552">
        <f>tbl_Fact[[#This Row],[Duration]] / 60</f>
        <v>4.7222220897674499E-2</v>
      </c>
      <c r="J552">
        <f>IF(OR(G552="Run Time", G552="CC (Changeover Cleaning)"), I552, 0)</f>
        <v>0</v>
      </c>
      <c r="K552">
        <f>IF(G552&lt;&gt;"PM (Maintenance)", I552, 0)</f>
        <v>4.7222220897674499E-2</v>
      </c>
      <c r="L552" s="5">
        <f>MAX(tbl_Fact[[#This Row],[TotalBiscuitsMade]],tbl_Fact[[#This Row],[GoodMadeBiscuits]])</f>
        <v>206593</v>
      </c>
      <c r="M552" s="5">
        <f>IF(tbl_Fact[[#This Row],[Operating_Hours]]&gt;0,tbl_Fact[[#This Row],[Operating_Hours]]*51840,0)</f>
        <v>0</v>
      </c>
    </row>
    <row r="553" spans="1:13" hidden="1" x14ac:dyDescent="0.2">
      <c r="A553" t="s">
        <v>5</v>
      </c>
      <c r="B553" s="1">
        <v>44379.897546296299</v>
      </c>
      <c r="C553" s="1">
        <v>44379.898587962962</v>
      </c>
      <c r="D553">
        <v>1.5</v>
      </c>
      <c r="E553">
        <v>206486</v>
      </c>
      <c r="F553">
        <v>61452</v>
      </c>
      <c r="G553" t="s">
        <v>43</v>
      </c>
      <c r="H553" t="s">
        <v>25</v>
      </c>
      <c r="I553">
        <f>tbl_Fact[[#This Row],[Duration]] / 60</f>
        <v>2.5000000000000001E-2</v>
      </c>
      <c r="J553">
        <f>IF(OR(G553="Run Time", G553="CC (Changeover Cleaning)"), I553, 0)</f>
        <v>2.5000000000000001E-2</v>
      </c>
      <c r="K553">
        <f>IF(G553&lt;&gt;"PM (Maintenance)", I553, 0)</f>
        <v>2.5000000000000001E-2</v>
      </c>
      <c r="L553" s="5">
        <f>MAX(tbl_Fact[[#This Row],[TotalBiscuitsMade]],tbl_Fact[[#This Row],[GoodMadeBiscuits]])</f>
        <v>206486</v>
      </c>
      <c r="M553" s="5">
        <f>IF(tbl_Fact[[#This Row],[Operating_Hours]]&gt;0,tbl_Fact[[#This Row],[Operating_Hours]]*51840,0)</f>
        <v>1296</v>
      </c>
    </row>
    <row r="554" spans="1:13" hidden="1" x14ac:dyDescent="0.2">
      <c r="A554" t="s">
        <v>5</v>
      </c>
      <c r="B554" s="1">
        <v>44379.898587962962</v>
      </c>
      <c r="C554" s="1">
        <v>44379.902465277781</v>
      </c>
      <c r="D554">
        <v>5.5833334922790501</v>
      </c>
      <c r="E554">
        <v>210268</v>
      </c>
      <c r="F554">
        <v>65240</v>
      </c>
      <c r="G554" t="s">
        <v>44</v>
      </c>
      <c r="H554" t="s">
        <v>25</v>
      </c>
      <c r="I554">
        <f>tbl_Fact[[#This Row],[Duration]] / 60</f>
        <v>9.3055558204650834E-2</v>
      </c>
      <c r="J554">
        <f>IF(OR(G554="Run Time", G554="CC (Changeover Cleaning)"), I554, 0)</f>
        <v>0</v>
      </c>
      <c r="K554">
        <f>IF(G554&lt;&gt;"PM (Maintenance)", I554, 0)</f>
        <v>9.3055558204650834E-2</v>
      </c>
      <c r="L554" s="5">
        <f>MAX(tbl_Fact[[#This Row],[TotalBiscuitsMade]],tbl_Fact[[#This Row],[GoodMadeBiscuits]])</f>
        <v>210268</v>
      </c>
      <c r="M554" s="5">
        <f>IF(tbl_Fact[[#This Row],[Operating_Hours]]&gt;0,tbl_Fact[[#This Row],[Operating_Hours]]*51840,0)</f>
        <v>0</v>
      </c>
    </row>
    <row r="555" spans="1:13" hidden="1" x14ac:dyDescent="0.2">
      <c r="A555" t="s">
        <v>5</v>
      </c>
      <c r="B555" s="1">
        <v>44379.902465277781</v>
      </c>
      <c r="C555" s="1">
        <v>44379.905115740738</v>
      </c>
      <c r="D555">
        <v>3.8166666030883798</v>
      </c>
      <c r="E555">
        <v>210249</v>
      </c>
      <c r="F555">
        <v>65266</v>
      </c>
      <c r="G555" t="s">
        <v>43</v>
      </c>
      <c r="H555" t="s">
        <v>25</v>
      </c>
      <c r="I555">
        <f>tbl_Fact[[#This Row],[Duration]] / 60</f>
        <v>6.3611110051472991E-2</v>
      </c>
      <c r="J555">
        <f>IF(OR(G555="Run Time", G555="CC (Changeover Cleaning)"), I555, 0)</f>
        <v>6.3611110051472991E-2</v>
      </c>
      <c r="K555">
        <f>IF(G555&lt;&gt;"PM (Maintenance)", I555, 0)</f>
        <v>6.3611110051472991E-2</v>
      </c>
      <c r="L555" s="5">
        <f>MAX(tbl_Fact[[#This Row],[TotalBiscuitsMade]],tbl_Fact[[#This Row],[GoodMadeBiscuits]])</f>
        <v>210249</v>
      </c>
      <c r="M555" s="5">
        <f>IF(tbl_Fact[[#This Row],[Operating_Hours]]&gt;0,tbl_Fact[[#This Row],[Operating_Hours]]*51840,0)</f>
        <v>3297.5999450683598</v>
      </c>
    </row>
    <row r="556" spans="1:13" hidden="1" x14ac:dyDescent="0.2">
      <c r="A556" t="s">
        <v>5</v>
      </c>
      <c r="B556" s="1">
        <v>44379.905115740738</v>
      </c>
      <c r="C556" s="1">
        <v>44379.906354166669</v>
      </c>
      <c r="D556">
        <v>1.7833333015441899</v>
      </c>
      <c r="E556">
        <v>211525</v>
      </c>
      <c r="F556">
        <v>66212</v>
      </c>
      <c r="G556" t="s">
        <v>44</v>
      </c>
      <c r="H556" t="s">
        <v>25</v>
      </c>
      <c r="I556">
        <f>tbl_Fact[[#This Row],[Duration]] / 60</f>
        <v>2.9722221692403166E-2</v>
      </c>
      <c r="J556">
        <f>IF(OR(G556="Run Time", G556="CC (Changeover Cleaning)"), I556, 0)</f>
        <v>0</v>
      </c>
      <c r="K556">
        <f>IF(G556&lt;&gt;"PM (Maintenance)", I556, 0)</f>
        <v>2.9722221692403166E-2</v>
      </c>
      <c r="L556" s="5">
        <f>MAX(tbl_Fact[[#This Row],[TotalBiscuitsMade]],tbl_Fact[[#This Row],[GoodMadeBiscuits]])</f>
        <v>211525</v>
      </c>
      <c r="M556" s="5">
        <f>IF(tbl_Fact[[#This Row],[Operating_Hours]]&gt;0,tbl_Fact[[#This Row],[Operating_Hours]]*51840,0)</f>
        <v>0</v>
      </c>
    </row>
    <row r="557" spans="1:13" hidden="1" x14ac:dyDescent="0.2">
      <c r="A557" t="s">
        <v>5</v>
      </c>
      <c r="B557" s="1">
        <v>44379.906354166669</v>
      </c>
      <c r="C557" s="1">
        <v>44379.907094907408</v>
      </c>
      <c r="D557">
        <v>1.06666672229767</v>
      </c>
      <c r="E557">
        <v>211542</v>
      </c>
      <c r="F557">
        <v>66322</v>
      </c>
      <c r="G557" t="s">
        <v>43</v>
      </c>
      <c r="H557" t="s">
        <v>25</v>
      </c>
      <c r="I557">
        <f>tbl_Fact[[#This Row],[Duration]] / 60</f>
        <v>1.7777778704961167E-2</v>
      </c>
      <c r="J557">
        <f>IF(OR(G557="Run Time", G557="CC (Changeover Cleaning)"), I557, 0)</f>
        <v>1.7777778704961167E-2</v>
      </c>
      <c r="K557">
        <f>IF(G557&lt;&gt;"PM (Maintenance)", I557, 0)</f>
        <v>1.7777778704961167E-2</v>
      </c>
      <c r="L557" s="5">
        <f>MAX(tbl_Fact[[#This Row],[TotalBiscuitsMade]],tbl_Fact[[#This Row],[GoodMadeBiscuits]])</f>
        <v>211542</v>
      </c>
      <c r="M557" s="5">
        <f>IF(tbl_Fact[[#This Row],[Operating_Hours]]&gt;0,tbl_Fact[[#This Row],[Operating_Hours]]*51840,0)</f>
        <v>921.60004806518691</v>
      </c>
    </row>
    <row r="558" spans="1:13" hidden="1" x14ac:dyDescent="0.2">
      <c r="A558" t="s">
        <v>5</v>
      </c>
      <c r="B558" s="1">
        <v>44379.907094907408</v>
      </c>
      <c r="C558" s="1">
        <v>44379.90761574074</v>
      </c>
      <c r="D558">
        <v>0.75</v>
      </c>
      <c r="E558">
        <v>211593</v>
      </c>
      <c r="F558">
        <v>66215</v>
      </c>
      <c r="G558" t="s">
        <v>44</v>
      </c>
      <c r="H558" t="s">
        <v>25</v>
      </c>
      <c r="I558">
        <f>tbl_Fact[[#This Row],[Duration]] / 60</f>
        <v>1.2500000000000001E-2</v>
      </c>
      <c r="J558">
        <f>IF(OR(G558="Run Time", G558="CC (Changeover Cleaning)"), I558, 0)</f>
        <v>0</v>
      </c>
      <c r="K558">
        <f>IF(G558&lt;&gt;"PM (Maintenance)", I558, 0)</f>
        <v>1.2500000000000001E-2</v>
      </c>
      <c r="L558" s="5">
        <f>MAX(tbl_Fact[[#This Row],[TotalBiscuitsMade]],tbl_Fact[[#This Row],[GoodMadeBiscuits]])</f>
        <v>211593</v>
      </c>
      <c r="M558" s="5">
        <f>IF(tbl_Fact[[#This Row],[Operating_Hours]]&gt;0,tbl_Fact[[#This Row],[Operating_Hours]]*51840,0)</f>
        <v>0</v>
      </c>
    </row>
    <row r="559" spans="1:13" hidden="1" x14ac:dyDescent="0.2">
      <c r="A559" t="s">
        <v>5</v>
      </c>
      <c r="B559" s="1">
        <v>44379.90761574074</v>
      </c>
      <c r="C559" s="1">
        <v>44379.907939814817</v>
      </c>
      <c r="D559">
        <v>0.46666666865348799</v>
      </c>
      <c r="E559">
        <v>211819</v>
      </c>
      <c r="F559">
        <v>66434</v>
      </c>
      <c r="G559" t="s">
        <v>43</v>
      </c>
      <c r="H559" t="s">
        <v>25</v>
      </c>
      <c r="I559">
        <f>tbl_Fact[[#This Row],[Duration]] / 60</f>
        <v>7.7777778108914664E-3</v>
      </c>
      <c r="J559">
        <f>IF(OR(G559="Run Time", G559="CC (Changeover Cleaning)"), I559, 0)</f>
        <v>7.7777778108914664E-3</v>
      </c>
      <c r="K559">
        <f>IF(G559&lt;&gt;"PM (Maintenance)", I559, 0)</f>
        <v>7.7777778108914664E-3</v>
      </c>
      <c r="L559" s="5">
        <f>MAX(tbl_Fact[[#This Row],[TotalBiscuitsMade]],tbl_Fact[[#This Row],[GoodMadeBiscuits]])</f>
        <v>211819</v>
      </c>
      <c r="M559" s="5">
        <f>IF(tbl_Fact[[#This Row],[Operating_Hours]]&gt;0,tbl_Fact[[#This Row],[Operating_Hours]]*51840,0)</f>
        <v>403.2000017166136</v>
      </c>
    </row>
    <row r="560" spans="1:13" hidden="1" x14ac:dyDescent="0.2">
      <c r="A560" t="s">
        <v>5</v>
      </c>
      <c r="B560" s="1">
        <v>44379.907939814817</v>
      </c>
      <c r="C560" s="1">
        <v>44379.910150462965</v>
      </c>
      <c r="D560">
        <v>3.1833333969116202</v>
      </c>
      <c r="E560">
        <v>213707</v>
      </c>
      <c r="F560">
        <v>68604</v>
      </c>
      <c r="G560" t="s">
        <v>44</v>
      </c>
      <c r="H560" t="s">
        <v>25</v>
      </c>
      <c r="I560">
        <f>tbl_Fact[[#This Row],[Duration]] / 60</f>
        <v>5.3055556615193671E-2</v>
      </c>
      <c r="J560">
        <f>IF(OR(G560="Run Time", G560="CC (Changeover Cleaning)"), I560, 0)</f>
        <v>0</v>
      </c>
      <c r="K560">
        <f>IF(G560&lt;&gt;"PM (Maintenance)", I560, 0)</f>
        <v>5.3055556615193671E-2</v>
      </c>
      <c r="L560" s="5">
        <f>MAX(tbl_Fact[[#This Row],[TotalBiscuitsMade]],tbl_Fact[[#This Row],[GoodMadeBiscuits]])</f>
        <v>213707</v>
      </c>
      <c r="M560" s="5">
        <f>IF(tbl_Fact[[#This Row],[Operating_Hours]]&gt;0,tbl_Fact[[#This Row],[Operating_Hours]]*51840,0)</f>
        <v>0</v>
      </c>
    </row>
    <row r="561" spans="1:13" hidden="1" x14ac:dyDescent="0.2">
      <c r="A561" t="s">
        <v>5</v>
      </c>
      <c r="B561" s="1">
        <v>44379.910150462965</v>
      </c>
      <c r="C561" s="1">
        <v>44379.910416666666</v>
      </c>
      <c r="D561">
        <v>0.38333332538604697</v>
      </c>
      <c r="E561">
        <v>213805</v>
      </c>
      <c r="F561">
        <v>68482</v>
      </c>
      <c r="G561" t="s">
        <v>43</v>
      </c>
      <c r="H561" t="s">
        <v>25</v>
      </c>
      <c r="I561">
        <f>tbl_Fact[[#This Row],[Duration]] / 60</f>
        <v>6.3888887564341164E-3</v>
      </c>
      <c r="J561">
        <f>IF(OR(G561="Run Time", G561="CC (Changeover Cleaning)"), I561, 0)</f>
        <v>6.3888887564341164E-3</v>
      </c>
      <c r="K561">
        <f>IF(G561&lt;&gt;"PM (Maintenance)", I561, 0)</f>
        <v>6.3888887564341164E-3</v>
      </c>
      <c r="L561" s="5">
        <f>MAX(tbl_Fact[[#This Row],[TotalBiscuitsMade]],tbl_Fact[[#This Row],[GoodMadeBiscuits]])</f>
        <v>213805</v>
      </c>
      <c r="M561" s="5">
        <f>IF(tbl_Fact[[#This Row],[Operating_Hours]]&gt;0,tbl_Fact[[#This Row],[Operating_Hours]]*51840,0)</f>
        <v>331.19999313354458</v>
      </c>
    </row>
    <row r="562" spans="1:13" hidden="1" x14ac:dyDescent="0.2">
      <c r="A562" t="s">
        <v>5</v>
      </c>
      <c r="B562" s="1">
        <v>44379.910416666666</v>
      </c>
      <c r="C562" s="1">
        <v>44379.918611111112</v>
      </c>
      <c r="D562">
        <v>11.800000190734901</v>
      </c>
      <c r="E562">
        <v>221706</v>
      </c>
      <c r="F562">
        <v>76415</v>
      </c>
      <c r="G562" t="s">
        <v>44</v>
      </c>
      <c r="H562" t="s">
        <v>25</v>
      </c>
      <c r="I562">
        <f>tbl_Fact[[#This Row],[Duration]] / 60</f>
        <v>0.19666666984558168</v>
      </c>
      <c r="J562">
        <f>IF(OR(G562="Run Time", G562="CC (Changeover Cleaning)"), I562, 0)</f>
        <v>0</v>
      </c>
      <c r="K562">
        <f>IF(G562&lt;&gt;"PM (Maintenance)", I562, 0)</f>
        <v>0.19666666984558168</v>
      </c>
      <c r="L562" s="5">
        <f>MAX(tbl_Fact[[#This Row],[TotalBiscuitsMade]],tbl_Fact[[#This Row],[GoodMadeBiscuits]])</f>
        <v>221706</v>
      </c>
      <c r="M562" s="5">
        <f>IF(tbl_Fact[[#This Row],[Operating_Hours]]&gt;0,tbl_Fact[[#This Row],[Operating_Hours]]*51840,0)</f>
        <v>0</v>
      </c>
    </row>
    <row r="563" spans="1:13" hidden="1" x14ac:dyDescent="0.2">
      <c r="A563" t="s">
        <v>5</v>
      </c>
      <c r="B563" s="1">
        <v>44379.918611111112</v>
      </c>
      <c r="C563" s="1">
        <v>44379.918912037036</v>
      </c>
      <c r="D563">
        <v>0.43333333730697599</v>
      </c>
      <c r="E563">
        <v>221460</v>
      </c>
      <c r="F563">
        <v>76059</v>
      </c>
      <c r="G563" t="s">
        <v>43</v>
      </c>
      <c r="H563" t="s">
        <v>25</v>
      </c>
      <c r="I563">
        <f>tbl_Fact[[#This Row],[Duration]] / 60</f>
        <v>7.2222222884495996E-3</v>
      </c>
      <c r="J563">
        <f>IF(OR(G563="Run Time", G563="CC (Changeover Cleaning)"), I563, 0)</f>
        <v>7.2222222884495996E-3</v>
      </c>
      <c r="K563">
        <f>IF(G563&lt;&gt;"PM (Maintenance)", I563, 0)</f>
        <v>7.2222222884495996E-3</v>
      </c>
      <c r="L563" s="5">
        <f>MAX(tbl_Fact[[#This Row],[TotalBiscuitsMade]],tbl_Fact[[#This Row],[GoodMadeBiscuits]])</f>
        <v>221460</v>
      </c>
      <c r="M563" s="5">
        <f>IF(tbl_Fact[[#This Row],[Operating_Hours]]&gt;0,tbl_Fact[[#This Row],[Operating_Hours]]*51840,0)</f>
        <v>374.40000343322725</v>
      </c>
    </row>
    <row r="564" spans="1:13" hidden="1" x14ac:dyDescent="0.2">
      <c r="A564" t="s">
        <v>5</v>
      </c>
      <c r="B564" s="1">
        <v>44379.918912037036</v>
      </c>
      <c r="C564" s="1">
        <v>44379.965729166666</v>
      </c>
      <c r="D564">
        <v>67.416664123535199</v>
      </c>
      <c r="E564">
        <v>268598</v>
      </c>
      <c r="F564">
        <v>123636</v>
      </c>
      <c r="G564" t="s">
        <v>44</v>
      </c>
      <c r="H564" t="s">
        <v>25</v>
      </c>
      <c r="I564">
        <f>tbl_Fact[[#This Row],[Duration]] / 60</f>
        <v>1.1236110687255867</v>
      </c>
      <c r="J564">
        <f>IF(OR(G564="Run Time", G564="CC (Changeover Cleaning)"), I564, 0)</f>
        <v>0</v>
      </c>
      <c r="K564">
        <f>IF(G564&lt;&gt;"PM (Maintenance)", I564, 0)</f>
        <v>1.1236110687255867</v>
      </c>
      <c r="L564" s="5">
        <f>MAX(tbl_Fact[[#This Row],[TotalBiscuitsMade]],tbl_Fact[[#This Row],[GoodMadeBiscuits]])</f>
        <v>268598</v>
      </c>
      <c r="M564" s="5">
        <f>IF(tbl_Fact[[#This Row],[Operating_Hours]]&gt;0,tbl_Fact[[#This Row],[Operating_Hours]]*51840,0)</f>
        <v>0</v>
      </c>
    </row>
    <row r="565" spans="1:13" hidden="1" x14ac:dyDescent="0.2">
      <c r="A565" t="s">
        <v>5</v>
      </c>
      <c r="B565" s="1">
        <v>44379.965729166666</v>
      </c>
      <c r="C565" s="1">
        <v>44379.96769675926</v>
      </c>
      <c r="D565">
        <v>2.8333332538604701</v>
      </c>
      <c r="E565">
        <v>268690</v>
      </c>
      <c r="F565">
        <v>123485</v>
      </c>
      <c r="G565" t="s">
        <v>43</v>
      </c>
      <c r="H565" t="s">
        <v>25</v>
      </c>
      <c r="I565">
        <f>tbl_Fact[[#This Row],[Duration]] / 60</f>
        <v>4.7222220897674499E-2</v>
      </c>
      <c r="J565">
        <f>IF(OR(G565="Run Time", G565="CC (Changeover Cleaning)"), I565, 0)</f>
        <v>4.7222220897674499E-2</v>
      </c>
      <c r="K565">
        <f>IF(G565&lt;&gt;"PM (Maintenance)", I565, 0)</f>
        <v>4.7222220897674499E-2</v>
      </c>
      <c r="L565" s="5">
        <f>MAX(tbl_Fact[[#This Row],[TotalBiscuitsMade]],tbl_Fact[[#This Row],[GoodMadeBiscuits]])</f>
        <v>268690</v>
      </c>
      <c r="M565" s="5">
        <f>IF(tbl_Fact[[#This Row],[Operating_Hours]]&gt;0,tbl_Fact[[#This Row],[Operating_Hours]]*51840,0)</f>
        <v>2447.999931335446</v>
      </c>
    </row>
    <row r="566" spans="1:13" hidden="1" x14ac:dyDescent="0.2">
      <c r="A566" t="s">
        <v>5</v>
      </c>
      <c r="B566" s="1">
        <v>44379.96769675926</v>
      </c>
      <c r="C566" s="1">
        <v>44379.968564814815</v>
      </c>
      <c r="D566">
        <v>1.25</v>
      </c>
      <c r="E566">
        <v>269194</v>
      </c>
      <c r="F566">
        <v>123736</v>
      </c>
      <c r="G566" t="s">
        <v>44</v>
      </c>
      <c r="H566" t="s">
        <v>25</v>
      </c>
      <c r="I566">
        <f>tbl_Fact[[#This Row],[Duration]] / 60</f>
        <v>2.0833333333333332E-2</v>
      </c>
      <c r="J566">
        <f>IF(OR(G566="Run Time", G566="CC (Changeover Cleaning)"), I566, 0)</f>
        <v>0</v>
      </c>
      <c r="K566">
        <f>IF(G566&lt;&gt;"PM (Maintenance)", I566, 0)</f>
        <v>2.0833333333333332E-2</v>
      </c>
      <c r="L566" s="5">
        <f>MAX(tbl_Fact[[#This Row],[TotalBiscuitsMade]],tbl_Fact[[#This Row],[GoodMadeBiscuits]])</f>
        <v>269194</v>
      </c>
      <c r="M566" s="5">
        <f>IF(tbl_Fact[[#This Row],[Operating_Hours]]&gt;0,tbl_Fact[[#This Row],[Operating_Hours]]*51840,0)</f>
        <v>0</v>
      </c>
    </row>
    <row r="567" spans="1:13" hidden="1" x14ac:dyDescent="0.2">
      <c r="A567" t="s">
        <v>5</v>
      </c>
      <c r="B567" s="1">
        <v>44379.968564814815</v>
      </c>
      <c r="C567" s="1">
        <v>44379.969386574077</v>
      </c>
      <c r="D567">
        <v>1.18333327770233</v>
      </c>
      <c r="E567">
        <v>269204</v>
      </c>
      <c r="F567">
        <v>124147</v>
      </c>
      <c r="G567" t="s">
        <v>43</v>
      </c>
      <c r="H567" t="s">
        <v>25</v>
      </c>
      <c r="I567">
        <f>tbl_Fact[[#This Row],[Duration]] / 60</f>
        <v>1.9722221295038832E-2</v>
      </c>
      <c r="J567">
        <f>IF(OR(G567="Run Time", G567="CC (Changeover Cleaning)"), I567, 0)</f>
        <v>1.9722221295038832E-2</v>
      </c>
      <c r="K567">
        <f>IF(G567&lt;&gt;"PM (Maintenance)", I567, 0)</f>
        <v>1.9722221295038832E-2</v>
      </c>
      <c r="L567" s="5">
        <f>MAX(tbl_Fact[[#This Row],[TotalBiscuitsMade]],tbl_Fact[[#This Row],[GoodMadeBiscuits]])</f>
        <v>269204</v>
      </c>
      <c r="M567" s="5">
        <f>IF(tbl_Fact[[#This Row],[Operating_Hours]]&gt;0,tbl_Fact[[#This Row],[Operating_Hours]]*51840,0)</f>
        <v>1022.3999519348131</v>
      </c>
    </row>
    <row r="568" spans="1:13" hidden="1" x14ac:dyDescent="0.2">
      <c r="A568" t="s">
        <v>5</v>
      </c>
      <c r="B568" s="1">
        <v>44379.969386574077</v>
      </c>
      <c r="C568" s="1">
        <v>44379.970057870371</v>
      </c>
      <c r="D568">
        <v>0.96666663885116599</v>
      </c>
      <c r="E568">
        <v>269578</v>
      </c>
      <c r="F568">
        <v>124135</v>
      </c>
      <c r="G568" t="s">
        <v>44</v>
      </c>
      <c r="H568" t="s">
        <v>25</v>
      </c>
      <c r="I568">
        <f>tbl_Fact[[#This Row],[Duration]] / 60</f>
        <v>1.6111110647519432E-2</v>
      </c>
      <c r="J568">
        <f>IF(OR(G568="Run Time", G568="CC (Changeover Cleaning)"), I568, 0)</f>
        <v>0</v>
      </c>
      <c r="K568">
        <f>IF(G568&lt;&gt;"PM (Maintenance)", I568, 0)</f>
        <v>1.6111110647519432E-2</v>
      </c>
      <c r="L568" s="5">
        <f>MAX(tbl_Fact[[#This Row],[TotalBiscuitsMade]],tbl_Fact[[#This Row],[GoodMadeBiscuits]])</f>
        <v>269578</v>
      </c>
      <c r="M568" s="5">
        <f>IF(tbl_Fact[[#This Row],[Operating_Hours]]&gt;0,tbl_Fact[[#This Row],[Operating_Hours]]*51840,0)</f>
        <v>0</v>
      </c>
    </row>
    <row r="569" spans="1:13" hidden="1" x14ac:dyDescent="0.2">
      <c r="A569" t="s">
        <v>5</v>
      </c>
      <c r="B569" s="1">
        <v>44379.970057870371</v>
      </c>
      <c r="C569" s="1">
        <v>44379.974120370367</v>
      </c>
      <c r="D569">
        <v>5.8499999046325701</v>
      </c>
      <c r="E569">
        <v>269616</v>
      </c>
      <c r="F569">
        <v>124220</v>
      </c>
      <c r="G569" t="s">
        <v>43</v>
      </c>
      <c r="H569" t="s">
        <v>25</v>
      </c>
      <c r="I569">
        <f>tbl_Fact[[#This Row],[Duration]] / 60</f>
        <v>9.749999841054284E-2</v>
      </c>
      <c r="J569">
        <f>IF(OR(G569="Run Time", G569="CC (Changeover Cleaning)"), I569, 0)</f>
        <v>9.749999841054284E-2</v>
      </c>
      <c r="K569">
        <f>IF(G569&lt;&gt;"PM (Maintenance)", I569, 0)</f>
        <v>9.749999841054284E-2</v>
      </c>
      <c r="L569" s="5">
        <f>MAX(tbl_Fact[[#This Row],[TotalBiscuitsMade]],tbl_Fact[[#This Row],[GoodMadeBiscuits]])</f>
        <v>269616</v>
      </c>
      <c r="M569" s="5">
        <f>IF(tbl_Fact[[#This Row],[Operating_Hours]]&gt;0,tbl_Fact[[#This Row],[Operating_Hours]]*51840,0)</f>
        <v>5054.3999176025409</v>
      </c>
    </row>
    <row r="570" spans="1:13" hidden="1" x14ac:dyDescent="0.2">
      <c r="A570" t="s">
        <v>5</v>
      </c>
      <c r="B570" s="1">
        <v>44379.974120370367</v>
      </c>
      <c r="C570" s="1">
        <v>44379.974733796298</v>
      </c>
      <c r="D570">
        <v>0.88333332538604703</v>
      </c>
      <c r="E570">
        <v>270073</v>
      </c>
      <c r="F570">
        <v>124703</v>
      </c>
      <c r="G570" t="s">
        <v>44</v>
      </c>
      <c r="H570" t="s">
        <v>25</v>
      </c>
      <c r="I570">
        <f>tbl_Fact[[#This Row],[Duration]] / 60</f>
        <v>1.4722222089767451E-2</v>
      </c>
      <c r="J570">
        <f>IF(OR(G570="Run Time", G570="CC (Changeover Cleaning)"), I570, 0)</f>
        <v>0</v>
      </c>
      <c r="K570">
        <f>IF(G570&lt;&gt;"PM (Maintenance)", I570, 0)</f>
        <v>1.4722222089767451E-2</v>
      </c>
      <c r="L570" s="5">
        <f>MAX(tbl_Fact[[#This Row],[TotalBiscuitsMade]],tbl_Fact[[#This Row],[GoodMadeBiscuits]])</f>
        <v>270073</v>
      </c>
      <c r="M570" s="5">
        <f>IF(tbl_Fact[[#This Row],[Operating_Hours]]&gt;0,tbl_Fact[[#This Row],[Operating_Hours]]*51840,0)</f>
        <v>0</v>
      </c>
    </row>
    <row r="571" spans="1:13" hidden="1" x14ac:dyDescent="0.2">
      <c r="A571" t="s">
        <v>5</v>
      </c>
      <c r="B571" s="1">
        <v>44379.974733796298</v>
      </c>
      <c r="C571" s="1">
        <v>44379.975324074076</v>
      </c>
      <c r="D571">
        <v>0.85000002384185802</v>
      </c>
      <c r="E571">
        <v>269823</v>
      </c>
      <c r="F571">
        <v>124862</v>
      </c>
      <c r="G571" t="s">
        <v>43</v>
      </c>
      <c r="H571" t="s">
        <v>25</v>
      </c>
      <c r="I571">
        <f>tbl_Fact[[#This Row],[Duration]] / 60</f>
        <v>1.4166667064030967E-2</v>
      </c>
      <c r="J571">
        <f>IF(OR(G571="Run Time", G571="CC (Changeover Cleaning)"), I571, 0)</f>
        <v>1.4166667064030967E-2</v>
      </c>
      <c r="K571">
        <f>IF(G571&lt;&gt;"PM (Maintenance)", I571, 0)</f>
        <v>1.4166667064030967E-2</v>
      </c>
      <c r="L571" s="5">
        <f>MAX(tbl_Fact[[#This Row],[TotalBiscuitsMade]],tbl_Fact[[#This Row],[GoodMadeBiscuits]])</f>
        <v>269823</v>
      </c>
      <c r="M571" s="5">
        <f>IF(tbl_Fact[[#This Row],[Operating_Hours]]&gt;0,tbl_Fact[[#This Row],[Operating_Hours]]*51840,0)</f>
        <v>734.40002059936535</v>
      </c>
    </row>
    <row r="572" spans="1:13" hidden="1" x14ac:dyDescent="0.2">
      <c r="A572" t="s">
        <v>5</v>
      </c>
      <c r="B572" s="1">
        <v>44379.975324074076</v>
      </c>
      <c r="C572" s="1">
        <v>44379.975960648146</v>
      </c>
      <c r="D572">
        <v>0.91666668653488204</v>
      </c>
      <c r="E572">
        <v>270139</v>
      </c>
      <c r="F572">
        <v>125086</v>
      </c>
      <c r="G572" t="s">
        <v>44</v>
      </c>
      <c r="H572" t="s">
        <v>25</v>
      </c>
      <c r="I572">
        <f>tbl_Fact[[#This Row],[Duration]] / 60</f>
        <v>1.5277778108914701E-2</v>
      </c>
      <c r="J572">
        <f>IF(OR(G572="Run Time", G572="CC (Changeover Cleaning)"), I572, 0)</f>
        <v>0</v>
      </c>
      <c r="K572">
        <f>IF(G572&lt;&gt;"PM (Maintenance)", I572, 0)</f>
        <v>1.5277778108914701E-2</v>
      </c>
      <c r="L572" s="5">
        <f>MAX(tbl_Fact[[#This Row],[TotalBiscuitsMade]],tbl_Fact[[#This Row],[GoodMadeBiscuits]])</f>
        <v>270139</v>
      </c>
      <c r="M572" s="5">
        <f>IF(tbl_Fact[[#This Row],[Operating_Hours]]&gt;0,tbl_Fact[[#This Row],[Operating_Hours]]*51840,0)</f>
        <v>0</v>
      </c>
    </row>
    <row r="573" spans="1:13" hidden="1" x14ac:dyDescent="0.2">
      <c r="A573" t="s">
        <v>5</v>
      </c>
      <c r="B573" s="1">
        <v>44379.975960648146</v>
      </c>
      <c r="C573" s="1">
        <v>44379.977939814817</v>
      </c>
      <c r="D573">
        <v>2.8499999046325701</v>
      </c>
      <c r="E573">
        <v>270332</v>
      </c>
      <c r="F573">
        <v>124838</v>
      </c>
      <c r="G573" t="s">
        <v>43</v>
      </c>
      <c r="H573" t="s">
        <v>25</v>
      </c>
      <c r="I573">
        <f>tbl_Fact[[#This Row],[Duration]] / 60</f>
        <v>4.7499998410542837E-2</v>
      </c>
      <c r="J573">
        <f>IF(OR(G573="Run Time", G573="CC (Changeover Cleaning)"), I573, 0)</f>
        <v>4.7499998410542837E-2</v>
      </c>
      <c r="K573">
        <f>IF(G573&lt;&gt;"PM (Maintenance)", I573, 0)</f>
        <v>4.7499998410542837E-2</v>
      </c>
      <c r="L573" s="5">
        <f>MAX(tbl_Fact[[#This Row],[TotalBiscuitsMade]],tbl_Fact[[#This Row],[GoodMadeBiscuits]])</f>
        <v>270332</v>
      </c>
      <c r="M573" s="5">
        <f>IF(tbl_Fact[[#This Row],[Operating_Hours]]&gt;0,tbl_Fact[[#This Row],[Operating_Hours]]*51840,0)</f>
        <v>2462.3999176025409</v>
      </c>
    </row>
    <row r="574" spans="1:13" hidden="1" x14ac:dyDescent="0.2">
      <c r="A574" t="s">
        <v>5</v>
      </c>
      <c r="B574" s="1">
        <v>44379.977939814817</v>
      </c>
      <c r="C574" s="1">
        <v>44379.978020833332</v>
      </c>
      <c r="D574">
        <v>0.116666667163372</v>
      </c>
      <c r="E574">
        <v>270429</v>
      </c>
      <c r="F574">
        <v>125297</v>
      </c>
      <c r="G574" t="s">
        <v>44</v>
      </c>
      <c r="H574" t="s">
        <v>25</v>
      </c>
      <c r="I574">
        <f>tbl_Fact[[#This Row],[Duration]] / 60</f>
        <v>1.9444444527228666E-3</v>
      </c>
      <c r="J574">
        <f>IF(OR(G574="Run Time", G574="CC (Changeover Cleaning)"), I574, 0)</f>
        <v>0</v>
      </c>
      <c r="K574">
        <f>IF(G574&lt;&gt;"PM (Maintenance)", I574, 0)</f>
        <v>1.9444444527228666E-3</v>
      </c>
      <c r="L574" s="5">
        <f>MAX(tbl_Fact[[#This Row],[TotalBiscuitsMade]],tbl_Fact[[#This Row],[GoodMadeBiscuits]])</f>
        <v>270429</v>
      </c>
      <c r="M574" s="5">
        <f>IF(tbl_Fact[[#This Row],[Operating_Hours]]&gt;0,tbl_Fact[[#This Row],[Operating_Hours]]*51840,0)</f>
        <v>0</v>
      </c>
    </row>
    <row r="575" spans="1:13" hidden="1" x14ac:dyDescent="0.2">
      <c r="A575" t="s">
        <v>5</v>
      </c>
      <c r="B575" s="1">
        <v>44379.978020833332</v>
      </c>
      <c r="C575" s="1">
        <v>44379.978622685187</v>
      </c>
      <c r="D575">
        <v>0.86666667461395297</v>
      </c>
      <c r="E575">
        <v>270142</v>
      </c>
      <c r="F575">
        <v>125362</v>
      </c>
      <c r="G575" t="s">
        <v>43</v>
      </c>
      <c r="H575" t="s">
        <v>25</v>
      </c>
      <c r="I575">
        <f>tbl_Fact[[#This Row],[Duration]] / 60</f>
        <v>1.4444444576899217E-2</v>
      </c>
      <c r="J575">
        <f>IF(OR(G575="Run Time", G575="CC (Changeover Cleaning)"), I575, 0)</f>
        <v>1.4444444576899217E-2</v>
      </c>
      <c r="K575">
        <f>IF(G575&lt;&gt;"PM (Maintenance)", I575, 0)</f>
        <v>1.4444444576899217E-2</v>
      </c>
      <c r="L575" s="5">
        <f>MAX(tbl_Fact[[#This Row],[TotalBiscuitsMade]],tbl_Fact[[#This Row],[GoodMadeBiscuits]])</f>
        <v>270142</v>
      </c>
      <c r="M575" s="5">
        <f>IF(tbl_Fact[[#This Row],[Operating_Hours]]&gt;0,tbl_Fact[[#This Row],[Operating_Hours]]*51840,0)</f>
        <v>748.80000686645542</v>
      </c>
    </row>
    <row r="576" spans="1:13" hidden="1" x14ac:dyDescent="0.2">
      <c r="A576" t="s">
        <v>5</v>
      </c>
      <c r="B576" s="1">
        <v>44379.978622685187</v>
      </c>
      <c r="C576" s="1">
        <v>44379.979259259257</v>
      </c>
      <c r="D576">
        <v>0.91666668653488204</v>
      </c>
      <c r="E576">
        <v>270544</v>
      </c>
      <c r="F576">
        <v>125610</v>
      </c>
      <c r="G576" t="s">
        <v>44</v>
      </c>
      <c r="H576" t="s">
        <v>25</v>
      </c>
      <c r="I576">
        <f>tbl_Fact[[#This Row],[Duration]] / 60</f>
        <v>1.5277778108914701E-2</v>
      </c>
      <c r="J576">
        <f>IF(OR(G576="Run Time", G576="CC (Changeover Cleaning)"), I576, 0)</f>
        <v>0</v>
      </c>
      <c r="K576">
        <f>IF(G576&lt;&gt;"PM (Maintenance)", I576, 0)</f>
        <v>1.5277778108914701E-2</v>
      </c>
      <c r="L576" s="5">
        <f>MAX(tbl_Fact[[#This Row],[TotalBiscuitsMade]],tbl_Fact[[#This Row],[GoodMadeBiscuits]])</f>
        <v>270544</v>
      </c>
      <c r="M576" s="5">
        <f>IF(tbl_Fact[[#This Row],[Operating_Hours]]&gt;0,tbl_Fact[[#This Row],[Operating_Hours]]*51840,0)</f>
        <v>0</v>
      </c>
    </row>
    <row r="577" spans="1:13" hidden="1" x14ac:dyDescent="0.2">
      <c r="A577" t="s">
        <v>5</v>
      </c>
      <c r="B577" s="1">
        <v>44379.979259259257</v>
      </c>
      <c r="C577" s="1">
        <v>44379.979560185187</v>
      </c>
      <c r="D577">
        <v>0.43333333730697599</v>
      </c>
      <c r="E577">
        <v>270806</v>
      </c>
      <c r="F577">
        <v>125508</v>
      </c>
      <c r="G577" t="s">
        <v>43</v>
      </c>
      <c r="H577" t="s">
        <v>25</v>
      </c>
      <c r="I577">
        <f>tbl_Fact[[#This Row],[Duration]] / 60</f>
        <v>7.2222222884495996E-3</v>
      </c>
      <c r="J577">
        <f>IF(OR(G577="Run Time", G577="CC (Changeover Cleaning)"), I577, 0)</f>
        <v>7.2222222884495996E-3</v>
      </c>
      <c r="K577">
        <f>IF(G577&lt;&gt;"PM (Maintenance)", I577, 0)</f>
        <v>7.2222222884495996E-3</v>
      </c>
      <c r="L577" s="5">
        <f>MAX(tbl_Fact[[#This Row],[TotalBiscuitsMade]],tbl_Fact[[#This Row],[GoodMadeBiscuits]])</f>
        <v>270806</v>
      </c>
      <c r="M577" s="5">
        <f>IF(tbl_Fact[[#This Row],[Operating_Hours]]&gt;0,tbl_Fact[[#This Row],[Operating_Hours]]*51840,0)</f>
        <v>374.40000343322725</v>
      </c>
    </row>
    <row r="578" spans="1:13" hidden="1" x14ac:dyDescent="0.2">
      <c r="A578" t="s">
        <v>5</v>
      </c>
      <c r="B578" s="1">
        <v>44379.979560185187</v>
      </c>
      <c r="C578" s="1">
        <v>44379.982210648152</v>
      </c>
      <c r="D578">
        <v>3.8166666030883798</v>
      </c>
      <c r="E578">
        <v>272707</v>
      </c>
      <c r="F578">
        <v>127538</v>
      </c>
      <c r="G578" t="s">
        <v>44</v>
      </c>
      <c r="H578" t="s">
        <v>25</v>
      </c>
      <c r="I578">
        <f>tbl_Fact[[#This Row],[Duration]] / 60</f>
        <v>6.3611110051472991E-2</v>
      </c>
      <c r="J578">
        <f>IF(OR(G578="Run Time", G578="CC (Changeover Cleaning)"), I578, 0)</f>
        <v>0</v>
      </c>
      <c r="K578">
        <f>IF(G578&lt;&gt;"PM (Maintenance)", I578, 0)</f>
        <v>6.3611110051472991E-2</v>
      </c>
      <c r="L578" s="5">
        <f>MAX(tbl_Fact[[#This Row],[TotalBiscuitsMade]],tbl_Fact[[#This Row],[GoodMadeBiscuits]])</f>
        <v>272707</v>
      </c>
      <c r="M578" s="5">
        <f>IF(tbl_Fact[[#This Row],[Operating_Hours]]&gt;0,tbl_Fact[[#This Row],[Operating_Hours]]*51840,0)</f>
        <v>0</v>
      </c>
    </row>
    <row r="579" spans="1:13" hidden="1" x14ac:dyDescent="0.2">
      <c r="A579" t="s">
        <v>5</v>
      </c>
      <c r="B579" s="1">
        <v>44379.982210648152</v>
      </c>
      <c r="C579" s="1">
        <v>44379.983240740738</v>
      </c>
      <c r="D579">
        <v>1.4833333492279099</v>
      </c>
      <c r="E579">
        <v>272950</v>
      </c>
      <c r="F579">
        <v>127343</v>
      </c>
      <c r="G579" t="s">
        <v>43</v>
      </c>
      <c r="H579" t="s">
        <v>25</v>
      </c>
      <c r="I579">
        <f>tbl_Fact[[#This Row],[Duration]] / 60</f>
        <v>2.4722222487131833E-2</v>
      </c>
      <c r="J579">
        <f>IF(OR(G579="Run Time", G579="CC (Changeover Cleaning)"), I579, 0)</f>
        <v>2.4722222487131833E-2</v>
      </c>
      <c r="K579">
        <f>IF(G579&lt;&gt;"PM (Maintenance)", I579, 0)</f>
        <v>2.4722222487131833E-2</v>
      </c>
      <c r="L579" s="5">
        <f>MAX(tbl_Fact[[#This Row],[TotalBiscuitsMade]],tbl_Fact[[#This Row],[GoodMadeBiscuits]])</f>
        <v>272950</v>
      </c>
      <c r="M579" s="5">
        <f>IF(tbl_Fact[[#This Row],[Operating_Hours]]&gt;0,tbl_Fact[[#This Row],[Operating_Hours]]*51840,0)</f>
        <v>1281.6000137329142</v>
      </c>
    </row>
    <row r="580" spans="1:13" hidden="1" x14ac:dyDescent="0.2">
      <c r="A580" t="s">
        <v>5</v>
      </c>
      <c r="B580" s="1">
        <v>44379.983240740738</v>
      </c>
      <c r="C580" s="1">
        <v>44379.986655092594</v>
      </c>
      <c r="D580">
        <v>4.9166665077209499</v>
      </c>
      <c r="E580">
        <v>275653</v>
      </c>
      <c r="F580">
        <v>130559</v>
      </c>
      <c r="G580" t="s">
        <v>44</v>
      </c>
      <c r="H580" t="s">
        <v>25</v>
      </c>
      <c r="I580">
        <f>tbl_Fact[[#This Row],[Duration]] / 60</f>
        <v>8.1944441795349168E-2</v>
      </c>
      <c r="J580">
        <f>IF(OR(G580="Run Time", G580="CC (Changeover Cleaning)"), I580, 0)</f>
        <v>0</v>
      </c>
      <c r="K580">
        <f>IF(G580&lt;&gt;"PM (Maintenance)", I580, 0)</f>
        <v>8.1944441795349168E-2</v>
      </c>
      <c r="L580" s="5">
        <f>MAX(tbl_Fact[[#This Row],[TotalBiscuitsMade]],tbl_Fact[[#This Row],[GoodMadeBiscuits]])</f>
        <v>275653</v>
      </c>
      <c r="M580" s="5">
        <f>IF(tbl_Fact[[#This Row],[Operating_Hours]]&gt;0,tbl_Fact[[#This Row],[Operating_Hours]]*51840,0)</f>
        <v>0</v>
      </c>
    </row>
    <row r="581" spans="1:13" hidden="1" x14ac:dyDescent="0.2">
      <c r="A581" t="s">
        <v>5</v>
      </c>
      <c r="B581" s="1">
        <v>44379.986655092594</v>
      </c>
      <c r="C581" s="1">
        <v>44379.987037037034</v>
      </c>
      <c r="D581">
        <v>0.55000001192092896</v>
      </c>
      <c r="E581">
        <v>275323</v>
      </c>
      <c r="F581">
        <v>130117</v>
      </c>
      <c r="G581" t="s">
        <v>43</v>
      </c>
      <c r="H581" t="s">
        <v>25</v>
      </c>
      <c r="I581">
        <f>tbl_Fact[[#This Row],[Duration]] / 60</f>
        <v>9.1666668653488156E-3</v>
      </c>
      <c r="J581">
        <f>IF(OR(G581="Run Time", G581="CC (Changeover Cleaning)"), I581, 0)</f>
        <v>9.1666668653488156E-3</v>
      </c>
      <c r="K581">
        <f>IF(G581&lt;&gt;"PM (Maintenance)", I581, 0)</f>
        <v>9.1666668653488156E-3</v>
      </c>
      <c r="L581" s="5">
        <f>MAX(tbl_Fact[[#This Row],[TotalBiscuitsMade]],tbl_Fact[[#This Row],[GoodMadeBiscuits]])</f>
        <v>275323</v>
      </c>
      <c r="M581" s="5">
        <f>IF(tbl_Fact[[#This Row],[Operating_Hours]]&gt;0,tbl_Fact[[#This Row],[Operating_Hours]]*51840,0)</f>
        <v>475.20001029968262</v>
      </c>
    </row>
    <row r="582" spans="1:13" hidden="1" x14ac:dyDescent="0.2">
      <c r="A582" t="s">
        <v>5</v>
      </c>
      <c r="B582" s="1">
        <v>44379.987037037034</v>
      </c>
      <c r="C582" s="1">
        <v>44379.987037037034</v>
      </c>
      <c r="D582">
        <v>0</v>
      </c>
      <c r="E582">
        <v>288004</v>
      </c>
      <c r="F582">
        <v>142912</v>
      </c>
      <c r="G582" t="s">
        <v>44</v>
      </c>
      <c r="H582" t="s">
        <v>25</v>
      </c>
      <c r="I582">
        <f>tbl_Fact[[#This Row],[Duration]] / 60</f>
        <v>0</v>
      </c>
      <c r="J582">
        <f>IF(OR(G582="Run Time", G582="CC (Changeover Cleaning)"), I582, 0)</f>
        <v>0</v>
      </c>
      <c r="K582">
        <f>IF(G582&lt;&gt;"PM (Maintenance)", I582, 0)</f>
        <v>0</v>
      </c>
      <c r="L582" s="5">
        <f>MAX(tbl_Fact[[#This Row],[TotalBiscuitsMade]],tbl_Fact[[#This Row],[GoodMadeBiscuits]])</f>
        <v>288004</v>
      </c>
      <c r="M582" s="5">
        <f>IF(tbl_Fact[[#This Row],[Operating_Hours]]&gt;0,tbl_Fact[[#This Row],[Operating_Hours]]*51840,0)</f>
        <v>0</v>
      </c>
    </row>
    <row r="583" spans="1:13" hidden="1" x14ac:dyDescent="0.2">
      <c r="A583" t="s">
        <v>5</v>
      </c>
      <c r="B583" s="1">
        <v>44379.987037037034</v>
      </c>
      <c r="C583" s="1">
        <v>44380.003622685188</v>
      </c>
      <c r="D583">
        <v>23.8833332061768</v>
      </c>
      <c r="E583">
        <v>291909</v>
      </c>
      <c r="F583">
        <v>146607</v>
      </c>
      <c r="G583" t="s">
        <v>44</v>
      </c>
      <c r="H583" t="s">
        <v>25</v>
      </c>
      <c r="I583">
        <f>tbl_Fact[[#This Row],[Duration]] / 60</f>
        <v>0.39805555343628002</v>
      </c>
      <c r="J583">
        <f>IF(OR(G583="Run Time", G583="CC (Changeover Cleaning)"), I583, 0)</f>
        <v>0</v>
      </c>
      <c r="K583">
        <f>IF(G583&lt;&gt;"PM (Maintenance)", I583, 0)</f>
        <v>0.39805555343628002</v>
      </c>
      <c r="L583" s="5">
        <f>MAX(tbl_Fact[[#This Row],[TotalBiscuitsMade]],tbl_Fact[[#This Row],[GoodMadeBiscuits]])</f>
        <v>291909</v>
      </c>
      <c r="M583" s="5">
        <f>IF(tbl_Fact[[#This Row],[Operating_Hours]]&gt;0,tbl_Fact[[#This Row],[Operating_Hours]]*51840,0)</f>
        <v>0</v>
      </c>
    </row>
    <row r="584" spans="1:13" hidden="1" x14ac:dyDescent="0.2">
      <c r="A584" t="s">
        <v>6</v>
      </c>
      <c r="B584" s="1">
        <v>44379.992129629631</v>
      </c>
      <c r="C584" s="1">
        <v>44379.992222222223</v>
      </c>
      <c r="D584">
        <v>0.133349999785423</v>
      </c>
      <c r="E584">
        <v>0</v>
      </c>
      <c r="F584">
        <v>117</v>
      </c>
      <c r="G584" t="s">
        <v>43</v>
      </c>
      <c r="H584" t="s">
        <v>25</v>
      </c>
      <c r="I584">
        <f>tbl_Fact[[#This Row],[Duration]] / 60</f>
        <v>2.2224999964237167E-3</v>
      </c>
      <c r="J584">
        <f>IF(OR(G584="Run Time", G584="CC (Changeover Cleaning)"), I584, 0)</f>
        <v>2.2224999964237167E-3</v>
      </c>
      <c r="K584">
        <f>IF(G584&lt;&gt;"PM (Maintenance)", I584, 0)</f>
        <v>2.2224999964237167E-3</v>
      </c>
      <c r="L584" s="5">
        <f>MAX(tbl_Fact[[#This Row],[TotalBiscuitsMade]],tbl_Fact[[#This Row],[GoodMadeBiscuits]])</f>
        <v>117</v>
      </c>
      <c r="M584" s="5">
        <f>IF(tbl_Fact[[#This Row],[Operating_Hours]]&gt;0,tbl_Fact[[#This Row],[Operating_Hours]]*51840,0)</f>
        <v>115.21439981460547</v>
      </c>
    </row>
    <row r="585" spans="1:13" hidden="1" x14ac:dyDescent="0.2">
      <c r="A585" t="s">
        <v>6</v>
      </c>
      <c r="B585" s="1">
        <v>44379.992222222223</v>
      </c>
      <c r="C585" s="1">
        <v>44379.992418981485</v>
      </c>
      <c r="D585">
        <v>0.28333333134651201</v>
      </c>
      <c r="E585">
        <v>0</v>
      </c>
      <c r="F585">
        <v>193</v>
      </c>
      <c r="G585" t="s">
        <v>44</v>
      </c>
      <c r="H585" t="s">
        <v>25</v>
      </c>
      <c r="I585">
        <f>tbl_Fact[[#This Row],[Duration]] / 60</f>
        <v>4.7222221891085334E-3</v>
      </c>
      <c r="J585">
        <f>IF(OR(G585="Run Time", G585="CC (Changeover Cleaning)"), I585, 0)</f>
        <v>0</v>
      </c>
      <c r="K585">
        <f>IF(G585&lt;&gt;"PM (Maintenance)", I585, 0)</f>
        <v>4.7222221891085334E-3</v>
      </c>
      <c r="L585" s="5">
        <f>MAX(tbl_Fact[[#This Row],[TotalBiscuitsMade]],tbl_Fact[[#This Row],[GoodMadeBiscuits]])</f>
        <v>193</v>
      </c>
      <c r="M585" s="5">
        <f>IF(tbl_Fact[[#This Row],[Operating_Hours]]&gt;0,tbl_Fact[[#This Row],[Operating_Hours]]*51840,0)</f>
        <v>0</v>
      </c>
    </row>
    <row r="586" spans="1:13" hidden="1" x14ac:dyDescent="0.2">
      <c r="A586" t="s">
        <v>6</v>
      </c>
      <c r="B586" s="1">
        <v>44379.992418981485</v>
      </c>
      <c r="C586" s="1">
        <v>44380.1330787037</v>
      </c>
      <c r="D586">
        <v>202.55339050293</v>
      </c>
      <c r="E586">
        <v>0</v>
      </c>
      <c r="F586">
        <v>70</v>
      </c>
      <c r="G586" t="s">
        <v>43</v>
      </c>
      <c r="H586" t="s">
        <v>25</v>
      </c>
      <c r="I586">
        <f>tbl_Fact[[#This Row],[Duration]] / 60</f>
        <v>3.3758898417154999</v>
      </c>
      <c r="J586">
        <f>IF(OR(G586="Run Time", G586="CC (Changeover Cleaning)"), I586, 0)</f>
        <v>3.3758898417154999</v>
      </c>
      <c r="K586">
        <f>IF(G586&lt;&gt;"PM (Maintenance)", I586, 0)</f>
        <v>3.3758898417154999</v>
      </c>
      <c r="L586" s="5">
        <f>MAX(tbl_Fact[[#This Row],[TotalBiscuitsMade]],tbl_Fact[[#This Row],[GoodMadeBiscuits]])</f>
        <v>70</v>
      </c>
      <c r="M586" s="5">
        <f>IF(tbl_Fact[[#This Row],[Operating_Hours]]&gt;0,tbl_Fact[[#This Row],[Operating_Hours]]*51840,0)</f>
        <v>175006.12939453151</v>
      </c>
    </row>
    <row r="587" spans="1:13" hidden="1" x14ac:dyDescent="0.2">
      <c r="A587" t="s">
        <v>7</v>
      </c>
      <c r="B587" s="1">
        <v>44379.992418981485</v>
      </c>
      <c r="C587" s="1">
        <v>44379.99287037037</v>
      </c>
      <c r="D587">
        <v>0.65001666545867898</v>
      </c>
      <c r="E587">
        <v>0</v>
      </c>
      <c r="F587">
        <v>496</v>
      </c>
      <c r="G587" t="s">
        <v>43</v>
      </c>
      <c r="H587" t="s">
        <v>25</v>
      </c>
      <c r="I587">
        <f>tbl_Fact[[#This Row],[Duration]] / 60</f>
        <v>1.0833611090977984E-2</v>
      </c>
      <c r="J587">
        <f>IF(OR(G587="Run Time", G587="CC (Changeover Cleaning)"), I587, 0)</f>
        <v>1.0833611090977984E-2</v>
      </c>
      <c r="K587">
        <f>IF(G587&lt;&gt;"PM (Maintenance)", I587, 0)</f>
        <v>1.0833611090977984E-2</v>
      </c>
      <c r="L587" s="5">
        <f>MAX(tbl_Fact[[#This Row],[TotalBiscuitsMade]],tbl_Fact[[#This Row],[GoodMadeBiscuits]])</f>
        <v>496</v>
      </c>
      <c r="M587" s="5">
        <f>IF(tbl_Fact[[#This Row],[Operating_Hours]]&gt;0,tbl_Fact[[#This Row],[Operating_Hours]]*51840,0)</f>
        <v>561.61439895629871</v>
      </c>
    </row>
    <row r="588" spans="1:13" hidden="1" x14ac:dyDescent="0.2">
      <c r="A588" t="s">
        <v>7</v>
      </c>
      <c r="B588" s="1">
        <v>44379.99287037037</v>
      </c>
      <c r="C588" s="1">
        <v>44380.132615740738</v>
      </c>
      <c r="D588">
        <v>201.23667907714801</v>
      </c>
      <c r="E588">
        <v>0</v>
      </c>
      <c r="F588">
        <v>47</v>
      </c>
      <c r="G588" t="s">
        <v>44</v>
      </c>
      <c r="H588" t="s">
        <v>25</v>
      </c>
      <c r="I588">
        <f>tbl_Fact[[#This Row],[Duration]] / 60</f>
        <v>3.3539446512858002</v>
      </c>
      <c r="J588">
        <f>IF(OR(G588="Run Time", G588="CC (Changeover Cleaning)"), I588, 0)</f>
        <v>0</v>
      </c>
      <c r="K588">
        <f>IF(G588&lt;&gt;"PM (Maintenance)", I588, 0)</f>
        <v>3.3539446512858002</v>
      </c>
      <c r="L588" s="5">
        <f>MAX(tbl_Fact[[#This Row],[TotalBiscuitsMade]],tbl_Fact[[#This Row],[GoodMadeBiscuits]])</f>
        <v>47</v>
      </c>
      <c r="M588" s="5">
        <f>IF(tbl_Fact[[#This Row],[Operating_Hours]]&gt;0,tbl_Fact[[#This Row],[Operating_Hours]]*51840,0)</f>
        <v>0</v>
      </c>
    </row>
    <row r="589" spans="1:13" hidden="1" x14ac:dyDescent="0.2">
      <c r="A589" t="s">
        <v>5</v>
      </c>
      <c r="B589" s="1">
        <v>44380.003622685188</v>
      </c>
      <c r="C589" s="1">
        <v>44380.005231481482</v>
      </c>
      <c r="D589">
        <v>2.3166666030883798</v>
      </c>
      <c r="E589">
        <v>291748</v>
      </c>
      <c r="F589">
        <v>146535</v>
      </c>
      <c r="G589" t="s">
        <v>43</v>
      </c>
      <c r="H589" t="s">
        <v>25</v>
      </c>
      <c r="I589">
        <f>tbl_Fact[[#This Row],[Duration]] / 60</f>
        <v>3.8611110051472997E-2</v>
      </c>
      <c r="J589">
        <f>IF(OR(G589="Run Time", G589="CC (Changeover Cleaning)"), I589, 0)</f>
        <v>3.8611110051472997E-2</v>
      </c>
      <c r="K589">
        <f>IF(G589&lt;&gt;"PM (Maintenance)", I589, 0)</f>
        <v>3.8611110051472997E-2</v>
      </c>
      <c r="L589" s="5">
        <f>MAX(tbl_Fact[[#This Row],[TotalBiscuitsMade]],tbl_Fact[[#This Row],[GoodMadeBiscuits]])</f>
        <v>291748</v>
      </c>
      <c r="M589" s="5">
        <f>IF(tbl_Fact[[#This Row],[Operating_Hours]]&gt;0,tbl_Fact[[#This Row],[Operating_Hours]]*51840,0)</f>
        <v>2001.5999450683601</v>
      </c>
    </row>
    <row r="590" spans="1:13" hidden="1" x14ac:dyDescent="0.2">
      <c r="A590" t="s">
        <v>5</v>
      </c>
      <c r="B590" s="1">
        <v>44380.005231481482</v>
      </c>
      <c r="C590" s="1">
        <v>44380.005659722221</v>
      </c>
      <c r="D590">
        <v>0.61666667461395297</v>
      </c>
      <c r="E590">
        <v>292069</v>
      </c>
      <c r="F590">
        <v>146782</v>
      </c>
      <c r="G590" t="s">
        <v>44</v>
      </c>
      <c r="H590" t="s">
        <v>25</v>
      </c>
      <c r="I590">
        <f>tbl_Fact[[#This Row],[Duration]] / 60</f>
        <v>1.0277777910232549E-2</v>
      </c>
      <c r="J590">
        <f>IF(OR(G590="Run Time", G590="CC (Changeover Cleaning)"), I590, 0)</f>
        <v>0</v>
      </c>
      <c r="K590">
        <f>IF(G590&lt;&gt;"PM (Maintenance)", I590, 0)</f>
        <v>1.0277777910232549E-2</v>
      </c>
      <c r="L590" s="5">
        <f>MAX(tbl_Fact[[#This Row],[TotalBiscuitsMade]],tbl_Fact[[#This Row],[GoodMadeBiscuits]])</f>
        <v>292069</v>
      </c>
      <c r="M590" s="5">
        <f>IF(tbl_Fact[[#This Row],[Operating_Hours]]&gt;0,tbl_Fact[[#This Row],[Operating_Hours]]*51840,0)</f>
        <v>0</v>
      </c>
    </row>
    <row r="591" spans="1:13" hidden="1" x14ac:dyDescent="0.2">
      <c r="A591" t="s">
        <v>5</v>
      </c>
      <c r="B591" s="1">
        <v>44380.005659722221</v>
      </c>
      <c r="C591" s="1">
        <v>44380.005949074075</v>
      </c>
      <c r="D591">
        <v>0.41666665673255898</v>
      </c>
      <c r="E591">
        <v>292208</v>
      </c>
      <c r="F591">
        <v>147057</v>
      </c>
      <c r="G591" t="s">
        <v>43</v>
      </c>
      <c r="H591" t="s">
        <v>25</v>
      </c>
      <c r="I591">
        <f>tbl_Fact[[#This Row],[Duration]] / 60</f>
        <v>6.9444442788759832E-3</v>
      </c>
      <c r="J591">
        <f>IF(OR(G591="Run Time", G591="CC (Changeover Cleaning)"), I591, 0)</f>
        <v>6.9444442788759832E-3</v>
      </c>
      <c r="K591">
        <f>IF(G591&lt;&gt;"PM (Maintenance)", I591, 0)</f>
        <v>6.9444442788759832E-3</v>
      </c>
      <c r="L591" s="5">
        <f>MAX(tbl_Fact[[#This Row],[TotalBiscuitsMade]],tbl_Fact[[#This Row],[GoodMadeBiscuits]])</f>
        <v>292208</v>
      </c>
      <c r="M591" s="5">
        <f>IF(tbl_Fact[[#This Row],[Operating_Hours]]&gt;0,tbl_Fact[[#This Row],[Operating_Hours]]*51840,0)</f>
        <v>359.99999141693098</v>
      </c>
    </row>
    <row r="592" spans="1:13" hidden="1" x14ac:dyDescent="0.2">
      <c r="A592" t="s">
        <v>5</v>
      </c>
      <c r="B592" s="1">
        <v>44380.005949074075</v>
      </c>
      <c r="C592" s="1">
        <v>44380.016793981478</v>
      </c>
      <c r="D592">
        <v>15.6166667938232</v>
      </c>
      <c r="E592">
        <v>302897</v>
      </c>
      <c r="F592">
        <v>157410</v>
      </c>
      <c r="G592" t="s">
        <v>44</v>
      </c>
      <c r="H592" t="s">
        <v>25</v>
      </c>
      <c r="I592">
        <f>tbl_Fact[[#This Row],[Duration]] / 60</f>
        <v>0.26027777989705331</v>
      </c>
      <c r="J592">
        <f>IF(OR(G592="Run Time", G592="CC (Changeover Cleaning)"), I592, 0)</f>
        <v>0</v>
      </c>
      <c r="K592">
        <f>IF(G592&lt;&gt;"PM (Maintenance)", I592, 0)</f>
        <v>0.26027777989705331</v>
      </c>
      <c r="L592" s="5">
        <f>MAX(tbl_Fact[[#This Row],[TotalBiscuitsMade]],tbl_Fact[[#This Row],[GoodMadeBiscuits]])</f>
        <v>302897</v>
      </c>
      <c r="M592" s="5">
        <f>IF(tbl_Fact[[#This Row],[Operating_Hours]]&gt;0,tbl_Fact[[#This Row],[Operating_Hours]]*51840,0)</f>
        <v>0</v>
      </c>
    </row>
    <row r="593" spans="1:13" hidden="1" x14ac:dyDescent="0.2">
      <c r="A593" t="s">
        <v>5</v>
      </c>
      <c r="B593" s="1">
        <v>44380.016793981478</v>
      </c>
      <c r="C593" s="1">
        <v>44380.017546296294</v>
      </c>
      <c r="D593">
        <v>1.0833333730697601</v>
      </c>
      <c r="E593">
        <v>302762</v>
      </c>
      <c r="F593">
        <v>157556</v>
      </c>
      <c r="G593" t="s">
        <v>43</v>
      </c>
      <c r="H593" t="s">
        <v>25</v>
      </c>
      <c r="I593">
        <f>tbl_Fact[[#This Row],[Duration]] / 60</f>
        <v>1.8055556217829335E-2</v>
      </c>
      <c r="J593">
        <f>IF(OR(G593="Run Time", G593="CC (Changeover Cleaning)"), I593, 0)</f>
        <v>1.8055556217829335E-2</v>
      </c>
      <c r="K593">
        <f>IF(G593&lt;&gt;"PM (Maintenance)", I593, 0)</f>
        <v>1.8055556217829335E-2</v>
      </c>
      <c r="L593" s="5">
        <f>MAX(tbl_Fact[[#This Row],[TotalBiscuitsMade]],tbl_Fact[[#This Row],[GoodMadeBiscuits]])</f>
        <v>302762</v>
      </c>
      <c r="M593" s="5">
        <f>IF(tbl_Fact[[#This Row],[Operating_Hours]]&gt;0,tbl_Fact[[#This Row],[Operating_Hours]]*51840,0)</f>
        <v>936.00003433227266</v>
      </c>
    </row>
    <row r="594" spans="1:13" hidden="1" x14ac:dyDescent="0.2">
      <c r="A594" t="s">
        <v>5</v>
      </c>
      <c r="B594" s="1">
        <v>44380.017546296294</v>
      </c>
      <c r="C594" s="1">
        <v>44380.026493055557</v>
      </c>
      <c r="D594">
        <v>12.8833332061768</v>
      </c>
      <c r="E594">
        <v>311628</v>
      </c>
      <c r="F594">
        <v>166821</v>
      </c>
      <c r="G594" t="s">
        <v>44</v>
      </c>
      <c r="H594" t="s">
        <v>25</v>
      </c>
      <c r="I594">
        <f>tbl_Fact[[#This Row],[Duration]] / 60</f>
        <v>0.21472222010294667</v>
      </c>
      <c r="J594">
        <f>IF(OR(G594="Run Time", G594="CC (Changeover Cleaning)"), I594, 0)</f>
        <v>0</v>
      </c>
      <c r="K594">
        <f>IF(G594&lt;&gt;"PM (Maintenance)", I594, 0)</f>
        <v>0.21472222010294667</v>
      </c>
      <c r="L594" s="5">
        <f>MAX(tbl_Fact[[#This Row],[TotalBiscuitsMade]],tbl_Fact[[#This Row],[GoodMadeBiscuits]])</f>
        <v>311628</v>
      </c>
      <c r="M594" s="5">
        <f>IF(tbl_Fact[[#This Row],[Operating_Hours]]&gt;0,tbl_Fact[[#This Row],[Operating_Hours]]*51840,0)</f>
        <v>0</v>
      </c>
    </row>
    <row r="595" spans="1:13" hidden="1" x14ac:dyDescent="0.2">
      <c r="A595" t="s">
        <v>5</v>
      </c>
      <c r="B595" s="1">
        <v>44380.026493055557</v>
      </c>
      <c r="C595" s="1">
        <v>44380.027060185188</v>
      </c>
      <c r="D595">
        <v>0.81666666269302401</v>
      </c>
      <c r="E595">
        <v>311905</v>
      </c>
      <c r="F595">
        <v>166437</v>
      </c>
      <c r="G595" t="s">
        <v>43</v>
      </c>
      <c r="H595" t="s">
        <v>25</v>
      </c>
      <c r="I595">
        <f>tbl_Fact[[#This Row],[Duration]] / 60</f>
        <v>1.3611111044883734E-2</v>
      </c>
      <c r="J595">
        <f>IF(OR(G595="Run Time", G595="CC (Changeover Cleaning)"), I595, 0)</f>
        <v>1.3611111044883734E-2</v>
      </c>
      <c r="K595">
        <f>IF(G595&lt;&gt;"PM (Maintenance)", I595, 0)</f>
        <v>1.3611111044883734E-2</v>
      </c>
      <c r="L595" s="5">
        <f>MAX(tbl_Fact[[#This Row],[TotalBiscuitsMade]],tbl_Fact[[#This Row],[GoodMadeBiscuits]])</f>
        <v>311905</v>
      </c>
      <c r="M595" s="5">
        <f>IF(tbl_Fact[[#This Row],[Operating_Hours]]&gt;0,tbl_Fact[[#This Row],[Operating_Hours]]*51840,0)</f>
        <v>705.5999965667728</v>
      </c>
    </row>
    <row r="596" spans="1:13" hidden="1" x14ac:dyDescent="0.2">
      <c r="A596" t="s">
        <v>5</v>
      </c>
      <c r="B596" s="1">
        <v>44380.027060185188</v>
      </c>
      <c r="C596" s="1">
        <v>44380.027453703704</v>
      </c>
      <c r="D596">
        <v>0.56666666269302401</v>
      </c>
      <c r="E596">
        <v>311883</v>
      </c>
      <c r="F596">
        <v>166912</v>
      </c>
      <c r="G596" t="s">
        <v>44</v>
      </c>
      <c r="H596" t="s">
        <v>25</v>
      </c>
      <c r="I596">
        <f>tbl_Fact[[#This Row],[Duration]] / 60</f>
        <v>9.4444443782170668E-3</v>
      </c>
      <c r="J596">
        <f>IF(OR(G596="Run Time", G596="CC (Changeover Cleaning)"), I596, 0)</f>
        <v>0</v>
      </c>
      <c r="K596">
        <f>IF(G596&lt;&gt;"PM (Maintenance)", I596, 0)</f>
        <v>9.4444443782170668E-3</v>
      </c>
      <c r="L596" s="5">
        <f>MAX(tbl_Fact[[#This Row],[TotalBiscuitsMade]],tbl_Fact[[#This Row],[GoodMadeBiscuits]])</f>
        <v>311883</v>
      </c>
      <c r="M596" s="5">
        <f>IF(tbl_Fact[[#This Row],[Operating_Hours]]&gt;0,tbl_Fact[[#This Row],[Operating_Hours]]*51840,0)</f>
        <v>0</v>
      </c>
    </row>
    <row r="597" spans="1:13" hidden="1" x14ac:dyDescent="0.2">
      <c r="A597" t="s">
        <v>5</v>
      </c>
      <c r="B597" s="1">
        <v>44380.027453703704</v>
      </c>
      <c r="C597" s="1">
        <v>44380.029421296298</v>
      </c>
      <c r="D597">
        <v>2.8333332538604701</v>
      </c>
      <c r="E597">
        <v>312109</v>
      </c>
      <c r="F597">
        <v>166949</v>
      </c>
      <c r="G597" t="s">
        <v>43</v>
      </c>
      <c r="H597" t="s">
        <v>25</v>
      </c>
      <c r="I597">
        <f>tbl_Fact[[#This Row],[Duration]] / 60</f>
        <v>4.7222220897674499E-2</v>
      </c>
      <c r="J597">
        <f>IF(OR(G597="Run Time", G597="CC (Changeover Cleaning)"), I597, 0)</f>
        <v>4.7222220897674499E-2</v>
      </c>
      <c r="K597">
        <f>IF(G597&lt;&gt;"PM (Maintenance)", I597, 0)</f>
        <v>4.7222220897674499E-2</v>
      </c>
      <c r="L597" s="5">
        <f>MAX(tbl_Fact[[#This Row],[TotalBiscuitsMade]],tbl_Fact[[#This Row],[GoodMadeBiscuits]])</f>
        <v>312109</v>
      </c>
      <c r="M597" s="5">
        <f>IF(tbl_Fact[[#This Row],[Operating_Hours]]&gt;0,tbl_Fact[[#This Row],[Operating_Hours]]*51840,0)</f>
        <v>2447.999931335446</v>
      </c>
    </row>
    <row r="598" spans="1:13" hidden="1" x14ac:dyDescent="0.2">
      <c r="A598" t="s">
        <v>5</v>
      </c>
      <c r="B598" s="1">
        <v>44380.029421296298</v>
      </c>
      <c r="C598" s="1">
        <v>44380.034189814818</v>
      </c>
      <c r="D598">
        <v>6.8666667938232404</v>
      </c>
      <c r="E598">
        <v>316659</v>
      </c>
      <c r="F598">
        <v>171429</v>
      </c>
      <c r="G598" t="s">
        <v>44</v>
      </c>
      <c r="H598" t="s">
        <v>25</v>
      </c>
      <c r="I598">
        <f>tbl_Fact[[#This Row],[Duration]] / 60</f>
        <v>0.11444444656372067</v>
      </c>
      <c r="J598">
        <f>IF(OR(G598="Run Time", G598="CC (Changeover Cleaning)"), I598, 0)</f>
        <v>0</v>
      </c>
      <c r="K598">
        <f>IF(G598&lt;&gt;"PM (Maintenance)", I598, 0)</f>
        <v>0.11444444656372067</v>
      </c>
      <c r="L598" s="5">
        <f>MAX(tbl_Fact[[#This Row],[TotalBiscuitsMade]],tbl_Fact[[#This Row],[GoodMadeBiscuits]])</f>
        <v>316659</v>
      </c>
      <c r="M598" s="5">
        <f>IF(tbl_Fact[[#This Row],[Operating_Hours]]&gt;0,tbl_Fact[[#This Row],[Operating_Hours]]*51840,0)</f>
        <v>0</v>
      </c>
    </row>
    <row r="599" spans="1:13" hidden="1" x14ac:dyDescent="0.2">
      <c r="A599" t="s">
        <v>5</v>
      </c>
      <c r="B599" s="1">
        <v>44380.034189814818</v>
      </c>
      <c r="C599" s="1">
        <v>44380.034861111111</v>
      </c>
      <c r="D599">
        <v>0.96666663885116599</v>
      </c>
      <c r="E599">
        <v>316357</v>
      </c>
      <c r="F599">
        <v>171480</v>
      </c>
      <c r="G599" t="s">
        <v>43</v>
      </c>
      <c r="H599" t="s">
        <v>25</v>
      </c>
      <c r="I599">
        <f>tbl_Fact[[#This Row],[Duration]] / 60</f>
        <v>1.6111110647519432E-2</v>
      </c>
      <c r="J599">
        <f>IF(OR(G599="Run Time", G599="CC (Changeover Cleaning)"), I599, 0)</f>
        <v>1.6111110647519432E-2</v>
      </c>
      <c r="K599">
        <f>IF(G599&lt;&gt;"PM (Maintenance)", I599, 0)</f>
        <v>1.6111110647519432E-2</v>
      </c>
      <c r="L599" s="5">
        <f>MAX(tbl_Fact[[#This Row],[TotalBiscuitsMade]],tbl_Fact[[#This Row],[GoodMadeBiscuits]])</f>
        <v>316357</v>
      </c>
      <c r="M599" s="5">
        <f>IF(tbl_Fact[[#This Row],[Operating_Hours]]&gt;0,tbl_Fact[[#This Row],[Operating_Hours]]*51840,0)</f>
        <v>835.19997596740734</v>
      </c>
    </row>
    <row r="600" spans="1:13" hidden="1" x14ac:dyDescent="0.2">
      <c r="A600" t="s">
        <v>5</v>
      </c>
      <c r="B600" s="1">
        <v>44380.034861111111</v>
      </c>
      <c r="C600" s="1">
        <v>44380.047002314815</v>
      </c>
      <c r="D600">
        <v>17.483333587646499</v>
      </c>
      <c r="E600">
        <v>328653</v>
      </c>
      <c r="F600">
        <v>183566</v>
      </c>
      <c r="G600" t="s">
        <v>44</v>
      </c>
      <c r="H600" t="s">
        <v>25</v>
      </c>
      <c r="I600">
        <f>tbl_Fact[[#This Row],[Duration]] / 60</f>
        <v>0.29138889312744165</v>
      </c>
      <c r="J600">
        <f>IF(OR(G600="Run Time", G600="CC (Changeover Cleaning)"), I600, 0)</f>
        <v>0</v>
      </c>
      <c r="K600">
        <f>IF(G600&lt;&gt;"PM (Maintenance)", I600, 0)</f>
        <v>0.29138889312744165</v>
      </c>
      <c r="L600" s="5">
        <f>MAX(tbl_Fact[[#This Row],[TotalBiscuitsMade]],tbl_Fact[[#This Row],[GoodMadeBiscuits]])</f>
        <v>328653</v>
      </c>
      <c r="M600" s="5">
        <f>IF(tbl_Fact[[#This Row],[Operating_Hours]]&gt;0,tbl_Fact[[#This Row],[Operating_Hours]]*51840,0)</f>
        <v>0</v>
      </c>
    </row>
    <row r="601" spans="1:13" hidden="1" x14ac:dyDescent="0.2">
      <c r="A601" t="s">
        <v>5</v>
      </c>
      <c r="B601" s="1">
        <v>44380.047002314815</v>
      </c>
      <c r="C601" s="1">
        <v>44380.053414351853</v>
      </c>
      <c r="D601">
        <v>9.2333335876464808</v>
      </c>
      <c r="E601">
        <v>328722</v>
      </c>
      <c r="F601">
        <v>183461</v>
      </c>
      <c r="G601" t="s">
        <v>43</v>
      </c>
      <c r="H601" t="s">
        <v>25</v>
      </c>
      <c r="I601">
        <f>tbl_Fact[[#This Row],[Duration]] / 60</f>
        <v>0.15388889312744133</v>
      </c>
      <c r="J601">
        <f>IF(OR(G601="Run Time", G601="CC (Changeover Cleaning)"), I601, 0)</f>
        <v>0.15388889312744133</v>
      </c>
      <c r="K601">
        <f>IF(G601&lt;&gt;"PM (Maintenance)", I601, 0)</f>
        <v>0.15388889312744133</v>
      </c>
      <c r="L601" s="5">
        <f>MAX(tbl_Fact[[#This Row],[TotalBiscuitsMade]],tbl_Fact[[#This Row],[GoodMadeBiscuits]])</f>
        <v>328722</v>
      </c>
      <c r="M601" s="5">
        <f>IF(tbl_Fact[[#This Row],[Operating_Hours]]&gt;0,tbl_Fact[[#This Row],[Operating_Hours]]*51840,0)</f>
        <v>7977.6002197265589</v>
      </c>
    </row>
    <row r="602" spans="1:13" hidden="1" x14ac:dyDescent="0.2">
      <c r="A602" t="s">
        <v>5</v>
      </c>
      <c r="B602" s="1">
        <v>44380.053414351853</v>
      </c>
      <c r="C602" s="1">
        <v>44380.0546412037</v>
      </c>
      <c r="D602">
        <v>1.7666666507720901</v>
      </c>
      <c r="E602">
        <v>329677</v>
      </c>
      <c r="F602">
        <v>184244</v>
      </c>
      <c r="G602" t="s">
        <v>44</v>
      </c>
      <c r="H602" t="s">
        <v>25</v>
      </c>
      <c r="I602">
        <f>tbl_Fact[[#This Row],[Duration]] / 60</f>
        <v>2.9444444179534835E-2</v>
      </c>
      <c r="J602">
        <f>IF(OR(G602="Run Time", G602="CC (Changeover Cleaning)"), I602, 0)</f>
        <v>0</v>
      </c>
      <c r="K602">
        <f>IF(G602&lt;&gt;"PM (Maintenance)", I602, 0)</f>
        <v>2.9444444179534835E-2</v>
      </c>
      <c r="L602" s="5">
        <f>MAX(tbl_Fact[[#This Row],[TotalBiscuitsMade]],tbl_Fact[[#This Row],[GoodMadeBiscuits]])</f>
        <v>329677</v>
      </c>
      <c r="M602" s="5">
        <f>IF(tbl_Fact[[#This Row],[Operating_Hours]]&gt;0,tbl_Fact[[#This Row],[Operating_Hours]]*51840,0)</f>
        <v>0</v>
      </c>
    </row>
    <row r="603" spans="1:13" hidden="1" x14ac:dyDescent="0.2">
      <c r="A603" t="s">
        <v>5</v>
      </c>
      <c r="B603" s="1">
        <v>44380.0546412037</v>
      </c>
      <c r="C603" s="1">
        <v>44380.055185185185</v>
      </c>
      <c r="D603">
        <v>0.78333336114883401</v>
      </c>
      <c r="E603">
        <v>329761</v>
      </c>
      <c r="F603">
        <v>184213</v>
      </c>
      <c r="G603" t="s">
        <v>43</v>
      </c>
      <c r="H603" t="s">
        <v>25</v>
      </c>
      <c r="I603">
        <f>tbl_Fact[[#This Row],[Duration]] / 60</f>
        <v>1.3055556019147234E-2</v>
      </c>
      <c r="J603">
        <f>IF(OR(G603="Run Time", G603="CC (Changeover Cleaning)"), I603, 0)</f>
        <v>1.3055556019147234E-2</v>
      </c>
      <c r="K603">
        <f>IF(G603&lt;&gt;"PM (Maintenance)", I603, 0)</f>
        <v>1.3055556019147234E-2</v>
      </c>
      <c r="L603" s="5">
        <f>MAX(tbl_Fact[[#This Row],[TotalBiscuitsMade]],tbl_Fact[[#This Row],[GoodMadeBiscuits]])</f>
        <v>329761</v>
      </c>
      <c r="M603" s="5">
        <f>IF(tbl_Fact[[#This Row],[Operating_Hours]]&gt;0,tbl_Fact[[#This Row],[Operating_Hours]]*51840,0)</f>
        <v>676.80002403259255</v>
      </c>
    </row>
    <row r="604" spans="1:13" hidden="1" x14ac:dyDescent="0.2">
      <c r="A604" t="s">
        <v>5</v>
      </c>
      <c r="B604" s="1">
        <v>44380.055185185185</v>
      </c>
      <c r="C604" s="1">
        <v>44380.055763888886</v>
      </c>
      <c r="D604">
        <v>0.83333331346511796</v>
      </c>
      <c r="E604">
        <v>329882</v>
      </c>
      <c r="F604">
        <v>184555</v>
      </c>
      <c r="G604" t="s">
        <v>44</v>
      </c>
      <c r="H604" t="s">
        <v>25</v>
      </c>
      <c r="I604">
        <f>tbl_Fact[[#This Row],[Duration]] / 60</f>
        <v>1.3888888557751966E-2</v>
      </c>
      <c r="J604">
        <f>IF(OR(G604="Run Time", G604="CC (Changeover Cleaning)"), I604, 0)</f>
        <v>0</v>
      </c>
      <c r="K604">
        <f>IF(G604&lt;&gt;"PM (Maintenance)", I604, 0)</f>
        <v>1.3888888557751966E-2</v>
      </c>
      <c r="L604" s="5">
        <f>MAX(tbl_Fact[[#This Row],[TotalBiscuitsMade]],tbl_Fact[[#This Row],[GoodMadeBiscuits]])</f>
        <v>329882</v>
      </c>
      <c r="M604" s="5">
        <f>IF(tbl_Fact[[#This Row],[Operating_Hours]]&gt;0,tbl_Fact[[#This Row],[Operating_Hours]]*51840,0)</f>
        <v>0</v>
      </c>
    </row>
    <row r="605" spans="1:13" hidden="1" x14ac:dyDescent="0.2">
      <c r="A605" t="s">
        <v>5</v>
      </c>
      <c r="B605" s="1">
        <v>44380.055763888886</v>
      </c>
      <c r="C605" s="1">
        <v>44380.057372685187</v>
      </c>
      <c r="D605">
        <v>2.3166666030883798</v>
      </c>
      <c r="E605">
        <v>330165</v>
      </c>
      <c r="F605">
        <v>184916</v>
      </c>
      <c r="G605" t="s">
        <v>43</v>
      </c>
      <c r="H605" t="s">
        <v>25</v>
      </c>
      <c r="I605">
        <f>tbl_Fact[[#This Row],[Duration]] / 60</f>
        <v>3.8611110051472997E-2</v>
      </c>
      <c r="J605">
        <f>IF(OR(G605="Run Time", G605="CC (Changeover Cleaning)"), I605, 0)</f>
        <v>3.8611110051472997E-2</v>
      </c>
      <c r="K605">
        <f>IF(G605&lt;&gt;"PM (Maintenance)", I605, 0)</f>
        <v>3.8611110051472997E-2</v>
      </c>
      <c r="L605" s="5">
        <f>MAX(tbl_Fact[[#This Row],[TotalBiscuitsMade]],tbl_Fact[[#This Row],[GoodMadeBiscuits]])</f>
        <v>330165</v>
      </c>
      <c r="M605" s="5">
        <f>IF(tbl_Fact[[#This Row],[Operating_Hours]]&gt;0,tbl_Fact[[#This Row],[Operating_Hours]]*51840,0)</f>
        <v>2001.5999450683601</v>
      </c>
    </row>
    <row r="606" spans="1:13" hidden="1" x14ac:dyDescent="0.2">
      <c r="A606" t="s">
        <v>5</v>
      </c>
      <c r="B606" s="1">
        <v>44380.057372685187</v>
      </c>
      <c r="C606" s="1">
        <v>44380.062824074077</v>
      </c>
      <c r="D606">
        <v>7.8499999046325701</v>
      </c>
      <c r="E606">
        <v>335309</v>
      </c>
      <c r="F606">
        <v>190259</v>
      </c>
      <c r="G606" t="s">
        <v>44</v>
      </c>
      <c r="H606" t="s">
        <v>25</v>
      </c>
      <c r="I606">
        <f>tbl_Fact[[#This Row],[Duration]] / 60</f>
        <v>0.13083333174387618</v>
      </c>
      <c r="J606">
        <f>IF(OR(G606="Run Time", G606="CC (Changeover Cleaning)"), I606, 0)</f>
        <v>0</v>
      </c>
      <c r="K606">
        <f>IF(G606&lt;&gt;"PM (Maintenance)", I606, 0)</f>
        <v>0.13083333174387618</v>
      </c>
      <c r="L606" s="5">
        <f>MAX(tbl_Fact[[#This Row],[TotalBiscuitsMade]],tbl_Fact[[#This Row],[GoodMadeBiscuits]])</f>
        <v>335309</v>
      </c>
      <c r="M606" s="5">
        <f>IF(tbl_Fact[[#This Row],[Operating_Hours]]&gt;0,tbl_Fact[[#This Row],[Operating_Hours]]*51840,0)</f>
        <v>0</v>
      </c>
    </row>
    <row r="607" spans="1:13" hidden="1" x14ac:dyDescent="0.2">
      <c r="A607" t="s">
        <v>5</v>
      </c>
      <c r="B607" s="1">
        <v>44380.062824074077</v>
      </c>
      <c r="C607" s="1">
        <v>44380.065358796295</v>
      </c>
      <c r="D607">
        <v>3.6500000953674299</v>
      </c>
      <c r="E607">
        <v>335143</v>
      </c>
      <c r="F607">
        <v>190308</v>
      </c>
      <c r="G607" t="s">
        <v>43</v>
      </c>
      <c r="H607" t="s">
        <v>25</v>
      </c>
      <c r="I607">
        <f>tbl_Fact[[#This Row],[Duration]] / 60</f>
        <v>6.08333349227905E-2</v>
      </c>
      <c r="J607">
        <f>IF(OR(G607="Run Time", G607="CC (Changeover Cleaning)"), I607, 0)</f>
        <v>6.08333349227905E-2</v>
      </c>
      <c r="K607">
        <f>IF(G607&lt;&gt;"PM (Maintenance)", I607, 0)</f>
        <v>6.08333349227905E-2</v>
      </c>
      <c r="L607" s="5">
        <f>MAX(tbl_Fact[[#This Row],[TotalBiscuitsMade]],tbl_Fact[[#This Row],[GoodMadeBiscuits]])</f>
        <v>335143</v>
      </c>
      <c r="M607" s="5">
        <f>IF(tbl_Fact[[#This Row],[Operating_Hours]]&gt;0,tbl_Fact[[#This Row],[Operating_Hours]]*51840,0)</f>
        <v>3153.6000823974596</v>
      </c>
    </row>
    <row r="608" spans="1:13" hidden="1" x14ac:dyDescent="0.2">
      <c r="A608" t="s">
        <v>5</v>
      </c>
      <c r="B608" s="1">
        <v>44380.065358796295</v>
      </c>
      <c r="C608" s="1">
        <v>44380.066863425927</v>
      </c>
      <c r="D608">
        <v>2.1666667461395299</v>
      </c>
      <c r="E608">
        <v>336402</v>
      </c>
      <c r="F608">
        <v>191294</v>
      </c>
      <c r="G608" t="s">
        <v>44</v>
      </c>
      <c r="H608" t="s">
        <v>25</v>
      </c>
      <c r="I608">
        <f>tbl_Fact[[#This Row],[Duration]] / 60</f>
        <v>3.6111112435658829E-2</v>
      </c>
      <c r="J608">
        <f>IF(OR(G608="Run Time", G608="CC (Changeover Cleaning)"), I608, 0)</f>
        <v>0</v>
      </c>
      <c r="K608">
        <f>IF(G608&lt;&gt;"PM (Maintenance)", I608, 0)</f>
        <v>3.6111112435658829E-2</v>
      </c>
      <c r="L608" s="5">
        <f>MAX(tbl_Fact[[#This Row],[TotalBiscuitsMade]],tbl_Fact[[#This Row],[GoodMadeBiscuits]])</f>
        <v>336402</v>
      </c>
      <c r="M608" s="5">
        <f>IF(tbl_Fact[[#This Row],[Operating_Hours]]&gt;0,tbl_Fact[[#This Row],[Operating_Hours]]*51840,0)</f>
        <v>0</v>
      </c>
    </row>
    <row r="609" spans="1:13" hidden="1" x14ac:dyDescent="0.2">
      <c r="A609" t="s">
        <v>5</v>
      </c>
      <c r="B609" s="1">
        <v>44380.066863425927</v>
      </c>
      <c r="C609" s="1">
        <v>44380.069537037038</v>
      </c>
      <c r="D609">
        <v>3.8499999046325701</v>
      </c>
      <c r="E609">
        <v>336459</v>
      </c>
      <c r="F609">
        <v>191262</v>
      </c>
      <c r="G609" t="s">
        <v>43</v>
      </c>
      <c r="H609" t="s">
        <v>25</v>
      </c>
      <c r="I609">
        <f>tbl_Fact[[#This Row],[Duration]] / 60</f>
        <v>6.41666650772095E-2</v>
      </c>
      <c r="J609">
        <f>IF(OR(G609="Run Time", G609="CC (Changeover Cleaning)"), I609, 0)</f>
        <v>6.41666650772095E-2</v>
      </c>
      <c r="K609">
        <f>IF(G609&lt;&gt;"PM (Maintenance)", I609, 0)</f>
        <v>6.41666650772095E-2</v>
      </c>
      <c r="L609" s="5">
        <f>MAX(tbl_Fact[[#This Row],[TotalBiscuitsMade]],tbl_Fact[[#This Row],[GoodMadeBiscuits]])</f>
        <v>336459</v>
      </c>
      <c r="M609" s="5">
        <f>IF(tbl_Fact[[#This Row],[Operating_Hours]]&gt;0,tbl_Fact[[#This Row],[Operating_Hours]]*51840,0)</f>
        <v>3326.3999176025404</v>
      </c>
    </row>
    <row r="610" spans="1:13" hidden="1" x14ac:dyDescent="0.2">
      <c r="A610" t="s">
        <v>5</v>
      </c>
      <c r="B610" s="1">
        <v>44380.069537037038</v>
      </c>
      <c r="C610" s="1">
        <v>44380.070231481484</v>
      </c>
      <c r="D610">
        <v>1</v>
      </c>
      <c r="E610">
        <v>336781</v>
      </c>
      <c r="F610">
        <v>191648</v>
      </c>
      <c r="G610" t="s">
        <v>44</v>
      </c>
      <c r="H610" t="s">
        <v>25</v>
      </c>
      <c r="I610">
        <f>tbl_Fact[[#This Row],[Duration]] / 60</f>
        <v>1.6666666666666666E-2</v>
      </c>
      <c r="J610">
        <f>IF(OR(G610="Run Time", G610="CC (Changeover Cleaning)"), I610, 0)</f>
        <v>0</v>
      </c>
      <c r="K610">
        <f>IF(G610&lt;&gt;"PM (Maintenance)", I610, 0)</f>
        <v>1.6666666666666666E-2</v>
      </c>
      <c r="L610" s="5">
        <f>MAX(tbl_Fact[[#This Row],[TotalBiscuitsMade]],tbl_Fact[[#This Row],[GoodMadeBiscuits]])</f>
        <v>336781</v>
      </c>
      <c r="M610" s="5">
        <f>IF(tbl_Fact[[#This Row],[Operating_Hours]]&gt;0,tbl_Fact[[#This Row],[Operating_Hours]]*51840,0)</f>
        <v>0</v>
      </c>
    </row>
    <row r="611" spans="1:13" hidden="1" x14ac:dyDescent="0.2">
      <c r="A611" t="s">
        <v>5</v>
      </c>
      <c r="B611" s="1">
        <v>44380.070231481484</v>
      </c>
      <c r="C611" s="1">
        <v>44380.071851851855</v>
      </c>
      <c r="D611">
        <v>2.3333332538604701</v>
      </c>
      <c r="E611">
        <v>336895</v>
      </c>
      <c r="F611">
        <v>191726</v>
      </c>
      <c r="G611" t="s">
        <v>43</v>
      </c>
      <c r="H611" t="s">
        <v>25</v>
      </c>
      <c r="I611">
        <f>tbl_Fact[[#This Row],[Duration]] / 60</f>
        <v>3.8888887564341168E-2</v>
      </c>
      <c r="J611">
        <f>IF(OR(G611="Run Time", G611="CC (Changeover Cleaning)"), I611, 0)</f>
        <v>3.8888887564341168E-2</v>
      </c>
      <c r="K611">
        <f>IF(G611&lt;&gt;"PM (Maintenance)", I611, 0)</f>
        <v>3.8888887564341168E-2</v>
      </c>
      <c r="L611" s="5">
        <f>MAX(tbl_Fact[[#This Row],[TotalBiscuitsMade]],tbl_Fact[[#This Row],[GoodMadeBiscuits]])</f>
        <v>336895</v>
      </c>
      <c r="M611" s="5">
        <f>IF(tbl_Fact[[#This Row],[Operating_Hours]]&gt;0,tbl_Fact[[#This Row],[Operating_Hours]]*51840,0)</f>
        <v>2015.999931335446</v>
      </c>
    </row>
    <row r="612" spans="1:13" hidden="1" x14ac:dyDescent="0.2">
      <c r="A612" t="s">
        <v>5</v>
      </c>
      <c r="B612" s="1">
        <v>44380.071851851855</v>
      </c>
      <c r="C612" s="1">
        <v>44380.092245370368</v>
      </c>
      <c r="D612">
        <v>29.3666667938232</v>
      </c>
      <c r="E612">
        <v>357439</v>
      </c>
      <c r="F612">
        <v>212131</v>
      </c>
      <c r="G612" t="s">
        <v>44</v>
      </c>
      <c r="H612" t="s">
        <v>25</v>
      </c>
      <c r="I612">
        <f>tbl_Fact[[#This Row],[Duration]] / 60</f>
        <v>0.48944444656371999</v>
      </c>
      <c r="J612">
        <f>IF(OR(G612="Run Time", G612="CC (Changeover Cleaning)"), I612, 0)</f>
        <v>0</v>
      </c>
      <c r="K612">
        <f>IF(G612&lt;&gt;"PM (Maintenance)", I612, 0)</f>
        <v>0.48944444656371999</v>
      </c>
      <c r="L612" s="5">
        <f>MAX(tbl_Fact[[#This Row],[TotalBiscuitsMade]],tbl_Fact[[#This Row],[GoodMadeBiscuits]])</f>
        <v>357439</v>
      </c>
      <c r="M612" s="5">
        <f>IF(tbl_Fact[[#This Row],[Operating_Hours]]&gt;0,tbl_Fact[[#This Row],[Operating_Hours]]*51840,0)</f>
        <v>0</v>
      </c>
    </row>
    <row r="613" spans="1:13" hidden="1" x14ac:dyDescent="0.2">
      <c r="A613" t="s">
        <v>5</v>
      </c>
      <c r="B613" s="1">
        <v>44380.092245370368</v>
      </c>
      <c r="C613" s="1">
        <v>44380.093553240738</v>
      </c>
      <c r="D613">
        <v>1.88333332538605</v>
      </c>
      <c r="E613">
        <v>357452</v>
      </c>
      <c r="F613">
        <v>211958</v>
      </c>
      <c r="G613" t="s">
        <v>43</v>
      </c>
      <c r="H613" t="s">
        <v>25</v>
      </c>
      <c r="I613">
        <f>tbl_Fact[[#This Row],[Duration]] / 60</f>
        <v>3.1388888756434169E-2</v>
      </c>
      <c r="J613">
        <f>IF(OR(G613="Run Time", G613="CC (Changeover Cleaning)"), I613, 0)</f>
        <v>3.1388888756434169E-2</v>
      </c>
      <c r="K613">
        <f>IF(G613&lt;&gt;"PM (Maintenance)", I613, 0)</f>
        <v>3.1388888756434169E-2</v>
      </c>
      <c r="L613" s="5">
        <f>MAX(tbl_Fact[[#This Row],[TotalBiscuitsMade]],tbl_Fact[[#This Row],[GoodMadeBiscuits]])</f>
        <v>357452</v>
      </c>
      <c r="M613" s="5">
        <f>IF(tbl_Fact[[#This Row],[Operating_Hours]]&gt;0,tbl_Fact[[#This Row],[Operating_Hours]]*51840,0)</f>
        <v>1627.1999931335474</v>
      </c>
    </row>
    <row r="614" spans="1:13" hidden="1" x14ac:dyDescent="0.2">
      <c r="A614" t="s">
        <v>5</v>
      </c>
      <c r="B614" s="1">
        <v>44380.093553240738</v>
      </c>
      <c r="C614" s="1">
        <v>44380.097696759258</v>
      </c>
      <c r="D614">
        <v>5.9666666984558097</v>
      </c>
      <c r="E614">
        <v>360894</v>
      </c>
      <c r="F614">
        <v>215575</v>
      </c>
      <c r="G614" t="s">
        <v>44</v>
      </c>
      <c r="H614" t="s">
        <v>25</v>
      </c>
      <c r="I614">
        <f>tbl_Fact[[#This Row],[Duration]] / 60</f>
        <v>9.9444444974263496E-2</v>
      </c>
      <c r="J614">
        <f>IF(OR(G614="Run Time", G614="CC (Changeover Cleaning)"), I614, 0)</f>
        <v>0</v>
      </c>
      <c r="K614">
        <f>IF(G614&lt;&gt;"PM (Maintenance)", I614, 0)</f>
        <v>9.9444444974263496E-2</v>
      </c>
      <c r="L614" s="5">
        <f>MAX(tbl_Fact[[#This Row],[TotalBiscuitsMade]],tbl_Fact[[#This Row],[GoodMadeBiscuits]])</f>
        <v>360894</v>
      </c>
      <c r="M614" s="5">
        <f>IF(tbl_Fact[[#This Row],[Operating_Hours]]&gt;0,tbl_Fact[[#This Row],[Operating_Hours]]*51840,0)</f>
        <v>0</v>
      </c>
    </row>
    <row r="615" spans="1:13" hidden="1" x14ac:dyDescent="0.2">
      <c r="A615" t="s">
        <v>5</v>
      </c>
      <c r="B615" s="1">
        <v>44380.097696759258</v>
      </c>
      <c r="C615" s="1">
        <v>44380.098425925928</v>
      </c>
      <c r="D615">
        <v>1.04999995231628</v>
      </c>
      <c r="E615">
        <v>360913</v>
      </c>
      <c r="F615">
        <v>215849</v>
      </c>
      <c r="G615" t="s">
        <v>43</v>
      </c>
      <c r="H615" t="s">
        <v>25</v>
      </c>
      <c r="I615">
        <f>tbl_Fact[[#This Row],[Duration]] / 60</f>
        <v>1.7499999205271333E-2</v>
      </c>
      <c r="J615">
        <f>IF(OR(G615="Run Time", G615="CC (Changeover Cleaning)"), I615, 0)</f>
        <v>1.7499999205271333E-2</v>
      </c>
      <c r="K615">
        <f>IF(G615&lt;&gt;"PM (Maintenance)", I615, 0)</f>
        <v>1.7499999205271333E-2</v>
      </c>
      <c r="L615" s="5">
        <f>MAX(tbl_Fact[[#This Row],[TotalBiscuitsMade]],tbl_Fact[[#This Row],[GoodMadeBiscuits]])</f>
        <v>360913</v>
      </c>
      <c r="M615" s="5">
        <f>IF(tbl_Fact[[#This Row],[Operating_Hours]]&gt;0,tbl_Fact[[#This Row],[Operating_Hours]]*51840,0)</f>
        <v>907.19995880126589</v>
      </c>
    </row>
    <row r="616" spans="1:13" hidden="1" x14ac:dyDescent="0.2">
      <c r="A616" t="s">
        <v>5</v>
      </c>
      <c r="B616" s="1">
        <v>44380.098425925928</v>
      </c>
      <c r="C616" s="1">
        <v>44380.100613425922</v>
      </c>
      <c r="D616">
        <v>3.1500000953674299</v>
      </c>
      <c r="E616">
        <v>363209</v>
      </c>
      <c r="F616">
        <v>217789</v>
      </c>
      <c r="G616" t="s">
        <v>44</v>
      </c>
      <c r="H616" t="s">
        <v>25</v>
      </c>
      <c r="I616">
        <f>tbl_Fact[[#This Row],[Duration]] / 60</f>
        <v>5.2500001589457161E-2</v>
      </c>
      <c r="J616">
        <f>IF(OR(G616="Run Time", G616="CC (Changeover Cleaning)"), I616, 0)</f>
        <v>0</v>
      </c>
      <c r="K616">
        <f>IF(G616&lt;&gt;"PM (Maintenance)", I616, 0)</f>
        <v>5.2500001589457161E-2</v>
      </c>
      <c r="L616" s="5">
        <f>MAX(tbl_Fact[[#This Row],[TotalBiscuitsMade]],tbl_Fact[[#This Row],[GoodMadeBiscuits]])</f>
        <v>363209</v>
      </c>
      <c r="M616" s="5">
        <f>IF(tbl_Fact[[#This Row],[Operating_Hours]]&gt;0,tbl_Fact[[#This Row],[Operating_Hours]]*51840,0)</f>
        <v>0</v>
      </c>
    </row>
    <row r="617" spans="1:13" hidden="1" x14ac:dyDescent="0.2">
      <c r="A617" t="s">
        <v>5</v>
      </c>
      <c r="B617" s="1">
        <v>44380.100613425922</v>
      </c>
      <c r="C617" s="1">
        <v>44380.100844907407</v>
      </c>
      <c r="D617">
        <v>0.33333334326744102</v>
      </c>
      <c r="E617">
        <v>363206</v>
      </c>
      <c r="F617">
        <v>217893</v>
      </c>
      <c r="G617" t="s">
        <v>43</v>
      </c>
      <c r="H617" t="s">
        <v>25</v>
      </c>
      <c r="I617">
        <f>tbl_Fact[[#This Row],[Duration]] / 60</f>
        <v>5.5555557211240166E-3</v>
      </c>
      <c r="J617">
        <f>IF(OR(G617="Run Time", G617="CC (Changeover Cleaning)"), I617, 0)</f>
        <v>5.5555557211240166E-3</v>
      </c>
      <c r="K617">
        <f>IF(G617&lt;&gt;"PM (Maintenance)", I617, 0)</f>
        <v>5.5555557211240166E-3</v>
      </c>
      <c r="L617" s="5">
        <f>MAX(tbl_Fact[[#This Row],[TotalBiscuitsMade]],tbl_Fact[[#This Row],[GoodMadeBiscuits]])</f>
        <v>363206</v>
      </c>
      <c r="M617" s="5">
        <f>IF(tbl_Fact[[#This Row],[Operating_Hours]]&gt;0,tbl_Fact[[#This Row],[Operating_Hours]]*51840,0)</f>
        <v>288.00000858306902</v>
      </c>
    </row>
    <row r="618" spans="1:13" hidden="1" x14ac:dyDescent="0.2">
      <c r="A618" t="s">
        <v>5</v>
      </c>
      <c r="B618" s="1">
        <v>44380.100844907407</v>
      </c>
      <c r="C618" s="1">
        <v>44380.106979166667</v>
      </c>
      <c r="D618">
        <v>8.8333330154418892</v>
      </c>
      <c r="E618">
        <v>369108</v>
      </c>
      <c r="F618">
        <v>223940</v>
      </c>
      <c r="G618" t="s">
        <v>44</v>
      </c>
      <c r="H618" t="s">
        <v>25</v>
      </c>
      <c r="I618">
        <f>tbl_Fact[[#This Row],[Duration]] / 60</f>
        <v>0.14722221692403148</v>
      </c>
      <c r="J618">
        <f>IF(OR(G618="Run Time", G618="CC (Changeover Cleaning)"), I618, 0)</f>
        <v>0</v>
      </c>
      <c r="K618">
        <f>IF(G618&lt;&gt;"PM (Maintenance)", I618, 0)</f>
        <v>0.14722221692403148</v>
      </c>
      <c r="L618" s="5">
        <f>MAX(tbl_Fact[[#This Row],[TotalBiscuitsMade]],tbl_Fact[[#This Row],[GoodMadeBiscuits]])</f>
        <v>369108</v>
      </c>
      <c r="M618" s="5">
        <f>IF(tbl_Fact[[#This Row],[Operating_Hours]]&gt;0,tbl_Fact[[#This Row],[Operating_Hours]]*51840,0)</f>
        <v>0</v>
      </c>
    </row>
    <row r="619" spans="1:13" hidden="1" x14ac:dyDescent="0.2">
      <c r="A619" t="s">
        <v>5</v>
      </c>
      <c r="B619" s="1">
        <v>44380.106979166667</v>
      </c>
      <c r="C619" s="1">
        <v>44380.107407407406</v>
      </c>
      <c r="D619">
        <v>0.61666667461395297</v>
      </c>
      <c r="E619">
        <v>368896</v>
      </c>
      <c r="F619">
        <v>223988</v>
      </c>
      <c r="G619" t="s">
        <v>43</v>
      </c>
      <c r="H619" t="s">
        <v>25</v>
      </c>
      <c r="I619">
        <f>tbl_Fact[[#This Row],[Duration]] / 60</f>
        <v>1.0277777910232549E-2</v>
      </c>
      <c r="J619">
        <f>IF(OR(G619="Run Time", G619="CC (Changeover Cleaning)"), I619, 0)</f>
        <v>1.0277777910232549E-2</v>
      </c>
      <c r="K619">
        <f>IF(G619&lt;&gt;"PM (Maintenance)", I619, 0)</f>
        <v>1.0277777910232549E-2</v>
      </c>
      <c r="L619" s="5">
        <f>MAX(tbl_Fact[[#This Row],[TotalBiscuitsMade]],tbl_Fact[[#This Row],[GoodMadeBiscuits]])</f>
        <v>368896</v>
      </c>
      <c r="M619" s="5">
        <f>IF(tbl_Fact[[#This Row],[Operating_Hours]]&gt;0,tbl_Fact[[#This Row],[Operating_Hours]]*51840,0)</f>
        <v>532.80000686645531</v>
      </c>
    </row>
    <row r="620" spans="1:13" hidden="1" x14ac:dyDescent="0.2">
      <c r="A620" t="s">
        <v>5</v>
      </c>
      <c r="B620" s="1">
        <v>44380.107407407406</v>
      </c>
      <c r="C620" s="1">
        <v>44380.108287037037</v>
      </c>
      <c r="D620">
        <v>1.2666666507720901</v>
      </c>
      <c r="E620">
        <v>369306</v>
      </c>
      <c r="F620">
        <v>224334</v>
      </c>
      <c r="G620" t="s">
        <v>44</v>
      </c>
      <c r="H620" t="s">
        <v>25</v>
      </c>
      <c r="I620">
        <f>tbl_Fact[[#This Row],[Duration]] / 60</f>
        <v>2.11111108462015E-2</v>
      </c>
      <c r="J620">
        <f>IF(OR(G620="Run Time", G620="CC (Changeover Cleaning)"), I620, 0)</f>
        <v>0</v>
      </c>
      <c r="K620">
        <f>IF(G620&lt;&gt;"PM (Maintenance)", I620, 0)</f>
        <v>2.11111108462015E-2</v>
      </c>
      <c r="L620" s="5">
        <f>MAX(tbl_Fact[[#This Row],[TotalBiscuitsMade]],tbl_Fact[[#This Row],[GoodMadeBiscuits]])</f>
        <v>369306</v>
      </c>
      <c r="M620" s="5">
        <f>IF(tbl_Fact[[#This Row],[Operating_Hours]]&gt;0,tbl_Fact[[#This Row],[Operating_Hours]]*51840,0)</f>
        <v>0</v>
      </c>
    </row>
    <row r="621" spans="1:13" hidden="1" x14ac:dyDescent="0.2">
      <c r="A621" t="s">
        <v>5</v>
      </c>
      <c r="B621" s="1">
        <v>44380.108287037037</v>
      </c>
      <c r="C621" s="1">
        <v>44380.110277777778</v>
      </c>
      <c r="D621">
        <v>2.86666655540466</v>
      </c>
      <c r="E621">
        <v>369547</v>
      </c>
      <c r="F621">
        <v>224583</v>
      </c>
      <c r="G621" t="s">
        <v>43</v>
      </c>
      <c r="H621" t="s">
        <v>25</v>
      </c>
      <c r="I621">
        <f>tbl_Fact[[#This Row],[Duration]] / 60</f>
        <v>4.7777775923411002E-2</v>
      </c>
      <c r="J621">
        <f>IF(OR(G621="Run Time", G621="CC (Changeover Cleaning)"), I621, 0)</f>
        <v>4.7777775923411002E-2</v>
      </c>
      <c r="K621">
        <f>IF(G621&lt;&gt;"PM (Maintenance)", I621, 0)</f>
        <v>4.7777775923411002E-2</v>
      </c>
      <c r="L621" s="5">
        <f>MAX(tbl_Fact[[#This Row],[TotalBiscuitsMade]],tbl_Fact[[#This Row],[GoodMadeBiscuits]])</f>
        <v>369547</v>
      </c>
      <c r="M621" s="5">
        <f>IF(tbl_Fact[[#This Row],[Operating_Hours]]&gt;0,tbl_Fact[[#This Row],[Operating_Hours]]*51840,0)</f>
        <v>2476.7999038696262</v>
      </c>
    </row>
    <row r="622" spans="1:13" hidden="1" x14ac:dyDescent="0.2">
      <c r="A622" t="s">
        <v>5</v>
      </c>
      <c r="B622" s="1">
        <v>44380.110277777778</v>
      </c>
      <c r="C622" s="1">
        <v>44380.111828703702</v>
      </c>
      <c r="D622">
        <v>2.2333333492279102</v>
      </c>
      <c r="E622">
        <v>370605</v>
      </c>
      <c r="F622">
        <v>225390</v>
      </c>
      <c r="G622" t="s">
        <v>44</v>
      </c>
      <c r="H622" t="s">
        <v>25</v>
      </c>
      <c r="I622">
        <f>tbl_Fact[[#This Row],[Duration]] / 60</f>
        <v>3.7222222487131834E-2</v>
      </c>
      <c r="J622">
        <f>IF(OR(G622="Run Time", G622="CC (Changeover Cleaning)"), I622, 0)</f>
        <v>0</v>
      </c>
      <c r="K622">
        <f>IF(G622&lt;&gt;"PM (Maintenance)", I622, 0)</f>
        <v>3.7222222487131834E-2</v>
      </c>
      <c r="L622" s="5">
        <f>MAX(tbl_Fact[[#This Row],[TotalBiscuitsMade]],tbl_Fact[[#This Row],[GoodMadeBiscuits]])</f>
        <v>370605</v>
      </c>
      <c r="M622" s="5">
        <f>IF(tbl_Fact[[#This Row],[Operating_Hours]]&gt;0,tbl_Fact[[#This Row],[Operating_Hours]]*51840,0)</f>
        <v>0</v>
      </c>
    </row>
    <row r="623" spans="1:13" hidden="1" x14ac:dyDescent="0.2">
      <c r="A623" t="s">
        <v>5</v>
      </c>
      <c r="B623" s="1">
        <v>44380.111828703702</v>
      </c>
      <c r="C623" s="1">
        <v>44380.114641203705</v>
      </c>
      <c r="D623">
        <v>4.0500001907348597</v>
      </c>
      <c r="E623">
        <v>370871</v>
      </c>
      <c r="F623">
        <v>225511</v>
      </c>
      <c r="G623" t="s">
        <v>43</v>
      </c>
      <c r="H623" t="s">
        <v>25</v>
      </c>
      <c r="I623">
        <f>tbl_Fact[[#This Row],[Duration]] / 60</f>
        <v>6.7500003178914331E-2</v>
      </c>
      <c r="J623">
        <f>IF(OR(G623="Run Time", G623="CC (Changeover Cleaning)"), I623, 0)</f>
        <v>6.7500003178914331E-2</v>
      </c>
      <c r="K623">
        <f>IF(G623&lt;&gt;"PM (Maintenance)", I623, 0)</f>
        <v>6.7500003178914331E-2</v>
      </c>
      <c r="L623" s="5">
        <f>MAX(tbl_Fact[[#This Row],[TotalBiscuitsMade]],tbl_Fact[[#This Row],[GoodMadeBiscuits]])</f>
        <v>370871</v>
      </c>
      <c r="M623" s="5">
        <f>IF(tbl_Fact[[#This Row],[Operating_Hours]]&gt;0,tbl_Fact[[#This Row],[Operating_Hours]]*51840,0)</f>
        <v>3499.2001647949187</v>
      </c>
    </row>
    <row r="624" spans="1:13" hidden="1" x14ac:dyDescent="0.2">
      <c r="A624" t="s">
        <v>5</v>
      </c>
      <c r="B624" s="1">
        <v>44380.114641203705</v>
      </c>
      <c r="C624" s="1">
        <v>44380.115752314814</v>
      </c>
      <c r="D624">
        <v>1.6000000238418599</v>
      </c>
      <c r="E624">
        <v>371259</v>
      </c>
      <c r="F624">
        <v>226465</v>
      </c>
      <c r="G624" t="s">
        <v>44</v>
      </c>
      <c r="H624" t="s">
        <v>25</v>
      </c>
      <c r="I624">
        <f>tbl_Fact[[#This Row],[Duration]] / 60</f>
        <v>2.6666667064030997E-2</v>
      </c>
      <c r="J624">
        <f>IF(OR(G624="Run Time", G624="CC (Changeover Cleaning)"), I624, 0)</f>
        <v>0</v>
      </c>
      <c r="K624">
        <f>IF(G624&lt;&gt;"PM (Maintenance)", I624, 0)</f>
        <v>2.6666667064030997E-2</v>
      </c>
      <c r="L624" s="5">
        <f>MAX(tbl_Fact[[#This Row],[TotalBiscuitsMade]],tbl_Fact[[#This Row],[GoodMadeBiscuits]])</f>
        <v>371259</v>
      </c>
      <c r="M624" s="5">
        <f>IF(tbl_Fact[[#This Row],[Operating_Hours]]&gt;0,tbl_Fact[[#This Row],[Operating_Hours]]*51840,0)</f>
        <v>0</v>
      </c>
    </row>
    <row r="625" spans="1:13" hidden="1" x14ac:dyDescent="0.2">
      <c r="A625" t="s">
        <v>5</v>
      </c>
      <c r="B625" s="1">
        <v>44380.115752314814</v>
      </c>
      <c r="C625" s="1">
        <v>44380.116898148146</v>
      </c>
      <c r="D625">
        <v>1.6499999761581401</v>
      </c>
      <c r="E625">
        <v>371291</v>
      </c>
      <c r="F625">
        <v>226402</v>
      </c>
      <c r="G625" t="s">
        <v>43</v>
      </c>
      <c r="H625" t="s">
        <v>25</v>
      </c>
      <c r="I625">
        <f>tbl_Fact[[#This Row],[Duration]] / 60</f>
        <v>2.7499999602635668E-2</v>
      </c>
      <c r="J625">
        <f>IF(OR(G625="Run Time", G625="CC (Changeover Cleaning)"), I625, 0)</f>
        <v>2.7499999602635668E-2</v>
      </c>
      <c r="K625">
        <f>IF(G625&lt;&gt;"PM (Maintenance)", I625, 0)</f>
        <v>2.7499999602635668E-2</v>
      </c>
      <c r="L625" s="5">
        <f>MAX(tbl_Fact[[#This Row],[TotalBiscuitsMade]],tbl_Fact[[#This Row],[GoodMadeBiscuits]])</f>
        <v>371291</v>
      </c>
      <c r="M625" s="5">
        <f>IF(tbl_Fact[[#This Row],[Operating_Hours]]&gt;0,tbl_Fact[[#This Row],[Operating_Hours]]*51840,0)</f>
        <v>1425.5999794006329</v>
      </c>
    </row>
    <row r="626" spans="1:13" hidden="1" x14ac:dyDescent="0.2">
      <c r="A626" t="s">
        <v>5</v>
      </c>
      <c r="B626" s="1">
        <v>44380.116898148146</v>
      </c>
      <c r="C626" s="1">
        <v>44380.119317129633</v>
      </c>
      <c r="D626">
        <v>3.4833333492279102</v>
      </c>
      <c r="E626">
        <v>373626</v>
      </c>
      <c r="F626">
        <v>228185</v>
      </c>
      <c r="G626" t="s">
        <v>44</v>
      </c>
      <c r="H626" t="s">
        <v>25</v>
      </c>
      <c r="I626">
        <f>tbl_Fact[[#This Row],[Duration]] / 60</f>
        <v>5.805555582046517E-2</v>
      </c>
      <c r="J626">
        <f>IF(OR(G626="Run Time", G626="CC (Changeover Cleaning)"), I626, 0)</f>
        <v>0</v>
      </c>
      <c r="K626">
        <f>IF(G626&lt;&gt;"PM (Maintenance)", I626, 0)</f>
        <v>5.805555582046517E-2</v>
      </c>
      <c r="L626" s="5">
        <f>MAX(tbl_Fact[[#This Row],[TotalBiscuitsMade]],tbl_Fact[[#This Row],[GoodMadeBiscuits]])</f>
        <v>373626</v>
      </c>
      <c r="M626" s="5">
        <f>IF(tbl_Fact[[#This Row],[Operating_Hours]]&gt;0,tbl_Fact[[#This Row],[Operating_Hours]]*51840,0)</f>
        <v>0</v>
      </c>
    </row>
    <row r="627" spans="1:13" hidden="1" x14ac:dyDescent="0.2">
      <c r="A627" t="s">
        <v>5</v>
      </c>
      <c r="B627" s="1">
        <v>44380.119317129633</v>
      </c>
      <c r="C627" s="1">
        <v>44380.120173611111</v>
      </c>
      <c r="D627">
        <v>1.2333333492279099</v>
      </c>
      <c r="E627">
        <v>373581</v>
      </c>
      <c r="F627">
        <v>228324</v>
      </c>
      <c r="G627" t="s">
        <v>43</v>
      </c>
      <c r="H627" t="s">
        <v>25</v>
      </c>
      <c r="I627">
        <f>tbl_Fact[[#This Row],[Duration]] / 60</f>
        <v>2.0555555820465164E-2</v>
      </c>
      <c r="J627">
        <f>IF(OR(G627="Run Time", G627="CC (Changeover Cleaning)"), I627, 0)</f>
        <v>2.0555555820465164E-2</v>
      </c>
      <c r="K627">
        <f>IF(G627&lt;&gt;"PM (Maintenance)", I627, 0)</f>
        <v>2.0555555820465164E-2</v>
      </c>
      <c r="L627" s="5">
        <f>MAX(tbl_Fact[[#This Row],[TotalBiscuitsMade]],tbl_Fact[[#This Row],[GoodMadeBiscuits]])</f>
        <v>373581</v>
      </c>
      <c r="M627" s="5">
        <f>IF(tbl_Fact[[#This Row],[Operating_Hours]]&gt;0,tbl_Fact[[#This Row],[Operating_Hours]]*51840,0)</f>
        <v>1065.600013732914</v>
      </c>
    </row>
    <row r="628" spans="1:13" hidden="1" x14ac:dyDescent="0.2">
      <c r="A628" t="s">
        <v>5</v>
      </c>
      <c r="B628" s="1">
        <v>44380.120173611111</v>
      </c>
      <c r="C628" s="1">
        <v>44380.121550925927</v>
      </c>
      <c r="D628">
        <v>1.9833333492279099</v>
      </c>
      <c r="E628">
        <v>374602</v>
      </c>
      <c r="F628">
        <v>229443</v>
      </c>
      <c r="G628" t="s">
        <v>44</v>
      </c>
      <c r="H628" t="s">
        <v>25</v>
      </c>
      <c r="I628">
        <f>tbl_Fact[[#This Row],[Duration]] / 60</f>
        <v>3.3055555820465168E-2</v>
      </c>
      <c r="J628">
        <f>IF(OR(G628="Run Time", G628="CC (Changeover Cleaning)"), I628, 0)</f>
        <v>0</v>
      </c>
      <c r="K628">
        <f>IF(G628&lt;&gt;"PM (Maintenance)", I628, 0)</f>
        <v>3.3055555820465168E-2</v>
      </c>
      <c r="L628" s="5">
        <f>MAX(tbl_Fact[[#This Row],[TotalBiscuitsMade]],tbl_Fact[[#This Row],[GoodMadeBiscuits]])</f>
        <v>374602</v>
      </c>
      <c r="M628" s="5">
        <f>IF(tbl_Fact[[#This Row],[Operating_Hours]]&gt;0,tbl_Fact[[#This Row],[Operating_Hours]]*51840,0)</f>
        <v>0</v>
      </c>
    </row>
    <row r="629" spans="1:13" hidden="1" x14ac:dyDescent="0.2">
      <c r="A629" t="s">
        <v>5</v>
      </c>
      <c r="B629" s="1">
        <v>44380.121550925927</v>
      </c>
      <c r="C629" s="1">
        <v>44380.121840277781</v>
      </c>
      <c r="D629">
        <v>0.41666665673255898</v>
      </c>
      <c r="E629">
        <v>374346</v>
      </c>
      <c r="F629">
        <v>229342</v>
      </c>
      <c r="G629" t="s">
        <v>43</v>
      </c>
      <c r="H629" t="s">
        <v>25</v>
      </c>
      <c r="I629">
        <f>tbl_Fact[[#This Row],[Duration]] / 60</f>
        <v>6.9444442788759832E-3</v>
      </c>
      <c r="J629">
        <f>IF(OR(G629="Run Time", G629="CC (Changeover Cleaning)"), I629, 0)</f>
        <v>6.9444442788759832E-3</v>
      </c>
      <c r="K629">
        <f>IF(G629&lt;&gt;"PM (Maintenance)", I629, 0)</f>
        <v>6.9444442788759832E-3</v>
      </c>
      <c r="L629" s="5">
        <f>MAX(tbl_Fact[[#This Row],[TotalBiscuitsMade]],tbl_Fact[[#This Row],[GoodMadeBiscuits]])</f>
        <v>374346</v>
      </c>
      <c r="M629" s="5">
        <f>IF(tbl_Fact[[#This Row],[Operating_Hours]]&gt;0,tbl_Fact[[#This Row],[Operating_Hours]]*51840,0)</f>
        <v>359.99999141693098</v>
      </c>
    </row>
    <row r="630" spans="1:13" hidden="1" x14ac:dyDescent="0.2">
      <c r="A630" t="s">
        <v>5</v>
      </c>
      <c r="B630" s="1">
        <v>44380.121840277781</v>
      </c>
      <c r="C630" s="1">
        <v>44380.124675925923</v>
      </c>
      <c r="D630">
        <v>4.0833334922790501</v>
      </c>
      <c r="E630">
        <v>376744</v>
      </c>
      <c r="F630">
        <v>231618</v>
      </c>
      <c r="G630" t="s">
        <v>44</v>
      </c>
      <c r="H630" t="s">
        <v>25</v>
      </c>
      <c r="I630">
        <f>tbl_Fact[[#This Row],[Duration]] / 60</f>
        <v>6.805555820465084E-2</v>
      </c>
      <c r="J630">
        <f>IF(OR(G630="Run Time", G630="CC (Changeover Cleaning)"), I630, 0)</f>
        <v>0</v>
      </c>
      <c r="K630">
        <f>IF(G630&lt;&gt;"PM (Maintenance)", I630, 0)</f>
        <v>6.805555820465084E-2</v>
      </c>
      <c r="L630" s="5">
        <f>MAX(tbl_Fact[[#This Row],[TotalBiscuitsMade]],tbl_Fact[[#This Row],[GoodMadeBiscuits]])</f>
        <v>376744</v>
      </c>
      <c r="M630" s="5">
        <f>IF(tbl_Fact[[#This Row],[Operating_Hours]]&gt;0,tbl_Fact[[#This Row],[Operating_Hours]]*51840,0)</f>
        <v>0</v>
      </c>
    </row>
    <row r="631" spans="1:13" hidden="1" x14ac:dyDescent="0.2">
      <c r="A631" t="s">
        <v>5</v>
      </c>
      <c r="B631" s="1">
        <v>44380.124675925923</v>
      </c>
      <c r="C631" s="1">
        <v>44380.125300925924</v>
      </c>
      <c r="D631">
        <v>0.89999997615814198</v>
      </c>
      <c r="E631">
        <v>376700</v>
      </c>
      <c r="F631">
        <v>231757</v>
      </c>
      <c r="G631" t="s">
        <v>43</v>
      </c>
      <c r="H631" t="s">
        <v>25</v>
      </c>
      <c r="I631">
        <f>tbl_Fact[[#This Row],[Duration]] / 60</f>
        <v>1.49999996026357E-2</v>
      </c>
      <c r="J631">
        <f>IF(OR(G631="Run Time", G631="CC (Changeover Cleaning)"), I631, 0)</f>
        <v>1.49999996026357E-2</v>
      </c>
      <c r="K631">
        <f>IF(G631&lt;&gt;"PM (Maintenance)", I631, 0)</f>
        <v>1.49999996026357E-2</v>
      </c>
      <c r="L631" s="5">
        <f>MAX(tbl_Fact[[#This Row],[TotalBiscuitsMade]],tbl_Fact[[#This Row],[GoodMadeBiscuits]])</f>
        <v>376700</v>
      </c>
      <c r="M631" s="5">
        <f>IF(tbl_Fact[[#This Row],[Operating_Hours]]&gt;0,tbl_Fact[[#This Row],[Operating_Hours]]*51840,0)</f>
        <v>777.59997940063465</v>
      </c>
    </row>
    <row r="632" spans="1:13" hidden="1" x14ac:dyDescent="0.2">
      <c r="A632" t="s">
        <v>5</v>
      </c>
      <c r="B632" s="1">
        <v>44380.125300925924</v>
      </c>
      <c r="C632" s="1">
        <v>44380.126064814816</v>
      </c>
      <c r="D632">
        <v>1.1000000238418599</v>
      </c>
      <c r="E632">
        <v>377586</v>
      </c>
      <c r="F632">
        <v>232193</v>
      </c>
      <c r="G632" t="s">
        <v>44</v>
      </c>
      <c r="H632" t="s">
        <v>25</v>
      </c>
      <c r="I632">
        <f>tbl_Fact[[#This Row],[Duration]] / 60</f>
        <v>1.8333333730697666E-2</v>
      </c>
      <c r="J632">
        <f>IF(OR(G632="Run Time", G632="CC (Changeover Cleaning)"), I632, 0)</f>
        <v>0</v>
      </c>
      <c r="K632">
        <f>IF(G632&lt;&gt;"PM (Maintenance)", I632, 0)</f>
        <v>1.8333333730697666E-2</v>
      </c>
      <c r="L632" s="5">
        <f>MAX(tbl_Fact[[#This Row],[TotalBiscuitsMade]],tbl_Fact[[#This Row],[GoodMadeBiscuits]])</f>
        <v>377586</v>
      </c>
      <c r="M632" s="5">
        <f>IF(tbl_Fact[[#This Row],[Operating_Hours]]&gt;0,tbl_Fact[[#This Row],[Operating_Hours]]*51840,0)</f>
        <v>0</v>
      </c>
    </row>
    <row r="633" spans="1:13" hidden="1" x14ac:dyDescent="0.2">
      <c r="A633" t="s">
        <v>5</v>
      </c>
      <c r="B633" s="1">
        <v>44380.126064814816</v>
      </c>
      <c r="C633" s="1">
        <v>44380.127928240741</v>
      </c>
      <c r="D633">
        <v>2.6833333969116202</v>
      </c>
      <c r="E633">
        <v>377337</v>
      </c>
      <c r="F633">
        <v>232224</v>
      </c>
      <c r="G633" t="s">
        <v>43</v>
      </c>
      <c r="H633" t="s">
        <v>25</v>
      </c>
      <c r="I633">
        <f>tbl_Fact[[#This Row],[Duration]] / 60</f>
        <v>4.4722223281860339E-2</v>
      </c>
      <c r="J633">
        <f>IF(OR(G633="Run Time", G633="CC (Changeover Cleaning)"), I633, 0)</f>
        <v>4.4722223281860339E-2</v>
      </c>
      <c r="K633">
        <f>IF(G633&lt;&gt;"PM (Maintenance)", I633, 0)</f>
        <v>4.4722223281860339E-2</v>
      </c>
      <c r="L633" s="5">
        <f>MAX(tbl_Fact[[#This Row],[TotalBiscuitsMade]],tbl_Fact[[#This Row],[GoodMadeBiscuits]])</f>
        <v>377337</v>
      </c>
      <c r="M633" s="5">
        <f>IF(tbl_Fact[[#This Row],[Operating_Hours]]&gt;0,tbl_Fact[[#This Row],[Operating_Hours]]*51840,0)</f>
        <v>2318.4000549316402</v>
      </c>
    </row>
    <row r="634" spans="1:13" hidden="1" x14ac:dyDescent="0.2">
      <c r="A634" t="s">
        <v>5</v>
      </c>
      <c r="B634" s="1">
        <v>44380.127928240741</v>
      </c>
      <c r="C634" s="1">
        <v>44380.1327662037</v>
      </c>
      <c r="D634">
        <v>6.9666666984558097</v>
      </c>
      <c r="E634">
        <v>382293</v>
      </c>
      <c r="F634">
        <v>236892</v>
      </c>
      <c r="G634" t="s">
        <v>44</v>
      </c>
      <c r="H634" t="s">
        <v>25</v>
      </c>
      <c r="I634">
        <f>tbl_Fact[[#This Row],[Duration]] / 60</f>
        <v>0.11611111164093016</v>
      </c>
      <c r="J634">
        <f>IF(OR(G634="Run Time", G634="CC (Changeover Cleaning)"), I634, 0)</f>
        <v>0</v>
      </c>
      <c r="K634">
        <f>IF(G634&lt;&gt;"PM (Maintenance)", I634, 0)</f>
        <v>0.11611111164093016</v>
      </c>
      <c r="L634" s="5">
        <f>MAX(tbl_Fact[[#This Row],[TotalBiscuitsMade]],tbl_Fact[[#This Row],[GoodMadeBiscuits]])</f>
        <v>382293</v>
      </c>
      <c r="M634" s="5">
        <f>IF(tbl_Fact[[#This Row],[Operating_Hours]]&gt;0,tbl_Fact[[#This Row],[Operating_Hours]]*51840,0)</f>
        <v>0</v>
      </c>
    </row>
    <row r="635" spans="1:13" hidden="1" x14ac:dyDescent="0.2">
      <c r="A635" t="s">
        <v>7</v>
      </c>
      <c r="B635" s="1">
        <v>44380.132615740738</v>
      </c>
      <c r="C635" s="1">
        <v>44380.1330787037</v>
      </c>
      <c r="D635">
        <v>0.66668331623077404</v>
      </c>
      <c r="E635">
        <v>0</v>
      </c>
      <c r="F635">
        <v>115</v>
      </c>
      <c r="G635" t="s">
        <v>43</v>
      </c>
      <c r="H635" t="s">
        <v>25</v>
      </c>
      <c r="I635">
        <f>tbl_Fact[[#This Row],[Duration]] / 60</f>
        <v>1.1111388603846233E-2</v>
      </c>
      <c r="J635">
        <f>IF(OR(G635="Run Time", G635="CC (Changeover Cleaning)"), I635, 0)</f>
        <v>1.1111388603846233E-2</v>
      </c>
      <c r="K635">
        <f>IF(G635&lt;&gt;"PM (Maintenance)", I635, 0)</f>
        <v>1.1111388603846233E-2</v>
      </c>
      <c r="L635" s="5">
        <f>MAX(tbl_Fact[[#This Row],[TotalBiscuitsMade]],tbl_Fact[[#This Row],[GoodMadeBiscuits]])</f>
        <v>115</v>
      </c>
      <c r="M635" s="5">
        <f>IF(tbl_Fact[[#This Row],[Operating_Hours]]&gt;0,tbl_Fact[[#This Row],[Operating_Hours]]*51840,0)</f>
        <v>576.01438522338879</v>
      </c>
    </row>
    <row r="636" spans="1:13" hidden="1" x14ac:dyDescent="0.2">
      <c r="A636" t="s">
        <v>5</v>
      </c>
      <c r="B636" s="1">
        <v>44380.1327662037</v>
      </c>
      <c r="C636" s="1">
        <v>44380.134409722225</v>
      </c>
      <c r="D636">
        <v>2.36666655540466</v>
      </c>
      <c r="E636">
        <v>381974</v>
      </c>
      <c r="F636">
        <v>236649</v>
      </c>
      <c r="G636" t="s">
        <v>43</v>
      </c>
      <c r="H636" t="s">
        <v>25</v>
      </c>
      <c r="I636">
        <f>tbl_Fact[[#This Row],[Duration]] / 60</f>
        <v>3.9444442590077664E-2</v>
      </c>
      <c r="J636">
        <f>IF(OR(G636="Run Time", G636="CC (Changeover Cleaning)"), I636, 0)</f>
        <v>3.9444442590077664E-2</v>
      </c>
      <c r="K636">
        <f>IF(G636&lt;&gt;"PM (Maintenance)", I636, 0)</f>
        <v>3.9444442590077664E-2</v>
      </c>
      <c r="L636" s="5">
        <f>MAX(tbl_Fact[[#This Row],[TotalBiscuitsMade]],tbl_Fact[[#This Row],[GoodMadeBiscuits]])</f>
        <v>381974</v>
      </c>
      <c r="M636" s="5">
        <f>IF(tbl_Fact[[#This Row],[Operating_Hours]]&gt;0,tbl_Fact[[#This Row],[Operating_Hours]]*51840,0)</f>
        <v>2044.7999038696262</v>
      </c>
    </row>
    <row r="637" spans="1:13" hidden="1" x14ac:dyDescent="0.2">
      <c r="A637" t="s">
        <v>6</v>
      </c>
      <c r="B637" s="1">
        <v>44380.1330787037</v>
      </c>
      <c r="C637" s="1">
        <v>44380.28628472222</v>
      </c>
      <c r="D637">
        <v>220.61749267578099</v>
      </c>
      <c r="E637">
        <v>0</v>
      </c>
      <c r="F637">
        <v>55</v>
      </c>
      <c r="G637" t="s">
        <v>44</v>
      </c>
      <c r="H637" t="s">
        <v>25</v>
      </c>
      <c r="I637">
        <f>tbl_Fact[[#This Row],[Duration]] / 60</f>
        <v>3.6769582112630164</v>
      </c>
      <c r="J637">
        <f>IF(OR(G637="Run Time", G637="CC (Changeover Cleaning)"), I637, 0)</f>
        <v>0</v>
      </c>
      <c r="K637">
        <f>IF(G637&lt;&gt;"PM (Maintenance)", I637, 0)</f>
        <v>3.6769582112630164</v>
      </c>
      <c r="L637" s="5">
        <f>MAX(tbl_Fact[[#This Row],[TotalBiscuitsMade]],tbl_Fact[[#This Row],[GoodMadeBiscuits]])</f>
        <v>55</v>
      </c>
      <c r="M637" s="5">
        <f>IF(tbl_Fact[[#This Row],[Operating_Hours]]&gt;0,tbl_Fact[[#This Row],[Operating_Hours]]*51840,0)</f>
        <v>0</v>
      </c>
    </row>
    <row r="638" spans="1:13" hidden="1" x14ac:dyDescent="0.2">
      <c r="A638" t="s">
        <v>5</v>
      </c>
      <c r="B638" s="1">
        <v>44380.134409722225</v>
      </c>
      <c r="C638" s="1">
        <v>44380.137986111113</v>
      </c>
      <c r="D638">
        <v>5.1500000953674299</v>
      </c>
      <c r="E638">
        <v>385250</v>
      </c>
      <c r="F638">
        <v>240389</v>
      </c>
      <c r="G638" t="s">
        <v>44</v>
      </c>
      <c r="H638" t="s">
        <v>25</v>
      </c>
      <c r="I638">
        <f>tbl_Fact[[#This Row],[Duration]] / 60</f>
        <v>8.5833334922790494E-2</v>
      </c>
      <c r="J638">
        <f>IF(OR(G638="Run Time", G638="CC (Changeover Cleaning)"), I638, 0)</f>
        <v>0</v>
      </c>
      <c r="K638">
        <f>IF(G638&lt;&gt;"PM (Maintenance)", I638, 0)</f>
        <v>8.5833334922790494E-2</v>
      </c>
      <c r="L638" s="5">
        <f>MAX(tbl_Fact[[#This Row],[TotalBiscuitsMade]],tbl_Fact[[#This Row],[GoodMadeBiscuits]])</f>
        <v>385250</v>
      </c>
      <c r="M638" s="5">
        <f>IF(tbl_Fact[[#This Row],[Operating_Hours]]&gt;0,tbl_Fact[[#This Row],[Operating_Hours]]*51840,0)</f>
        <v>0</v>
      </c>
    </row>
    <row r="639" spans="1:13" hidden="1" x14ac:dyDescent="0.2">
      <c r="A639" t="s">
        <v>5</v>
      </c>
      <c r="B639" s="1">
        <v>44380.137986111113</v>
      </c>
      <c r="C639" s="1">
        <v>44380.138425925928</v>
      </c>
      <c r="D639">
        <v>0.63333332538604703</v>
      </c>
      <c r="E639">
        <v>385279</v>
      </c>
      <c r="F639">
        <v>240307</v>
      </c>
      <c r="G639" t="s">
        <v>43</v>
      </c>
      <c r="H639" t="s">
        <v>25</v>
      </c>
      <c r="I639">
        <f>tbl_Fact[[#This Row],[Duration]] / 60</f>
        <v>1.0555555423100783E-2</v>
      </c>
      <c r="J639">
        <f>IF(OR(G639="Run Time", G639="CC (Changeover Cleaning)"), I639, 0)</f>
        <v>1.0555555423100783E-2</v>
      </c>
      <c r="K639">
        <f>IF(G639&lt;&gt;"PM (Maintenance)", I639, 0)</f>
        <v>1.0555555423100783E-2</v>
      </c>
      <c r="L639" s="5">
        <f>MAX(tbl_Fact[[#This Row],[TotalBiscuitsMade]],tbl_Fact[[#This Row],[GoodMadeBiscuits]])</f>
        <v>385279</v>
      </c>
      <c r="M639" s="5">
        <f>IF(tbl_Fact[[#This Row],[Operating_Hours]]&gt;0,tbl_Fact[[#This Row],[Operating_Hours]]*51840,0)</f>
        <v>547.19999313354458</v>
      </c>
    </row>
    <row r="640" spans="1:13" hidden="1" x14ac:dyDescent="0.2">
      <c r="A640" t="s">
        <v>5</v>
      </c>
      <c r="B640" s="1">
        <v>44380.138425925928</v>
      </c>
      <c r="C640" s="1">
        <v>44380.141006944446</v>
      </c>
      <c r="D640">
        <v>3.7166666984558101</v>
      </c>
      <c r="E640">
        <v>387403</v>
      </c>
      <c r="F640">
        <v>242289</v>
      </c>
      <c r="G640" t="s">
        <v>44</v>
      </c>
      <c r="H640" t="s">
        <v>25</v>
      </c>
      <c r="I640">
        <f>tbl_Fact[[#This Row],[Duration]] / 60</f>
        <v>6.1944444974263504E-2</v>
      </c>
      <c r="J640">
        <f>IF(OR(G640="Run Time", G640="CC (Changeover Cleaning)"), I640, 0)</f>
        <v>0</v>
      </c>
      <c r="K640">
        <f>IF(G640&lt;&gt;"PM (Maintenance)", I640, 0)</f>
        <v>6.1944444974263504E-2</v>
      </c>
      <c r="L640" s="5">
        <f>MAX(tbl_Fact[[#This Row],[TotalBiscuitsMade]],tbl_Fact[[#This Row],[GoodMadeBiscuits]])</f>
        <v>387403</v>
      </c>
      <c r="M640" s="5">
        <f>IF(tbl_Fact[[#This Row],[Operating_Hours]]&gt;0,tbl_Fact[[#This Row],[Operating_Hours]]*51840,0)</f>
        <v>0</v>
      </c>
    </row>
    <row r="641" spans="1:13" hidden="1" x14ac:dyDescent="0.2">
      <c r="A641" t="s">
        <v>5</v>
      </c>
      <c r="B641" s="1">
        <v>44380.141006944446</v>
      </c>
      <c r="C641" s="1">
        <v>44380.144872685189</v>
      </c>
      <c r="D641">
        <v>5.5666666030883798</v>
      </c>
      <c r="E641">
        <v>387776</v>
      </c>
      <c r="F641">
        <v>242350</v>
      </c>
      <c r="G641" t="s">
        <v>43</v>
      </c>
      <c r="H641" t="s">
        <v>25</v>
      </c>
      <c r="I641">
        <f>tbl_Fact[[#This Row],[Duration]] / 60</f>
        <v>9.2777776718139665E-2</v>
      </c>
      <c r="J641">
        <f>IF(OR(G641="Run Time", G641="CC (Changeover Cleaning)"), I641, 0)</f>
        <v>9.2777776718139665E-2</v>
      </c>
      <c r="K641">
        <f>IF(G641&lt;&gt;"PM (Maintenance)", I641, 0)</f>
        <v>9.2777776718139665E-2</v>
      </c>
      <c r="L641" s="5">
        <f>MAX(tbl_Fact[[#This Row],[TotalBiscuitsMade]],tbl_Fact[[#This Row],[GoodMadeBiscuits]])</f>
        <v>387776</v>
      </c>
      <c r="M641" s="5">
        <f>IF(tbl_Fact[[#This Row],[Operating_Hours]]&gt;0,tbl_Fact[[#This Row],[Operating_Hours]]*51840,0)</f>
        <v>4809.5999450683603</v>
      </c>
    </row>
    <row r="642" spans="1:13" hidden="1" x14ac:dyDescent="0.2">
      <c r="A642" t="s">
        <v>5</v>
      </c>
      <c r="B642" s="1">
        <v>44380.144872685189</v>
      </c>
      <c r="C642" s="1">
        <v>44380.146134259259</v>
      </c>
      <c r="D642">
        <v>1.81666672229767</v>
      </c>
      <c r="E642">
        <v>388767</v>
      </c>
      <c r="F642">
        <v>243491</v>
      </c>
      <c r="G642" t="s">
        <v>44</v>
      </c>
      <c r="H642" t="s">
        <v>25</v>
      </c>
      <c r="I642">
        <f>tbl_Fact[[#This Row],[Duration]] / 60</f>
        <v>3.0277778704961168E-2</v>
      </c>
      <c r="J642">
        <f>IF(OR(G642="Run Time", G642="CC (Changeover Cleaning)"), I642, 0)</f>
        <v>0</v>
      </c>
      <c r="K642">
        <f>IF(G642&lt;&gt;"PM (Maintenance)", I642, 0)</f>
        <v>3.0277778704961168E-2</v>
      </c>
      <c r="L642" s="5">
        <f>MAX(tbl_Fact[[#This Row],[TotalBiscuitsMade]],tbl_Fact[[#This Row],[GoodMadeBiscuits]])</f>
        <v>388767</v>
      </c>
      <c r="M642" s="5">
        <f>IF(tbl_Fact[[#This Row],[Operating_Hours]]&gt;0,tbl_Fact[[#This Row],[Operating_Hours]]*51840,0)</f>
        <v>0</v>
      </c>
    </row>
    <row r="643" spans="1:13" hidden="1" x14ac:dyDescent="0.2">
      <c r="A643" t="s">
        <v>5</v>
      </c>
      <c r="B643" s="1">
        <v>44380.146134259259</v>
      </c>
      <c r="C643" s="1">
        <v>44380.14707175926</v>
      </c>
      <c r="D643">
        <v>1.3500000238418599</v>
      </c>
      <c r="E643">
        <v>388517</v>
      </c>
      <c r="F643">
        <v>243289</v>
      </c>
      <c r="G643" t="s">
        <v>43</v>
      </c>
      <c r="H643" t="s">
        <v>25</v>
      </c>
      <c r="I643">
        <f>tbl_Fact[[#This Row],[Duration]] / 60</f>
        <v>2.2500000397364332E-2</v>
      </c>
      <c r="J643">
        <f>IF(OR(G643="Run Time", G643="CC (Changeover Cleaning)"), I643, 0)</f>
        <v>2.2500000397364332E-2</v>
      </c>
      <c r="K643">
        <f>IF(G643&lt;&gt;"PM (Maintenance)", I643, 0)</f>
        <v>2.2500000397364332E-2</v>
      </c>
      <c r="L643" s="5">
        <f>MAX(tbl_Fact[[#This Row],[TotalBiscuitsMade]],tbl_Fact[[#This Row],[GoodMadeBiscuits]])</f>
        <v>388517</v>
      </c>
      <c r="M643" s="5">
        <f>IF(tbl_Fact[[#This Row],[Operating_Hours]]&gt;0,tbl_Fact[[#This Row],[Operating_Hours]]*51840,0)</f>
        <v>1166.4000205993671</v>
      </c>
    </row>
    <row r="644" spans="1:13" hidden="1" x14ac:dyDescent="0.2">
      <c r="A644" t="s">
        <v>5</v>
      </c>
      <c r="B644" s="1">
        <v>44380.14707175926</v>
      </c>
      <c r="C644" s="1">
        <v>44380.150636574072</v>
      </c>
      <c r="D644">
        <v>5.1333332061767596</v>
      </c>
      <c r="E644">
        <v>392203</v>
      </c>
      <c r="F644">
        <v>246792</v>
      </c>
      <c r="G644" t="s">
        <v>44</v>
      </c>
      <c r="H644" t="s">
        <v>25</v>
      </c>
      <c r="I644">
        <f>tbl_Fact[[#This Row],[Duration]] / 60</f>
        <v>8.5555553436279325E-2</v>
      </c>
      <c r="J644">
        <f>IF(OR(G644="Run Time", G644="CC (Changeover Cleaning)"), I644, 0)</f>
        <v>0</v>
      </c>
      <c r="K644">
        <f>IF(G644&lt;&gt;"PM (Maintenance)", I644, 0)</f>
        <v>8.5555553436279325E-2</v>
      </c>
      <c r="L644" s="5">
        <f>MAX(tbl_Fact[[#This Row],[TotalBiscuitsMade]],tbl_Fact[[#This Row],[GoodMadeBiscuits]])</f>
        <v>392203</v>
      </c>
      <c r="M644" s="5">
        <f>IF(tbl_Fact[[#This Row],[Operating_Hours]]&gt;0,tbl_Fact[[#This Row],[Operating_Hours]]*51840,0)</f>
        <v>0</v>
      </c>
    </row>
    <row r="645" spans="1:13" hidden="1" x14ac:dyDescent="0.2">
      <c r="A645" t="s">
        <v>5</v>
      </c>
      <c r="B645" s="1">
        <v>44380.150636574072</v>
      </c>
      <c r="C645" s="1">
        <v>44380.151712962965</v>
      </c>
      <c r="D645">
        <v>1.54999995231628</v>
      </c>
      <c r="E645">
        <v>391848</v>
      </c>
      <c r="F645">
        <v>247009</v>
      </c>
      <c r="G645" t="s">
        <v>43</v>
      </c>
      <c r="H645" t="s">
        <v>25</v>
      </c>
      <c r="I645">
        <f>tbl_Fact[[#This Row],[Duration]] / 60</f>
        <v>2.5833332538604665E-2</v>
      </c>
      <c r="J645">
        <f>IF(OR(G645="Run Time", G645="CC (Changeover Cleaning)"), I645, 0)</f>
        <v>2.5833332538604665E-2</v>
      </c>
      <c r="K645">
        <f>IF(G645&lt;&gt;"PM (Maintenance)", I645, 0)</f>
        <v>2.5833332538604665E-2</v>
      </c>
      <c r="L645" s="5">
        <f>MAX(tbl_Fact[[#This Row],[TotalBiscuitsMade]],tbl_Fact[[#This Row],[GoodMadeBiscuits]])</f>
        <v>391848</v>
      </c>
      <c r="M645" s="5">
        <f>IF(tbl_Fact[[#This Row],[Operating_Hours]]&gt;0,tbl_Fact[[#This Row],[Operating_Hours]]*51840,0)</f>
        <v>1339.1999588012659</v>
      </c>
    </row>
    <row r="646" spans="1:13" hidden="1" x14ac:dyDescent="0.2">
      <c r="A646" t="s">
        <v>5</v>
      </c>
      <c r="B646" s="1">
        <v>44380.151712962965</v>
      </c>
      <c r="C646" s="1">
        <v>44380.154594907406</v>
      </c>
      <c r="D646">
        <v>4.1500000953674299</v>
      </c>
      <c r="E646">
        <v>394356</v>
      </c>
      <c r="F646">
        <v>249195</v>
      </c>
      <c r="G646" t="s">
        <v>44</v>
      </c>
      <c r="H646" t="s">
        <v>25</v>
      </c>
      <c r="I646">
        <f>tbl_Fact[[#This Row],[Duration]] / 60</f>
        <v>6.9166668256123831E-2</v>
      </c>
      <c r="J646">
        <f>IF(OR(G646="Run Time", G646="CC (Changeover Cleaning)"), I646, 0)</f>
        <v>0</v>
      </c>
      <c r="K646">
        <f>IF(G646&lt;&gt;"PM (Maintenance)", I646, 0)</f>
        <v>6.9166668256123831E-2</v>
      </c>
      <c r="L646" s="5">
        <f>MAX(tbl_Fact[[#This Row],[TotalBiscuitsMade]],tbl_Fact[[#This Row],[GoodMadeBiscuits]])</f>
        <v>394356</v>
      </c>
      <c r="M646" s="5">
        <f>IF(tbl_Fact[[#This Row],[Operating_Hours]]&gt;0,tbl_Fact[[#This Row],[Operating_Hours]]*51840,0)</f>
        <v>0</v>
      </c>
    </row>
    <row r="647" spans="1:13" hidden="1" x14ac:dyDescent="0.2">
      <c r="A647" t="s">
        <v>5</v>
      </c>
      <c r="B647" s="1">
        <v>44380.154594907406</v>
      </c>
      <c r="C647" s="1">
        <v>44380.156666666669</v>
      </c>
      <c r="D647">
        <v>2.9833333492279102</v>
      </c>
      <c r="E647">
        <v>394533</v>
      </c>
      <c r="F647">
        <v>249100</v>
      </c>
      <c r="G647" t="s">
        <v>43</v>
      </c>
      <c r="H647" t="s">
        <v>25</v>
      </c>
      <c r="I647">
        <f>tbl_Fact[[#This Row],[Duration]] / 60</f>
        <v>4.9722222487131838E-2</v>
      </c>
      <c r="J647">
        <f>IF(OR(G647="Run Time", G647="CC (Changeover Cleaning)"), I647, 0)</f>
        <v>4.9722222487131838E-2</v>
      </c>
      <c r="K647">
        <f>IF(G647&lt;&gt;"PM (Maintenance)", I647, 0)</f>
        <v>4.9722222487131838E-2</v>
      </c>
      <c r="L647" s="5">
        <f>MAX(tbl_Fact[[#This Row],[TotalBiscuitsMade]],tbl_Fact[[#This Row],[GoodMadeBiscuits]])</f>
        <v>394533</v>
      </c>
      <c r="M647" s="5">
        <f>IF(tbl_Fact[[#This Row],[Operating_Hours]]&gt;0,tbl_Fact[[#This Row],[Operating_Hours]]*51840,0)</f>
        <v>2577.6000137329147</v>
      </c>
    </row>
    <row r="648" spans="1:13" hidden="1" x14ac:dyDescent="0.2">
      <c r="A648" t="s">
        <v>5</v>
      </c>
      <c r="B648" s="1">
        <v>44380.156666666669</v>
      </c>
      <c r="C648" s="1">
        <v>44380.157997685186</v>
      </c>
      <c r="D648">
        <v>1.9166666269302399</v>
      </c>
      <c r="E648">
        <v>395147</v>
      </c>
      <c r="F648">
        <v>250101</v>
      </c>
      <c r="G648" t="s">
        <v>44</v>
      </c>
      <c r="H648" t="s">
        <v>25</v>
      </c>
      <c r="I648">
        <f>tbl_Fact[[#This Row],[Duration]] / 60</f>
        <v>3.1944443782170664E-2</v>
      </c>
      <c r="J648">
        <f>IF(OR(G648="Run Time", G648="CC (Changeover Cleaning)"), I648, 0)</f>
        <v>0</v>
      </c>
      <c r="K648">
        <f>IF(G648&lt;&gt;"PM (Maintenance)", I648, 0)</f>
        <v>3.1944443782170664E-2</v>
      </c>
      <c r="L648" s="5">
        <f>MAX(tbl_Fact[[#This Row],[TotalBiscuitsMade]],tbl_Fact[[#This Row],[GoodMadeBiscuits]])</f>
        <v>395147</v>
      </c>
      <c r="M648" s="5">
        <f>IF(tbl_Fact[[#This Row],[Operating_Hours]]&gt;0,tbl_Fact[[#This Row],[Operating_Hours]]*51840,0)</f>
        <v>0</v>
      </c>
    </row>
    <row r="649" spans="1:13" hidden="1" x14ac:dyDescent="0.2">
      <c r="A649" t="s">
        <v>5</v>
      </c>
      <c r="B649" s="1">
        <v>44380.157997685186</v>
      </c>
      <c r="C649" s="1">
        <v>44380.158761574072</v>
      </c>
      <c r="D649">
        <v>1.1000000238418599</v>
      </c>
      <c r="E649">
        <v>395310</v>
      </c>
      <c r="F649">
        <v>249859</v>
      </c>
      <c r="G649" t="s">
        <v>43</v>
      </c>
      <c r="H649" t="s">
        <v>25</v>
      </c>
      <c r="I649">
        <f>tbl_Fact[[#This Row],[Duration]] / 60</f>
        <v>1.8333333730697666E-2</v>
      </c>
      <c r="J649">
        <f>IF(OR(G649="Run Time", G649="CC (Changeover Cleaning)"), I649, 0)</f>
        <v>1.8333333730697666E-2</v>
      </c>
      <c r="K649">
        <f>IF(G649&lt;&gt;"PM (Maintenance)", I649, 0)</f>
        <v>1.8333333730697666E-2</v>
      </c>
      <c r="L649" s="5">
        <f>MAX(tbl_Fact[[#This Row],[TotalBiscuitsMade]],tbl_Fact[[#This Row],[GoodMadeBiscuits]])</f>
        <v>395310</v>
      </c>
      <c r="M649" s="5">
        <f>IF(tbl_Fact[[#This Row],[Operating_Hours]]&gt;0,tbl_Fact[[#This Row],[Operating_Hours]]*51840,0)</f>
        <v>950.40002059936705</v>
      </c>
    </row>
    <row r="650" spans="1:13" hidden="1" x14ac:dyDescent="0.2">
      <c r="A650" t="s">
        <v>5</v>
      </c>
      <c r="B650" s="1">
        <v>44380.158761574072</v>
      </c>
      <c r="C650" s="1">
        <v>44380.16133101852</v>
      </c>
      <c r="D650">
        <v>3.7000000476837198</v>
      </c>
      <c r="E650">
        <v>397297</v>
      </c>
      <c r="F650">
        <v>251975</v>
      </c>
      <c r="G650" t="s">
        <v>44</v>
      </c>
      <c r="H650" t="s">
        <v>25</v>
      </c>
      <c r="I650">
        <f>tbl_Fact[[#This Row],[Duration]] / 60</f>
        <v>6.1666667461395333E-2</v>
      </c>
      <c r="J650">
        <f>IF(OR(G650="Run Time", G650="CC (Changeover Cleaning)"), I650, 0)</f>
        <v>0</v>
      </c>
      <c r="K650">
        <f>IF(G650&lt;&gt;"PM (Maintenance)", I650, 0)</f>
        <v>6.1666667461395333E-2</v>
      </c>
      <c r="L650" s="5">
        <f>MAX(tbl_Fact[[#This Row],[TotalBiscuitsMade]],tbl_Fact[[#This Row],[GoodMadeBiscuits]])</f>
        <v>397297</v>
      </c>
      <c r="M650" s="5">
        <f>IF(tbl_Fact[[#This Row],[Operating_Hours]]&gt;0,tbl_Fact[[#This Row],[Operating_Hours]]*51840,0)</f>
        <v>0</v>
      </c>
    </row>
    <row r="651" spans="1:13" hidden="1" x14ac:dyDescent="0.2">
      <c r="A651" t="s">
        <v>5</v>
      </c>
      <c r="B651" s="1">
        <v>44380.16133101852</v>
      </c>
      <c r="C651" s="1">
        <v>44380.163194444445</v>
      </c>
      <c r="D651">
        <v>2.6833333969116202</v>
      </c>
      <c r="E651">
        <v>397264</v>
      </c>
      <c r="F651">
        <v>252019</v>
      </c>
      <c r="G651" t="s">
        <v>43</v>
      </c>
      <c r="H651" t="s">
        <v>25</v>
      </c>
      <c r="I651">
        <f>tbl_Fact[[#This Row],[Duration]] / 60</f>
        <v>4.4722223281860339E-2</v>
      </c>
      <c r="J651">
        <f>IF(OR(G651="Run Time", G651="CC (Changeover Cleaning)"), I651, 0)</f>
        <v>4.4722223281860339E-2</v>
      </c>
      <c r="K651">
        <f>IF(G651&lt;&gt;"PM (Maintenance)", I651, 0)</f>
        <v>4.4722223281860339E-2</v>
      </c>
      <c r="L651" s="5">
        <f>MAX(tbl_Fact[[#This Row],[TotalBiscuitsMade]],tbl_Fact[[#This Row],[GoodMadeBiscuits]])</f>
        <v>397264</v>
      </c>
      <c r="M651" s="5">
        <f>IF(tbl_Fact[[#This Row],[Operating_Hours]]&gt;0,tbl_Fact[[#This Row],[Operating_Hours]]*51840,0)</f>
        <v>2318.4000549316402</v>
      </c>
    </row>
    <row r="652" spans="1:13" hidden="1" x14ac:dyDescent="0.2">
      <c r="A652" t="s">
        <v>5</v>
      </c>
      <c r="B652" s="1">
        <v>44380.163194444445</v>
      </c>
      <c r="C652" s="1">
        <v>44380.173564814817</v>
      </c>
      <c r="D652">
        <v>14.9333333969116</v>
      </c>
      <c r="E652">
        <v>407642</v>
      </c>
      <c r="F652">
        <v>262111</v>
      </c>
      <c r="G652" t="s">
        <v>44</v>
      </c>
      <c r="H652" t="s">
        <v>25</v>
      </c>
      <c r="I652">
        <f>tbl_Fact[[#This Row],[Duration]] / 60</f>
        <v>0.24888888994852668</v>
      </c>
      <c r="J652">
        <f>IF(OR(G652="Run Time", G652="CC (Changeover Cleaning)"), I652, 0)</f>
        <v>0</v>
      </c>
      <c r="K652">
        <f>IF(G652&lt;&gt;"PM (Maintenance)", I652, 0)</f>
        <v>0.24888888994852668</v>
      </c>
      <c r="L652" s="5">
        <f>MAX(tbl_Fact[[#This Row],[TotalBiscuitsMade]],tbl_Fact[[#This Row],[GoodMadeBiscuits]])</f>
        <v>407642</v>
      </c>
      <c r="M652" s="5">
        <f>IF(tbl_Fact[[#This Row],[Operating_Hours]]&gt;0,tbl_Fact[[#This Row],[Operating_Hours]]*51840,0)</f>
        <v>0</v>
      </c>
    </row>
    <row r="653" spans="1:13" hidden="1" x14ac:dyDescent="0.2">
      <c r="A653" t="s">
        <v>5</v>
      </c>
      <c r="B653" s="1">
        <v>44380.173564814817</v>
      </c>
      <c r="C653" s="1">
        <v>44380.17454861111</v>
      </c>
      <c r="D653">
        <v>1.4166666269302399</v>
      </c>
      <c r="E653">
        <v>407582</v>
      </c>
      <c r="F653">
        <v>262420</v>
      </c>
      <c r="G653" t="s">
        <v>43</v>
      </c>
      <c r="H653" t="s">
        <v>25</v>
      </c>
      <c r="I653">
        <f>tbl_Fact[[#This Row],[Duration]] / 60</f>
        <v>2.3611110448837333E-2</v>
      </c>
      <c r="J653">
        <f>IF(OR(G653="Run Time", G653="CC (Changeover Cleaning)"), I653, 0)</f>
        <v>2.3611110448837333E-2</v>
      </c>
      <c r="K653">
        <f>IF(G653&lt;&gt;"PM (Maintenance)", I653, 0)</f>
        <v>2.3611110448837333E-2</v>
      </c>
      <c r="L653" s="5">
        <f>MAX(tbl_Fact[[#This Row],[TotalBiscuitsMade]],tbl_Fact[[#This Row],[GoodMadeBiscuits]])</f>
        <v>407582</v>
      </c>
      <c r="M653" s="5">
        <f>IF(tbl_Fact[[#This Row],[Operating_Hours]]&gt;0,tbl_Fact[[#This Row],[Operating_Hours]]*51840,0)</f>
        <v>1223.9999656677273</v>
      </c>
    </row>
    <row r="654" spans="1:13" hidden="1" x14ac:dyDescent="0.2">
      <c r="A654" t="s">
        <v>5</v>
      </c>
      <c r="B654" s="1">
        <v>44380.17454861111</v>
      </c>
      <c r="C654" s="1">
        <v>44380.175752314812</v>
      </c>
      <c r="D654">
        <v>1.7333333492279099</v>
      </c>
      <c r="E654">
        <v>408506</v>
      </c>
      <c r="F654">
        <v>263150</v>
      </c>
      <c r="G654" t="s">
        <v>44</v>
      </c>
      <c r="H654" t="s">
        <v>25</v>
      </c>
      <c r="I654">
        <f>tbl_Fact[[#This Row],[Duration]] / 60</f>
        <v>2.8888889153798499E-2</v>
      </c>
      <c r="J654">
        <f>IF(OR(G654="Run Time", G654="CC (Changeover Cleaning)"), I654, 0)</f>
        <v>0</v>
      </c>
      <c r="K654">
        <f>IF(G654&lt;&gt;"PM (Maintenance)", I654, 0)</f>
        <v>2.8888889153798499E-2</v>
      </c>
      <c r="L654" s="5">
        <f>MAX(tbl_Fact[[#This Row],[TotalBiscuitsMade]],tbl_Fact[[#This Row],[GoodMadeBiscuits]])</f>
        <v>408506</v>
      </c>
      <c r="M654" s="5">
        <f>IF(tbl_Fact[[#This Row],[Operating_Hours]]&gt;0,tbl_Fact[[#This Row],[Operating_Hours]]*51840,0)</f>
        <v>0</v>
      </c>
    </row>
    <row r="655" spans="1:13" hidden="1" x14ac:dyDescent="0.2">
      <c r="A655" t="s">
        <v>5</v>
      </c>
      <c r="B655" s="1">
        <v>44380.175752314812</v>
      </c>
      <c r="C655" s="1">
        <v>44380.177118055559</v>
      </c>
      <c r="D655">
        <v>1.9666666984558101</v>
      </c>
      <c r="E655">
        <v>408490</v>
      </c>
      <c r="F655">
        <v>263094</v>
      </c>
      <c r="G655" t="s">
        <v>43</v>
      </c>
      <c r="H655" t="s">
        <v>25</v>
      </c>
      <c r="I655">
        <f>tbl_Fact[[#This Row],[Duration]] / 60</f>
        <v>3.2777778307596837E-2</v>
      </c>
      <c r="J655">
        <f>IF(OR(G655="Run Time", G655="CC (Changeover Cleaning)"), I655, 0)</f>
        <v>3.2777778307596837E-2</v>
      </c>
      <c r="K655">
        <f>IF(G655&lt;&gt;"PM (Maintenance)", I655, 0)</f>
        <v>3.2777778307596837E-2</v>
      </c>
      <c r="L655" s="5">
        <f>MAX(tbl_Fact[[#This Row],[TotalBiscuitsMade]],tbl_Fact[[#This Row],[GoodMadeBiscuits]])</f>
        <v>408490</v>
      </c>
      <c r="M655" s="5">
        <f>IF(tbl_Fact[[#This Row],[Operating_Hours]]&gt;0,tbl_Fact[[#This Row],[Operating_Hours]]*51840,0)</f>
        <v>1699.2000274658201</v>
      </c>
    </row>
    <row r="656" spans="1:13" hidden="1" x14ac:dyDescent="0.2">
      <c r="A656" t="s">
        <v>5</v>
      </c>
      <c r="B656" s="1">
        <v>44380.177118055559</v>
      </c>
      <c r="C656" s="1">
        <v>44380.178749999999</v>
      </c>
      <c r="D656">
        <v>2.3499999046325701</v>
      </c>
      <c r="E656">
        <v>409451</v>
      </c>
      <c r="F656">
        <v>264295</v>
      </c>
      <c r="G656" t="s">
        <v>44</v>
      </c>
      <c r="H656" t="s">
        <v>25</v>
      </c>
      <c r="I656">
        <f>tbl_Fact[[#This Row],[Duration]] / 60</f>
        <v>3.9166665077209499E-2</v>
      </c>
      <c r="J656">
        <f>IF(OR(G656="Run Time", G656="CC (Changeover Cleaning)"), I656, 0)</f>
        <v>0</v>
      </c>
      <c r="K656">
        <f>IF(G656&lt;&gt;"PM (Maintenance)", I656, 0)</f>
        <v>3.9166665077209499E-2</v>
      </c>
      <c r="L656" s="5">
        <f>MAX(tbl_Fact[[#This Row],[TotalBiscuitsMade]],tbl_Fact[[#This Row],[GoodMadeBiscuits]])</f>
        <v>409451</v>
      </c>
      <c r="M656" s="5">
        <f>IF(tbl_Fact[[#This Row],[Operating_Hours]]&gt;0,tbl_Fact[[#This Row],[Operating_Hours]]*51840,0)</f>
        <v>0</v>
      </c>
    </row>
    <row r="657" spans="1:13" hidden="1" x14ac:dyDescent="0.2">
      <c r="A657" t="s">
        <v>5</v>
      </c>
      <c r="B657" s="1">
        <v>44380.178749999999</v>
      </c>
      <c r="C657" s="1">
        <v>44380.179652777777</v>
      </c>
      <c r="D657">
        <v>1.29999995231628</v>
      </c>
      <c r="E657">
        <v>409454</v>
      </c>
      <c r="F657">
        <v>264401</v>
      </c>
      <c r="G657" t="s">
        <v>43</v>
      </c>
      <c r="H657" t="s">
        <v>25</v>
      </c>
      <c r="I657">
        <f>tbl_Fact[[#This Row],[Duration]] / 60</f>
        <v>2.1666665871937999E-2</v>
      </c>
      <c r="J657">
        <f>IF(OR(G657="Run Time", G657="CC (Changeover Cleaning)"), I657, 0)</f>
        <v>2.1666665871937999E-2</v>
      </c>
      <c r="K657">
        <f>IF(G657&lt;&gt;"PM (Maintenance)", I657, 0)</f>
        <v>2.1666665871937999E-2</v>
      </c>
      <c r="L657" s="5">
        <f>MAX(tbl_Fact[[#This Row],[TotalBiscuitsMade]],tbl_Fact[[#This Row],[GoodMadeBiscuits]])</f>
        <v>409454</v>
      </c>
      <c r="M657" s="5">
        <f>IF(tbl_Fact[[#This Row],[Operating_Hours]]&gt;0,tbl_Fact[[#This Row],[Operating_Hours]]*51840,0)</f>
        <v>1123.1999588012659</v>
      </c>
    </row>
    <row r="658" spans="1:13" hidden="1" x14ac:dyDescent="0.2">
      <c r="A658" t="s">
        <v>5</v>
      </c>
      <c r="B658" s="1">
        <v>44380.179652777777</v>
      </c>
      <c r="C658" s="1">
        <v>44380.179930555554</v>
      </c>
      <c r="D658">
        <v>0.40000000596046398</v>
      </c>
      <c r="E658">
        <v>409847</v>
      </c>
      <c r="F658">
        <v>264224</v>
      </c>
      <c r="G658" t="s">
        <v>44</v>
      </c>
      <c r="H658" t="s">
        <v>25</v>
      </c>
      <c r="I658">
        <f>tbl_Fact[[#This Row],[Duration]] / 60</f>
        <v>6.6666667660077328E-3</v>
      </c>
      <c r="J658">
        <f>IF(OR(G658="Run Time", G658="CC (Changeover Cleaning)"), I658, 0)</f>
        <v>0</v>
      </c>
      <c r="K658">
        <f>IF(G658&lt;&gt;"PM (Maintenance)", I658, 0)</f>
        <v>6.6666667660077328E-3</v>
      </c>
      <c r="L658" s="5">
        <f>MAX(tbl_Fact[[#This Row],[TotalBiscuitsMade]],tbl_Fact[[#This Row],[GoodMadeBiscuits]])</f>
        <v>409847</v>
      </c>
      <c r="M658" s="5">
        <f>IF(tbl_Fact[[#This Row],[Operating_Hours]]&gt;0,tbl_Fact[[#This Row],[Operating_Hours]]*51840,0)</f>
        <v>0</v>
      </c>
    </row>
    <row r="659" spans="1:13" hidden="1" x14ac:dyDescent="0.2">
      <c r="A659" t="s">
        <v>5</v>
      </c>
      <c r="B659" s="1">
        <v>44380.179930555554</v>
      </c>
      <c r="C659" s="1">
        <v>44380.182604166665</v>
      </c>
      <c r="D659">
        <v>3.8499999046325701</v>
      </c>
      <c r="E659">
        <v>409823</v>
      </c>
      <c r="F659">
        <v>264187</v>
      </c>
      <c r="G659" t="s">
        <v>43</v>
      </c>
      <c r="H659" t="s">
        <v>25</v>
      </c>
      <c r="I659">
        <f>tbl_Fact[[#This Row],[Duration]] / 60</f>
        <v>6.41666650772095E-2</v>
      </c>
      <c r="J659">
        <f>IF(OR(G659="Run Time", G659="CC (Changeover Cleaning)"), I659, 0)</f>
        <v>6.41666650772095E-2</v>
      </c>
      <c r="K659">
        <f>IF(G659&lt;&gt;"PM (Maintenance)", I659, 0)</f>
        <v>6.41666650772095E-2</v>
      </c>
      <c r="L659" s="5">
        <f>MAX(tbl_Fact[[#This Row],[TotalBiscuitsMade]],tbl_Fact[[#This Row],[GoodMadeBiscuits]])</f>
        <v>409823</v>
      </c>
      <c r="M659" s="5">
        <f>IF(tbl_Fact[[#This Row],[Operating_Hours]]&gt;0,tbl_Fact[[#This Row],[Operating_Hours]]*51840,0)</f>
        <v>3326.3999176025404</v>
      </c>
    </row>
    <row r="660" spans="1:13" hidden="1" x14ac:dyDescent="0.2">
      <c r="A660" t="s">
        <v>5</v>
      </c>
      <c r="B660" s="1">
        <v>44380.182604166665</v>
      </c>
      <c r="C660" s="1">
        <v>44380.182627314818</v>
      </c>
      <c r="D660">
        <v>3.3333335071802098E-2</v>
      </c>
      <c r="E660">
        <v>409388</v>
      </c>
      <c r="F660">
        <v>264251</v>
      </c>
      <c r="G660" t="s">
        <v>44</v>
      </c>
      <c r="H660" t="s">
        <v>25</v>
      </c>
      <c r="I660">
        <f>tbl_Fact[[#This Row],[Duration]] / 60</f>
        <v>5.5555558453003495E-4</v>
      </c>
      <c r="J660">
        <f>IF(OR(G660="Run Time", G660="CC (Changeover Cleaning)"), I660, 0)</f>
        <v>0</v>
      </c>
      <c r="K660">
        <f>IF(G660&lt;&gt;"PM (Maintenance)", I660, 0)</f>
        <v>5.5555558453003495E-4</v>
      </c>
      <c r="L660" s="5">
        <f>MAX(tbl_Fact[[#This Row],[TotalBiscuitsMade]],tbl_Fact[[#This Row],[GoodMadeBiscuits]])</f>
        <v>409388</v>
      </c>
      <c r="M660" s="5">
        <f>IF(tbl_Fact[[#This Row],[Operating_Hours]]&gt;0,tbl_Fact[[#This Row],[Operating_Hours]]*51840,0)</f>
        <v>0</v>
      </c>
    </row>
    <row r="661" spans="1:13" hidden="1" x14ac:dyDescent="0.2">
      <c r="A661" t="s">
        <v>5</v>
      </c>
      <c r="B661" s="1">
        <v>44380.182627314818</v>
      </c>
      <c r="C661" s="1">
        <v>44380.182685185187</v>
      </c>
      <c r="D661">
        <v>8.3333335816860199E-2</v>
      </c>
      <c r="E661">
        <v>409622</v>
      </c>
      <c r="F661">
        <v>264628</v>
      </c>
      <c r="G661" t="s">
        <v>43</v>
      </c>
      <c r="H661" t="s">
        <v>25</v>
      </c>
      <c r="I661">
        <f>tbl_Fact[[#This Row],[Duration]] / 60</f>
        <v>1.3888889302810033E-3</v>
      </c>
      <c r="J661">
        <f>IF(OR(G661="Run Time", G661="CC (Changeover Cleaning)"), I661, 0)</f>
        <v>1.3888889302810033E-3</v>
      </c>
      <c r="K661">
        <f>IF(G661&lt;&gt;"PM (Maintenance)", I661, 0)</f>
        <v>1.3888889302810033E-3</v>
      </c>
      <c r="L661" s="5">
        <f>MAX(tbl_Fact[[#This Row],[TotalBiscuitsMade]],tbl_Fact[[#This Row],[GoodMadeBiscuits]])</f>
        <v>409622</v>
      </c>
      <c r="M661" s="5">
        <f>IF(tbl_Fact[[#This Row],[Operating_Hours]]&gt;0,tbl_Fact[[#This Row],[Operating_Hours]]*51840,0)</f>
        <v>72.000002145767212</v>
      </c>
    </row>
    <row r="662" spans="1:13" hidden="1" x14ac:dyDescent="0.2">
      <c r="A662" t="s">
        <v>5</v>
      </c>
      <c r="B662" s="1">
        <v>44380.182685185187</v>
      </c>
      <c r="C662" s="1">
        <v>44380.182708333334</v>
      </c>
      <c r="D662">
        <v>3.3333335071802098E-2</v>
      </c>
      <c r="E662">
        <v>409412</v>
      </c>
      <c r="F662">
        <v>264486</v>
      </c>
      <c r="G662" t="s">
        <v>44</v>
      </c>
      <c r="H662" t="s">
        <v>25</v>
      </c>
      <c r="I662">
        <f>tbl_Fact[[#This Row],[Duration]] / 60</f>
        <v>5.5555558453003495E-4</v>
      </c>
      <c r="J662">
        <f>IF(OR(G662="Run Time", G662="CC (Changeover Cleaning)"), I662, 0)</f>
        <v>0</v>
      </c>
      <c r="K662">
        <f>IF(G662&lt;&gt;"PM (Maintenance)", I662, 0)</f>
        <v>5.5555558453003495E-4</v>
      </c>
      <c r="L662" s="5">
        <f>MAX(tbl_Fact[[#This Row],[TotalBiscuitsMade]],tbl_Fact[[#This Row],[GoodMadeBiscuits]])</f>
        <v>409412</v>
      </c>
      <c r="M662" s="5">
        <f>IF(tbl_Fact[[#This Row],[Operating_Hours]]&gt;0,tbl_Fact[[#This Row],[Operating_Hours]]*51840,0)</f>
        <v>0</v>
      </c>
    </row>
    <row r="663" spans="1:13" hidden="1" x14ac:dyDescent="0.2">
      <c r="A663" t="s">
        <v>5</v>
      </c>
      <c r="B663" s="1">
        <v>44380.182708333334</v>
      </c>
      <c r="C663" s="1">
        <v>44380.182824074072</v>
      </c>
      <c r="D663">
        <v>0.16666667163372001</v>
      </c>
      <c r="E663">
        <v>409761</v>
      </c>
      <c r="F663">
        <v>264251</v>
      </c>
      <c r="G663" t="s">
        <v>43</v>
      </c>
      <c r="H663" t="s">
        <v>25</v>
      </c>
      <c r="I663">
        <f>tbl_Fact[[#This Row],[Duration]] / 60</f>
        <v>2.7777778605620001E-3</v>
      </c>
      <c r="J663">
        <f>IF(OR(G663="Run Time", G663="CC (Changeover Cleaning)"), I663, 0)</f>
        <v>2.7777778605620001E-3</v>
      </c>
      <c r="K663">
        <f>IF(G663&lt;&gt;"PM (Maintenance)", I663, 0)</f>
        <v>2.7777778605620001E-3</v>
      </c>
      <c r="L663" s="5">
        <f>MAX(tbl_Fact[[#This Row],[TotalBiscuitsMade]],tbl_Fact[[#This Row],[GoodMadeBiscuits]])</f>
        <v>409761</v>
      </c>
      <c r="M663" s="5">
        <f>IF(tbl_Fact[[#This Row],[Operating_Hours]]&gt;0,tbl_Fact[[#This Row],[Operating_Hours]]*51840,0)</f>
        <v>144.00000429153408</v>
      </c>
    </row>
    <row r="664" spans="1:13" hidden="1" x14ac:dyDescent="0.2">
      <c r="A664" t="s">
        <v>5</v>
      </c>
      <c r="B664" s="1">
        <v>44380.182824074072</v>
      </c>
      <c r="C664" s="1">
        <v>44380.192858796298</v>
      </c>
      <c r="D664">
        <v>14.449999809265099</v>
      </c>
      <c r="E664">
        <v>419452</v>
      </c>
      <c r="F664">
        <v>274417</v>
      </c>
      <c r="G664" t="s">
        <v>44</v>
      </c>
      <c r="H664" t="s">
        <v>25</v>
      </c>
      <c r="I664">
        <f>tbl_Fact[[#This Row],[Duration]] / 60</f>
        <v>0.24083333015441832</v>
      </c>
      <c r="J664">
        <f>IF(OR(G664="Run Time", G664="CC (Changeover Cleaning)"), I664, 0)</f>
        <v>0</v>
      </c>
      <c r="K664">
        <f>IF(G664&lt;&gt;"PM (Maintenance)", I664, 0)</f>
        <v>0.24083333015441832</v>
      </c>
      <c r="L664" s="5">
        <f>MAX(tbl_Fact[[#This Row],[TotalBiscuitsMade]],tbl_Fact[[#This Row],[GoodMadeBiscuits]])</f>
        <v>419452</v>
      </c>
      <c r="M664" s="5">
        <f>IF(tbl_Fact[[#This Row],[Operating_Hours]]&gt;0,tbl_Fact[[#This Row],[Operating_Hours]]*51840,0)</f>
        <v>0</v>
      </c>
    </row>
    <row r="665" spans="1:13" hidden="1" x14ac:dyDescent="0.2">
      <c r="A665" t="s">
        <v>5</v>
      </c>
      <c r="B665" s="1">
        <v>44380.192858796298</v>
      </c>
      <c r="C665" s="1">
        <v>44380.193726851852</v>
      </c>
      <c r="D665">
        <v>1.25</v>
      </c>
      <c r="E665">
        <v>419454</v>
      </c>
      <c r="F665">
        <v>274353</v>
      </c>
      <c r="G665" t="s">
        <v>43</v>
      </c>
      <c r="H665" t="s">
        <v>25</v>
      </c>
      <c r="I665">
        <f>tbl_Fact[[#This Row],[Duration]] / 60</f>
        <v>2.0833333333333332E-2</v>
      </c>
      <c r="J665">
        <f>IF(OR(G665="Run Time", G665="CC (Changeover Cleaning)"), I665, 0)</f>
        <v>2.0833333333333332E-2</v>
      </c>
      <c r="K665">
        <f>IF(G665&lt;&gt;"PM (Maintenance)", I665, 0)</f>
        <v>2.0833333333333332E-2</v>
      </c>
      <c r="L665" s="5">
        <f>MAX(tbl_Fact[[#This Row],[TotalBiscuitsMade]],tbl_Fact[[#This Row],[GoodMadeBiscuits]])</f>
        <v>419454</v>
      </c>
      <c r="M665" s="5">
        <f>IF(tbl_Fact[[#This Row],[Operating_Hours]]&gt;0,tbl_Fact[[#This Row],[Operating_Hours]]*51840,0)</f>
        <v>1080</v>
      </c>
    </row>
    <row r="666" spans="1:13" hidden="1" x14ac:dyDescent="0.2">
      <c r="A666" t="s">
        <v>5</v>
      </c>
      <c r="B666" s="1">
        <v>44380.193726851852</v>
      </c>
      <c r="C666" s="1">
        <v>44380.193761574075</v>
      </c>
      <c r="D666">
        <v>5.0000000745058101E-2</v>
      </c>
      <c r="E666">
        <v>419439</v>
      </c>
      <c r="F666">
        <v>274237</v>
      </c>
      <c r="G666" t="s">
        <v>44</v>
      </c>
      <c r="H666" t="s">
        <v>25</v>
      </c>
      <c r="I666">
        <f>tbl_Fact[[#This Row],[Duration]] / 60</f>
        <v>8.3333334575096834E-4</v>
      </c>
      <c r="J666">
        <f>IF(OR(G666="Run Time", G666="CC (Changeover Cleaning)"), I666, 0)</f>
        <v>0</v>
      </c>
      <c r="K666">
        <f>IF(G666&lt;&gt;"PM (Maintenance)", I666, 0)</f>
        <v>8.3333334575096834E-4</v>
      </c>
      <c r="L666" s="5">
        <f>MAX(tbl_Fact[[#This Row],[TotalBiscuitsMade]],tbl_Fact[[#This Row],[GoodMadeBiscuits]])</f>
        <v>419439</v>
      </c>
      <c r="M666" s="5">
        <f>IF(tbl_Fact[[#This Row],[Operating_Hours]]&gt;0,tbl_Fact[[#This Row],[Operating_Hours]]*51840,0)</f>
        <v>0</v>
      </c>
    </row>
    <row r="667" spans="1:13" hidden="1" x14ac:dyDescent="0.2">
      <c r="A667" t="s">
        <v>5</v>
      </c>
      <c r="B667" s="1">
        <v>44380.193761574075</v>
      </c>
      <c r="C667" s="1">
        <v>44380.193819444445</v>
      </c>
      <c r="D667">
        <v>8.3333335816860199E-2</v>
      </c>
      <c r="E667">
        <v>419524</v>
      </c>
      <c r="F667">
        <v>274402</v>
      </c>
      <c r="G667" t="s">
        <v>43</v>
      </c>
      <c r="H667" t="s">
        <v>25</v>
      </c>
      <c r="I667">
        <f>tbl_Fact[[#This Row],[Duration]] / 60</f>
        <v>1.3888889302810033E-3</v>
      </c>
      <c r="J667">
        <f>IF(OR(G667="Run Time", G667="CC (Changeover Cleaning)"), I667, 0)</f>
        <v>1.3888889302810033E-3</v>
      </c>
      <c r="K667">
        <f>IF(G667&lt;&gt;"PM (Maintenance)", I667, 0)</f>
        <v>1.3888889302810033E-3</v>
      </c>
      <c r="L667" s="5">
        <f>MAX(tbl_Fact[[#This Row],[TotalBiscuitsMade]],tbl_Fact[[#This Row],[GoodMadeBiscuits]])</f>
        <v>419524</v>
      </c>
      <c r="M667" s="5">
        <f>IF(tbl_Fact[[#This Row],[Operating_Hours]]&gt;0,tbl_Fact[[#This Row],[Operating_Hours]]*51840,0)</f>
        <v>72.000002145767212</v>
      </c>
    </row>
    <row r="668" spans="1:13" hidden="1" x14ac:dyDescent="0.2">
      <c r="A668" t="s">
        <v>5</v>
      </c>
      <c r="B668" s="1">
        <v>44380.193819444445</v>
      </c>
      <c r="C668" s="1">
        <v>44380.201620370368</v>
      </c>
      <c r="D668">
        <v>11.2333335876465</v>
      </c>
      <c r="E668">
        <v>427128</v>
      </c>
      <c r="F668">
        <v>281894</v>
      </c>
      <c r="G668" t="s">
        <v>44</v>
      </c>
      <c r="H668" t="s">
        <v>25</v>
      </c>
      <c r="I668">
        <f>tbl_Fact[[#This Row],[Duration]] / 60</f>
        <v>0.18722222646077499</v>
      </c>
      <c r="J668">
        <f>IF(OR(G668="Run Time", G668="CC (Changeover Cleaning)"), I668, 0)</f>
        <v>0</v>
      </c>
      <c r="K668">
        <f>IF(G668&lt;&gt;"PM (Maintenance)", I668, 0)</f>
        <v>0.18722222646077499</v>
      </c>
      <c r="L668" s="5">
        <f>MAX(tbl_Fact[[#This Row],[TotalBiscuitsMade]],tbl_Fact[[#This Row],[GoodMadeBiscuits]])</f>
        <v>427128</v>
      </c>
      <c r="M668" s="5">
        <f>IF(tbl_Fact[[#This Row],[Operating_Hours]]&gt;0,tbl_Fact[[#This Row],[Operating_Hours]]*51840,0)</f>
        <v>0</v>
      </c>
    </row>
    <row r="669" spans="1:13" hidden="1" x14ac:dyDescent="0.2">
      <c r="A669" t="s">
        <v>5</v>
      </c>
      <c r="B669" s="1">
        <v>44380.201620370368</v>
      </c>
      <c r="C669" s="1">
        <v>44380.202222222222</v>
      </c>
      <c r="D669">
        <v>0.86666667461395297</v>
      </c>
      <c r="E669">
        <v>427424</v>
      </c>
      <c r="F669">
        <v>281969</v>
      </c>
      <c r="G669" t="s">
        <v>43</v>
      </c>
      <c r="H669" t="s">
        <v>25</v>
      </c>
      <c r="I669">
        <f>tbl_Fact[[#This Row],[Duration]] / 60</f>
        <v>1.4444444576899217E-2</v>
      </c>
      <c r="J669">
        <f>IF(OR(G669="Run Time", G669="CC (Changeover Cleaning)"), I669, 0)</f>
        <v>1.4444444576899217E-2</v>
      </c>
      <c r="K669">
        <f>IF(G669&lt;&gt;"PM (Maintenance)", I669, 0)</f>
        <v>1.4444444576899217E-2</v>
      </c>
      <c r="L669" s="5">
        <f>MAX(tbl_Fact[[#This Row],[TotalBiscuitsMade]],tbl_Fact[[#This Row],[GoodMadeBiscuits]])</f>
        <v>427424</v>
      </c>
      <c r="M669" s="5">
        <f>IF(tbl_Fact[[#This Row],[Operating_Hours]]&gt;0,tbl_Fact[[#This Row],[Operating_Hours]]*51840,0)</f>
        <v>748.80000686645542</v>
      </c>
    </row>
    <row r="670" spans="1:13" hidden="1" x14ac:dyDescent="0.2">
      <c r="A670" t="s">
        <v>5</v>
      </c>
      <c r="B670" s="1">
        <v>44380.202222222222</v>
      </c>
      <c r="C670" s="1">
        <v>44380.202662037038</v>
      </c>
      <c r="D670">
        <v>0.63333332538604703</v>
      </c>
      <c r="E670">
        <v>427705</v>
      </c>
      <c r="F670">
        <v>282389</v>
      </c>
      <c r="G670" t="s">
        <v>44</v>
      </c>
      <c r="H670" t="s">
        <v>25</v>
      </c>
      <c r="I670">
        <f>tbl_Fact[[#This Row],[Duration]] / 60</f>
        <v>1.0555555423100783E-2</v>
      </c>
      <c r="J670">
        <f>IF(OR(G670="Run Time", G670="CC (Changeover Cleaning)"), I670, 0)</f>
        <v>0</v>
      </c>
      <c r="K670">
        <f>IF(G670&lt;&gt;"PM (Maintenance)", I670, 0)</f>
        <v>1.0555555423100783E-2</v>
      </c>
      <c r="L670" s="5">
        <f>MAX(tbl_Fact[[#This Row],[TotalBiscuitsMade]],tbl_Fact[[#This Row],[GoodMadeBiscuits]])</f>
        <v>427705</v>
      </c>
      <c r="M670" s="5">
        <f>IF(tbl_Fact[[#This Row],[Operating_Hours]]&gt;0,tbl_Fact[[#This Row],[Operating_Hours]]*51840,0)</f>
        <v>0</v>
      </c>
    </row>
    <row r="671" spans="1:13" hidden="1" x14ac:dyDescent="0.2">
      <c r="A671" t="s">
        <v>5</v>
      </c>
      <c r="B671" s="1">
        <v>44380.202662037038</v>
      </c>
      <c r="C671" s="1">
        <v>44380.203425925924</v>
      </c>
      <c r="D671">
        <v>1.1000000238418599</v>
      </c>
      <c r="E671">
        <v>427253</v>
      </c>
      <c r="F671">
        <v>282352</v>
      </c>
      <c r="G671" t="s">
        <v>43</v>
      </c>
      <c r="H671" t="s">
        <v>25</v>
      </c>
      <c r="I671">
        <f>tbl_Fact[[#This Row],[Duration]] / 60</f>
        <v>1.8333333730697666E-2</v>
      </c>
      <c r="J671">
        <f>IF(OR(G671="Run Time", G671="CC (Changeover Cleaning)"), I671, 0)</f>
        <v>1.8333333730697666E-2</v>
      </c>
      <c r="K671">
        <f>IF(G671&lt;&gt;"PM (Maintenance)", I671, 0)</f>
        <v>1.8333333730697666E-2</v>
      </c>
      <c r="L671" s="5">
        <f>MAX(tbl_Fact[[#This Row],[TotalBiscuitsMade]],tbl_Fact[[#This Row],[GoodMadeBiscuits]])</f>
        <v>427253</v>
      </c>
      <c r="M671" s="5">
        <f>IF(tbl_Fact[[#This Row],[Operating_Hours]]&gt;0,tbl_Fact[[#This Row],[Operating_Hours]]*51840,0)</f>
        <v>950.40002059936705</v>
      </c>
    </row>
    <row r="672" spans="1:13" hidden="1" x14ac:dyDescent="0.2">
      <c r="A672" t="s">
        <v>5</v>
      </c>
      <c r="B672" s="1">
        <v>44380.203425925924</v>
      </c>
      <c r="C672" s="1">
        <v>44380.205023148148</v>
      </c>
      <c r="D672">
        <v>2.2999999523162802</v>
      </c>
      <c r="E672">
        <v>428690</v>
      </c>
      <c r="F672">
        <v>283491</v>
      </c>
      <c r="G672" t="s">
        <v>44</v>
      </c>
      <c r="H672" t="s">
        <v>25</v>
      </c>
      <c r="I672">
        <f>tbl_Fact[[#This Row],[Duration]] / 60</f>
        <v>3.8333332538604672E-2</v>
      </c>
      <c r="J672">
        <f>IF(OR(G672="Run Time", G672="CC (Changeover Cleaning)"), I672, 0)</f>
        <v>0</v>
      </c>
      <c r="K672">
        <f>IF(G672&lt;&gt;"PM (Maintenance)", I672, 0)</f>
        <v>3.8333332538604672E-2</v>
      </c>
      <c r="L672" s="5">
        <f>MAX(tbl_Fact[[#This Row],[TotalBiscuitsMade]],tbl_Fact[[#This Row],[GoodMadeBiscuits]])</f>
        <v>428690</v>
      </c>
      <c r="M672" s="5">
        <f>IF(tbl_Fact[[#This Row],[Operating_Hours]]&gt;0,tbl_Fact[[#This Row],[Operating_Hours]]*51840,0)</f>
        <v>0</v>
      </c>
    </row>
    <row r="673" spans="1:13" hidden="1" x14ac:dyDescent="0.2">
      <c r="A673" t="s">
        <v>5</v>
      </c>
      <c r="B673" s="1">
        <v>44380.205023148148</v>
      </c>
      <c r="C673" s="1">
        <v>44380.205868055556</v>
      </c>
      <c r="D673">
        <v>1.2166666984558101</v>
      </c>
      <c r="E673">
        <v>428750</v>
      </c>
      <c r="F673">
        <v>283331</v>
      </c>
      <c r="G673" t="s">
        <v>43</v>
      </c>
      <c r="H673" t="s">
        <v>25</v>
      </c>
      <c r="I673">
        <f>tbl_Fact[[#This Row],[Duration]] / 60</f>
        <v>2.0277778307596837E-2</v>
      </c>
      <c r="J673">
        <f>IF(OR(G673="Run Time", G673="CC (Changeover Cleaning)"), I673, 0)</f>
        <v>2.0277778307596837E-2</v>
      </c>
      <c r="K673">
        <f>IF(G673&lt;&gt;"PM (Maintenance)", I673, 0)</f>
        <v>2.0277778307596837E-2</v>
      </c>
      <c r="L673" s="5">
        <f>MAX(tbl_Fact[[#This Row],[TotalBiscuitsMade]],tbl_Fact[[#This Row],[GoodMadeBiscuits]])</f>
        <v>428750</v>
      </c>
      <c r="M673" s="5">
        <f>IF(tbl_Fact[[#This Row],[Operating_Hours]]&gt;0,tbl_Fact[[#This Row],[Operating_Hours]]*51840,0)</f>
        <v>1051.2000274658201</v>
      </c>
    </row>
    <row r="674" spans="1:13" hidden="1" x14ac:dyDescent="0.2">
      <c r="A674" t="s">
        <v>5</v>
      </c>
      <c r="B674" s="1">
        <v>44380.205868055556</v>
      </c>
      <c r="C674" s="1">
        <v>44380.209548611114</v>
      </c>
      <c r="D674">
        <v>5.3000001907348597</v>
      </c>
      <c r="E674">
        <v>432113</v>
      </c>
      <c r="F674">
        <v>286798</v>
      </c>
      <c r="G674" t="s">
        <v>44</v>
      </c>
      <c r="H674" t="s">
        <v>25</v>
      </c>
      <c r="I674">
        <f>tbl_Fact[[#This Row],[Duration]] / 60</f>
        <v>8.8333336512247659E-2</v>
      </c>
      <c r="J674">
        <f>IF(OR(G674="Run Time", G674="CC (Changeover Cleaning)"), I674, 0)</f>
        <v>0</v>
      </c>
      <c r="K674">
        <f>IF(G674&lt;&gt;"PM (Maintenance)", I674, 0)</f>
        <v>8.8333336512247659E-2</v>
      </c>
      <c r="L674" s="5">
        <f>MAX(tbl_Fact[[#This Row],[TotalBiscuitsMade]],tbl_Fact[[#This Row],[GoodMadeBiscuits]])</f>
        <v>432113</v>
      </c>
      <c r="M674" s="5">
        <f>IF(tbl_Fact[[#This Row],[Operating_Hours]]&gt;0,tbl_Fact[[#This Row],[Operating_Hours]]*51840,0)</f>
        <v>0</v>
      </c>
    </row>
    <row r="675" spans="1:13" hidden="1" x14ac:dyDescent="0.2">
      <c r="A675" t="s">
        <v>5</v>
      </c>
      <c r="B675" s="1">
        <v>44380.209548611114</v>
      </c>
      <c r="C675" s="1">
        <v>44380.210011574076</v>
      </c>
      <c r="D675">
        <v>0.66666668653488204</v>
      </c>
      <c r="E675">
        <v>432221</v>
      </c>
      <c r="F675">
        <v>286721</v>
      </c>
      <c r="G675" t="s">
        <v>43</v>
      </c>
      <c r="H675" t="s">
        <v>25</v>
      </c>
      <c r="I675">
        <f>tbl_Fact[[#This Row],[Duration]] / 60</f>
        <v>1.1111111442248033E-2</v>
      </c>
      <c r="J675">
        <f>IF(OR(G675="Run Time", G675="CC (Changeover Cleaning)"), I675, 0)</f>
        <v>1.1111111442248033E-2</v>
      </c>
      <c r="K675">
        <f>IF(G675&lt;&gt;"PM (Maintenance)", I675, 0)</f>
        <v>1.1111111442248033E-2</v>
      </c>
      <c r="L675" s="5">
        <f>MAX(tbl_Fact[[#This Row],[TotalBiscuitsMade]],tbl_Fact[[#This Row],[GoodMadeBiscuits]])</f>
        <v>432221</v>
      </c>
      <c r="M675" s="5">
        <f>IF(tbl_Fact[[#This Row],[Operating_Hours]]&gt;0,tbl_Fact[[#This Row],[Operating_Hours]]*51840,0)</f>
        <v>576.00001716613804</v>
      </c>
    </row>
    <row r="676" spans="1:13" hidden="1" x14ac:dyDescent="0.2">
      <c r="A676" t="s">
        <v>5</v>
      </c>
      <c r="B676" s="1">
        <v>44380.210011574076</v>
      </c>
      <c r="C676" s="1">
        <v>44380.210034722222</v>
      </c>
      <c r="D676">
        <v>3.3333335071802098E-2</v>
      </c>
      <c r="E676">
        <v>431802</v>
      </c>
      <c r="F676">
        <v>286563</v>
      </c>
      <c r="G676" t="s">
        <v>44</v>
      </c>
      <c r="H676" t="s">
        <v>25</v>
      </c>
      <c r="I676">
        <f>tbl_Fact[[#This Row],[Duration]] / 60</f>
        <v>5.5555558453003495E-4</v>
      </c>
      <c r="J676">
        <f>IF(OR(G676="Run Time", G676="CC (Changeover Cleaning)"), I676, 0)</f>
        <v>0</v>
      </c>
      <c r="K676">
        <f>IF(G676&lt;&gt;"PM (Maintenance)", I676, 0)</f>
        <v>5.5555558453003495E-4</v>
      </c>
      <c r="L676" s="5">
        <f>MAX(tbl_Fact[[#This Row],[TotalBiscuitsMade]],tbl_Fact[[#This Row],[GoodMadeBiscuits]])</f>
        <v>431802</v>
      </c>
      <c r="M676" s="5">
        <f>IF(tbl_Fact[[#This Row],[Operating_Hours]]&gt;0,tbl_Fact[[#This Row],[Operating_Hours]]*51840,0)</f>
        <v>0</v>
      </c>
    </row>
    <row r="677" spans="1:13" hidden="1" x14ac:dyDescent="0.2">
      <c r="A677" t="s">
        <v>5</v>
      </c>
      <c r="B677" s="1">
        <v>44380.210034722222</v>
      </c>
      <c r="C677" s="1">
        <v>44380.210393518515</v>
      </c>
      <c r="D677">
        <v>0.51666665077209495</v>
      </c>
      <c r="E677">
        <v>432178</v>
      </c>
      <c r="F677">
        <v>286608</v>
      </c>
      <c r="G677" t="s">
        <v>43</v>
      </c>
      <c r="H677" t="s">
        <v>25</v>
      </c>
      <c r="I677">
        <f>tbl_Fact[[#This Row],[Duration]] / 60</f>
        <v>8.6111108462015827E-3</v>
      </c>
      <c r="J677">
        <f>IF(OR(G677="Run Time", G677="CC (Changeover Cleaning)"), I677, 0)</f>
        <v>8.6111108462015827E-3</v>
      </c>
      <c r="K677">
        <f>IF(G677&lt;&gt;"PM (Maintenance)", I677, 0)</f>
        <v>8.6111108462015827E-3</v>
      </c>
      <c r="L677" s="5">
        <f>MAX(tbl_Fact[[#This Row],[TotalBiscuitsMade]],tbl_Fact[[#This Row],[GoodMadeBiscuits]])</f>
        <v>432178</v>
      </c>
      <c r="M677" s="5">
        <f>IF(tbl_Fact[[#This Row],[Operating_Hours]]&gt;0,tbl_Fact[[#This Row],[Operating_Hours]]*51840,0)</f>
        <v>446.39998626709007</v>
      </c>
    </row>
    <row r="678" spans="1:13" hidden="1" x14ac:dyDescent="0.2">
      <c r="A678" t="s">
        <v>5</v>
      </c>
      <c r="B678" s="1">
        <v>44380.210393518515</v>
      </c>
      <c r="C678" s="1">
        <v>44380.210416666669</v>
      </c>
      <c r="D678">
        <v>3.3333335071802098E-2</v>
      </c>
      <c r="E678">
        <v>431841</v>
      </c>
      <c r="F678">
        <v>286989</v>
      </c>
      <c r="G678" t="s">
        <v>44</v>
      </c>
      <c r="H678" t="s">
        <v>25</v>
      </c>
      <c r="I678">
        <f>tbl_Fact[[#This Row],[Duration]] / 60</f>
        <v>5.5555558453003495E-4</v>
      </c>
      <c r="J678">
        <f>IF(OR(G678="Run Time", G678="CC (Changeover Cleaning)"), I678, 0)</f>
        <v>0</v>
      </c>
      <c r="K678">
        <f>IF(G678&lt;&gt;"PM (Maintenance)", I678, 0)</f>
        <v>5.5555558453003495E-4</v>
      </c>
      <c r="L678" s="5">
        <f>MAX(tbl_Fact[[#This Row],[TotalBiscuitsMade]],tbl_Fact[[#This Row],[GoodMadeBiscuits]])</f>
        <v>431841</v>
      </c>
      <c r="M678" s="5">
        <f>IF(tbl_Fact[[#This Row],[Operating_Hours]]&gt;0,tbl_Fact[[#This Row],[Operating_Hours]]*51840,0)</f>
        <v>0</v>
      </c>
    </row>
    <row r="679" spans="1:13" hidden="1" x14ac:dyDescent="0.2">
      <c r="A679" t="s">
        <v>5</v>
      </c>
      <c r="B679" s="1">
        <v>44380.210416666669</v>
      </c>
      <c r="C679" s="1">
        <v>44380.210474537038</v>
      </c>
      <c r="D679">
        <v>8.3333335816860199E-2</v>
      </c>
      <c r="E679">
        <v>431996</v>
      </c>
      <c r="F679">
        <v>286952</v>
      </c>
      <c r="G679" t="s">
        <v>43</v>
      </c>
      <c r="H679" t="s">
        <v>25</v>
      </c>
      <c r="I679">
        <f>tbl_Fact[[#This Row],[Duration]] / 60</f>
        <v>1.3888889302810033E-3</v>
      </c>
      <c r="J679">
        <f>IF(OR(G679="Run Time", G679="CC (Changeover Cleaning)"), I679, 0)</f>
        <v>1.3888889302810033E-3</v>
      </c>
      <c r="K679">
        <f>IF(G679&lt;&gt;"PM (Maintenance)", I679, 0)</f>
        <v>1.3888889302810033E-3</v>
      </c>
      <c r="L679" s="5">
        <f>MAX(tbl_Fact[[#This Row],[TotalBiscuitsMade]],tbl_Fact[[#This Row],[GoodMadeBiscuits]])</f>
        <v>431996</v>
      </c>
      <c r="M679" s="5">
        <f>IF(tbl_Fact[[#This Row],[Operating_Hours]]&gt;0,tbl_Fact[[#This Row],[Operating_Hours]]*51840,0)</f>
        <v>72.000002145767212</v>
      </c>
    </row>
    <row r="680" spans="1:13" hidden="1" x14ac:dyDescent="0.2">
      <c r="A680" t="s">
        <v>5</v>
      </c>
      <c r="B680" s="1">
        <v>44380.210474537038</v>
      </c>
      <c r="C680" s="1">
        <v>44380.210497685184</v>
      </c>
      <c r="D680">
        <v>3.3333335071802098E-2</v>
      </c>
      <c r="E680">
        <v>431938</v>
      </c>
      <c r="F680">
        <v>287100</v>
      </c>
      <c r="G680" t="s">
        <v>44</v>
      </c>
      <c r="H680" t="s">
        <v>25</v>
      </c>
      <c r="I680">
        <f>tbl_Fact[[#This Row],[Duration]] / 60</f>
        <v>5.5555558453003495E-4</v>
      </c>
      <c r="J680">
        <f>IF(OR(G680="Run Time", G680="CC (Changeover Cleaning)"), I680, 0)</f>
        <v>0</v>
      </c>
      <c r="K680">
        <f>IF(G680&lt;&gt;"PM (Maintenance)", I680, 0)</f>
        <v>5.5555558453003495E-4</v>
      </c>
      <c r="L680" s="5">
        <f>MAX(tbl_Fact[[#This Row],[TotalBiscuitsMade]],tbl_Fact[[#This Row],[GoodMadeBiscuits]])</f>
        <v>431938</v>
      </c>
      <c r="M680" s="5">
        <f>IF(tbl_Fact[[#This Row],[Operating_Hours]]&gt;0,tbl_Fact[[#This Row],[Operating_Hours]]*51840,0)</f>
        <v>0</v>
      </c>
    </row>
    <row r="681" spans="1:13" hidden="1" x14ac:dyDescent="0.2">
      <c r="A681" t="s">
        <v>5</v>
      </c>
      <c r="B681" s="1">
        <v>44380.210497685184</v>
      </c>
      <c r="C681" s="1">
        <v>44380.21056712963</v>
      </c>
      <c r="D681">
        <v>0.10000000149011599</v>
      </c>
      <c r="E681">
        <v>432128</v>
      </c>
      <c r="F681">
        <v>286740</v>
      </c>
      <c r="G681" t="s">
        <v>43</v>
      </c>
      <c r="H681" t="s">
        <v>25</v>
      </c>
      <c r="I681">
        <f>tbl_Fact[[#This Row],[Duration]] / 60</f>
        <v>1.6666666915019332E-3</v>
      </c>
      <c r="J681">
        <f>IF(OR(G681="Run Time", G681="CC (Changeover Cleaning)"), I681, 0)</f>
        <v>1.6666666915019332E-3</v>
      </c>
      <c r="K681">
        <f>IF(G681&lt;&gt;"PM (Maintenance)", I681, 0)</f>
        <v>1.6666666915019332E-3</v>
      </c>
      <c r="L681" s="5">
        <f>MAX(tbl_Fact[[#This Row],[TotalBiscuitsMade]],tbl_Fact[[#This Row],[GoodMadeBiscuits]])</f>
        <v>432128</v>
      </c>
      <c r="M681" s="5">
        <f>IF(tbl_Fact[[#This Row],[Operating_Hours]]&gt;0,tbl_Fact[[#This Row],[Operating_Hours]]*51840,0)</f>
        <v>86.400001287460213</v>
      </c>
    </row>
    <row r="682" spans="1:13" hidden="1" x14ac:dyDescent="0.2">
      <c r="A682" t="s">
        <v>5</v>
      </c>
      <c r="B682" s="1">
        <v>44380.21056712963</v>
      </c>
      <c r="C682" s="1">
        <v>44380.217766203707</v>
      </c>
      <c r="D682">
        <v>10.3666667938232</v>
      </c>
      <c r="E682">
        <v>438919</v>
      </c>
      <c r="F682">
        <v>293712</v>
      </c>
      <c r="G682" t="s">
        <v>44</v>
      </c>
      <c r="H682" t="s">
        <v>25</v>
      </c>
      <c r="I682">
        <f>tbl_Fact[[#This Row],[Duration]] / 60</f>
        <v>0.17277777989705331</v>
      </c>
      <c r="J682">
        <f>IF(OR(G682="Run Time", G682="CC (Changeover Cleaning)"), I682, 0)</f>
        <v>0</v>
      </c>
      <c r="K682">
        <f>IF(G682&lt;&gt;"PM (Maintenance)", I682, 0)</f>
        <v>0.17277777989705331</v>
      </c>
      <c r="L682" s="5">
        <f>MAX(tbl_Fact[[#This Row],[TotalBiscuitsMade]],tbl_Fact[[#This Row],[GoodMadeBiscuits]])</f>
        <v>438919</v>
      </c>
      <c r="M682" s="5">
        <f>IF(tbl_Fact[[#This Row],[Operating_Hours]]&gt;0,tbl_Fact[[#This Row],[Operating_Hours]]*51840,0)</f>
        <v>0</v>
      </c>
    </row>
    <row r="683" spans="1:13" hidden="1" x14ac:dyDescent="0.2">
      <c r="A683" t="s">
        <v>5</v>
      </c>
      <c r="B683" s="1">
        <v>44380.217766203707</v>
      </c>
      <c r="C683" s="1">
        <v>44380.218657407408</v>
      </c>
      <c r="D683">
        <v>1.2833333015441899</v>
      </c>
      <c r="E683">
        <v>438948</v>
      </c>
      <c r="F683">
        <v>294124</v>
      </c>
      <c r="G683" t="s">
        <v>43</v>
      </c>
      <c r="H683" t="s">
        <v>25</v>
      </c>
      <c r="I683">
        <f>tbl_Fact[[#This Row],[Duration]] / 60</f>
        <v>2.1388888359069831E-2</v>
      </c>
      <c r="J683">
        <f>IF(OR(G683="Run Time", G683="CC (Changeover Cleaning)"), I683, 0)</f>
        <v>2.1388888359069831E-2</v>
      </c>
      <c r="K683">
        <f>IF(G683&lt;&gt;"PM (Maintenance)", I683, 0)</f>
        <v>2.1388888359069831E-2</v>
      </c>
      <c r="L683" s="5">
        <f>MAX(tbl_Fact[[#This Row],[TotalBiscuitsMade]],tbl_Fact[[#This Row],[GoodMadeBiscuits]])</f>
        <v>438948</v>
      </c>
      <c r="M683" s="5">
        <f>IF(tbl_Fact[[#This Row],[Operating_Hours]]&gt;0,tbl_Fact[[#This Row],[Operating_Hours]]*51840,0)</f>
        <v>1108.7999725341801</v>
      </c>
    </row>
    <row r="684" spans="1:13" hidden="1" x14ac:dyDescent="0.2">
      <c r="A684" t="s">
        <v>5</v>
      </c>
      <c r="B684" s="1">
        <v>44380.218657407408</v>
      </c>
      <c r="C684" s="1">
        <v>44380.219502314816</v>
      </c>
      <c r="D684">
        <v>1.2166666984558101</v>
      </c>
      <c r="E684">
        <v>439514</v>
      </c>
      <c r="F684">
        <v>294652</v>
      </c>
      <c r="G684" t="s">
        <v>44</v>
      </c>
      <c r="H684" t="s">
        <v>25</v>
      </c>
      <c r="I684">
        <f>tbl_Fact[[#This Row],[Duration]] / 60</f>
        <v>2.0277778307596837E-2</v>
      </c>
      <c r="J684">
        <f>IF(OR(G684="Run Time", G684="CC (Changeover Cleaning)"), I684, 0)</f>
        <v>0</v>
      </c>
      <c r="K684">
        <f>IF(G684&lt;&gt;"PM (Maintenance)", I684, 0)</f>
        <v>2.0277778307596837E-2</v>
      </c>
      <c r="L684" s="5">
        <f>MAX(tbl_Fact[[#This Row],[TotalBiscuitsMade]],tbl_Fact[[#This Row],[GoodMadeBiscuits]])</f>
        <v>439514</v>
      </c>
      <c r="M684" s="5">
        <f>IF(tbl_Fact[[#This Row],[Operating_Hours]]&gt;0,tbl_Fact[[#This Row],[Operating_Hours]]*51840,0)</f>
        <v>0</v>
      </c>
    </row>
    <row r="685" spans="1:13" hidden="1" x14ac:dyDescent="0.2">
      <c r="A685" t="s">
        <v>5</v>
      </c>
      <c r="B685" s="1">
        <v>44380.219502314816</v>
      </c>
      <c r="C685" s="1">
        <v>44380.228518518517</v>
      </c>
      <c r="D685">
        <v>12.9833335876465</v>
      </c>
      <c r="E685">
        <v>439546</v>
      </c>
      <c r="F685">
        <v>294623</v>
      </c>
      <c r="G685" t="s">
        <v>43</v>
      </c>
      <c r="H685" t="s">
        <v>25</v>
      </c>
      <c r="I685">
        <f>tbl_Fact[[#This Row],[Duration]] / 60</f>
        <v>0.21638889312744167</v>
      </c>
      <c r="J685">
        <f>IF(OR(G685="Run Time", G685="CC (Changeover Cleaning)"), I685, 0)</f>
        <v>0.21638889312744167</v>
      </c>
      <c r="K685">
        <f>IF(G685&lt;&gt;"PM (Maintenance)", I685, 0)</f>
        <v>0.21638889312744167</v>
      </c>
      <c r="L685" s="5">
        <f>MAX(tbl_Fact[[#This Row],[TotalBiscuitsMade]],tbl_Fact[[#This Row],[GoodMadeBiscuits]])</f>
        <v>439546</v>
      </c>
      <c r="M685" s="5">
        <f>IF(tbl_Fact[[#This Row],[Operating_Hours]]&gt;0,tbl_Fact[[#This Row],[Operating_Hours]]*51840,0)</f>
        <v>11217.600219726575</v>
      </c>
    </row>
    <row r="686" spans="1:13" hidden="1" x14ac:dyDescent="0.2">
      <c r="A686" t="s">
        <v>5</v>
      </c>
      <c r="B686" s="1">
        <v>44380.228518518517</v>
      </c>
      <c r="C686" s="1">
        <v>44380.230787037035</v>
      </c>
      <c r="D686">
        <v>3.2666666507720898</v>
      </c>
      <c r="E686">
        <v>441978</v>
      </c>
      <c r="F686">
        <v>296286</v>
      </c>
      <c r="G686" t="s">
        <v>44</v>
      </c>
      <c r="H686" t="s">
        <v>25</v>
      </c>
      <c r="I686">
        <f>tbl_Fact[[#This Row],[Duration]] / 60</f>
        <v>5.4444444179534833E-2</v>
      </c>
      <c r="J686">
        <f>IF(OR(G686="Run Time", G686="CC (Changeover Cleaning)"), I686, 0)</f>
        <v>0</v>
      </c>
      <c r="K686">
        <f>IF(G686&lt;&gt;"PM (Maintenance)", I686, 0)</f>
        <v>5.4444444179534833E-2</v>
      </c>
      <c r="L686" s="5">
        <f>MAX(tbl_Fact[[#This Row],[TotalBiscuitsMade]],tbl_Fact[[#This Row],[GoodMadeBiscuits]])</f>
        <v>441978</v>
      </c>
      <c r="M686" s="5">
        <f>IF(tbl_Fact[[#This Row],[Operating_Hours]]&gt;0,tbl_Fact[[#This Row],[Operating_Hours]]*51840,0)</f>
        <v>0</v>
      </c>
    </row>
    <row r="687" spans="1:13" hidden="1" x14ac:dyDescent="0.2">
      <c r="A687" t="s">
        <v>5</v>
      </c>
      <c r="B687" s="1">
        <v>44380.230787037035</v>
      </c>
      <c r="C687" s="1">
        <v>44380.231203703705</v>
      </c>
      <c r="D687">
        <v>0.60000002384185802</v>
      </c>
      <c r="E687">
        <v>441604</v>
      </c>
      <c r="F687">
        <v>296487</v>
      </c>
      <c r="G687" t="s">
        <v>43</v>
      </c>
      <c r="H687" t="s">
        <v>25</v>
      </c>
      <c r="I687">
        <f>tbl_Fact[[#This Row],[Duration]] / 60</f>
        <v>1.00000003973643E-2</v>
      </c>
      <c r="J687">
        <f>IF(OR(G687="Run Time", G687="CC (Changeover Cleaning)"), I687, 0)</f>
        <v>1.00000003973643E-2</v>
      </c>
      <c r="K687">
        <f>IF(G687&lt;&gt;"PM (Maintenance)", I687, 0)</f>
        <v>1.00000003973643E-2</v>
      </c>
      <c r="L687" s="5">
        <f>MAX(tbl_Fact[[#This Row],[TotalBiscuitsMade]],tbl_Fact[[#This Row],[GoodMadeBiscuits]])</f>
        <v>441604</v>
      </c>
      <c r="M687" s="5">
        <f>IF(tbl_Fact[[#This Row],[Operating_Hours]]&gt;0,tbl_Fact[[#This Row],[Operating_Hours]]*51840,0)</f>
        <v>518.40002059936535</v>
      </c>
    </row>
    <row r="688" spans="1:13" hidden="1" x14ac:dyDescent="0.2">
      <c r="A688" t="s">
        <v>5</v>
      </c>
      <c r="B688" s="1">
        <v>44380.231203703705</v>
      </c>
      <c r="C688" s="1">
        <v>44380.236712962964</v>
      </c>
      <c r="D688">
        <v>7.9333333969116202</v>
      </c>
      <c r="E688">
        <v>446829</v>
      </c>
      <c r="F688">
        <v>301764</v>
      </c>
      <c r="G688" t="s">
        <v>44</v>
      </c>
      <c r="H688" t="s">
        <v>25</v>
      </c>
      <c r="I688">
        <f>tbl_Fact[[#This Row],[Duration]] / 60</f>
        <v>0.13222222328186034</v>
      </c>
      <c r="J688">
        <f>IF(OR(G688="Run Time", G688="CC (Changeover Cleaning)"), I688, 0)</f>
        <v>0</v>
      </c>
      <c r="K688">
        <f>IF(G688&lt;&gt;"PM (Maintenance)", I688, 0)</f>
        <v>0.13222222328186034</v>
      </c>
      <c r="L688" s="5">
        <f>MAX(tbl_Fact[[#This Row],[TotalBiscuitsMade]],tbl_Fact[[#This Row],[GoodMadeBiscuits]])</f>
        <v>446829</v>
      </c>
      <c r="M688" s="5">
        <f>IF(tbl_Fact[[#This Row],[Operating_Hours]]&gt;0,tbl_Fact[[#This Row],[Operating_Hours]]*51840,0)</f>
        <v>0</v>
      </c>
    </row>
    <row r="689" spans="1:13" hidden="1" x14ac:dyDescent="0.2">
      <c r="A689" t="s">
        <v>5</v>
      </c>
      <c r="B689" s="1">
        <v>44380.236712962964</v>
      </c>
      <c r="C689" s="1">
        <v>44380.240335648145</v>
      </c>
      <c r="D689">
        <v>5.2166666984558097</v>
      </c>
      <c r="E689">
        <v>447001</v>
      </c>
      <c r="F689">
        <v>301890</v>
      </c>
      <c r="G689" t="s">
        <v>43</v>
      </c>
      <c r="H689" t="s">
        <v>25</v>
      </c>
      <c r="I689">
        <f>tbl_Fact[[#This Row],[Duration]] / 60</f>
        <v>8.6944444974263499E-2</v>
      </c>
      <c r="J689">
        <f>IF(OR(G689="Run Time", G689="CC (Changeover Cleaning)"), I689, 0)</f>
        <v>8.6944444974263499E-2</v>
      </c>
      <c r="K689">
        <f>IF(G689&lt;&gt;"PM (Maintenance)", I689, 0)</f>
        <v>8.6944444974263499E-2</v>
      </c>
      <c r="L689" s="5">
        <f>MAX(tbl_Fact[[#This Row],[TotalBiscuitsMade]],tbl_Fact[[#This Row],[GoodMadeBiscuits]])</f>
        <v>447001</v>
      </c>
      <c r="M689" s="5">
        <f>IF(tbl_Fact[[#This Row],[Operating_Hours]]&gt;0,tbl_Fact[[#This Row],[Operating_Hours]]*51840,0)</f>
        <v>4507.2000274658194</v>
      </c>
    </row>
    <row r="690" spans="1:13" hidden="1" x14ac:dyDescent="0.2">
      <c r="A690" t="s">
        <v>5</v>
      </c>
      <c r="B690" s="1">
        <v>44380.240335648145</v>
      </c>
      <c r="C690" s="1">
        <v>44380.241574074076</v>
      </c>
      <c r="D690">
        <v>1.7833333015441899</v>
      </c>
      <c r="E690">
        <v>448187</v>
      </c>
      <c r="F690">
        <v>302746</v>
      </c>
      <c r="G690" t="s">
        <v>44</v>
      </c>
      <c r="H690" t="s">
        <v>25</v>
      </c>
      <c r="I690">
        <f>tbl_Fact[[#This Row],[Duration]] / 60</f>
        <v>2.9722221692403166E-2</v>
      </c>
      <c r="J690">
        <f>IF(OR(G690="Run Time", G690="CC (Changeover Cleaning)"), I690, 0)</f>
        <v>0</v>
      </c>
      <c r="K690">
        <f>IF(G690&lt;&gt;"PM (Maintenance)", I690, 0)</f>
        <v>2.9722221692403166E-2</v>
      </c>
      <c r="L690" s="5">
        <f>MAX(tbl_Fact[[#This Row],[TotalBiscuitsMade]],tbl_Fact[[#This Row],[GoodMadeBiscuits]])</f>
        <v>448187</v>
      </c>
      <c r="M690" s="5">
        <f>IF(tbl_Fact[[#This Row],[Operating_Hours]]&gt;0,tbl_Fact[[#This Row],[Operating_Hours]]*51840,0)</f>
        <v>0</v>
      </c>
    </row>
    <row r="691" spans="1:13" hidden="1" x14ac:dyDescent="0.2">
      <c r="A691" t="s">
        <v>5</v>
      </c>
      <c r="B691" s="1">
        <v>44380.241574074076</v>
      </c>
      <c r="C691" s="1">
        <v>44380.242372685185</v>
      </c>
      <c r="D691">
        <v>1.1499999761581401</v>
      </c>
      <c r="E691">
        <v>447737</v>
      </c>
      <c r="F691">
        <v>302754</v>
      </c>
      <c r="G691" t="s">
        <v>43</v>
      </c>
      <c r="H691" t="s">
        <v>25</v>
      </c>
      <c r="I691">
        <f>tbl_Fact[[#This Row],[Duration]] / 60</f>
        <v>1.9166666269302336E-2</v>
      </c>
      <c r="J691">
        <f>IF(OR(G691="Run Time", G691="CC (Changeover Cleaning)"), I691, 0)</f>
        <v>1.9166666269302336E-2</v>
      </c>
      <c r="K691">
        <f>IF(G691&lt;&gt;"PM (Maintenance)", I691, 0)</f>
        <v>1.9166666269302336E-2</v>
      </c>
      <c r="L691" s="5">
        <f>MAX(tbl_Fact[[#This Row],[TotalBiscuitsMade]],tbl_Fact[[#This Row],[GoodMadeBiscuits]])</f>
        <v>447737</v>
      </c>
      <c r="M691" s="5">
        <f>IF(tbl_Fact[[#This Row],[Operating_Hours]]&gt;0,tbl_Fact[[#This Row],[Operating_Hours]]*51840,0)</f>
        <v>993.59997940063306</v>
      </c>
    </row>
    <row r="692" spans="1:13" hidden="1" x14ac:dyDescent="0.2">
      <c r="A692" t="s">
        <v>5</v>
      </c>
      <c r="B692" s="1">
        <v>44380.242372685185</v>
      </c>
      <c r="C692" s="1">
        <v>44380.250300925924</v>
      </c>
      <c r="D692">
        <v>11.4166669845581</v>
      </c>
      <c r="E692">
        <v>455744</v>
      </c>
      <c r="F692">
        <v>310794</v>
      </c>
      <c r="G692" t="s">
        <v>44</v>
      </c>
      <c r="H692" t="s">
        <v>25</v>
      </c>
      <c r="I692">
        <f>tbl_Fact[[#This Row],[Duration]] / 60</f>
        <v>0.19027778307596835</v>
      </c>
      <c r="J692">
        <f>IF(OR(G692="Run Time", G692="CC (Changeover Cleaning)"), I692, 0)</f>
        <v>0</v>
      </c>
      <c r="K692">
        <f>IF(G692&lt;&gt;"PM (Maintenance)", I692, 0)</f>
        <v>0.19027778307596835</v>
      </c>
      <c r="L692" s="5">
        <f>MAX(tbl_Fact[[#This Row],[TotalBiscuitsMade]],tbl_Fact[[#This Row],[GoodMadeBiscuits]])</f>
        <v>455744</v>
      </c>
      <c r="M692" s="5">
        <f>IF(tbl_Fact[[#This Row],[Operating_Hours]]&gt;0,tbl_Fact[[#This Row],[Operating_Hours]]*51840,0)</f>
        <v>0</v>
      </c>
    </row>
    <row r="693" spans="1:13" hidden="1" x14ac:dyDescent="0.2">
      <c r="A693" t="s">
        <v>5</v>
      </c>
      <c r="B693" s="1">
        <v>44380.250300925924</v>
      </c>
      <c r="C693" s="1">
        <v>44380.251747685186</v>
      </c>
      <c r="D693">
        <v>2.0833332538604701</v>
      </c>
      <c r="E693">
        <v>455998</v>
      </c>
      <c r="F693">
        <v>310432</v>
      </c>
      <c r="G693" t="s">
        <v>43</v>
      </c>
      <c r="H693" t="s">
        <v>25</v>
      </c>
      <c r="I693">
        <f>tbl_Fact[[#This Row],[Duration]] / 60</f>
        <v>3.4722220897674502E-2</v>
      </c>
      <c r="J693">
        <f>IF(OR(G693="Run Time", G693="CC (Changeover Cleaning)"), I693, 0)</f>
        <v>3.4722220897674502E-2</v>
      </c>
      <c r="K693">
        <f>IF(G693&lt;&gt;"PM (Maintenance)", I693, 0)</f>
        <v>3.4722220897674502E-2</v>
      </c>
      <c r="L693" s="5">
        <f>MAX(tbl_Fact[[#This Row],[TotalBiscuitsMade]],tbl_Fact[[#This Row],[GoodMadeBiscuits]])</f>
        <v>455998</v>
      </c>
      <c r="M693" s="5">
        <f>IF(tbl_Fact[[#This Row],[Operating_Hours]]&gt;0,tbl_Fact[[#This Row],[Operating_Hours]]*51840,0)</f>
        <v>1799.9999313354463</v>
      </c>
    </row>
    <row r="694" spans="1:13" hidden="1" x14ac:dyDescent="0.2">
      <c r="A694" t="s">
        <v>5</v>
      </c>
      <c r="B694" s="1">
        <v>44380.251747685186</v>
      </c>
      <c r="C694" s="1">
        <v>44380.252870370372</v>
      </c>
      <c r="D694">
        <v>1.61666667461395</v>
      </c>
      <c r="E694">
        <v>456306</v>
      </c>
      <c r="F694">
        <v>311101</v>
      </c>
      <c r="G694" t="s">
        <v>44</v>
      </c>
      <c r="H694" t="s">
        <v>25</v>
      </c>
      <c r="I694">
        <f>tbl_Fact[[#This Row],[Duration]] / 60</f>
        <v>2.6944444576899165E-2</v>
      </c>
      <c r="J694">
        <f>IF(OR(G694="Run Time", G694="CC (Changeover Cleaning)"), I694, 0)</f>
        <v>0</v>
      </c>
      <c r="K694">
        <f>IF(G694&lt;&gt;"PM (Maintenance)", I694, 0)</f>
        <v>2.6944444576899165E-2</v>
      </c>
      <c r="L694" s="5">
        <f>MAX(tbl_Fact[[#This Row],[TotalBiscuitsMade]],tbl_Fact[[#This Row],[GoodMadeBiscuits]])</f>
        <v>456306</v>
      </c>
      <c r="M694" s="5">
        <f>IF(tbl_Fact[[#This Row],[Operating_Hours]]&gt;0,tbl_Fact[[#This Row],[Operating_Hours]]*51840,0)</f>
        <v>0</v>
      </c>
    </row>
    <row r="695" spans="1:13" hidden="1" x14ac:dyDescent="0.2">
      <c r="A695" t="s">
        <v>5</v>
      </c>
      <c r="B695" s="1">
        <v>44380.252870370372</v>
      </c>
      <c r="C695" s="1">
        <v>44380.25372685185</v>
      </c>
      <c r="D695">
        <v>1.2333333492279099</v>
      </c>
      <c r="E695">
        <v>456641</v>
      </c>
      <c r="F695">
        <v>311220</v>
      </c>
      <c r="G695" t="s">
        <v>43</v>
      </c>
      <c r="H695" t="s">
        <v>25</v>
      </c>
      <c r="I695">
        <f>tbl_Fact[[#This Row],[Duration]] / 60</f>
        <v>2.0555555820465164E-2</v>
      </c>
      <c r="J695">
        <f>IF(OR(G695="Run Time", G695="CC (Changeover Cleaning)"), I695, 0)</f>
        <v>2.0555555820465164E-2</v>
      </c>
      <c r="K695">
        <f>IF(G695&lt;&gt;"PM (Maintenance)", I695, 0)</f>
        <v>2.0555555820465164E-2</v>
      </c>
      <c r="L695" s="5">
        <f>MAX(tbl_Fact[[#This Row],[TotalBiscuitsMade]],tbl_Fact[[#This Row],[GoodMadeBiscuits]])</f>
        <v>456641</v>
      </c>
      <c r="M695" s="5">
        <f>IF(tbl_Fact[[#This Row],[Operating_Hours]]&gt;0,tbl_Fact[[#This Row],[Operating_Hours]]*51840,0)</f>
        <v>1065.600013732914</v>
      </c>
    </row>
    <row r="696" spans="1:13" hidden="1" x14ac:dyDescent="0.2">
      <c r="A696" t="s">
        <v>5</v>
      </c>
      <c r="B696" s="1">
        <v>44380.25372685185</v>
      </c>
      <c r="C696" s="1">
        <v>44380.255833333336</v>
      </c>
      <c r="D696">
        <v>3.0333333015441899</v>
      </c>
      <c r="E696">
        <v>457998</v>
      </c>
      <c r="F696">
        <v>313043</v>
      </c>
      <c r="G696" t="s">
        <v>44</v>
      </c>
      <c r="H696" t="s">
        <v>25</v>
      </c>
      <c r="I696">
        <f>tbl_Fact[[#This Row],[Duration]] / 60</f>
        <v>5.0555555025736498E-2</v>
      </c>
      <c r="J696">
        <f>IF(OR(G696="Run Time", G696="CC (Changeover Cleaning)"), I696, 0)</f>
        <v>0</v>
      </c>
      <c r="K696">
        <f>IF(G696&lt;&gt;"PM (Maintenance)", I696, 0)</f>
        <v>5.0555555025736498E-2</v>
      </c>
      <c r="L696" s="5">
        <f>MAX(tbl_Fact[[#This Row],[TotalBiscuitsMade]],tbl_Fact[[#This Row],[GoodMadeBiscuits]])</f>
        <v>457998</v>
      </c>
      <c r="M696" s="5">
        <f>IF(tbl_Fact[[#This Row],[Operating_Hours]]&gt;0,tbl_Fact[[#This Row],[Operating_Hours]]*51840,0)</f>
        <v>0</v>
      </c>
    </row>
    <row r="697" spans="1:13" hidden="1" x14ac:dyDescent="0.2">
      <c r="A697" t="s">
        <v>5</v>
      </c>
      <c r="B697" s="1">
        <v>44380.255833333336</v>
      </c>
      <c r="C697" s="1">
        <v>44380.257025462961</v>
      </c>
      <c r="D697">
        <v>1.7166666984558101</v>
      </c>
      <c r="E697">
        <v>458418</v>
      </c>
      <c r="F697">
        <v>313239</v>
      </c>
      <c r="G697" t="s">
        <v>43</v>
      </c>
      <c r="H697" t="s">
        <v>25</v>
      </c>
      <c r="I697">
        <f>tbl_Fact[[#This Row],[Duration]] / 60</f>
        <v>2.8611111640930168E-2</v>
      </c>
      <c r="J697">
        <f>IF(OR(G697="Run Time", G697="CC (Changeover Cleaning)"), I697, 0)</f>
        <v>2.8611111640930168E-2</v>
      </c>
      <c r="K697">
        <f>IF(G697&lt;&gt;"PM (Maintenance)", I697, 0)</f>
        <v>2.8611111640930168E-2</v>
      </c>
      <c r="L697" s="5">
        <f>MAX(tbl_Fact[[#This Row],[TotalBiscuitsMade]],tbl_Fact[[#This Row],[GoodMadeBiscuits]])</f>
        <v>458418</v>
      </c>
      <c r="M697" s="5">
        <f>IF(tbl_Fact[[#This Row],[Operating_Hours]]&gt;0,tbl_Fact[[#This Row],[Operating_Hours]]*51840,0)</f>
        <v>1483.2000274658199</v>
      </c>
    </row>
    <row r="698" spans="1:13" hidden="1" x14ac:dyDescent="0.2">
      <c r="A698" t="s">
        <v>5</v>
      </c>
      <c r="B698" s="1">
        <v>44380.257025462961</v>
      </c>
      <c r="C698" s="1">
        <v>44380.262511574074</v>
      </c>
      <c r="D698">
        <v>7.9000000953674299</v>
      </c>
      <c r="E698">
        <v>462974</v>
      </c>
      <c r="F698">
        <v>317539</v>
      </c>
      <c r="G698" t="s">
        <v>44</v>
      </c>
      <c r="H698" t="s">
        <v>25</v>
      </c>
      <c r="I698">
        <f>tbl_Fact[[#This Row],[Duration]] / 60</f>
        <v>0.13166666825612383</v>
      </c>
      <c r="J698">
        <f>IF(OR(G698="Run Time", G698="CC (Changeover Cleaning)"), I698, 0)</f>
        <v>0</v>
      </c>
      <c r="K698">
        <f>IF(G698&lt;&gt;"PM (Maintenance)", I698, 0)</f>
        <v>0.13166666825612383</v>
      </c>
      <c r="L698" s="5">
        <f>MAX(tbl_Fact[[#This Row],[TotalBiscuitsMade]],tbl_Fact[[#This Row],[GoodMadeBiscuits]])</f>
        <v>462974</v>
      </c>
      <c r="M698" s="5">
        <f>IF(tbl_Fact[[#This Row],[Operating_Hours]]&gt;0,tbl_Fact[[#This Row],[Operating_Hours]]*51840,0)</f>
        <v>0</v>
      </c>
    </row>
    <row r="699" spans="1:13" hidden="1" x14ac:dyDescent="0.2">
      <c r="A699" t="s">
        <v>5</v>
      </c>
      <c r="B699" s="1">
        <v>44380.262511574074</v>
      </c>
      <c r="C699" s="1">
        <v>44380.264861111114</v>
      </c>
      <c r="D699">
        <v>3.38333344459534</v>
      </c>
      <c r="E699">
        <v>462791</v>
      </c>
      <c r="F699">
        <v>317781</v>
      </c>
      <c r="G699" t="s">
        <v>43</v>
      </c>
      <c r="H699" t="s">
        <v>25</v>
      </c>
      <c r="I699">
        <f>tbl_Fact[[#This Row],[Duration]] / 60</f>
        <v>5.6388890743255669E-2</v>
      </c>
      <c r="J699">
        <f>IF(OR(G699="Run Time", G699="CC (Changeover Cleaning)"), I699, 0)</f>
        <v>5.6388890743255669E-2</v>
      </c>
      <c r="K699">
        <f>IF(G699&lt;&gt;"PM (Maintenance)", I699, 0)</f>
        <v>5.6388890743255669E-2</v>
      </c>
      <c r="L699" s="5">
        <f>MAX(tbl_Fact[[#This Row],[TotalBiscuitsMade]],tbl_Fact[[#This Row],[GoodMadeBiscuits]])</f>
        <v>462791</v>
      </c>
      <c r="M699" s="5">
        <f>IF(tbl_Fact[[#This Row],[Operating_Hours]]&gt;0,tbl_Fact[[#This Row],[Operating_Hours]]*51840,0)</f>
        <v>2923.2000961303738</v>
      </c>
    </row>
    <row r="700" spans="1:13" hidden="1" x14ac:dyDescent="0.2">
      <c r="A700" t="s">
        <v>5</v>
      </c>
      <c r="B700" s="1">
        <v>44380.264861111114</v>
      </c>
      <c r="C700" s="1">
        <v>44380.266689814816</v>
      </c>
      <c r="D700">
        <v>2.63333344459534</v>
      </c>
      <c r="E700">
        <v>464392</v>
      </c>
      <c r="F700">
        <v>319017</v>
      </c>
      <c r="G700" t="s">
        <v>44</v>
      </c>
      <c r="H700" t="s">
        <v>25</v>
      </c>
      <c r="I700">
        <f>tbl_Fact[[#This Row],[Duration]] / 60</f>
        <v>4.3888890743255665E-2</v>
      </c>
      <c r="J700">
        <f>IF(OR(G700="Run Time", G700="CC (Changeover Cleaning)"), I700, 0)</f>
        <v>0</v>
      </c>
      <c r="K700">
        <f>IF(G700&lt;&gt;"PM (Maintenance)", I700, 0)</f>
        <v>4.3888890743255665E-2</v>
      </c>
      <c r="L700" s="5">
        <f>MAX(tbl_Fact[[#This Row],[TotalBiscuitsMade]],tbl_Fact[[#This Row],[GoodMadeBiscuits]])</f>
        <v>464392</v>
      </c>
      <c r="M700" s="5">
        <f>IF(tbl_Fact[[#This Row],[Operating_Hours]]&gt;0,tbl_Fact[[#This Row],[Operating_Hours]]*51840,0)</f>
        <v>0</v>
      </c>
    </row>
    <row r="701" spans="1:13" hidden="1" x14ac:dyDescent="0.2">
      <c r="A701" t="s">
        <v>5</v>
      </c>
      <c r="B701" s="1">
        <v>44380.266689814816</v>
      </c>
      <c r="C701" s="1">
        <v>44380.267754629633</v>
      </c>
      <c r="D701">
        <v>1.5333333015441899</v>
      </c>
      <c r="E701">
        <v>464318</v>
      </c>
      <c r="F701">
        <v>318980</v>
      </c>
      <c r="G701" t="s">
        <v>43</v>
      </c>
      <c r="H701" t="s">
        <v>25</v>
      </c>
      <c r="I701">
        <f>tbl_Fact[[#This Row],[Duration]] / 60</f>
        <v>2.5555555025736497E-2</v>
      </c>
      <c r="J701">
        <f>IF(OR(G701="Run Time", G701="CC (Changeover Cleaning)"), I701, 0)</f>
        <v>2.5555555025736497E-2</v>
      </c>
      <c r="K701">
        <f>IF(G701&lt;&gt;"PM (Maintenance)", I701, 0)</f>
        <v>2.5555555025736497E-2</v>
      </c>
      <c r="L701" s="5">
        <f>MAX(tbl_Fact[[#This Row],[TotalBiscuitsMade]],tbl_Fact[[#This Row],[GoodMadeBiscuits]])</f>
        <v>464318</v>
      </c>
      <c r="M701" s="5">
        <f>IF(tbl_Fact[[#This Row],[Operating_Hours]]&gt;0,tbl_Fact[[#This Row],[Operating_Hours]]*51840,0)</f>
        <v>1324.7999725341799</v>
      </c>
    </row>
    <row r="702" spans="1:13" hidden="1" x14ac:dyDescent="0.2">
      <c r="A702" t="s">
        <v>5</v>
      </c>
      <c r="B702" s="1">
        <v>44380.267754629633</v>
      </c>
      <c r="C702" s="1">
        <v>44380.267789351848</v>
      </c>
      <c r="D702">
        <v>5.0000000745058101E-2</v>
      </c>
      <c r="E702">
        <v>464025</v>
      </c>
      <c r="F702">
        <v>319140</v>
      </c>
      <c r="G702" t="s">
        <v>44</v>
      </c>
      <c r="H702" t="s">
        <v>25</v>
      </c>
      <c r="I702">
        <f>tbl_Fact[[#This Row],[Duration]] / 60</f>
        <v>8.3333334575096834E-4</v>
      </c>
      <c r="J702">
        <f>IF(OR(G702="Run Time", G702="CC (Changeover Cleaning)"), I702, 0)</f>
        <v>0</v>
      </c>
      <c r="K702">
        <f>IF(G702&lt;&gt;"PM (Maintenance)", I702, 0)</f>
        <v>8.3333334575096834E-4</v>
      </c>
      <c r="L702" s="5">
        <f>MAX(tbl_Fact[[#This Row],[TotalBiscuitsMade]],tbl_Fact[[#This Row],[GoodMadeBiscuits]])</f>
        <v>464025</v>
      </c>
      <c r="M702" s="5">
        <f>IF(tbl_Fact[[#This Row],[Operating_Hours]]&gt;0,tbl_Fact[[#This Row],[Operating_Hours]]*51840,0)</f>
        <v>0</v>
      </c>
    </row>
    <row r="703" spans="1:13" hidden="1" x14ac:dyDescent="0.2">
      <c r="A703" t="s">
        <v>5</v>
      </c>
      <c r="B703" s="1">
        <v>44380.267789351848</v>
      </c>
      <c r="C703" s="1">
        <v>44380.267870370371</v>
      </c>
      <c r="D703">
        <v>0.116666667163372</v>
      </c>
      <c r="E703">
        <v>464121</v>
      </c>
      <c r="F703">
        <v>319007</v>
      </c>
      <c r="G703" t="s">
        <v>43</v>
      </c>
      <c r="H703" t="s">
        <v>25</v>
      </c>
      <c r="I703">
        <f>tbl_Fact[[#This Row],[Duration]] / 60</f>
        <v>1.9444444527228666E-3</v>
      </c>
      <c r="J703">
        <f>IF(OR(G703="Run Time", G703="CC (Changeover Cleaning)"), I703, 0)</f>
        <v>1.9444444527228666E-3</v>
      </c>
      <c r="K703">
        <f>IF(G703&lt;&gt;"PM (Maintenance)", I703, 0)</f>
        <v>1.9444444527228666E-3</v>
      </c>
      <c r="L703" s="5">
        <f>MAX(tbl_Fact[[#This Row],[TotalBiscuitsMade]],tbl_Fact[[#This Row],[GoodMadeBiscuits]])</f>
        <v>464121</v>
      </c>
      <c r="M703" s="5">
        <f>IF(tbl_Fact[[#This Row],[Operating_Hours]]&gt;0,tbl_Fact[[#This Row],[Operating_Hours]]*51840,0)</f>
        <v>100.8000004291534</v>
      </c>
    </row>
    <row r="704" spans="1:13" hidden="1" x14ac:dyDescent="0.2">
      <c r="A704" t="s">
        <v>5</v>
      </c>
      <c r="B704" s="1">
        <v>44380.267870370371</v>
      </c>
      <c r="C704" s="1">
        <v>44380.267893518518</v>
      </c>
      <c r="D704">
        <v>3.3333335071802098E-2</v>
      </c>
      <c r="E704">
        <v>464419</v>
      </c>
      <c r="F704">
        <v>319307</v>
      </c>
      <c r="G704" t="s">
        <v>44</v>
      </c>
      <c r="H704" t="s">
        <v>25</v>
      </c>
      <c r="I704">
        <f>tbl_Fact[[#This Row],[Duration]] / 60</f>
        <v>5.5555558453003495E-4</v>
      </c>
      <c r="J704">
        <f>IF(OR(G704="Run Time", G704="CC (Changeover Cleaning)"), I704, 0)</f>
        <v>0</v>
      </c>
      <c r="K704">
        <f>IF(G704&lt;&gt;"PM (Maintenance)", I704, 0)</f>
        <v>5.5555558453003495E-4</v>
      </c>
      <c r="L704" s="5">
        <f>MAX(tbl_Fact[[#This Row],[TotalBiscuitsMade]],tbl_Fact[[#This Row],[GoodMadeBiscuits]])</f>
        <v>464419</v>
      </c>
      <c r="M704" s="5">
        <f>IF(tbl_Fact[[#This Row],[Operating_Hours]]&gt;0,tbl_Fact[[#This Row],[Operating_Hours]]*51840,0)</f>
        <v>0</v>
      </c>
    </row>
    <row r="705" spans="1:13" hidden="1" x14ac:dyDescent="0.2">
      <c r="A705" t="s">
        <v>5</v>
      </c>
      <c r="B705" s="1">
        <v>44380.267893518518</v>
      </c>
      <c r="C705" s="1">
        <v>44380.268009259256</v>
      </c>
      <c r="D705">
        <v>0.16666667163372001</v>
      </c>
      <c r="E705">
        <v>464421</v>
      </c>
      <c r="F705">
        <v>319140</v>
      </c>
      <c r="G705" t="s">
        <v>43</v>
      </c>
      <c r="H705" t="s">
        <v>25</v>
      </c>
      <c r="I705">
        <f>tbl_Fact[[#This Row],[Duration]] / 60</f>
        <v>2.7777778605620001E-3</v>
      </c>
      <c r="J705">
        <f>IF(OR(G705="Run Time", G705="CC (Changeover Cleaning)"), I705, 0)</f>
        <v>2.7777778605620001E-3</v>
      </c>
      <c r="K705">
        <f>IF(G705&lt;&gt;"PM (Maintenance)", I705, 0)</f>
        <v>2.7777778605620001E-3</v>
      </c>
      <c r="L705" s="5">
        <f>MAX(tbl_Fact[[#This Row],[TotalBiscuitsMade]],tbl_Fact[[#This Row],[GoodMadeBiscuits]])</f>
        <v>464421</v>
      </c>
      <c r="M705" s="5">
        <f>IF(tbl_Fact[[#This Row],[Operating_Hours]]&gt;0,tbl_Fact[[#This Row],[Operating_Hours]]*51840,0)</f>
        <v>144.00000429153408</v>
      </c>
    </row>
    <row r="706" spans="1:13" hidden="1" x14ac:dyDescent="0.2">
      <c r="A706" t="s">
        <v>5</v>
      </c>
      <c r="B706" s="1">
        <v>44380.268009259256</v>
      </c>
      <c r="C706" s="1">
        <v>44380.26803240741</v>
      </c>
      <c r="D706">
        <v>3.3333335071802098E-2</v>
      </c>
      <c r="E706">
        <v>464111</v>
      </c>
      <c r="F706">
        <v>319116</v>
      </c>
      <c r="G706" t="s">
        <v>44</v>
      </c>
      <c r="H706" t="s">
        <v>25</v>
      </c>
      <c r="I706">
        <f>tbl_Fact[[#This Row],[Duration]] / 60</f>
        <v>5.5555558453003495E-4</v>
      </c>
      <c r="J706">
        <f>IF(OR(G706="Run Time", G706="CC (Changeover Cleaning)"), I706, 0)</f>
        <v>0</v>
      </c>
      <c r="K706">
        <f>IF(G706&lt;&gt;"PM (Maintenance)", I706, 0)</f>
        <v>5.5555558453003495E-4</v>
      </c>
      <c r="L706" s="5">
        <f>MAX(tbl_Fact[[#This Row],[TotalBiscuitsMade]],tbl_Fact[[#This Row],[GoodMadeBiscuits]])</f>
        <v>464111</v>
      </c>
      <c r="M706" s="5">
        <f>IF(tbl_Fact[[#This Row],[Operating_Hours]]&gt;0,tbl_Fact[[#This Row],[Operating_Hours]]*51840,0)</f>
        <v>0</v>
      </c>
    </row>
    <row r="707" spans="1:13" hidden="1" x14ac:dyDescent="0.2">
      <c r="A707" t="s">
        <v>5</v>
      </c>
      <c r="B707" s="1">
        <v>44380.26803240741</v>
      </c>
      <c r="C707" s="1">
        <v>44380.294305555559</v>
      </c>
      <c r="D707">
        <v>37.833332061767599</v>
      </c>
      <c r="E707">
        <v>464305</v>
      </c>
      <c r="F707">
        <v>476</v>
      </c>
      <c r="G707" t="s">
        <v>43</v>
      </c>
      <c r="H707" t="s">
        <v>25</v>
      </c>
      <c r="I707">
        <f>tbl_Fact[[#This Row],[Duration]] / 60</f>
        <v>0.63055553436279332</v>
      </c>
      <c r="J707">
        <f>IF(OR(G707="Run Time", G707="CC (Changeover Cleaning)"), I707, 0)</f>
        <v>0.63055553436279332</v>
      </c>
      <c r="K707">
        <f>IF(G707&lt;&gt;"PM (Maintenance)", I707, 0)</f>
        <v>0.63055553436279332</v>
      </c>
      <c r="L707" s="5">
        <f>MAX(tbl_Fact[[#This Row],[TotalBiscuitsMade]],tbl_Fact[[#This Row],[GoodMadeBiscuits]])</f>
        <v>464305</v>
      </c>
      <c r="M707" s="5">
        <f>IF(tbl_Fact[[#This Row],[Operating_Hours]]&gt;0,tbl_Fact[[#This Row],[Operating_Hours]]*51840,0)</f>
        <v>32687.998901367206</v>
      </c>
    </row>
    <row r="708" spans="1:13" hidden="1" x14ac:dyDescent="0.2">
      <c r="A708" t="s">
        <v>5</v>
      </c>
      <c r="B708" s="1">
        <v>44380.26803240741</v>
      </c>
      <c r="C708" s="1">
        <v>44380.26803240741</v>
      </c>
      <c r="D708">
        <v>0</v>
      </c>
      <c r="E708">
        <v>464394</v>
      </c>
      <c r="F708">
        <v>197</v>
      </c>
      <c r="G708" t="s">
        <v>43</v>
      </c>
      <c r="H708" t="s">
        <v>25</v>
      </c>
      <c r="I708">
        <f>tbl_Fact[[#This Row],[Duration]] / 60</f>
        <v>0</v>
      </c>
      <c r="J708">
        <f>IF(OR(G708="Run Time", G708="CC (Changeover Cleaning)"), I708, 0)</f>
        <v>0</v>
      </c>
      <c r="K708">
        <f>IF(G708&lt;&gt;"PM (Maintenance)", I708, 0)</f>
        <v>0</v>
      </c>
      <c r="L708" s="5">
        <f>MAX(tbl_Fact[[#This Row],[TotalBiscuitsMade]],tbl_Fact[[#This Row],[GoodMadeBiscuits]])</f>
        <v>464394</v>
      </c>
      <c r="M708" s="5">
        <f>IF(tbl_Fact[[#This Row],[Operating_Hours]]&gt;0,tbl_Fact[[#This Row],[Operating_Hours]]*51840,0)</f>
        <v>0</v>
      </c>
    </row>
    <row r="709" spans="1:13" hidden="1" x14ac:dyDescent="0.2">
      <c r="A709" t="s">
        <v>6</v>
      </c>
      <c r="B709" s="1">
        <v>44380.28628472222</v>
      </c>
      <c r="C709" s="1">
        <v>44380.286608796298</v>
      </c>
      <c r="D709">
        <v>0.46681666374206499</v>
      </c>
      <c r="E709">
        <v>0</v>
      </c>
      <c r="F709">
        <v>453</v>
      </c>
      <c r="G709" t="s">
        <v>43</v>
      </c>
      <c r="H709" t="s">
        <v>25</v>
      </c>
      <c r="I709">
        <f>tbl_Fact[[#This Row],[Duration]] / 60</f>
        <v>7.7802777290344165E-3</v>
      </c>
      <c r="J709">
        <f>IF(OR(G709="Run Time", G709="CC (Changeover Cleaning)"), I709, 0)</f>
        <v>7.7802777290344165E-3</v>
      </c>
      <c r="K709">
        <f>IF(G709&lt;&gt;"PM (Maintenance)", I709, 0)</f>
        <v>7.7802777290344165E-3</v>
      </c>
      <c r="L709" s="5">
        <f>MAX(tbl_Fact[[#This Row],[TotalBiscuitsMade]],tbl_Fact[[#This Row],[GoodMadeBiscuits]])</f>
        <v>453</v>
      </c>
      <c r="M709" s="5">
        <f>IF(tbl_Fact[[#This Row],[Operating_Hours]]&gt;0,tbl_Fact[[#This Row],[Operating_Hours]]*51840,0)</f>
        <v>403.32959747314413</v>
      </c>
    </row>
    <row r="710" spans="1:13" hidden="1" x14ac:dyDescent="0.2">
      <c r="A710" t="s">
        <v>6</v>
      </c>
      <c r="B710" s="1">
        <v>44380.286608796298</v>
      </c>
      <c r="C710" s="1">
        <v>44380.28702546296</v>
      </c>
      <c r="D710">
        <v>0.59978336095809903</v>
      </c>
      <c r="E710">
        <v>0</v>
      </c>
      <c r="F710">
        <v>391</v>
      </c>
      <c r="G710" t="s">
        <v>44</v>
      </c>
      <c r="H710" t="s">
        <v>25</v>
      </c>
      <c r="I710">
        <f>tbl_Fact[[#This Row],[Duration]] / 60</f>
        <v>9.9963893493016497E-3</v>
      </c>
      <c r="J710">
        <f>IF(OR(G710="Run Time", G710="CC (Changeover Cleaning)"), I710, 0)</f>
        <v>0</v>
      </c>
      <c r="K710">
        <f>IF(G710&lt;&gt;"PM (Maintenance)", I710, 0)</f>
        <v>9.9963893493016497E-3</v>
      </c>
      <c r="L710" s="5">
        <f>MAX(tbl_Fact[[#This Row],[TotalBiscuitsMade]],tbl_Fact[[#This Row],[GoodMadeBiscuits]])</f>
        <v>391</v>
      </c>
      <c r="M710" s="5">
        <f>IF(tbl_Fact[[#This Row],[Operating_Hours]]&gt;0,tbl_Fact[[#This Row],[Operating_Hours]]*51840,0)</f>
        <v>0</v>
      </c>
    </row>
    <row r="711" spans="1:13" hidden="1" x14ac:dyDescent="0.2">
      <c r="A711" t="s">
        <v>6</v>
      </c>
      <c r="B711" s="1">
        <v>44380.28702546296</v>
      </c>
      <c r="C711" s="1">
        <v>44380.287187499998</v>
      </c>
      <c r="D711">
        <v>0.23351666331291199</v>
      </c>
      <c r="E711">
        <v>0</v>
      </c>
      <c r="F711">
        <v>179</v>
      </c>
      <c r="G711" t="s">
        <v>43</v>
      </c>
      <c r="H711" t="s">
        <v>25</v>
      </c>
      <c r="I711">
        <f>tbl_Fact[[#This Row],[Duration]] / 60</f>
        <v>3.8919443885485332E-3</v>
      </c>
      <c r="J711">
        <f>IF(OR(G711="Run Time", G711="CC (Changeover Cleaning)"), I711, 0)</f>
        <v>3.8919443885485332E-3</v>
      </c>
      <c r="K711">
        <f>IF(G711&lt;&gt;"PM (Maintenance)", I711, 0)</f>
        <v>3.8919443885485332E-3</v>
      </c>
      <c r="L711" s="5">
        <f>MAX(tbl_Fact[[#This Row],[TotalBiscuitsMade]],tbl_Fact[[#This Row],[GoodMadeBiscuits]])</f>
        <v>179</v>
      </c>
      <c r="M711" s="5">
        <f>IF(tbl_Fact[[#This Row],[Operating_Hours]]&gt;0,tbl_Fact[[#This Row],[Operating_Hours]]*51840,0)</f>
        <v>201.75839710235596</v>
      </c>
    </row>
    <row r="712" spans="1:13" hidden="1" x14ac:dyDescent="0.2">
      <c r="A712" t="s">
        <v>6</v>
      </c>
      <c r="B712" s="1">
        <v>44380.287187499998</v>
      </c>
      <c r="C712" s="1">
        <v>44380.28733796296</v>
      </c>
      <c r="D712">
        <v>0.21648333966732</v>
      </c>
      <c r="E712">
        <v>0</v>
      </c>
      <c r="F712">
        <v>304</v>
      </c>
      <c r="G712" t="s">
        <v>44</v>
      </c>
      <c r="H712" t="s">
        <v>25</v>
      </c>
      <c r="I712">
        <f>tbl_Fact[[#This Row],[Duration]] / 60</f>
        <v>3.6080556611220002E-3</v>
      </c>
      <c r="J712">
        <f>IF(OR(G712="Run Time", G712="CC (Changeover Cleaning)"), I712, 0)</f>
        <v>0</v>
      </c>
      <c r="K712">
        <f>IF(G712&lt;&gt;"PM (Maintenance)", I712, 0)</f>
        <v>3.6080556611220002E-3</v>
      </c>
      <c r="L712" s="5">
        <f>MAX(tbl_Fact[[#This Row],[TotalBiscuitsMade]],tbl_Fact[[#This Row],[GoodMadeBiscuits]])</f>
        <v>304</v>
      </c>
      <c r="M712" s="5">
        <f>IF(tbl_Fact[[#This Row],[Operating_Hours]]&gt;0,tbl_Fact[[#This Row],[Operating_Hours]]*51840,0)</f>
        <v>0</v>
      </c>
    </row>
    <row r="713" spans="1:13" hidden="1" x14ac:dyDescent="0.2">
      <c r="A713" t="s">
        <v>6</v>
      </c>
      <c r="B713" s="1">
        <v>44380.28733796296</v>
      </c>
      <c r="C713" s="1">
        <v>44380.28806712963</v>
      </c>
      <c r="D713">
        <v>1.05001664161682</v>
      </c>
      <c r="E713">
        <v>0</v>
      </c>
      <c r="F713">
        <v>488</v>
      </c>
      <c r="G713" t="s">
        <v>43</v>
      </c>
      <c r="H713" t="s">
        <v>25</v>
      </c>
      <c r="I713">
        <f>tbl_Fact[[#This Row],[Duration]] / 60</f>
        <v>1.7500277360280331E-2</v>
      </c>
      <c r="J713">
        <f>IF(OR(G713="Run Time", G713="CC (Changeover Cleaning)"), I713, 0)</f>
        <v>1.7500277360280331E-2</v>
      </c>
      <c r="K713">
        <f>IF(G713&lt;&gt;"PM (Maintenance)", I713, 0)</f>
        <v>1.7500277360280331E-2</v>
      </c>
      <c r="L713" s="5">
        <f>MAX(tbl_Fact[[#This Row],[TotalBiscuitsMade]],tbl_Fact[[#This Row],[GoodMadeBiscuits]])</f>
        <v>488</v>
      </c>
      <c r="M713" s="5">
        <f>IF(tbl_Fact[[#This Row],[Operating_Hours]]&gt;0,tbl_Fact[[#This Row],[Operating_Hours]]*51840,0)</f>
        <v>907.21437835693234</v>
      </c>
    </row>
    <row r="714" spans="1:13" hidden="1" x14ac:dyDescent="0.2">
      <c r="A714" t="s">
        <v>6</v>
      </c>
      <c r="B714" s="1">
        <v>44380.28806712963</v>
      </c>
      <c r="C714" s="1">
        <v>44380.337129629632</v>
      </c>
      <c r="D714">
        <v>70.650535583496094</v>
      </c>
      <c r="E714">
        <v>0</v>
      </c>
      <c r="F714">
        <v>204</v>
      </c>
      <c r="G714" t="s">
        <v>44</v>
      </c>
      <c r="H714" t="s">
        <v>25</v>
      </c>
      <c r="I714">
        <f>tbl_Fact[[#This Row],[Duration]] / 60</f>
        <v>1.1775089263916017</v>
      </c>
      <c r="J714">
        <f>IF(OR(G714="Run Time", G714="CC (Changeover Cleaning)"), I714, 0)</f>
        <v>0</v>
      </c>
      <c r="K714">
        <f>IF(G714&lt;&gt;"PM (Maintenance)", I714, 0)</f>
        <v>1.1775089263916017</v>
      </c>
      <c r="L714" s="5">
        <f>MAX(tbl_Fact[[#This Row],[TotalBiscuitsMade]],tbl_Fact[[#This Row],[GoodMadeBiscuits]])</f>
        <v>204</v>
      </c>
      <c r="M714" s="5">
        <f>IF(tbl_Fact[[#This Row],[Operating_Hours]]&gt;0,tbl_Fact[[#This Row],[Operating_Hours]]*51840,0)</f>
        <v>0</v>
      </c>
    </row>
    <row r="715" spans="1:13" hidden="1" x14ac:dyDescent="0.2">
      <c r="A715" t="s">
        <v>5</v>
      </c>
      <c r="B715" s="1">
        <v>44380.294305555559</v>
      </c>
      <c r="C715" s="1">
        <v>44380.294328703705</v>
      </c>
      <c r="D715">
        <v>3.3333335071802098E-2</v>
      </c>
      <c r="E715">
        <v>464127</v>
      </c>
      <c r="F715">
        <v>59</v>
      </c>
      <c r="G715" t="s">
        <v>44</v>
      </c>
      <c r="H715" t="s">
        <v>25</v>
      </c>
      <c r="I715">
        <f>tbl_Fact[[#This Row],[Duration]] / 60</f>
        <v>5.5555558453003495E-4</v>
      </c>
      <c r="J715">
        <f>IF(OR(G715="Run Time", G715="CC (Changeover Cleaning)"), I715, 0)</f>
        <v>0</v>
      </c>
      <c r="K715">
        <f>IF(G715&lt;&gt;"PM (Maintenance)", I715, 0)</f>
        <v>5.5555558453003495E-4</v>
      </c>
      <c r="L715" s="5">
        <f>MAX(tbl_Fact[[#This Row],[TotalBiscuitsMade]],tbl_Fact[[#This Row],[GoodMadeBiscuits]])</f>
        <v>464127</v>
      </c>
      <c r="M715" s="5">
        <f>IF(tbl_Fact[[#This Row],[Operating_Hours]]&gt;0,tbl_Fact[[#This Row],[Operating_Hours]]*51840,0)</f>
        <v>0</v>
      </c>
    </row>
    <row r="716" spans="1:13" hidden="1" x14ac:dyDescent="0.2">
      <c r="A716" t="s">
        <v>5</v>
      </c>
      <c r="B716" s="1">
        <v>44380.294328703705</v>
      </c>
      <c r="C716" s="1">
        <v>44380.295254629629</v>
      </c>
      <c r="D716">
        <v>1.3333333730697601</v>
      </c>
      <c r="E716">
        <v>464435</v>
      </c>
      <c r="F716">
        <v>315</v>
      </c>
      <c r="G716" t="s">
        <v>43</v>
      </c>
      <c r="H716" t="s">
        <v>25</v>
      </c>
      <c r="I716">
        <f>tbl_Fact[[#This Row],[Duration]] / 60</f>
        <v>2.2222222884496001E-2</v>
      </c>
      <c r="J716">
        <f>IF(OR(G716="Run Time", G716="CC (Changeover Cleaning)"), I716, 0)</f>
        <v>2.2222222884496001E-2</v>
      </c>
      <c r="K716">
        <f>IF(G716&lt;&gt;"PM (Maintenance)", I716, 0)</f>
        <v>2.2222222884496001E-2</v>
      </c>
      <c r="L716" s="5">
        <f>MAX(tbl_Fact[[#This Row],[TotalBiscuitsMade]],tbl_Fact[[#This Row],[GoodMadeBiscuits]])</f>
        <v>464435</v>
      </c>
      <c r="M716" s="5">
        <f>IF(tbl_Fact[[#This Row],[Operating_Hours]]&gt;0,tbl_Fact[[#This Row],[Operating_Hours]]*51840,0)</f>
        <v>1152.0000343322727</v>
      </c>
    </row>
    <row r="717" spans="1:13" hidden="1" x14ac:dyDescent="0.2">
      <c r="A717" t="s">
        <v>5</v>
      </c>
      <c r="B717" s="1">
        <v>44380.295254629629</v>
      </c>
      <c r="C717" s="1">
        <v>44380.29755787037</v>
      </c>
      <c r="D717">
        <v>3.3166666030883798</v>
      </c>
      <c r="E717">
        <v>466316</v>
      </c>
      <c r="F717">
        <v>2064</v>
      </c>
      <c r="G717" t="s">
        <v>44</v>
      </c>
      <c r="H717" t="s">
        <v>25</v>
      </c>
      <c r="I717">
        <f>tbl_Fact[[#This Row],[Duration]] / 60</f>
        <v>5.5277776718139666E-2</v>
      </c>
      <c r="J717">
        <f>IF(OR(G717="Run Time", G717="CC (Changeover Cleaning)"), I717, 0)</f>
        <v>0</v>
      </c>
      <c r="K717">
        <f>IF(G717&lt;&gt;"PM (Maintenance)", I717, 0)</f>
        <v>5.5277776718139666E-2</v>
      </c>
      <c r="L717" s="5">
        <f>MAX(tbl_Fact[[#This Row],[TotalBiscuitsMade]],tbl_Fact[[#This Row],[GoodMadeBiscuits]])</f>
        <v>466316</v>
      </c>
      <c r="M717" s="5">
        <f>IF(tbl_Fact[[#This Row],[Operating_Hours]]&gt;0,tbl_Fact[[#This Row],[Operating_Hours]]*51840,0)</f>
        <v>0</v>
      </c>
    </row>
    <row r="718" spans="1:13" hidden="1" x14ac:dyDescent="0.2">
      <c r="A718" t="s">
        <v>5</v>
      </c>
      <c r="B718" s="1">
        <v>44380.29755787037</v>
      </c>
      <c r="C718" s="1">
        <v>44380.299039351848</v>
      </c>
      <c r="D718">
        <v>2.13333344459534</v>
      </c>
      <c r="E718">
        <v>466158</v>
      </c>
      <c r="F718">
        <v>2134</v>
      </c>
      <c r="G718" t="s">
        <v>43</v>
      </c>
      <c r="H718" t="s">
        <v>25</v>
      </c>
      <c r="I718">
        <f>tbl_Fact[[#This Row],[Duration]] / 60</f>
        <v>3.5555557409922334E-2</v>
      </c>
      <c r="J718">
        <f>IF(OR(G718="Run Time", G718="CC (Changeover Cleaning)"), I718, 0)</f>
        <v>3.5555557409922334E-2</v>
      </c>
      <c r="K718">
        <f>IF(G718&lt;&gt;"PM (Maintenance)", I718, 0)</f>
        <v>3.5555557409922334E-2</v>
      </c>
      <c r="L718" s="5">
        <f>MAX(tbl_Fact[[#This Row],[TotalBiscuitsMade]],tbl_Fact[[#This Row],[GoodMadeBiscuits]])</f>
        <v>466158</v>
      </c>
      <c r="M718" s="5">
        <f>IF(tbl_Fact[[#This Row],[Operating_Hours]]&gt;0,tbl_Fact[[#This Row],[Operating_Hours]]*51840,0)</f>
        <v>1843.2000961303738</v>
      </c>
    </row>
    <row r="719" spans="1:13" hidden="1" x14ac:dyDescent="0.2">
      <c r="A719" t="s">
        <v>5</v>
      </c>
      <c r="B719" s="1">
        <v>44380.299039351848</v>
      </c>
      <c r="C719" s="1">
        <v>44380.301006944443</v>
      </c>
      <c r="D719">
        <v>2.8333332538604701</v>
      </c>
      <c r="E719">
        <v>467756</v>
      </c>
      <c r="F719">
        <v>3748</v>
      </c>
      <c r="G719" t="s">
        <v>44</v>
      </c>
      <c r="H719" t="s">
        <v>25</v>
      </c>
      <c r="I719">
        <f>tbl_Fact[[#This Row],[Duration]] / 60</f>
        <v>4.7222220897674499E-2</v>
      </c>
      <c r="J719">
        <f>IF(OR(G719="Run Time", G719="CC (Changeover Cleaning)"), I719, 0)</f>
        <v>0</v>
      </c>
      <c r="K719">
        <f>IF(G719&lt;&gt;"PM (Maintenance)", I719, 0)</f>
        <v>4.7222220897674499E-2</v>
      </c>
      <c r="L719" s="5">
        <f>MAX(tbl_Fact[[#This Row],[TotalBiscuitsMade]],tbl_Fact[[#This Row],[GoodMadeBiscuits]])</f>
        <v>467756</v>
      </c>
      <c r="M719" s="5">
        <f>IF(tbl_Fact[[#This Row],[Operating_Hours]]&gt;0,tbl_Fact[[#This Row],[Operating_Hours]]*51840,0)</f>
        <v>0</v>
      </c>
    </row>
    <row r="720" spans="1:13" hidden="1" x14ac:dyDescent="0.2">
      <c r="A720" t="s">
        <v>5</v>
      </c>
      <c r="B720" s="1">
        <v>44380.301006944443</v>
      </c>
      <c r="C720" s="1">
        <v>44380.304675925923</v>
      </c>
      <c r="D720">
        <v>5.2833333015441903</v>
      </c>
      <c r="E720">
        <v>467866</v>
      </c>
      <c r="F720">
        <v>3712</v>
      </c>
      <c r="G720" t="s">
        <v>43</v>
      </c>
      <c r="H720" t="s">
        <v>25</v>
      </c>
      <c r="I720">
        <f>tbl_Fact[[#This Row],[Duration]] / 60</f>
        <v>8.8055555025736504E-2</v>
      </c>
      <c r="J720">
        <f>IF(OR(G720="Run Time", G720="CC (Changeover Cleaning)"), I720, 0)</f>
        <v>8.8055555025736504E-2</v>
      </c>
      <c r="K720">
        <f>IF(G720&lt;&gt;"PM (Maintenance)", I720, 0)</f>
        <v>8.8055555025736504E-2</v>
      </c>
      <c r="L720" s="5">
        <f>MAX(tbl_Fact[[#This Row],[TotalBiscuitsMade]],tbl_Fact[[#This Row],[GoodMadeBiscuits]])</f>
        <v>467866</v>
      </c>
      <c r="M720" s="5">
        <f>IF(tbl_Fact[[#This Row],[Operating_Hours]]&gt;0,tbl_Fact[[#This Row],[Operating_Hours]]*51840,0)</f>
        <v>4564.7999725341806</v>
      </c>
    </row>
    <row r="721" spans="1:13" hidden="1" x14ac:dyDescent="0.2">
      <c r="A721" t="s">
        <v>5</v>
      </c>
      <c r="B721" s="1">
        <v>44380.304675925923</v>
      </c>
      <c r="C721" s="1">
        <v>44380.306261574071</v>
      </c>
      <c r="D721">
        <v>2.2833333015441899</v>
      </c>
      <c r="E721">
        <v>469015</v>
      </c>
      <c r="F721">
        <v>4900</v>
      </c>
      <c r="G721" t="s">
        <v>44</v>
      </c>
      <c r="H721" t="s">
        <v>25</v>
      </c>
      <c r="I721">
        <f>tbl_Fact[[#This Row],[Duration]] / 60</f>
        <v>3.8055555025736501E-2</v>
      </c>
      <c r="J721">
        <f>IF(OR(G721="Run Time", G721="CC (Changeover Cleaning)"), I721, 0)</f>
        <v>0</v>
      </c>
      <c r="K721">
        <f>IF(G721&lt;&gt;"PM (Maintenance)", I721, 0)</f>
        <v>3.8055555025736501E-2</v>
      </c>
      <c r="L721" s="5">
        <f>MAX(tbl_Fact[[#This Row],[TotalBiscuitsMade]],tbl_Fact[[#This Row],[GoodMadeBiscuits]])</f>
        <v>469015</v>
      </c>
      <c r="M721" s="5">
        <f>IF(tbl_Fact[[#This Row],[Operating_Hours]]&gt;0,tbl_Fact[[#This Row],[Operating_Hours]]*51840,0)</f>
        <v>0</v>
      </c>
    </row>
    <row r="722" spans="1:13" hidden="1" x14ac:dyDescent="0.2">
      <c r="A722" t="s">
        <v>5</v>
      </c>
      <c r="B722" s="1">
        <v>44380.306261574071</v>
      </c>
      <c r="C722" s="1">
        <v>44380.318414351852</v>
      </c>
      <c r="D722">
        <v>17.5</v>
      </c>
      <c r="E722">
        <v>468784</v>
      </c>
      <c r="F722">
        <v>4545</v>
      </c>
      <c r="G722" t="s">
        <v>43</v>
      </c>
      <c r="H722" t="s">
        <v>25</v>
      </c>
      <c r="I722">
        <f>tbl_Fact[[#This Row],[Duration]] / 60</f>
        <v>0.29166666666666669</v>
      </c>
      <c r="J722">
        <f>IF(OR(G722="Run Time", G722="CC (Changeover Cleaning)"), I722, 0)</f>
        <v>0.29166666666666669</v>
      </c>
      <c r="K722">
        <f>IF(G722&lt;&gt;"PM (Maintenance)", I722, 0)</f>
        <v>0.29166666666666669</v>
      </c>
      <c r="L722" s="5">
        <f>MAX(tbl_Fact[[#This Row],[TotalBiscuitsMade]],tbl_Fact[[#This Row],[GoodMadeBiscuits]])</f>
        <v>468784</v>
      </c>
      <c r="M722" s="5">
        <f>IF(tbl_Fact[[#This Row],[Operating_Hours]]&gt;0,tbl_Fact[[#This Row],[Operating_Hours]]*51840,0)</f>
        <v>15120.000000000002</v>
      </c>
    </row>
    <row r="723" spans="1:13" hidden="1" x14ac:dyDescent="0.2">
      <c r="A723" t="s">
        <v>5</v>
      </c>
      <c r="B723" s="1">
        <v>44380.318414351852</v>
      </c>
      <c r="C723" s="1">
        <v>44380.329224537039</v>
      </c>
      <c r="D723">
        <v>15.5666666030884</v>
      </c>
      <c r="E723">
        <v>479507</v>
      </c>
      <c r="F723">
        <v>15342</v>
      </c>
      <c r="G723" t="s">
        <v>44</v>
      </c>
      <c r="H723" t="s">
        <v>25</v>
      </c>
      <c r="I723">
        <f>tbl_Fact[[#This Row],[Duration]] / 60</f>
        <v>0.25944444338480666</v>
      </c>
      <c r="J723">
        <f>IF(OR(G723="Run Time", G723="CC (Changeover Cleaning)"), I723, 0)</f>
        <v>0</v>
      </c>
      <c r="K723">
        <f>IF(G723&lt;&gt;"PM (Maintenance)", I723, 0)</f>
        <v>0.25944444338480666</v>
      </c>
      <c r="L723" s="5">
        <f>MAX(tbl_Fact[[#This Row],[TotalBiscuitsMade]],tbl_Fact[[#This Row],[GoodMadeBiscuits]])</f>
        <v>479507</v>
      </c>
      <c r="M723" s="5">
        <f>IF(tbl_Fact[[#This Row],[Operating_Hours]]&gt;0,tbl_Fact[[#This Row],[Operating_Hours]]*51840,0)</f>
        <v>0</v>
      </c>
    </row>
    <row r="724" spans="1:13" hidden="1" x14ac:dyDescent="0.2">
      <c r="A724" t="s">
        <v>5</v>
      </c>
      <c r="B724" s="1">
        <v>44380.329224537039</v>
      </c>
      <c r="C724" s="1">
        <v>44380.332002314812</v>
      </c>
      <c r="D724">
        <v>4</v>
      </c>
      <c r="E724">
        <v>479734</v>
      </c>
      <c r="F724">
        <v>15527</v>
      </c>
      <c r="G724" t="s">
        <v>43</v>
      </c>
      <c r="H724" t="s">
        <v>25</v>
      </c>
      <c r="I724">
        <f>tbl_Fact[[#This Row],[Duration]] / 60</f>
        <v>6.6666666666666666E-2</v>
      </c>
      <c r="J724">
        <f>IF(OR(G724="Run Time", G724="CC (Changeover Cleaning)"), I724, 0)</f>
        <v>6.6666666666666666E-2</v>
      </c>
      <c r="K724">
        <f>IF(G724&lt;&gt;"PM (Maintenance)", I724, 0)</f>
        <v>6.6666666666666666E-2</v>
      </c>
      <c r="L724" s="5">
        <f>MAX(tbl_Fact[[#This Row],[TotalBiscuitsMade]],tbl_Fact[[#This Row],[GoodMadeBiscuits]])</f>
        <v>479734</v>
      </c>
      <c r="M724" s="5">
        <f>IF(tbl_Fact[[#This Row],[Operating_Hours]]&gt;0,tbl_Fact[[#This Row],[Operating_Hours]]*51840,0)</f>
        <v>3456</v>
      </c>
    </row>
    <row r="725" spans="1:13" hidden="1" x14ac:dyDescent="0.2">
      <c r="A725" t="s">
        <v>5</v>
      </c>
      <c r="B725" s="1">
        <v>44380.332002314812</v>
      </c>
      <c r="C725" s="1">
        <v>44380.332418981481</v>
      </c>
      <c r="D725">
        <v>0.60000002384185802</v>
      </c>
      <c r="E725">
        <v>479801</v>
      </c>
      <c r="F725">
        <v>15598</v>
      </c>
      <c r="G725" t="s">
        <v>44</v>
      </c>
      <c r="H725" t="s">
        <v>25</v>
      </c>
      <c r="I725">
        <f>tbl_Fact[[#This Row],[Duration]] / 60</f>
        <v>1.00000003973643E-2</v>
      </c>
      <c r="J725">
        <f>IF(OR(G725="Run Time", G725="CC (Changeover Cleaning)"), I725, 0)</f>
        <v>0</v>
      </c>
      <c r="K725">
        <f>IF(G725&lt;&gt;"PM (Maintenance)", I725, 0)</f>
        <v>1.00000003973643E-2</v>
      </c>
      <c r="L725" s="5">
        <f>MAX(tbl_Fact[[#This Row],[TotalBiscuitsMade]],tbl_Fact[[#This Row],[GoodMadeBiscuits]])</f>
        <v>479801</v>
      </c>
      <c r="M725" s="5">
        <f>IF(tbl_Fact[[#This Row],[Operating_Hours]]&gt;0,tbl_Fact[[#This Row],[Operating_Hours]]*51840,0)</f>
        <v>0</v>
      </c>
    </row>
    <row r="726" spans="1:13" hidden="1" x14ac:dyDescent="0.2">
      <c r="A726" t="s">
        <v>5</v>
      </c>
      <c r="B726" s="1">
        <v>44380.332418981481</v>
      </c>
      <c r="C726" s="1">
        <v>44380.336053240739</v>
      </c>
      <c r="D726">
        <v>5.2333331108093297</v>
      </c>
      <c r="E726">
        <v>479533</v>
      </c>
      <c r="F726">
        <v>15627</v>
      </c>
      <c r="G726" t="s">
        <v>43</v>
      </c>
      <c r="H726" t="s">
        <v>25</v>
      </c>
      <c r="I726">
        <f>tbl_Fact[[#This Row],[Duration]] / 60</f>
        <v>8.7222218513488825E-2</v>
      </c>
      <c r="J726">
        <f>IF(OR(G726="Run Time", G726="CC (Changeover Cleaning)"), I726, 0)</f>
        <v>8.7222218513488825E-2</v>
      </c>
      <c r="K726">
        <f>IF(G726&lt;&gt;"PM (Maintenance)", I726, 0)</f>
        <v>8.7222218513488825E-2</v>
      </c>
      <c r="L726" s="5">
        <f>MAX(tbl_Fact[[#This Row],[TotalBiscuitsMade]],tbl_Fact[[#This Row],[GoodMadeBiscuits]])</f>
        <v>479533</v>
      </c>
      <c r="M726" s="5">
        <f>IF(tbl_Fact[[#This Row],[Operating_Hours]]&gt;0,tbl_Fact[[#This Row],[Operating_Hours]]*51840,0)</f>
        <v>4521.5998077392605</v>
      </c>
    </row>
    <row r="727" spans="1:13" hidden="1" x14ac:dyDescent="0.2">
      <c r="A727" t="s">
        <v>5</v>
      </c>
      <c r="B727" s="1">
        <v>44380.336053240739</v>
      </c>
      <c r="C727" s="1">
        <v>44380.336076388892</v>
      </c>
      <c r="D727">
        <v>3.3333335071802098E-2</v>
      </c>
      <c r="E727">
        <v>479993</v>
      </c>
      <c r="F727">
        <v>15801</v>
      </c>
      <c r="G727" t="s">
        <v>44</v>
      </c>
      <c r="H727" t="s">
        <v>25</v>
      </c>
      <c r="I727">
        <f>tbl_Fact[[#This Row],[Duration]] / 60</f>
        <v>5.5555558453003495E-4</v>
      </c>
      <c r="J727">
        <f>IF(OR(G727="Run Time", G727="CC (Changeover Cleaning)"), I727, 0)</f>
        <v>0</v>
      </c>
      <c r="K727">
        <f>IF(G727&lt;&gt;"PM (Maintenance)", I727, 0)</f>
        <v>5.5555558453003495E-4</v>
      </c>
      <c r="L727" s="5">
        <f>MAX(tbl_Fact[[#This Row],[TotalBiscuitsMade]],tbl_Fact[[#This Row],[GoodMadeBiscuits]])</f>
        <v>479993</v>
      </c>
      <c r="M727" s="5">
        <f>IF(tbl_Fact[[#This Row],[Operating_Hours]]&gt;0,tbl_Fact[[#This Row],[Operating_Hours]]*51840,0)</f>
        <v>0</v>
      </c>
    </row>
    <row r="728" spans="1:13" hidden="1" x14ac:dyDescent="0.2">
      <c r="A728" t="s">
        <v>5</v>
      </c>
      <c r="B728" s="1">
        <v>44380.336076388892</v>
      </c>
      <c r="C728" s="1">
        <v>44380.336192129631</v>
      </c>
      <c r="D728">
        <v>0.16666667163372001</v>
      </c>
      <c r="E728">
        <v>479940</v>
      </c>
      <c r="F728">
        <v>15618</v>
      </c>
      <c r="G728" t="s">
        <v>43</v>
      </c>
      <c r="H728" t="s">
        <v>25</v>
      </c>
      <c r="I728">
        <f>tbl_Fact[[#This Row],[Duration]] / 60</f>
        <v>2.7777778605620001E-3</v>
      </c>
      <c r="J728">
        <f>IF(OR(G728="Run Time", G728="CC (Changeover Cleaning)"), I728, 0)</f>
        <v>2.7777778605620001E-3</v>
      </c>
      <c r="K728">
        <f>IF(G728&lt;&gt;"PM (Maintenance)", I728, 0)</f>
        <v>2.7777778605620001E-3</v>
      </c>
      <c r="L728" s="5">
        <f>MAX(tbl_Fact[[#This Row],[TotalBiscuitsMade]],tbl_Fact[[#This Row],[GoodMadeBiscuits]])</f>
        <v>479940</v>
      </c>
      <c r="M728" s="5">
        <f>IF(tbl_Fact[[#This Row],[Operating_Hours]]&gt;0,tbl_Fact[[#This Row],[Operating_Hours]]*51840,0)</f>
        <v>144.00000429153408</v>
      </c>
    </row>
    <row r="729" spans="1:13" hidden="1" x14ac:dyDescent="0.2">
      <c r="A729" t="s">
        <v>5</v>
      </c>
      <c r="B729" s="1">
        <v>44380.336192129631</v>
      </c>
      <c r="C729" s="1">
        <v>44380.362233796295</v>
      </c>
      <c r="D729">
        <v>37.5</v>
      </c>
      <c r="E729">
        <v>505835</v>
      </c>
      <c r="F729">
        <v>41991</v>
      </c>
      <c r="G729" t="s">
        <v>44</v>
      </c>
      <c r="H729" t="s">
        <v>25</v>
      </c>
      <c r="I729">
        <f>tbl_Fact[[#This Row],[Duration]] / 60</f>
        <v>0.625</v>
      </c>
      <c r="J729">
        <f>IF(OR(G729="Run Time", G729="CC (Changeover Cleaning)"), I729, 0)</f>
        <v>0</v>
      </c>
      <c r="K729">
        <f>IF(G729&lt;&gt;"PM (Maintenance)", I729, 0)</f>
        <v>0.625</v>
      </c>
      <c r="L729" s="5">
        <f>MAX(tbl_Fact[[#This Row],[TotalBiscuitsMade]],tbl_Fact[[#This Row],[GoodMadeBiscuits]])</f>
        <v>505835</v>
      </c>
      <c r="M729" s="5">
        <f>IF(tbl_Fact[[#This Row],[Operating_Hours]]&gt;0,tbl_Fact[[#This Row],[Operating_Hours]]*51840,0)</f>
        <v>0</v>
      </c>
    </row>
    <row r="730" spans="1:13" hidden="1" x14ac:dyDescent="0.2">
      <c r="A730" t="s">
        <v>6</v>
      </c>
      <c r="B730" s="1">
        <v>44380.337129629632</v>
      </c>
      <c r="C730" s="1">
        <v>44380.338252314818</v>
      </c>
      <c r="D730">
        <v>1.61664998531342</v>
      </c>
      <c r="E730">
        <v>0</v>
      </c>
      <c r="F730">
        <v>301</v>
      </c>
      <c r="G730" t="s">
        <v>43</v>
      </c>
      <c r="H730" t="s">
        <v>25</v>
      </c>
      <c r="I730">
        <f>tbl_Fact[[#This Row],[Duration]] / 60</f>
        <v>2.6944166421890334E-2</v>
      </c>
      <c r="J730">
        <f>IF(OR(G730="Run Time", G730="CC (Changeover Cleaning)"), I730, 0)</f>
        <v>2.6944166421890334E-2</v>
      </c>
      <c r="K730">
        <f>IF(G730&lt;&gt;"PM (Maintenance)", I730, 0)</f>
        <v>2.6944166421890334E-2</v>
      </c>
      <c r="L730" s="5">
        <f>MAX(tbl_Fact[[#This Row],[TotalBiscuitsMade]],tbl_Fact[[#This Row],[GoodMadeBiscuits]])</f>
        <v>301</v>
      </c>
      <c r="M730" s="5">
        <f>IF(tbl_Fact[[#This Row],[Operating_Hours]]&gt;0,tbl_Fact[[#This Row],[Operating_Hours]]*51840,0)</f>
        <v>1396.7855873107949</v>
      </c>
    </row>
    <row r="731" spans="1:13" hidden="1" x14ac:dyDescent="0.2">
      <c r="A731" t="s">
        <v>6</v>
      </c>
      <c r="B731" s="1">
        <v>44380.338252314818</v>
      </c>
      <c r="C731" s="1">
        <v>44380.354953703703</v>
      </c>
      <c r="D731">
        <v>24.0500164031982</v>
      </c>
      <c r="E731">
        <v>0</v>
      </c>
      <c r="F731">
        <v>403</v>
      </c>
      <c r="G731" t="s">
        <v>44</v>
      </c>
      <c r="H731" t="s">
        <v>25</v>
      </c>
      <c r="I731">
        <f>tbl_Fact[[#This Row],[Duration]] / 60</f>
        <v>0.40083360671996998</v>
      </c>
      <c r="J731">
        <f>IF(OR(G731="Run Time", G731="CC (Changeover Cleaning)"), I731, 0)</f>
        <v>0</v>
      </c>
      <c r="K731">
        <f>IF(G731&lt;&gt;"PM (Maintenance)", I731, 0)</f>
        <v>0.40083360671996998</v>
      </c>
      <c r="L731" s="5">
        <f>MAX(tbl_Fact[[#This Row],[TotalBiscuitsMade]],tbl_Fact[[#This Row],[GoodMadeBiscuits]])</f>
        <v>403</v>
      </c>
      <c r="M731" s="5">
        <f>IF(tbl_Fact[[#This Row],[Operating_Hours]]&gt;0,tbl_Fact[[#This Row],[Operating_Hours]]*51840,0)</f>
        <v>0</v>
      </c>
    </row>
    <row r="732" spans="1:13" hidden="1" x14ac:dyDescent="0.2">
      <c r="A732" t="s">
        <v>6</v>
      </c>
      <c r="B732" s="1">
        <v>44380.354953703703</v>
      </c>
      <c r="C732" s="1">
        <v>44380.355925925927</v>
      </c>
      <c r="D732">
        <v>1.4001166820526101</v>
      </c>
      <c r="E732">
        <v>0</v>
      </c>
      <c r="F732">
        <v>289</v>
      </c>
      <c r="G732" t="s">
        <v>43</v>
      </c>
      <c r="H732" t="s">
        <v>25</v>
      </c>
      <c r="I732">
        <f>tbl_Fact[[#This Row],[Duration]] / 60</f>
        <v>2.3335278034210167E-2</v>
      </c>
      <c r="J732">
        <f>IF(OR(G732="Run Time", G732="CC (Changeover Cleaning)"), I732, 0)</f>
        <v>2.3335278034210167E-2</v>
      </c>
      <c r="K732">
        <f>IF(G732&lt;&gt;"PM (Maintenance)", I732, 0)</f>
        <v>2.3335278034210167E-2</v>
      </c>
      <c r="L732" s="5">
        <f>MAX(tbl_Fact[[#This Row],[TotalBiscuitsMade]],tbl_Fact[[#This Row],[GoodMadeBiscuits]])</f>
        <v>289</v>
      </c>
      <c r="M732" s="5">
        <f>IF(tbl_Fact[[#This Row],[Operating_Hours]]&gt;0,tbl_Fact[[#This Row],[Operating_Hours]]*51840,0)</f>
        <v>1209.700813293455</v>
      </c>
    </row>
    <row r="733" spans="1:13" hidden="1" x14ac:dyDescent="0.2">
      <c r="A733" t="s">
        <v>6</v>
      </c>
      <c r="B733" s="1">
        <v>44380.355925925927</v>
      </c>
      <c r="C733" s="1">
        <v>44380.358923611115</v>
      </c>
      <c r="D733">
        <v>4.31654977798462</v>
      </c>
      <c r="E733">
        <v>0</v>
      </c>
      <c r="F733">
        <v>466</v>
      </c>
      <c r="G733" t="s">
        <v>44</v>
      </c>
      <c r="H733" t="s">
        <v>25</v>
      </c>
      <c r="I733">
        <f>tbl_Fact[[#This Row],[Duration]] / 60</f>
        <v>7.1942496299743669E-2</v>
      </c>
      <c r="J733">
        <f>IF(OR(G733="Run Time", G733="CC (Changeover Cleaning)"), I733, 0)</f>
        <v>0</v>
      </c>
      <c r="K733">
        <f>IF(G733&lt;&gt;"PM (Maintenance)", I733, 0)</f>
        <v>7.1942496299743669E-2</v>
      </c>
      <c r="L733" s="5">
        <f>MAX(tbl_Fact[[#This Row],[TotalBiscuitsMade]],tbl_Fact[[#This Row],[GoodMadeBiscuits]])</f>
        <v>466</v>
      </c>
      <c r="M733" s="5">
        <f>IF(tbl_Fact[[#This Row],[Operating_Hours]]&gt;0,tbl_Fact[[#This Row],[Operating_Hours]]*51840,0)</f>
        <v>0</v>
      </c>
    </row>
    <row r="734" spans="1:13" hidden="1" x14ac:dyDescent="0.2">
      <c r="A734" t="s">
        <v>6</v>
      </c>
      <c r="B734" s="1">
        <v>44380.358923611115</v>
      </c>
      <c r="C734" s="1">
        <v>44380.359594907408</v>
      </c>
      <c r="D734">
        <v>0.966633319854736</v>
      </c>
      <c r="E734">
        <v>0</v>
      </c>
      <c r="F734">
        <v>106</v>
      </c>
      <c r="G734" t="s">
        <v>43</v>
      </c>
      <c r="H734" t="s">
        <v>25</v>
      </c>
      <c r="I734">
        <f>tbl_Fact[[#This Row],[Duration]] / 60</f>
        <v>1.6110555330912265E-2</v>
      </c>
      <c r="J734">
        <f>IF(OR(G734="Run Time", G734="CC (Changeover Cleaning)"), I734, 0)</f>
        <v>1.6110555330912265E-2</v>
      </c>
      <c r="K734">
        <f>IF(G734&lt;&gt;"PM (Maintenance)", I734, 0)</f>
        <v>1.6110555330912265E-2</v>
      </c>
      <c r="L734" s="5">
        <f>MAX(tbl_Fact[[#This Row],[TotalBiscuitsMade]],tbl_Fact[[#This Row],[GoodMadeBiscuits]])</f>
        <v>106</v>
      </c>
      <c r="M734" s="5">
        <f>IF(tbl_Fact[[#This Row],[Operating_Hours]]&gt;0,tbl_Fact[[#This Row],[Operating_Hours]]*51840,0)</f>
        <v>835.17118835449185</v>
      </c>
    </row>
    <row r="735" spans="1:13" hidden="1" x14ac:dyDescent="0.2">
      <c r="A735" t="s">
        <v>6</v>
      </c>
      <c r="B735" s="1">
        <v>44380.359594907408</v>
      </c>
      <c r="C735" s="1">
        <v>44380.370138888888</v>
      </c>
      <c r="D735">
        <v>15.183366775512701</v>
      </c>
      <c r="E735">
        <v>0</v>
      </c>
      <c r="F735">
        <v>199</v>
      </c>
      <c r="G735" t="s">
        <v>44</v>
      </c>
      <c r="H735" t="s">
        <v>25</v>
      </c>
      <c r="I735">
        <f>tbl_Fact[[#This Row],[Duration]] / 60</f>
        <v>0.25305611292521168</v>
      </c>
      <c r="J735">
        <f>IF(OR(G735="Run Time", G735="CC (Changeover Cleaning)"), I735, 0)</f>
        <v>0</v>
      </c>
      <c r="K735">
        <f>IF(G735&lt;&gt;"PM (Maintenance)", I735, 0)</f>
        <v>0.25305611292521168</v>
      </c>
      <c r="L735" s="5">
        <f>MAX(tbl_Fact[[#This Row],[TotalBiscuitsMade]],tbl_Fact[[#This Row],[GoodMadeBiscuits]])</f>
        <v>199</v>
      </c>
      <c r="M735" s="5">
        <f>IF(tbl_Fact[[#This Row],[Operating_Hours]]&gt;0,tbl_Fact[[#This Row],[Operating_Hours]]*51840,0)</f>
        <v>0</v>
      </c>
    </row>
    <row r="736" spans="1:13" hidden="1" x14ac:dyDescent="0.2">
      <c r="A736" t="s">
        <v>5</v>
      </c>
      <c r="B736" s="1">
        <v>44380.362233796295</v>
      </c>
      <c r="C736" s="1">
        <v>44380.363483796296</v>
      </c>
      <c r="D736">
        <v>1.79999995231628</v>
      </c>
      <c r="E736">
        <v>506103</v>
      </c>
      <c r="F736">
        <v>42085</v>
      </c>
      <c r="G736" t="s">
        <v>43</v>
      </c>
      <c r="H736" t="s">
        <v>25</v>
      </c>
      <c r="I736">
        <f>tbl_Fact[[#This Row],[Duration]] / 60</f>
        <v>2.9999999205271334E-2</v>
      </c>
      <c r="J736">
        <f>IF(OR(G736="Run Time", G736="CC (Changeover Cleaning)"), I736, 0)</f>
        <v>2.9999999205271334E-2</v>
      </c>
      <c r="K736">
        <f>IF(G736&lt;&gt;"PM (Maintenance)", I736, 0)</f>
        <v>2.9999999205271334E-2</v>
      </c>
      <c r="L736" s="5">
        <f>MAX(tbl_Fact[[#This Row],[TotalBiscuitsMade]],tbl_Fact[[#This Row],[GoodMadeBiscuits]])</f>
        <v>506103</v>
      </c>
      <c r="M736" s="5">
        <f>IF(tbl_Fact[[#This Row],[Operating_Hours]]&gt;0,tbl_Fact[[#This Row],[Operating_Hours]]*51840,0)</f>
        <v>1555.1999588012659</v>
      </c>
    </row>
    <row r="737" spans="1:13" hidden="1" x14ac:dyDescent="0.2">
      <c r="A737" t="s">
        <v>5</v>
      </c>
      <c r="B737" s="1">
        <v>44380.363483796296</v>
      </c>
      <c r="C737" s="1">
        <v>44380.363506944443</v>
      </c>
      <c r="D737">
        <v>3.3333335071802098E-2</v>
      </c>
      <c r="E737">
        <v>506092</v>
      </c>
      <c r="F737">
        <v>42097</v>
      </c>
      <c r="G737" t="s">
        <v>44</v>
      </c>
      <c r="H737" t="s">
        <v>25</v>
      </c>
      <c r="I737">
        <f>tbl_Fact[[#This Row],[Duration]] / 60</f>
        <v>5.5555558453003495E-4</v>
      </c>
      <c r="J737">
        <f>IF(OR(G737="Run Time", G737="CC (Changeover Cleaning)"), I737, 0)</f>
        <v>0</v>
      </c>
      <c r="K737">
        <f>IF(G737&lt;&gt;"PM (Maintenance)", I737, 0)</f>
        <v>5.5555558453003495E-4</v>
      </c>
      <c r="L737" s="5">
        <f>MAX(tbl_Fact[[#This Row],[TotalBiscuitsMade]],tbl_Fact[[#This Row],[GoodMadeBiscuits]])</f>
        <v>506092</v>
      </c>
      <c r="M737" s="5">
        <f>IF(tbl_Fact[[#This Row],[Operating_Hours]]&gt;0,tbl_Fact[[#This Row],[Operating_Hours]]*51840,0)</f>
        <v>0</v>
      </c>
    </row>
    <row r="738" spans="1:13" hidden="1" x14ac:dyDescent="0.2">
      <c r="A738" t="s">
        <v>5</v>
      </c>
      <c r="B738" s="1">
        <v>44380.363506944443</v>
      </c>
      <c r="C738" s="1">
        <v>44380.364363425928</v>
      </c>
      <c r="D738">
        <v>1.2333333492279099</v>
      </c>
      <c r="E738">
        <v>506066</v>
      </c>
      <c r="F738">
        <v>42035</v>
      </c>
      <c r="G738" t="s">
        <v>43</v>
      </c>
      <c r="H738" t="s">
        <v>25</v>
      </c>
      <c r="I738">
        <f>tbl_Fact[[#This Row],[Duration]] / 60</f>
        <v>2.0555555820465164E-2</v>
      </c>
      <c r="J738">
        <f>IF(OR(G738="Run Time", G738="CC (Changeover Cleaning)"), I738, 0)</f>
        <v>2.0555555820465164E-2</v>
      </c>
      <c r="K738">
        <f>IF(G738&lt;&gt;"PM (Maintenance)", I738, 0)</f>
        <v>2.0555555820465164E-2</v>
      </c>
      <c r="L738" s="5">
        <f>MAX(tbl_Fact[[#This Row],[TotalBiscuitsMade]],tbl_Fact[[#This Row],[GoodMadeBiscuits]])</f>
        <v>506066</v>
      </c>
      <c r="M738" s="5">
        <f>IF(tbl_Fact[[#This Row],[Operating_Hours]]&gt;0,tbl_Fact[[#This Row],[Operating_Hours]]*51840,0)</f>
        <v>1065.600013732914</v>
      </c>
    </row>
    <row r="739" spans="1:13" hidden="1" x14ac:dyDescent="0.2">
      <c r="A739" t="s">
        <v>5</v>
      </c>
      <c r="B739" s="1">
        <v>44380.364363425928</v>
      </c>
      <c r="C739" s="1">
        <v>44380.38890046296</v>
      </c>
      <c r="D739">
        <v>35.333332061767599</v>
      </c>
      <c r="E739">
        <v>529900</v>
      </c>
      <c r="F739">
        <v>66085</v>
      </c>
      <c r="G739" t="s">
        <v>44</v>
      </c>
      <c r="H739" t="s">
        <v>25</v>
      </c>
      <c r="I739">
        <f>tbl_Fact[[#This Row],[Duration]] / 60</f>
        <v>0.58888886769612669</v>
      </c>
      <c r="J739">
        <f>IF(OR(G739="Run Time", G739="CC (Changeover Cleaning)"), I739, 0)</f>
        <v>0</v>
      </c>
      <c r="K739">
        <f>IF(G739&lt;&gt;"PM (Maintenance)", I739, 0)</f>
        <v>0.58888886769612669</v>
      </c>
      <c r="L739" s="5">
        <f>MAX(tbl_Fact[[#This Row],[TotalBiscuitsMade]],tbl_Fact[[#This Row],[GoodMadeBiscuits]])</f>
        <v>529900</v>
      </c>
      <c r="M739" s="5">
        <f>IF(tbl_Fact[[#This Row],[Operating_Hours]]&gt;0,tbl_Fact[[#This Row],[Operating_Hours]]*51840,0)</f>
        <v>0</v>
      </c>
    </row>
    <row r="740" spans="1:13" hidden="1" x14ac:dyDescent="0.2">
      <c r="A740" t="s">
        <v>6</v>
      </c>
      <c r="B740" s="1">
        <v>44380.370138888888</v>
      </c>
      <c r="C740" s="1">
        <v>44380.370694444442</v>
      </c>
      <c r="D740">
        <v>0.80005002021789595</v>
      </c>
      <c r="E740">
        <v>0</v>
      </c>
      <c r="F740">
        <v>399</v>
      </c>
      <c r="G740" t="s">
        <v>43</v>
      </c>
      <c r="H740" t="s">
        <v>25</v>
      </c>
      <c r="I740">
        <f>tbl_Fact[[#This Row],[Duration]] / 60</f>
        <v>1.3334167003631599E-2</v>
      </c>
      <c r="J740">
        <f>IF(OR(G740="Run Time", G740="CC (Changeover Cleaning)"), I740, 0)</f>
        <v>1.3334167003631599E-2</v>
      </c>
      <c r="K740">
        <f>IF(G740&lt;&gt;"PM (Maintenance)", I740, 0)</f>
        <v>1.3334167003631599E-2</v>
      </c>
      <c r="L740" s="5">
        <f>MAX(tbl_Fact[[#This Row],[TotalBiscuitsMade]],tbl_Fact[[#This Row],[GoodMadeBiscuits]])</f>
        <v>399</v>
      </c>
      <c r="M740" s="5">
        <f>IF(tbl_Fact[[#This Row],[Operating_Hours]]&gt;0,tbl_Fact[[#This Row],[Operating_Hours]]*51840,0)</f>
        <v>691.24321746826206</v>
      </c>
    </row>
    <row r="741" spans="1:13" hidden="1" x14ac:dyDescent="0.2">
      <c r="A741" t="s">
        <v>6</v>
      </c>
      <c r="B741" s="1">
        <v>44380.370694444442</v>
      </c>
      <c r="C741" s="1">
        <v>44380.371261574073</v>
      </c>
      <c r="D741">
        <v>0.81671667098999001</v>
      </c>
      <c r="E741">
        <v>0</v>
      </c>
      <c r="F741">
        <v>343</v>
      </c>
      <c r="G741" t="s">
        <v>44</v>
      </c>
      <c r="H741" t="s">
        <v>25</v>
      </c>
      <c r="I741">
        <f>tbl_Fact[[#This Row],[Duration]] / 60</f>
        <v>1.3611944516499833E-2</v>
      </c>
      <c r="J741">
        <f>IF(OR(G741="Run Time", G741="CC (Changeover Cleaning)"), I741, 0)</f>
        <v>0</v>
      </c>
      <c r="K741">
        <f>IF(G741&lt;&gt;"PM (Maintenance)", I741, 0)</f>
        <v>1.3611944516499833E-2</v>
      </c>
      <c r="L741" s="5">
        <f>MAX(tbl_Fact[[#This Row],[TotalBiscuitsMade]],tbl_Fact[[#This Row],[GoodMadeBiscuits]])</f>
        <v>343</v>
      </c>
      <c r="M741" s="5">
        <f>IF(tbl_Fact[[#This Row],[Operating_Hours]]&gt;0,tbl_Fact[[#This Row],[Operating_Hours]]*51840,0)</f>
        <v>0</v>
      </c>
    </row>
    <row r="742" spans="1:13" hidden="1" x14ac:dyDescent="0.2">
      <c r="A742" t="s">
        <v>6</v>
      </c>
      <c r="B742" s="1">
        <v>44380.371261574073</v>
      </c>
      <c r="C742" s="1">
        <v>44380.371550925927</v>
      </c>
      <c r="D742">
        <v>0.41664999723434398</v>
      </c>
      <c r="E742">
        <v>0</v>
      </c>
      <c r="F742">
        <v>3</v>
      </c>
      <c r="G742" t="s">
        <v>43</v>
      </c>
      <c r="H742" t="s">
        <v>25</v>
      </c>
      <c r="I742">
        <f>tbl_Fact[[#This Row],[Duration]] / 60</f>
        <v>6.9441666205723998E-3</v>
      </c>
      <c r="J742">
        <f>IF(OR(G742="Run Time", G742="CC (Changeover Cleaning)"), I742, 0)</f>
        <v>6.9441666205723998E-3</v>
      </c>
      <c r="K742">
        <f>IF(G742&lt;&gt;"PM (Maintenance)", I742, 0)</f>
        <v>6.9441666205723998E-3</v>
      </c>
      <c r="L742" s="5">
        <f>MAX(tbl_Fact[[#This Row],[TotalBiscuitsMade]],tbl_Fact[[#This Row],[GoodMadeBiscuits]])</f>
        <v>3</v>
      </c>
      <c r="M742" s="5">
        <f>IF(tbl_Fact[[#This Row],[Operating_Hours]]&gt;0,tbl_Fact[[#This Row],[Operating_Hours]]*51840,0)</f>
        <v>359.98559761047318</v>
      </c>
    </row>
    <row r="743" spans="1:13" hidden="1" x14ac:dyDescent="0.2">
      <c r="A743" t="s">
        <v>6</v>
      </c>
      <c r="B743" s="1">
        <v>44380.371550925927</v>
      </c>
      <c r="C743" s="1">
        <v>44380.374374999999</v>
      </c>
      <c r="D743">
        <v>4.0665831565856898</v>
      </c>
      <c r="E743">
        <v>0</v>
      </c>
      <c r="F743">
        <v>46</v>
      </c>
      <c r="G743" t="s">
        <v>44</v>
      </c>
      <c r="H743" t="s">
        <v>25</v>
      </c>
      <c r="I743">
        <f>tbl_Fact[[#This Row],[Duration]] / 60</f>
        <v>6.7776385943094833E-2</v>
      </c>
      <c r="J743">
        <f>IF(OR(G743="Run Time", G743="CC (Changeover Cleaning)"), I743, 0)</f>
        <v>0</v>
      </c>
      <c r="K743">
        <f>IF(G743&lt;&gt;"PM (Maintenance)", I743, 0)</f>
        <v>6.7776385943094833E-2</v>
      </c>
      <c r="L743" s="5">
        <f>MAX(tbl_Fact[[#This Row],[TotalBiscuitsMade]],tbl_Fact[[#This Row],[GoodMadeBiscuits]])</f>
        <v>46</v>
      </c>
      <c r="M743" s="5">
        <f>IF(tbl_Fact[[#This Row],[Operating_Hours]]&gt;0,tbl_Fact[[#This Row],[Operating_Hours]]*51840,0)</f>
        <v>0</v>
      </c>
    </row>
    <row r="744" spans="1:13" hidden="1" x14ac:dyDescent="0.2">
      <c r="A744" t="s">
        <v>6</v>
      </c>
      <c r="B744" s="1">
        <v>44380.374374999999</v>
      </c>
      <c r="C744" s="1">
        <v>44380.375208333331</v>
      </c>
      <c r="D744">
        <v>1.20006668567657</v>
      </c>
      <c r="E744">
        <v>0</v>
      </c>
      <c r="F744">
        <v>123</v>
      </c>
      <c r="G744" t="s">
        <v>43</v>
      </c>
      <c r="H744" t="s">
        <v>25</v>
      </c>
      <c r="I744">
        <f>tbl_Fact[[#This Row],[Duration]] / 60</f>
        <v>2.0001111427942832E-2</v>
      </c>
      <c r="J744">
        <f>IF(OR(G744="Run Time", G744="CC (Changeover Cleaning)"), I744, 0)</f>
        <v>2.0001111427942832E-2</v>
      </c>
      <c r="K744">
        <f>IF(G744&lt;&gt;"PM (Maintenance)", I744, 0)</f>
        <v>2.0001111427942832E-2</v>
      </c>
      <c r="L744" s="5">
        <f>MAX(tbl_Fact[[#This Row],[TotalBiscuitsMade]],tbl_Fact[[#This Row],[GoodMadeBiscuits]])</f>
        <v>123</v>
      </c>
      <c r="M744" s="5">
        <f>IF(tbl_Fact[[#This Row],[Operating_Hours]]&gt;0,tbl_Fact[[#This Row],[Operating_Hours]]*51840,0)</f>
        <v>1036.8576164245565</v>
      </c>
    </row>
    <row r="745" spans="1:13" hidden="1" x14ac:dyDescent="0.2">
      <c r="A745" t="s">
        <v>6</v>
      </c>
      <c r="B745" s="1">
        <v>44380.375208333331</v>
      </c>
      <c r="C745" s="1">
        <v>44380.375347222223</v>
      </c>
      <c r="D745">
        <v>0.20000000298023199</v>
      </c>
      <c r="E745">
        <v>0</v>
      </c>
      <c r="F745">
        <v>361</v>
      </c>
      <c r="G745" t="s">
        <v>44</v>
      </c>
      <c r="H745" t="s">
        <v>25</v>
      </c>
      <c r="I745">
        <f>tbl_Fact[[#This Row],[Duration]] / 60</f>
        <v>3.3333333830038664E-3</v>
      </c>
      <c r="J745">
        <f>IF(OR(G745="Run Time", G745="CC (Changeover Cleaning)"), I745, 0)</f>
        <v>0</v>
      </c>
      <c r="K745">
        <f>IF(G745&lt;&gt;"PM (Maintenance)", I745, 0)</f>
        <v>3.3333333830038664E-3</v>
      </c>
      <c r="L745" s="5">
        <f>MAX(tbl_Fact[[#This Row],[TotalBiscuitsMade]],tbl_Fact[[#This Row],[GoodMadeBiscuits]])</f>
        <v>361</v>
      </c>
      <c r="M745" s="5">
        <f>IF(tbl_Fact[[#This Row],[Operating_Hours]]&gt;0,tbl_Fact[[#This Row],[Operating_Hours]]*51840,0)</f>
        <v>0</v>
      </c>
    </row>
    <row r="746" spans="1:13" hidden="1" x14ac:dyDescent="0.2">
      <c r="A746" t="s">
        <v>6</v>
      </c>
      <c r="B746" s="1">
        <v>44380.375347222223</v>
      </c>
      <c r="C746" s="1">
        <v>44380.375601851854</v>
      </c>
      <c r="D746">
        <v>0.36661666631698597</v>
      </c>
      <c r="E746">
        <v>0</v>
      </c>
      <c r="F746">
        <v>238</v>
      </c>
      <c r="G746" t="s">
        <v>43</v>
      </c>
      <c r="H746" t="s">
        <v>25</v>
      </c>
      <c r="I746">
        <f>tbl_Fact[[#This Row],[Duration]] / 60</f>
        <v>6.1102777719497662E-3</v>
      </c>
      <c r="J746">
        <f>IF(OR(G746="Run Time", G746="CC (Changeover Cleaning)"), I746, 0)</f>
        <v>6.1102777719497662E-3</v>
      </c>
      <c r="K746">
        <f>IF(G746&lt;&gt;"PM (Maintenance)", I746, 0)</f>
        <v>6.1102777719497662E-3</v>
      </c>
      <c r="L746" s="5">
        <f>MAX(tbl_Fact[[#This Row],[TotalBiscuitsMade]],tbl_Fact[[#This Row],[GoodMadeBiscuits]])</f>
        <v>238</v>
      </c>
      <c r="M746" s="5">
        <f>IF(tbl_Fact[[#This Row],[Operating_Hours]]&gt;0,tbl_Fact[[#This Row],[Operating_Hours]]*51840,0)</f>
        <v>316.75679969787586</v>
      </c>
    </row>
    <row r="747" spans="1:13" hidden="1" x14ac:dyDescent="0.2">
      <c r="A747" t="s">
        <v>6</v>
      </c>
      <c r="B747" s="1">
        <v>44380.375601851854</v>
      </c>
      <c r="C747" s="1">
        <v>44380.377418981479</v>
      </c>
      <c r="D747">
        <v>2.61666655540466</v>
      </c>
      <c r="E747">
        <v>0</v>
      </c>
      <c r="F747">
        <v>328</v>
      </c>
      <c r="G747" t="s">
        <v>44</v>
      </c>
      <c r="H747" t="s">
        <v>25</v>
      </c>
      <c r="I747">
        <f>tbl_Fact[[#This Row],[Duration]] / 60</f>
        <v>4.3611109256744336E-2</v>
      </c>
      <c r="J747">
        <f>IF(OR(G747="Run Time", G747="CC (Changeover Cleaning)"), I747, 0)</f>
        <v>0</v>
      </c>
      <c r="K747">
        <f>IF(G747&lt;&gt;"PM (Maintenance)", I747, 0)</f>
        <v>4.3611109256744336E-2</v>
      </c>
      <c r="L747" s="5">
        <f>MAX(tbl_Fact[[#This Row],[TotalBiscuitsMade]],tbl_Fact[[#This Row],[GoodMadeBiscuits]])</f>
        <v>328</v>
      </c>
      <c r="M747" s="5">
        <f>IF(tbl_Fact[[#This Row],[Operating_Hours]]&gt;0,tbl_Fact[[#This Row],[Operating_Hours]]*51840,0)</f>
        <v>0</v>
      </c>
    </row>
    <row r="748" spans="1:13" hidden="1" x14ac:dyDescent="0.2">
      <c r="A748" t="s">
        <v>6</v>
      </c>
      <c r="B748" s="1">
        <v>44380.377418981479</v>
      </c>
      <c r="C748" s="1">
        <v>44380.377662037034</v>
      </c>
      <c r="D748">
        <v>0.34999999403953602</v>
      </c>
      <c r="E748">
        <v>0</v>
      </c>
      <c r="F748">
        <v>489</v>
      </c>
      <c r="G748" t="s">
        <v>43</v>
      </c>
      <c r="H748" t="s">
        <v>25</v>
      </c>
      <c r="I748">
        <f>tbl_Fact[[#This Row],[Duration]] / 60</f>
        <v>5.833333233992267E-3</v>
      </c>
      <c r="J748">
        <f>IF(OR(G748="Run Time", G748="CC (Changeover Cleaning)"), I748, 0)</f>
        <v>5.833333233992267E-3</v>
      </c>
      <c r="K748">
        <f>IF(G748&lt;&gt;"PM (Maintenance)", I748, 0)</f>
        <v>5.833333233992267E-3</v>
      </c>
      <c r="L748" s="5">
        <f>MAX(tbl_Fact[[#This Row],[TotalBiscuitsMade]],tbl_Fact[[#This Row],[GoodMadeBiscuits]])</f>
        <v>489</v>
      </c>
      <c r="M748" s="5">
        <f>IF(tbl_Fact[[#This Row],[Operating_Hours]]&gt;0,tbl_Fact[[#This Row],[Operating_Hours]]*51840,0)</f>
        <v>302.39999485015915</v>
      </c>
    </row>
    <row r="749" spans="1:13" hidden="1" x14ac:dyDescent="0.2">
      <c r="A749" t="s">
        <v>7</v>
      </c>
      <c r="B749" s="1">
        <v>44380.377662037034</v>
      </c>
      <c r="C749" s="1">
        <v>44380.401226851849</v>
      </c>
      <c r="D749">
        <v>33.9337158203125</v>
      </c>
      <c r="E749">
        <v>0</v>
      </c>
      <c r="F749">
        <v>326</v>
      </c>
      <c r="G749" t="s">
        <v>44</v>
      </c>
      <c r="H749" t="s">
        <v>25</v>
      </c>
      <c r="I749">
        <f>tbl_Fact[[#This Row],[Duration]] / 60</f>
        <v>0.56556193033854163</v>
      </c>
      <c r="J749">
        <f>IF(OR(G749="Run Time", G749="CC (Changeover Cleaning)"), I749, 0)</f>
        <v>0</v>
      </c>
      <c r="K749">
        <f>IF(G749&lt;&gt;"PM (Maintenance)", I749, 0)</f>
        <v>0.56556193033854163</v>
      </c>
      <c r="L749" s="5">
        <f>MAX(tbl_Fact[[#This Row],[TotalBiscuitsMade]],tbl_Fact[[#This Row],[GoodMadeBiscuits]])</f>
        <v>326</v>
      </c>
      <c r="M749" s="5">
        <f>IF(tbl_Fact[[#This Row],[Operating_Hours]]&gt;0,tbl_Fact[[#This Row],[Operating_Hours]]*51840,0)</f>
        <v>0</v>
      </c>
    </row>
    <row r="750" spans="1:13" hidden="1" x14ac:dyDescent="0.2">
      <c r="A750" t="s">
        <v>6</v>
      </c>
      <c r="B750" s="1">
        <v>44380.377662037034</v>
      </c>
      <c r="C750" s="1">
        <v>44380.440451388888</v>
      </c>
      <c r="D750">
        <v>90.417419433593807</v>
      </c>
      <c r="E750">
        <v>0</v>
      </c>
      <c r="F750">
        <v>479</v>
      </c>
      <c r="G750" t="s">
        <v>44</v>
      </c>
      <c r="H750" t="s">
        <v>25</v>
      </c>
      <c r="I750">
        <f>tbl_Fact[[#This Row],[Duration]] / 60</f>
        <v>1.5069569905598967</v>
      </c>
      <c r="J750">
        <f>IF(OR(G750="Run Time", G750="CC (Changeover Cleaning)"), I750, 0)</f>
        <v>0</v>
      </c>
      <c r="K750">
        <f>IF(G750&lt;&gt;"PM (Maintenance)", I750, 0)</f>
        <v>1.5069569905598967</v>
      </c>
      <c r="L750" s="5">
        <f>MAX(tbl_Fact[[#This Row],[TotalBiscuitsMade]],tbl_Fact[[#This Row],[GoodMadeBiscuits]])</f>
        <v>479</v>
      </c>
      <c r="M750" s="5">
        <f>IF(tbl_Fact[[#This Row],[Operating_Hours]]&gt;0,tbl_Fact[[#This Row],[Operating_Hours]]*51840,0)</f>
        <v>0</v>
      </c>
    </row>
    <row r="751" spans="1:13" hidden="1" x14ac:dyDescent="0.2">
      <c r="A751" t="s">
        <v>5</v>
      </c>
      <c r="B751" s="1">
        <v>44380.38890046296</v>
      </c>
      <c r="C751" s="1">
        <v>44380.394490740742</v>
      </c>
      <c r="D751">
        <v>8.0500001907348597</v>
      </c>
      <c r="E751">
        <v>529983</v>
      </c>
      <c r="F751">
        <v>65792</v>
      </c>
      <c r="G751" t="s">
        <v>43</v>
      </c>
      <c r="H751" t="s">
        <v>25</v>
      </c>
      <c r="I751">
        <f>tbl_Fact[[#This Row],[Duration]] / 60</f>
        <v>0.13416666984558098</v>
      </c>
      <c r="J751">
        <f>IF(OR(G751="Run Time", G751="CC (Changeover Cleaning)"), I751, 0)</f>
        <v>0.13416666984558098</v>
      </c>
      <c r="K751">
        <f>IF(G751&lt;&gt;"PM (Maintenance)", I751, 0)</f>
        <v>0.13416666984558098</v>
      </c>
      <c r="L751" s="5">
        <f>MAX(tbl_Fact[[#This Row],[TotalBiscuitsMade]],tbl_Fact[[#This Row],[GoodMadeBiscuits]])</f>
        <v>529983</v>
      </c>
      <c r="M751" s="5">
        <f>IF(tbl_Fact[[#This Row],[Operating_Hours]]&gt;0,tbl_Fact[[#This Row],[Operating_Hours]]*51840,0)</f>
        <v>6955.2001647949182</v>
      </c>
    </row>
    <row r="752" spans="1:13" hidden="1" x14ac:dyDescent="0.2">
      <c r="A752" t="s">
        <v>5</v>
      </c>
      <c r="B752" s="1">
        <v>44380.394490740742</v>
      </c>
      <c r="C752" s="1">
        <v>44380.401377314818</v>
      </c>
      <c r="D752">
        <v>9.9166669845581108</v>
      </c>
      <c r="E752">
        <v>536882</v>
      </c>
      <c r="F752">
        <v>72709</v>
      </c>
      <c r="G752" t="s">
        <v>44</v>
      </c>
      <c r="H752" t="s">
        <v>25</v>
      </c>
      <c r="I752">
        <f>tbl_Fact[[#This Row],[Duration]] / 60</f>
        <v>0.16527778307596852</v>
      </c>
      <c r="J752">
        <f>IF(OR(G752="Run Time", G752="CC (Changeover Cleaning)"), I752, 0)</f>
        <v>0</v>
      </c>
      <c r="K752">
        <f>IF(G752&lt;&gt;"PM (Maintenance)", I752, 0)</f>
        <v>0.16527778307596852</v>
      </c>
      <c r="L752" s="5">
        <f>MAX(tbl_Fact[[#This Row],[TotalBiscuitsMade]],tbl_Fact[[#This Row],[GoodMadeBiscuits]])</f>
        <v>536882</v>
      </c>
      <c r="M752" s="5">
        <f>IF(tbl_Fact[[#This Row],[Operating_Hours]]&gt;0,tbl_Fact[[#This Row],[Operating_Hours]]*51840,0)</f>
        <v>0</v>
      </c>
    </row>
    <row r="753" spans="1:13" hidden="1" x14ac:dyDescent="0.2">
      <c r="A753" t="s">
        <v>7</v>
      </c>
      <c r="B753" s="1">
        <v>44380.401226851849</v>
      </c>
      <c r="C753" s="1">
        <v>44380.402581018519</v>
      </c>
      <c r="D753">
        <v>1.9498499631881701</v>
      </c>
      <c r="E753">
        <v>0</v>
      </c>
      <c r="F753">
        <v>311</v>
      </c>
      <c r="G753" t="s">
        <v>43</v>
      </c>
      <c r="H753" t="s">
        <v>25</v>
      </c>
      <c r="I753">
        <f>tbl_Fact[[#This Row],[Duration]] / 60</f>
        <v>3.2497499386469501E-2</v>
      </c>
      <c r="J753">
        <f>IF(OR(G753="Run Time", G753="CC (Changeover Cleaning)"), I753, 0)</f>
        <v>3.2497499386469501E-2</v>
      </c>
      <c r="K753">
        <f>IF(G753&lt;&gt;"PM (Maintenance)", I753, 0)</f>
        <v>3.2497499386469501E-2</v>
      </c>
      <c r="L753" s="5">
        <f>MAX(tbl_Fact[[#This Row],[TotalBiscuitsMade]],tbl_Fact[[#This Row],[GoodMadeBiscuits]])</f>
        <v>311</v>
      </c>
      <c r="M753" s="5">
        <f>IF(tbl_Fact[[#This Row],[Operating_Hours]]&gt;0,tbl_Fact[[#This Row],[Operating_Hours]]*51840,0)</f>
        <v>1684.6703681945789</v>
      </c>
    </row>
    <row r="754" spans="1:13" hidden="1" x14ac:dyDescent="0.2">
      <c r="A754" t="s">
        <v>5</v>
      </c>
      <c r="B754" s="1">
        <v>44380.401377314818</v>
      </c>
      <c r="C754" s="1">
        <v>44380.401886574073</v>
      </c>
      <c r="D754">
        <v>0.73333334922790505</v>
      </c>
      <c r="E754">
        <v>536715</v>
      </c>
      <c r="F754">
        <v>72809</v>
      </c>
      <c r="G754" t="s">
        <v>43</v>
      </c>
      <c r="H754" t="s">
        <v>25</v>
      </c>
      <c r="I754">
        <f>tbl_Fact[[#This Row],[Duration]] / 60</f>
        <v>1.2222222487131751E-2</v>
      </c>
      <c r="J754">
        <f>IF(OR(G754="Run Time", G754="CC (Changeover Cleaning)"), I754, 0)</f>
        <v>1.2222222487131751E-2</v>
      </c>
      <c r="K754">
        <f>IF(G754&lt;&gt;"PM (Maintenance)", I754, 0)</f>
        <v>1.2222222487131751E-2</v>
      </c>
      <c r="L754" s="5">
        <f>MAX(tbl_Fact[[#This Row],[TotalBiscuitsMade]],tbl_Fact[[#This Row],[GoodMadeBiscuits]])</f>
        <v>536715</v>
      </c>
      <c r="M754" s="5">
        <f>IF(tbl_Fact[[#This Row],[Operating_Hours]]&gt;0,tbl_Fact[[#This Row],[Operating_Hours]]*51840,0)</f>
        <v>633.60001373290993</v>
      </c>
    </row>
    <row r="755" spans="1:13" hidden="1" x14ac:dyDescent="0.2">
      <c r="A755" t="s">
        <v>5</v>
      </c>
      <c r="B755" s="1">
        <v>44380.401886574073</v>
      </c>
      <c r="C755" s="1">
        <v>44380.425787037035</v>
      </c>
      <c r="D755">
        <v>34.416667938232401</v>
      </c>
      <c r="E755">
        <v>560860</v>
      </c>
      <c r="F755">
        <v>96808</v>
      </c>
      <c r="G755" t="s">
        <v>44</v>
      </c>
      <c r="H755" t="s">
        <v>25</v>
      </c>
      <c r="I755">
        <f>tbl_Fact[[#This Row],[Duration]] / 60</f>
        <v>0.57361113230387339</v>
      </c>
      <c r="J755">
        <f>IF(OR(G755="Run Time", G755="CC (Changeover Cleaning)"), I755, 0)</f>
        <v>0</v>
      </c>
      <c r="K755">
        <f>IF(G755&lt;&gt;"PM (Maintenance)", I755, 0)</f>
        <v>0.57361113230387339</v>
      </c>
      <c r="L755" s="5">
        <f>MAX(tbl_Fact[[#This Row],[TotalBiscuitsMade]],tbl_Fact[[#This Row],[GoodMadeBiscuits]])</f>
        <v>560860</v>
      </c>
      <c r="M755" s="5">
        <f>IF(tbl_Fact[[#This Row],[Operating_Hours]]&gt;0,tbl_Fact[[#This Row],[Operating_Hours]]*51840,0)</f>
        <v>0</v>
      </c>
    </row>
    <row r="756" spans="1:13" hidden="1" x14ac:dyDescent="0.2">
      <c r="A756" t="s">
        <v>7</v>
      </c>
      <c r="B756" s="1">
        <v>44380.402581018519</v>
      </c>
      <c r="C756" s="1">
        <v>44380.440451388888</v>
      </c>
      <c r="D756">
        <v>54.533851623535199</v>
      </c>
      <c r="E756">
        <v>0</v>
      </c>
      <c r="F756">
        <v>139</v>
      </c>
      <c r="G756" t="s">
        <v>44</v>
      </c>
      <c r="H756" t="s">
        <v>25</v>
      </c>
      <c r="I756">
        <f>tbl_Fact[[#This Row],[Duration]] / 60</f>
        <v>0.90889752705892002</v>
      </c>
      <c r="J756">
        <f>IF(OR(G756="Run Time", G756="CC (Changeover Cleaning)"), I756, 0)</f>
        <v>0</v>
      </c>
      <c r="K756">
        <f>IF(G756&lt;&gt;"PM (Maintenance)", I756, 0)</f>
        <v>0.90889752705892002</v>
      </c>
      <c r="L756" s="5">
        <f>MAX(tbl_Fact[[#This Row],[TotalBiscuitsMade]],tbl_Fact[[#This Row],[GoodMadeBiscuits]])</f>
        <v>139</v>
      </c>
      <c r="M756" s="5">
        <f>IF(tbl_Fact[[#This Row],[Operating_Hours]]&gt;0,tbl_Fact[[#This Row],[Operating_Hours]]*51840,0)</f>
        <v>0</v>
      </c>
    </row>
    <row r="757" spans="1:13" hidden="1" x14ac:dyDescent="0.2">
      <c r="A757" t="s">
        <v>5</v>
      </c>
      <c r="B757" s="1">
        <v>44380.425787037035</v>
      </c>
      <c r="C757" s="1">
        <v>44380.427430555559</v>
      </c>
      <c r="D757">
        <v>2.36666655540466</v>
      </c>
      <c r="E757">
        <v>560700</v>
      </c>
      <c r="F757">
        <v>96890</v>
      </c>
      <c r="G757" t="s">
        <v>43</v>
      </c>
      <c r="H757" t="s">
        <v>25</v>
      </c>
      <c r="I757">
        <f>tbl_Fact[[#This Row],[Duration]] / 60</f>
        <v>3.9444442590077664E-2</v>
      </c>
      <c r="J757">
        <f>IF(OR(G757="Run Time", G757="CC (Changeover Cleaning)"), I757, 0)</f>
        <v>3.9444442590077664E-2</v>
      </c>
      <c r="K757">
        <f>IF(G757&lt;&gt;"PM (Maintenance)", I757, 0)</f>
        <v>3.9444442590077664E-2</v>
      </c>
      <c r="L757" s="5">
        <f>MAX(tbl_Fact[[#This Row],[TotalBiscuitsMade]],tbl_Fact[[#This Row],[GoodMadeBiscuits]])</f>
        <v>560700</v>
      </c>
      <c r="M757" s="5">
        <f>IF(tbl_Fact[[#This Row],[Operating_Hours]]&gt;0,tbl_Fact[[#This Row],[Operating_Hours]]*51840,0)</f>
        <v>2044.7999038696262</v>
      </c>
    </row>
    <row r="758" spans="1:13" hidden="1" x14ac:dyDescent="0.2">
      <c r="A758" t="s">
        <v>5</v>
      </c>
      <c r="B758" s="1">
        <v>44380.427430555559</v>
      </c>
      <c r="C758" s="1">
        <v>44380.431655092594</v>
      </c>
      <c r="D758">
        <v>6.0833334922790501</v>
      </c>
      <c r="E758">
        <v>564903</v>
      </c>
      <c r="F758">
        <v>100677</v>
      </c>
      <c r="G758" t="s">
        <v>44</v>
      </c>
      <c r="H758" t="s">
        <v>25</v>
      </c>
      <c r="I758">
        <f>tbl_Fact[[#This Row],[Duration]] / 60</f>
        <v>0.10138889153798417</v>
      </c>
      <c r="J758">
        <f>IF(OR(G758="Run Time", G758="CC (Changeover Cleaning)"), I758, 0)</f>
        <v>0</v>
      </c>
      <c r="K758">
        <f>IF(G758&lt;&gt;"PM (Maintenance)", I758, 0)</f>
        <v>0.10138889153798417</v>
      </c>
      <c r="L758" s="5">
        <f>MAX(tbl_Fact[[#This Row],[TotalBiscuitsMade]],tbl_Fact[[#This Row],[GoodMadeBiscuits]])</f>
        <v>564903</v>
      </c>
      <c r="M758" s="5">
        <f>IF(tbl_Fact[[#This Row],[Operating_Hours]]&gt;0,tbl_Fact[[#This Row],[Operating_Hours]]*51840,0)</f>
        <v>0</v>
      </c>
    </row>
    <row r="759" spans="1:13" hidden="1" x14ac:dyDescent="0.2">
      <c r="A759" t="s">
        <v>5</v>
      </c>
      <c r="B759" s="1">
        <v>44380.431655092594</v>
      </c>
      <c r="C759" s="1">
        <v>44380.432789351849</v>
      </c>
      <c r="D759">
        <v>1.63333332538605</v>
      </c>
      <c r="E759">
        <v>564891</v>
      </c>
      <c r="F759">
        <v>100941</v>
      </c>
      <c r="G759" t="s">
        <v>43</v>
      </c>
      <c r="H759" t="s">
        <v>25</v>
      </c>
      <c r="I759">
        <f>tbl_Fact[[#This Row],[Duration]] / 60</f>
        <v>2.72222220897675E-2</v>
      </c>
      <c r="J759">
        <f>IF(OR(G759="Run Time", G759="CC (Changeover Cleaning)"), I759, 0)</f>
        <v>2.72222220897675E-2</v>
      </c>
      <c r="K759">
        <f>IF(G759&lt;&gt;"PM (Maintenance)", I759, 0)</f>
        <v>2.72222220897675E-2</v>
      </c>
      <c r="L759" s="5">
        <f>MAX(tbl_Fact[[#This Row],[TotalBiscuitsMade]],tbl_Fact[[#This Row],[GoodMadeBiscuits]])</f>
        <v>564891</v>
      </c>
      <c r="M759" s="5">
        <f>IF(tbl_Fact[[#This Row],[Operating_Hours]]&gt;0,tbl_Fact[[#This Row],[Operating_Hours]]*51840,0)</f>
        <v>1411.1999931335472</v>
      </c>
    </row>
    <row r="760" spans="1:13" hidden="1" x14ac:dyDescent="0.2">
      <c r="A760" t="s">
        <v>5</v>
      </c>
      <c r="B760" s="1">
        <v>44380.432789351849</v>
      </c>
      <c r="C760" s="1">
        <v>44380.433263888888</v>
      </c>
      <c r="D760">
        <v>0.68333333730697599</v>
      </c>
      <c r="E760">
        <v>565229</v>
      </c>
      <c r="F760">
        <v>101095</v>
      </c>
      <c r="G760" t="s">
        <v>44</v>
      </c>
      <c r="H760" t="s">
        <v>25</v>
      </c>
      <c r="I760">
        <f>tbl_Fact[[#This Row],[Duration]] / 60</f>
        <v>1.1388888955116267E-2</v>
      </c>
      <c r="J760">
        <f>IF(OR(G760="Run Time", G760="CC (Changeover Cleaning)"), I760, 0)</f>
        <v>0</v>
      </c>
      <c r="K760">
        <f>IF(G760&lt;&gt;"PM (Maintenance)", I760, 0)</f>
        <v>1.1388888955116267E-2</v>
      </c>
      <c r="L760" s="5">
        <f>MAX(tbl_Fact[[#This Row],[TotalBiscuitsMade]],tbl_Fact[[#This Row],[GoodMadeBiscuits]])</f>
        <v>565229</v>
      </c>
      <c r="M760" s="5">
        <f>IF(tbl_Fact[[#This Row],[Operating_Hours]]&gt;0,tbl_Fact[[#This Row],[Operating_Hours]]*51840,0)</f>
        <v>0</v>
      </c>
    </row>
    <row r="761" spans="1:13" hidden="1" x14ac:dyDescent="0.2">
      <c r="A761" t="s">
        <v>5</v>
      </c>
      <c r="B761" s="1">
        <v>44380.433263888888</v>
      </c>
      <c r="C761" s="1">
        <v>44380.434108796297</v>
      </c>
      <c r="D761">
        <v>1.2166666984558101</v>
      </c>
      <c r="E761">
        <v>565155</v>
      </c>
      <c r="F761">
        <v>101143</v>
      </c>
      <c r="G761" t="s">
        <v>43</v>
      </c>
      <c r="H761" t="s">
        <v>25</v>
      </c>
      <c r="I761">
        <f>tbl_Fact[[#This Row],[Duration]] / 60</f>
        <v>2.0277778307596837E-2</v>
      </c>
      <c r="J761">
        <f>IF(OR(G761="Run Time", G761="CC (Changeover Cleaning)"), I761, 0)</f>
        <v>2.0277778307596837E-2</v>
      </c>
      <c r="K761">
        <f>IF(G761&lt;&gt;"PM (Maintenance)", I761, 0)</f>
        <v>2.0277778307596837E-2</v>
      </c>
      <c r="L761" s="5">
        <f>MAX(tbl_Fact[[#This Row],[TotalBiscuitsMade]],tbl_Fact[[#This Row],[GoodMadeBiscuits]])</f>
        <v>565155</v>
      </c>
      <c r="M761" s="5">
        <f>IF(tbl_Fact[[#This Row],[Operating_Hours]]&gt;0,tbl_Fact[[#This Row],[Operating_Hours]]*51840,0)</f>
        <v>1051.2000274658201</v>
      </c>
    </row>
    <row r="762" spans="1:13" hidden="1" x14ac:dyDescent="0.2">
      <c r="A762" t="s">
        <v>5</v>
      </c>
      <c r="B762" s="1">
        <v>44380.434108796297</v>
      </c>
      <c r="C762" s="1">
        <v>44380.441331018519</v>
      </c>
      <c r="D762">
        <v>10.3999996185303</v>
      </c>
      <c r="E762">
        <v>572345</v>
      </c>
      <c r="F762">
        <v>108353</v>
      </c>
      <c r="G762" t="s">
        <v>44</v>
      </c>
      <c r="H762" t="s">
        <v>25</v>
      </c>
      <c r="I762">
        <f>tbl_Fact[[#This Row],[Duration]] / 60</f>
        <v>0.17333332697550499</v>
      </c>
      <c r="J762">
        <f>IF(OR(G762="Run Time", G762="CC (Changeover Cleaning)"), I762, 0)</f>
        <v>0</v>
      </c>
      <c r="K762">
        <f>IF(G762&lt;&gt;"PM (Maintenance)", I762, 0)</f>
        <v>0.17333332697550499</v>
      </c>
      <c r="L762" s="5">
        <f>MAX(tbl_Fact[[#This Row],[TotalBiscuitsMade]],tbl_Fact[[#This Row],[GoodMadeBiscuits]])</f>
        <v>572345</v>
      </c>
      <c r="M762" s="5">
        <f>IF(tbl_Fact[[#This Row],[Operating_Hours]]&gt;0,tbl_Fact[[#This Row],[Operating_Hours]]*51840,0)</f>
        <v>0</v>
      </c>
    </row>
    <row r="763" spans="1:13" hidden="1" x14ac:dyDescent="0.2">
      <c r="A763" t="s">
        <v>6</v>
      </c>
      <c r="B763" s="1">
        <v>44380.440451388888</v>
      </c>
      <c r="C763" s="1">
        <v>44380.476956018516</v>
      </c>
      <c r="D763">
        <v>52.566684722900398</v>
      </c>
      <c r="E763">
        <v>0</v>
      </c>
      <c r="F763">
        <v>152</v>
      </c>
      <c r="G763" t="s">
        <v>43</v>
      </c>
      <c r="H763" t="s">
        <v>25</v>
      </c>
      <c r="I763">
        <f>tbl_Fact[[#This Row],[Duration]] / 60</f>
        <v>0.87611141204833998</v>
      </c>
      <c r="J763">
        <f>IF(OR(G763="Run Time", G763="CC (Changeover Cleaning)"), I763, 0)</f>
        <v>0.87611141204833998</v>
      </c>
      <c r="K763">
        <f>IF(G763&lt;&gt;"PM (Maintenance)", I763, 0)</f>
        <v>0.87611141204833998</v>
      </c>
      <c r="L763" s="5">
        <f>MAX(tbl_Fact[[#This Row],[TotalBiscuitsMade]],tbl_Fact[[#This Row],[GoodMadeBiscuits]])</f>
        <v>152</v>
      </c>
      <c r="M763" s="5">
        <f>IF(tbl_Fact[[#This Row],[Operating_Hours]]&gt;0,tbl_Fact[[#This Row],[Operating_Hours]]*51840,0)</f>
        <v>45417.615600585945</v>
      </c>
    </row>
    <row r="764" spans="1:13" hidden="1" x14ac:dyDescent="0.2">
      <c r="A764" t="s">
        <v>7</v>
      </c>
      <c r="B764" s="1">
        <v>44380.440451388888</v>
      </c>
      <c r="C764" s="1">
        <v>44380.440752314818</v>
      </c>
      <c r="D764">
        <v>0.43333333730697599</v>
      </c>
      <c r="E764">
        <v>0</v>
      </c>
      <c r="F764">
        <v>80</v>
      </c>
      <c r="G764" t="s">
        <v>43</v>
      </c>
      <c r="H764" t="s">
        <v>25</v>
      </c>
      <c r="I764">
        <f>tbl_Fact[[#This Row],[Duration]] / 60</f>
        <v>7.2222222884495996E-3</v>
      </c>
      <c r="J764">
        <f>IF(OR(G764="Run Time", G764="CC (Changeover Cleaning)"), I764, 0)</f>
        <v>7.2222222884495996E-3</v>
      </c>
      <c r="K764">
        <f>IF(G764&lt;&gt;"PM (Maintenance)", I764, 0)</f>
        <v>7.2222222884495996E-3</v>
      </c>
      <c r="L764" s="5">
        <f>MAX(tbl_Fact[[#This Row],[TotalBiscuitsMade]],tbl_Fact[[#This Row],[GoodMadeBiscuits]])</f>
        <v>80</v>
      </c>
      <c r="M764" s="5">
        <f>IF(tbl_Fact[[#This Row],[Operating_Hours]]&gt;0,tbl_Fact[[#This Row],[Operating_Hours]]*51840,0)</f>
        <v>374.40000343322725</v>
      </c>
    </row>
    <row r="765" spans="1:13" hidden="1" x14ac:dyDescent="0.2">
      <c r="A765" t="s">
        <v>7</v>
      </c>
      <c r="B765" s="1">
        <v>44380.440752314818</v>
      </c>
      <c r="C765" s="1">
        <v>44380.476273148146</v>
      </c>
      <c r="D765">
        <v>51.150001525878899</v>
      </c>
      <c r="E765">
        <v>0</v>
      </c>
      <c r="F765">
        <v>66</v>
      </c>
      <c r="G765" t="s">
        <v>44</v>
      </c>
      <c r="H765" t="s">
        <v>25</v>
      </c>
      <c r="I765">
        <f>tbl_Fact[[#This Row],[Duration]] / 60</f>
        <v>0.85250002543131498</v>
      </c>
      <c r="J765">
        <f>IF(OR(G765="Run Time", G765="CC (Changeover Cleaning)"), I765, 0)</f>
        <v>0</v>
      </c>
      <c r="K765">
        <f>IF(G765&lt;&gt;"PM (Maintenance)", I765, 0)</f>
        <v>0.85250002543131498</v>
      </c>
      <c r="L765" s="5">
        <f>MAX(tbl_Fact[[#This Row],[TotalBiscuitsMade]],tbl_Fact[[#This Row],[GoodMadeBiscuits]])</f>
        <v>66</v>
      </c>
      <c r="M765" s="5">
        <f>IF(tbl_Fact[[#This Row],[Operating_Hours]]&gt;0,tbl_Fact[[#This Row],[Operating_Hours]]*51840,0)</f>
        <v>0</v>
      </c>
    </row>
    <row r="766" spans="1:13" hidden="1" x14ac:dyDescent="0.2">
      <c r="A766" t="s">
        <v>5</v>
      </c>
      <c r="B766" s="1">
        <v>44380.441331018519</v>
      </c>
      <c r="C766" s="1">
        <v>44380.441851851851</v>
      </c>
      <c r="D766">
        <v>0.75</v>
      </c>
      <c r="E766">
        <v>572097</v>
      </c>
      <c r="F766">
        <v>108235</v>
      </c>
      <c r="G766" t="s">
        <v>43</v>
      </c>
      <c r="H766" t="s">
        <v>25</v>
      </c>
      <c r="I766">
        <f>tbl_Fact[[#This Row],[Duration]] / 60</f>
        <v>1.2500000000000001E-2</v>
      </c>
      <c r="J766">
        <f>IF(OR(G766="Run Time", G766="CC (Changeover Cleaning)"), I766, 0)</f>
        <v>1.2500000000000001E-2</v>
      </c>
      <c r="K766">
        <f>IF(G766&lt;&gt;"PM (Maintenance)", I766, 0)</f>
        <v>1.2500000000000001E-2</v>
      </c>
      <c r="L766" s="5">
        <f>MAX(tbl_Fact[[#This Row],[TotalBiscuitsMade]],tbl_Fact[[#This Row],[GoodMadeBiscuits]])</f>
        <v>572097</v>
      </c>
      <c r="M766" s="5">
        <f>IF(tbl_Fact[[#This Row],[Operating_Hours]]&gt;0,tbl_Fact[[#This Row],[Operating_Hours]]*51840,0)</f>
        <v>648</v>
      </c>
    </row>
    <row r="767" spans="1:13" hidden="1" x14ac:dyDescent="0.2">
      <c r="A767" t="s">
        <v>5</v>
      </c>
      <c r="B767" s="1">
        <v>44380.441851851851</v>
      </c>
      <c r="C767" s="1">
        <v>44380.443807870368</v>
      </c>
      <c r="D767">
        <v>2.8166666030883798</v>
      </c>
      <c r="E767">
        <v>573820</v>
      </c>
      <c r="F767">
        <v>109640</v>
      </c>
      <c r="G767" t="s">
        <v>44</v>
      </c>
      <c r="H767" t="s">
        <v>25</v>
      </c>
      <c r="I767">
        <f>tbl_Fact[[#This Row],[Duration]] / 60</f>
        <v>4.6944443384806328E-2</v>
      </c>
      <c r="J767">
        <f>IF(OR(G767="Run Time", G767="CC (Changeover Cleaning)"), I767, 0)</f>
        <v>0</v>
      </c>
      <c r="K767">
        <f>IF(G767&lt;&gt;"PM (Maintenance)", I767, 0)</f>
        <v>4.6944443384806328E-2</v>
      </c>
      <c r="L767" s="5">
        <f>MAX(tbl_Fact[[#This Row],[TotalBiscuitsMade]],tbl_Fact[[#This Row],[GoodMadeBiscuits]])</f>
        <v>573820</v>
      </c>
      <c r="M767" s="5">
        <f>IF(tbl_Fact[[#This Row],[Operating_Hours]]&gt;0,tbl_Fact[[#This Row],[Operating_Hours]]*51840,0)</f>
        <v>0</v>
      </c>
    </row>
    <row r="768" spans="1:13" hidden="1" x14ac:dyDescent="0.2">
      <c r="A768" t="s">
        <v>5</v>
      </c>
      <c r="B768" s="1">
        <v>44380.443807870368</v>
      </c>
      <c r="C768" s="1">
        <v>44380.444814814815</v>
      </c>
      <c r="D768">
        <v>1.45000004768372</v>
      </c>
      <c r="E768">
        <v>573785</v>
      </c>
      <c r="F768">
        <v>109653</v>
      </c>
      <c r="G768" t="s">
        <v>43</v>
      </c>
      <c r="H768" t="s">
        <v>25</v>
      </c>
      <c r="I768">
        <f>tbl_Fact[[#This Row],[Duration]] / 60</f>
        <v>2.4166667461395334E-2</v>
      </c>
      <c r="J768">
        <f>IF(OR(G768="Run Time", G768="CC (Changeover Cleaning)"), I768, 0)</f>
        <v>2.4166667461395334E-2</v>
      </c>
      <c r="K768">
        <f>IF(G768&lt;&gt;"PM (Maintenance)", I768, 0)</f>
        <v>2.4166667461395334E-2</v>
      </c>
      <c r="L768" s="5">
        <f>MAX(tbl_Fact[[#This Row],[TotalBiscuitsMade]],tbl_Fact[[#This Row],[GoodMadeBiscuits]])</f>
        <v>573785</v>
      </c>
      <c r="M768" s="5">
        <f>IF(tbl_Fact[[#This Row],[Operating_Hours]]&gt;0,tbl_Fact[[#This Row],[Operating_Hours]]*51840,0)</f>
        <v>1252.8000411987341</v>
      </c>
    </row>
    <row r="769" spans="1:13" hidden="1" x14ac:dyDescent="0.2">
      <c r="A769" t="s">
        <v>5</v>
      </c>
      <c r="B769" s="1">
        <v>44380.444814814815</v>
      </c>
      <c r="C769" s="1">
        <v>44380.445590277777</v>
      </c>
      <c r="D769">
        <v>1.11666667461395</v>
      </c>
      <c r="E769">
        <v>574429</v>
      </c>
      <c r="F769">
        <v>110336</v>
      </c>
      <c r="G769" t="s">
        <v>44</v>
      </c>
      <c r="H769" t="s">
        <v>25</v>
      </c>
      <c r="I769">
        <f>tbl_Fact[[#This Row],[Duration]] / 60</f>
        <v>1.8611111243565834E-2</v>
      </c>
      <c r="J769">
        <f>IF(OR(G769="Run Time", G769="CC (Changeover Cleaning)"), I769, 0)</f>
        <v>0</v>
      </c>
      <c r="K769">
        <f>IF(G769&lt;&gt;"PM (Maintenance)", I769, 0)</f>
        <v>1.8611111243565834E-2</v>
      </c>
      <c r="L769" s="5">
        <f>MAX(tbl_Fact[[#This Row],[TotalBiscuitsMade]],tbl_Fact[[#This Row],[GoodMadeBiscuits]])</f>
        <v>574429</v>
      </c>
      <c r="M769" s="5">
        <f>IF(tbl_Fact[[#This Row],[Operating_Hours]]&gt;0,tbl_Fact[[#This Row],[Operating_Hours]]*51840,0)</f>
        <v>0</v>
      </c>
    </row>
    <row r="770" spans="1:13" hidden="1" x14ac:dyDescent="0.2">
      <c r="A770" t="s">
        <v>5</v>
      </c>
      <c r="B770" s="1">
        <v>44380.445590277777</v>
      </c>
      <c r="C770" s="1">
        <v>44380.446979166663</v>
      </c>
      <c r="D770">
        <v>2</v>
      </c>
      <c r="E770">
        <v>574369</v>
      </c>
      <c r="F770">
        <v>110315</v>
      </c>
      <c r="G770" t="s">
        <v>43</v>
      </c>
      <c r="H770" t="s">
        <v>25</v>
      </c>
      <c r="I770">
        <f>tbl_Fact[[#This Row],[Duration]] / 60</f>
        <v>3.3333333333333333E-2</v>
      </c>
      <c r="J770">
        <f>IF(OR(G770="Run Time", G770="CC (Changeover Cleaning)"), I770, 0)</f>
        <v>3.3333333333333333E-2</v>
      </c>
      <c r="K770">
        <f>IF(G770&lt;&gt;"PM (Maintenance)", I770, 0)</f>
        <v>3.3333333333333333E-2</v>
      </c>
      <c r="L770" s="5">
        <f>MAX(tbl_Fact[[#This Row],[TotalBiscuitsMade]],tbl_Fact[[#This Row],[GoodMadeBiscuits]])</f>
        <v>574369</v>
      </c>
      <c r="M770" s="5">
        <f>IF(tbl_Fact[[#This Row],[Operating_Hours]]&gt;0,tbl_Fact[[#This Row],[Operating_Hours]]*51840,0)</f>
        <v>1728</v>
      </c>
    </row>
    <row r="771" spans="1:13" hidden="1" x14ac:dyDescent="0.2">
      <c r="A771" t="s">
        <v>5</v>
      </c>
      <c r="B771" s="1">
        <v>44380.446979166663</v>
      </c>
      <c r="C771" s="1">
        <v>44380.46</v>
      </c>
      <c r="D771">
        <v>18.75</v>
      </c>
      <c r="E771">
        <v>587309</v>
      </c>
      <c r="F771">
        <v>123353</v>
      </c>
      <c r="G771" t="s">
        <v>44</v>
      </c>
      <c r="H771" t="s">
        <v>25</v>
      </c>
      <c r="I771">
        <f>tbl_Fact[[#This Row],[Duration]] / 60</f>
        <v>0.3125</v>
      </c>
      <c r="J771">
        <f>IF(OR(G771="Run Time", G771="CC (Changeover Cleaning)"), I771, 0)</f>
        <v>0</v>
      </c>
      <c r="K771">
        <f>IF(G771&lt;&gt;"PM (Maintenance)", I771, 0)</f>
        <v>0.3125</v>
      </c>
      <c r="L771" s="5">
        <f>MAX(tbl_Fact[[#This Row],[TotalBiscuitsMade]],tbl_Fact[[#This Row],[GoodMadeBiscuits]])</f>
        <v>587309</v>
      </c>
      <c r="M771" s="5">
        <f>IF(tbl_Fact[[#This Row],[Operating_Hours]]&gt;0,tbl_Fact[[#This Row],[Operating_Hours]]*51840,0)</f>
        <v>0</v>
      </c>
    </row>
    <row r="772" spans="1:13" hidden="1" x14ac:dyDescent="0.2">
      <c r="A772" t="s">
        <v>5</v>
      </c>
      <c r="B772" s="1">
        <v>44380.46</v>
      </c>
      <c r="C772" s="1">
        <v>44380.462523148148</v>
      </c>
      <c r="D772">
        <v>3.63333344459534</v>
      </c>
      <c r="E772">
        <v>587321</v>
      </c>
      <c r="F772">
        <v>123209</v>
      </c>
      <c r="G772" t="s">
        <v>43</v>
      </c>
      <c r="H772" t="s">
        <v>25</v>
      </c>
      <c r="I772">
        <f>tbl_Fact[[#This Row],[Duration]] / 60</f>
        <v>6.0555557409922335E-2</v>
      </c>
      <c r="J772">
        <f>IF(OR(G772="Run Time", G772="CC (Changeover Cleaning)"), I772, 0)</f>
        <v>6.0555557409922335E-2</v>
      </c>
      <c r="K772">
        <f>IF(G772&lt;&gt;"PM (Maintenance)", I772, 0)</f>
        <v>6.0555557409922335E-2</v>
      </c>
      <c r="L772" s="5">
        <f>MAX(tbl_Fact[[#This Row],[TotalBiscuitsMade]],tbl_Fact[[#This Row],[GoodMadeBiscuits]])</f>
        <v>587321</v>
      </c>
      <c r="M772" s="5">
        <f>IF(tbl_Fact[[#This Row],[Operating_Hours]]&gt;0,tbl_Fact[[#This Row],[Operating_Hours]]*51840,0)</f>
        <v>3139.2000961303738</v>
      </c>
    </row>
    <row r="773" spans="1:13" hidden="1" x14ac:dyDescent="0.2">
      <c r="A773" t="s">
        <v>5</v>
      </c>
      <c r="B773" s="1">
        <v>44380.462523148148</v>
      </c>
      <c r="C773" s="1">
        <v>44380.464606481481</v>
      </c>
      <c r="D773">
        <v>3</v>
      </c>
      <c r="E773">
        <v>588722</v>
      </c>
      <c r="F773">
        <v>124424</v>
      </c>
      <c r="G773" t="s">
        <v>44</v>
      </c>
      <c r="H773" t="s">
        <v>25</v>
      </c>
      <c r="I773">
        <f>tbl_Fact[[#This Row],[Duration]] / 60</f>
        <v>0.05</v>
      </c>
      <c r="J773">
        <f>IF(OR(G773="Run Time", G773="CC (Changeover Cleaning)"), I773, 0)</f>
        <v>0</v>
      </c>
      <c r="K773">
        <f>IF(G773&lt;&gt;"PM (Maintenance)", I773, 0)</f>
        <v>0.05</v>
      </c>
      <c r="L773" s="5">
        <f>MAX(tbl_Fact[[#This Row],[TotalBiscuitsMade]],tbl_Fact[[#This Row],[GoodMadeBiscuits]])</f>
        <v>588722</v>
      </c>
      <c r="M773" s="5">
        <f>IF(tbl_Fact[[#This Row],[Operating_Hours]]&gt;0,tbl_Fact[[#This Row],[Operating_Hours]]*51840,0)</f>
        <v>0</v>
      </c>
    </row>
    <row r="774" spans="1:13" hidden="1" x14ac:dyDescent="0.2">
      <c r="A774" t="s">
        <v>5</v>
      </c>
      <c r="B774" s="1">
        <v>44380.464606481481</v>
      </c>
      <c r="C774" s="1">
        <v>44380.464837962965</v>
      </c>
      <c r="D774">
        <v>0.33333334326744102</v>
      </c>
      <c r="E774">
        <v>588575</v>
      </c>
      <c r="F774">
        <v>124483</v>
      </c>
      <c r="G774" t="s">
        <v>43</v>
      </c>
      <c r="H774" t="s">
        <v>25</v>
      </c>
      <c r="I774">
        <f>tbl_Fact[[#This Row],[Duration]] / 60</f>
        <v>5.5555557211240166E-3</v>
      </c>
      <c r="J774">
        <f>IF(OR(G774="Run Time", G774="CC (Changeover Cleaning)"), I774, 0)</f>
        <v>5.5555557211240166E-3</v>
      </c>
      <c r="K774">
        <f>IF(G774&lt;&gt;"PM (Maintenance)", I774, 0)</f>
        <v>5.5555557211240166E-3</v>
      </c>
      <c r="L774" s="5">
        <f>MAX(tbl_Fact[[#This Row],[TotalBiscuitsMade]],tbl_Fact[[#This Row],[GoodMadeBiscuits]])</f>
        <v>588575</v>
      </c>
      <c r="M774" s="5">
        <f>IF(tbl_Fact[[#This Row],[Operating_Hours]]&gt;0,tbl_Fact[[#This Row],[Operating_Hours]]*51840,0)</f>
        <v>288.00000858306902</v>
      </c>
    </row>
    <row r="775" spans="1:13" hidden="1" x14ac:dyDescent="0.2">
      <c r="A775" t="s">
        <v>5</v>
      </c>
      <c r="B775" s="1">
        <v>44380.464837962965</v>
      </c>
      <c r="C775" s="1">
        <v>44380.472627314812</v>
      </c>
      <c r="D775">
        <v>11.2166662216187</v>
      </c>
      <c r="E775">
        <v>596516</v>
      </c>
      <c r="F775">
        <v>132467</v>
      </c>
      <c r="G775" t="s">
        <v>44</v>
      </c>
      <c r="H775" t="s">
        <v>25</v>
      </c>
      <c r="I775">
        <f>tbl_Fact[[#This Row],[Duration]] / 60</f>
        <v>0.18694443702697833</v>
      </c>
      <c r="J775">
        <f>IF(OR(G775="Run Time", G775="CC (Changeover Cleaning)"), I775, 0)</f>
        <v>0</v>
      </c>
      <c r="K775">
        <f>IF(G775&lt;&gt;"PM (Maintenance)", I775, 0)</f>
        <v>0.18694443702697833</v>
      </c>
      <c r="L775" s="5">
        <f>MAX(tbl_Fact[[#This Row],[TotalBiscuitsMade]],tbl_Fact[[#This Row],[GoodMadeBiscuits]])</f>
        <v>596516</v>
      </c>
      <c r="M775" s="5">
        <f>IF(tbl_Fact[[#This Row],[Operating_Hours]]&gt;0,tbl_Fact[[#This Row],[Operating_Hours]]*51840,0)</f>
        <v>0</v>
      </c>
    </row>
    <row r="776" spans="1:13" hidden="1" x14ac:dyDescent="0.2">
      <c r="A776" t="s">
        <v>5</v>
      </c>
      <c r="B776" s="1">
        <v>44380.472627314812</v>
      </c>
      <c r="C776" s="1">
        <v>44380.473043981481</v>
      </c>
      <c r="D776">
        <v>0.60000002384185802</v>
      </c>
      <c r="E776">
        <v>596381</v>
      </c>
      <c r="F776">
        <v>132454</v>
      </c>
      <c r="G776" t="s">
        <v>43</v>
      </c>
      <c r="H776" t="s">
        <v>25</v>
      </c>
      <c r="I776">
        <f>tbl_Fact[[#This Row],[Duration]] / 60</f>
        <v>1.00000003973643E-2</v>
      </c>
      <c r="J776">
        <f>IF(OR(G776="Run Time", G776="CC (Changeover Cleaning)"), I776, 0)</f>
        <v>1.00000003973643E-2</v>
      </c>
      <c r="K776">
        <f>IF(G776&lt;&gt;"PM (Maintenance)", I776, 0)</f>
        <v>1.00000003973643E-2</v>
      </c>
      <c r="L776" s="5">
        <f>MAX(tbl_Fact[[#This Row],[TotalBiscuitsMade]],tbl_Fact[[#This Row],[GoodMadeBiscuits]])</f>
        <v>596381</v>
      </c>
      <c r="M776" s="5">
        <f>IF(tbl_Fact[[#This Row],[Operating_Hours]]&gt;0,tbl_Fact[[#This Row],[Operating_Hours]]*51840,0)</f>
        <v>518.40002059936535</v>
      </c>
    </row>
    <row r="777" spans="1:13" hidden="1" x14ac:dyDescent="0.2">
      <c r="A777" t="s">
        <v>5</v>
      </c>
      <c r="B777" s="1">
        <v>44380.473043981481</v>
      </c>
      <c r="C777" s="1">
        <v>44380.478530092594</v>
      </c>
      <c r="D777">
        <v>7.9000000953674299</v>
      </c>
      <c r="E777">
        <v>601396</v>
      </c>
      <c r="F777">
        <v>137343</v>
      </c>
      <c r="G777" t="s">
        <v>44</v>
      </c>
      <c r="H777" t="s">
        <v>25</v>
      </c>
      <c r="I777">
        <f>tbl_Fact[[#This Row],[Duration]] / 60</f>
        <v>0.13166666825612383</v>
      </c>
      <c r="J777">
        <f>IF(OR(G777="Run Time", G777="CC (Changeover Cleaning)"), I777, 0)</f>
        <v>0</v>
      </c>
      <c r="K777">
        <f>IF(G777&lt;&gt;"PM (Maintenance)", I777, 0)</f>
        <v>0.13166666825612383</v>
      </c>
      <c r="L777" s="5">
        <f>MAX(tbl_Fact[[#This Row],[TotalBiscuitsMade]],tbl_Fact[[#This Row],[GoodMadeBiscuits]])</f>
        <v>601396</v>
      </c>
      <c r="M777" s="5">
        <f>IF(tbl_Fact[[#This Row],[Operating_Hours]]&gt;0,tbl_Fact[[#This Row],[Operating_Hours]]*51840,0)</f>
        <v>0</v>
      </c>
    </row>
    <row r="778" spans="1:13" hidden="1" x14ac:dyDescent="0.2">
      <c r="A778" t="s">
        <v>7</v>
      </c>
      <c r="B778" s="1">
        <v>44380.476273148146</v>
      </c>
      <c r="C778" s="1">
        <v>44380.476956018516</v>
      </c>
      <c r="D778">
        <v>0.98334997892379805</v>
      </c>
      <c r="E778">
        <v>0</v>
      </c>
      <c r="F778">
        <v>55</v>
      </c>
      <c r="G778" t="s">
        <v>43</v>
      </c>
      <c r="H778" t="s">
        <v>25</v>
      </c>
      <c r="I778">
        <f>tbl_Fact[[#This Row],[Duration]] / 60</f>
        <v>1.6389166315396633E-2</v>
      </c>
      <c r="J778">
        <f>IF(OR(G778="Run Time", G778="CC (Changeover Cleaning)"), I778, 0)</f>
        <v>1.6389166315396633E-2</v>
      </c>
      <c r="K778">
        <f>IF(G778&lt;&gt;"PM (Maintenance)", I778, 0)</f>
        <v>1.6389166315396633E-2</v>
      </c>
      <c r="L778" s="5">
        <f>MAX(tbl_Fact[[#This Row],[TotalBiscuitsMade]],tbl_Fact[[#This Row],[GoodMadeBiscuits]])</f>
        <v>55</v>
      </c>
      <c r="M778" s="5">
        <f>IF(tbl_Fact[[#This Row],[Operating_Hours]]&gt;0,tbl_Fact[[#This Row],[Operating_Hours]]*51840,0)</f>
        <v>849.61438179016147</v>
      </c>
    </row>
    <row r="779" spans="1:13" hidden="1" x14ac:dyDescent="0.2">
      <c r="A779" t="s">
        <v>6</v>
      </c>
      <c r="B779" s="1">
        <v>44380.476956018516</v>
      </c>
      <c r="C779" s="1">
        <v>44380.559583333335</v>
      </c>
      <c r="D779">
        <v>118.982147216797</v>
      </c>
      <c r="E779">
        <v>0</v>
      </c>
      <c r="F779">
        <v>90</v>
      </c>
      <c r="G779" t="s">
        <v>44</v>
      </c>
      <c r="H779" t="s">
        <v>25</v>
      </c>
      <c r="I779">
        <f>tbl_Fact[[#This Row],[Duration]] / 60</f>
        <v>1.9830357869466166</v>
      </c>
      <c r="J779">
        <f>IF(OR(G779="Run Time", G779="CC (Changeover Cleaning)"), I779, 0)</f>
        <v>0</v>
      </c>
      <c r="K779">
        <f>IF(G779&lt;&gt;"PM (Maintenance)", I779, 0)</f>
        <v>1.9830357869466166</v>
      </c>
      <c r="L779" s="5">
        <f>MAX(tbl_Fact[[#This Row],[TotalBiscuitsMade]],tbl_Fact[[#This Row],[GoodMadeBiscuits]])</f>
        <v>90</v>
      </c>
      <c r="M779" s="5">
        <f>IF(tbl_Fact[[#This Row],[Operating_Hours]]&gt;0,tbl_Fact[[#This Row],[Operating_Hours]]*51840,0)</f>
        <v>0</v>
      </c>
    </row>
    <row r="780" spans="1:13" hidden="1" x14ac:dyDescent="0.2">
      <c r="A780" t="s">
        <v>5</v>
      </c>
      <c r="B780" s="1">
        <v>44380.478530092594</v>
      </c>
      <c r="C780" s="1">
        <v>44380.479768518519</v>
      </c>
      <c r="D780">
        <v>1.7833333015441899</v>
      </c>
      <c r="E780">
        <v>601543</v>
      </c>
      <c r="F780">
        <v>137679</v>
      </c>
      <c r="G780" t="s">
        <v>43</v>
      </c>
      <c r="H780" t="s">
        <v>25</v>
      </c>
      <c r="I780">
        <f>tbl_Fact[[#This Row],[Duration]] / 60</f>
        <v>2.9722221692403166E-2</v>
      </c>
      <c r="J780">
        <f>IF(OR(G780="Run Time", G780="CC (Changeover Cleaning)"), I780, 0)</f>
        <v>2.9722221692403166E-2</v>
      </c>
      <c r="K780">
        <f>IF(G780&lt;&gt;"PM (Maintenance)", I780, 0)</f>
        <v>2.9722221692403166E-2</v>
      </c>
      <c r="L780" s="5">
        <f>MAX(tbl_Fact[[#This Row],[TotalBiscuitsMade]],tbl_Fact[[#This Row],[GoodMadeBiscuits]])</f>
        <v>601543</v>
      </c>
      <c r="M780" s="5">
        <f>IF(tbl_Fact[[#This Row],[Operating_Hours]]&gt;0,tbl_Fact[[#This Row],[Operating_Hours]]*51840,0)</f>
        <v>1540.7999725341801</v>
      </c>
    </row>
    <row r="781" spans="1:13" hidden="1" x14ac:dyDescent="0.2">
      <c r="A781" t="s">
        <v>5</v>
      </c>
      <c r="B781" s="1">
        <v>44380.479768518519</v>
      </c>
      <c r="C781" s="1">
        <v>44380.480358796296</v>
      </c>
      <c r="D781">
        <v>0.85000002384185802</v>
      </c>
      <c r="E781">
        <v>601693</v>
      </c>
      <c r="F781">
        <v>137650</v>
      </c>
      <c r="G781" t="s">
        <v>44</v>
      </c>
      <c r="H781" t="s">
        <v>25</v>
      </c>
      <c r="I781">
        <f>tbl_Fact[[#This Row],[Duration]] / 60</f>
        <v>1.4166667064030967E-2</v>
      </c>
      <c r="J781">
        <f>IF(OR(G781="Run Time", G781="CC (Changeover Cleaning)"), I781, 0)</f>
        <v>0</v>
      </c>
      <c r="K781">
        <f>IF(G781&lt;&gt;"PM (Maintenance)", I781, 0)</f>
        <v>1.4166667064030967E-2</v>
      </c>
      <c r="L781" s="5">
        <f>MAX(tbl_Fact[[#This Row],[TotalBiscuitsMade]],tbl_Fact[[#This Row],[GoodMadeBiscuits]])</f>
        <v>601693</v>
      </c>
      <c r="M781" s="5">
        <f>IF(tbl_Fact[[#This Row],[Operating_Hours]]&gt;0,tbl_Fact[[#This Row],[Operating_Hours]]*51840,0)</f>
        <v>0</v>
      </c>
    </row>
    <row r="782" spans="1:13" hidden="1" x14ac:dyDescent="0.2">
      <c r="A782" t="s">
        <v>5</v>
      </c>
      <c r="B782" s="1">
        <v>44380.480358796296</v>
      </c>
      <c r="C782" s="1">
        <v>44380.480509259258</v>
      </c>
      <c r="D782">
        <v>0.21666666865348799</v>
      </c>
      <c r="E782">
        <v>601815</v>
      </c>
      <c r="F782">
        <v>137800</v>
      </c>
      <c r="G782" t="s">
        <v>43</v>
      </c>
      <c r="H782" t="s">
        <v>25</v>
      </c>
      <c r="I782">
        <f>tbl_Fact[[#This Row],[Duration]] / 60</f>
        <v>3.6111111442247998E-3</v>
      </c>
      <c r="J782">
        <f>IF(OR(G782="Run Time", G782="CC (Changeover Cleaning)"), I782, 0)</f>
        <v>3.6111111442247998E-3</v>
      </c>
      <c r="K782">
        <f>IF(G782&lt;&gt;"PM (Maintenance)", I782, 0)</f>
        <v>3.6111111442247998E-3</v>
      </c>
      <c r="L782" s="5">
        <f>MAX(tbl_Fact[[#This Row],[TotalBiscuitsMade]],tbl_Fact[[#This Row],[GoodMadeBiscuits]])</f>
        <v>601815</v>
      </c>
      <c r="M782" s="5">
        <f>IF(tbl_Fact[[#This Row],[Operating_Hours]]&gt;0,tbl_Fact[[#This Row],[Operating_Hours]]*51840,0)</f>
        <v>187.20000171661363</v>
      </c>
    </row>
    <row r="783" spans="1:13" hidden="1" x14ac:dyDescent="0.2">
      <c r="A783" t="s">
        <v>5</v>
      </c>
      <c r="B783" s="1">
        <v>44380.480509259258</v>
      </c>
      <c r="C783" s="1">
        <v>44380.481539351851</v>
      </c>
      <c r="D783">
        <v>1.4833333492279099</v>
      </c>
      <c r="E783">
        <v>602820</v>
      </c>
      <c r="F783">
        <v>138460</v>
      </c>
      <c r="G783" t="s">
        <v>44</v>
      </c>
      <c r="H783" t="s">
        <v>25</v>
      </c>
      <c r="I783">
        <f>tbl_Fact[[#This Row],[Duration]] / 60</f>
        <v>2.4722222487131833E-2</v>
      </c>
      <c r="J783">
        <f>IF(OR(G783="Run Time", G783="CC (Changeover Cleaning)"), I783, 0)</f>
        <v>0</v>
      </c>
      <c r="K783">
        <f>IF(G783&lt;&gt;"PM (Maintenance)", I783, 0)</f>
        <v>2.4722222487131833E-2</v>
      </c>
      <c r="L783" s="5">
        <f>MAX(tbl_Fact[[#This Row],[TotalBiscuitsMade]],tbl_Fact[[#This Row],[GoodMadeBiscuits]])</f>
        <v>602820</v>
      </c>
      <c r="M783" s="5">
        <f>IF(tbl_Fact[[#This Row],[Operating_Hours]]&gt;0,tbl_Fact[[#This Row],[Operating_Hours]]*51840,0)</f>
        <v>0</v>
      </c>
    </row>
    <row r="784" spans="1:13" hidden="1" x14ac:dyDescent="0.2">
      <c r="A784" t="s">
        <v>5</v>
      </c>
      <c r="B784" s="1">
        <v>44380.481539351851</v>
      </c>
      <c r="C784" s="1">
        <v>44380.481712962966</v>
      </c>
      <c r="D784">
        <v>0.25</v>
      </c>
      <c r="E784">
        <v>602589</v>
      </c>
      <c r="F784">
        <v>138640</v>
      </c>
      <c r="G784" t="s">
        <v>43</v>
      </c>
      <c r="H784" t="s">
        <v>25</v>
      </c>
      <c r="I784">
        <f>tbl_Fact[[#This Row],[Duration]] / 60</f>
        <v>4.1666666666666666E-3</v>
      </c>
      <c r="J784">
        <f>IF(OR(G784="Run Time", G784="CC (Changeover Cleaning)"), I784, 0)</f>
        <v>4.1666666666666666E-3</v>
      </c>
      <c r="K784">
        <f>IF(G784&lt;&gt;"PM (Maintenance)", I784, 0)</f>
        <v>4.1666666666666666E-3</v>
      </c>
      <c r="L784" s="5">
        <f>MAX(tbl_Fact[[#This Row],[TotalBiscuitsMade]],tbl_Fact[[#This Row],[GoodMadeBiscuits]])</f>
        <v>602589</v>
      </c>
      <c r="M784" s="5">
        <f>IF(tbl_Fact[[#This Row],[Operating_Hours]]&gt;0,tbl_Fact[[#This Row],[Operating_Hours]]*51840,0)</f>
        <v>216</v>
      </c>
    </row>
    <row r="785" spans="1:13" hidden="1" x14ac:dyDescent="0.2">
      <c r="A785" t="s">
        <v>5</v>
      </c>
      <c r="B785" s="1">
        <v>44380.481712962966</v>
      </c>
      <c r="C785" s="1">
        <v>44380.482256944444</v>
      </c>
      <c r="D785">
        <v>0.78333336114883401</v>
      </c>
      <c r="E785">
        <v>603262</v>
      </c>
      <c r="F785">
        <v>138840</v>
      </c>
      <c r="G785" t="s">
        <v>44</v>
      </c>
      <c r="H785" t="s">
        <v>25</v>
      </c>
      <c r="I785">
        <f>tbl_Fact[[#This Row],[Duration]] / 60</f>
        <v>1.3055556019147234E-2</v>
      </c>
      <c r="J785">
        <f>IF(OR(G785="Run Time", G785="CC (Changeover Cleaning)"), I785, 0)</f>
        <v>0</v>
      </c>
      <c r="K785">
        <f>IF(G785&lt;&gt;"PM (Maintenance)", I785, 0)</f>
        <v>1.3055556019147234E-2</v>
      </c>
      <c r="L785" s="5">
        <f>MAX(tbl_Fact[[#This Row],[TotalBiscuitsMade]],tbl_Fact[[#This Row],[GoodMadeBiscuits]])</f>
        <v>603262</v>
      </c>
      <c r="M785" s="5">
        <f>IF(tbl_Fact[[#This Row],[Operating_Hours]]&gt;0,tbl_Fact[[#This Row],[Operating_Hours]]*51840,0)</f>
        <v>0</v>
      </c>
    </row>
    <row r="786" spans="1:13" hidden="1" x14ac:dyDescent="0.2">
      <c r="A786" t="s">
        <v>5</v>
      </c>
      <c r="B786" s="1">
        <v>44380.482256944444</v>
      </c>
      <c r="C786" s="1">
        <v>44380.482974537037</v>
      </c>
      <c r="D786">
        <v>1.0333333015441899</v>
      </c>
      <c r="E786">
        <v>603285</v>
      </c>
      <c r="F786">
        <v>138979</v>
      </c>
      <c r="G786" t="s">
        <v>43</v>
      </c>
      <c r="H786" t="s">
        <v>25</v>
      </c>
      <c r="I786">
        <f>tbl_Fact[[#This Row],[Duration]] / 60</f>
        <v>1.7222221692403165E-2</v>
      </c>
      <c r="J786">
        <f>IF(OR(G786="Run Time", G786="CC (Changeover Cleaning)"), I786, 0)</f>
        <v>1.7222221692403165E-2</v>
      </c>
      <c r="K786">
        <f>IF(G786&lt;&gt;"PM (Maintenance)", I786, 0)</f>
        <v>1.7222221692403165E-2</v>
      </c>
      <c r="L786" s="5">
        <f>MAX(tbl_Fact[[#This Row],[TotalBiscuitsMade]],tbl_Fact[[#This Row],[GoodMadeBiscuits]])</f>
        <v>603285</v>
      </c>
      <c r="M786" s="5">
        <f>IF(tbl_Fact[[#This Row],[Operating_Hours]]&gt;0,tbl_Fact[[#This Row],[Operating_Hours]]*51840,0)</f>
        <v>892.79997253418014</v>
      </c>
    </row>
    <row r="787" spans="1:13" hidden="1" x14ac:dyDescent="0.2">
      <c r="A787" t="s">
        <v>5</v>
      </c>
      <c r="B787" s="1">
        <v>44380.482974537037</v>
      </c>
      <c r="C787" s="1">
        <v>44380.487141203703</v>
      </c>
      <c r="D787">
        <v>6</v>
      </c>
      <c r="E787">
        <v>607124</v>
      </c>
      <c r="F787">
        <v>142926</v>
      </c>
      <c r="G787" t="s">
        <v>44</v>
      </c>
      <c r="H787" t="s">
        <v>25</v>
      </c>
      <c r="I787">
        <f>tbl_Fact[[#This Row],[Duration]] / 60</f>
        <v>0.1</v>
      </c>
      <c r="J787">
        <f>IF(OR(G787="Run Time", G787="CC (Changeover Cleaning)"), I787, 0)</f>
        <v>0</v>
      </c>
      <c r="K787">
        <f>IF(G787&lt;&gt;"PM (Maintenance)", I787, 0)</f>
        <v>0.1</v>
      </c>
      <c r="L787" s="5">
        <f>MAX(tbl_Fact[[#This Row],[TotalBiscuitsMade]],tbl_Fact[[#This Row],[GoodMadeBiscuits]])</f>
        <v>607124</v>
      </c>
      <c r="M787" s="5">
        <f>IF(tbl_Fact[[#This Row],[Operating_Hours]]&gt;0,tbl_Fact[[#This Row],[Operating_Hours]]*51840,0)</f>
        <v>0</v>
      </c>
    </row>
    <row r="788" spans="1:13" hidden="1" x14ac:dyDescent="0.2">
      <c r="A788" t="s">
        <v>5</v>
      </c>
      <c r="B788" s="1">
        <v>44380.487141203703</v>
      </c>
      <c r="C788" s="1">
        <v>44380.487349537034</v>
      </c>
      <c r="D788">
        <v>0.30000001192092901</v>
      </c>
      <c r="E788">
        <v>607114</v>
      </c>
      <c r="F788">
        <v>143357</v>
      </c>
      <c r="G788" t="s">
        <v>43</v>
      </c>
      <c r="H788" t="s">
        <v>25</v>
      </c>
      <c r="I788">
        <f>tbl_Fact[[#This Row],[Duration]] / 60</f>
        <v>5.0000001986821498E-3</v>
      </c>
      <c r="J788">
        <f>IF(OR(G788="Run Time", G788="CC (Changeover Cleaning)"), I788, 0)</f>
        <v>5.0000001986821498E-3</v>
      </c>
      <c r="K788">
        <f>IF(G788&lt;&gt;"PM (Maintenance)", I788, 0)</f>
        <v>5.0000001986821498E-3</v>
      </c>
      <c r="L788" s="5">
        <f>MAX(tbl_Fact[[#This Row],[TotalBiscuitsMade]],tbl_Fact[[#This Row],[GoodMadeBiscuits]])</f>
        <v>607114</v>
      </c>
      <c r="M788" s="5">
        <f>IF(tbl_Fact[[#This Row],[Operating_Hours]]&gt;0,tbl_Fact[[#This Row],[Operating_Hours]]*51840,0)</f>
        <v>259.20001029968267</v>
      </c>
    </row>
    <row r="789" spans="1:13" hidden="1" x14ac:dyDescent="0.2">
      <c r="A789" t="s">
        <v>5</v>
      </c>
      <c r="B789" s="1">
        <v>44380.487349537034</v>
      </c>
      <c r="C789" s="1">
        <v>44380.501886574071</v>
      </c>
      <c r="D789">
        <v>20.933332443237301</v>
      </c>
      <c r="E789">
        <v>621569</v>
      </c>
      <c r="F789">
        <v>157584</v>
      </c>
      <c r="G789" t="s">
        <v>44</v>
      </c>
      <c r="H789" t="s">
        <v>25</v>
      </c>
      <c r="I789">
        <f>tbl_Fact[[#This Row],[Duration]] / 60</f>
        <v>0.34888887405395502</v>
      </c>
      <c r="J789">
        <f>IF(OR(G789="Run Time", G789="CC (Changeover Cleaning)"), I789, 0)</f>
        <v>0</v>
      </c>
      <c r="K789">
        <f>IF(G789&lt;&gt;"PM (Maintenance)", I789, 0)</f>
        <v>0.34888887405395502</v>
      </c>
      <c r="L789" s="5">
        <f>MAX(tbl_Fact[[#This Row],[TotalBiscuitsMade]],tbl_Fact[[#This Row],[GoodMadeBiscuits]])</f>
        <v>621569</v>
      </c>
      <c r="M789" s="5">
        <f>IF(tbl_Fact[[#This Row],[Operating_Hours]]&gt;0,tbl_Fact[[#This Row],[Operating_Hours]]*51840,0)</f>
        <v>0</v>
      </c>
    </row>
    <row r="790" spans="1:13" hidden="1" x14ac:dyDescent="0.2">
      <c r="A790" t="s">
        <v>5</v>
      </c>
      <c r="B790" s="1">
        <v>44380.501886574071</v>
      </c>
      <c r="C790" s="1">
        <v>44380.502615740741</v>
      </c>
      <c r="D790">
        <v>1.04999995231628</v>
      </c>
      <c r="E790">
        <v>622084</v>
      </c>
      <c r="F790">
        <v>157569</v>
      </c>
      <c r="G790" t="s">
        <v>43</v>
      </c>
      <c r="H790" t="s">
        <v>25</v>
      </c>
      <c r="I790">
        <f>tbl_Fact[[#This Row],[Duration]] / 60</f>
        <v>1.7499999205271333E-2</v>
      </c>
      <c r="J790">
        <f>IF(OR(G790="Run Time", G790="CC (Changeover Cleaning)"), I790, 0)</f>
        <v>1.7499999205271333E-2</v>
      </c>
      <c r="K790">
        <f>IF(G790&lt;&gt;"PM (Maintenance)", I790, 0)</f>
        <v>1.7499999205271333E-2</v>
      </c>
      <c r="L790" s="5">
        <f>MAX(tbl_Fact[[#This Row],[TotalBiscuitsMade]],tbl_Fact[[#This Row],[GoodMadeBiscuits]])</f>
        <v>622084</v>
      </c>
      <c r="M790" s="5">
        <f>IF(tbl_Fact[[#This Row],[Operating_Hours]]&gt;0,tbl_Fact[[#This Row],[Operating_Hours]]*51840,0)</f>
        <v>907.19995880126589</v>
      </c>
    </row>
    <row r="791" spans="1:13" hidden="1" x14ac:dyDescent="0.2">
      <c r="A791" t="s">
        <v>5</v>
      </c>
      <c r="B791" s="1">
        <v>44380.502615740741</v>
      </c>
      <c r="C791" s="1">
        <v>44380.50439814815</v>
      </c>
      <c r="D791">
        <v>2.5666666030883798</v>
      </c>
      <c r="E791">
        <v>623199</v>
      </c>
      <c r="F791">
        <v>159469</v>
      </c>
      <c r="G791" t="s">
        <v>44</v>
      </c>
      <c r="H791" t="s">
        <v>25</v>
      </c>
      <c r="I791">
        <f>tbl_Fact[[#This Row],[Duration]] / 60</f>
        <v>4.2777776718139662E-2</v>
      </c>
      <c r="J791">
        <f>IF(OR(G791="Run Time", G791="CC (Changeover Cleaning)"), I791, 0)</f>
        <v>0</v>
      </c>
      <c r="K791">
        <f>IF(G791&lt;&gt;"PM (Maintenance)", I791, 0)</f>
        <v>4.2777776718139662E-2</v>
      </c>
      <c r="L791" s="5">
        <f>MAX(tbl_Fact[[#This Row],[TotalBiscuitsMade]],tbl_Fact[[#This Row],[GoodMadeBiscuits]])</f>
        <v>623199</v>
      </c>
      <c r="M791" s="5">
        <f>IF(tbl_Fact[[#This Row],[Operating_Hours]]&gt;0,tbl_Fact[[#This Row],[Operating_Hours]]*51840,0)</f>
        <v>0</v>
      </c>
    </row>
    <row r="792" spans="1:13" hidden="1" x14ac:dyDescent="0.2">
      <c r="A792" t="s">
        <v>5</v>
      </c>
      <c r="B792" s="1">
        <v>44380.50439814815</v>
      </c>
      <c r="C792" s="1">
        <v>44380.505983796298</v>
      </c>
      <c r="D792">
        <v>2.2833333015441899</v>
      </c>
      <c r="E792">
        <v>623178</v>
      </c>
      <c r="F792">
        <v>159362</v>
      </c>
      <c r="G792" t="s">
        <v>43</v>
      </c>
      <c r="H792" t="s">
        <v>25</v>
      </c>
      <c r="I792">
        <f>tbl_Fact[[#This Row],[Duration]] / 60</f>
        <v>3.8055555025736501E-2</v>
      </c>
      <c r="J792">
        <f>IF(OR(G792="Run Time", G792="CC (Changeover Cleaning)"), I792, 0)</f>
        <v>3.8055555025736501E-2</v>
      </c>
      <c r="K792">
        <f>IF(G792&lt;&gt;"PM (Maintenance)", I792, 0)</f>
        <v>3.8055555025736501E-2</v>
      </c>
      <c r="L792" s="5">
        <f>MAX(tbl_Fact[[#This Row],[TotalBiscuitsMade]],tbl_Fact[[#This Row],[GoodMadeBiscuits]])</f>
        <v>623178</v>
      </c>
      <c r="M792" s="5">
        <f>IF(tbl_Fact[[#This Row],[Operating_Hours]]&gt;0,tbl_Fact[[#This Row],[Operating_Hours]]*51840,0)</f>
        <v>1972.7999725341801</v>
      </c>
    </row>
    <row r="793" spans="1:13" hidden="1" x14ac:dyDescent="0.2">
      <c r="A793" t="s">
        <v>5</v>
      </c>
      <c r="B793" s="1">
        <v>44380.505983796298</v>
      </c>
      <c r="C793" s="1">
        <v>44380.506736111114</v>
      </c>
      <c r="D793">
        <v>1.0833333730697601</v>
      </c>
      <c r="E793">
        <v>623594</v>
      </c>
      <c r="F793">
        <v>159557</v>
      </c>
      <c r="G793" t="s">
        <v>44</v>
      </c>
      <c r="H793" t="s">
        <v>25</v>
      </c>
      <c r="I793">
        <f>tbl_Fact[[#This Row],[Duration]] / 60</f>
        <v>1.8055556217829335E-2</v>
      </c>
      <c r="J793">
        <f>IF(OR(G793="Run Time", G793="CC (Changeover Cleaning)"), I793, 0)</f>
        <v>0</v>
      </c>
      <c r="K793">
        <f>IF(G793&lt;&gt;"PM (Maintenance)", I793, 0)</f>
        <v>1.8055556217829335E-2</v>
      </c>
      <c r="L793" s="5">
        <f>MAX(tbl_Fact[[#This Row],[TotalBiscuitsMade]],tbl_Fact[[#This Row],[GoodMadeBiscuits]])</f>
        <v>623594</v>
      </c>
      <c r="M793" s="5">
        <f>IF(tbl_Fact[[#This Row],[Operating_Hours]]&gt;0,tbl_Fact[[#This Row],[Operating_Hours]]*51840,0)</f>
        <v>0</v>
      </c>
    </row>
    <row r="794" spans="1:13" hidden="1" x14ac:dyDescent="0.2">
      <c r="A794" t="s">
        <v>5</v>
      </c>
      <c r="B794" s="1">
        <v>44380.506736111114</v>
      </c>
      <c r="C794" s="1">
        <v>44380.508738425924</v>
      </c>
      <c r="D794">
        <v>2.88333344459534</v>
      </c>
      <c r="E794">
        <v>623615</v>
      </c>
      <c r="F794">
        <v>159858</v>
      </c>
      <c r="G794" t="s">
        <v>43</v>
      </c>
      <c r="H794" t="s">
        <v>25</v>
      </c>
      <c r="I794">
        <f>tbl_Fact[[#This Row],[Duration]] / 60</f>
        <v>4.8055557409922331E-2</v>
      </c>
      <c r="J794">
        <f>IF(OR(G794="Run Time", G794="CC (Changeover Cleaning)"), I794, 0)</f>
        <v>4.8055557409922331E-2</v>
      </c>
      <c r="K794">
        <f>IF(G794&lt;&gt;"PM (Maintenance)", I794, 0)</f>
        <v>4.8055557409922331E-2</v>
      </c>
      <c r="L794" s="5">
        <f>MAX(tbl_Fact[[#This Row],[TotalBiscuitsMade]],tbl_Fact[[#This Row],[GoodMadeBiscuits]])</f>
        <v>623615</v>
      </c>
      <c r="M794" s="5">
        <f>IF(tbl_Fact[[#This Row],[Operating_Hours]]&gt;0,tbl_Fact[[#This Row],[Operating_Hours]]*51840,0)</f>
        <v>2491.2000961303738</v>
      </c>
    </row>
    <row r="795" spans="1:13" hidden="1" x14ac:dyDescent="0.2">
      <c r="A795" t="s">
        <v>5</v>
      </c>
      <c r="B795" s="1">
        <v>44380.508738425924</v>
      </c>
      <c r="C795" s="1">
        <v>44380.510601851849</v>
      </c>
      <c r="D795">
        <v>2.6833333969116202</v>
      </c>
      <c r="E795">
        <v>625191</v>
      </c>
      <c r="F795">
        <v>160830</v>
      </c>
      <c r="G795" t="s">
        <v>44</v>
      </c>
      <c r="H795" t="s">
        <v>25</v>
      </c>
      <c r="I795">
        <f>tbl_Fact[[#This Row],[Duration]] / 60</f>
        <v>4.4722223281860339E-2</v>
      </c>
      <c r="J795">
        <f>IF(OR(G795="Run Time", G795="CC (Changeover Cleaning)"), I795, 0)</f>
        <v>0</v>
      </c>
      <c r="K795">
        <f>IF(G795&lt;&gt;"PM (Maintenance)", I795, 0)</f>
        <v>4.4722223281860339E-2</v>
      </c>
      <c r="L795" s="5">
        <f>MAX(tbl_Fact[[#This Row],[TotalBiscuitsMade]],tbl_Fact[[#This Row],[GoodMadeBiscuits]])</f>
        <v>625191</v>
      </c>
      <c r="M795" s="5">
        <f>IF(tbl_Fact[[#This Row],[Operating_Hours]]&gt;0,tbl_Fact[[#This Row],[Operating_Hours]]*51840,0)</f>
        <v>0</v>
      </c>
    </row>
    <row r="796" spans="1:13" hidden="1" x14ac:dyDescent="0.2">
      <c r="A796" t="s">
        <v>5</v>
      </c>
      <c r="B796" s="1">
        <v>44380.510601851849</v>
      </c>
      <c r="C796" s="1">
        <v>44380.510891203703</v>
      </c>
      <c r="D796">
        <v>0.41666665673255898</v>
      </c>
      <c r="E796">
        <v>625249</v>
      </c>
      <c r="F796">
        <v>161132</v>
      </c>
      <c r="G796" t="s">
        <v>43</v>
      </c>
      <c r="H796" t="s">
        <v>25</v>
      </c>
      <c r="I796">
        <f>tbl_Fact[[#This Row],[Duration]] / 60</f>
        <v>6.9444442788759832E-3</v>
      </c>
      <c r="J796">
        <f>IF(OR(G796="Run Time", G796="CC (Changeover Cleaning)"), I796, 0)</f>
        <v>6.9444442788759832E-3</v>
      </c>
      <c r="K796">
        <f>IF(G796&lt;&gt;"PM (Maintenance)", I796, 0)</f>
        <v>6.9444442788759832E-3</v>
      </c>
      <c r="L796" s="5">
        <f>MAX(tbl_Fact[[#This Row],[TotalBiscuitsMade]],tbl_Fact[[#This Row],[GoodMadeBiscuits]])</f>
        <v>625249</v>
      </c>
      <c r="M796" s="5">
        <f>IF(tbl_Fact[[#This Row],[Operating_Hours]]&gt;0,tbl_Fact[[#This Row],[Operating_Hours]]*51840,0)</f>
        <v>359.99999141693098</v>
      </c>
    </row>
    <row r="797" spans="1:13" hidden="1" x14ac:dyDescent="0.2">
      <c r="A797" t="s">
        <v>5</v>
      </c>
      <c r="B797" s="1">
        <v>44380.510891203703</v>
      </c>
      <c r="C797" s="1">
        <v>44380.51394675926</v>
      </c>
      <c r="D797">
        <v>4.4000000953674299</v>
      </c>
      <c r="E797">
        <v>627688</v>
      </c>
      <c r="F797">
        <v>163671</v>
      </c>
      <c r="G797" t="s">
        <v>44</v>
      </c>
      <c r="H797" t="s">
        <v>25</v>
      </c>
      <c r="I797">
        <f>tbl_Fact[[#This Row],[Duration]] / 60</f>
        <v>7.3333334922790497E-2</v>
      </c>
      <c r="J797">
        <f>IF(OR(G797="Run Time", G797="CC (Changeover Cleaning)"), I797, 0)</f>
        <v>0</v>
      </c>
      <c r="K797">
        <f>IF(G797&lt;&gt;"PM (Maintenance)", I797, 0)</f>
        <v>7.3333334922790497E-2</v>
      </c>
      <c r="L797" s="5">
        <f>MAX(tbl_Fact[[#This Row],[TotalBiscuitsMade]],tbl_Fact[[#This Row],[GoodMadeBiscuits]])</f>
        <v>627688</v>
      </c>
      <c r="M797" s="5">
        <f>IF(tbl_Fact[[#This Row],[Operating_Hours]]&gt;0,tbl_Fact[[#This Row],[Operating_Hours]]*51840,0)</f>
        <v>0</v>
      </c>
    </row>
    <row r="798" spans="1:13" hidden="1" x14ac:dyDescent="0.2">
      <c r="A798" t="s">
        <v>5</v>
      </c>
      <c r="B798" s="1">
        <v>44380.51394675926</v>
      </c>
      <c r="C798" s="1">
        <v>44380.514467592591</v>
      </c>
      <c r="D798">
        <v>0.75</v>
      </c>
      <c r="E798">
        <v>627731</v>
      </c>
      <c r="F798">
        <v>163985</v>
      </c>
      <c r="G798" t="s">
        <v>43</v>
      </c>
      <c r="H798" t="s">
        <v>25</v>
      </c>
      <c r="I798">
        <f>tbl_Fact[[#This Row],[Duration]] / 60</f>
        <v>1.2500000000000001E-2</v>
      </c>
      <c r="J798">
        <f>IF(OR(G798="Run Time", G798="CC (Changeover Cleaning)"), I798, 0)</f>
        <v>1.2500000000000001E-2</v>
      </c>
      <c r="K798">
        <f>IF(G798&lt;&gt;"PM (Maintenance)", I798, 0)</f>
        <v>1.2500000000000001E-2</v>
      </c>
      <c r="L798" s="5">
        <f>MAX(tbl_Fact[[#This Row],[TotalBiscuitsMade]],tbl_Fact[[#This Row],[GoodMadeBiscuits]])</f>
        <v>627731</v>
      </c>
      <c r="M798" s="5">
        <f>IF(tbl_Fact[[#This Row],[Operating_Hours]]&gt;0,tbl_Fact[[#This Row],[Operating_Hours]]*51840,0)</f>
        <v>648</v>
      </c>
    </row>
    <row r="799" spans="1:13" hidden="1" x14ac:dyDescent="0.2">
      <c r="A799" t="s">
        <v>5</v>
      </c>
      <c r="B799" s="1">
        <v>44380.514467592591</v>
      </c>
      <c r="C799" s="1">
        <v>44380.551851851851</v>
      </c>
      <c r="D799">
        <v>53.833332061767599</v>
      </c>
      <c r="E799">
        <v>665805</v>
      </c>
      <c r="F799">
        <v>201640</v>
      </c>
      <c r="G799" t="s">
        <v>44</v>
      </c>
      <c r="H799" t="s">
        <v>25</v>
      </c>
      <c r="I799">
        <f>tbl_Fact[[#This Row],[Duration]] / 60</f>
        <v>0.89722220102946004</v>
      </c>
      <c r="J799">
        <f>IF(OR(G799="Run Time", G799="CC (Changeover Cleaning)"), I799, 0)</f>
        <v>0</v>
      </c>
      <c r="K799">
        <f>IF(G799&lt;&gt;"PM (Maintenance)", I799, 0)</f>
        <v>0.89722220102946004</v>
      </c>
      <c r="L799" s="5">
        <f>MAX(tbl_Fact[[#This Row],[TotalBiscuitsMade]],tbl_Fact[[#This Row],[GoodMadeBiscuits]])</f>
        <v>665805</v>
      </c>
      <c r="M799" s="5">
        <f>IF(tbl_Fact[[#This Row],[Operating_Hours]]&gt;0,tbl_Fact[[#This Row],[Operating_Hours]]*51840,0)</f>
        <v>0</v>
      </c>
    </row>
    <row r="800" spans="1:13" hidden="1" x14ac:dyDescent="0.2">
      <c r="A800" t="s">
        <v>5</v>
      </c>
      <c r="B800" s="1">
        <v>44380.551851851851</v>
      </c>
      <c r="C800" s="1">
        <v>44380.553900462961</v>
      </c>
      <c r="D800">
        <v>2.9500000476837198</v>
      </c>
      <c r="E800">
        <v>665748</v>
      </c>
      <c r="F800">
        <v>201745</v>
      </c>
      <c r="G800" t="s">
        <v>43</v>
      </c>
      <c r="H800" t="s">
        <v>25</v>
      </c>
      <c r="I800">
        <f>tbl_Fact[[#This Row],[Duration]] / 60</f>
        <v>4.9166667461395329E-2</v>
      </c>
      <c r="J800">
        <f>IF(OR(G800="Run Time", G800="CC (Changeover Cleaning)"), I800, 0)</f>
        <v>4.9166667461395329E-2</v>
      </c>
      <c r="K800">
        <f>IF(G800&lt;&gt;"PM (Maintenance)", I800, 0)</f>
        <v>4.9166667461395329E-2</v>
      </c>
      <c r="L800" s="5">
        <f>MAX(tbl_Fact[[#This Row],[TotalBiscuitsMade]],tbl_Fact[[#This Row],[GoodMadeBiscuits]])</f>
        <v>665748</v>
      </c>
      <c r="M800" s="5">
        <f>IF(tbl_Fact[[#This Row],[Operating_Hours]]&gt;0,tbl_Fact[[#This Row],[Operating_Hours]]*51840,0)</f>
        <v>2548.8000411987337</v>
      </c>
    </row>
    <row r="801" spans="1:13" hidden="1" x14ac:dyDescent="0.2">
      <c r="A801" t="s">
        <v>5</v>
      </c>
      <c r="B801" s="1">
        <v>44380.553900462961</v>
      </c>
      <c r="C801" s="1">
        <v>44380.554976851854</v>
      </c>
      <c r="D801">
        <v>1.54999995231628</v>
      </c>
      <c r="E801">
        <v>666728</v>
      </c>
      <c r="F801">
        <v>202881</v>
      </c>
      <c r="G801" t="s">
        <v>44</v>
      </c>
      <c r="H801" t="s">
        <v>25</v>
      </c>
      <c r="I801">
        <f>tbl_Fact[[#This Row],[Duration]] / 60</f>
        <v>2.5833332538604665E-2</v>
      </c>
      <c r="J801">
        <f>IF(OR(G801="Run Time", G801="CC (Changeover Cleaning)"), I801, 0)</f>
        <v>0</v>
      </c>
      <c r="K801">
        <f>IF(G801&lt;&gt;"PM (Maintenance)", I801, 0)</f>
        <v>2.5833332538604665E-2</v>
      </c>
      <c r="L801" s="5">
        <f>MAX(tbl_Fact[[#This Row],[TotalBiscuitsMade]],tbl_Fact[[#This Row],[GoodMadeBiscuits]])</f>
        <v>666728</v>
      </c>
      <c r="M801" s="5">
        <f>IF(tbl_Fact[[#This Row],[Operating_Hours]]&gt;0,tbl_Fact[[#This Row],[Operating_Hours]]*51840,0)</f>
        <v>0</v>
      </c>
    </row>
    <row r="802" spans="1:13" hidden="1" x14ac:dyDescent="0.2">
      <c r="A802" t="s">
        <v>5</v>
      </c>
      <c r="B802" s="1">
        <v>44380.554976851854</v>
      </c>
      <c r="C802" s="1">
        <v>44380.55605324074</v>
      </c>
      <c r="D802">
        <v>1.54999995231628</v>
      </c>
      <c r="E802">
        <v>666877</v>
      </c>
      <c r="F802">
        <v>202468</v>
      </c>
      <c r="G802" t="s">
        <v>43</v>
      </c>
      <c r="H802" t="s">
        <v>25</v>
      </c>
      <c r="I802">
        <f>tbl_Fact[[#This Row],[Duration]] / 60</f>
        <v>2.5833332538604665E-2</v>
      </c>
      <c r="J802">
        <f>IF(OR(G802="Run Time", G802="CC (Changeover Cleaning)"), I802, 0)</f>
        <v>2.5833332538604665E-2</v>
      </c>
      <c r="K802">
        <f>IF(G802&lt;&gt;"PM (Maintenance)", I802, 0)</f>
        <v>2.5833332538604665E-2</v>
      </c>
      <c r="L802" s="5">
        <f>MAX(tbl_Fact[[#This Row],[TotalBiscuitsMade]],tbl_Fact[[#This Row],[GoodMadeBiscuits]])</f>
        <v>666877</v>
      </c>
      <c r="M802" s="5">
        <f>IF(tbl_Fact[[#This Row],[Operating_Hours]]&gt;0,tbl_Fact[[#This Row],[Operating_Hours]]*51840,0)</f>
        <v>1339.1999588012659</v>
      </c>
    </row>
    <row r="803" spans="1:13" hidden="1" x14ac:dyDescent="0.2">
      <c r="A803" t="s">
        <v>5</v>
      </c>
      <c r="B803" s="1">
        <v>44380.55605324074</v>
      </c>
      <c r="C803" s="1">
        <v>44380.558715277781</v>
      </c>
      <c r="D803">
        <v>3.8333332538604701</v>
      </c>
      <c r="E803">
        <v>669029</v>
      </c>
      <c r="F803">
        <v>205068</v>
      </c>
      <c r="G803" t="s">
        <v>44</v>
      </c>
      <c r="H803" t="s">
        <v>25</v>
      </c>
      <c r="I803">
        <f>tbl_Fact[[#This Row],[Duration]] / 60</f>
        <v>6.3888887564341162E-2</v>
      </c>
      <c r="J803">
        <f>IF(OR(G803="Run Time", G803="CC (Changeover Cleaning)"), I803, 0)</f>
        <v>0</v>
      </c>
      <c r="K803">
        <f>IF(G803&lt;&gt;"PM (Maintenance)", I803, 0)</f>
        <v>6.3888887564341162E-2</v>
      </c>
      <c r="L803" s="5">
        <f>MAX(tbl_Fact[[#This Row],[TotalBiscuitsMade]],tbl_Fact[[#This Row],[GoodMadeBiscuits]])</f>
        <v>669029</v>
      </c>
      <c r="M803" s="5">
        <f>IF(tbl_Fact[[#This Row],[Operating_Hours]]&gt;0,tbl_Fact[[#This Row],[Operating_Hours]]*51840,0)</f>
        <v>0</v>
      </c>
    </row>
    <row r="804" spans="1:13" hidden="1" x14ac:dyDescent="0.2">
      <c r="A804" t="s">
        <v>5</v>
      </c>
      <c r="B804" s="1">
        <v>44380.558715277781</v>
      </c>
      <c r="C804" s="1">
        <v>44380.558796296296</v>
      </c>
      <c r="D804">
        <v>0.116666667163372</v>
      </c>
      <c r="E804">
        <v>668934</v>
      </c>
      <c r="F804">
        <v>205129</v>
      </c>
      <c r="G804" t="s">
        <v>43</v>
      </c>
      <c r="H804" t="s">
        <v>25</v>
      </c>
      <c r="I804">
        <f>tbl_Fact[[#This Row],[Duration]] / 60</f>
        <v>1.9444444527228666E-3</v>
      </c>
      <c r="J804">
        <f>IF(OR(G804="Run Time", G804="CC (Changeover Cleaning)"), I804, 0)</f>
        <v>1.9444444527228666E-3</v>
      </c>
      <c r="K804">
        <f>IF(G804&lt;&gt;"PM (Maintenance)", I804, 0)</f>
        <v>1.9444444527228666E-3</v>
      </c>
      <c r="L804" s="5">
        <f>MAX(tbl_Fact[[#This Row],[TotalBiscuitsMade]],tbl_Fact[[#This Row],[GoodMadeBiscuits]])</f>
        <v>668934</v>
      </c>
      <c r="M804" s="5">
        <f>IF(tbl_Fact[[#This Row],[Operating_Hours]]&gt;0,tbl_Fact[[#This Row],[Operating_Hours]]*51840,0)</f>
        <v>100.8000004291534</v>
      </c>
    </row>
    <row r="805" spans="1:13" hidden="1" x14ac:dyDescent="0.2">
      <c r="A805" t="s">
        <v>5</v>
      </c>
      <c r="B805" s="1">
        <v>44380.558796296296</v>
      </c>
      <c r="C805" s="1">
        <v>44380.558831018519</v>
      </c>
      <c r="D805">
        <v>5.0000000745058101E-2</v>
      </c>
      <c r="E805">
        <v>669199</v>
      </c>
      <c r="F805">
        <v>205354</v>
      </c>
      <c r="G805" t="s">
        <v>44</v>
      </c>
      <c r="H805" t="s">
        <v>25</v>
      </c>
      <c r="I805">
        <f>tbl_Fact[[#This Row],[Duration]] / 60</f>
        <v>8.3333334575096834E-4</v>
      </c>
      <c r="J805">
        <f>IF(OR(G805="Run Time", G805="CC (Changeover Cleaning)"), I805, 0)</f>
        <v>0</v>
      </c>
      <c r="K805">
        <f>IF(G805&lt;&gt;"PM (Maintenance)", I805, 0)</f>
        <v>8.3333334575096834E-4</v>
      </c>
      <c r="L805" s="5">
        <f>MAX(tbl_Fact[[#This Row],[TotalBiscuitsMade]],tbl_Fact[[#This Row],[GoodMadeBiscuits]])</f>
        <v>669199</v>
      </c>
      <c r="M805" s="5">
        <f>IF(tbl_Fact[[#This Row],[Operating_Hours]]&gt;0,tbl_Fact[[#This Row],[Operating_Hours]]*51840,0)</f>
        <v>0</v>
      </c>
    </row>
    <row r="806" spans="1:13" hidden="1" x14ac:dyDescent="0.2">
      <c r="A806" t="s">
        <v>5</v>
      </c>
      <c r="B806" s="1">
        <v>44380.558831018519</v>
      </c>
      <c r="C806" s="1">
        <v>44380.558946759258</v>
      </c>
      <c r="D806">
        <v>0.16666667163372001</v>
      </c>
      <c r="E806">
        <v>668975</v>
      </c>
      <c r="F806">
        <v>205072</v>
      </c>
      <c r="G806" t="s">
        <v>43</v>
      </c>
      <c r="H806" t="s">
        <v>25</v>
      </c>
      <c r="I806">
        <f>tbl_Fact[[#This Row],[Duration]] / 60</f>
        <v>2.7777778605620001E-3</v>
      </c>
      <c r="J806">
        <f>IF(OR(G806="Run Time", G806="CC (Changeover Cleaning)"), I806, 0)</f>
        <v>2.7777778605620001E-3</v>
      </c>
      <c r="K806">
        <f>IF(G806&lt;&gt;"PM (Maintenance)", I806, 0)</f>
        <v>2.7777778605620001E-3</v>
      </c>
      <c r="L806" s="5">
        <f>MAX(tbl_Fact[[#This Row],[TotalBiscuitsMade]],tbl_Fact[[#This Row],[GoodMadeBiscuits]])</f>
        <v>668975</v>
      </c>
      <c r="M806" s="5">
        <f>IF(tbl_Fact[[#This Row],[Operating_Hours]]&gt;0,tbl_Fact[[#This Row],[Operating_Hours]]*51840,0)</f>
        <v>144.00000429153408</v>
      </c>
    </row>
    <row r="807" spans="1:13" hidden="1" x14ac:dyDescent="0.2">
      <c r="A807" t="s">
        <v>5</v>
      </c>
      <c r="B807" s="1">
        <v>44380.558946759258</v>
      </c>
      <c r="C807" s="1">
        <v>44380.559328703705</v>
      </c>
      <c r="D807">
        <v>0.55000001192092896</v>
      </c>
      <c r="E807">
        <v>669152</v>
      </c>
      <c r="F807">
        <v>205104</v>
      </c>
      <c r="G807" t="s">
        <v>44</v>
      </c>
      <c r="H807" t="s">
        <v>25</v>
      </c>
      <c r="I807">
        <f>tbl_Fact[[#This Row],[Duration]] / 60</f>
        <v>9.1666668653488156E-3</v>
      </c>
      <c r="J807">
        <f>IF(OR(G807="Run Time", G807="CC (Changeover Cleaning)"), I807, 0)</f>
        <v>0</v>
      </c>
      <c r="K807">
        <f>IF(G807&lt;&gt;"PM (Maintenance)", I807, 0)</f>
        <v>9.1666668653488156E-3</v>
      </c>
      <c r="L807" s="5">
        <f>MAX(tbl_Fact[[#This Row],[TotalBiscuitsMade]],tbl_Fact[[#This Row],[GoodMadeBiscuits]])</f>
        <v>669152</v>
      </c>
      <c r="M807" s="5">
        <f>IF(tbl_Fact[[#This Row],[Operating_Hours]]&gt;0,tbl_Fact[[#This Row],[Operating_Hours]]*51840,0)</f>
        <v>0</v>
      </c>
    </row>
    <row r="808" spans="1:13" hidden="1" x14ac:dyDescent="0.2">
      <c r="A808" t="s">
        <v>5</v>
      </c>
      <c r="B808" s="1">
        <v>44380.559328703705</v>
      </c>
      <c r="C808" s="1">
        <v>44380.559918981482</v>
      </c>
      <c r="D808">
        <v>0.85000002384185802</v>
      </c>
      <c r="E808">
        <v>669348</v>
      </c>
      <c r="F808">
        <v>205358</v>
      </c>
      <c r="G808" t="s">
        <v>43</v>
      </c>
      <c r="H808" t="s">
        <v>25</v>
      </c>
      <c r="I808">
        <f>tbl_Fact[[#This Row],[Duration]] / 60</f>
        <v>1.4166667064030967E-2</v>
      </c>
      <c r="J808">
        <f>IF(OR(G808="Run Time", G808="CC (Changeover Cleaning)"), I808, 0)</f>
        <v>1.4166667064030967E-2</v>
      </c>
      <c r="K808">
        <f>IF(G808&lt;&gt;"PM (Maintenance)", I808, 0)</f>
        <v>1.4166667064030967E-2</v>
      </c>
      <c r="L808" s="5">
        <f>MAX(tbl_Fact[[#This Row],[TotalBiscuitsMade]],tbl_Fact[[#This Row],[GoodMadeBiscuits]])</f>
        <v>669348</v>
      </c>
      <c r="M808" s="5">
        <f>IF(tbl_Fact[[#This Row],[Operating_Hours]]&gt;0,tbl_Fact[[#This Row],[Operating_Hours]]*51840,0)</f>
        <v>734.40002059936535</v>
      </c>
    </row>
    <row r="809" spans="1:13" hidden="1" x14ac:dyDescent="0.2">
      <c r="A809" t="s">
        <v>6</v>
      </c>
      <c r="B809" s="1">
        <v>44380.559583333335</v>
      </c>
      <c r="C809" s="1">
        <v>44380.560914351852</v>
      </c>
      <c r="D809">
        <v>1.9172666072845499</v>
      </c>
      <c r="E809">
        <v>0</v>
      </c>
      <c r="F809">
        <v>105</v>
      </c>
      <c r="G809" t="s">
        <v>43</v>
      </c>
      <c r="H809" t="s">
        <v>25</v>
      </c>
      <c r="I809">
        <f>tbl_Fact[[#This Row],[Duration]] / 60</f>
        <v>3.19544434547425E-2</v>
      </c>
      <c r="J809">
        <f>IF(OR(G809="Run Time", G809="CC (Changeover Cleaning)"), I809, 0)</f>
        <v>3.19544434547425E-2</v>
      </c>
      <c r="K809">
        <f>IF(G809&lt;&gt;"PM (Maintenance)", I809, 0)</f>
        <v>3.19544434547425E-2</v>
      </c>
      <c r="L809" s="5">
        <f>MAX(tbl_Fact[[#This Row],[TotalBiscuitsMade]],tbl_Fact[[#This Row],[GoodMadeBiscuits]])</f>
        <v>105</v>
      </c>
      <c r="M809" s="5">
        <f>IF(tbl_Fact[[#This Row],[Operating_Hours]]&gt;0,tbl_Fact[[#This Row],[Operating_Hours]]*51840,0)</f>
        <v>1656.5183486938513</v>
      </c>
    </row>
    <row r="810" spans="1:13" hidden="1" x14ac:dyDescent="0.2">
      <c r="A810" t="s">
        <v>5</v>
      </c>
      <c r="B810" s="1">
        <v>44380.559918981482</v>
      </c>
      <c r="C810" s="1">
        <v>44380.564282407409</v>
      </c>
      <c r="D810">
        <v>6.2833333015441903</v>
      </c>
      <c r="E810">
        <v>673487</v>
      </c>
      <c r="F810">
        <v>209339</v>
      </c>
      <c r="G810" t="s">
        <v>44</v>
      </c>
      <c r="H810" t="s">
        <v>25</v>
      </c>
      <c r="I810">
        <f>tbl_Fact[[#This Row],[Duration]] / 60</f>
        <v>0.10472222169240317</v>
      </c>
      <c r="J810">
        <f>IF(OR(G810="Run Time", G810="CC (Changeover Cleaning)"), I810, 0)</f>
        <v>0</v>
      </c>
      <c r="K810">
        <f>IF(G810&lt;&gt;"PM (Maintenance)", I810, 0)</f>
        <v>0.10472222169240317</v>
      </c>
      <c r="L810" s="5">
        <f>MAX(tbl_Fact[[#This Row],[TotalBiscuitsMade]],tbl_Fact[[#This Row],[GoodMadeBiscuits]])</f>
        <v>673487</v>
      </c>
      <c r="M810" s="5">
        <f>IF(tbl_Fact[[#This Row],[Operating_Hours]]&gt;0,tbl_Fact[[#This Row],[Operating_Hours]]*51840,0)</f>
        <v>0</v>
      </c>
    </row>
    <row r="811" spans="1:13" hidden="1" x14ac:dyDescent="0.2">
      <c r="A811" t="s">
        <v>6</v>
      </c>
      <c r="B811" s="1">
        <v>44380.560914351852</v>
      </c>
      <c r="C811" s="1">
        <v>44380.615486111114</v>
      </c>
      <c r="D811">
        <v>78.584617614746094</v>
      </c>
      <c r="E811">
        <v>0</v>
      </c>
      <c r="F811">
        <v>377</v>
      </c>
      <c r="G811" t="s">
        <v>44</v>
      </c>
      <c r="H811" t="s">
        <v>25</v>
      </c>
      <c r="I811">
        <f>tbl_Fact[[#This Row],[Duration]] / 60</f>
        <v>1.309743626912435</v>
      </c>
      <c r="J811">
        <f>IF(OR(G811="Run Time", G811="CC (Changeover Cleaning)"), I811, 0)</f>
        <v>0</v>
      </c>
      <c r="K811">
        <f>IF(G811&lt;&gt;"PM (Maintenance)", I811, 0)</f>
        <v>1.309743626912435</v>
      </c>
      <c r="L811" s="5">
        <f>MAX(tbl_Fact[[#This Row],[TotalBiscuitsMade]],tbl_Fact[[#This Row],[GoodMadeBiscuits]])</f>
        <v>377</v>
      </c>
      <c r="M811" s="5">
        <f>IF(tbl_Fact[[#This Row],[Operating_Hours]]&gt;0,tbl_Fact[[#This Row],[Operating_Hours]]*51840,0)</f>
        <v>0</v>
      </c>
    </row>
    <row r="812" spans="1:13" hidden="1" x14ac:dyDescent="0.2">
      <c r="A812" t="s">
        <v>5</v>
      </c>
      <c r="B812" s="1">
        <v>44380.564282407409</v>
      </c>
      <c r="C812" s="1">
        <v>44380.565983796296</v>
      </c>
      <c r="D812">
        <v>2.4500000476837198</v>
      </c>
      <c r="E812">
        <v>673243</v>
      </c>
      <c r="F812">
        <v>209356</v>
      </c>
      <c r="G812" t="s">
        <v>43</v>
      </c>
      <c r="H812" t="s">
        <v>25</v>
      </c>
      <c r="I812">
        <f>tbl_Fact[[#This Row],[Duration]] / 60</f>
        <v>4.0833334128061997E-2</v>
      </c>
      <c r="J812">
        <f>IF(OR(G812="Run Time", G812="CC (Changeover Cleaning)"), I812, 0)</f>
        <v>4.0833334128061997E-2</v>
      </c>
      <c r="K812">
        <f>IF(G812&lt;&gt;"PM (Maintenance)", I812, 0)</f>
        <v>4.0833334128061997E-2</v>
      </c>
      <c r="L812" s="5">
        <f>MAX(tbl_Fact[[#This Row],[TotalBiscuitsMade]],tbl_Fact[[#This Row],[GoodMadeBiscuits]])</f>
        <v>673243</v>
      </c>
      <c r="M812" s="5">
        <f>IF(tbl_Fact[[#This Row],[Operating_Hours]]&gt;0,tbl_Fact[[#This Row],[Operating_Hours]]*51840,0)</f>
        <v>2116.8000411987341</v>
      </c>
    </row>
    <row r="813" spans="1:13" hidden="1" x14ac:dyDescent="0.2">
      <c r="A813" t="s">
        <v>5</v>
      </c>
      <c r="B813" s="1">
        <v>44380.565983796296</v>
      </c>
      <c r="C813" s="1">
        <v>44380.567997685182</v>
      </c>
      <c r="D813">
        <v>2.9000000953674299</v>
      </c>
      <c r="E813">
        <v>675021</v>
      </c>
      <c r="F813">
        <v>210969</v>
      </c>
      <c r="G813" t="s">
        <v>44</v>
      </c>
      <c r="H813" t="s">
        <v>25</v>
      </c>
      <c r="I813">
        <f>tbl_Fact[[#This Row],[Duration]] / 60</f>
        <v>4.8333334922790495E-2</v>
      </c>
      <c r="J813">
        <f>IF(OR(G813="Run Time", G813="CC (Changeover Cleaning)"), I813, 0)</f>
        <v>0</v>
      </c>
      <c r="K813">
        <f>IF(G813&lt;&gt;"PM (Maintenance)", I813, 0)</f>
        <v>4.8333334922790495E-2</v>
      </c>
      <c r="L813" s="5">
        <f>MAX(tbl_Fact[[#This Row],[TotalBiscuitsMade]],tbl_Fact[[#This Row],[GoodMadeBiscuits]])</f>
        <v>675021</v>
      </c>
      <c r="M813" s="5">
        <f>IF(tbl_Fact[[#This Row],[Operating_Hours]]&gt;0,tbl_Fact[[#This Row],[Operating_Hours]]*51840,0)</f>
        <v>0</v>
      </c>
    </row>
    <row r="814" spans="1:13" hidden="1" x14ac:dyDescent="0.2">
      <c r="A814" t="s">
        <v>5</v>
      </c>
      <c r="B814" s="1">
        <v>44380.567997685182</v>
      </c>
      <c r="C814" s="1">
        <v>44380.571423611109</v>
      </c>
      <c r="D814">
        <v>4.9333333969116202</v>
      </c>
      <c r="E814">
        <v>675214</v>
      </c>
      <c r="F814">
        <v>210880</v>
      </c>
      <c r="G814" t="s">
        <v>43</v>
      </c>
      <c r="H814" t="s">
        <v>25</v>
      </c>
      <c r="I814">
        <f>tbl_Fact[[#This Row],[Duration]] / 60</f>
        <v>8.2222223281860338E-2</v>
      </c>
      <c r="J814">
        <f>IF(OR(G814="Run Time", G814="CC (Changeover Cleaning)"), I814, 0)</f>
        <v>8.2222223281860338E-2</v>
      </c>
      <c r="K814">
        <f>IF(G814&lt;&gt;"PM (Maintenance)", I814, 0)</f>
        <v>8.2222223281860338E-2</v>
      </c>
      <c r="L814" s="5">
        <f>MAX(tbl_Fact[[#This Row],[TotalBiscuitsMade]],tbl_Fact[[#This Row],[GoodMadeBiscuits]])</f>
        <v>675214</v>
      </c>
      <c r="M814" s="5">
        <f>IF(tbl_Fact[[#This Row],[Operating_Hours]]&gt;0,tbl_Fact[[#This Row],[Operating_Hours]]*51840,0)</f>
        <v>4262.4000549316397</v>
      </c>
    </row>
    <row r="815" spans="1:13" hidden="1" x14ac:dyDescent="0.2">
      <c r="A815" t="s">
        <v>5</v>
      </c>
      <c r="B815" s="1">
        <v>44380.571423611109</v>
      </c>
      <c r="C815" s="1">
        <v>44380.573240740741</v>
      </c>
      <c r="D815">
        <v>2.61666655540466</v>
      </c>
      <c r="E815">
        <v>676436</v>
      </c>
      <c r="F815">
        <v>212264</v>
      </c>
      <c r="G815" t="s">
        <v>44</v>
      </c>
      <c r="H815" t="s">
        <v>25</v>
      </c>
      <c r="I815">
        <f>tbl_Fact[[#This Row],[Duration]] / 60</f>
        <v>4.3611109256744336E-2</v>
      </c>
      <c r="J815">
        <f>IF(OR(G815="Run Time", G815="CC (Changeover Cleaning)"), I815, 0)</f>
        <v>0</v>
      </c>
      <c r="K815">
        <f>IF(G815&lt;&gt;"PM (Maintenance)", I815, 0)</f>
        <v>4.3611109256744336E-2</v>
      </c>
      <c r="L815" s="5">
        <f>MAX(tbl_Fact[[#This Row],[TotalBiscuitsMade]],tbl_Fact[[#This Row],[GoodMadeBiscuits]])</f>
        <v>676436</v>
      </c>
      <c r="M815" s="5">
        <f>IF(tbl_Fact[[#This Row],[Operating_Hours]]&gt;0,tbl_Fact[[#This Row],[Operating_Hours]]*51840,0)</f>
        <v>0</v>
      </c>
    </row>
    <row r="816" spans="1:13" hidden="1" x14ac:dyDescent="0.2">
      <c r="A816" t="s">
        <v>5</v>
      </c>
      <c r="B816" s="1">
        <v>44380.573240740741</v>
      </c>
      <c r="C816" s="1">
        <v>44380.57408564815</v>
      </c>
      <c r="D816">
        <v>1.2166666984558101</v>
      </c>
      <c r="E816">
        <v>676208</v>
      </c>
      <c r="F816">
        <v>212537</v>
      </c>
      <c r="G816" t="s">
        <v>43</v>
      </c>
      <c r="H816" t="s">
        <v>25</v>
      </c>
      <c r="I816">
        <f>tbl_Fact[[#This Row],[Duration]] / 60</f>
        <v>2.0277778307596837E-2</v>
      </c>
      <c r="J816">
        <f>IF(OR(G816="Run Time", G816="CC (Changeover Cleaning)"), I816, 0)</f>
        <v>2.0277778307596837E-2</v>
      </c>
      <c r="K816">
        <f>IF(G816&lt;&gt;"PM (Maintenance)", I816, 0)</f>
        <v>2.0277778307596837E-2</v>
      </c>
      <c r="L816" s="5">
        <f>MAX(tbl_Fact[[#This Row],[TotalBiscuitsMade]],tbl_Fact[[#This Row],[GoodMadeBiscuits]])</f>
        <v>676208</v>
      </c>
      <c r="M816" s="5">
        <f>IF(tbl_Fact[[#This Row],[Operating_Hours]]&gt;0,tbl_Fact[[#This Row],[Operating_Hours]]*51840,0)</f>
        <v>1051.2000274658201</v>
      </c>
    </row>
    <row r="817" spans="1:13" hidden="1" x14ac:dyDescent="0.2">
      <c r="A817" t="s">
        <v>5</v>
      </c>
      <c r="B817" s="1">
        <v>44380.57408564815</v>
      </c>
      <c r="C817" s="1">
        <v>44380.577638888892</v>
      </c>
      <c r="D817">
        <v>5.1166667938232404</v>
      </c>
      <c r="E817">
        <v>679490</v>
      </c>
      <c r="F817">
        <v>215367</v>
      </c>
      <c r="G817" t="s">
        <v>44</v>
      </c>
      <c r="H817" t="s">
        <v>25</v>
      </c>
      <c r="I817">
        <f>tbl_Fact[[#This Row],[Duration]] / 60</f>
        <v>8.5277779897054012E-2</v>
      </c>
      <c r="J817">
        <f>IF(OR(G817="Run Time", G817="CC (Changeover Cleaning)"), I817, 0)</f>
        <v>0</v>
      </c>
      <c r="K817">
        <f>IF(G817&lt;&gt;"PM (Maintenance)", I817, 0)</f>
        <v>8.5277779897054012E-2</v>
      </c>
      <c r="L817" s="5">
        <f>MAX(tbl_Fact[[#This Row],[TotalBiscuitsMade]],tbl_Fact[[#This Row],[GoodMadeBiscuits]])</f>
        <v>679490</v>
      </c>
      <c r="M817" s="5">
        <f>IF(tbl_Fact[[#This Row],[Operating_Hours]]&gt;0,tbl_Fact[[#This Row],[Operating_Hours]]*51840,0)</f>
        <v>0</v>
      </c>
    </row>
    <row r="818" spans="1:13" hidden="1" x14ac:dyDescent="0.2">
      <c r="A818" t="s">
        <v>5</v>
      </c>
      <c r="B818" s="1">
        <v>44380.577638888892</v>
      </c>
      <c r="C818" s="1">
        <v>44380.578321759262</v>
      </c>
      <c r="D818">
        <v>0.98333334922790505</v>
      </c>
      <c r="E818">
        <v>679890</v>
      </c>
      <c r="F818">
        <v>215571</v>
      </c>
      <c r="G818" t="s">
        <v>43</v>
      </c>
      <c r="H818" t="s">
        <v>25</v>
      </c>
      <c r="I818">
        <f>tbl_Fact[[#This Row],[Duration]] / 60</f>
        <v>1.6388889153798419E-2</v>
      </c>
      <c r="J818">
        <f>IF(OR(G818="Run Time", G818="CC (Changeover Cleaning)"), I818, 0)</f>
        <v>1.6388889153798419E-2</v>
      </c>
      <c r="K818">
        <f>IF(G818&lt;&gt;"PM (Maintenance)", I818, 0)</f>
        <v>1.6388889153798419E-2</v>
      </c>
      <c r="L818" s="5">
        <f>MAX(tbl_Fact[[#This Row],[TotalBiscuitsMade]],tbl_Fact[[#This Row],[GoodMadeBiscuits]])</f>
        <v>679890</v>
      </c>
      <c r="M818" s="5">
        <f>IF(tbl_Fact[[#This Row],[Operating_Hours]]&gt;0,tbl_Fact[[#This Row],[Operating_Hours]]*51840,0)</f>
        <v>849.60001373291004</v>
      </c>
    </row>
    <row r="819" spans="1:13" hidden="1" x14ac:dyDescent="0.2">
      <c r="A819" t="s">
        <v>5</v>
      </c>
      <c r="B819" s="1">
        <v>44380.578321759262</v>
      </c>
      <c r="C819" s="1">
        <v>44380.580046296294</v>
      </c>
      <c r="D819">
        <v>2.4833333492279102</v>
      </c>
      <c r="E819">
        <v>680918</v>
      </c>
      <c r="F819">
        <v>216906</v>
      </c>
      <c r="G819" t="s">
        <v>44</v>
      </c>
      <c r="H819" t="s">
        <v>25</v>
      </c>
      <c r="I819">
        <f>tbl_Fact[[#This Row],[Duration]] / 60</f>
        <v>4.13888891537985E-2</v>
      </c>
      <c r="J819">
        <f>IF(OR(G819="Run Time", G819="CC (Changeover Cleaning)"), I819, 0)</f>
        <v>0</v>
      </c>
      <c r="K819">
        <f>IF(G819&lt;&gt;"PM (Maintenance)", I819, 0)</f>
        <v>4.13888891537985E-2</v>
      </c>
      <c r="L819" s="5">
        <f>MAX(tbl_Fact[[#This Row],[TotalBiscuitsMade]],tbl_Fact[[#This Row],[GoodMadeBiscuits]])</f>
        <v>680918</v>
      </c>
      <c r="M819" s="5">
        <f>IF(tbl_Fact[[#This Row],[Operating_Hours]]&gt;0,tbl_Fact[[#This Row],[Operating_Hours]]*51840,0)</f>
        <v>0</v>
      </c>
    </row>
    <row r="820" spans="1:13" hidden="1" x14ac:dyDescent="0.2">
      <c r="A820" t="s">
        <v>5</v>
      </c>
      <c r="B820" s="1">
        <v>44380.580046296294</v>
      </c>
      <c r="C820" s="1">
        <v>44380.58085648148</v>
      </c>
      <c r="D820">
        <v>1.1666666269302399</v>
      </c>
      <c r="E820">
        <v>680811</v>
      </c>
      <c r="F820">
        <v>216795</v>
      </c>
      <c r="G820" t="s">
        <v>43</v>
      </c>
      <c r="H820" t="s">
        <v>25</v>
      </c>
      <c r="I820">
        <f>tbl_Fact[[#This Row],[Duration]] / 60</f>
        <v>1.9444443782170664E-2</v>
      </c>
      <c r="J820">
        <f>IF(OR(G820="Run Time", G820="CC (Changeover Cleaning)"), I820, 0)</f>
        <v>1.9444443782170664E-2</v>
      </c>
      <c r="K820">
        <f>IF(G820&lt;&gt;"PM (Maintenance)", I820, 0)</f>
        <v>1.9444443782170664E-2</v>
      </c>
      <c r="L820" s="5">
        <f>MAX(tbl_Fact[[#This Row],[TotalBiscuitsMade]],tbl_Fact[[#This Row],[GoodMadeBiscuits]])</f>
        <v>680811</v>
      </c>
      <c r="M820" s="5">
        <f>IF(tbl_Fact[[#This Row],[Operating_Hours]]&gt;0,tbl_Fact[[#This Row],[Operating_Hours]]*51840,0)</f>
        <v>1007.9999656677272</v>
      </c>
    </row>
    <row r="821" spans="1:13" hidden="1" x14ac:dyDescent="0.2">
      <c r="A821" t="s">
        <v>5</v>
      </c>
      <c r="B821" s="1">
        <v>44380.58085648148</v>
      </c>
      <c r="C821" s="1">
        <v>44380.58184027778</v>
      </c>
      <c r="D821">
        <v>1.4166666269302399</v>
      </c>
      <c r="E821">
        <v>681340</v>
      </c>
      <c r="F821">
        <v>217578</v>
      </c>
      <c r="G821" t="s">
        <v>44</v>
      </c>
      <c r="H821" t="s">
        <v>25</v>
      </c>
      <c r="I821">
        <f>tbl_Fact[[#This Row],[Duration]] / 60</f>
        <v>2.3611110448837333E-2</v>
      </c>
      <c r="J821">
        <f>IF(OR(G821="Run Time", G821="CC (Changeover Cleaning)"), I821, 0)</f>
        <v>0</v>
      </c>
      <c r="K821">
        <f>IF(G821&lt;&gt;"PM (Maintenance)", I821, 0)</f>
        <v>2.3611110448837333E-2</v>
      </c>
      <c r="L821" s="5">
        <f>MAX(tbl_Fact[[#This Row],[TotalBiscuitsMade]],tbl_Fact[[#This Row],[GoodMadeBiscuits]])</f>
        <v>681340</v>
      </c>
      <c r="M821" s="5">
        <f>IF(tbl_Fact[[#This Row],[Operating_Hours]]&gt;0,tbl_Fact[[#This Row],[Operating_Hours]]*51840,0)</f>
        <v>0</v>
      </c>
    </row>
    <row r="822" spans="1:13" hidden="1" x14ac:dyDescent="0.2">
      <c r="A822" t="s">
        <v>5</v>
      </c>
      <c r="B822" s="1">
        <v>44380.58184027778</v>
      </c>
      <c r="C822" s="1">
        <v>44380.582245370373</v>
      </c>
      <c r="D822">
        <v>0.58333331346511796</v>
      </c>
      <c r="E822">
        <v>681731</v>
      </c>
      <c r="F822">
        <v>217773</v>
      </c>
      <c r="G822" t="s">
        <v>43</v>
      </c>
      <c r="H822" t="s">
        <v>25</v>
      </c>
      <c r="I822">
        <f>tbl_Fact[[#This Row],[Duration]] / 60</f>
        <v>9.7222218910852989E-3</v>
      </c>
      <c r="J822">
        <f>IF(OR(G822="Run Time", G822="CC (Changeover Cleaning)"), I822, 0)</f>
        <v>9.7222218910852989E-3</v>
      </c>
      <c r="K822">
        <f>IF(G822&lt;&gt;"PM (Maintenance)", I822, 0)</f>
        <v>9.7222218910852989E-3</v>
      </c>
      <c r="L822" s="5">
        <f>MAX(tbl_Fact[[#This Row],[TotalBiscuitsMade]],tbl_Fact[[#This Row],[GoodMadeBiscuits]])</f>
        <v>681731</v>
      </c>
      <c r="M822" s="5">
        <f>IF(tbl_Fact[[#This Row],[Operating_Hours]]&gt;0,tbl_Fact[[#This Row],[Operating_Hours]]*51840,0)</f>
        <v>503.99998283386191</v>
      </c>
    </row>
    <row r="823" spans="1:13" hidden="1" x14ac:dyDescent="0.2">
      <c r="A823" t="s">
        <v>5</v>
      </c>
      <c r="B823" s="1">
        <v>44380.582245370373</v>
      </c>
      <c r="C823" s="1">
        <v>44380.583819444444</v>
      </c>
      <c r="D823">
        <v>2.2666666507720898</v>
      </c>
      <c r="E823">
        <v>682908</v>
      </c>
      <c r="F823">
        <v>218646</v>
      </c>
      <c r="G823" t="s">
        <v>44</v>
      </c>
      <c r="H823" t="s">
        <v>25</v>
      </c>
      <c r="I823">
        <f>tbl_Fact[[#This Row],[Duration]] / 60</f>
        <v>3.7777777512868163E-2</v>
      </c>
      <c r="J823">
        <f>IF(OR(G823="Run Time", G823="CC (Changeover Cleaning)"), I823, 0)</f>
        <v>0</v>
      </c>
      <c r="K823">
        <f>IF(G823&lt;&gt;"PM (Maintenance)", I823, 0)</f>
        <v>3.7777777512868163E-2</v>
      </c>
      <c r="L823" s="5">
        <f>MAX(tbl_Fact[[#This Row],[TotalBiscuitsMade]],tbl_Fact[[#This Row],[GoodMadeBiscuits]])</f>
        <v>682908</v>
      </c>
      <c r="M823" s="5">
        <f>IF(tbl_Fact[[#This Row],[Operating_Hours]]&gt;0,tbl_Fact[[#This Row],[Operating_Hours]]*51840,0)</f>
        <v>0</v>
      </c>
    </row>
    <row r="824" spans="1:13" hidden="1" x14ac:dyDescent="0.2">
      <c r="A824" t="s">
        <v>5</v>
      </c>
      <c r="B824" s="1">
        <v>44380.583819444444</v>
      </c>
      <c r="C824" s="1">
        <v>44380.585717592592</v>
      </c>
      <c r="D824">
        <v>2.7333333492279102</v>
      </c>
      <c r="E824">
        <v>682923</v>
      </c>
      <c r="F824">
        <v>218837</v>
      </c>
      <c r="G824" t="s">
        <v>43</v>
      </c>
      <c r="H824" t="s">
        <v>25</v>
      </c>
      <c r="I824">
        <f>tbl_Fact[[#This Row],[Duration]] / 60</f>
        <v>4.5555555820465173E-2</v>
      </c>
      <c r="J824">
        <f>IF(OR(G824="Run Time", G824="CC (Changeover Cleaning)"), I824, 0)</f>
        <v>4.5555555820465173E-2</v>
      </c>
      <c r="K824">
        <f>IF(G824&lt;&gt;"PM (Maintenance)", I824, 0)</f>
        <v>4.5555555820465173E-2</v>
      </c>
      <c r="L824" s="5">
        <f>MAX(tbl_Fact[[#This Row],[TotalBiscuitsMade]],tbl_Fact[[#This Row],[GoodMadeBiscuits]])</f>
        <v>682923</v>
      </c>
      <c r="M824" s="5">
        <f>IF(tbl_Fact[[#This Row],[Operating_Hours]]&gt;0,tbl_Fact[[#This Row],[Operating_Hours]]*51840,0)</f>
        <v>2361.6000137329147</v>
      </c>
    </row>
    <row r="825" spans="1:13" hidden="1" x14ac:dyDescent="0.2">
      <c r="A825" t="s">
        <v>5</v>
      </c>
      <c r="B825" s="1">
        <v>44380.585717592592</v>
      </c>
      <c r="C825" s="1">
        <v>44380.593275462961</v>
      </c>
      <c r="D825">
        <v>10.8833332061768</v>
      </c>
      <c r="E825">
        <v>689595</v>
      </c>
      <c r="F825">
        <v>225770</v>
      </c>
      <c r="G825" t="s">
        <v>44</v>
      </c>
      <c r="H825" t="s">
        <v>25</v>
      </c>
      <c r="I825">
        <f>tbl_Fact[[#This Row],[Duration]] / 60</f>
        <v>0.18138888676961334</v>
      </c>
      <c r="J825">
        <f>IF(OR(G825="Run Time", G825="CC (Changeover Cleaning)"), I825, 0)</f>
        <v>0</v>
      </c>
      <c r="K825">
        <f>IF(G825&lt;&gt;"PM (Maintenance)", I825, 0)</f>
        <v>0.18138888676961334</v>
      </c>
      <c r="L825" s="5">
        <f>MAX(tbl_Fact[[#This Row],[TotalBiscuitsMade]],tbl_Fact[[#This Row],[GoodMadeBiscuits]])</f>
        <v>689595</v>
      </c>
      <c r="M825" s="5">
        <f>IF(tbl_Fact[[#This Row],[Operating_Hours]]&gt;0,tbl_Fact[[#This Row],[Operating_Hours]]*51840,0)</f>
        <v>0</v>
      </c>
    </row>
    <row r="826" spans="1:13" hidden="1" x14ac:dyDescent="0.2">
      <c r="A826" t="s">
        <v>5</v>
      </c>
      <c r="B826" s="1">
        <v>44380.593275462961</v>
      </c>
      <c r="C826" s="1">
        <v>44380.594664351855</v>
      </c>
      <c r="D826">
        <v>2</v>
      </c>
      <c r="E826">
        <v>689648</v>
      </c>
      <c r="F826">
        <v>225472</v>
      </c>
      <c r="G826" t="s">
        <v>43</v>
      </c>
      <c r="H826" t="s">
        <v>25</v>
      </c>
      <c r="I826">
        <f>tbl_Fact[[#This Row],[Duration]] / 60</f>
        <v>3.3333333333333333E-2</v>
      </c>
      <c r="J826">
        <f>IF(OR(G826="Run Time", G826="CC (Changeover Cleaning)"), I826, 0)</f>
        <v>3.3333333333333333E-2</v>
      </c>
      <c r="K826">
        <f>IF(G826&lt;&gt;"PM (Maintenance)", I826, 0)</f>
        <v>3.3333333333333333E-2</v>
      </c>
      <c r="L826" s="5">
        <f>MAX(tbl_Fact[[#This Row],[TotalBiscuitsMade]],tbl_Fact[[#This Row],[GoodMadeBiscuits]])</f>
        <v>689648</v>
      </c>
      <c r="M826" s="5">
        <f>IF(tbl_Fact[[#This Row],[Operating_Hours]]&gt;0,tbl_Fact[[#This Row],[Operating_Hours]]*51840,0)</f>
        <v>1728</v>
      </c>
    </row>
    <row r="827" spans="1:13" hidden="1" x14ac:dyDescent="0.2">
      <c r="A827" t="s">
        <v>5</v>
      </c>
      <c r="B827" s="1">
        <v>44380.594664351855</v>
      </c>
      <c r="C827" s="1">
        <v>44380.596979166665</v>
      </c>
      <c r="D827">
        <v>3.3333332538604701</v>
      </c>
      <c r="E827">
        <v>691680</v>
      </c>
      <c r="F827">
        <v>227519</v>
      </c>
      <c r="G827" t="s">
        <v>44</v>
      </c>
      <c r="H827" t="s">
        <v>25</v>
      </c>
      <c r="I827">
        <f>tbl_Fact[[#This Row],[Duration]] / 60</f>
        <v>5.5555554231007838E-2</v>
      </c>
      <c r="J827">
        <f>IF(OR(G827="Run Time", G827="CC (Changeover Cleaning)"), I827, 0)</f>
        <v>0</v>
      </c>
      <c r="K827">
        <f>IF(G827&lt;&gt;"PM (Maintenance)", I827, 0)</f>
        <v>5.5555554231007838E-2</v>
      </c>
      <c r="L827" s="5">
        <f>MAX(tbl_Fact[[#This Row],[TotalBiscuitsMade]],tbl_Fact[[#This Row],[GoodMadeBiscuits]])</f>
        <v>691680</v>
      </c>
      <c r="M827" s="5">
        <f>IF(tbl_Fact[[#This Row],[Operating_Hours]]&gt;0,tbl_Fact[[#This Row],[Operating_Hours]]*51840,0)</f>
        <v>0</v>
      </c>
    </row>
    <row r="828" spans="1:13" hidden="1" x14ac:dyDescent="0.2">
      <c r="A828" t="s">
        <v>5</v>
      </c>
      <c r="B828" s="1">
        <v>44380.596979166665</v>
      </c>
      <c r="C828" s="1">
        <v>44380.60193287037</v>
      </c>
      <c r="D828">
        <v>7.1333332061767596</v>
      </c>
      <c r="E828">
        <v>691283</v>
      </c>
      <c r="F828">
        <v>227173</v>
      </c>
      <c r="G828" t="s">
        <v>43</v>
      </c>
      <c r="H828" t="s">
        <v>25</v>
      </c>
      <c r="I828">
        <f>tbl_Fact[[#This Row],[Duration]] / 60</f>
        <v>0.11888888676961266</v>
      </c>
      <c r="J828">
        <f>IF(OR(G828="Run Time", G828="CC (Changeover Cleaning)"), I828, 0)</f>
        <v>0.11888888676961266</v>
      </c>
      <c r="K828">
        <f>IF(G828&lt;&gt;"PM (Maintenance)", I828, 0)</f>
        <v>0.11888888676961266</v>
      </c>
      <c r="L828" s="5">
        <f>MAX(tbl_Fact[[#This Row],[TotalBiscuitsMade]],tbl_Fact[[#This Row],[GoodMadeBiscuits]])</f>
        <v>691283</v>
      </c>
      <c r="M828" s="5">
        <f>IF(tbl_Fact[[#This Row],[Operating_Hours]]&gt;0,tbl_Fact[[#This Row],[Operating_Hours]]*51840,0)</f>
        <v>6163.1998901367206</v>
      </c>
    </row>
    <row r="829" spans="1:13" hidden="1" x14ac:dyDescent="0.2">
      <c r="A829" t="s">
        <v>5</v>
      </c>
      <c r="B829" s="1">
        <v>44380.60193287037</v>
      </c>
      <c r="C829" s="1">
        <v>44380.603796296295</v>
      </c>
      <c r="D829">
        <v>2.6833333969116202</v>
      </c>
      <c r="E829">
        <v>692756</v>
      </c>
      <c r="F829">
        <v>229003</v>
      </c>
      <c r="G829" t="s">
        <v>44</v>
      </c>
      <c r="H829" t="s">
        <v>25</v>
      </c>
      <c r="I829">
        <f>tbl_Fact[[#This Row],[Duration]] / 60</f>
        <v>4.4722223281860339E-2</v>
      </c>
      <c r="J829">
        <f>IF(OR(G829="Run Time", G829="CC (Changeover Cleaning)"), I829, 0)</f>
        <v>0</v>
      </c>
      <c r="K829">
        <f>IF(G829&lt;&gt;"PM (Maintenance)", I829, 0)</f>
        <v>4.4722223281860339E-2</v>
      </c>
      <c r="L829" s="5">
        <f>MAX(tbl_Fact[[#This Row],[TotalBiscuitsMade]],tbl_Fact[[#This Row],[GoodMadeBiscuits]])</f>
        <v>692756</v>
      </c>
      <c r="M829" s="5">
        <f>IF(tbl_Fact[[#This Row],[Operating_Hours]]&gt;0,tbl_Fact[[#This Row],[Operating_Hours]]*51840,0)</f>
        <v>0</v>
      </c>
    </row>
    <row r="830" spans="1:13" hidden="1" x14ac:dyDescent="0.2">
      <c r="A830" t="s">
        <v>5</v>
      </c>
      <c r="B830" s="1">
        <v>44380.603796296295</v>
      </c>
      <c r="C830" s="1">
        <v>44380.607210648152</v>
      </c>
      <c r="D830">
        <v>4.9166665077209499</v>
      </c>
      <c r="E830">
        <v>693063</v>
      </c>
      <c r="F830">
        <v>228820</v>
      </c>
      <c r="G830" t="s">
        <v>43</v>
      </c>
      <c r="H830" t="s">
        <v>25</v>
      </c>
      <c r="I830">
        <f>tbl_Fact[[#This Row],[Duration]] / 60</f>
        <v>8.1944441795349168E-2</v>
      </c>
      <c r="J830">
        <f>IF(OR(G830="Run Time", G830="CC (Changeover Cleaning)"), I830, 0)</f>
        <v>8.1944441795349168E-2</v>
      </c>
      <c r="K830">
        <f>IF(G830&lt;&gt;"PM (Maintenance)", I830, 0)</f>
        <v>8.1944441795349168E-2</v>
      </c>
      <c r="L830" s="5">
        <f>MAX(tbl_Fact[[#This Row],[TotalBiscuitsMade]],tbl_Fact[[#This Row],[GoodMadeBiscuits]])</f>
        <v>693063</v>
      </c>
      <c r="M830" s="5">
        <f>IF(tbl_Fact[[#This Row],[Operating_Hours]]&gt;0,tbl_Fact[[#This Row],[Operating_Hours]]*51840,0)</f>
        <v>4247.9998626709012</v>
      </c>
    </row>
    <row r="831" spans="1:13" hidden="1" x14ac:dyDescent="0.2">
      <c r="A831" t="s">
        <v>5</v>
      </c>
      <c r="B831" s="1">
        <v>44380.607210648152</v>
      </c>
      <c r="C831" s="1">
        <v>44380.62908564815</v>
      </c>
      <c r="D831">
        <v>31.5</v>
      </c>
      <c r="E831">
        <v>714825</v>
      </c>
      <c r="F831">
        <v>250763</v>
      </c>
      <c r="G831" t="s">
        <v>44</v>
      </c>
      <c r="H831" t="s">
        <v>25</v>
      </c>
      <c r="I831">
        <f>tbl_Fact[[#This Row],[Duration]] / 60</f>
        <v>0.52500000000000002</v>
      </c>
      <c r="J831">
        <f>IF(OR(G831="Run Time", G831="CC (Changeover Cleaning)"), I831, 0)</f>
        <v>0</v>
      </c>
      <c r="K831">
        <f>IF(G831&lt;&gt;"PM (Maintenance)", I831, 0)</f>
        <v>0.52500000000000002</v>
      </c>
      <c r="L831" s="5">
        <f>MAX(tbl_Fact[[#This Row],[TotalBiscuitsMade]],tbl_Fact[[#This Row],[GoodMadeBiscuits]])</f>
        <v>714825</v>
      </c>
      <c r="M831" s="5">
        <f>IF(tbl_Fact[[#This Row],[Operating_Hours]]&gt;0,tbl_Fact[[#This Row],[Operating_Hours]]*51840,0)</f>
        <v>0</v>
      </c>
    </row>
    <row r="832" spans="1:13" hidden="1" x14ac:dyDescent="0.2">
      <c r="A832" t="s">
        <v>6</v>
      </c>
      <c r="B832" s="1">
        <v>44380.615486111114</v>
      </c>
      <c r="C832" s="1">
        <v>44380.615532407406</v>
      </c>
      <c r="D832">
        <v>6.6683329641819E-2</v>
      </c>
      <c r="E832">
        <v>0</v>
      </c>
      <c r="F832">
        <v>402</v>
      </c>
      <c r="G832" t="s">
        <v>43</v>
      </c>
      <c r="H832" t="s">
        <v>25</v>
      </c>
      <c r="I832">
        <f>tbl_Fact[[#This Row],[Duration]] / 60</f>
        <v>1.1113888273636501E-3</v>
      </c>
      <c r="J832">
        <f>IF(OR(G832="Run Time", G832="CC (Changeover Cleaning)"), I832, 0)</f>
        <v>1.1113888273636501E-3</v>
      </c>
      <c r="K832">
        <f>IF(G832&lt;&gt;"PM (Maintenance)", I832, 0)</f>
        <v>1.1113888273636501E-3</v>
      </c>
      <c r="L832" s="5">
        <f>MAX(tbl_Fact[[#This Row],[TotalBiscuitsMade]],tbl_Fact[[#This Row],[GoodMadeBiscuits]])</f>
        <v>402</v>
      </c>
      <c r="M832" s="5">
        <f>IF(tbl_Fact[[#This Row],[Operating_Hours]]&gt;0,tbl_Fact[[#This Row],[Operating_Hours]]*51840,0)</f>
        <v>57.614396810531623</v>
      </c>
    </row>
    <row r="833" spans="1:13" hidden="1" x14ac:dyDescent="0.2">
      <c r="A833" t="s">
        <v>6</v>
      </c>
      <c r="B833" s="1">
        <v>44380.615532407406</v>
      </c>
      <c r="C833" s="1">
        <v>44380.646886574075</v>
      </c>
      <c r="D833">
        <v>45.150848388671903</v>
      </c>
      <c r="E833">
        <v>0</v>
      </c>
      <c r="F833">
        <v>143</v>
      </c>
      <c r="G833" t="s">
        <v>44</v>
      </c>
      <c r="H833" t="s">
        <v>25</v>
      </c>
      <c r="I833">
        <f>tbl_Fact[[#This Row],[Duration]] / 60</f>
        <v>0.75251413981119841</v>
      </c>
      <c r="J833">
        <f>IF(OR(G833="Run Time", G833="CC (Changeover Cleaning)"), I833, 0)</f>
        <v>0</v>
      </c>
      <c r="K833">
        <f>IF(G833&lt;&gt;"PM (Maintenance)", I833, 0)</f>
        <v>0.75251413981119841</v>
      </c>
      <c r="L833" s="5">
        <f>MAX(tbl_Fact[[#This Row],[TotalBiscuitsMade]],tbl_Fact[[#This Row],[GoodMadeBiscuits]])</f>
        <v>143</v>
      </c>
      <c r="M833" s="5">
        <f>IF(tbl_Fact[[#This Row],[Operating_Hours]]&gt;0,tbl_Fact[[#This Row],[Operating_Hours]]*51840,0)</f>
        <v>0</v>
      </c>
    </row>
    <row r="834" spans="1:13" hidden="1" x14ac:dyDescent="0.2">
      <c r="A834" t="s">
        <v>5</v>
      </c>
      <c r="B834" s="1">
        <v>44380.62908564815</v>
      </c>
      <c r="C834" s="1">
        <v>44380.643819444442</v>
      </c>
      <c r="D834">
        <v>21.216667175293001</v>
      </c>
      <c r="E834">
        <v>715212</v>
      </c>
      <c r="F834">
        <v>250880</v>
      </c>
      <c r="G834" t="s">
        <v>43</v>
      </c>
      <c r="H834" t="s">
        <v>25</v>
      </c>
      <c r="I834">
        <f>tbl_Fact[[#This Row],[Duration]] / 60</f>
        <v>0.35361111958821667</v>
      </c>
      <c r="J834">
        <f>IF(OR(G834="Run Time", G834="CC (Changeover Cleaning)"), I834, 0)</f>
        <v>0.35361111958821667</v>
      </c>
      <c r="K834">
        <f>IF(G834&lt;&gt;"PM (Maintenance)", I834, 0)</f>
        <v>0.35361111958821667</v>
      </c>
      <c r="L834" s="5">
        <f>MAX(tbl_Fact[[#This Row],[TotalBiscuitsMade]],tbl_Fact[[#This Row],[GoodMadeBiscuits]])</f>
        <v>715212</v>
      </c>
      <c r="M834" s="5">
        <f>IF(tbl_Fact[[#This Row],[Operating_Hours]]&gt;0,tbl_Fact[[#This Row],[Operating_Hours]]*51840,0)</f>
        <v>18331.20043945315</v>
      </c>
    </row>
    <row r="835" spans="1:13" hidden="1" x14ac:dyDescent="0.2">
      <c r="A835" t="s">
        <v>5</v>
      </c>
      <c r="B835" s="1">
        <v>44380.643819444442</v>
      </c>
      <c r="C835" s="1">
        <v>44380.647465277776</v>
      </c>
      <c r="D835">
        <v>5.25</v>
      </c>
      <c r="E835">
        <v>718400</v>
      </c>
      <c r="F835">
        <v>254264</v>
      </c>
      <c r="G835" t="s">
        <v>44</v>
      </c>
      <c r="H835" t="s">
        <v>25</v>
      </c>
      <c r="I835">
        <f>tbl_Fact[[#This Row],[Duration]] / 60</f>
        <v>8.7499999999999994E-2</v>
      </c>
      <c r="J835">
        <f>IF(OR(G835="Run Time", G835="CC (Changeover Cleaning)"), I835, 0)</f>
        <v>0</v>
      </c>
      <c r="K835">
        <f>IF(G835&lt;&gt;"PM (Maintenance)", I835, 0)</f>
        <v>8.7499999999999994E-2</v>
      </c>
      <c r="L835" s="5">
        <f>MAX(tbl_Fact[[#This Row],[TotalBiscuitsMade]],tbl_Fact[[#This Row],[GoodMadeBiscuits]])</f>
        <v>718400</v>
      </c>
      <c r="M835" s="5">
        <f>IF(tbl_Fact[[#This Row],[Operating_Hours]]&gt;0,tbl_Fact[[#This Row],[Operating_Hours]]*51840,0)</f>
        <v>0</v>
      </c>
    </row>
    <row r="836" spans="1:13" hidden="1" x14ac:dyDescent="0.2">
      <c r="A836" t="s">
        <v>6</v>
      </c>
      <c r="B836" s="1">
        <v>44380.646886574075</v>
      </c>
      <c r="C836" s="1">
        <v>44380.647534722222</v>
      </c>
      <c r="D836">
        <v>0.93335002660751298</v>
      </c>
      <c r="E836">
        <v>0</v>
      </c>
      <c r="F836">
        <v>337</v>
      </c>
      <c r="G836" t="s">
        <v>43</v>
      </c>
      <c r="H836" t="s">
        <v>25</v>
      </c>
      <c r="I836">
        <f>tbl_Fact[[#This Row],[Duration]] / 60</f>
        <v>1.5555833776791882E-2</v>
      </c>
      <c r="J836">
        <f>IF(OR(G836="Run Time", G836="CC (Changeover Cleaning)"), I836, 0)</f>
        <v>1.5555833776791882E-2</v>
      </c>
      <c r="K836">
        <f>IF(G836&lt;&gt;"PM (Maintenance)", I836, 0)</f>
        <v>1.5555833776791882E-2</v>
      </c>
      <c r="L836" s="5">
        <f>MAX(tbl_Fact[[#This Row],[TotalBiscuitsMade]],tbl_Fact[[#This Row],[GoodMadeBiscuits]])</f>
        <v>337</v>
      </c>
      <c r="M836" s="5">
        <f>IF(tbl_Fact[[#This Row],[Operating_Hours]]&gt;0,tbl_Fact[[#This Row],[Operating_Hours]]*51840,0)</f>
        <v>806.41442298889115</v>
      </c>
    </row>
    <row r="837" spans="1:13" hidden="1" x14ac:dyDescent="0.2">
      <c r="A837" t="s">
        <v>5</v>
      </c>
      <c r="B837" s="1">
        <v>44380.647465277776</v>
      </c>
      <c r="C837" s="1">
        <v>44380.649814814817</v>
      </c>
      <c r="D837">
        <v>3.38333344459534</v>
      </c>
      <c r="E837">
        <v>718271</v>
      </c>
      <c r="F837">
        <v>254222</v>
      </c>
      <c r="G837" t="s">
        <v>43</v>
      </c>
      <c r="H837" t="s">
        <v>25</v>
      </c>
      <c r="I837">
        <f>tbl_Fact[[#This Row],[Duration]] / 60</f>
        <v>5.6388890743255669E-2</v>
      </c>
      <c r="J837">
        <f>IF(OR(G837="Run Time", G837="CC (Changeover Cleaning)"), I837, 0)</f>
        <v>5.6388890743255669E-2</v>
      </c>
      <c r="K837">
        <f>IF(G837&lt;&gt;"PM (Maintenance)", I837, 0)</f>
        <v>5.6388890743255669E-2</v>
      </c>
      <c r="L837" s="5">
        <f>MAX(tbl_Fact[[#This Row],[TotalBiscuitsMade]],tbl_Fact[[#This Row],[GoodMadeBiscuits]])</f>
        <v>718271</v>
      </c>
      <c r="M837" s="5">
        <f>IF(tbl_Fact[[#This Row],[Operating_Hours]]&gt;0,tbl_Fact[[#This Row],[Operating_Hours]]*51840,0)</f>
        <v>2923.2000961303738</v>
      </c>
    </row>
    <row r="838" spans="1:13" hidden="1" x14ac:dyDescent="0.2">
      <c r="A838" t="s">
        <v>6</v>
      </c>
      <c r="B838" s="1">
        <v>44380.647534722222</v>
      </c>
      <c r="C838" s="1">
        <v>44380.81454861111</v>
      </c>
      <c r="D838">
        <v>240.48677062988301</v>
      </c>
      <c r="E838">
        <v>0</v>
      </c>
      <c r="F838">
        <v>111</v>
      </c>
      <c r="G838" t="s">
        <v>44</v>
      </c>
      <c r="H838" t="s">
        <v>25</v>
      </c>
      <c r="I838">
        <f>tbl_Fact[[#This Row],[Duration]] / 60</f>
        <v>4.0081128438313831</v>
      </c>
      <c r="J838">
        <f>IF(OR(G838="Run Time", G838="CC (Changeover Cleaning)"), I838, 0)</f>
        <v>0</v>
      </c>
      <c r="K838">
        <f>IF(G838&lt;&gt;"PM (Maintenance)", I838, 0)</f>
        <v>4.0081128438313831</v>
      </c>
      <c r="L838" s="5">
        <f>MAX(tbl_Fact[[#This Row],[TotalBiscuitsMade]],tbl_Fact[[#This Row],[GoodMadeBiscuits]])</f>
        <v>111</v>
      </c>
      <c r="M838" s="5">
        <f>IF(tbl_Fact[[#This Row],[Operating_Hours]]&gt;0,tbl_Fact[[#This Row],[Operating_Hours]]*51840,0)</f>
        <v>0</v>
      </c>
    </row>
    <row r="839" spans="1:13" hidden="1" x14ac:dyDescent="0.2">
      <c r="A839" t="s">
        <v>5</v>
      </c>
      <c r="B839" s="1">
        <v>44380.649814814817</v>
      </c>
      <c r="C839" s="1">
        <v>44380.650868055556</v>
      </c>
      <c r="D839">
        <v>1.5166666507720901</v>
      </c>
      <c r="E839">
        <v>719431</v>
      </c>
      <c r="F839">
        <v>255128</v>
      </c>
      <c r="G839" t="s">
        <v>44</v>
      </c>
      <c r="H839" t="s">
        <v>25</v>
      </c>
      <c r="I839">
        <f>tbl_Fact[[#This Row],[Duration]] / 60</f>
        <v>2.5277777512868169E-2</v>
      </c>
      <c r="J839">
        <f>IF(OR(G839="Run Time", G839="CC (Changeover Cleaning)"), I839, 0)</f>
        <v>0</v>
      </c>
      <c r="K839">
        <f>IF(G839&lt;&gt;"PM (Maintenance)", I839, 0)</f>
        <v>2.5277777512868169E-2</v>
      </c>
      <c r="L839" s="5">
        <f>MAX(tbl_Fact[[#This Row],[TotalBiscuitsMade]],tbl_Fact[[#This Row],[GoodMadeBiscuits]])</f>
        <v>719431</v>
      </c>
      <c r="M839" s="5">
        <f>IF(tbl_Fact[[#This Row],[Operating_Hours]]&gt;0,tbl_Fact[[#This Row],[Operating_Hours]]*51840,0)</f>
        <v>0</v>
      </c>
    </row>
    <row r="840" spans="1:13" hidden="1" x14ac:dyDescent="0.2">
      <c r="A840" t="s">
        <v>5</v>
      </c>
      <c r="B840" s="1">
        <v>44380.650868055556</v>
      </c>
      <c r="C840" s="1">
        <v>44380.653425925928</v>
      </c>
      <c r="D840">
        <v>3.6833333969116202</v>
      </c>
      <c r="E840">
        <v>719107</v>
      </c>
      <c r="F840">
        <v>255257</v>
      </c>
      <c r="G840" t="s">
        <v>43</v>
      </c>
      <c r="H840" t="s">
        <v>25</v>
      </c>
      <c r="I840">
        <f>tbl_Fact[[#This Row],[Duration]] / 60</f>
        <v>6.1388889948527002E-2</v>
      </c>
      <c r="J840">
        <f>IF(OR(G840="Run Time", G840="CC (Changeover Cleaning)"), I840, 0)</f>
        <v>6.1388889948527002E-2</v>
      </c>
      <c r="K840">
        <f>IF(G840&lt;&gt;"PM (Maintenance)", I840, 0)</f>
        <v>6.1388889948527002E-2</v>
      </c>
      <c r="L840" s="5">
        <f>MAX(tbl_Fact[[#This Row],[TotalBiscuitsMade]],tbl_Fact[[#This Row],[GoodMadeBiscuits]])</f>
        <v>719107</v>
      </c>
      <c r="M840" s="5">
        <f>IF(tbl_Fact[[#This Row],[Operating_Hours]]&gt;0,tbl_Fact[[#This Row],[Operating_Hours]]*51840,0)</f>
        <v>3182.4000549316397</v>
      </c>
    </row>
    <row r="841" spans="1:13" hidden="1" x14ac:dyDescent="0.2">
      <c r="A841" t="s">
        <v>5</v>
      </c>
      <c r="B841" s="1">
        <v>44380.653425925928</v>
      </c>
      <c r="C841" s="1">
        <v>44380.655590277776</v>
      </c>
      <c r="D841">
        <v>3.11666655540466</v>
      </c>
      <c r="E841">
        <v>721149</v>
      </c>
      <c r="F841">
        <v>257025</v>
      </c>
      <c r="G841" t="s">
        <v>44</v>
      </c>
      <c r="H841" t="s">
        <v>25</v>
      </c>
      <c r="I841">
        <f>tbl_Fact[[#This Row],[Duration]] / 60</f>
        <v>5.1944442590077668E-2</v>
      </c>
      <c r="J841">
        <f>IF(OR(G841="Run Time", G841="CC (Changeover Cleaning)"), I841, 0)</f>
        <v>0</v>
      </c>
      <c r="K841">
        <f>IF(G841&lt;&gt;"PM (Maintenance)", I841, 0)</f>
        <v>5.1944442590077668E-2</v>
      </c>
      <c r="L841" s="5">
        <f>MAX(tbl_Fact[[#This Row],[TotalBiscuitsMade]],tbl_Fact[[#This Row],[GoodMadeBiscuits]])</f>
        <v>721149</v>
      </c>
      <c r="M841" s="5">
        <f>IF(tbl_Fact[[#This Row],[Operating_Hours]]&gt;0,tbl_Fact[[#This Row],[Operating_Hours]]*51840,0)</f>
        <v>0</v>
      </c>
    </row>
    <row r="842" spans="1:13" hidden="1" x14ac:dyDescent="0.2">
      <c r="A842" t="s">
        <v>5</v>
      </c>
      <c r="B842" s="1">
        <v>44380.655590277776</v>
      </c>
      <c r="C842" s="1">
        <v>44380.657175925924</v>
      </c>
      <c r="D842">
        <v>2.2833333015441899</v>
      </c>
      <c r="E842">
        <v>721253</v>
      </c>
      <c r="F842">
        <v>257395</v>
      </c>
      <c r="G842" t="s">
        <v>43</v>
      </c>
      <c r="H842" t="s">
        <v>25</v>
      </c>
      <c r="I842">
        <f>tbl_Fact[[#This Row],[Duration]] / 60</f>
        <v>3.8055555025736501E-2</v>
      </c>
      <c r="J842">
        <f>IF(OR(G842="Run Time", G842="CC (Changeover Cleaning)"), I842, 0)</f>
        <v>3.8055555025736501E-2</v>
      </c>
      <c r="K842">
        <f>IF(G842&lt;&gt;"PM (Maintenance)", I842, 0)</f>
        <v>3.8055555025736501E-2</v>
      </c>
      <c r="L842" s="5">
        <f>MAX(tbl_Fact[[#This Row],[TotalBiscuitsMade]],tbl_Fact[[#This Row],[GoodMadeBiscuits]])</f>
        <v>721253</v>
      </c>
      <c r="M842" s="5">
        <f>IF(tbl_Fact[[#This Row],[Operating_Hours]]&gt;0,tbl_Fact[[#This Row],[Operating_Hours]]*51840,0)</f>
        <v>1972.7999725341801</v>
      </c>
    </row>
    <row r="843" spans="1:13" hidden="1" x14ac:dyDescent="0.2">
      <c r="A843" t="s">
        <v>5</v>
      </c>
      <c r="B843" s="1">
        <v>44380.657175925924</v>
      </c>
      <c r="C843" s="1">
        <v>44380.659548611111</v>
      </c>
      <c r="D843">
        <v>3.4166667461395299</v>
      </c>
      <c r="E843">
        <v>723639</v>
      </c>
      <c r="F843">
        <v>259154</v>
      </c>
      <c r="G843" t="s">
        <v>44</v>
      </c>
      <c r="H843" t="s">
        <v>25</v>
      </c>
      <c r="I843">
        <f>tbl_Fact[[#This Row],[Duration]] / 60</f>
        <v>5.6944445768992165E-2</v>
      </c>
      <c r="J843">
        <f>IF(OR(G843="Run Time", G843="CC (Changeover Cleaning)"), I843, 0)</f>
        <v>0</v>
      </c>
      <c r="K843">
        <f>IF(G843&lt;&gt;"PM (Maintenance)", I843, 0)</f>
        <v>5.6944445768992165E-2</v>
      </c>
      <c r="L843" s="5">
        <f>MAX(tbl_Fact[[#This Row],[TotalBiscuitsMade]],tbl_Fact[[#This Row],[GoodMadeBiscuits]])</f>
        <v>723639</v>
      </c>
      <c r="M843" s="5">
        <f>IF(tbl_Fact[[#This Row],[Operating_Hours]]&gt;0,tbl_Fact[[#This Row],[Operating_Hours]]*51840,0)</f>
        <v>0</v>
      </c>
    </row>
    <row r="844" spans="1:13" hidden="1" x14ac:dyDescent="0.2">
      <c r="A844" t="s">
        <v>5</v>
      </c>
      <c r="B844" s="1">
        <v>44380.659548611111</v>
      </c>
      <c r="C844" s="1">
        <v>44380.661805555559</v>
      </c>
      <c r="D844">
        <v>3.25</v>
      </c>
      <c r="E844">
        <v>723518</v>
      </c>
      <c r="F844">
        <v>259307</v>
      </c>
      <c r="G844" t="s">
        <v>43</v>
      </c>
      <c r="H844" t="s">
        <v>25</v>
      </c>
      <c r="I844">
        <f>tbl_Fact[[#This Row],[Duration]] / 60</f>
        <v>5.4166666666666669E-2</v>
      </c>
      <c r="J844">
        <f>IF(OR(G844="Run Time", G844="CC (Changeover Cleaning)"), I844, 0)</f>
        <v>5.4166666666666669E-2</v>
      </c>
      <c r="K844">
        <f>IF(G844&lt;&gt;"PM (Maintenance)", I844, 0)</f>
        <v>5.4166666666666669E-2</v>
      </c>
      <c r="L844" s="5">
        <f>MAX(tbl_Fact[[#This Row],[TotalBiscuitsMade]],tbl_Fact[[#This Row],[GoodMadeBiscuits]])</f>
        <v>723518</v>
      </c>
      <c r="M844" s="5">
        <f>IF(tbl_Fact[[#This Row],[Operating_Hours]]&gt;0,tbl_Fact[[#This Row],[Operating_Hours]]*51840,0)</f>
        <v>2808</v>
      </c>
    </row>
    <row r="845" spans="1:13" hidden="1" x14ac:dyDescent="0.2">
      <c r="A845" t="s">
        <v>5</v>
      </c>
      <c r="B845" s="1">
        <v>44380.661805555559</v>
      </c>
      <c r="C845" s="1">
        <v>44380.661840277775</v>
      </c>
      <c r="D845">
        <v>5.0000000745058101E-2</v>
      </c>
      <c r="E845">
        <v>723235</v>
      </c>
      <c r="F845">
        <v>259363</v>
      </c>
      <c r="G845" t="s">
        <v>44</v>
      </c>
      <c r="H845" t="s">
        <v>25</v>
      </c>
      <c r="I845">
        <f>tbl_Fact[[#This Row],[Duration]] / 60</f>
        <v>8.3333334575096834E-4</v>
      </c>
      <c r="J845">
        <f>IF(OR(G845="Run Time", G845="CC (Changeover Cleaning)"), I845, 0)</f>
        <v>0</v>
      </c>
      <c r="K845">
        <f>IF(G845&lt;&gt;"PM (Maintenance)", I845, 0)</f>
        <v>8.3333334575096834E-4</v>
      </c>
      <c r="L845" s="5">
        <f>MAX(tbl_Fact[[#This Row],[TotalBiscuitsMade]],tbl_Fact[[#This Row],[GoodMadeBiscuits]])</f>
        <v>723235</v>
      </c>
      <c r="M845" s="5">
        <f>IF(tbl_Fact[[#This Row],[Operating_Hours]]&gt;0,tbl_Fact[[#This Row],[Operating_Hours]]*51840,0)</f>
        <v>0</v>
      </c>
    </row>
    <row r="846" spans="1:13" hidden="1" x14ac:dyDescent="0.2">
      <c r="A846" t="s">
        <v>5</v>
      </c>
      <c r="B846" s="1">
        <v>44380.661840277775</v>
      </c>
      <c r="C846" s="1">
        <v>44380.661898148152</v>
      </c>
      <c r="D846">
        <v>8.3333335816860199E-2</v>
      </c>
      <c r="E846">
        <v>723380</v>
      </c>
      <c r="F846">
        <v>259314</v>
      </c>
      <c r="G846" t="s">
        <v>43</v>
      </c>
      <c r="H846" t="s">
        <v>25</v>
      </c>
      <c r="I846">
        <f>tbl_Fact[[#This Row],[Duration]] / 60</f>
        <v>1.3888889302810033E-3</v>
      </c>
      <c r="J846">
        <f>IF(OR(G846="Run Time", G846="CC (Changeover Cleaning)"), I846, 0)</f>
        <v>1.3888889302810033E-3</v>
      </c>
      <c r="K846">
        <f>IF(G846&lt;&gt;"PM (Maintenance)", I846, 0)</f>
        <v>1.3888889302810033E-3</v>
      </c>
      <c r="L846" s="5">
        <f>MAX(tbl_Fact[[#This Row],[TotalBiscuitsMade]],tbl_Fact[[#This Row],[GoodMadeBiscuits]])</f>
        <v>723380</v>
      </c>
      <c r="M846" s="5">
        <f>IF(tbl_Fact[[#This Row],[Operating_Hours]]&gt;0,tbl_Fact[[#This Row],[Operating_Hours]]*51840,0)</f>
        <v>72.000002145767212</v>
      </c>
    </row>
    <row r="847" spans="1:13" hidden="1" x14ac:dyDescent="0.2">
      <c r="A847" t="s">
        <v>5</v>
      </c>
      <c r="B847" s="1">
        <v>44380.661898148152</v>
      </c>
      <c r="C847" s="1">
        <v>44380.662986111114</v>
      </c>
      <c r="D847">
        <v>1.56666672229767</v>
      </c>
      <c r="E847">
        <v>0</v>
      </c>
      <c r="F847">
        <v>259569</v>
      </c>
      <c r="G847" t="s">
        <v>44</v>
      </c>
      <c r="H847" t="s">
        <v>25</v>
      </c>
      <c r="I847">
        <f>tbl_Fact[[#This Row],[Duration]] / 60</f>
        <v>2.6111112038294502E-2</v>
      </c>
      <c r="J847">
        <f>IF(OR(G847="Run Time", G847="CC (Changeover Cleaning)"), I847, 0)</f>
        <v>0</v>
      </c>
      <c r="K847">
        <f>IF(G847&lt;&gt;"PM (Maintenance)", I847, 0)</f>
        <v>2.6111112038294502E-2</v>
      </c>
      <c r="L847" s="5">
        <f>MAX(tbl_Fact[[#This Row],[TotalBiscuitsMade]],tbl_Fact[[#This Row],[GoodMadeBiscuits]])</f>
        <v>259569</v>
      </c>
      <c r="M847" s="5">
        <f>IF(tbl_Fact[[#This Row],[Operating_Hours]]&gt;0,tbl_Fact[[#This Row],[Operating_Hours]]*51840,0)</f>
        <v>0</v>
      </c>
    </row>
    <row r="848" spans="1:13" hidden="1" x14ac:dyDescent="0.2">
      <c r="A848" t="s">
        <v>5</v>
      </c>
      <c r="B848" s="1">
        <v>44380.662986111114</v>
      </c>
      <c r="C848" s="1">
        <v>44380.701782407406</v>
      </c>
      <c r="D848">
        <v>55.866664886474602</v>
      </c>
      <c r="E848">
        <v>0</v>
      </c>
      <c r="F848">
        <v>463</v>
      </c>
      <c r="G848" t="s">
        <v>44</v>
      </c>
      <c r="H848" t="s">
        <v>25</v>
      </c>
      <c r="I848">
        <f>tbl_Fact[[#This Row],[Duration]] / 60</f>
        <v>0.93111108144124333</v>
      </c>
      <c r="J848">
        <f>IF(OR(G848="Run Time", G848="CC (Changeover Cleaning)"), I848, 0)</f>
        <v>0</v>
      </c>
      <c r="K848">
        <f>IF(G848&lt;&gt;"PM (Maintenance)", I848, 0)</f>
        <v>0.93111108144124333</v>
      </c>
      <c r="L848" s="5">
        <f>MAX(tbl_Fact[[#This Row],[TotalBiscuitsMade]],tbl_Fact[[#This Row],[GoodMadeBiscuits]])</f>
        <v>463</v>
      </c>
      <c r="M848" s="5">
        <f>IF(tbl_Fact[[#This Row],[Operating_Hours]]&gt;0,tbl_Fact[[#This Row],[Operating_Hours]]*51840,0)</f>
        <v>0</v>
      </c>
    </row>
    <row r="849" spans="1:13" hidden="1" x14ac:dyDescent="0.2">
      <c r="A849" t="s">
        <v>5</v>
      </c>
      <c r="B849" s="1">
        <v>44380.701782407406</v>
      </c>
      <c r="C849" s="1">
        <v>44380.772523148145</v>
      </c>
      <c r="D849">
        <v>101.866668701172</v>
      </c>
      <c r="E849">
        <v>0</v>
      </c>
      <c r="F849">
        <v>136</v>
      </c>
      <c r="G849" t="s">
        <v>43</v>
      </c>
      <c r="H849" t="s">
        <v>25</v>
      </c>
      <c r="I849">
        <f>tbl_Fact[[#This Row],[Duration]] / 60</f>
        <v>1.6977778116862001</v>
      </c>
      <c r="J849">
        <f>IF(OR(G849="Run Time", G849="CC (Changeover Cleaning)"), I849, 0)</f>
        <v>1.6977778116862001</v>
      </c>
      <c r="K849">
        <f>IF(G849&lt;&gt;"PM (Maintenance)", I849, 0)</f>
        <v>1.6977778116862001</v>
      </c>
      <c r="L849" s="5">
        <f>MAX(tbl_Fact[[#This Row],[TotalBiscuitsMade]],tbl_Fact[[#This Row],[GoodMadeBiscuits]])</f>
        <v>136</v>
      </c>
      <c r="M849" s="5">
        <f>IF(tbl_Fact[[#This Row],[Operating_Hours]]&gt;0,tbl_Fact[[#This Row],[Operating_Hours]]*51840,0)</f>
        <v>88012.801757812616</v>
      </c>
    </row>
    <row r="850" spans="1:13" hidden="1" x14ac:dyDescent="0.2">
      <c r="A850" t="s">
        <v>5</v>
      </c>
      <c r="B850" s="1">
        <v>44380.772523148145</v>
      </c>
      <c r="C850" s="1">
        <v>44380.819803240738</v>
      </c>
      <c r="D850">
        <v>68.083335876464801</v>
      </c>
      <c r="E850">
        <v>0</v>
      </c>
      <c r="F850">
        <v>129</v>
      </c>
      <c r="G850" t="s">
        <v>44</v>
      </c>
      <c r="H850" t="s">
        <v>25</v>
      </c>
      <c r="I850">
        <f>tbl_Fact[[#This Row],[Duration]] / 60</f>
        <v>1.1347222646077466</v>
      </c>
      <c r="J850">
        <f>IF(OR(G850="Run Time", G850="CC (Changeover Cleaning)"), I850, 0)</f>
        <v>0</v>
      </c>
      <c r="K850">
        <f>IF(G850&lt;&gt;"PM (Maintenance)", I850, 0)</f>
        <v>1.1347222646077466</v>
      </c>
      <c r="L850" s="5">
        <f>MAX(tbl_Fact[[#This Row],[TotalBiscuitsMade]],tbl_Fact[[#This Row],[GoodMadeBiscuits]])</f>
        <v>129</v>
      </c>
      <c r="M850" s="5">
        <f>IF(tbl_Fact[[#This Row],[Operating_Hours]]&gt;0,tbl_Fact[[#This Row],[Operating_Hours]]*51840,0)</f>
        <v>0</v>
      </c>
    </row>
    <row r="851" spans="1:13" hidden="1" x14ac:dyDescent="0.2">
      <c r="A851" t="s">
        <v>5</v>
      </c>
      <c r="B851" s="1">
        <v>44380.772523148145</v>
      </c>
      <c r="C851" s="1">
        <v>44380.772523148145</v>
      </c>
      <c r="D851">
        <v>0</v>
      </c>
      <c r="E851">
        <v>0</v>
      </c>
      <c r="F851">
        <v>476</v>
      </c>
      <c r="G851" t="s">
        <v>44</v>
      </c>
      <c r="H851" t="s">
        <v>26</v>
      </c>
      <c r="I851">
        <f>tbl_Fact[[#This Row],[Duration]] / 60</f>
        <v>0</v>
      </c>
      <c r="J851">
        <f>IF(OR(G851="Run Time", G851="CC (Changeover Cleaning)"), I851, 0)</f>
        <v>0</v>
      </c>
      <c r="K851">
        <f>IF(G851&lt;&gt;"PM (Maintenance)", I851, 0)</f>
        <v>0</v>
      </c>
      <c r="L851" s="5">
        <f>MAX(tbl_Fact[[#This Row],[TotalBiscuitsMade]],tbl_Fact[[#This Row],[GoodMadeBiscuits]])</f>
        <v>476</v>
      </c>
      <c r="M851" s="5">
        <f>IF(tbl_Fact[[#This Row],[Operating_Hours]]&gt;0,tbl_Fact[[#This Row],[Operating_Hours]]*51840,0)</f>
        <v>0</v>
      </c>
    </row>
    <row r="852" spans="1:13" x14ac:dyDescent="0.2">
      <c r="A852" t="s">
        <v>8</v>
      </c>
      <c r="B852" s="1">
        <v>44380.804016203707</v>
      </c>
      <c r="C852" s="1">
        <v>44380.815405092595</v>
      </c>
      <c r="D852">
        <v>16.400983810424801</v>
      </c>
      <c r="E852">
        <v>0</v>
      </c>
      <c r="F852">
        <v>161</v>
      </c>
      <c r="G852" t="s">
        <v>43</v>
      </c>
      <c r="H852" t="s">
        <v>26</v>
      </c>
      <c r="I852">
        <f>tbl_Fact[[#This Row],[Duration]] / 60</f>
        <v>0.2733497301737467</v>
      </c>
      <c r="J852">
        <f>IF(OR(G852="Run Time", G852="CC (Changeover Cleaning)"), I852, 0)</f>
        <v>0.2733497301737467</v>
      </c>
      <c r="K852">
        <f>IF(G852&lt;&gt;"PM (Maintenance)", I852, 0)</f>
        <v>0.2733497301737467</v>
      </c>
      <c r="L852" s="5">
        <f>MAX(tbl_Fact[[#This Row],[TotalBiscuitsMade]],tbl_Fact[[#This Row],[GoodMadeBiscuits]])</f>
        <v>161</v>
      </c>
      <c r="M852" s="5">
        <f>IF(tbl_Fact[[#This Row],[Operating_Hours]]&gt;0,tbl_Fact[[#This Row],[Operating_Hours]]*51840,0)</f>
        <v>14170.450012207029</v>
      </c>
    </row>
    <row r="853" spans="1:13" hidden="1" x14ac:dyDescent="0.2">
      <c r="A853" t="s">
        <v>6</v>
      </c>
      <c r="B853" s="1">
        <v>44380.81454861111</v>
      </c>
      <c r="C853" s="1">
        <v>44380.955150462964</v>
      </c>
      <c r="D853">
        <v>202.46981811523401</v>
      </c>
      <c r="E853">
        <v>0</v>
      </c>
      <c r="F853">
        <v>233</v>
      </c>
      <c r="G853" t="s">
        <v>43</v>
      </c>
      <c r="H853" t="s">
        <v>26</v>
      </c>
      <c r="I853">
        <f>tbl_Fact[[#This Row],[Duration]] / 60</f>
        <v>3.3744969685872332</v>
      </c>
      <c r="J853">
        <f>IF(OR(G853="Run Time", G853="CC (Changeover Cleaning)"), I853, 0)</f>
        <v>3.3744969685872332</v>
      </c>
      <c r="K853">
        <f>IF(G853&lt;&gt;"PM (Maintenance)", I853, 0)</f>
        <v>3.3744969685872332</v>
      </c>
      <c r="L853" s="5">
        <f>MAX(tbl_Fact[[#This Row],[TotalBiscuitsMade]],tbl_Fact[[#This Row],[GoodMadeBiscuits]])</f>
        <v>233</v>
      </c>
      <c r="M853" s="5">
        <f>IF(tbl_Fact[[#This Row],[Operating_Hours]]&gt;0,tbl_Fact[[#This Row],[Operating_Hours]]*51840,0)</f>
        <v>174933.92285156218</v>
      </c>
    </row>
    <row r="854" spans="1:13" x14ac:dyDescent="0.2">
      <c r="A854" t="s">
        <v>8</v>
      </c>
      <c r="B854" s="1">
        <v>44380.815405092595</v>
      </c>
      <c r="C854" s="1">
        <v>44381.954027777778</v>
      </c>
      <c r="D854">
        <v>1639.61633300781</v>
      </c>
      <c r="E854">
        <v>0</v>
      </c>
      <c r="F854">
        <v>286</v>
      </c>
      <c r="G854" t="s">
        <v>44</v>
      </c>
      <c r="H854" t="s">
        <v>27</v>
      </c>
      <c r="I854">
        <f>tbl_Fact[[#This Row],[Duration]] / 60</f>
        <v>27.326938883463502</v>
      </c>
      <c r="J854">
        <f>IF(OR(G854="Run Time", G854="CC (Changeover Cleaning)"), I854, 0)</f>
        <v>0</v>
      </c>
      <c r="K854">
        <f>IF(G854&lt;&gt;"PM (Maintenance)", I854, 0)</f>
        <v>27.326938883463502</v>
      </c>
      <c r="L854" s="5">
        <f>MAX(tbl_Fact[[#This Row],[TotalBiscuitsMade]],tbl_Fact[[#This Row],[GoodMadeBiscuits]])</f>
        <v>286</v>
      </c>
      <c r="M854" s="5">
        <f>IF(tbl_Fact[[#This Row],[Operating_Hours]]&gt;0,tbl_Fact[[#This Row],[Operating_Hours]]*51840,0)</f>
        <v>0</v>
      </c>
    </row>
    <row r="855" spans="1:13" hidden="1" x14ac:dyDescent="0.2">
      <c r="A855" t="s">
        <v>5</v>
      </c>
      <c r="B855" s="1">
        <v>44380.819803240738</v>
      </c>
      <c r="C855" s="1">
        <v>44380.837118055555</v>
      </c>
      <c r="D855">
        <v>24.933332443237301</v>
      </c>
      <c r="E855">
        <v>0</v>
      </c>
      <c r="F855">
        <v>135</v>
      </c>
      <c r="G855" t="s">
        <v>43</v>
      </c>
      <c r="H855" t="s">
        <v>25</v>
      </c>
      <c r="I855">
        <f>tbl_Fact[[#This Row],[Duration]] / 60</f>
        <v>0.41555554072062167</v>
      </c>
      <c r="J855">
        <f>IF(OR(G855="Run Time", G855="CC (Changeover Cleaning)"), I855, 0)</f>
        <v>0.41555554072062167</v>
      </c>
      <c r="K855">
        <f>IF(G855&lt;&gt;"PM (Maintenance)", I855, 0)</f>
        <v>0.41555554072062167</v>
      </c>
      <c r="L855" s="5">
        <f>MAX(tbl_Fact[[#This Row],[TotalBiscuitsMade]],tbl_Fact[[#This Row],[GoodMadeBiscuits]])</f>
        <v>135</v>
      </c>
      <c r="M855" s="5">
        <f>IF(tbl_Fact[[#This Row],[Operating_Hours]]&gt;0,tbl_Fact[[#This Row],[Operating_Hours]]*51840,0)</f>
        <v>21542.399230957028</v>
      </c>
    </row>
    <row r="856" spans="1:13" hidden="1" x14ac:dyDescent="0.2">
      <c r="A856" t="s">
        <v>5</v>
      </c>
      <c r="B856" s="1">
        <v>44380.837118055555</v>
      </c>
      <c r="C856" s="1">
        <v>44380.935069444444</v>
      </c>
      <c r="D856">
        <v>141.05000305175801</v>
      </c>
      <c r="E856">
        <v>0</v>
      </c>
      <c r="F856">
        <v>176</v>
      </c>
      <c r="G856" t="s">
        <v>44</v>
      </c>
      <c r="H856" t="s">
        <v>26</v>
      </c>
      <c r="I856">
        <f>tbl_Fact[[#This Row],[Duration]] / 60</f>
        <v>2.3508333841959668</v>
      </c>
      <c r="J856">
        <f>IF(OR(G856="Run Time", G856="CC (Changeover Cleaning)"), I856, 0)</f>
        <v>0</v>
      </c>
      <c r="K856">
        <f>IF(G856&lt;&gt;"PM (Maintenance)", I856, 0)</f>
        <v>2.3508333841959668</v>
      </c>
      <c r="L856" s="5">
        <f>MAX(tbl_Fact[[#This Row],[TotalBiscuitsMade]],tbl_Fact[[#This Row],[GoodMadeBiscuits]])</f>
        <v>176</v>
      </c>
      <c r="M856" s="5">
        <f>IF(tbl_Fact[[#This Row],[Operating_Hours]]&gt;0,tbl_Fact[[#This Row],[Operating_Hours]]*51840,0)</f>
        <v>0</v>
      </c>
    </row>
    <row r="857" spans="1:13" hidden="1" x14ac:dyDescent="0.2">
      <c r="A857" t="s">
        <v>5</v>
      </c>
      <c r="B857" s="1">
        <v>44380.935069444444</v>
      </c>
      <c r="C857" s="1">
        <v>44380.935173611113</v>
      </c>
      <c r="D857">
        <v>0.15000000596046401</v>
      </c>
      <c r="E857">
        <v>0</v>
      </c>
      <c r="F857">
        <v>76</v>
      </c>
      <c r="G857" t="s">
        <v>43</v>
      </c>
      <c r="H857" t="s">
        <v>26</v>
      </c>
      <c r="I857">
        <f>tbl_Fact[[#This Row],[Duration]] / 60</f>
        <v>2.5000000993410667E-3</v>
      </c>
      <c r="J857">
        <f>IF(OR(G857="Run Time", G857="CC (Changeover Cleaning)"), I857, 0)</f>
        <v>2.5000000993410667E-3</v>
      </c>
      <c r="K857">
        <f>IF(G857&lt;&gt;"PM (Maintenance)", I857, 0)</f>
        <v>2.5000000993410667E-3</v>
      </c>
      <c r="L857" s="5">
        <f>MAX(tbl_Fact[[#This Row],[TotalBiscuitsMade]],tbl_Fact[[#This Row],[GoodMadeBiscuits]])</f>
        <v>76</v>
      </c>
      <c r="M857" s="5">
        <f>IF(tbl_Fact[[#This Row],[Operating_Hours]]&gt;0,tbl_Fact[[#This Row],[Operating_Hours]]*51840,0)</f>
        <v>129.60000514984088</v>
      </c>
    </row>
    <row r="858" spans="1:13" hidden="1" x14ac:dyDescent="0.2">
      <c r="A858" t="s">
        <v>5</v>
      </c>
      <c r="B858" s="1">
        <v>44380.935173611113</v>
      </c>
      <c r="C858" s="1">
        <v>44380.935636574075</v>
      </c>
      <c r="D858">
        <v>0.66666668653488204</v>
      </c>
      <c r="E858">
        <v>0</v>
      </c>
      <c r="F858">
        <v>297</v>
      </c>
      <c r="G858" t="s">
        <v>44</v>
      </c>
      <c r="H858" t="s">
        <v>26</v>
      </c>
      <c r="I858">
        <f>tbl_Fact[[#This Row],[Duration]] / 60</f>
        <v>1.1111111442248033E-2</v>
      </c>
      <c r="J858">
        <f>IF(OR(G858="Run Time", G858="CC (Changeover Cleaning)"), I858, 0)</f>
        <v>0</v>
      </c>
      <c r="K858">
        <f>IF(G858&lt;&gt;"PM (Maintenance)", I858, 0)</f>
        <v>1.1111111442248033E-2</v>
      </c>
      <c r="L858" s="5">
        <f>MAX(tbl_Fact[[#This Row],[TotalBiscuitsMade]],tbl_Fact[[#This Row],[GoodMadeBiscuits]])</f>
        <v>297</v>
      </c>
      <c r="M858" s="5">
        <f>IF(tbl_Fact[[#This Row],[Operating_Hours]]&gt;0,tbl_Fact[[#This Row],[Operating_Hours]]*51840,0)</f>
        <v>0</v>
      </c>
    </row>
    <row r="859" spans="1:13" hidden="1" x14ac:dyDescent="0.2">
      <c r="A859" t="s">
        <v>5</v>
      </c>
      <c r="B859" s="1">
        <v>44380.935636574075</v>
      </c>
      <c r="C859" s="1">
        <v>44380.935752314814</v>
      </c>
      <c r="D859">
        <v>0.16666667163372001</v>
      </c>
      <c r="E859">
        <v>0</v>
      </c>
      <c r="F859">
        <v>279</v>
      </c>
      <c r="G859" t="s">
        <v>43</v>
      </c>
      <c r="H859" t="s">
        <v>26</v>
      </c>
      <c r="I859">
        <f>tbl_Fact[[#This Row],[Duration]] / 60</f>
        <v>2.7777778605620001E-3</v>
      </c>
      <c r="J859">
        <f>IF(OR(G859="Run Time", G859="CC (Changeover Cleaning)"), I859, 0)</f>
        <v>2.7777778605620001E-3</v>
      </c>
      <c r="K859">
        <f>IF(G859&lt;&gt;"PM (Maintenance)", I859, 0)</f>
        <v>2.7777778605620001E-3</v>
      </c>
      <c r="L859" s="5">
        <f>MAX(tbl_Fact[[#This Row],[TotalBiscuitsMade]],tbl_Fact[[#This Row],[GoodMadeBiscuits]])</f>
        <v>279</v>
      </c>
      <c r="M859" s="5">
        <f>IF(tbl_Fact[[#This Row],[Operating_Hours]]&gt;0,tbl_Fact[[#This Row],[Operating_Hours]]*51840,0)</f>
        <v>144.00000429153408</v>
      </c>
    </row>
    <row r="860" spans="1:13" hidden="1" x14ac:dyDescent="0.2">
      <c r="A860" t="s">
        <v>5</v>
      </c>
      <c r="B860" s="1">
        <v>44380.935752314814</v>
      </c>
      <c r="C860" s="1">
        <v>44380.936018518521</v>
      </c>
      <c r="D860">
        <v>0.38333332538604697</v>
      </c>
      <c r="E860">
        <v>0</v>
      </c>
      <c r="F860">
        <v>219</v>
      </c>
      <c r="G860" t="s">
        <v>44</v>
      </c>
      <c r="H860" t="s">
        <v>26</v>
      </c>
      <c r="I860">
        <f>tbl_Fact[[#This Row],[Duration]] / 60</f>
        <v>6.3888887564341164E-3</v>
      </c>
      <c r="J860">
        <f>IF(OR(G860="Run Time", G860="CC (Changeover Cleaning)"), I860, 0)</f>
        <v>0</v>
      </c>
      <c r="K860">
        <f>IF(G860&lt;&gt;"PM (Maintenance)", I860, 0)</f>
        <v>6.3888887564341164E-3</v>
      </c>
      <c r="L860" s="5">
        <f>MAX(tbl_Fact[[#This Row],[TotalBiscuitsMade]],tbl_Fact[[#This Row],[GoodMadeBiscuits]])</f>
        <v>219</v>
      </c>
      <c r="M860" s="5">
        <f>IF(tbl_Fact[[#This Row],[Operating_Hours]]&gt;0,tbl_Fact[[#This Row],[Operating_Hours]]*51840,0)</f>
        <v>0</v>
      </c>
    </row>
    <row r="861" spans="1:13" hidden="1" x14ac:dyDescent="0.2">
      <c r="A861" t="s">
        <v>5</v>
      </c>
      <c r="B861" s="1">
        <v>44380.936018518521</v>
      </c>
      <c r="C861" s="1">
        <v>44380.936122685183</v>
      </c>
      <c r="D861">
        <v>0.15000000596046401</v>
      </c>
      <c r="E861">
        <v>0</v>
      </c>
      <c r="F861">
        <v>179</v>
      </c>
      <c r="G861" t="s">
        <v>43</v>
      </c>
      <c r="H861" t="s">
        <v>26</v>
      </c>
      <c r="I861">
        <f>tbl_Fact[[#This Row],[Duration]] / 60</f>
        <v>2.5000000993410667E-3</v>
      </c>
      <c r="J861">
        <f>IF(OR(G861="Run Time", G861="CC (Changeover Cleaning)"), I861, 0)</f>
        <v>2.5000000993410667E-3</v>
      </c>
      <c r="K861">
        <f>IF(G861&lt;&gt;"PM (Maintenance)", I861, 0)</f>
        <v>2.5000000993410667E-3</v>
      </c>
      <c r="L861" s="5">
        <f>MAX(tbl_Fact[[#This Row],[TotalBiscuitsMade]],tbl_Fact[[#This Row],[GoodMadeBiscuits]])</f>
        <v>179</v>
      </c>
      <c r="M861" s="5">
        <f>IF(tbl_Fact[[#This Row],[Operating_Hours]]&gt;0,tbl_Fact[[#This Row],[Operating_Hours]]*51840,0)</f>
        <v>129.60000514984088</v>
      </c>
    </row>
    <row r="862" spans="1:13" hidden="1" x14ac:dyDescent="0.2">
      <c r="A862" t="s">
        <v>5</v>
      </c>
      <c r="B862" s="1">
        <v>44380.936122685183</v>
      </c>
      <c r="C862" s="1">
        <v>44380.936319444445</v>
      </c>
      <c r="D862">
        <v>0.28333333134651201</v>
      </c>
      <c r="E862">
        <v>0</v>
      </c>
      <c r="F862">
        <v>177</v>
      </c>
      <c r="G862" t="s">
        <v>44</v>
      </c>
      <c r="H862" t="s">
        <v>26</v>
      </c>
      <c r="I862">
        <f>tbl_Fact[[#This Row],[Duration]] / 60</f>
        <v>4.7222221891085334E-3</v>
      </c>
      <c r="J862">
        <f>IF(OR(G862="Run Time", G862="CC (Changeover Cleaning)"), I862, 0)</f>
        <v>0</v>
      </c>
      <c r="K862">
        <f>IF(G862&lt;&gt;"PM (Maintenance)", I862, 0)</f>
        <v>4.7222221891085334E-3</v>
      </c>
      <c r="L862" s="5">
        <f>MAX(tbl_Fact[[#This Row],[TotalBiscuitsMade]],tbl_Fact[[#This Row],[GoodMadeBiscuits]])</f>
        <v>177</v>
      </c>
      <c r="M862" s="5">
        <f>IF(tbl_Fact[[#This Row],[Operating_Hours]]&gt;0,tbl_Fact[[#This Row],[Operating_Hours]]*51840,0)</f>
        <v>0</v>
      </c>
    </row>
    <row r="863" spans="1:13" hidden="1" x14ac:dyDescent="0.2">
      <c r="A863" t="s">
        <v>5</v>
      </c>
      <c r="B863" s="1">
        <v>44380.936319444445</v>
      </c>
      <c r="C863" s="1">
        <v>44380.936423611114</v>
      </c>
      <c r="D863">
        <v>0.15000000596046401</v>
      </c>
      <c r="E863">
        <v>0</v>
      </c>
      <c r="F863">
        <v>359</v>
      </c>
      <c r="G863" t="s">
        <v>43</v>
      </c>
      <c r="H863" t="s">
        <v>26</v>
      </c>
      <c r="I863">
        <f>tbl_Fact[[#This Row],[Duration]] / 60</f>
        <v>2.5000000993410667E-3</v>
      </c>
      <c r="J863">
        <f>IF(OR(G863="Run Time", G863="CC (Changeover Cleaning)"), I863, 0)</f>
        <v>2.5000000993410667E-3</v>
      </c>
      <c r="K863">
        <f>IF(G863&lt;&gt;"PM (Maintenance)", I863, 0)</f>
        <v>2.5000000993410667E-3</v>
      </c>
      <c r="L863" s="5">
        <f>MAX(tbl_Fact[[#This Row],[TotalBiscuitsMade]],tbl_Fact[[#This Row],[GoodMadeBiscuits]])</f>
        <v>359</v>
      </c>
      <c r="M863" s="5">
        <f>IF(tbl_Fact[[#This Row],[Operating_Hours]]&gt;0,tbl_Fact[[#This Row],[Operating_Hours]]*51840,0)</f>
        <v>129.60000514984088</v>
      </c>
    </row>
    <row r="864" spans="1:13" hidden="1" x14ac:dyDescent="0.2">
      <c r="A864" t="s">
        <v>5</v>
      </c>
      <c r="B864" s="1">
        <v>44380.936423611114</v>
      </c>
      <c r="C864" s="1">
        <v>44380.936608796299</v>
      </c>
      <c r="D864">
        <v>0.266666680574417</v>
      </c>
      <c r="E864">
        <v>0</v>
      </c>
      <c r="F864">
        <v>247</v>
      </c>
      <c r="G864" t="s">
        <v>44</v>
      </c>
      <c r="H864" t="s">
        <v>26</v>
      </c>
      <c r="I864">
        <f>tbl_Fact[[#This Row],[Duration]] / 60</f>
        <v>4.444444676240283E-3</v>
      </c>
      <c r="J864">
        <f>IF(OR(G864="Run Time", G864="CC (Changeover Cleaning)"), I864, 0)</f>
        <v>0</v>
      </c>
      <c r="K864">
        <f>IF(G864&lt;&gt;"PM (Maintenance)", I864, 0)</f>
        <v>4.444444676240283E-3</v>
      </c>
      <c r="L864" s="5">
        <f>MAX(tbl_Fact[[#This Row],[TotalBiscuitsMade]],tbl_Fact[[#This Row],[GoodMadeBiscuits]])</f>
        <v>247</v>
      </c>
      <c r="M864" s="5">
        <f>IF(tbl_Fact[[#This Row],[Operating_Hours]]&gt;0,tbl_Fact[[#This Row],[Operating_Hours]]*51840,0)</f>
        <v>0</v>
      </c>
    </row>
    <row r="865" spans="1:13" hidden="1" x14ac:dyDescent="0.2">
      <c r="A865" t="s">
        <v>5</v>
      </c>
      <c r="B865" s="1">
        <v>44380.936608796299</v>
      </c>
      <c r="C865" s="1">
        <v>44380.936712962961</v>
      </c>
      <c r="D865">
        <v>0.15000000596046401</v>
      </c>
      <c r="E865">
        <v>0</v>
      </c>
      <c r="F865">
        <v>432</v>
      </c>
      <c r="G865" t="s">
        <v>43</v>
      </c>
      <c r="H865" t="s">
        <v>26</v>
      </c>
      <c r="I865">
        <f>tbl_Fact[[#This Row],[Duration]] / 60</f>
        <v>2.5000000993410667E-3</v>
      </c>
      <c r="J865">
        <f>IF(OR(G865="Run Time", G865="CC (Changeover Cleaning)"), I865, 0)</f>
        <v>2.5000000993410667E-3</v>
      </c>
      <c r="K865">
        <f>IF(G865&lt;&gt;"PM (Maintenance)", I865, 0)</f>
        <v>2.5000000993410667E-3</v>
      </c>
      <c r="L865" s="5">
        <f>MAX(tbl_Fact[[#This Row],[TotalBiscuitsMade]],tbl_Fact[[#This Row],[GoodMadeBiscuits]])</f>
        <v>432</v>
      </c>
      <c r="M865" s="5">
        <f>IF(tbl_Fact[[#This Row],[Operating_Hours]]&gt;0,tbl_Fact[[#This Row],[Operating_Hours]]*51840,0)</f>
        <v>129.60000514984088</v>
      </c>
    </row>
    <row r="866" spans="1:13" hidden="1" x14ac:dyDescent="0.2">
      <c r="A866" t="s">
        <v>5</v>
      </c>
      <c r="B866" s="1">
        <v>44380.936712962961</v>
      </c>
      <c r="C866" s="1">
        <v>44380.937685185185</v>
      </c>
      <c r="D866">
        <v>1.3999999761581401</v>
      </c>
      <c r="E866">
        <v>0</v>
      </c>
      <c r="F866">
        <v>123</v>
      </c>
      <c r="G866" t="s">
        <v>44</v>
      </c>
      <c r="H866" t="s">
        <v>26</v>
      </c>
      <c r="I866">
        <f>tbl_Fact[[#This Row],[Duration]] / 60</f>
        <v>2.3333332935969002E-2</v>
      </c>
      <c r="J866">
        <f>IF(OR(G866="Run Time", G866="CC (Changeover Cleaning)"), I866, 0)</f>
        <v>0</v>
      </c>
      <c r="K866">
        <f>IF(G866&lt;&gt;"PM (Maintenance)", I866, 0)</f>
        <v>2.3333332935969002E-2</v>
      </c>
      <c r="L866" s="5">
        <f>MAX(tbl_Fact[[#This Row],[TotalBiscuitsMade]],tbl_Fact[[#This Row],[GoodMadeBiscuits]])</f>
        <v>123</v>
      </c>
      <c r="M866" s="5">
        <f>IF(tbl_Fact[[#This Row],[Operating_Hours]]&gt;0,tbl_Fact[[#This Row],[Operating_Hours]]*51840,0)</f>
        <v>0</v>
      </c>
    </row>
    <row r="867" spans="1:13" hidden="1" x14ac:dyDescent="0.2">
      <c r="A867" t="s">
        <v>5</v>
      </c>
      <c r="B867" s="1">
        <v>44380.937685185185</v>
      </c>
      <c r="C867" s="1">
        <v>44380.937789351854</v>
      </c>
      <c r="D867">
        <v>0.15000000596046401</v>
      </c>
      <c r="E867">
        <v>0</v>
      </c>
      <c r="F867">
        <v>45</v>
      </c>
      <c r="G867" t="s">
        <v>43</v>
      </c>
      <c r="H867" t="s">
        <v>26</v>
      </c>
      <c r="I867">
        <f>tbl_Fact[[#This Row],[Duration]] / 60</f>
        <v>2.5000000993410667E-3</v>
      </c>
      <c r="J867">
        <f>IF(OR(G867="Run Time", G867="CC (Changeover Cleaning)"), I867, 0)</f>
        <v>2.5000000993410667E-3</v>
      </c>
      <c r="K867">
        <f>IF(G867&lt;&gt;"PM (Maintenance)", I867, 0)</f>
        <v>2.5000000993410667E-3</v>
      </c>
      <c r="L867" s="5">
        <f>MAX(tbl_Fact[[#This Row],[TotalBiscuitsMade]],tbl_Fact[[#This Row],[GoodMadeBiscuits]])</f>
        <v>45</v>
      </c>
      <c r="M867" s="5">
        <f>IF(tbl_Fact[[#This Row],[Operating_Hours]]&gt;0,tbl_Fact[[#This Row],[Operating_Hours]]*51840,0)</f>
        <v>129.60000514984088</v>
      </c>
    </row>
    <row r="868" spans="1:13" hidden="1" x14ac:dyDescent="0.2">
      <c r="A868" t="s">
        <v>5</v>
      </c>
      <c r="B868" s="1">
        <v>44380.937789351854</v>
      </c>
      <c r="C868" s="1">
        <v>44380.93949074074</v>
      </c>
      <c r="D868">
        <v>2.4500000476837198</v>
      </c>
      <c r="E868">
        <v>0</v>
      </c>
      <c r="F868">
        <v>357</v>
      </c>
      <c r="G868" t="s">
        <v>44</v>
      </c>
      <c r="H868" t="s">
        <v>26</v>
      </c>
      <c r="I868">
        <f>tbl_Fact[[#This Row],[Duration]] / 60</f>
        <v>4.0833334128061997E-2</v>
      </c>
      <c r="J868">
        <f>IF(OR(G868="Run Time", G868="CC (Changeover Cleaning)"), I868, 0)</f>
        <v>0</v>
      </c>
      <c r="K868">
        <f>IF(G868&lt;&gt;"PM (Maintenance)", I868, 0)</f>
        <v>4.0833334128061997E-2</v>
      </c>
      <c r="L868" s="5">
        <f>MAX(tbl_Fact[[#This Row],[TotalBiscuitsMade]],tbl_Fact[[#This Row],[GoodMadeBiscuits]])</f>
        <v>357</v>
      </c>
      <c r="M868" s="5">
        <f>IF(tbl_Fact[[#This Row],[Operating_Hours]]&gt;0,tbl_Fact[[#This Row],[Operating_Hours]]*51840,0)</f>
        <v>0</v>
      </c>
    </row>
    <row r="869" spans="1:13" hidden="1" x14ac:dyDescent="0.2">
      <c r="A869" t="s">
        <v>5</v>
      </c>
      <c r="B869" s="1">
        <v>44380.93949074074</v>
      </c>
      <c r="C869" s="1">
        <v>44380.93959490741</v>
      </c>
      <c r="D869">
        <v>0.15000000596046401</v>
      </c>
      <c r="E869">
        <v>0</v>
      </c>
      <c r="F869">
        <v>73</v>
      </c>
      <c r="G869" t="s">
        <v>43</v>
      </c>
      <c r="H869" t="s">
        <v>26</v>
      </c>
      <c r="I869">
        <f>tbl_Fact[[#This Row],[Duration]] / 60</f>
        <v>2.5000000993410667E-3</v>
      </c>
      <c r="J869">
        <f>IF(OR(G869="Run Time", G869="CC (Changeover Cleaning)"), I869, 0)</f>
        <v>2.5000000993410667E-3</v>
      </c>
      <c r="K869">
        <f>IF(G869&lt;&gt;"PM (Maintenance)", I869, 0)</f>
        <v>2.5000000993410667E-3</v>
      </c>
      <c r="L869" s="5">
        <f>MAX(tbl_Fact[[#This Row],[TotalBiscuitsMade]],tbl_Fact[[#This Row],[GoodMadeBiscuits]])</f>
        <v>73</v>
      </c>
      <c r="M869" s="5">
        <f>IF(tbl_Fact[[#This Row],[Operating_Hours]]&gt;0,tbl_Fact[[#This Row],[Operating_Hours]]*51840,0)</f>
        <v>129.60000514984088</v>
      </c>
    </row>
    <row r="870" spans="1:13" hidden="1" x14ac:dyDescent="0.2">
      <c r="A870" t="s">
        <v>5</v>
      </c>
      <c r="B870" s="1">
        <v>44380.93959490741</v>
      </c>
      <c r="C870" s="1">
        <v>44380.940104166664</v>
      </c>
      <c r="D870">
        <v>0.73333334922790505</v>
      </c>
      <c r="E870">
        <v>0</v>
      </c>
      <c r="F870">
        <v>249</v>
      </c>
      <c r="G870" t="s">
        <v>44</v>
      </c>
      <c r="H870" t="s">
        <v>26</v>
      </c>
      <c r="I870">
        <f>tbl_Fact[[#This Row],[Duration]] / 60</f>
        <v>1.2222222487131751E-2</v>
      </c>
      <c r="J870">
        <f>IF(OR(G870="Run Time", G870="CC (Changeover Cleaning)"), I870, 0)</f>
        <v>0</v>
      </c>
      <c r="K870">
        <f>IF(G870&lt;&gt;"PM (Maintenance)", I870, 0)</f>
        <v>1.2222222487131751E-2</v>
      </c>
      <c r="L870" s="5">
        <f>MAX(tbl_Fact[[#This Row],[TotalBiscuitsMade]],tbl_Fact[[#This Row],[GoodMadeBiscuits]])</f>
        <v>249</v>
      </c>
      <c r="M870" s="5">
        <f>IF(tbl_Fact[[#This Row],[Operating_Hours]]&gt;0,tbl_Fact[[#This Row],[Operating_Hours]]*51840,0)</f>
        <v>0</v>
      </c>
    </row>
    <row r="871" spans="1:13" hidden="1" x14ac:dyDescent="0.2">
      <c r="A871" t="s">
        <v>5</v>
      </c>
      <c r="B871" s="1">
        <v>44380.940104166664</v>
      </c>
      <c r="C871" s="1">
        <v>44380.940208333333</v>
      </c>
      <c r="D871">
        <v>0.15000000596046401</v>
      </c>
      <c r="E871">
        <v>0</v>
      </c>
      <c r="F871">
        <v>456</v>
      </c>
      <c r="G871" t="s">
        <v>43</v>
      </c>
      <c r="H871" t="s">
        <v>26</v>
      </c>
      <c r="I871">
        <f>tbl_Fact[[#This Row],[Duration]] / 60</f>
        <v>2.5000000993410667E-3</v>
      </c>
      <c r="J871">
        <f>IF(OR(G871="Run Time", G871="CC (Changeover Cleaning)"), I871, 0)</f>
        <v>2.5000000993410667E-3</v>
      </c>
      <c r="K871">
        <f>IF(G871&lt;&gt;"PM (Maintenance)", I871, 0)</f>
        <v>2.5000000993410667E-3</v>
      </c>
      <c r="L871" s="5">
        <f>MAX(tbl_Fact[[#This Row],[TotalBiscuitsMade]],tbl_Fact[[#This Row],[GoodMadeBiscuits]])</f>
        <v>456</v>
      </c>
      <c r="M871" s="5">
        <f>IF(tbl_Fact[[#This Row],[Operating_Hours]]&gt;0,tbl_Fact[[#This Row],[Operating_Hours]]*51840,0)</f>
        <v>129.60000514984088</v>
      </c>
    </row>
    <row r="872" spans="1:13" hidden="1" x14ac:dyDescent="0.2">
      <c r="A872" t="s">
        <v>5</v>
      </c>
      <c r="B872" s="1">
        <v>44380.940208333333</v>
      </c>
      <c r="C872" s="1">
        <v>44380.940520833334</v>
      </c>
      <c r="D872">
        <v>0.44999998807907099</v>
      </c>
      <c r="E872">
        <v>0</v>
      </c>
      <c r="F872">
        <v>378</v>
      </c>
      <c r="G872" t="s">
        <v>44</v>
      </c>
      <c r="H872" t="s">
        <v>26</v>
      </c>
      <c r="I872">
        <f>tbl_Fact[[#This Row],[Duration]] / 60</f>
        <v>7.49999980131785E-3</v>
      </c>
      <c r="J872">
        <f>IF(OR(G872="Run Time", G872="CC (Changeover Cleaning)"), I872, 0)</f>
        <v>0</v>
      </c>
      <c r="K872">
        <f>IF(G872&lt;&gt;"PM (Maintenance)", I872, 0)</f>
        <v>7.49999980131785E-3</v>
      </c>
      <c r="L872" s="5">
        <f>MAX(tbl_Fact[[#This Row],[TotalBiscuitsMade]],tbl_Fact[[#This Row],[GoodMadeBiscuits]])</f>
        <v>378</v>
      </c>
      <c r="M872" s="5">
        <f>IF(tbl_Fact[[#This Row],[Operating_Hours]]&gt;0,tbl_Fact[[#This Row],[Operating_Hours]]*51840,0)</f>
        <v>0</v>
      </c>
    </row>
    <row r="873" spans="1:13" hidden="1" x14ac:dyDescent="0.2">
      <c r="A873" t="s">
        <v>5</v>
      </c>
      <c r="B873" s="1">
        <v>44380.940520833334</v>
      </c>
      <c r="C873" s="1">
        <v>44380.940636574072</v>
      </c>
      <c r="D873">
        <v>0.16666667163372001</v>
      </c>
      <c r="E873">
        <v>0</v>
      </c>
      <c r="F873">
        <v>1</v>
      </c>
      <c r="G873" t="s">
        <v>43</v>
      </c>
      <c r="H873" t="s">
        <v>26</v>
      </c>
      <c r="I873">
        <f>tbl_Fact[[#This Row],[Duration]] / 60</f>
        <v>2.7777778605620001E-3</v>
      </c>
      <c r="J873">
        <f>IF(OR(G873="Run Time", G873="CC (Changeover Cleaning)"), I873, 0)</f>
        <v>2.7777778605620001E-3</v>
      </c>
      <c r="K873">
        <f>IF(G873&lt;&gt;"PM (Maintenance)", I873, 0)</f>
        <v>2.7777778605620001E-3</v>
      </c>
      <c r="L873" s="5">
        <f>MAX(tbl_Fact[[#This Row],[TotalBiscuitsMade]],tbl_Fact[[#This Row],[GoodMadeBiscuits]])</f>
        <v>1</v>
      </c>
      <c r="M873" s="5">
        <f>IF(tbl_Fact[[#This Row],[Operating_Hours]]&gt;0,tbl_Fact[[#This Row],[Operating_Hours]]*51840,0)</f>
        <v>144.00000429153408</v>
      </c>
    </row>
    <row r="874" spans="1:13" hidden="1" x14ac:dyDescent="0.2">
      <c r="A874" t="s">
        <v>5</v>
      </c>
      <c r="B874" s="1">
        <v>44380.940636574072</v>
      </c>
      <c r="C874" s="1">
        <v>44380.94091435185</v>
      </c>
      <c r="D874">
        <v>0.40000000596046398</v>
      </c>
      <c r="E874">
        <v>0</v>
      </c>
      <c r="F874">
        <v>339</v>
      </c>
      <c r="G874" t="s">
        <v>44</v>
      </c>
      <c r="H874" t="s">
        <v>26</v>
      </c>
      <c r="I874">
        <f>tbl_Fact[[#This Row],[Duration]] / 60</f>
        <v>6.6666667660077328E-3</v>
      </c>
      <c r="J874">
        <f>IF(OR(G874="Run Time", G874="CC (Changeover Cleaning)"), I874, 0)</f>
        <v>0</v>
      </c>
      <c r="K874">
        <f>IF(G874&lt;&gt;"PM (Maintenance)", I874, 0)</f>
        <v>6.6666667660077328E-3</v>
      </c>
      <c r="L874" s="5">
        <f>MAX(tbl_Fact[[#This Row],[TotalBiscuitsMade]],tbl_Fact[[#This Row],[GoodMadeBiscuits]])</f>
        <v>339</v>
      </c>
      <c r="M874" s="5">
        <f>IF(tbl_Fact[[#This Row],[Operating_Hours]]&gt;0,tbl_Fact[[#This Row],[Operating_Hours]]*51840,0)</f>
        <v>0</v>
      </c>
    </row>
    <row r="875" spans="1:13" hidden="1" x14ac:dyDescent="0.2">
      <c r="A875" t="s">
        <v>5</v>
      </c>
      <c r="B875" s="1">
        <v>44380.94091435185</v>
      </c>
      <c r="C875" s="1">
        <v>44380.941030092596</v>
      </c>
      <c r="D875">
        <v>0.16666667163372001</v>
      </c>
      <c r="E875">
        <v>0</v>
      </c>
      <c r="F875">
        <v>16</v>
      </c>
      <c r="G875" t="s">
        <v>43</v>
      </c>
      <c r="H875" t="s">
        <v>26</v>
      </c>
      <c r="I875">
        <f>tbl_Fact[[#This Row],[Duration]] / 60</f>
        <v>2.7777778605620001E-3</v>
      </c>
      <c r="J875">
        <f>IF(OR(G875="Run Time", G875="CC (Changeover Cleaning)"), I875, 0)</f>
        <v>2.7777778605620001E-3</v>
      </c>
      <c r="K875">
        <f>IF(G875&lt;&gt;"PM (Maintenance)", I875, 0)</f>
        <v>2.7777778605620001E-3</v>
      </c>
      <c r="L875" s="5">
        <f>MAX(tbl_Fact[[#This Row],[TotalBiscuitsMade]],tbl_Fact[[#This Row],[GoodMadeBiscuits]])</f>
        <v>16</v>
      </c>
      <c r="M875" s="5">
        <f>IF(tbl_Fact[[#This Row],[Operating_Hours]]&gt;0,tbl_Fact[[#This Row],[Operating_Hours]]*51840,0)</f>
        <v>144.00000429153408</v>
      </c>
    </row>
    <row r="876" spans="1:13" hidden="1" x14ac:dyDescent="0.2">
      <c r="A876" t="s">
        <v>5</v>
      </c>
      <c r="B876" s="1">
        <v>44380.941030092596</v>
      </c>
      <c r="C876" s="1">
        <v>44380.941296296296</v>
      </c>
      <c r="D876">
        <v>0.38333332538604697</v>
      </c>
      <c r="E876">
        <v>0</v>
      </c>
      <c r="F876">
        <v>265</v>
      </c>
      <c r="G876" t="s">
        <v>44</v>
      </c>
      <c r="H876" t="s">
        <v>26</v>
      </c>
      <c r="I876">
        <f>tbl_Fact[[#This Row],[Duration]] / 60</f>
        <v>6.3888887564341164E-3</v>
      </c>
      <c r="J876">
        <f>IF(OR(G876="Run Time", G876="CC (Changeover Cleaning)"), I876, 0)</f>
        <v>0</v>
      </c>
      <c r="K876">
        <f>IF(G876&lt;&gt;"PM (Maintenance)", I876, 0)</f>
        <v>6.3888887564341164E-3</v>
      </c>
      <c r="L876" s="5">
        <f>MAX(tbl_Fact[[#This Row],[TotalBiscuitsMade]],tbl_Fact[[#This Row],[GoodMadeBiscuits]])</f>
        <v>265</v>
      </c>
      <c r="M876" s="5">
        <f>IF(tbl_Fact[[#This Row],[Operating_Hours]]&gt;0,tbl_Fact[[#This Row],[Operating_Hours]]*51840,0)</f>
        <v>0</v>
      </c>
    </row>
    <row r="877" spans="1:13" hidden="1" x14ac:dyDescent="0.2">
      <c r="A877" t="s">
        <v>5</v>
      </c>
      <c r="B877" s="1">
        <v>44380.941296296296</v>
      </c>
      <c r="C877" s="1">
        <v>44380.941400462965</v>
      </c>
      <c r="D877">
        <v>0.15000000596046401</v>
      </c>
      <c r="E877">
        <v>0</v>
      </c>
      <c r="F877">
        <v>34</v>
      </c>
      <c r="G877" t="s">
        <v>43</v>
      </c>
      <c r="H877" t="s">
        <v>26</v>
      </c>
      <c r="I877">
        <f>tbl_Fact[[#This Row],[Duration]] / 60</f>
        <v>2.5000000993410667E-3</v>
      </c>
      <c r="J877">
        <f>IF(OR(G877="Run Time", G877="CC (Changeover Cleaning)"), I877, 0)</f>
        <v>2.5000000993410667E-3</v>
      </c>
      <c r="K877">
        <f>IF(G877&lt;&gt;"PM (Maintenance)", I877, 0)</f>
        <v>2.5000000993410667E-3</v>
      </c>
      <c r="L877" s="5">
        <f>MAX(tbl_Fact[[#This Row],[TotalBiscuitsMade]],tbl_Fact[[#This Row],[GoodMadeBiscuits]])</f>
        <v>34</v>
      </c>
      <c r="M877" s="5">
        <f>IF(tbl_Fact[[#This Row],[Operating_Hours]]&gt;0,tbl_Fact[[#This Row],[Operating_Hours]]*51840,0)</f>
        <v>129.60000514984088</v>
      </c>
    </row>
    <row r="878" spans="1:13" hidden="1" x14ac:dyDescent="0.2">
      <c r="A878" t="s">
        <v>5</v>
      </c>
      <c r="B878" s="1">
        <v>44380.941400462965</v>
      </c>
      <c r="C878" s="1">
        <v>44380.941689814812</v>
      </c>
      <c r="D878">
        <v>0.41666665673255898</v>
      </c>
      <c r="E878">
        <v>0</v>
      </c>
      <c r="F878">
        <v>187</v>
      </c>
      <c r="G878" t="s">
        <v>44</v>
      </c>
      <c r="H878" t="s">
        <v>26</v>
      </c>
      <c r="I878">
        <f>tbl_Fact[[#This Row],[Duration]] / 60</f>
        <v>6.9444442788759832E-3</v>
      </c>
      <c r="J878">
        <f>IF(OR(G878="Run Time", G878="CC (Changeover Cleaning)"), I878, 0)</f>
        <v>0</v>
      </c>
      <c r="K878">
        <f>IF(G878&lt;&gt;"PM (Maintenance)", I878, 0)</f>
        <v>6.9444442788759832E-3</v>
      </c>
      <c r="L878" s="5">
        <f>MAX(tbl_Fact[[#This Row],[TotalBiscuitsMade]],tbl_Fact[[#This Row],[GoodMadeBiscuits]])</f>
        <v>187</v>
      </c>
      <c r="M878" s="5">
        <f>IF(tbl_Fact[[#This Row],[Operating_Hours]]&gt;0,tbl_Fact[[#This Row],[Operating_Hours]]*51840,0)</f>
        <v>0</v>
      </c>
    </row>
    <row r="879" spans="1:13" hidden="1" x14ac:dyDescent="0.2">
      <c r="A879" t="s">
        <v>5</v>
      </c>
      <c r="B879" s="1">
        <v>44380.941689814812</v>
      </c>
      <c r="C879" s="1">
        <v>44380.941793981481</v>
      </c>
      <c r="D879">
        <v>0.15000000596046401</v>
      </c>
      <c r="E879">
        <v>0</v>
      </c>
      <c r="F879">
        <v>342</v>
      </c>
      <c r="G879" t="s">
        <v>43</v>
      </c>
      <c r="H879" t="s">
        <v>26</v>
      </c>
      <c r="I879">
        <f>tbl_Fact[[#This Row],[Duration]] / 60</f>
        <v>2.5000000993410667E-3</v>
      </c>
      <c r="J879">
        <f>IF(OR(G879="Run Time", G879="CC (Changeover Cleaning)"), I879, 0)</f>
        <v>2.5000000993410667E-3</v>
      </c>
      <c r="K879">
        <f>IF(G879&lt;&gt;"PM (Maintenance)", I879, 0)</f>
        <v>2.5000000993410667E-3</v>
      </c>
      <c r="L879" s="5">
        <f>MAX(tbl_Fact[[#This Row],[TotalBiscuitsMade]],tbl_Fact[[#This Row],[GoodMadeBiscuits]])</f>
        <v>342</v>
      </c>
      <c r="M879" s="5">
        <f>IF(tbl_Fact[[#This Row],[Operating_Hours]]&gt;0,tbl_Fact[[#This Row],[Operating_Hours]]*51840,0)</f>
        <v>129.60000514984088</v>
      </c>
    </row>
    <row r="880" spans="1:13" hidden="1" x14ac:dyDescent="0.2">
      <c r="A880" t="s">
        <v>5</v>
      </c>
      <c r="B880" s="1">
        <v>44380.941793981481</v>
      </c>
      <c r="C880" s="1">
        <v>44380.942048611112</v>
      </c>
      <c r="D880">
        <v>0.36666667461395303</v>
      </c>
      <c r="E880">
        <v>0</v>
      </c>
      <c r="F880">
        <v>357</v>
      </c>
      <c r="G880" t="s">
        <v>44</v>
      </c>
      <c r="H880" t="s">
        <v>26</v>
      </c>
      <c r="I880">
        <f>tbl_Fact[[#This Row],[Duration]] / 60</f>
        <v>6.1111112435658834E-3</v>
      </c>
      <c r="J880">
        <f>IF(OR(G880="Run Time", G880="CC (Changeover Cleaning)"), I880, 0)</f>
        <v>0</v>
      </c>
      <c r="K880">
        <f>IF(G880&lt;&gt;"PM (Maintenance)", I880, 0)</f>
        <v>6.1111112435658834E-3</v>
      </c>
      <c r="L880" s="5">
        <f>MAX(tbl_Fact[[#This Row],[TotalBiscuitsMade]],tbl_Fact[[#This Row],[GoodMadeBiscuits]])</f>
        <v>357</v>
      </c>
      <c r="M880" s="5">
        <f>IF(tbl_Fact[[#This Row],[Operating_Hours]]&gt;0,tbl_Fact[[#This Row],[Operating_Hours]]*51840,0)</f>
        <v>0</v>
      </c>
    </row>
    <row r="881" spans="1:13" hidden="1" x14ac:dyDescent="0.2">
      <c r="A881" t="s">
        <v>5</v>
      </c>
      <c r="B881" s="1">
        <v>44380.942048611112</v>
      </c>
      <c r="C881" s="1">
        <v>44380.942152777781</v>
      </c>
      <c r="D881">
        <v>0.15000000596046401</v>
      </c>
      <c r="E881">
        <v>0</v>
      </c>
      <c r="F881">
        <v>465</v>
      </c>
      <c r="G881" t="s">
        <v>43</v>
      </c>
      <c r="H881" t="s">
        <v>26</v>
      </c>
      <c r="I881">
        <f>tbl_Fact[[#This Row],[Duration]] / 60</f>
        <v>2.5000000993410667E-3</v>
      </c>
      <c r="J881">
        <f>IF(OR(G881="Run Time", G881="CC (Changeover Cleaning)"), I881, 0)</f>
        <v>2.5000000993410667E-3</v>
      </c>
      <c r="K881">
        <f>IF(G881&lt;&gt;"PM (Maintenance)", I881, 0)</f>
        <v>2.5000000993410667E-3</v>
      </c>
      <c r="L881" s="5">
        <f>MAX(tbl_Fact[[#This Row],[TotalBiscuitsMade]],tbl_Fact[[#This Row],[GoodMadeBiscuits]])</f>
        <v>465</v>
      </c>
      <c r="M881" s="5">
        <f>IF(tbl_Fact[[#This Row],[Operating_Hours]]&gt;0,tbl_Fact[[#This Row],[Operating_Hours]]*51840,0)</f>
        <v>129.60000514984088</v>
      </c>
    </row>
    <row r="882" spans="1:13" hidden="1" x14ac:dyDescent="0.2">
      <c r="A882" t="s">
        <v>5</v>
      </c>
      <c r="B882" s="1">
        <v>44380.942152777781</v>
      </c>
      <c r="C882" s="1">
        <v>44380.942731481482</v>
      </c>
      <c r="D882">
        <v>0.83333331346511796</v>
      </c>
      <c r="E882">
        <v>0</v>
      </c>
      <c r="F882">
        <v>256</v>
      </c>
      <c r="G882" t="s">
        <v>44</v>
      </c>
      <c r="H882" t="s">
        <v>26</v>
      </c>
      <c r="I882">
        <f>tbl_Fact[[#This Row],[Duration]] / 60</f>
        <v>1.3888888557751966E-2</v>
      </c>
      <c r="J882">
        <f>IF(OR(G882="Run Time", G882="CC (Changeover Cleaning)"), I882, 0)</f>
        <v>0</v>
      </c>
      <c r="K882">
        <f>IF(G882&lt;&gt;"PM (Maintenance)", I882, 0)</f>
        <v>1.3888888557751966E-2</v>
      </c>
      <c r="L882" s="5">
        <f>MAX(tbl_Fact[[#This Row],[TotalBiscuitsMade]],tbl_Fact[[#This Row],[GoodMadeBiscuits]])</f>
        <v>256</v>
      </c>
      <c r="M882" s="5">
        <f>IF(tbl_Fact[[#This Row],[Operating_Hours]]&gt;0,tbl_Fact[[#This Row],[Operating_Hours]]*51840,0)</f>
        <v>0</v>
      </c>
    </row>
    <row r="883" spans="1:13" hidden="1" x14ac:dyDescent="0.2">
      <c r="A883" t="s">
        <v>5</v>
      </c>
      <c r="B883" s="1">
        <v>44380.942731481482</v>
      </c>
      <c r="C883" s="1">
        <v>44380.942835648151</v>
      </c>
      <c r="D883">
        <v>0.15000000596046401</v>
      </c>
      <c r="E883">
        <v>0</v>
      </c>
      <c r="F883">
        <v>249</v>
      </c>
      <c r="G883" t="s">
        <v>43</v>
      </c>
      <c r="H883" t="s">
        <v>26</v>
      </c>
      <c r="I883">
        <f>tbl_Fact[[#This Row],[Duration]] / 60</f>
        <v>2.5000000993410667E-3</v>
      </c>
      <c r="J883">
        <f>IF(OR(G883="Run Time", G883="CC (Changeover Cleaning)"), I883, 0)</f>
        <v>2.5000000993410667E-3</v>
      </c>
      <c r="K883">
        <f>IF(G883&lt;&gt;"PM (Maintenance)", I883, 0)</f>
        <v>2.5000000993410667E-3</v>
      </c>
      <c r="L883" s="5">
        <f>MAX(tbl_Fact[[#This Row],[TotalBiscuitsMade]],tbl_Fact[[#This Row],[GoodMadeBiscuits]])</f>
        <v>249</v>
      </c>
      <c r="M883" s="5">
        <f>IF(tbl_Fact[[#This Row],[Operating_Hours]]&gt;0,tbl_Fact[[#This Row],[Operating_Hours]]*51840,0)</f>
        <v>129.60000514984088</v>
      </c>
    </row>
    <row r="884" spans="1:13" hidden="1" x14ac:dyDescent="0.2">
      <c r="A884" t="s">
        <v>5</v>
      </c>
      <c r="B884" s="1">
        <v>44380.942835648151</v>
      </c>
      <c r="C884" s="1">
        <v>44380.949803240743</v>
      </c>
      <c r="D884">
        <v>10.0333337783813</v>
      </c>
      <c r="E884">
        <v>0</v>
      </c>
      <c r="F884">
        <v>83</v>
      </c>
      <c r="G884" t="s">
        <v>44</v>
      </c>
      <c r="H884" t="s">
        <v>25</v>
      </c>
      <c r="I884">
        <f>tbl_Fact[[#This Row],[Duration]] / 60</f>
        <v>0.16722222963968833</v>
      </c>
      <c r="J884">
        <f>IF(OR(G884="Run Time", G884="CC (Changeover Cleaning)"), I884, 0)</f>
        <v>0</v>
      </c>
      <c r="K884">
        <f>IF(G884&lt;&gt;"PM (Maintenance)", I884, 0)</f>
        <v>0.16722222963968833</v>
      </c>
      <c r="L884" s="5">
        <f>MAX(tbl_Fact[[#This Row],[TotalBiscuitsMade]],tbl_Fact[[#This Row],[GoodMadeBiscuits]])</f>
        <v>83</v>
      </c>
      <c r="M884" s="5">
        <f>IF(tbl_Fact[[#This Row],[Operating_Hours]]&gt;0,tbl_Fact[[#This Row],[Operating_Hours]]*51840,0)</f>
        <v>0</v>
      </c>
    </row>
    <row r="885" spans="1:13" hidden="1" x14ac:dyDescent="0.2">
      <c r="A885" t="s">
        <v>5</v>
      </c>
      <c r="B885" s="1">
        <v>44380.949803240743</v>
      </c>
      <c r="C885" s="1">
        <v>44380.950277777774</v>
      </c>
      <c r="D885">
        <v>0.68333333730697599</v>
      </c>
      <c r="E885">
        <v>0</v>
      </c>
      <c r="F885">
        <v>160</v>
      </c>
      <c r="G885" t="s">
        <v>43</v>
      </c>
      <c r="H885" t="s">
        <v>25</v>
      </c>
      <c r="I885">
        <f>tbl_Fact[[#This Row],[Duration]] / 60</f>
        <v>1.1388888955116267E-2</v>
      </c>
      <c r="J885">
        <f>IF(OR(G885="Run Time", G885="CC (Changeover Cleaning)"), I885, 0)</f>
        <v>1.1388888955116267E-2</v>
      </c>
      <c r="K885">
        <f>IF(G885&lt;&gt;"PM (Maintenance)", I885, 0)</f>
        <v>1.1388888955116267E-2</v>
      </c>
      <c r="L885" s="5">
        <f>MAX(tbl_Fact[[#This Row],[TotalBiscuitsMade]],tbl_Fact[[#This Row],[GoodMadeBiscuits]])</f>
        <v>160</v>
      </c>
      <c r="M885" s="5">
        <f>IF(tbl_Fact[[#This Row],[Operating_Hours]]&gt;0,tbl_Fact[[#This Row],[Operating_Hours]]*51840,0)</f>
        <v>590.40000343322731</v>
      </c>
    </row>
    <row r="886" spans="1:13" hidden="1" x14ac:dyDescent="0.2">
      <c r="A886" t="s">
        <v>5</v>
      </c>
      <c r="B886" s="1">
        <v>44380.950277777774</v>
      </c>
      <c r="C886" s="1">
        <v>44380.952824074076</v>
      </c>
      <c r="D886">
        <v>3.6666667461395299</v>
      </c>
      <c r="E886">
        <v>0</v>
      </c>
      <c r="F886">
        <v>22</v>
      </c>
      <c r="G886" t="s">
        <v>44</v>
      </c>
      <c r="H886" t="s">
        <v>25</v>
      </c>
      <c r="I886">
        <f>tbl_Fact[[#This Row],[Duration]] / 60</f>
        <v>6.1111112435658831E-2</v>
      </c>
      <c r="J886">
        <f>IF(OR(G886="Run Time", G886="CC (Changeover Cleaning)"), I886, 0)</f>
        <v>0</v>
      </c>
      <c r="K886">
        <f>IF(G886&lt;&gt;"PM (Maintenance)", I886, 0)</f>
        <v>6.1111112435658831E-2</v>
      </c>
      <c r="L886" s="5">
        <f>MAX(tbl_Fact[[#This Row],[TotalBiscuitsMade]],tbl_Fact[[#This Row],[GoodMadeBiscuits]])</f>
        <v>22</v>
      </c>
      <c r="M886" s="5">
        <f>IF(tbl_Fact[[#This Row],[Operating_Hours]]&gt;0,tbl_Fact[[#This Row],[Operating_Hours]]*51840,0)</f>
        <v>0</v>
      </c>
    </row>
    <row r="887" spans="1:13" hidden="1" x14ac:dyDescent="0.2">
      <c r="A887" t="s">
        <v>5</v>
      </c>
      <c r="B887" s="1">
        <v>44380.952824074076</v>
      </c>
      <c r="C887" s="1">
        <v>44380.953888888886</v>
      </c>
      <c r="D887">
        <v>1.5333333015441899</v>
      </c>
      <c r="E887">
        <v>0</v>
      </c>
      <c r="F887">
        <v>336</v>
      </c>
      <c r="G887" t="s">
        <v>43</v>
      </c>
      <c r="H887" t="s">
        <v>25</v>
      </c>
      <c r="I887">
        <f>tbl_Fact[[#This Row],[Duration]] / 60</f>
        <v>2.5555555025736497E-2</v>
      </c>
      <c r="J887">
        <f>IF(OR(G887="Run Time", G887="CC (Changeover Cleaning)"), I887, 0)</f>
        <v>2.5555555025736497E-2</v>
      </c>
      <c r="K887">
        <f>IF(G887&lt;&gt;"PM (Maintenance)", I887, 0)</f>
        <v>2.5555555025736497E-2</v>
      </c>
      <c r="L887" s="5">
        <f>MAX(tbl_Fact[[#This Row],[TotalBiscuitsMade]],tbl_Fact[[#This Row],[GoodMadeBiscuits]])</f>
        <v>336</v>
      </c>
      <c r="M887" s="5">
        <f>IF(tbl_Fact[[#This Row],[Operating_Hours]]&gt;0,tbl_Fact[[#This Row],[Operating_Hours]]*51840,0)</f>
        <v>1324.7999725341799</v>
      </c>
    </row>
    <row r="888" spans="1:13" hidden="1" x14ac:dyDescent="0.2">
      <c r="A888" t="s">
        <v>5</v>
      </c>
      <c r="B888" s="1">
        <v>44380.953888888886</v>
      </c>
      <c r="C888" s="1">
        <v>44380.964999999997</v>
      </c>
      <c r="D888">
        <v>16</v>
      </c>
      <c r="E888">
        <v>0</v>
      </c>
      <c r="F888">
        <v>171</v>
      </c>
      <c r="G888" t="s">
        <v>44</v>
      </c>
      <c r="H888" t="s">
        <v>26</v>
      </c>
      <c r="I888">
        <f>tbl_Fact[[#This Row],[Duration]] / 60</f>
        <v>0.26666666666666666</v>
      </c>
      <c r="J888">
        <f>IF(OR(G888="Run Time", G888="CC (Changeover Cleaning)"), I888, 0)</f>
        <v>0</v>
      </c>
      <c r="K888">
        <f>IF(G888&lt;&gt;"PM (Maintenance)", I888, 0)</f>
        <v>0.26666666666666666</v>
      </c>
      <c r="L888" s="5">
        <f>MAX(tbl_Fact[[#This Row],[TotalBiscuitsMade]],tbl_Fact[[#This Row],[GoodMadeBiscuits]])</f>
        <v>171</v>
      </c>
      <c r="M888" s="5">
        <f>IF(tbl_Fact[[#This Row],[Operating_Hours]]&gt;0,tbl_Fact[[#This Row],[Operating_Hours]]*51840,0)</f>
        <v>0</v>
      </c>
    </row>
    <row r="889" spans="1:13" hidden="1" x14ac:dyDescent="0.2">
      <c r="A889" t="s">
        <v>6</v>
      </c>
      <c r="B889" s="1">
        <v>44380.955150462964</v>
      </c>
      <c r="C889" s="1">
        <v>44380.997800925928</v>
      </c>
      <c r="D889">
        <v>61.418018341064503</v>
      </c>
      <c r="E889">
        <v>0</v>
      </c>
      <c r="F889">
        <v>194</v>
      </c>
      <c r="G889" t="s">
        <v>44</v>
      </c>
      <c r="H889" t="s">
        <v>26</v>
      </c>
      <c r="I889">
        <f>tbl_Fact[[#This Row],[Duration]] / 60</f>
        <v>1.0236336390177416</v>
      </c>
      <c r="J889">
        <f>IF(OR(G889="Run Time", G889="CC (Changeover Cleaning)"), I889, 0)</f>
        <v>0</v>
      </c>
      <c r="K889">
        <f>IF(G889&lt;&gt;"PM (Maintenance)", I889, 0)</f>
        <v>1.0236336390177416</v>
      </c>
      <c r="L889" s="5">
        <f>MAX(tbl_Fact[[#This Row],[TotalBiscuitsMade]],tbl_Fact[[#This Row],[GoodMadeBiscuits]])</f>
        <v>194</v>
      </c>
      <c r="M889" s="5">
        <f>IF(tbl_Fact[[#This Row],[Operating_Hours]]&gt;0,tbl_Fact[[#This Row],[Operating_Hours]]*51840,0)</f>
        <v>0</v>
      </c>
    </row>
    <row r="890" spans="1:13" hidden="1" x14ac:dyDescent="0.2">
      <c r="A890" t="s">
        <v>5</v>
      </c>
      <c r="B890" s="1">
        <v>44380.964999999997</v>
      </c>
      <c r="C890" s="1">
        <v>44380.965405092589</v>
      </c>
      <c r="D890">
        <v>0.58333331346511796</v>
      </c>
      <c r="E890">
        <v>0</v>
      </c>
      <c r="F890">
        <v>349</v>
      </c>
      <c r="G890" t="s">
        <v>43</v>
      </c>
      <c r="H890" t="s">
        <v>26</v>
      </c>
      <c r="I890">
        <f>tbl_Fact[[#This Row],[Duration]] / 60</f>
        <v>9.7222218910852989E-3</v>
      </c>
      <c r="J890">
        <f>IF(OR(G890="Run Time", G890="CC (Changeover Cleaning)"), I890, 0)</f>
        <v>9.7222218910852989E-3</v>
      </c>
      <c r="K890">
        <f>IF(G890&lt;&gt;"PM (Maintenance)", I890, 0)</f>
        <v>9.7222218910852989E-3</v>
      </c>
      <c r="L890" s="5">
        <f>MAX(tbl_Fact[[#This Row],[TotalBiscuitsMade]],tbl_Fact[[#This Row],[GoodMadeBiscuits]])</f>
        <v>349</v>
      </c>
      <c r="M890" s="5">
        <f>IF(tbl_Fact[[#This Row],[Operating_Hours]]&gt;0,tbl_Fact[[#This Row],[Operating_Hours]]*51840,0)</f>
        <v>503.99998283386191</v>
      </c>
    </row>
    <row r="891" spans="1:13" hidden="1" x14ac:dyDescent="0.2">
      <c r="A891" t="s">
        <v>5</v>
      </c>
      <c r="B891" s="1">
        <v>44380.965405092589</v>
      </c>
      <c r="C891" s="1">
        <v>44380.96603009259</v>
      </c>
      <c r="D891">
        <v>0.89999997615814198</v>
      </c>
      <c r="E891">
        <v>0</v>
      </c>
      <c r="F891">
        <v>126</v>
      </c>
      <c r="G891" t="s">
        <v>44</v>
      </c>
      <c r="H891" t="s">
        <v>26</v>
      </c>
      <c r="I891">
        <f>tbl_Fact[[#This Row],[Duration]] / 60</f>
        <v>1.49999996026357E-2</v>
      </c>
      <c r="J891">
        <f>IF(OR(G891="Run Time", G891="CC (Changeover Cleaning)"), I891, 0)</f>
        <v>0</v>
      </c>
      <c r="K891">
        <f>IF(G891&lt;&gt;"PM (Maintenance)", I891, 0)</f>
        <v>1.49999996026357E-2</v>
      </c>
      <c r="L891" s="5">
        <f>MAX(tbl_Fact[[#This Row],[TotalBiscuitsMade]],tbl_Fact[[#This Row],[GoodMadeBiscuits]])</f>
        <v>126</v>
      </c>
      <c r="M891" s="5">
        <f>IF(tbl_Fact[[#This Row],[Operating_Hours]]&gt;0,tbl_Fact[[#This Row],[Operating_Hours]]*51840,0)</f>
        <v>0</v>
      </c>
    </row>
    <row r="892" spans="1:13" hidden="1" x14ac:dyDescent="0.2">
      <c r="A892" t="s">
        <v>5</v>
      </c>
      <c r="B892" s="1">
        <v>44380.96603009259</v>
      </c>
      <c r="C892" s="1">
        <v>44380.966134259259</v>
      </c>
      <c r="D892">
        <v>0.15000000596046401</v>
      </c>
      <c r="E892">
        <v>0</v>
      </c>
      <c r="F892">
        <v>275</v>
      </c>
      <c r="G892" t="s">
        <v>43</v>
      </c>
      <c r="H892" t="s">
        <v>26</v>
      </c>
      <c r="I892">
        <f>tbl_Fact[[#This Row],[Duration]] / 60</f>
        <v>2.5000000993410667E-3</v>
      </c>
      <c r="J892">
        <f>IF(OR(G892="Run Time", G892="CC (Changeover Cleaning)"), I892, 0)</f>
        <v>2.5000000993410667E-3</v>
      </c>
      <c r="K892">
        <f>IF(G892&lt;&gt;"PM (Maintenance)", I892, 0)</f>
        <v>2.5000000993410667E-3</v>
      </c>
      <c r="L892" s="5">
        <f>MAX(tbl_Fact[[#This Row],[TotalBiscuitsMade]],tbl_Fact[[#This Row],[GoodMadeBiscuits]])</f>
        <v>275</v>
      </c>
      <c r="M892" s="5">
        <f>IF(tbl_Fact[[#This Row],[Operating_Hours]]&gt;0,tbl_Fact[[#This Row],[Operating_Hours]]*51840,0)</f>
        <v>129.60000514984088</v>
      </c>
    </row>
    <row r="893" spans="1:13" hidden="1" x14ac:dyDescent="0.2">
      <c r="A893" t="s">
        <v>5</v>
      </c>
      <c r="B893" s="1">
        <v>44380.966134259259</v>
      </c>
      <c r="C893" s="1">
        <v>44380.966863425929</v>
      </c>
      <c r="D893">
        <v>1.04999995231628</v>
      </c>
      <c r="E893">
        <v>0</v>
      </c>
      <c r="F893">
        <v>142</v>
      </c>
      <c r="G893" t="s">
        <v>44</v>
      </c>
      <c r="H893" t="s">
        <v>26</v>
      </c>
      <c r="I893">
        <f>tbl_Fact[[#This Row],[Duration]] / 60</f>
        <v>1.7499999205271333E-2</v>
      </c>
      <c r="J893">
        <f>IF(OR(G893="Run Time", G893="CC (Changeover Cleaning)"), I893, 0)</f>
        <v>0</v>
      </c>
      <c r="K893">
        <f>IF(G893&lt;&gt;"PM (Maintenance)", I893, 0)</f>
        <v>1.7499999205271333E-2</v>
      </c>
      <c r="L893" s="5">
        <f>MAX(tbl_Fact[[#This Row],[TotalBiscuitsMade]],tbl_Fact[[#This Row],[GoodMadeBiscuits]])</f>
        <v>142</v>
      </c>
      <c r="M893" s="5">
        <f>IF(tbl_Fact[[#This Row],[Operating_Hours]]&gt;0,tbl_Fact[[#This Row],[Operating_Hours]]*51840,0)</f>
        <v>0</v>
      </c>
    </row>
    <row r="894" spans="1:13" hidden="1" x14ac:dyDescent="0.2">
      <c r="A894" t="s">
        <v>5</v>
      </c>
      <c r="B894" s="1">
        <v>44380.966863425929</v>
      </c>
      <c r="C894" s="1">
        <v>44380.979687500003</v>
      </c>
      <c r="D894">
        <v>18.466667175293001</v>
      </c>
      <c r="E894">
        <v>0</v>
      </c>
      <c r="F894">
        <v>22</v>
      </c>
      <c r="G894" t="s">
        <v>45</v>
      </c>
      <c r="H894" t="s">
        <v>26</v>
      </c>
      <c r="I894">
        <f>tbl_Fact[[#This Row],[Duration]] / 60</f>
        <v>0.30777778625488333</v>
      </c>
      <c r="J894">
        <f>IF(OR(G894="Run Time", G894="CC (Changeover Cleaning)"), I894, 0)</f>
        <v>0.30777778625488333</v>
      </c>
      <c r="K894">
        <f>IF(G894&lt;&gt;"PM (Maintenance)", I894, 0)</f>
        <v>0.30777778625488333</v>
      </c>
      <c r="L894" s="5">
        <f>MAX(tbl_Fact[[#This Row],[TotalBiscuitsMade]],tbl_Fact[[#This Row],[GoodMadeBiscuits]])</f>
        <v>22</v>
      </c>
      <c r="M894" s="5">
        <f>IF(tbl_Fact[[#This Row],[Operating_Hours]]&gt;0,tbl_Fact[[#This Row],[Operating_Hours]]*51840,0)</f>
        <v>15955.200439453152</v>
      </c>
    </row>
    <row r="895" spans="1:13" hidden="1" x14ac:dyDescent="0.2">
      <c r="A895" t="s">
        <v>5</v>
      </c>
      <c r="B895" s="1">
        <v>44380.979687500003</v>
      </c>
      <c r="C895" s="1">
        <v>44380.98133101852</v>
      </c>
      <c r="D895">
        <v>2.36666655540466</v>
      </c>
      <c r="E895">
        <v>0</v>
      </c>
      <c r="F895">
        <v>256</v>
      </c>
      <c r="G895" t="s">
        <v>43</v>
      </c>
      <c r="H895" t="s">
        <v>26</v>
      </c>
      <c r="I895">
        <f>tbl_Fact[[#This Row],[Duration]] / 60</f>
        <v>3.9444442590077664E-2</v>
      </c>
      <c r="J895">
        <f>IF(OR(G895="Run Time", G895="CC (Changeover Cleaning)"), I895, 0)</f>
        <v>3.9444442590077664E-2</v>
      </c>
      <c r="K895">
        <f>IF(G895&lt;&gt;"PM (Maintenance)", I895, 0)</f>
        <v>3.9444442590077664E-2</v>
      </c>
      <c r="L895" s="5">
        <f>MAX(tbl_Fact[[#This Row],[TotalBiscuitsMade]],tbl_Fact[[#This Row],[GoodMadeBiscuits]])</f>
        <v>256</v>
      </c>
      <c r="M895" s="5">
        <f>IF(tbl_Fact[[#This Row],[Operating_Hours]]&gt;0,tbl_Fact[[#This Row],[Operating_Hours]]*51840,0)</f>
        <v>2044.7999038696262</v>
      </c>
    </row>
    <row r="896" spans="1:13" hidden="1" x14ac:dyDescent="0.2">
      <c r="A896" t="s">
        <v>5</v>
      </c>
      <c r="B896" s="1">
        <v>44380.98133101852</v>
      </c>
      <c r="C896" s="1">
        <v>44380.98946759259</v>
      </c>
      <c r="D896">
        <v>11.7166662216187</v>
      </c>
      <c r="E896">
        <v>0</v>
      </c>
      <c r="F896">
        <v>68</v>
      </c>
      <c r="G896" t="s">
        <v>44</v>
      </c>
      <c r="H896" t="s">
        <v>26</v>
      </c>
      <c r="I896">
        <f>tbl_Fact[[#This Row],[Duration]] / 60</f>
        <v>0.19527777036031166</v>
      </c>
      <c r="J896">
        <f>IF(OR(G896="Run Time", G896="CC (Changeover Cleaning)"), I896, 0)</f>
        <v>0</v>
      </c>
      <c r="K896">
        <f>IF(G896&lt;&gt;"PM (Maintenance)", I896, 0)</f>
        <v>0.19527777036031166</v>
      </c>
      <c r="L896" s="5">
        <f>MAX(tbl_Fact[[#This Row],[TotalBiscuitsMade]],tbl_Fact[[#This Row],[GoodMadeBiscuits]])</f>
        <v>68</v>
      </c>
      <c r="M896" s="5">
        <f>IF(tbl_Fact[[#This Row],[Operating_Hours]]&gt;0,tbl_Fact[[#This Row],[Operating_Hours]]*51840,0)</f>
        <v>0</v>
      </c>
    </row>
    <row r="897" spans="1:13" hidden="1" x14ac:dyDescent="0.2">
      <c r="A897" t="s">
        <v>5</v>
      </c>
      <c r="B897" s="1">
        <v>44380.98946759259</v>
      </c>
      <c r="C897" s="1">
        <v>44380.989965277775</v>
      </c>
      <c r="D897">
        <v>0.71666663885116599</v>
      </c>
      <c r="E897">
        <v>0</v>
      </c>
      <c r="F897">
        <v>146</v>
      </c>
      <c r="G897" t="s">
        <v>43</v>
      </c>
      <c r="H897" t="s">
        <v>26</v>
      </c>
      <c r="I897">
        <f>tbl_Fact[[#This Row],[Duration]] / 60</f>
        <v>1.1944443980852766E-2</v>
      </c>
      <c r="J897">
        <f>IF(OR(G897="Run Time", G897="CC (Changeover Cleaning)"), I897, 0)</f>
        <v>1.1944443980852766E-2</v>
      </c>
      <c r="K897">
        <f>IF(G897&lt;&gt;"PM (Maintenance)", I897, 0)</f>
        <v>1.1944443980852766E-2</v>
      </c>
      <c r="L897" s="5">
        <f>MAX(tbl_Fact[[#This Row],[TotalBiscuitsMade]],tbl_Fact[[#This Row],[GoodMadeBiscuits]])</f>
        <v>146</v>
      </c>
      <c r="M897" s="5">
        <f>IF(tbl_Fact[[#This Row],[Operating_Hours]]&gt;0,tbl_Fact[[#This Row],[Operating_Hours]]*51840,0)</f>
        <v>619.19997596740734</v>
      </c>
    </row>
    <row r="898" spans="1:13" hidden="1" x14ac:dyDescent="0.2">
      <c r="A898" t="s">
        <v>5</v>
      </c>
      <c r="B898" s="1">
        <v>44380.989965277775</v>
      </c>
      <c r="C898" s="1">
        <v>44380.990034722221</v>
      </c>
      <c r="D898">
        <v>0.10000000149011599</v>
      </c>
      <c r="E898">
        <v>0</v>
      </c>
      <c r="F898">
        <v>369</v>
      </c>
      <c r="G898" t="s">
        <v>44</v>
      </c>
      <c r="H898" t="s">
        <v>26</v>
      </c>
      <c r="I898">
        <f>tbl_Fact[[#This Row],[Duration]] / 60</f>
        <v>1.6666666915019332E-3</v>
      </c>
      <c r="J898">
        <f>IF(OR(G898="Run Time", G898="CC (Changeover Cleaning)"), I898, 0)</f>
        <v>0</v>
      </c>
      <c r="K898">
        <f>IF(G898&lt;&gt;"PM (Maintenance)", I898, 0)</f>
        <v>1.6666666915019332E-3</v>
      </c>
      <c r="L898" s="5">
        <f>MAX(tbl_Fact[[#This Row],[TotalBiscuitsMade]],tbl_Fact[[#This Row],[GoodMadeBiscuits]])</f>
        <v>369</v>
      </c>
      <c r="M898" s="5">
        <f>IF(tbl_Fact[[#This Row],[Operating_Hours]]&gt;0,tbl_Fact[[#This Row],[Operating_Hours]]*51840,0)</f>
        <v>0</v>
      </c>
    </row>
    <row r="899" spans="1:13" hidden="1" x14ac:dyDescent="0.2">
      <c r="A899" t="s">
        <v>5</v>
      </c>
      <c r="B899" s="1">
        <v>44380.990034722221</v>
      </c>
      <c r="C899" s="1">
        <v>44380.990659722222</v>
      </c>
      <c r="D899">
        <v>0.89999997615814198</v>
      </c>
      <c r="E899">
        <v>0</v>
      </c>
      <c r="F899">
        <v>266</v>
      </c>
      <c r="G899" t="s">
        <v>43</v>
      </c>
      <c r="H899" t="s">
        <v>26</v>
      </c>
      <c r="I899">
        <f>tbl_Fact[[#This Row],[Duration]] / 60</f>
        <v>1.49999996026357E-2</v>
      </c>
      <c r="J899">
        <f>IF(OR(G899="Run Time", G899="CC (Changeover Cleaning)"), I899, 0)</f>
        <v>1.49999996026357E-2</v>
      </c>
      <c r="K899">
        <f>IF(G899&lt;&gt;"PM (Maintenance)", I899, 0)</f>
        <v>1.49999996026357E-2</v>
      </c>
      <c r="L899" s="5">
        <f>MAX(tbl_Fact[[#This Row],[TotalBiscuitsMade]],tbl_Fact[[#This Row],[GoodMadeBiscuits]])</f>
        <v>266</v>
      </c>
      <c r="M899" s="5">
        <f>IF(tbl_Fact[[#This Row],[Operating_Hours]]&gt;0,tbl_Fact[[#This Row],[Operating_Hours]]*51840,0)</f>
        <v>777.59997940063465</v>
      </c>
    </row>
    <row r="900" spans="1:13" hidden="1" x14ac:dyDescent="0.2">
      <c r="A900" t="s">
        <v>5</v>
      </c>
      <c r="B900" s="1">
        <v>44380.990659722222</v>
      </c>
      <c r="C900" s="1">
        <v>44380.991400462961</v>
      </c>
      <c r="D900">
        <v>1.06666672229767</v>
      </c>
      <c r="E900">
        <v>711</v>
      </c>
      <c r="F900">
        <v>824</v>
      </c>
      <c r="G900" t="s">
        <v>44</v>
      </c>
      <c r="H900" t="s">
        <v>26</v>
      </c>
      <c r="I900">
        <f>tbl_Fact[[#This Row],[Duration]] / 60</f>
        <v>1.7777778704961167E-2</v>
      </c>
      <c r="J900">
        <f>IF(OR(G900="Run Time", G900="CC (Changeover Cleaning)"), I900, 0)</f>
        <v>0</v>
      </c>
      <c r="K900">
        <f>IF(G900&lt;&gt;"PM (Maintenance)", I900, 0)</f>
        <v>1.7777778704961167E-2</v>
      </c>
      <c r="L900" s="5">
        <f>MAX(tbl_Fact[[#This Row],[TotalBiscuitsMade]],tbl_Fact[[#This Row],[GoodMadeBiscuits]])</f>
        <v>824</v>
      </c>
      <c r="M900" s="5">
        <f>IF(tbl_Fact[[#This Row],[Operating_Hours]]&gt;0,tbl_Fact[[#This Row],[Operating_Hours]]*51840,0)</f>
        <v>0</v>
      </c>
    </row>
    <row r="901" spans="1:13" hidden="1" x14ac:dyDescent="0.2">
      <c r="A901" t="s">
        <v>5</v>
      </c>
      <c r="B901" s="1">
        <v>44380.991400462961</v>
      </c>
      <c r="C901" s="1">
        <v>44380.991516203707</v>
      </c>
      <c r="D901">
        <v>0.16666667163372001</v>
      </c>
      <c r="E901">
        <v>534</v>
      </c>
      <c r="F901">
        <v>1187</v>
      </c>
      <c r="G901" t="s">
        <v>43</v>
      </c>
      <c r="H901" t="s">
        <v>26</v>
      </c>
      <c r="I901">
        <f>tbl_Fact[[#This Row],[Duration]] / 60</f>
        <v>2.7777778605620001E-3</v>
      </c>
      <c r="J901">
        <f>IF(OR(G901="Run Time", G901="CC (Changeover Cleaning)"), I901, 0)</f>
        <v>2.7777778605620001E-3</v>
      </c>
      <c r="K901">
        <f>IF(G901&lt;&gt;"PM (Maintenance)", I901, 0)</f>
        <v>2.7777778605620001E-3</v>
      </c>
      <c r="L901" s="5">
        <f>MAX(tbl_Fact[[#This Row],[TotalBiscuitsMade]],tbl_Fact[[#This Row],[GoodMadeBiscuits]])</f>
        <v>1187</v>
      </c>
      <c r="M901" s="5">
        <f>IF(tbl_Fact[[#This Row],[Operating_Hours]]&gt;0,tbl_Fact[[#This Row],[Operating_Hours]]*51840,0)</f>
        <v>144.00000429153408</v>
      </c>
    </row>
    <row r="902" spans="1:13" hidden="1" x14ac:dyDescent="0.2">
      <c r="A902" t="s">
        <v>5</v>
      </c>
      <c r="B902" s="1">
        <v>44380.991516203707</v>
      </c>
      <c r="C902" s="1">
        <v>44380.991539351853</v>
      </c>
      <c r="D902">
        <v>3.3333335071802098E-2</v>
      </c>
      <c r="E902">
        <v>426</v>
      </c>
      <c r="F902">
        <v>1108</v>
      </c>
      <c r="G902" t="s">
        <v>44</v>
      </c>
      <c r="H902" t="s">
        <v>26</v>
      </c>
      <c r="I902">
        <f>tbl_Fact[[#This Row],[Duration]] / 60</f>
        <v>5.5555558453003495E-4</v>
      </c>
      <c r="J902">
        <f>IF(OR(G902="Run Time", G902="CC (Changeover Cleaning)"), I902, 0)</f>
        <v>0</v>
      </c>
      <c r="K902">
        <f>IF(G902&lt;&gt;"PM (Maintenance)", I902, 0)</f>
        <v>5.5555558453003495E-4</v>
      </c>
      <c r="L902" s="5">
        <f>MAX(tbl_Fact[[#This Row],[TotalBiscuitsMade]],tbl_Fact[[#This Row],[GoodMadeBiscuits]])</f>
        <v>1108</v>
      </c>
      <c r="M902" s="5">
        <f>IF(tbl_Fact[[#This Row],[Operating_Hours]]&gt;0,tbl_Fact[[#This Row],[Operating_Hours]]*51840,0)</f>
        <v>0</v>
      </c>
    </row>
    <row r="903" spans="1:13" hidden="1" x14ac:dyDescent="0.2">
      <c r="A903" t="s">
        <v>5</v>
      </c>
      <c r="B903" s="1">
        <v>44380.991539351853</v>
      </c>
      <c r="C903" s="1">
        <v>44380.991956018515</v>
      </c>
      <c r="D903">
        <v>0.60000002384185802</v>
      </c>
      <c r="E903">
        <v>665</v>
      </c>
      <c r="F903">
        <v>1226</v>
      </c>
      <c r="G903" t="s">
        <v>43</v>
      </c>
      <c r="H903" t="s">
        <v>26</v>
      </c>
      <c r="I903">
        <f>tbl_Fact[[#This Row],[Duration]] / 60</f>
        <v>1.00000003973643E-2</v>
      </c>
      <c r="J903">
        <f>IF(OR(G903="Run Time", G903="CC (Changeover Cleaning)"), I903, 0)</f>
        <v>1.00000003973643E-2</v>
      </c>
      <c r="K903">
        <f>IF(G903&lt;&gt;"PM (Maintenance)", I903, 0)</f>
        <v>1.00000003973643E-2</v>
      </c>
      <c r="L903" s="5">
        <f>MAX(tbl_Fact[[#This Row],[TotalBiscuitsMade]],tbl_Fact[[#This Row],[GoodMadeBiscuits]])</f>
        <v>1226</v>
      </c>
      <c r="M903" s="5">
        <f>IF(tbl_Fact[[#This Row],[Operating_Hours]]&gt;0,tbl_Fact[[#This Row],[Operating_Hours]]*51840,0)</f>
        <v>518.40002059936535</v>
      </c>
    </row>
    <row r="904" spans="1:13" hidden="1" x14ac:dyDescent="0.2">
      <c r="A904" t="s">
        <v>5</v>
      </c>
      <c r="B904" s="1">
        <v>44380.991956018515</v>
      </c>
      <c r="C904" s="1">
        <v>44380.992962962962</v>
      </c>
      <c r="D904">
        <v>1.45000004768372</v>
      </c>
      <c r="E904">
        <v>1344</v>
      </c>
      <c r="F904">
        <v>1960</v>
      </c>
      <c r="G904" t="s">
        <v>44</v>
      </c>
      <c r="H904" t="s">
        <v>26</v>
      </c>
      <c r="I904">
        <f>tbl_Fact[[#This Row],[Duration]] / 60</f>
        <v>2.4166667461395334E-2</v>
      </c>
      <c r="J904">
        <f>IF(OR(G904="Run Time", G904="CC (Changeover Cleaning)"), I904, 0)</f>
        <v>0</v>
      </c>
      <c r="K904">
        <f>IF(G904&lt;&gt;"PM (Maintenance)", I904, 0)</f>
        <v>2.4166667461395334E-2</v>
      </c>
      <c r="L904" s="5">
        <f>MAX(tbl_Fact[[#This Row],[TotalBiscuitsMade]],tbl_Fact[[#This Row],[GoodMadeBiscuits]])</f>
        <v>1960</v>
      </c>
      <c r="M904" s="5">
        <f>IF(tbl_Fact[[#This Row],[Operating_Hours]]&gt;0,tbl_Fact[[#This Row],[Operating_Hours]]*51840,0)</f>
        <v>0</v>
      </c>
    </row>
    <row r="905" spans="1:13" hidden="1" x14ac:dyDescent="0.2">
      <c r="A905" t="s">
        <v>5</v>
      </c>
      <c r="B905" s="1">
        <v>44380.992962962962</v>
      </c>
      <c r="C905" s="1">
        <v>44380.995173611111</v>
      </c>
      <c r="D905">
        <v>3.1833333969116202</v>
      </c>
      <c r="E905">
        <v>1306</v>
      </c>
      <c r="F905">
        <v>1871</v>
      </c>
      <c r="G905" t="s">
        <v>43</v>
      </c>
      <c r="H905" t="s">
        <v>26</v>
      </c>
      <c r="I905">
        <f>tbl_Fact[[#This Row],[Duration]] / 60</f>
        <v>5.3055556615193671E-2</v>
      </c>
      <c r="J905">
        <f>IF(OR(G905="Run Time", G905="CC (Changeover Cleaning)"), I905, 0)</f>
        <v>5.3055556615193671E-2</v>
      </c>
      <c r="K905">
        <f>IF(G905&lt;&gt;"PM (Maintenance)", I905, 0)</f>
        <v>5.3055556615193671E-2</v>
      </c>
      <c r="L905" s="5">
        <f>MAX(tbl_Fact[[#This Row],[TotalBiscuitsMade]],tbl_Fact[[#This Row],[GoodMadeBiscuits]])</f>
        <v>1871</v>
      </c>
      <c r="M905" s="5">
        <f>IF(tbl_Fact[[#This Row],[Operating_Hours]]&gt;0,tbl_Fact[[#This Row],[Operating_Hours]]*51840,0)</f>
        <v>2750.4000549316397</v>
      </c>
    </row>
    <row r="906" spans="1:13" hidden="1" x14ac:dyDescent="0.2">
      <c r="A906" t="s">
        <v>5</v>
      </c>
      <c r="B906" s="1">
        <v>44380.995173611111</v>
      </c>
      <c r="C906" s="1">
        <v>44381.007893518516</v>
      </c>
      <c r="D906">
        <v>18.316667556762699</v>
      </c>
      <c r="E906">
        <v>14030</v>
      </c>
      <c r="F906">
        <v>14396</v>
      </c>
      <c r="G906" t="s">
        <v>44</v>
      </c>
      <c r="H906" t="s">
        <v>26</v>
      </c>
      <c r="I906">
        <f>tbl_Fact[[#This Row],[Duration]] / 60</f>
        <v>0.30527779261271165</v>
      </c>
      <c r="J906">
        <f>IF(OR(G906="Run Time", G906="CC (Changeover Cleaning)"), I906, 0)</f>
        <v>0</v>
      </c>
      <c r="K906">
        <f>IF(G906&lt;&gt;"PM (Maintenance)", I906, 0)</f>
        <v>0.30527779261271165</v>
      </c>
      <c r="L906" s="5">
        <f>MAX(tbl_Fact[[#This Row],[TotalBiscuitsMade]],tbl_Fact[[#This Row],[GoodMadeBiscuits]])</f>
        <v>14396</v>
      </c>
      <c r="M906" s="5">
        <f>IF(tbl_Fact[[#This Row],[Operating_Hours]]&gt;0,tbl_Fact[[#This Row],[Operating_Hours]]*51840,0)</f>
        <v>0</v>
      </c>
    </row>
    <row r="907" spans="1:13" hidden="1" x14ac:dyDescent="0.2">
      <c r="A907" t="s">
        <v>5</v>
      </c>
      <c r="B907" s="1">
        <v>44380.995173611111</v>
      </c>
      <c r="C907" s="1">
        <v>44380.995173611111</v>
      </c>
      <c r="D907">
        <v>0</v>
      </c>
      <c r="E907">
        <v>5735</v>
      </c>
      <c r="F907">
        <v>6439</v>
      </c>
      <c r="G907" t="s">
        <v>44</v>
      </c>
      <c r="H907" t="s">
        <v>26</v>
      </c>
      <c r="I907">
        <f>tbl_Fact[[#This Row],[Duration]] / 60</f>
        <v>0</v>
      </c>
      <c r="J907">
        <f>IF(OR(G907="Run Time", G907="CC (Changeover Cleaning)"), I907, 0)</f>
        <v>0</v>
      </c>
      <c r="K907">
        <f>IF(G907&lt;&gt;"PM (Maintenance)", I907, 0)</f>
        <v>0</v>
      </c>
      <c r="L907" s="5">
        <f>MAX(tbl_Fact[[#This Row],[TotalBiscuitsMade]],tbl_Fact[[#This Row],[GoodMadeBiscuits]])</f>
        <v>6439</v>
      </c>
      <c r="M907" s="5">
        <f>IF(tbl_Fact[[#This Row],[Operating_Hours]]&gt;0,tbl_Fact[[#This Row],[Operating_Hours]]*51840,0)</f>
        <v>0</v>
      </c>
    </row>
    <row r="908" spans="1:13" hidden="1" x14ac:dyDescent="0.2">
      <c r="A908" t="s">
        <v>6</v>
      </c>
      <c r="B908" s="1">
        <v>44380.997800925928</v>
      </c>
      <c r="C908" s="1">
        <v>44380.99795138889</v>
      </c>
      <c r="D908">
        <v>0.21670000255107899</v>
      </c>
      <c r="E908">
        <v>0</v>
      </c>
      <c r="F908">
        <v>264</v>
      </c>
      <c r="G908" t="s">
        <v>43</v>
      </c>
      <c r="H908" t="s">
        <v>26</v>
      </c>
      <c r="I908">
        <f>tbl_Fact[[#This Row],[Duration]] / 60</f>
        <v>3.6116667091846497E-3</v>
      </c>
      <c r="J908">
        <f>IF(OR(G908="Run Time", G908="CC (Changeover Cleaning)"), I908, 0)</f>
        <v>3.6116667091846497E-3</v>
      </c>
      <c r="K908">
        <f>IF(G908&lt;&gt;"PM (Maintenance)", I908, 0)</f>
        <v>3.6116667091846497E-3</v>
      </c>
      <c r="L908" s="5">
        <f>MAX(tbl_Fact[[#This Row],[TotalBiscuitsMade]],tbl_Fact[[#This Row],[GoodMadeBiscuits]])</f>
        <v>264</v>
      </c>
      <c r="M908" s="5">
        <f>IF(tbl_Fact[[#This Row],[Operating_Hours]]&gt;0,tbl_Fact[[#This Row],[Operating_Hours]]*51840,0)</f>
        <v>187.22880220413225</v>
      </c>
    </row>
    <row r="909" spans="1:13" hidden="1" x14ac:dyDescent="0.2">
      <c r="A909" t="s">
        <v>6</v>
      </c>
      <c r="B909" s="1">
        <v>44380.99795138889</v>
      </c>
      <c r="C909" s="1">
        <v>44380.998298611114</v>
      </c>
      <c r="D909">
        <v>0.50068330764770497</v>
      </c>
      <c r="E909">
        <v>0</v>
      </c>
      <c r="F909">
        <v>342</v>
      </c>
      <c r="G909" t="s">
        <v>44</v>
      </c>
      <c r="H909" t="s">
        <v>26</v>
      </c>
      <c r="I909">
        <f>tbl_Fact[[#This Row],[Duration]] / 60</f>
        <v>8.3447217941284169E-3</v>
      </c>
      <c r="J909">
        <f>IF(OR(G909="Run Time", G909="CC (Changeover Cleaning)"), I909, 0)</f>
        <v>0</v>
      </c>
      <c r="K909">
        <f>IF(G909&lt;&gt;"PM (Maintenance)", I909, 0)</f>
        <v>8.3447217941284169E-3</v>
      </c>
      <c r="L909" s="5">
        <f>MAX(tbl_Fact[[#This Row],[TotalBiscuitsMade]],tbl_Fact[[#This Row],[GoodMadeBiscuits]])</f>
        <v>342</v>
      </c>
      <c r="M909" s="5">
        <f>IF(tbl_Fact[[#This Row],[Operating_Hours]]&gt;0,tbl_Fact[[#This Row],[Operating_Hours]]*51840,0)</f>
        <v>0</v>
      </c>
    </row>
    <row r="910" spans="1:13" hidden="1" x14ac:dyDescent="0.2">
      <c r="A910" t="s">
        <v>6</v>
      </c>
      <c r="B910" s="1">
        <v>44380.998298611114</v>
      </c>
      <c r="C910" s="1">
        <v>44380.998738425929</v>
      </c>
      <c r="D910">
        <v>0.63265001773834195</v>
      </c>
      <c r="E910">
        <v>0</v>
      </c>
      <c r="F910">
        <v>69</v>
      </c>
      <c r="G910" t="s">
        <v>43</v>
      </c>
      <c r="H910" t="s">
        <v>26</v>
      </c>
      <c r="I910">
        <f>tbl_Fact[[#This Row],[Duration]] / 60</f>
        <v>1.0544166962305699E-2</v>
      </c>
      <c r="J910">
        <f>IF(OR(G910="Run Time", G910="CC (Changeover Cleaning)"), I910, 0)</f>
        <v>1.0544166962305699E-2</v>
      </c>
      <c r="K910">
        <f>IF(G910&lt;&gt;"PM (Maintenance)", I910, 0)</f>
        <v>1.0544166962305699E-2</v>
      </c>
      <c r="L910" s="5">
        <f>MAX(tbl_Fact[[#This Row],[TotalBiscuitsMade]],tbl_Fact[[#This Row],[GoodMadeBiscuits]])</f>
        <v>69</v>
      </c>
      <c r="M910" s="5">
        <f>IF(tbl_Fact[[#This Row],[Operating_Hours]]&gt;0,tbl_Fact[[#This Row],[Operating_Hours]]*51840,0)</f>
        <v>546.60961532592751</v>
      </c>
    </row>
    <row r="911" spans="1:13" hidden="1" x14ac:dyDescent="0.2">
      <c r="A911" t="s">
        <v>6</v>
      </c>
      <c r="B911" s="1">
        <v>44380.998738425929</v>
      </c>
      <c r="C911" s="1">
        <v>44381.184270833335</v>
      </c>
      <c r="D911">
        <v>267.16900634765602</v>
      </c>
      <c r="E911">
        <v>0</v>
      </c>
      <c r="F911">
        <v>113</v>
      </c>
      <c r="G911" t="s">
        <v>44</v>
      </c>
      <c r="H911" t="s">
        <v>26</v>
      </c>
      <c r="I911">
        <f>tbl_Fact[[#This Row],[Duration]] / 60</f>
        <v>4.4528167724609338</v>
      </c>
      <c r="J911">
        <f>IF(OR(G911="Run Time", G911="CC (Changeover Cleaning)"), I911, 0)</f>
        <v>0</v>
      </c>
      <c r="K911">
        <f>IF(G911&lt;&gt;"PM (Maintenance)", I911, 0)</f>
        <v>4.4528167724609338</v>
      </c>
      <c r="L911" s="5">
        <f>MAX(tbl_Fact[[#This Row],[TotalBiscuitsMade]],tbl_Fact[[#This Row],[GoodMadeBiscuits]])</f>
        <v>113</v>
      </c>
      <c r="M911" s="5">
        <f>IF(tbl_Fact[[#This Row],[Operating_Hours]]&gt;0,tbl_Fact[[#This Row],[Operating_Hours]]*51840,0)</f>
        <v>0</v>
      </c>
    </row>
    <row r="912" spans="1:13" hidden="1" x14ac:dyDescent="0.2">
      <c r="A912" t="s">
        <v>5</v>
      </c>
      <c r="B912" s="1">
        <v>44381.007893518516</v>
      </c>
      <c r="C912" s="1">
        <v>44381.010891203703</v>
      </c>
      <c r="D912">
        <v>4.3166666030883798</v>
      </c>
      <c r="E912">
        <v>13959</v>
      </c>
      <c r="F912">
        <v>14268</v>
      </c>
      <c r="G912" t="s">
        <v>43</v>
      </c>
      <c r="H912" t="s">
        <v>26</v>
      </c>
      <c r="I912">
        <f>tbl_Fact[[#This Row],[Duration]] / 60</f>
        <v>7.1944443384806336E-2</v>
      </c>
      <c r="J912">
        <f>IF(OR(G912="Run Time", G912="CC (Changeover Cleaning)"), I912, 0)</f>
        <v>7.1944443384806336E-2</v>
      </c>
      <c r="K912">
        <f>IF(G912&lt;&gt;"PM (Maintenance)", I912, 0)</f>
        <v>7.1944443384806336E-2</v>
      </c>
      <c r="L912" s="5">
        <f>MAX(tbl_Fact[[#This Row],[TotalBiscuitsMade]],tbl_Fact[[#This Row],[GoodMadeBiscuits]])</f>
        <v>14268</v>
      </c>
      <c r="M912" s="5">
        <f>IF(tbl_Fact[[#This Row],[Operating_Hours]]&gt;0,tbl_Fact[[#This Row],[Operating_Hours]]*51840,0)</f>
        <v>3729.5999450683603</v>
      </c>
    </row>
    <row r="913" spans="1:13" hidden="1" x14ac:dyDescent="0.2">
      <c r="A913" t="s">
        <v>5</v>
      </c>
      <c r="B913" s="1">
        <v>44381.010891203703</v>
      </c>
      <c r="C913" s="1">
        <v>44381.012175925927</v>
      </c>
      <c r="D913">
        <v>1.8500000238418599</v>
      </c>
      <c r="E913">
        <v>15091</v>
      </c>
      <c r="F913">
        <v>15515</v>
      </c>
      <c r="G913" t="s">
        <v>44</v>
      </c>
      <c r="H913" t="s">
        <v>26</v>
      </c>
      <c r="I913">
        <f>tbl_Fact[[#This Row],[Duration]] / 60</f>
        <v>3.0833333730697667E-2</v>
      </c>
      <c r="J913">
        <f>IF(OR(G913="Run Time", G913="CC (Changeover Cleaning)"), I913, 0)</f>
        <v>0</v>
      </c>
      <c r="K913">
        <f>IF(G913&lt;&gt;"PM (Maintenance)", I913, 0)</f>
        <v>3.0833333730697667E-2</v>
      </c>
      <c r="L913" s="5">
        <f>MAX(tbl_Fact[[#This Row],[TotalBiscuitsMade]],tbl_Fact[[#This Row],[GoodMadeBiscuits]])</f>
        <v>15515</v>
      </c>
      <c r="M913" s="5">
        <f>IF(tbl_Fact[[#This Row],[Operating_Hours]]&gt;0,tbl_Fact[[#This Row],[Operating_Hours]]*51840,0)</f>
        <v>0</v>
      </c>
    </row>
    <row r="914" spans="1:13" hidden="1" x14ac:dyDescent="0.2">
      <c r="A914" t="s">
        <v>5</v>
      </c>
      <c r="B914" s="1">
        <v>44381.012175925927</v>
      </c>
      <c r="C914" s="1">
        <v>44381.013090277775</v>
      </c>
      <c r="D914">
        <v>1.31666672229767</v>
      </c>
      <c r="E914">
        <v>14863</v>
      </c>
      <c r="F914">
        <v>15580</v>
      </c>
      <c r="G914" t="s">
        <v>43</v>
      </c>
      <c r="H914" t="s">
        <v>26</v>
      </c>
      <c r="I914">
        <f>tbl_Fact[[#This Row],[Duration]] / 60</f>
        <v>2.1944445371627833E-2</v>
      </c>
      <c r="J914">
        <f>IF(OR(G914="Run Time", G914="CC (Changeover Cleaning)"), I914, 0)</f>
        <v>2.1944445371627833E-2</v>
      </c>
      <c r="K914">
        <f>IF(G914&lt;&gt;"PM (Maintenance)", I914, 0)</f>
        <v>2.1944445371627833E-2</v>
      </c>
      <c r="L914" s="5">
        <f>MAX(tbl_Fact[[#This Row],[TotalBiscuitsMade]],tbl_Fact[[#This Row],[GoodMadeBiscuits]])</f>
        <v>15580</v>
      </c>
      <c r="M914" s="5">
        <f>IF(tbl_Fact[[#This Row],[Operating_Hours]]&gt;0,tbl_Fact[[#This Row],[Operating_Hours]]*51840,0)</f>
        <v>1137.6000480651869</v>
      </c>
    </row>
    <row r="915" spans="1:13" hidden="1" x14ac:dyDescent="0.2">
      <c r="A915" t="s">
        <v>5</v>
      </c>
      <c r="B915" s="1">
        <v>44381.013090277775</v>
      </c>
      <c r="C915" s="1">
        <v>44381.013703703706</v>
      </c>
      <c r="D915">
        <v>0.88333332538604703</v>
      </c>
      <c r="E915">
        <v>15459</v>
      </c>
      <c r="F915">
        <v>15764</v>
      </c>
      <c r="G915" t="s">
        <v>44</v>
      </c>
      <c r="H915" t="s">
        <v>26</v>
      </c>
      <c r="I915">
        <f>tbl_Fact[[#This Row],[Duration]] / 60</f>
        <v>1.4722222089767451E-2</v>
      </c>
      <c r="J915">
        <f>IF(OR(G915="Run Time", G915="CC (Changeover Cleaning)"), I915, 0)</f>
        <v>0</v>
      </c>
      <c r="K915">
        <f>IF(G915&lt;&gt;"PM (Maintenance)", I915, 0)</f>
        <v>1.4722222089767451E-2</v>
      </c>
      <c r="L915" s="5">
        <f>MAX(tbl_Fact[[#This Row],[TotalBiscuitsMade]],tbl_Fact[[#This Row],[GoodMadeBiscuits]])</f>
        <v>15764</v>
      </c>
      <c r="M915" s="5">
        <f>IF(tbl_Fact[[#This Row],[Operating_Hours]]&gt;0,tbl_Fact[[#This Row],[Operating_Hours]]*51840,0)</f>
        <v>0</v>
      </c>
    </row>
    <row r="916" spans="1:13" hidden="1" x14ac:dyDescent="0.2">
      <c r="A916" t="s">
        <v>5</v>
      </c>
      <c r="B916" s="1">
        <v>44381.013703703706</v>
      </c>
      <c r="C916" s="1">
        <v>44381.014108796298</v>
      </c>
      <c r="D916">
        <v>0.58333331346511796</v>
      </c>
      <c r="E916">
        <v>15267</v>
      </c>
      <c r="F916">
        <v>15617</v>
      </c>
      <c r="G916" t="s">
        <v>43</v>
      </c>
      <c r="H916" t="s">
        <v>26</v>
      </c>
      <c r="I916">
        <f>tbl_Fact[[#This Row],[Duration]] / 60</f>
        <v>9.7222218910852989E-3</v>
      </c>
      <c r="J916">
        <f>IF(OR(G916="Run Time", G916="CC (Changeover Cleaning)"), I916, 0)</f>
        <v>9.7222218910852989E-3</v>
      </c>
      <c r="K916">
        <f>IF(G916&lt;&gt;"PM (Maintenance)", I916, 0)</f>
        <v>9.7222218910852989E-3</v>
      </c>
      <c r="L916" s="5">
        <f>MAX(tbl_Fact[[#This Row],[TotalBiscuitsMade]],tbl_Fact[[#This Row],[GoodMadeBiscuits]])</f>
        <v>15617</v>
      </c>
      <c r="M916" s="5">
        <f>IF(tbl_Fact[[#This Row],[Operating_Hours]]&gt;0,tbl_Fact[[#This Row],[Operating_Hours]]*51840,0)</f>
        <v>503.99998283386191</v>
      </c>
    </row>
    <row r="917" spans="1:13" hidden="1" x14ac:dyDescent="0.2">
      <c r="A917" t="s">
        <v>5</v>
      </c>
      <c r="B917" s="1">
        <v>44381.014108796298</v>
      </c>
      <c r="C917" s="1">
        <v>44381.016377314816</v>
      </c>
      <c r="D917">
        <v>3.2666666507720898</v>
      </c>
      <c r="E917">
        <v>17014</v>
      </c>
      <c r="F917">
        <v>17499</v>
      </c>
      <c r="G917" t="s">
        <v>44</v>
      </c>
      <c r="H917" t="s">
        <v>26</v>
      </c>
      <c r="I917">
        <f>tbl_Fact[[#This Row],[Duration]] / 60</f>
        <v>5.4444444179534833E-2</v>
      </c>
      <c r="J917">
        <f>IF(OR(G917="Run Time", G917="CC (Changeover Cleaning)"), I917, 0)</f>
        <v>0</v>
      </c>
      <c r="K917">
        <f>IF(G917&lt;&gt;"PM (Maintenance)", I917, 0)</f>
        <v>5.4444444179534833E-2</v>
      </c>
      <c r="L917" s="5">
        <f>MAX(tbl_Fact[[#This Row],[TotalBiscuitsMade]],tbl_Fact[[#This Row],[GoodMadeBiscuits]])</f>
        <v>17499</v>
      </c>
      <c r="M917" s="5">
        <f>IF(tbl_Fact[[#This Row],[Operating_Hours]]&gt;0,tbl_Fact[[#This Row],[Operating_Hours]]*51840,0)</f>
        <v>0</v>
      </c>
    </row>
    <row r="918" spans="1:13" hidden="1" x14ac:dyDescent="0.2">
      <c r="A918" t="s">
        <v>5</v>
      </c>
      <c r="B918" s="1">
        <v>44381.016377314816</v>
      </c>
      <c r="C918" s="1">
        <v>44381.017430555556</v>
      </c>
      <c r="D918">
        <v>1.5166666507720901</v>
      </c>
      <c r="E918">
        <v>17058</v>
      </c>
      <c r="F918">
        <v>17911</v>
      </c>
      <c r="G918" t="s">
        <v>43</v>
      </c>
      <c r="H918" t="s">
        <v>26</v>
      </c>
      <c r="I918">
        <f>tbl_Fact[[#This Row],[Duration]] / 60</f>
        <v>2.5277777512868169E-2</v>
      </c>
      <c r="J918">
        <f>IF(OR(G918="Run Time", G918="CC (Changeover Cleaning)"), I918, 0)</f>
        <v>2.5277777512868169E-2</v>
      </c>
      <c r="K918">
        <f>IF(G918&lt;&gt;"PM (Maintenance)", I918, 0)</f>
        <v>2.5277777512868169E-2</v>
      </c>
      <c r="L918" s="5">
        <f>MAX(tbl_Fact[[#This Row],[TotalBiscuitsMade]],tbl_Fact[[#This Row],[GoodMadeBiscuits]])</f>
        <v>17911</v>
      </c>
      <c r="M918" s="5">
        <f>IF(tbl_Fact[[#This Row],[Operating_Hours]]&gt;0,tbl_Fact[[#This Row],[Operating_Hours]]*51840,0)</f>
        <v>1310.399986267086</v>
      </c>
    </row>
    <row r="919" spans="1:13" hidden="1" x14ac:dyDescent="0.2">
      <c r="A919" t="s">
        <v>5</v>
      </c>
      <c r="B919" s="1">
        <v>44381.017430555556</v>
      </c>
      <c r="C919" s="1">
        <v>44381.019733796296</v>
      </c>
      <c r="D919">
        <v>3.3166666030883798</v>
      </c>
      <c r="E919">
        <v>18780</v>
      </c>
      <c r="F919">
        <v>19553</v>
      </c>
      <c r="G919" t="s">
        <v>44</v>
      </c>
      <c r="H919" t="s">
        <v>26</v>
      </c>
      <c r="I919">
        <f>tbl_Fact[[#This Row],[Duration]] / 60</f>
        <v>5.5277776718139666E-2</v>
      </c>
      <c r="J919">
        <f>IF(OR(G919="Run Time", G919="CC (Changeover Cleaning)"), I919, 0)</f>
        <v>0</v>
      </c>
      <c r="K919">
        <f>IF(G919&lt;&gt;"PM (Maintenance)", I919, 0)</f>
        <v>5.5277776718139666E-2</v>
      </c>
      <c r="L919" s="5">
        <f>MAX(tbl_Fact[[#This Row],[TotalBiscuitsMade]],tbl_Fact[[#This Row],[GoodMadeBiscuits]])</f>
        <v>19553</v>
      </c>
      <c r="M919" s="5">
        <f>IF(tbl_Fact[[#This Row],[Operating_Hours]]&gt;0,tbl_Fact[[#This Row],[Operating_Hours]]*51840,0)</f>
        <v>0</v>
      </c>
    </row>
    <row r="920" spans="1:13" hidden="1" x14ac:dyDescent="0.2">
      <c r="A920" t="s">
        <v>5</v>
      </c>
      <c r="B920" s="1">
        <v>44381.019733796296</v>
      </c>
      <c r="C920" s="1">
        <v>44381.020011574074</v>
      </c>
      <c r="D920">
        <v>0.40000000596046398</v>
      </c>
      <c r="E920">
        <v>19159</v>
      </c>
      <c r="F920">
        <v>19440</v>
      </c>
      <c r="G920" t="s">
        <v>43</v>
      </c>
      <c r="H920" t="s">
        <v>26</v>
      </c>
      <c r="I920">
        <f>tbl_Fact[[#This Row],[Duration]] / 60</f>
        <v>6.6666667660077328E-3</v>
      </c>
      <c r="J920">
        <f>IF(OR(G920="Run Time", G920="CC (Changeover Cleaning)"), I920, 0)</f>
        <v>6.6666667660077328E-3</v>
      </c>
      <c r="K920">
        <f>IF(G920&lt;&gt;"PM (Maintenance)", I920, 0)</f>
        <v>6.6666667660077328E-3</v>
      </c>
      <c r="L920" s="5">
        <f>MAX(tbl_Fact[[#This Row],[TotalBiscuitsMade]],tbl_Fact[[#This Row],[GoodMadeBiscuits]])</f>
        <v>19440</v>
      </c>
      <c r="M920" s="5">
        <f>IF(tbl_Fact[[#This Row],[Operating_Hours]]&gt;0,tbl_Fact[[#This Row],[Operating_Hours]]*51840,0)</f>
        <v>345.60000514984085</v>
      </c>
    </row>
    <row r="921" spans="1:13" hidden="1" x14ac:dyDescent="0.2">
      <c r="A921" t="s">
        <v>5</v>
      </c>
      <c r="B921" s="1">
        <v>44381.020011574074</v>
      </c>
      <c r="C921" s="1">
        <v>44381.021192129629</v>
      </c>
      <c r="D921">
        <v>1.70000004768372</v>
      </c>
      <c r="E921">
        <v>19941</v>
      </c>
      <c r="F921">
        <v>20474</v>
      </c>
      <c r="G921" t="s">
        <v>44</v>
      </c>
      <c r="H921" t="s">
        <v>26</v>
      </c>
      <c r="I921">
        <f>tbl_Fact[[#This Row],[Duration]] / 60</f>
        <v>2.8333334128062E-2</v>
      </c>
      <c r="J921">
        <f>IF(OR(G921="Run Time", G921="CC (Changeover Cleaning)"), I921, 0)</f>
        <v>0</v>
      </c>
      <c r="K921">
        <f>IF(G921&lt;&gt;"PM (Maintenance)", I921, 0)</f>
        <v>2.8333334128062E-2</v>
      </c>
      <c r="L921" s="5">
        <f>MAX(tbl_Fact[[#This Row],[TotalBiscuitsMade]],tbl_Fact[[#This Row],[GoodMadeBiscuits]])</f>
        <v>20474</v>
      </c>
      <c r="M921" s="5">
        <f>IF(tbl_Fact[[#This Row],[Operating_Hours]]&gt;0,tbl_Fact[[#This Row],[Operating_Hours]]*51840,0)</f>
        <v>0</v>
      </c>
    </row>
    <row r="922" spans="1:13" hidden="1" x14ac:dyDescent="0.2">
      <c r="A922" t="s">
        <v>5</v>
      </c>
      <c r="B922" s="1">
        <v>44381.021192129629</v>
      </c>
      <c r="C922" s="1">
        <v>44381.04173611111</v>
      </c>
      <c r="D922">
        <v>29.5833339691162</v>
      </c>
      <c r="E922">
        <v>19735</v>
      </c>
      <c r="F922">
        <v>20172</v>
      </c>
      <c r="G922" t="s">
        <v>43</v>
      </c>
      <c r="H922" t="s">
        <v>26</v>
      </c>
      <c r="I922">
        <f>tbl_Fact[[#This Row],[Duration]] / 60</f>
        <v>0.49305556615193669</v>
      </c>
      <c r="J922">
        <f>IF(OR(G922="Run Time", G922="CC (Changeover Cleaning)"), I922, 0)</f>
        <v>0.49305556615193669</v>
      </c>
      <c r="K922">
        <f>IF(G922&lt;&gt;"PM (Maintenance)", I922, 0)</f>
        <v>0.49305556615193669</v>
      </c>
      <c r="L922" s="5">
        <f>MAX(tbl_Fact[[#This Row],[TotalBiscuitsMade]],tbl_Fact[[#This Row],[GoodMadeBiscuits]])</f>
        <v>20172</v>
      </c>
      <c r="M922" s="5">
        <f>IF(tbl_Fact[[#This Row],[Operating_Hours]]&gt;0,tbl_Fact[[#This Row],[Operating_Hours]]*51840,0)</f>
        <v>25560.000549316399</v>
      </c>
    </row>
    <row r="923" spans="1:13" hidden="1" x14ac:dyDescent="0.2">
      <c r="A923" t="s">
        <v>5</v>
      </c>
      <c r="B923" s="1">
        <v>44381.04173611111</v>
      </c>
      <c r="C923" s="1">
        <v>44381.042175925926</v>
      </c>
      <c r="D923">
        <v>0.63333332538604703</v>
      </c>
      <c r="E923">
        <v>20146</v>
      </c>
      <c r="F923">
        <v>20254</v>
      </c>
      <c r="G923" t="s">
        <v>44</v>
      </c>
      <c r="H923" t="s">
        <v>26</v>
      </c>
      <c r="I923">
        <f>tbl_Fact[[#This Row],[Duration]] / 60</f>
        <v>1.0555555423100783E-2</v>
      </c>
      <c r="J923">
        <f>IF(OR(G923="Run Time", G923="CC (Changeover Cleaning)"), I923, 0)</f>
        <v>0</v>
      </c>
      <c r="K923">
        <f>IF(G923&lt;&gt;"PM (Maintenance)", I923, 0)</f>
        <v>1.0555555423100783E-2</v>
      </c>
      <c r="L923" s="5">
        <f>MAX(tbl_Fact[[#This Row],[TotalBiscuitsMade]],tbl_Fact[[#This Row],[GoodMadeBiscuits]])</f>
        <v>20254</v>
      </c>
      <c r="M923" s="5">
        <f>IF(tbl_Fact[[#This Row],[Operating_Hours]]&gt;0,tbl_Fact[[#This Row],[Operating_Hours]]*51840,0)</f>
        <v>0</v>
      </c>
    </row>
    <row r="924" spans="1:13" hidden="1" x14ac:dyDescent="0.2">
      <c r="A924" t="s">
        <v>5</v>
      </c>
      <c r="B924" s="1">
        <v>44381.042175925926</v>
      </c>
      <c r="C924" s="1">
        <v>44381.045115740744</v>
      </c>
      <c r="D924">
        <v>4.2333331108093297</v>
      </c>
      <c r="E924">
        <v>20137</v>
      </c>
      <c r="F924">
        <v>20571</v>
      </c>
      <c r="G924" t="s">
        <v>43</v>
      </c>
      <c r="H924" t="s">
        <v>26</v>
      </c>
      <c r="I924">
        <f>tbl_Fact[[#This Row],[Duration]] / 60</f>
        <v>7.0555551846822162E-2</v>
      </c>
      <c r="J924">
        <f>IF(OR(G924="Run Time", G924="CC (Changeover Cleaning)"), I924, 0)</f>
        <v>7.0555551846822162E-2</v>
      </c>
      <c r="K924">
        <f>IF(G924&lt;&gt;"PM (Maintenance)", I924, 0)</f>
        <v>7.0555551846822162E-2</v>
      </c>
      <c r="L924" s="5">
        <f>MAX(tbl_Fact[[#This Row],[TotalBiscuitsMade]],tbl_Fact[[#This Row],[GoodMadeBiscuits]])</f>
        <v>20571</v>
      </c>
      <c r="M924" s="5">
        <f>IF(tbl_Fact[[#This Row],[Operating_Hours]]&gt;0,tbl_Fact[[#This Row],[Operating_Hours]]*51840,0)</f>
        <v>3657.599807739261</v>
      </c>
    </row>
    <row r="925" spans="1:13" hidden="1" x14ac:dyDescent="0.2">
      <c r="A925" t="s">
        <v>5</v>
      </c>
      <c r="B925" s="1">
        <v>44381.045115740744</v>
      </c>
      <c r="C925" s="1">
        <v>44381.045486111114</v>
      </c>
      <c r="D925">
        <v>0.53333336114883401</v>
      </c>
      <c r="E925">
        <v>20260</v>
      </c>
      <c r="F925">
        <v>20670</v>
      </c>
      <c r="G925" t="s">
        <v>44</v>
      </c>
      <c r="H925" t="s">
        <v>26</v>
      </c>
      <c r="I925">
        <f>tbl_Fact[[#This Row],[Duration]] / 60</f>
        <v>8.8888893524805661E-3</v>
      </c>
      <c r="J925">
        <f>IF(OR(G925="Run Time", G925="CC (Changeover Cleaning)"), I925, 0)</f>
        <v>0</v>
      </c>
      <c r="K925">
        <f>IF(G925&lt;&gt;"PM (Maintenance)", I925, 0)</f>
        <v>8.8888893524805661E-3</v>
      </c>
      <c r="L925" s="5">
        <f>MAX(tbl_Fact[[#This Row],[TotalBiscuitsMade]],tbl_Fact[[#This Row],[GoodMadeBiscuits]])</f>
        <v>20670</v>
      </c>
      <c r="M925" s="5">
        <f>IF(tbl_Fact[[#This Row],[Operating_Hours]]&gt;0,tbl_Fact[[#This Row],[Operating_Hours]]*51840,0)</f>
        <v>0</v>
      </c>
    </row>
    <row r="926" spans="1:13" hidden="1" x14ac:dyDescent="0.2">
      <c r="A926" t="s">
        <v>5</v>
      </c>
      <c r="B926" s="1">
        <v>44381.045486111114</v>
      </c>
      <c r="C926" s="1">
        <v>44381.04619212963</v>
      </c>
      <c r="D926">
        <v>1.0166666507720901</v>
      </c>
      <c r="E926">
        <v>19898</v>
      </c>
      <c r="F926">
        <v>20441</v>
      </c>
      <c r="G926" t="s">
        <v>43</v>
      </c>
      <c r="H926" t="s">
        <v>26</v>
      </c>
      <c r="I926">
        <f>tbl_Fact[[#This Row],[Duration]] / 60</f>
        <v>1.6944444179534834E-2</v>
      </c>
      <c r="J926">
        <f>IF(OR(G926="Run Time", G926="CC (Changeover Cleaning)"), I926, 0)</f>
        <v>1.6944444179534834E-2</v>
      </c>
      <c r="K926">
        <f>IF(G926&lt;&gt;"PM (Maintenance)", I926, 0)</f>
        <v>1.6944444179534834E-2</v>
      </c>
      <c r="L926" s="5">
        <f>MAX(tbl_Fact[[#This Row],[TotalBiscuitsMade]],tbl_Fact[[#This Row],[GoodMadeBiscuits]])</f>
        <v>20441</v>
      </c>
      <c r="M926" s="5">
        <f>IF(tbl_Fact[[#This Row],[Operating_Hours]]&gt;0,tbl_Fact[[#This Row],[Operating_Hours]]*51840,0)</f>
        <v>878.39998626708586</v>
      </c>
    </row>
    <row r="927" spans="1:13" hidden="1" x14ac:dyDescent="0.2">
      <c r="A927" t="s">
        <v>5</v>
      </c>
      <c r="B927" s="1">
        <v>44381.04619212963</v>
      </c>
      <c r="C927" s="1">
        <v>44381.046574074076</v>
      </c>
      <c r="D927">
        <v>0.55000001192092896</v>
      </c>
      <c r="E927">
        <v>20376</v>
      </c>
      <c r="F927">
        <v>20665</v>
      </c>
      <c r="G927" t="s">
        <v>44</v>
      </c>
      <c r="H927" t="s">
        <v>26</v>
      </c>
      <c r="I927">
        <f>tbl_Fact[[#This Row],[Duration]] / 60</f>
        <v>9.1666668653488156E-3</v>
      </c>
      <c r="J927">
        <f>IF(OR(G927="Run Time", G927="CC (Changeover Cleaning)"), I927, 0)</f>
        <v>0</v>
      </c>
      <c r="K927">
        <f>IF(G927&lt;&gt;"PM (Maintenance)", I927, 0)</f>
        <v>9.1666668653488156E-3</v>
      </c>
      <c r="L927" s="5">
        <f>MAX(tbl_Fact[[#This Row],[TotalBiscuitsMade]],tbl_Fact[[#This Row],[GoodMadeBiscuits]])</f>
        <v>20665</v>
      </c>
      <c r="M927" s="5">
        <f>IF(tbl_Fact[[#This Row],[Operating_Hours]]&gt;0,tbl_Fact[[#This Row],[Operating_Hours]]*51840,0)</f>
        <v>0</v>
      </c>
    </row>
    <row r="928" spans="1:13" hidden="1" x14ac:dyDescent="0.2">
      <c r="A928" t="s">
        <v>5</v>
      </c>
      <c r="B928" s="1">
        <v>44381.046574074076</v>
      </c>
      <c r="C928" s="1">
        <v>44381.047349537039</v>
      </c>
      <c r="D928">
        <v>1.11666667461395</v>
      </c>
      <c r="E928">
        <v>19983</v>
      </c>
      <c r="F928">
        <v>20810</v>
      </c>
      <c r="G928" t="s">
        <v>43</v>
      </c>
      <c r="H928" t="s">
        <v>26</v>
      </c>
      <c r="I928">
        <f>tbl_Fact[[#This Row],[Duration]] / 60</f>
        <v>1.8611111243565834E-2</v>
      </c>
      <c r="J928">
        <f>IF(OR(G928="Run Time", G928="CC (Changeover Cleaning)"), I928, 0)</f>
        <v>1.8611111243565834E-2</v>
      </c>
      <c r="K928">
        <f>IF(G928&lt;&gt;"PM (Maintenance)", I928, 0)</f>
        <v>1.8611111243565834E-2</v>
      </c>
      <c r="L928" s="5">
        <f>MAX(tbl_Fact[[#This Row],[TotalBiscuitsMade]],tbl_Fact[[#This Row],[GoodMadeBiscuits]])</f>
        <v>20810</v>
      </c>
      <c r="M928" s="5">
        <f>IF(tbl_Fact[[#This Row],[Operating_Hours]]&gt;0,tbl_Fact[[#This Row],[Operating_Hours]]*51840,0)</f>
        <v>964.8000068664528</v>
      </c>
    </row>
    <row r="929" spans="1:13" hidden="1" x14ac:dyDescent="0.2">
      <c r="A929" t="s">
        <v>5</v>
      </c>
      <c r="B929" s="1">
        <v>44381.047349537039</v>
      </c>
      <c r="C929" s="1">
        <v>44381.048090277778</v>
      </c>
      <c r="D929">
        <v>1.06666672229767</v>
      </c>
      <c r="E929">
        <v>20706</v>
      </c>
      <c r="F929">
        <v>21157</v>
      </c>
      <c r="G929" t="s">
        <v>44</v>
      </c>
      <c r="H929" t="s">
        <v>26</v>
      </c>
      <c r="I929">
        <f>tbl_Fact[[#This Row],[Duration]] / 60</f>
        <v>1.7777778704961167E-2</v>
      </c>
      <c r="J929">
        <f>IF(OR(G929="Run Time", G929="CC (Changeover Cleaning)"), I929, 0)</f>
        <v>0</v>
      </c>
      <c r="K929">
        <f>IF(G929&lt;&gt;"PM (Maintenance)", I929, 0)</f>
        <v>1.7777778704961167E-2</v>
      </c>
      <c r="L929" s="5">
        <f>MAX(tbl_Fact[[#This Row],[TotalBiscuitsMade]],tbl_Fact[[#This Row],[GoodMadeBiscuits]])</f>
        <v>21157</v>
      </c>
      <c r="M929" s="5">
        <f>IF(tbl_Fact[[#This Row],[Operating_Hours]]&gt;0,tbl_Fact[[#This Row],[Operating_Hours]]*51840,0)</f>
        <v>0</v>
      </c>
    </row>
    <row r="930" spans="1:13" hidden="1" x14ac:dyDescent="0.2">
      <c r="A930" t="s">
        <v>5</v>
      </c>
      <c r="B930" s="1">
        <v>44381.048090277778</v>
      </c>
      <c r="C930" s="1">
        <v>44381.048622685186</v>
      </c>
      <c r="D930">
        <v>0.76666665077209495</v>
      </c>
      <c r="E930">
        <v>20416</v>
      </c>
      <c r="F930">
        <v>21061</v>
      </c>
      <c r="G930" t="s">
        <v>43</v>
      </c>
      <c r="H930" t="s">
        <v>26</v>
      </c>
      <c r="I930">
        <f>tbl_Fact[[#This Row],[Duration]] / 60</f>
        <v>1.2777777512868248E-2</v>
      </c>
      <c r="J930">
        <f>IF(OR(G930="Run Time", G930="CC (Changeover Cleaning)"), I930, 0)</f>
        <v>1.2777777512868248E-2</v>
      </c>
      <c r="K930">
        <f>IF(G930&lt;&gt;"PM (Maintenance)", I930, 0)</f>
        <v>1.2777777512868248E-2</v>
      </c>
      <c r="L930" s="5">
        <f>MAX(tbl_Fact[[#This Row],[TotalBiscuitsMade]],tbl_Fact[[#This Row],[GoodMadeBiscuits]])</f>
        <v>21061</v>
      </c>
      <c r="M930" s="5">
        <f>IF(tbl_Fact[[#This Row],[Operating_Hours]]&gt;0,tbl_Fact[[#This Row],[Operating_Hours]]*51840,0)</f>
        <v>662.39998626708996</v>
      </c>
    </row>
    <row r="931" spans="1:13" hidden="1" x14ac:dyDescent="0.2">
      <c r="A931" t="s">
        <v>5</v>
      </c>
      <c r="B931" s="1">
        <v>44381.048622685186</v>
      </c>
      <c r="C931" s="1">
        <v>44381.04954861111</v>
      </c>
      <c r="D931">
        <v>1.3333333730697601</v>
      </c>
      <c r="E931">
        <v>21282</v>
      </c>
      <c r="F931">
        <v>21915</v>
      </c>
      <c r="G931" t="s">
        <v>44</v>
      </c>
      <c r="H931" t="s">
        <v>26</v>
      </c>
      <c r="I931">
        <f>tbl_Fact[[#This Row],[Duration]] / 60</f>
        <v>2.2222222884496001E-2</v>
      </c>
      <c r="J931">
        <f>IF(OR(G931="Run Time", G931="CC (Changeover Cleaning)"), I931, 0)</f>
        <v>0</v>
      </c>
      <c r="K931">
        <f>IF(G931&lt;&gt;"PM (Maintenance)", I931, 0)</f>
        <v>2.2222222884496001E-2</v>
      </c>
      <c r="L931" s="5">
        <f>MAX(tbl_Fact[[#This Row],[TotalBiscuitsMade]],tbl_Fact[[#This Row],[GoodMadeBiscuits]])</f>
        <v>21915</v>
      </c>
      <c r="M931" s="5">
        <f>IF(tbl_Fact[[#This Row],[Operating_Hours]]&gt;0,tbl_Fact[[#This Row],[Operating_Hours]]*51840,0)</f>
        <v>0</v>
      </c>
    </row>
    <row r="932" spans="1:13" hidden="1" x14ac:dyDescent="0.2">
      <c r="A932" t="s">
        <v>5</v>
      </c>
      <c r="B932" s="1">
        <v>44381.04954861111</v>
      </c>
      <c r="C932" s="1">
        <v>44381.050381944442</v>
      </c>
      <c r="D932">
        <v>1.20000004768372</v>
      </c>
      <c r="E932">
        <v>21081</v>
      </c>
      <c r="F932">
        <v>21702</v>
      </c>
      <c r="G932" t="s">
        <v>43</v>
      </c>
      <c r="H932" t="s">
        <v>26</v>
      </c>
      <c r="I932">
        <f>tbl_Fact[[#This Row],[Duration]] / 60</f>
        <v>2.0000000794728669E-2</v>
      </c>
      <c r="J932">
        <f>IF(OR(G932="Run Time", G932="CC (Changeover Cleaning)"), I932, 0)</f>
        <v>2.0000000794728669E-2</v>
      </c>
      <c r="K932">
        <f>IF(G932&lt;&gt;"PM (Maintenance)", I932, 0)</f>
        <v>2.0000000794728669E-2</v>
      </c>
      <c r="L932" s="5">
        <f>MAX(tbl_Fact[[#This Row],[TotalBiscuitsMade]],tbl_Fact[[#This Row],[GoodMadeBiscuits]])</f>
        <v>21702</v>
      </c>
      <c r="M932" s="5">
        <f>IF(tbl_Fact[[#This Row],[Operating_Hours]]&gt;0,tbl_Fact[[#This Row],[Operating_Hours]]*51840,0)</f>
        <v>1036.8000411987341</v>
      </c>
    </row>
    <row r="933" spans="1:13" hidden="1" x14ac:dyDescent="0.2">
      <c r="A933" t="s">
        <v>5</v>
      </c>
      <c r="B933" s="1">
        <v>44381.050381944442</v>
      </c>
      <c r="C933" s="1">
        <v>44381.050416666665</v>
      </c>
      <c r="D933">
        <v>5.0000000745058101E-2</v>
      </c>
      <c r="E933">
        <v>21293</v>
      </c>
      <c r="F933">
        <v>21656</v>
      </c>
      <c r="G933" t="s">
        <v>44</v>
      </c>
      <c r="H933" t="s">
        <v>26</v>
      </c>
      <c r="I933">
        <f>tbl_Fact[[#This Row],[Duration]] / 60</f>
        <v>8.3333334575096834E-4</v>
      </c>
      <c r="J933">
        <f>IF(OR(G933="Run Time", G933="CC (Changeover Cleaning)"), I933, 0)</f>
        <v>0</v>
      </c>
      <c r="K933">
        <f>IF(G933&lt;&gt;"PM (Maintenance)", I933, 0)</f>
        <v>8.3333334575096834E-4</v>
      </c>
      <c r="L933" s="5">
        <f>MAX(tbl_Fact[[#This Row],[TotalBiscuitsMade]],tbl_Fact[[#This Row],[GoodMadeBiscuits]])</f>
        <v>21656</v>
      </c>
      <c r="M933" s="5">
        <f>IF(tbl_Fact[[#This Row],[Operating_Hours]]&gt;0,tbl_Fact[[#This Row],[Operating_Hours]]*51840,0)</f>
        <v>0</v>
      </c>
    </row>
    <row r="934" spans="1:13" hidden="1" x14ac:dyDescent="0.2">
      <c r="A934" t="s">
        <v>5</v>
      </c>
      <c r="B934" s="1">
        <v>44381.050416666665</v>
      </c>
      <c r="C934" s="1">
        <v>44381.056215277778</v>
      </c>
      <c r="D934">
        <v>8.3500003814697301</v>
      </c>
      <c r="E934">
        <v>21326</v>
      </c>
      <c r="F934">
        <v>21529</v>
      </c>
      <c r="G934" t="s">
        <v>43</v>
      </c>
      <c r="H934" t="s">
        <v>26</v>
      </c>
      <c r="I934">
        <f>tbl_Fact[[#This Row],[Duration]] / 60</f>
        <v>0.13916667302449551</v>
      </c>
      <c r="J934">
        <f>IF(OR(G934="Run Time", G934="CC (Changeover Cleaning)"), I934, 0)</f>
        <v>0.13916667302449551</v>
      </c>
      <c r="K934">
        <f>IF(G934&lt;&gt;"PM (Maintenance)", I934, 0)</f>
        <v>0.13916667302449551</v>
      </c>
      <c r="L934" s="5">
        <f>MAX(tbl_Fact[[#This Row],[TotalBiscuitsMade]],tbl_Fact[[#This Row],[GoodMadeBiscuits]])</f>
        <v>21529</v>
      </c>
      <c r="M934" s="5">
        <f>IF(tbl_Fact[[#This Row],[Operating_Hours]]&gt;0,tbl_Fact[[#This Row],[Operating_Hours]]*51840,0)</f>
        <v>7214.4003295898474</v>
      </c>
    </row>
    <row r="935" spans="1:13" hidden="1" x14ac:dyDescent="0.2">
      <c r="A935" t="s">
        <v>5</v>
      </c>
      <c r="B935" s="1">
        <v>44381.056215277778</v>
      </c>
      <c r="C935" s="1">
        <v>44381.056666666664</v>
      </c>
      <c r="D935">
        <v>0.64999997615814198</v>
      </c>
      <c r="E935">
        <v>21313</v>
      </c>
      <c r="F935">
        <v>22165</v>
      </c>
      <c r="G935" t="s">
        <v>44</v>
      </c>
      <c r="H935" t="s">
        <v>26</v>
      </c>
      <c r="I935">
        <f>tbl_Fact[[#This Row],[Duration]] / 60</f>
        <v>1.0833332935969033E-2</v>
      </c>
      <c r="J935">
        <f>IF(OR(G935="Run Time", G935="CC (Changeover Cleaning)"), I935, 0)</f>
        <v>0</v>
      </c>
      <c r="K935">
        <f>IF(G935&lt;&gt;"PM (Maintenance)", I935, 0)</f>
        <v>1.0833332935969033E-2</v>
      </c>
      <c r="L935" s="5">
        <f>MAX(tbl_Fact[[#This Row],[TotalBiscuitsMade]],tbl_Fact[[#This Row],[GoodMadeBiscuits]])</f>
        <v>22165</v>
      </c>
      <c r="M935" s="5">
        <f>IF(tbl_Fact[[#This Row],[Operating_Hours]]&gt;0,tbl_Fact[[#This Row],[Operating_Hours]]*51840,0)</f>
        <v>0</v>
      </c>
    </row>
    <row r="936" spans="1:13" hidden="1" x14ac:dyDescent="0.2">
      <c r="A936" t="s">
        <v>5</v>
      </c>
      <c r="B936" s="1">
        <v>44381.056666666664</v>
      </c>
      <c r="C936" s="1">
        <v>44381.058391203704</v>
      </c>
      <c r="D936">
        <v>2.4833333492279102</v>
      </c>
      <c r="E936">
        <v>21381</v>
      </c>
      <c r="F936">
        <v>22158</v>
      </c>
      <c r="G936" t="s">
        <v>43</v>
      </c>
      <c r="H936" t="s">
        <v>26</v>
      </c>
      <c r="I936">
        <f>tbl_Fact[[#This Row],[Duration]] / 60</f>
        <v>4.13888891537985E-2</v>
      </c>
      <c r="J936">
        <f>IF(OR(G936="Run Time", G936="CC (Changeover Cleaning)"), I936, 0)</f>
        <v>4.13888891537985E-2</v>
      </c>
      <c r="K936">
        <f>IF(G936&lt;&gt;"PM (Maintenance)", I936, 0)</f>
        <v>4.13888891537985E-2</v>
      </c>
      <c r="L936" s="5">
        <f>MAX(tbl_Fact[[#This Row],[TotalBiscuitsMade]],tbl_Fact[[#This Row],[GoodMadeBiscuits]])</f>
        <v>22158</v>
      </c>
      <c r="M936" s="5">
        <f>IF(tbl_Fact[[#This Row],[Operating_Hours]]&gt;0,tbl_Fact[[#This Row],[Operating_Hours]]*51840,0)</f>
        <v>2145.6000137329142</v>
      </c>
    </row>
    <row r="937" spans="1:13" hidden="1" x14ac:dyDescent="0.2">
      <c r="A937" t="s">
        <v>5</v>
      </c>
      <c r="B937" s="1">
        <v>44381.058391203704</v>
      </c>
      <c r="C937" s="1">
        <v>44381.058553240742</v>
      </c>
      <c r="D937">
        <v>0.233333334326744</v>
      </c>
      <c r="E937">
        <v>21530</v>
      </c>
      <c r="F937">
        <v>21697</v>
      </c>
      <c r="G937" t="s">
        <v>44</v>
      </c>
      <c r="H937" t="s">
        <v>26</v>
      </c>
      <c r="I937">
        <f>tbl_Fact[[#This Row],[Duration]] / 60</f>
        <v>3.8888889054457332E-3</v>
      </c>
      <c r="J937">
        <f>IF(OR(G937="Run Time", G937="CC (Changeover Cleaning)"), I937, 0)</f>
        <v>0</v>
      </c>
      <c r="K937">
        <f>IF(G937&lt;&gt;"PM (Maintenance)", I937, 0)</f>
        <v>3.8888889054457332E-3</v>
      </c>
      <c r="L937" s="5">
        <f>MAX(tbl_Fact[[#This Row],[TotalBiscuitsMade]],tbl_Fact[[#This Row],[GoodMadeBiscuits]])</f>
        <v>21697</v>
      </c>
      <c r="M937" s="5">
        <f>IF(tbl_Fact[[#This Row],[Operating_Hours]]&gt;0,tbl_Fact[[#This Row],[Operating_Hours]]*51840,0)</f>
        <v>0</v>
      </c>
    </row>
    <row r="938" spans="1:13" hidden="1" x14ac:dyDescent="0.2">
      <c r="A938" t="s">
        <v>5</v>
      </c>
      <c r="B938" s="1">
        <v>44381.058553240742</v>
      </c>
      <c r="C938" s="1">
        <v>44381.058680555558</v>
      </c>
      <c r="D938">
        <v>0.18333333730697601</v>
      </c>
      <c r="E938">
        <v>21653</v>
      </c>
      <c r="F938">
        <v>22086</v>
      </c>
      <c r="G938" t="s">
        <v>43</v>
      </c>
      <c r="H938" t="s">
        <v>26</v>
      </c>
      <c r="I938">
        <f>tbl_Fact[[#This Row],[Duration]] / 60</f>
        <v>3.0555556217829335E-3</v>
      </c>
      <c r="J938">
        <f>IF(OR(G938="Run Time", G938="CC (Changeover Cleaning)"), I938, 0)</f>
        <v>3.0555556217829335E-3</v>
      </c>
      <c r="K938">
        <f>IF(G938&lt;&gt;"PM (Maintenance)", I938, 0)</f>
        <v>3.0555556217829335E-3</v>
      </c>
      <c r="L938" s="5">
        <f>MAX(tbl_Fact[[#This Row],[TotalBiscuitsMade]],tbl_Fact[[#This Row],[GoodMadeBiscuits]])</f>
        <v>22086</v>
      </c>
      <c r="M938" s="5">
        <f>IF(tbl_Fact[[#This Row],[Operating_Hours]]&gt;0,tbl_Fact[[#This Row],[Operating_Hours]]*51840,0)</f>
        <v>158.40000343322728</v>
      </c>
    </row>
    <row r="939" spans="1:13" hidden="1" x14ac:dyDescent="0.2">
      <c r="A939" t="s">
        <v>5</v>
      </c>
      <c r="B939" s="1">
        <v>44381.058680555558</v>
      </c>
      <c r="C939" s="1">
        <v>44381.058703703704</v>
      </c>
      <c r="D939">
        <v>3.3333335071802098E-2</v>
      </c>
      <c r="E939">
        <v>21686</v>
      </c>
      <c r="F939">
        <v>21772</v>
      </c>
      <c r="G939" t="s">
        <v>44</v>
      </c>
      <c r="H939" t="s">
        <v>26</v>
      </c>
      <c r="I939">
        <f>tbl_Fact[[#This Row],[Duration]] / 60</f>
        <v>5.5555558453003495E-4</v>
      </c>
      <c r="J939">
        <f>IF(OR(G939="Run Time", G939="CC (Changeover Cleaning)"), I939, 0)</f>
        <v>0</v>
      </c>
      <c r="K939">
        <f>IF(G939&lt;&gt;"PM (Maintenance)", I939, 0)</f>
        <v>5.5555558453003495E-4</v>
      </c>
      <c r="L939" s="5">
        <f>MAX(tbl_Fact[[#This Row],[TotalBiscuitsMade]],tbl_Fact[[#This Row],[GoodMadeBiscuits]])</f>
        <v>21772</v>
      </c>
      <c r="M939" s="5">
        <f>IF(tbl_Fact[[#This Row],[Operating_Hours]]&gt;0,tbl_Fact[[#This Row],[Operating_Hours]]*51840,0)</f>
        <v>0</v>
      </c>
    </row>
    <row r="940" spans="1:13" hidden="1" x14ac:dyDescent="0.2">
      <c r="A940" t="s">
        <v>5</v>
      </c>
      <c r="B940" s="1">
        <v>44381.058703703704</v>
      </c>
      <c r="C940" s="1">
        <v>44381.058969907404</v>
      </c>
      <c r="D940">
        <v>0.38333332538604697</v>
      </c>
      <c r="E940">
        <v>21402</v>
      </c>
      <c r="F940">
        <v>21837</v>
      </c>
      <c r="G940" t="s">
        <v>43</v>
      </c>
      <c r="H940" t="s">
        <v>26</v>
      </c>
      <c r="I940">
        <f>tbl_Fact[[#This Row],[Duration]] / 60</f>
        <v>6.3888887564341164E-3</v>
      </c>
      <c r="J940">
        <f>IF(OR(G940="Run Time", G940="CC (Changeover Cleaning)"), I940, 0)</f>
        <v>6.3888887564341164E-3</v>
      </c>
      <c r="K940">
        <f>IF(G940&lt;&gt;"PM (Maintenance)", I940, 0)</f>
        <v>6.3888887564341164E-3</v>
      </c>
      <c r="L940" s="5">
        <f>MAX(tbl_Fact[[#This Row],[TotalBiscuitsMade]],tbl_Fact[[#This Row],[GoodMadeBiscuits]])</f>
        <v>21837</v>
      </c>
      <c r="M940" s="5">
        <f>IF(tbl_Fact[[#This Row],[Operating_Hours]]&gt;0,tbl_Fact[[#This Row],[Operating_Hours]]*51840,0)</f>
        <v>331.19999313354458</v>
      </c>
    </row>
    <row r="941" spans="1:13" hidden="1" x14ac:dyDescent="0.2">
      <c r="A941" t="s">
        <v>5</v>
      </c>
      <c r="B941" s="1">
        <v>44381.058969907404</v>
      </c>
      <c r="C941" s="1">
        <v>44381.058993055558</v>
      </c>
      <c r="D941">
        <v>3.3333335071802098E-2</v>
      </c>
      <c r="E941">
        <v>21274</v>
      </c>
      <c r="F941">
        <v>21871</v>
      </c>
      <c r="G941" t="s">
        <v>44</v>
      </c>
      <c r="H941" t="s">
        <v>26</v>
      </c>
      <c r="I941">
        <f>tbl_Fact[[#This Row],[Duration]] / 60</f>
        <v>5.5555558453003495E-4</v>
      </c>
      <c r="J941">
        <f>IF(OR(G941="Run Time", G941="CC (Changeover Cleaning)"), I941, 0)</f>
        <v>0</v>
      </c>
      <c r="K941">
        <f>IF(G941&lt;&gt;"PM (Maintenance)", I941, 0)</f>
        <v>5.5555558453003495E-4</v>
      </c>
      <c r="L941" s="5">
        <f>MAX(tbl_Fact[[#This Row],[TotalBiscuitsMade]],tbl_Fact[[#This Row],[GoodMadeBiscuits]])</f>
        <v>21871</v>
      </c>
      <c r="M941" s="5">
        <f>IF(tbl_Fact[[#This Row],[Operating_Hours]]&gt;0,tbl_Fact[[#This Row],[Operating_Hours]]*51840,0)</f>
        <v>0</v>
      </c>
    </row>
    <row r="942" spans="1:13" hidden="1" x14ac:dyDescent="0.2">
      <c r="A942" t="s">
        <v>5</v>
      </c>
      <c r="B942" s="1">
        <v>44381.058993055558</v>
      </c>
      <c r="C942" s="1">
        <v>44381.060763888891</v>
      </c>
      <c r="D942">
        <v>2.5499999523162802</v>
      </c>
      <c r="E942">
        <v>21718</v>
      </c>
      <c r="F942">
        <v>22103</v>
      </c>
      <c r="G942" t="s">
        <v>43</v>
      </c>
      <c r="H942" t="s">
        <v>26</v>
      </c>
      <c r="I942">
        <f>tbl_Fact[[#This Row],[Duration]] / 60</f>
        <v>4.2499999205271338E-2</v>
      </c>
      <c r="J942">
        <f>IF(OR(G942="Run Time", G942="CC (Changeover Cleaning)"), I942, 0)</f>
        <v>4.2499999205271338E-2</v>
      </c>
      <c r="K942">
        <f>IF(G942&lt;&gt;"PM (Maintenance)", I942, 0)</f>
        <v>4.2499999205271338E-2</v>
      </c>
      <c r="L942" s="5">
        <f>MAX(tbl_Fact[[#This Row],[TotalBiscuitsMade]],tbl_Fact[[#This Row],[GoodMadeBiscuits]])</f>
        <v>22103</v>
      </c>
      <c r="M942" s="5">
        <f>IF(tbl_Fact[[#This Row],[Operating_Hours]]&gt;0,tbl_Fact[[#This Row],[Operating_Hours]]*51840,0)</f>
        <v>2203.1999588012663</v>
      </c>
    </row>
    <row r="943" spans="1:13" hidden="1" x14ac:dyDescent="0.2">
      <c r="A943" t="s">
        <v>5</v>
      </c>
      <c r="B943" s="1">
        <v>44381.060763888891</v>
      </c>
      <c r="C943" s="1">
        <v>44381.061111111114</v>
      </c>
      <c r="D943">
        <v>0.5</v>
      </c>
      <c r="E943">
        <v>21321</v>
      </c>
      <c r="F943">
        <v>22274</v>
      </c>
      <c r="G943" t="s">
        <v>44</v>
      </c>
      <c r="H943" t="s">
        <v>26</v>
      </c>
      <c r="I943">
        <f>tbl_Fact[[#This Row],[Duration]] / 60</f>
        <v>8.3333333333333332E-3</v>
      </c>
      <c r="J943">
        <f>IF(OR(G943="Run Time", G943="CC (Changeover Cleaning)"), I943, 0)</f>
        <v>0</v>
      </c>
      <c r="K943">
        <f>IF(G943&lt;&gt;"PM (Maintenance)", I943, 0)</f>
        <v>8.3333333333333332E-3</v>
      </c>
      <c r="L943" s="5">
        <f>MAX(tbl_Fact[[#This Row],[TotalBiscuitsMade]],tbl_Fact[[#This Row],[GoodMadeBiscuits]])</f>
        <v>22274</v>
      </c>
      <c r="M943" s="5">
        <f>IF(tbl_Fact[[#This Row],[Operating_Hours]]&gt;0,tbl_Fact[[#This Row],[Operating_Hours]]*51840,0)</f>
        <v>0</v>
      </c>
    </row>
    <row r="944" spans="1:13" hidden="1" x14ac:dyDescent="0.2">
      <c r="A944" t="s">
        <v>5</v>
      </c>
      <c r="B944" s="1">
        <v>44381.061111111114</v>
      </c>
      <c r="C944" s="1">
        <v>44381.061736111114</v>
      </c>
      <c r="D944">
        <v>0.89999997615814198</v>
      </c>
      <c r="E944">
        <v>21531</v>
      </c>
      <c r="F944">
        <v>22100</v>
      </c>
      <c r="G944" t="s">
        <v>43</v>
      </c>
      <c r="H944" t="s">
        <v>26</v>
      </c>
      <c r="I944">
        <f>tbl_Fact[[#This Row],[Duration]] / 60</f>
        <v>1.49999996026357E-2</v>
      </c>
      <c r="J944">
        <f>IF(OR(G944="Run Time", G944="CC (Changeover Cleaning)"), I944, 0)</f>
        <v>1.49999996026357E-2</v>
      </c>
      <c r="K944">
        <f>IF(G944&lt;&gt;"PM (Maintenance)", I944, 0)</f>
        <v>1.49999996026357E-2</v>
      </c>
      <c r="L944" s="5">
        <f>MAX(tbl_Fact[[#This Row],[TotalBiscuitsMade]],tbl_Fact[[#This Row],[GoodMadeBiscuits]])</f>
        <v>22100</v>
      </c>
      <c r="M944" s="5">
        <f>IF(tbl_Fact[[#This Row],[Operating_Hours]]&gt;0,tbl_Fact[[#This Row],[Operating_Hours]]*51840,0)</f>
        <v>777.59997940063465</v>
      </c>
    </row>
    <row r="945" spans="1:13" hidden="1" x14ac:dyDescent="0.2">
      <c r="A945" t="s">
        <v>5</v>
      </c>
      <c r="B945" s="1">
        <v>44381.061736111114</v>
      </c>
      <c r="C945" s="1">
        <v>44381.062118055554</v>
      </c>
      <c r="D945">
        <v>0.55000001192092896</v>
      </c>
      <c r="E945">
        <v>21810</v>
      </c>
      <c r="F945">
        <v>22440</v>
      </c>
      <c r="G945" t="s">
        <v>44</v>
      </c>
      <c r="H945" t="s">
        <v>26</v>
      </c>
      <c r="I945">
        <f>tbl_Fact[[#This Row],[Duration]] / 60</f>
        <v>9.1666668653488156E-3</v>
      </c>
      <c r="J945">
        <f>IF(OR(G945="Run Time", G945="CC (Changeover Cleaning)"), I945, 0)</f>
        <v>0</v>
      </c>
      <c r="K945">
        <f>IF(G945&lt;&gt;"PM (Maintenance)", I945, 0)</f>
        <v>9.1666668653488156E-3</v>
      </c>
      <c r="L945" s="5">
        <f>MAX(tbl_Fact[[#This Row],[TotalBiscuitsMade]],tbl_Fact[[#This Row],[GoodMadeBiscuits]])</f>
        <v>22440</v>
      </c>
      <c r="M945" s="5">
        <f>IF(tbl_Fact[[#This Row],[Operating_Hours]]&gt;0,tbl_Fact[[#This Row],[Operating_Hours]]*51840,0)</f>
        <v>0</v>
      </c>
    </row>
    <row r="946" spans="1:13" hidden="1" x14ac:dyDescent="0.2">
      <c r="A946" t="s">
        <v>5</v>
      </c>
      <c r="B946" s="1">
        <v>44381.062118055554</v>
      </c>
      <c r="C946" s="1">
        <v>44381.062951388885</v>
      </c>
      <c r="D946">
        <v>1.20000004768372</v>
      </c>
      <c r="E946">
        <v>21607</v>
      </c>
      <c r="F946">
        <v>22012</v>
      </c>
      <c r="G946" t="s">
        <v>43</v>
      </c>
      <c r="H946" t="s">
        <v>26</v>
      </c>
      <c r="I946">
        <f>tbl_Fact[[#This Row],[Duration]] / 60</f>
        <v>2.0000000794728669E-2</v>
      </c>
      <c r="J946">
        <f>IF(OR(G946="Run Time", G946="CC (Changeover Cleaning)"), I946, 0)</f>
        <v>2.0000000794728669E-2</v>
      </c>
      <c r="K946">
        <f>IF(G946&lt;&gt;"PM (Maintenance)", I946, 0)</f>
        <v>2.0000000794728669E-2</v>
      </c>
      <c r="L946" s="5">
        <f>MAX(tbl_Fact[[#This Row],[TotalBiscuitsMade]],tbl_Fact[[#This Row],[GoodMadeBiscuits]])</f>
        <v>22012</v>
      </c>
      <c r="M946" s="5">
        <f>IF(tbl_Fact[[#This Row],[Operating_Hours]]&gt;0,tbl_Fact[[#This Row],[Operating_Hours]]*51840,0)</f>
        <v>1036.8000411987341</v>
      </c>
    </row>
    <row r="947" spans="1:13" hidden="1" x14ac:dyDescent="0.2">
      <c r="A947" t="s">
        <v>5</v>
      </c>
      <c r="B947" s="1">
        <v>44381.062951388885</v>
      </c>
      <c r="C947" s="1">
        <v>44381.063402777778</v>
      </c>
      <c r="D947">
        <v>0.64999997615814198</v>
      </c>
      <c r="E947">
        <v>21688</v>
      </c>
      <c r="F947">
        <v>22515</v>
      </c>
      <c r="G947" t="s">
        <v>44</v>
      </c>
      <c r="H947" t="s">
        <v>26</v>
      </c>
      <c r="I947">
        <f>tbl_Fact[[#This Row],[Duration]] / 60</f>
        <v>1.0833332935969033E-2</v>
      </c>
      <c r="J947">
        <f>IF(OR(G947="Run Time", G947="CC (Changeover Cleaning)"), I947, 0)</f>
        <v>0</v>
      </c>
      <c r="K947">
        <f>IF(G947&lt;&gt;"PM (Maintenance)", I947, 0)</f>
        <v>1.0833332935969033E-2</v>
      </c>
      <c r="L947" s="5">
        <f>MAX(tbl_Fact[[#This Row],[TotalBiscuitsMade]],tbl_Fact[[#This Row],[GoodMadeBiscuits]])</f>
        <v>22515</v>
      </c>
      <c r="M947" s="5">
        <f>IF(tbl_Fact[[#This Row],[Operating_Hours]]&gt;0,tbl_Fact[[#This Row],[Operating_Hours]]*51840,0)</f>
        <v>0</v>
      </c>
    </row>
    <row r="948" spans="1:13" hidden="1" x14ac:dyDescent="0.2">
      <c r="A948" t="s">
        <v>5</v>
      </c>
      <c r="B948" s="1">
        <v>44381.063402777778</v>
      </c>
      <c r="C948" s="1">
        <v>44381.06759259259</v>
      </c>
      <c r="D948">
        <v>6.0333333015441903</v>
      </c>
      <c r="E948">
        <v>21763</v>
      </c>
      <c r="F948">
        <v>22219</v>
      </c>
      <c r="G948" t="s">
        <v>43</v>
      </c>
      <c r="H948" t="s">
        <v>26</v>
      </c>
      <c r="I948">
        <f>tbl_Fact[[#This Row],[Duration]] / 60</f>
        <v>0.1005555550257365</v>
      </c>
      <c r="J948">
        <f>IF(OR(G948="Run Time", G948="CC (Changeover Cleaning)"), I948, 0)</f>
        <v>0.1005555550257365</v>
      </c>
      <c r="K948">
        <f>IF(G948&lt;&gt;"PM (Maintenance)", I948, 0)</f>
        <v>0.1005555550257365</v>
      </c>
      <c r="L948" s="5">
        <f>MAX(tbl_Fact[[#This Row],[TotalBiscuitsMade]],tbl_Fact[[#This Row],[GoodMadeBiscuits]])</f>
        <v>22219</v>
      </c>
      <c r="M948" s="5">
        <f>IF(tbl_Fact[[#This Row],[Operating_Hours]]&gt;0,tbl_Fact[[#This Row],[Operating_Hours]]*51840,0)</f>
        <v>5212.7999725341806</v>
      </c>
    </row>
    <row r="949" spans="1:13" hidden="1" x14ac:dyDescent="0.2">
      <c r="A949" t="s">
        <v>5</v>
      </c>
      <c r="B949" s="1">
        <v>44381.06759259259</v>
      </c>
      <c r="C949" s="1">
        <v>44381.068182870367</v>
      </c>
      <c r="D949">
        <v>0.85000002384185802</v>
      </c>
      <c r="E949">
        <v>22279</v>
      </c>
      <c r="F949">
        <v>22573</v>
      </c>
      <c r="G949" t="s">
        <v>44</v>
      </c>
      <c r="H949" t="s">
        <v>26</v>
      </c>
      <c r="I949">
        <f>tbl_Fact[[#This Row],[Duration]] / 60</f>
        <v>1.4166667064030967E-2</v>
      </c>
      <c r="J949">
        <f>IF(OR(G949="Run Time", G949="CC (Changeover Cleaning)"), I949, 0)</f>
        <v>0</v>
      </c>
      <c r="K949">
        <f>IF(G949&lt;&gt;"PM (Maintenance)", I949, 0)</f>
        <v>1.4166667064030967E-2</v>
      </c>
      <c r="L949" s="5">
        <f>MAX(tbl_Fact[[#This Row],[TotalBiscuitsMade]],tbl_Fact[[#This Row],[GoodMadeBiscuits]])</f>
        <v>22573</v>
      </c>
      <c r="M949" s="5">
        <f>IF(tbl_Fact[[#This Row],[Operating_Hours]]&gt;0,tbl_Fact[[#This Row],[Operating_Hours]]*51840,0)</f>
        <v>0</v>
      </c>
    </row>
    <row r="950" spans="1:13" hidden="1" x14ac:dyDescent="0.2">
      <c r="A950" t="s">
        <v>5</v>
      </c>
      <c r="B950" s="1">
        <v>44381.068182870367</v>
      </c>
      <c r="C950" s="1">
        <v>44381.073009259257</v>
      </c>
      <c r="D950">
        <v>6.9499998092651403</v>
      </c>
      <c r="E950">
        <v>22135</v>
      </c>
      <c r="F950">
        <v>22762</v>
      </c>
      <c r="G950" t="s">
        <v>43</v>
      </c>
      <c r="H950" t="s">
        <v>26</v>
      </c>
      <c r="I950">
        <f>tbl_Fact[[#This Row],[Duration]] / 60</f>
        <v>0.115833330154419</v>
      </c>
      <c r="J950">
        <f>IF(OR(G950="Run Time", G950="CC (Changeover Cleaning)"), I950, 0)</f>
        <v>0.115833330154419</v>
      </c>
      <c r="K950">
        <f>IF(G950&lt;&gt;"PM (Maintenance)", I950, 0)</f>
        <v>0.115833330154419</v>
      </c>
      <c r="L950" s="5">
        <f>MAX(tbl_Fact[[#This Row],[TotalBiscuitsMade]],tbl_Fact[[#This Row],[GoodMadeBiscuits]])</f>
        <v>22762</v>
      </c>
      <c r="M950" s="5">
        <f>IF(tbl_Fact[[#This Row],[Operating_Hours]]&gt;0,tbl_Fact[[#This Row],[Operating_Hours]]*51840,0)</f>
        <v>6004.7998352050809</v>
      </c>
    </row>
    <row r="951" spans="1:13" hidden="1" x14ac:dyDescent="0.2">
      <c r="A951" t="s">
        <v>5</v>
      </c>
      <c r="B951" s="1">
        <v>44381.073009259257</v>
      </c>
      <c r="C951" s="1">
        <v>44381.073530092595</v>
      </c>
      <c r="D951">
        <v>0.75</v>
      </c>
      <c r="E951">
        <v>22235</v>
      </c>
      <c r="F951">
        <v>22785</v>
      </c>
      <c r="G951" t="s">
        <v>44</v>
      </c>
      <c r="H951" t="s">
        <v>26</v>
      </c>
      <c r="I951">
        <f>tbl_Fact[[#This Row],[Duration]] / 60</f>
        <v>1.2500000000000001E-2</v>
      </c>
      <c r="J951">
        <f>IF(OR(G951="Run Time", G951="CC (Changeover Cleaning)"), I951, 0)</f>
        <v>0</v>
      </c>
      <c r="K951">
        <f>IF(G951&lt;&gt;"PM (Maintenance)", I951, 0)</f>
        <v>1.2500000000000001E-2</v>
      </c>
      <c r="L951" s="5">
        <f>MAX(tbl_Fact[[#This Row],[TotalBiscuitsMade]],tbl_Fact[[#This Row],[GoodMadeBiscuits]])</f>
        <v>22785</v>
      </c>
      <c r="M951" s="5">
        <f>IF(tbl_Fact[[#This Row],[Operating_Hours]]&gt;0,tbl_Fact[[#This Row],[Operating_Hours]]*51840,0)</f>
        <v>0</v>
      </c>
    </row>
    <row r="952" spans="1:13" hidden="1" x14ac:dyDescent="0.2">
      <c r="A952" t="s">
        <v>5</v>
      </c>
      <c r="B952" s="1">
        <v>44381.073530092595</v>
      </c>
      <c r="C952" s="1">
        <v>44381.07439814815</v>
      </c>
      <c r="D952">
        <v>1.25</v>
      </c>
      <c r="E952">
        <v>22591</v>
      </c>
      <c r="F952">
        <v>22876</v>
      </c>
      <c r="G952" t="s">
        <v>43</v>
      </c>
      <c r="H952" t="s">
        <v>26</v>
      </c>
      <c r="I952">
        <f>tbl_Fact[[#This Row],[Duration]] / 60</f>
        <v>2.0833333333333332E-2</v>
      </c>
      <c r="J952">
        <f>IF(OR(G952="Run Time", G952="CC (Changeover Cleaning)"), I952, 0)</f>
        <v>2.0833333333333332E-2</v>
      </c>
      <c r="K952">
        <f>IF(G952&lt;&gt;"PM (Maintenance)", I952, 0)</f>
        <v>2.0833333333333332E-2</v>
      </c>
      <c r="L952" s="5">
        <f>MAX(tbl_Fact[[#This Row],[TotalBiscuitsMade]],tbl_Fact[[#This Row],[GoodMadeBiscuits]])</f>
        <v>22876</v>
      </c>
      <c r="M952" s="5">
        <f>IF(tbl_Fact[[#This Row],[Operating_Hours]]&gt;0,tbl_Fact[[#This Row],[Operating_Hours]]*51840,0)</f>
        <v>1080</v>
      </c>
    </row>
    <row r="953" spans="1:13" hidden="1" x14ac:dyDescent="0.2">
      <c r="A953" t="s">
        <v>5</v>
      </c>
      <c r="B953" s="1">
        <v>44381.07439814815</v>
      </c>
      <c r="C953" s="1">
        <v>44381.07949074074</v>
      </c>
      <c r="D953">
        <v>7.3333334922790501</v>
      </c>
      <c r="E953">
        <v>26954</v>
      </c>
      <c r="F953">
        <v>27500</v>
      </c>
      <c r="G953" t="s">
        <v>44</v>
      </c>
      <c r="H953" t="s">
        <v>26</v>
      </c>
      <c r="I953">
        <f>tbl_Fact[[#This Row],[Duration]] / 60</f>
        <v>0.12222222487131749</v>
      </c>
      <c r="J953">
        <f>IF(OR(G953="Run Time", G953="CC (Changeover Cleaning)"), I953, 0)</f>
        <v>0</v>
      </c>
      <c r="K953">
        <f>IF(G953&lt;&gt;"PM (Maintenance)", I953, 0)</f>
        <v>0.12222222487131749</v>
      </c>
      <c r="L953" s="5">
        <f>MAX(tbl_Fact[[#This Row],[TotalBiscuitsMade]],tbl_Fact[[#This Row],[GoodMadeBiscuits]])</f>
        <v>27500</v>
      </c>
      <c r="M953" s="5">
        <f>IF(tbl_Fact[[#This Row],[Operating_Hours]]&gt;0,tbl_Fact[[#This Row],[Operating_Hours]]*51840,0)</f>
        <v>0</v>
      </c>
    </row>
    <row r="954" spans="1:13" hidden="1" x14ac:dyDescent="0.2">
      <c r="A954" t="s">
        <v>5</v>
      </c>
      <c r="B954" s="1">
        <v>44381.07949074074</v>
      </c>
      <c r="C954" s="1">
        <v>44381.086875000001</v>
      </c>
      <c r="D954">
        <v>10.6333332061768</v>
      </c>
      <c r="E954">
        <v>27033</v>
      </c>
      <c r="F954">
        <v>27202</v>
      </c>
      <c r="G954" t="s">
        <v>43</v>
      </c>
      <c r="H954" t="s">
        <v>26</v>
      </c>
      <c r="I954">
        <f>tbl_Fact[[#This Row],[Duration]] / 60</f>
        <v>0.17722222010294666</v>
      </c>
      <c r="J954">
        <f>IF(OR(G954="Run Time", G954="CC (Changeover Cleaning)"), I954, 0)</f>
        <v>0.17722222010294666</v>
      </c>
      <c r="K954">
        <f>IF(G954&lt;&gt;"PM (Maintenance)", I954, 0)</f>
        <v>0.17722222010294666</v>
      </c>
      <c r="L954" s="5">
        <f>MAX(tbl_Fact[[#This Row],[TotalBiscuitsMade]],tbl_Fact[[#This Row],[GoodMadeBiscuits]])</f>
        <v>27202</v>
      </c>
      <c r="M954" s="5">
        <f>IF(tbl_Fact[[#This Row],[Operating_Hours]]&gt;0,tbl_Fact[[#This Row],[Operating_Hours]]*51840,0)</f>
        <v>9187.1998901367551</v>
      </c>
    </row>
    <row r="955" spans="1:13" hidden="1" x14ac:dyDescent="0.2">
      <c r="A955" t="s">
        <v>5</v>
      </c>
      <c r="B955" s="1">
        <v>44381.086875000001</v>
      </c>
      <c r="C955" s="1">
        <v>44381.092349537037</v>
      </c>
      <c r="D955">
        <v>7.8833332061767596</v>
      </c>
      <c r="E955">
        <v>31603</v>
      </c>
      <c r="F955">
        <v>32228</v>
      </c>
      <c r="G955" t="s">
        <v>44</v>
      </c>
      <c r="H955" t="s">
        <v>26</v>
      </c>
      <c r="I955">
        <f>tbl_Fact[[#This Row],[Duration]] / 60</f>
        <v>0.13138888676961266</v>
      </c>
      <c r="J955">
        <f>IF(OR(G955="Run Time", G955="CC (Changeover Cleaning)"), I955, 0)</f>
        <v>0</v>
      </c>
      <c r="K955">
        <f>IF(G955&lt;&gt;"PM (Maintenance)", I955, 0)</f>
        <v>0.13138888676961266</v>
      </c>
      <c r="L955" s="5">
        <f>MAX(tbl_Fact[[#This Row],[TotalBiscuitsMade]],tbl_Fact[[#This Row],[GoodMadeBiscuits]])</f>
        <v>32228</v>
      </c>
      <c r="M955" s="5">
        <f>IF(tbl_Fact[[#This Row],[Operating_Hours]]&gt;0,tbl_Fact[[#This Row],[Operating_Hours]]*51840,0)</f>
        <v>0</v>
      </c>
    </row>
    <row r="956" spans="1:13" hidden="1" x14ac:dyDescent="0.2">
      <c r="A956" t="s">
        <v>5</v>
      </c>
      <c r="B956" s="1">
        <v>44381.092349537037</v>
      </c>
      <c r="C956" s="1">
        <v>44381.097361111111</v>
      </c>
      <c r="D956">
        <v>7.2166666984558097</v>
      </c>
      <c r="E956">
        <v>31348</v>
      </c>
      <c r="F956">
        <v>32068</v>
      </c>
      <c r="G956" t="s">
        <v>43</v>
      </c>
      <c r="H956" t="s">
        <v>26</v>
      </c>
      <c r="I956">
        <f>tbl_Fact[[#This Row],[Duration]] / 60</f>
        <v>0.12027777830759682</v>
      </c>
      <c r="J956">
        <f>IF(OR(G956="Run Time", G956="CC (Changeover Cleaning)"), I956, 0)</f>
        <v>0.12027777830759682</v>
      </c>
      <c r="K956">
        <f>IF(G956&lt;&gt;"PM (Maintenance)", I956, 0)</f>
        <v>0.12027777830759682</v>
      </c>
      <c r="L956" s="5">
        <f>MAX(tbl_Fact[[#This Row],[TotalBiscuitsMade]],tbl_Fact[[#This Row],[GoodMadeBiscuits]])</f>
        <v>32068</v>
      </c>
      <c r="M956" s="5">
        <f>IF(tbl_Fact[[#This Row],[Operating_Hours]]&gt;0,tbl_Fact[[#This Row],[Operating_Hours]]*51840,0)</f>
        <v>6235.2000274658194</v>
      </c>
    </row>
    <row r="957" spans="1:13" hidden="1" x14ac:dyDescent="0.2">
      <c r="A957" t="s">
        <v>5</v>
      </c>
      <c r="B957" s="1">
        <v>44381.097361111111</v>
      </c>
      <c r="C957" s="1">
        <v>44381.098321759258</v>
      </c>
      <c r="D957">
        <v>1.38333332538605</v>
      </c>
      <c r="E957">
        <v>32317</v>
      </c>
      <c r="F957">
        <v>32808</v>
      </c>
      <c r="G957" t="s">
        <v>44</v>
      </c>
      <c r="H957" t="s">
        <v>26</v>
      </c>
      <c r="I957">
        <f>tbl_Fact[[#This Row],[Duration]] / 60</f>
        <v>2.3055555423100834E-2</v>
      </c>
      <c r="J957">
        <f>IF(OR(G957="Run Time", G957="CC (Changeover Cleaning)"), I957, 0)</f>
        <v>0</v>
      </c>
      <c r="K957">
        <f>IF(G957&lt;&gt;"PM (Maintenance)", I957, 0)</f>
        <v>2.3055555423100834E-2</v>
      </c>
      <c r="L957" s="5">
        <f>MAX(tbl_Fact[[#This Row],[TotalBiscuitsMade]],tbl_Fact[[#This Row],[GoodMadeBiscuits]])</f>
        <v>32808</v>
      </c>
      <c r="M957" s="5">
        <f>IF(tbl_Fact[[#This Row],[Operating_Hours]]&gt;0,tbl_Fact[[#This Row],[Operating_Hours]]*51840,0)</f>
        <v>0</v>
      </c>
    </row>
    <row r="958" spans="1:13" hidden="1" x14ac:dyDescent="0.2">
      <c r="A958" t="s">
        <v>5</v>
      </c>
      <c r="B958" s="1">
        <v>44381.098321759258</v>
      </c>
      <c r="C958" s="1">
        <v>44381.1016087963</v>
      </c>
      <c r="D958">
        <v>4.7333331108093297</v>
      </c>
      <c r="E958">
        <v>32334</v>
      </c>
      <c r="F958">
        <v>32685</v>
      </c>
      <c r="G958" t="s">
        <v>43</v>
      </c>
      <c r="H958" t="s">
        <v>26</v>
      </c>
      <c r="I958">
        <f>tbl_Fact[[#This Row],[Duration]] / 60</f>
        <v>7.8888885180155494E-2</v>
      </c>
      <c r="J958">
        <f>IF(OR(G958="Run Time", G958="CC (Changeover Cleaning)"), I958, 0)</f>
        <v>7.8888885180155494E-2</v>
      </c>
      <c r="K958">
        <f>IF(G958&lt;&gt;"PM (Maintenance)", I958, 0)</f>
        <v>7.8888885180155494E-2</v>
      </c>
      <c r="L958" s="5">
        <f>MAX(tbl_Fact[[#This Row],[TotalBiscuitsMade]],tbl_Fact[[#This Row],[GoodMadeBiscuits]])</f>
        <v>32685</v>
      </c>
      <c r="M958" s="5">
        <f>IF(tbl_Fact[[#This Row],[Operating_Hours]]&gt;0,tbl_Fact[[#This Row],[Operating_Hours]]*51840,0)</f>
        <v>4089.599807739261</v>
      </c>
    </row>
    <row r="959" spans="1:13" hidden="1" x14ac:dyDescent="0.2">
      <c r="A959" t="s">
        <v>5</v>
      </c>
      <c r="B959" s="1">
        <v>44381.1016087963</v>
      </c>
      <c r="C959" s="1">
        <v>44381.103518518517</v>
      </c>
      <c r="D959">
        <v>2.75</v>
      </c>
      <c r="E959">
        <v>33407</v>
      </c>
      <c r="F959">
        <v>34035</v>
      </c>
      <c r="G959" t="s">
        <v>44</v>
      </c>
      <c r="H959" t="s">
        <v>26</v>
      </c>
      <c r="I959">
        <f>tbl_Fact[[#This Row],[Duration]] / 60</f>
        <v>4.583333333333333E-2</v>
      </c>
      <c r="J959">
        <f>IF(OR(G959="Run Time", G959="CC (Changeover Cleaning)"), I959, 0)</f>
        <v>0</v>
      </c>
      <c r="K959">
        <f>IF(G959&lt;&gt;"PM (Maintenance)", I959, 0)</f>
        <v>4.583333333333333E-2</v>
      </c>
      <c r="L959" s="5">
        <f>MAX(tbl_Fact[[#This Row],[TotalBiscuitsMade]],tbl_Fact[[#This Row],[GoodMadeBiscuits]])</f>
        <v>34035</v>
      </c>
      <c r="M959" s="5">
        <f>IF(tbl_Fact[[#This Row],[Operating_Hours]]&gt;0,tbl_Fact[[#This Row],[Operating_Hours]]*51840,0)</f>
        <v>0</v>
      </c>
    </row>
    <row r="960" spans="1:13" hidden="1" x14ac:dyDescent="0.2">
      <c r="A960" t="s">
        <v>5</v>
      </c>
      <c r="B960" s="1">
        <v>44381.103518518517</v>
      </c>
      <c r="C960" s="1">
        <v>44381.105439814812</v>
      </c>
      <c r="D960">
        <v>2.7666666507720898</v>
      </c>
      <c r="E960">
        <v>33642</v>
      </c>
      <c r="F960">
        <v>34183</v>
      </c>
      <c r="G960" t="s">
        <v>43</v>
      </c>
      <c r="H960" t="s">
        <v>26</v>
      </c>
      <c r="I960">
        <f>tbl_Fact[[#This Row],[Duration]] / 60</f>
        <v>4.6111110846201495E-2</v>
      </c>
      <c r="J960">
        <f>IF(OR(G960="Run Time", G960="CC (Changeover Cleaning)"), I960, 0)</f>
        <v>4.6111110846201495E-2</v>
      </c>
      <c r="K960">
        <f>IF(G960&lt;&gt;"PM (Maintenance)", I960, 0)</f>
        <v>4.6111110846201495E-2</v>
      </c>
      <c r="L960" s="5">
        <f>MAX(tbl_Fact[[#This Row],[TotalBiscuitsMade]],tbl_Fact[[#This Row],[GoodMadeBiscuits]])</f>
        <v>34183</v>
      </c>
      <c r="M960" s="5">
        <f>IF(tbl_Fact[[#This Row],[Operating_Hours]]&gt;0,tbl_Fact[[#This Row],[Operating_Hours]]*51840,0)</f>
        <v>2390.3999862670853</v>
      </c>
    </row>
    <row r="961" spans="1:13" hidden="1" x14ac:dyDescent="0.2">
      <c r="A961" t="s">
        <v>5</v>
      </c>
      <c r="B961" s="1">
        <v>44381.105439814812</v>
      </c>
      <c r="C961" s="1">
        <v>44381.110254629632</v>
      </c>
      <c r="D961">
        <v>6.9333333969116202</v>
      </c>
      <c r="E961">
        <v>37503</v>
      </c>
      <c r="F961">
        <v>38089</v>
      </c>
      <c r="G961" t="s">
        <v>44</v>
      </c>
      <c r="H961" t="s">
        <v>26</v>
      </c>
      <c r="I961">
        <f>tbl_Fact[[#This Row],[Duration]] / 60</f>
        <v>0.11555555661519366</v>
      </c>
      <c r="J961">
        <f>IF(OR(G961="Run Time", G961="CC (Changeover Cleaning)"), I961, 0)</f>
        <v>0</v>
      </c>
      <c r="K961">
        <f>IF(G961&lt;&gt;"PM (Maintenance)", I961, 0)</f>
        <v>0.11555555661519366</v>
      </c>
      <c r="L961" s="5">
        <f>MAX(tbl_Fact[[#This Row],[TotalBiscuitsMade]],tbl_Fact[[#This Row],[GoodMadeBiscuits]])</f>
        <v>38089</v>
      </c>
      <c r="M961" s="5">
        <f>IF(tbl_Fact[[#This Row],[Operating_Hours]]&gt;0,tbl_Fact[[#This Row],[Operating_Hours]]*51840,0)</f>
        <v>0</v>
      </c>
    </row>
    <row r="962" spans="1:13" hidden="1" x14ac:dyDescent="0.2">
      <c r="A962" t="s">
        <v>5</v>
      </c>
      <c r="B962" s="1">
        <v>44381.110254629632</v>
      </c>
      <c r="C962" s="1">
        <v>44381.112407407411</v>
      </c>
      <c r="D962">
        <v>3.0999999046325701</v>
      </c>
      <c r="E962">
        <v>37528</v>
      </c>
      <c r="F962">
        <v>38465</v>
      </c>
      <c r="G962" t="s">
        <v>43</v>
      </c>
      <c r="H962" t="s">
        <v>26</v>
      </c>
      <c r="I962">
        <f>tbl_Fact[[#This Row],[Duration]] / 60</f>
        <v>5.1666665077209503E-2</v>
      </c>
      <c r="J962">
        <f>IF(OR(G962="Run Time", G962="CC (Changeover Cleaning)"), I962, 0)</f>
        <v>5.1666665077209503E-2</v>
      </c>
      <c r="K962">
        <f>IF(G962&lt;&gt;"PM (Maintenance)", I962, 0)</f>
        <v>5.1666665077209503E-2</v>
      </c>
      <c r="L962" s="5">
        <f>MAX(tbl_Fact[[#This Row],[TotalBiscuitsMade]],tbl_Fact[[#This Row],[GoodMadeBiscuits]])</f>
        <v>38465</v>
      </c>
      <c r="M962" s="5">
        <f>IF(tbl_Fact[[#This Row],[Operating_Hours]]&gt;0,tbl_Fact[[#This Row],[Operating_Hours]]*51840,0)</f>
        <v>2678.3999176025404</v>
      </c>
    </row>
    <row r="963" spans="1:13" hidden="1" x14ac:dyDescent="0.2">
      <c r="A963" t="s">
        <v>5</v>
      </c>
      <c r="B963" s="1">
        <v>44381.112407407411</v>
      </c>
      <c r="C963" s="1">
        <v>44381.11986111111</v>
      </c>
      <c r="D963">
        <v>10.7333335876465</v>
      </c>
      <c r="E963">
        <v>43878</v>
      </c>
      <c r="F963">
        <v>44773</v>
      </c>
      <c r="G963" t="s">
        <v>44</v>
      </c>
      <c r="H963" t="s">
        <v>26</v>
      </c>
      <c r="I963">
        <f>tbl_Fact[[#This Row],[Duration]] / 60</f>
        <v>0.17888889312744166</v>
      </c>
      <c r="J963">
        <f>IF(OR(G963="Run Time", G963="CC (Changeover Cleaning)"), I963, 0)</f>
        <v>0</v>
      </c>
      <c r="K963">
        <f>IF(G963&lt;&gt;"PM (Maintenance)", I963, 0)</f>
        <v>0.17888889312744166</v>
      </c>
      <c r="L963" s="5">
        <f>MAX(tbl_Fact[[#This Row],[TotalBiscuitsMade]],tbl_Fact[[#This Row],[GoodMadeBiscuits]])</f>
        <v>44773</v>
      </c>
      <c r="M963" s="5">
        <f>IF(tbl_Fact[[#This Row],[Operating_Hours]]&gt;0,tbl_Fact[[#This Row],[Operating_Hours]]*51840,0)</f>
        <v>0</v>
      </c>
    </row>
    <row r="964" spans="1:13" hidden="1" x14ac:dyDescent="0.2">
      <c r="A964" t="s">
        <v>5</v>
      </c>
      <c r="B964" s="1">
        <v>44381.11986111111</v>
      </c>
      <c r="C964" s="1">
        <v>44381.123263888891</v>
      </c>
      <c r="D964">
        <v>4.9000000953674299</v>
      </c>
      <c r="E964">
        <v>44111</v>
      </c>
      <c r="F964">
        <v>44493</v>
      </c>
      <c r="G964" t="s">
        <v>43</v>
      </c>
      <c r="H964" t="s">
        <v>26</v>
      </c>
      <c r="I964">
        <f>tbl_Fact[[#This Row],[Duration]] / 60</f>
        <v>8.1666668256123828E-2</v>
      </c>
      <c r="J964">
        <f>IF(OR(G964="Run Time", G964="CC (Changeover Cleaning)"), I964, 0)</f>
        <v>8.1666668256123828E-2</v>
      </c>
      <c r="K964">
        <f>IF(G964&lt;&gt;"PM (Maintenance)", I964, 0)</f>
        <v>8.1666668256123828E-2</v>
      </c>
      <c r="L964" s="5">
        <f>MAX(tbl_Fact[[#This Row],[TotalBiscuitsMade]],tbl_Fact[[#This Row],[GoodMadeBiscuits]])</f>
        <v>44493</v>
      </c>
      <c r="M964" s="5">
        <f>IF(tbl_Fact[[#This Row],[Operating_Hours]]&gt;0,tbl_Fact[[#This Row],[Operating_Hours]]*51840,0)</f>
        <v>4233.6000823974591</v>
      </c>
    </row>
    <row r="965" spans="1:13" hidden="1" x14ac:dyDescent="0.2">
      <c r="A965" t="s">
        <v>5</v>
      </c>
      <c r="B965" s="1">
        <v>44381.123263888891</v>
      </c>
      <c r="C965" s="1">
        <v>44381.128125000003</v>
      </c>
      <c r="D965">
        <v>7</v>
      </c>
      <c r="E965">
        <v>48507</v>
      </c>
      <c r="F965">
        <v>49182</v>
      </c>
      <c r="G965" t="s">
        <v>44</v>
      </c>
      <c r="H965" t="s">
        <v>26</v>
      </c>
      <c r="I965">
        <f>tbl_Fact[[#This Row],[Duration]] / 60</f>
        <v>0.11666666666666667</v>
      </c>
      <c r="J965">
        <f>IF(OR(G965="Run Time", G965="CC (Changeover Cleaning)"), I965, 0)</f>
        <v>0</v>
      </c>
      <c r="K965">
        <f>IF(G965&lt;&gt;"PM (Maintenance)", I965, 0)</f>
        <v>0.11666666666666667</v>
      </c>
      <c r="L965" s="5">
        <f>MAX(tbl_Fact[[#This Row],[TotalBiscuitsMade]],tbl_Fact[[#This Row],[GoodMadeBiscuits]])</f>
        <v>49182</v>
      </c>
      <c r="M965" s="5">
        <f>IF(tbl_Fact[[#This Row],[Operating_Hours]]&gt;0,tbl_Fact[[#This Row],[Operating_Hours]]*51840,0)</f>
        <v>0</v>
      </c>
    </row>
    <row r="966" spans="1:13" hidden="1" x14ac:dyDescent="0.2">
      <c r="A966" t="s">
        <v>5</v>
      </c>
      <c r="B966" s="1">
        <v>44381.128125000003</v>
      </c>
      <c r="C966" s="1">
        <v>44381.128796296296</v>
      </c>
      <c r="D966">
        <v>0.96666663885116599</v>
      </c>
      <c r="E966">
        <v>48648</v>
      </c>
      <c r="F966">
        <v>49217</v>
      </c>
      <c r="G966" t="s">
        <v>43</v>
      </c>
      <c r="H966" t="s">
        <v>26</v>
      </c>
      <c r="I966">
        <f>tbl_Fact[[#This Row],[Duration]] / 60</f>
        <v>1.6111110647519432E-2</v>
      </c>
      <c r="J966">
        <f>IF(OR(G966="Run Time", G966="CC (Changeover Cleaning)"), I966, 0)</f>
        <v>1.6111110647519432E-2</v>
      </c>
      <c r="K966">
        <f>IF(G966&lt;&gt;"PM (Maintenance)", I966, 0)</f>
        <v>1.6111110647519432E-2</v>
      </c>
      <c r="L966" s="5">
        <f>MAX(tbl_Fact[[#This Row],[TotalBiscuitsMade]],tbl_Fact[[#This Row],[GoodMadeBiscuits]])</f>
        <v>49217</v>
      </c>
      <c r="M966" s="5">
        <f>IF(tbl_Fact[[#This Row],[Operating_Hours]]&gt;0,tbl_Fact[[#This Row],[Operating_Hours]]*51840,0)</f>
        <v>835.19997596740734</v>
      </c>
    </row>
    <row r="967" spans="1:13" hidden="1" x14ac:dyDescent="0.2">
      <c r="A967" t="s">
        <v>5</v>
      </c>
      <c r="B967" s="1">
        <v>44381.128796296296</v>
      </c>
      <c r="C967" s="1">
        <v>44381.132974537039</v>
      </c>
      <c r="D967">
        <v>6.0166668891906703</v>
      </c>
      <c r="E967">
        <v>52435</v>
      </c>
      <c r="F967">
        <v>52537</v>
      </c>
      <c r="G967" t="s">
        <v>44</v>
      </c>
      <c r="H967" t="s">
        <v>26</v>
      </c>
      <c r="I967">
        <f>tbl_Fact[[#This Row],[Duration]] / 60</f>
        <v>0.10027778148651117</v>
      </c>
      <c r="J967">
        <f>IF(OR(G967="Run Time", G967="CC (Changeover Cleaning)"), I967, 0)</f>
        <v>0</v>
      </c>
      <c r="K967">
        <f>IF(G967&lt;&gt;"PM (Maintenance)", I967, 0)</f>
        <v>0.10027778148651117</v>
      </c>
      <c r="L967" s="5">
        <f>MAX(tbl_Fact[[#This Row],[TotalBiscuitsMade]],tbl_Fact[[#This Row],[GoodMadeBiscuits]])</f>
        <v>52537</v>
      </c>
      <c r="M967" s="5">
        <f>IF(tbl_Fact[[#This Row],[Operating_Hours]]&gt;0,tbl_Fact[[#This Row],[Operating_Hours]]*51840,0)</f>
        <v>0</v>
      </c>
    </row>
    <row r="968" spans="1:13" hidden="1" x14ac:dyDescent="0.2">
      <c r="A968" t="s">
        <v>5</v>
      </c>
      <c r="B968" s="1">
        <v>44381.132974537039</v>
      </c>
      <c r="C968" s="1">
        <v>44381.133553240739</v>
      </c>
      <c r="D968">
        <v>0.83333331346511796</v>
      </c>
      <c r="E968">
        <v>52415</v>
      </c>
      <c r="F968">
        <v>52776</v>
      </c>
      <c r="G968" t="s">
        <v>43</v>
      </c>
      <c r="H968" t="s">
        <v>26</v>
      </c>
      <c r="I968">
        <f>tbl_Fact[[#This Row],[Duration]] / 60</f>
        <v>1.3888888557751966E-2</v>
      </c>
      <c r="J968">
        <f>IF(OR(G968="Run Time", G968="CC (Changeover Cleaning)"), I968, 0)</f>
        <v>1.3888888557751966E-2</v>
      </c>
      <c r="K968">
        <f>IF(G968&lt;&gt;"PM (Maintenance)", I968, 0)</f>
        <v>1.3888888557751966E-2</v>
      </c>
      <c r="L968" s="5">
        <f>MAX(tbl_Fact[[#This Row],[TotalBiscuitsMade]],tbl_Fact[[#This Row],[GoodMadeBiscuits]])</f>
        <v>52776</v>
      </c>
      <c r="M968" s="5">
        <f>IF(tbl_Fact[[#This Row],[Operating_Hours]]&gt;0,tbl_Fact[[#This Row],[Operating_Hours]]*51840,0)</f>
        <v>719.99998283386196</v>
      </c>
    </row>
    <row r="969" spans="1:13" hidden="1" x14ac:dyDescent="0.2">
      <c r="A969" t="s">
        <v>5</v>
      </c>
      <c r="B969" s="1">
        <v>44381.133553240739</v>
      </c>
      <c r="C969" s="1">
        <v>44381.133912037039</v>
      </c>
      <c r="D969">
        <v>0.51666665077209495</v>
      </c>
      <c r="E969">
        <v>52109</v>
      </c>
      <c r="F969">
        <v>52654</v>
      </c>
      <c r="G969" t="s">
        <v>44</v>
      </c>
      <c r="H969" t="s">
        <v>26</v>
      </c>
      <c r="I969">
        <f>tbl_Fact[[#This Row],[Duration]] / 60</f>
        <v>8.6111108462015827E-3</v>
      </c>
      <c r="J969">
        <f>IF(OR(G969="Run Time", G969="CC (Changeover Cleaning)"), I969, 0)</f>
        <v>0</v>
      </c>
      <c r="K969">
        <f>IF(G969&lt;&gt;"PM (Maintenance)", I969, 0)</f>
        <v>8.6111108462015827E-3</v>
      </c>
      <c r="L969" s="5">
        <f>MAX(tbl_Fact[[#This Row],[TotalBiscuitsMade]],tbl_Fact[[#This Row],[GoodMadeBiscuits]])</f>
        <v>52654</v>
      </c>
      <c r="M969" s="5">
        <f>IF(tbl_Fact[[#This Row],[Operating_Hours]]&gt;0,tbl_Fact[[#This Row],[Operating_Hours]]*51840,0)</f>
        <v>0</v>
      </c>
    </row>
    <row r="970" spans="1:13" hidden="1" x14ac:dyDescent="0.2">
      <c r="A970" t="s">
        <v>5</v>
      </c>
      <c r="B970" s="1">
        <v>44381.133912037039</v>
      </c>
      <c r="C970" s="1">
        <v>44381.136944444443</v>
      </c>
      <c r="D970">
        <v>4.3666667938232404</v>
      </c>
      <c r="E970">
        <v>52110</v>
      </c>
      <c r="F970">
        <v>52656</v>
      </c>
      <c r="G970" t="s">
        <v>43</v>
      </c>
      <c r="H970" t="s">
        <v>26</v>
      </c>
      <c r="I970">
        <f>tbl_Fact[[#This Row],[Duration]] / 60</f>
        <v>7.2777779897054001E-2</v>
      </c>
      <c r="J970">
        <f>IF(OR(G970="Run Time", G970="CC (Changeover Cleaning)"), I970, 0)</f>
        <v>7.2777779897054001E-2</v>
      </c>
      <c r="K970">
        <f>IF(G970&lt;&gt;"PM (Maintenance)", I970, 0)</f>
        <v>7.2777779897054001E-2</v>
      </c>
      <c r="L970" s="5">
        <f>MAX(tbl_Fact[[#This Row],[TotalBiscuitsMade]],tbl_Fact[[#This Row],[GoodMadeBiscuits]])</f>
        <v>52656</v>
      </c>
      <c r="M970" s="5">
        <f>IF(tbl_Fact[[#This Row],[Operating_Hours]]&gt;0,tbl_Fact[[#This Row],[Operating_Hours]]*51840,0)</f>
        <v>3772.8001098632794</v>
      </c>
    </row>
    <row r="971" spans="1:13" hidden="1" x14ac:dyDescent="0.2">
      <c r="A971" t="s">
        <v>5</v>
      </c>
      <c r="B971" s="1">
        <v>44381.136944444443</v>
      </c>
      <c r="C971" s="1">
        <v>44381.140775462962</v>
      </c>
      <c r="D971">
        <v>5.5166668891906703</v>
      </c>
      <c r="E971">
        <v>55983</v>
      </c>
      <c r="F971">
        <v>56281</v>
      </c>
      <c r="G971" t="s">
        <v>44</v>
      </c>
      <c r="H971" t="s">
        <v>26</v>
      </c>
      <c r="I971">
        <f>tbl_Fact[[#This Row],[Duration]] / 60</f>
        <v>9.1944448153177843E-2</v>
      </c>
      <c r="J971">
        <f>IF(OR(G971="Run Time", G971="CC (Changeover Cleaning)"), I971, 0)</f>
        <v>0</v>
      </c>
      <c r="K971">
        <f>IF(G971&lt;&gt;"PM (Maintenance)", I971, 0)</f>
        <v>9.1944448153177843E-2</v>
      </c>
      <c r="L971" s="5">
        <f>MAX(tbl_Fact[[#This Row],[TotalBiscuitsMade]],tbl_Fact[[#This Row],[GoodMadeBiscuits]])</f>
        <v>56281</v>
      </c>
      <c r="M971" s="5">
        <f>IF(tbl_Fact[[#This Row],[Operating_Hours]]&gt;0,tbl_Fact[[#This Row],[Operating_Hours]]*51840,0)</f>
        <v>0</v>
      </c>
    </row>
    <row r="972" spans="1:13" hidden="1" x14ac:dyDescent="0.2">
      <c r="A972" t="s">
        <v>5</v>
      </c>
      <c r="B972" s="1">
        <v>44381.140775462962</v>
      </c>
      <c r="C972" s="1">
        <v>44381.143229166664</v>
      </c>
      <c r="D972">
        <v>3.5333333015441899</v>
      </c>
      <c r="E972">
        <v>55803</v>
      </c>
      <c r="F972">
        <v>56440</v>
      </c>
      <c r="G972" t="s">
        <v>43</v>
      </c>
      <c r="H972" t="s">
        <v>26</v>
      </c>
      <c r="I972">
        <f>tbl_Fact[[#This Row],[Duration]] / 60</f>
        <v>5.888888835906983E-2</v>
      </c>
      <c r="J972">
        <f>IF(OR(G972="Run Time", G972="CC (Changeover Cleaning)"), I972, 0)</f>
        <v>5.888888835906983E-2</v>
      </c>
      <c r="K972">
        <f>IF(G972&lt;&gt;"PM (Maintenance)", I972, 0)</f>
        <v>5.888888835906983E-2</v>
      </c>
      <c r="L972" s="5">
        <f>MAX(tbl_Fact[[#This Row],[TotalBiscuitsMade]],tbl_Fact[[#This Row],[GoodMadeBiscuits]])</f>
        <v>56440</v>
      </c>
      <c r="M972" s="5">
        <f>IF(tbl_Fact[[#This Row],[Operating_Hours]]&gt;0,tbl_Fact[[#This Row],[Operating_Hours]]*51840,0)</f>
        <v>3052.7999725341801</v>
      </c>
    </row>
    <row r="973" spans="1:13" hidden="1" x14ac:dyDescent="0.2">
      <c r="A973" t="s">
        <v>5</v>
      </c>
      <c r="B973" s="1">
        <v>44381.143229166664</v>
      </c>
      <c r="C973" s="1">
        <v>44381.143240740741</v>
      </c>
      <c r="D973">
        <v>1.6666667535901101E-2</v>
      </c>
      <c r="E973">
        <v>55759</v>
      </c>
      <c r="F973">
        <v>56519</v>
      </c>
      <c r="G973" t="s">
        <v>44</v>
      </c>
      <c r="H973" t="s">
        <v>26</v>
      </c>
      <c r="I973">
        <f>tbl_Fact[[#This Row],[Duration]] / 60</f>
        <v>2.7777779226501834E-4</v>
      </c>
      <c r="J973">
        <f>IF(OR(G973="Run Time", G973="CC (Changeover Cleaning)"), I973, 0)</f>
        <v>0</v>
      </c>
      <c r="K973">
        <f>IF(G973&lt;&gt;"PM (Maintenance)", I973, 0)</f>
        <v>2.7777779226501834E-4</v>
      </c>
      <c r="L973" s="5">
        <f>MAX(tbl_Fact[[#This Row],[TotalBiscuitsMade]],tbl_Fact[[#This Row],[GoodMadeBiscuits]])</f>
        <v>56519</v>
      </c>
      <c r="M973" s="5">
        <f>IF(tbl_Fact[[#This Row],[Operating_Hours]]&gt;0,tbl_Fact[[#This Row],[Operating_Hours]]*51840,0)</f>
        <v>0</v>
      </c>
    </row>
    <row r="974" spans="1:13" hidden="1" x14ac:dyDescent="0.2">
      <c r="A974" t="s">
        <v>5</v>
      </c>
      <c r="B974" s="1">
        <v>44381.143240740741</v>
      </c>
      <c r="C974" s="1">
        <v>44381.143321759257</v>
      </c>
      <c r="D974">
        <v>0.116666667163372</v>
      </c>
      <c r="E974">
        <v>55948</v>
      </c>
      <c r="F974">
        <v>56415</v>
      </c>
      <c r="G974" t="s">
        <v>43</v>
      </c>
      <c r="H974" t="s">
        <v>26</v>
      </c>
      <c r="I974">
        <f>tbl_Fact[[#This Row],[Duration]] / 60</f>
        <v>1.9444444527228666E-3</v>
      </c>
      <c r="J974">
        <f>IF(OR(G974="Run Time", G974="CC (Changeover Cleaning)"), I974, 0)</f>
        <v>1.9444444527228666E-3</v>
      </c>
      <c r="K974">
        <f>IF(G974&lt;&gt;"PM (Maintenance)", I974, 0)</f>
        <v>1.9444444527228666E-3</v>
      </c>
      <c r="L974" s="5">
        <f>MAX(tbl_Fact[[#This Row],[TotalBiscuitsMade]],tbl_Fact[[#This Row],[GoodMadeBiscuits]])</f>
        <v>56415</v>
      </c>
      <c r="M974" s="5">
        <f>IF(tbl_Fact[[#This Row],[Operating_Hours]]&gt;0,tbl_Fact[[#This Row],[Operating_Hours]]*51840,0)</f>
        <v>100.8000004291534</v>
      </c>
    </row>
    <row r="975" spans="1:13" hidden="1" x14ac:dyDescent="0.2">
      <c r="A975" t="s">
        <v>5</v>
      </c>
      <c r="B975" s="1">
        <v>44381.143321759257</v>
      </c>
      <c r="C975" s="1">
        <v>44381.145891203705</v>
      </c>
      <c r="D975">
        <v>3.7000000476837198</v>
      </c>
      <c r="E975">
        <v>58121</v>
      </c>
      <c r="F975">
        <v>58965</v>
      </c>
      <c r="G975" t="s">
        <v>44</v>
      </c>
      <c r="H975" t="s">
        <v>26</v>
      </c>
      <c r="I975">
        <f>tbl_Fact[[#This Row],[Duration]] / 60</f>
        <v>6.1666667461395333E-2</v>
      </c>
      <c r="J975">
        <f>IF(OR(G975="Run Time", G975="CC (Changeover Cleaning)"), I975, 0)</f>
        <v>0</v>
      </c>
      <c r="K975">
        <f>IF(G975&lt;&gt;"PM (Maintenance)", I975, 0)</f>
        <v>6.1666667461395333E-2</v>
      </c>
      <c r="L975" s="5">
        <f>MAX(tbl_Fact[[#This Row],[TotalBiscuitsMade]],tbl_Fact[[#This Row],[GoodMadeBiscuits]])</f>
        <v>58965</v>
      </c>
      <c r="M975" s="5">
        <f>IF(tbl_Fact[[#This Row],[Operating_Hours]]&gt;0,tbl_Fact[[#This Row],[Operating_Hours]]*51840,0)</f>
        <v>0</v>
      </c>
    </row>
    <row r="976" spans="1:13" hidden="1" x14ac:dyDescent="0.2">
      <c r="A976" t="s">
        <v>5</v>
      </c>
      <c r="B976" s="1">
        <v>44381.145891203705</v>
      </c>
      <c r="C976" s="1">
        <v>44381.146724537037</v>
      </c>
      <c r="D976">
        <v>1.20000004768372</v>
      </c>
      <c r="E976">
        <v>58538</v>
      </c>
      <c r="F976">
        <v>58777</v>
      </c>
      <c r="G976" t="s">
        <v>43</v>
      </c>
      <c r="H976" t="s">
        <v>26</v>
      </c>
      <c r="I976">
        <f>tbl_Fact[[#This Row],[Duration]] / 60</f>
        <v>2.0000000794728669E-2</v>
      </c>
      <c r="J976">
        <f>IF(OR(G976="Run Time", G976="CC (Changeover Cleaning)"), I976, 0)</f>
        <v>2.0000000794728669E-2</v>
      </c>
      <c r="K976">
        <f>IF(G976&lt;&gt;"PM (Maintenance)", I976, 0)</f>
        <v>2.0000000794728669E-2</v>
      </c>
      <c r="L976" s="5">
        <f>MAX(tbl_Fact[[#This Row],[TotalBiscuitsMade]],tbl_Fact[[#This Row],[GoodMadeBiscuits]])</f>
        <v>58777</v>
      </c>
      <c r="M976" s="5">
        <f>IF(tbl_Fact[[#This Row],[Operating_Hours]]&gt;0,tbl_Fact[[#This Row],[Operating_Hours]]*51840,0)</f>
        <v>1036.8000411987341</v>
      </c>
    </row>
    <row r="977" spans="1:13" hidden="1" x14ac:dyDescent="0.2">
      <c r="A977" t="s">
        <v>5</v>
      </c>
      <c r="B977" s="1">
        <v>44381.146724537037</v>
      </c>
      <c r="C977" s="1">
        <v>44381.16165509259</v>
      </c>
      <c r="D977">
        <v>21.5</v>
      </c>
      <c r="E977">
        <v>73635</v>
      </c>
      <c r="F977">
        <v>73737</v>
      </c>
      <c r="G977" t="s">
        <v>44</v>
      </c>
      <c r="H977" t="s">
        <v>26</v>
      </c>
      <c r="I977">
        <f>tbl_Fact[[#This Row],[Duration]] / 60</f>
        <v>0.35833333333333334</v>
      </c>
      <c r="J977">
        <f>IF(OR(G977="Run Time", G977="CC (Changeover Cleaning)"), I977, 0)</f>
        <v>0</v>
      </c>
      <c r="K977">
        <f>IF(G977&lt;&gt;"PM (Maintenance)", I977, 0)</f>
        <v>0.35833333333333334</v>
      </c>
      <c r="L977" s="5">
        <f>MAX(tbl_Fact[[#This Row],[TotalBiscuitsMade]],tbl_Fact[[#This Row],[GoodMadeBiscuits]])</f>
        <v>73737</v>
      </c>
      <c r="M977" s="5">
        <f>IF(tbl_Fact[[#This Row],[Operating_Hours]]&gt;0,tbl_Fact[[#This Row],[Operating_Hours]]*51840,0)</f>
        <v>0</v>
      </c>
    </row>
    <row r="978" spans="1:13" hidden="1" x14ac:dyDescent="0.2">
      <c r="A978" t="s">
        <v>5</v>
      </c>
      <c r="B978" s="1">
        <v>44381.16165509259</v>
      </c>
      <c r="C978" s="1">
        <v>44381.164201388892</v>
      </c>
      <c r="D978">
        <v>3.6666667461395299</v>
      </c>
      <c r="E978">
        <v>73469</v>
      </c>
      <c r="F978">
        <v>74171</v>
      </c>
      <c r="G978" t="s">
        <v>43</v>
      </c>
      <c r="H978" t="s">
        <v>26</v>
      </c>
      <c r="I978">
        <f>tbl_Fact[[#This Row],[Duration]] / 60</f>
        <v>6.1111112435658831E-2</v>
      </c>
      <c r="J978">
        <f>IF(OR(G978="Run Time", G978="CC (Changeover Cleaning)"), I978, 0)</f>
        <v>6.1111112435658831E-2</v>
      </c>
      <c r="K978">
        <f>IF(G978&lt;&gt;"PM (Maintenance)", I978, 0)</f>
        <v>6.1111112435658831E-2</v>
      </c>
      <c r="L978" s="5">
        <f>MAX(tbl_Fact[[#This Row],[TotalBiscuitsMade]],tbl_Fact[[#This Row],[GoodMadeBiscuits]])</f>
        <v>74171</v>
      </c>
      <c r="M978" s="5">
        <f>IF(tbl_Fact[[#This Row],[Operating_Hours]]&gt;0,tbl_Fact[[#This Row],[Operating_Hours]]*51840,0)</f>
        <v>3168.000068664554</v>
      </c>
    </row>
    <row r="979" spans="1:13" hidden="1" x14ac:dyDescent="0.2">
      <c r="A979" t="s">
        <v>5</v>
      </c>
      <c r="B979" s="1">
        <v>44381.164201388892</v>
      </c>
      <c r="C979" s="1">
        <v>44381.165462962963</v>
      </c>
      <c r="D979">
        <v>1.81666672229767</v>
      </c>
      <c r="E979">
        <v>74581</v>
      </c>
      <c r="F979">
        <v>74749</v>
      </c>
      <c r="G979" t="s">
        <v>44</v>
      </c>
      <c r="H979" t="s">
        <v>26</v>
      </c>
      <c r="I979">
        <f>tbl_Fact[[#This Row],[Duration]] / 60</f>
        <v>3.0277778704961168E-2</v>
      </c>
      <c r="J979">
        <f>IF(OR(G979="Run Time", G979="CC (Changeover Cleaning)"), I979, 0)</f>
        <v>0</v>
      </c>
      <c r="K979">
        <f>IF(G979&lt;&gt;"PM (Maintenance)", I979, 0)</f>
        <v>3.0277778704961168E-2</v>
      </c>
      <c r="L979" s="5">
        <f>MAX(tbl_Fact[[#This Row],[TotalBiscuitsMade]],tbl_Fact[[#This Row],[GoodMadeBiscuits]])</f>
        <v>74749</v>
      </c>
      <c r="M979" s="5">
        <f>IF(tbl_Fact[[#This Row],[Operating_Hours]]&gt;0,tbl_Fact[[#This Row],[Operating_Hours]]*51840,0)</f>
        <v>0</v>
      </c>
    </row>
    <row r="980" spans="1:13" hidden="1" x14ac:dyDescent="0.2">
      <c r="A980" t="s">
        <v>5</v>
      </c>
      <c r="B980" s="1">
        <v>44381.165462962963</v>
      </c>
      <c r="C980" s="1">
        <v>44381.165972222225</v>
      </c>
      <c r="D980">
        <v>0.73333334922790505</v>
      </c>
      <c r="E980">
        <v>74342</v>
      </c>
      <c r="F980">
        <v>74694</v>
      </c>
      <c r="G980" t="s">
        <v>43</v>
      </c>
      <c r="H980" t="s">
        <v>26</v>
      </c>
      <c r="I980">
        <f>tbl_Fact[[#This Row],[Duration]] / 60</f>
        <v>1.2222222487131751E-2</v>
      </c>
      <c r="J980">
        <f>IF(OR(G980="Run Time", G980="CC (Changeover Cleaning)"), I980, 0)</f>
        <v>1.2222222487131751E-2</v>
      </c>
      <c r="K980">
        <f>IF(G980&lt;&gt;"PM (Maintenance)", I980, 0)</f>
        <v>1.2222222487131751E-2</v>
      </c>
      <c r="L980" s="5">
        <f>MAX(tbl_Fact[[#This Row],[TotalBiscuitsMade]],tbl_Fact[[#This Row],[GoodMadeBiscuits]])</f>
        <v>74694</v>
      </c>
      <c r="M980" s="5">
        <f>IF(tbl_Fact[[#This Row],[Operating_Hours]]&gt;0,tbl_Fact[[#This Row],[Operating_Hours]]*51840,0)</f>
        <v>633.60001373290993</v>
      </c>
    </row>
    <row r="981" spans="1:13" hidden="1" x14ac:dyDescent="0.2">
      <c r="A981" t="s">
        <v>5</v>
      </c>
      <c r="B981" s="1">
        <v>44381.165972222225</v>
      </c>
      <c r="C981" s="1">
        <v>44381.18990740741</v>
      </c>
      <c r="D981">
        <v>34.466667175292997</v>
      </c>
      <c r="E981">
        <v>98444</v>
      </c>
      <c r="F981">
        <v>98714</v>
      </c>
      <c r="G981" t="s">
        <v>44</v>
      </c>
      <c r="H981" t="s">
        <v>26</v>
      </c>
      <c r="I981">
        <f>tbl_Fact[[#This Row],[Duration]] / 60</f>
        <v>0.57444445292155</v>
      </c>
      <c r="J981">
        <f>IF(OR(G981="Run Time", G981="CC (Changeover Cleaning)"), I981, 0)</f>
        <v>0</v>
      </c>
      <c r="K981">
        <f>IF(G981&lt;&gt;"PM (Maintenance)", I981, 0)</f>
        <v>0.57444445292155</v>
      </c>
      <c r="L981" s="5">
        <f>MAX(tbl_Fact[[#This Row],[TotalBiscuitsMade]],tbl_Fact[[#This Row],[GoodMadeBiscuits]])</f>
        <v>98714</v>
      </c>
      <c r="M981" s="5">
        <f>IF(tbl_Fact[[#This Row],[Operating_Hours]]&gt;0,tbl_Fact[[#This Row],[Operating_Hours]]*51840,0)</f>
        <v>0</v>
      </c>
    </row>
    <row r="982" spans="1:13" hidden="1" x14ac:dyDescent="0.2">
      <c r="A982" t="s">
        <v>6</v>
      </c>
      <c r="B982" s="1">
        <v>44381.184270833335</v>
      </c>
      <c r="C982" s="1">
        <v>44381.185162037036</v>
      </c>
      <c r="D982">
        <v>1.2839666604995701</v>
      </c>
      <c r="E982">
        <v>0</v>
      </c>
      <c r="F982">
        <v>366</v>
      </c>
      <c r="G982" t="s">
        <v>43</v>
      </c>
      <c r="H982" t="s">
        <v>26</v>
      </c>
      <c r="I982">
        <f>tbl_Fact[[#This Row],[Duration]] / 60</f>
        <v>2.1399444341659503E-2</v>
      </c>
      <c r="J982">
        <f>IF(OR(G982="Run Time", G982="CC (Changeover Cleaning)"), I982, 0)</f>
        <v>2.1399444341659503E-2</v>
      </c>
      <c r="K982">
        <f>IF(G982&lt;&gt;"PM (Maintenance)", I982, 0)</f>
        <v>2.1399444341659503E-2</v>
      </c>
      <c r="L982" s="5">
        <f>MAX(tbl_Fact[[#This Row],[TotalBiscuitsMade]],tbl_Fact[[#This Row],[GoodMadeBiscuits]])</f>
        <v>366</v>
      </c>
      <c r="M982" s="5">
        <f>IF(tbl_Fact[[#This Row],[Operating_Hours]]&gt;0,tbl_Fact[[#This Row],[Operating_Hours]]*51840,0)</f>
        <v>1109.3471946716286</v>
      </c>
    </row>
    <row r="983" spans="1:13" hidden="1" x14ac:dyDescent="0.2">
      <c r="A983" t="s">
        <v>6</v>
      </c>
      <c r="B983" s="1">
        <v>44381.185162037036</v>
      </c>
      <c r="C983" s="1">
        <v>44381.198888888888</v>
      </c>
      <c r="D983">
        <v>19.766067504882798</v>
      </c>
      <c r="E983">
        <v>0</v>
      </c>
      <c r="F983">
        <v>186</v>
      </c>
      <c r="G983" t="s">
        <v>44</v>
      </c>
      <c r="H983" t="s">
        <v>26</v>
      </c>
      <c r="I983">
        <f>tbl_Fact[[#This Row],[Duration]] / 60</f>
        <v>0.3294344584147133</v>
      </c>
      <c r="J983">
        <f>IF(OR(G983="Run Time", G983="CC (Changeover Cleaning)"), I983, 0)</f>
        <v>0</v>
      </c>
      <c r="K983">
        <f>IF(G983&lt;&gt;"PM (Maintenance)", I983, 0)</f>
        <v>0.3294344584147133</v>
      </c>
      <c r="L983" s="5">
        <f>MAX(tbl_Fact[[#This Row],[TotalBiscuitsMade]],tbl_Fact[[#This Row],[GoodMadeBiscuits]])</f>
        <v>186</v>
      </c>
      <c r="M983" s="5">
        <f>IF(tbl_Fact[[#This Row],[Operating_Hours]]&gt;0,tbl_Fact[[#This Row],[Operating_Hours]]*51840,0)</f>
        <v>0</v>
      </c>
    </row>
    <row r="984" spans="1:13" hidden="1" x14ac:dyDescent="0.2">
      <c r="A984" t="s">
        <v>5</v>
      </c>
      <c r="B984" s="1">
        <v>44381.18990740741</v>
      </c>
      <c r="C984" s="1">
        <v>44381.194409722222</v>
      </c>
      <c r="D984">
        <v>6.4833331108093297</v>
      </c>
      <c r="E984">
        <v>98526</v>
      </c>
      <c r="F984">
        <v>99095</v>
      </c>
      <c r="G984" t="s">
        <v>43</v>
      </c>
      <c r="H984" t="s">
        <v>26</v>
      </c>
      <c r="I984">
        <f>tbl_Fact[[#This Row],[Duration]] / 60</f>
        <v>0.10805555184682217</v>
      </c>
      <c r="J984">
        <f>IF(OR(G984="Run Time", G984="CC (Changeover Cleaning)"), I984, 0)</f>
        <v>0.10805555184682217</v>
      </c>
      <c r="K984">
        <f>IF(G984&lt;&gt;"PM (Maintenance)", I984, 0)</f>
        <v>0.10805555184682217</v>
      </c>
      <c r="L984" s="5">
        <f>MAX(tbl_Fact[[#This Row],[TotalBiscuitsMade]],tbl_Fact[[#This Row],[GoodMadeBiscuits]])</f>
        <v>99095</v>
      </c>
      <c r="M984" s="5">
        <f>IF(tbl_Fact[[#This Row],[Operating_Hours]]&gt;0,tbl_Fact[[#This Row],[Operating_Hours]]*51840,0)</f>
        <v>5601.5998077392615</v>
      </c>
    </row>
    <row r="985" spans="1:13" hidden="1" x14ac:dyDescent="0.2">
      <c r="A985" t="s">
        <v>5</v>
      </c>
      <c r="B985" s="1">
        <v>44381.194409722222</v>
      </c>
      <c r="C985" s="1">
        <v>44381.210289351853</v>
      </c>
      <c r="D985">
        <v>22.8666667938232</v>
      </c>
      <c r="E985">
        <v>114164</v>
      </c>
      <c r="F985">
        <v>115094</v>
      </c>
      <c r="G985" t="s">
        <v>44</v>
      </c>
      <c r="H985" t="s">
        <v>26</v>
      </c>
      <c r="I985">
        <f>tbl_Fact[[#This Row],[Duration]] / 60</f>
        <v>0.38111111323038666</v>
      </c>
      <c r="J985">
        <f>IF(OR(G985="Run Time", G985="CC (Changeover Cleaning)"), I985, 0)</f>
        <v>0</v>
      </c>
      <c r="K985">
        <f>IF(G985&lt;&gt;"PM (Maintenance)", I985, 0)</f>
        <v>0.38111111323038666</v>
      </c>
      <c r="L985" s="5">
        <f>MAX(tbl_Fact[[#This Row],[TotalBiscuitsMade]],tbl_Fact[[#This Row],[GoodMadeBiscuits]])</f>
        <v>115094</v>
      </c>
      <c r="M985" s="5">
        <f>IF(tbl_Fact[[#This Row],[Operating_Hours]]&gt;0,tbl_Fact[[#This Row],[Operating_Hours]]*51840,0)</f>
        <v>0</v>
      </c>
    </row>
    <row r="986" spans="1:13" hidden="1" x14ac:dyDescent="0.2">
      <c r="A986" t="s">
        <v>6</v>
      </c>
      <c r="B986" s="1">
        <v>44381.198888888888</v>
      </c>
      <c r="C986" s="1">
        <v>44381.200254629628</v>
      </c>
      <c r="D986">
        <v>1.9666500091552701</v>
      </c>
      <c r="E986">
        <v>0</v>
      </c>
      <c r="F986">
        <v>450</v>
      </c>
      <c r="G986" t="s">
        <v>43</v>
      </c>
      <c r="H986" t="s">
        <v>26</v>
      </c>
      <c r="I986">
        <f>tbl_Fact[[#This Row],[Duration]] / 60</f>
        <v>3.2777500152587832E-2</v>
      </c>
      <c r="J986">
        <f>IF(OR(G986="Run Time", G986="CC (Changeover Cleaning)"), I986, 0)</f>
        <v>3.2777500152587832E-2</v>
      </c>
      <c r="K986">
        <f>IF(G986&lt;&gt;"PM (Maintenance)", I986, 0)</f>
        <v>3.2777500152587832E-2</v>
      </c>
      <c r="L986" s="5">
        <f>MAX(tbl_Fact[[#This Row],[TotalBiscuitsMade]],tbl_Fact[[#This Row],[GoodMadeBiscuits]])</f>
        <v>450</v>
      </c>
      <c r="M986" s="5">
        <f>IF(tbl_Fact[[#This Row],[Operating_Hours]]&gt;0,tbl_Fact[[#This Row],[Operating_Hours]]*51840,0)</f>
        <v>1699.1856079101533</v>
      </c>
    </row>
    <row r="987" spans="1:13" hidden="1" x14ac:dyDescent="0.2">
      <c r="A987" t="s">
        <v>6</v>
      </c>
      <c r="B987" s="1">
        <v>44381.200254629628</v>
      </c>
      <c r="C987" s="1">
        <v>44381.238240740742</v>
      </c>
      <c r="D987">
        <v>54.700515747070298</v>
      </c>
      <c r="E987">
        <v>0</v>
      </c>
      <c r="F987">
        <v>222</v>
      </c>
      <c r="G987" t="s">
        <v>44</v>
      </c>
      <c r="H987" t="s">
        <v>26</v>
      </c>
      <c r="I987">
        <f>tbl_Fact[[#This Row],[Duration]] / 60</f>
        <v>0.91167526245117159</v>
      </c>
      <c r="J987">
        <f>IF(OR(G987="Run Time", G987="CC (Changeover Cleaning)"), I987, 0)</f>
        <v>0</v>
      </c>
      <c r="K987">
        <f>IF(G987&lt;&gt;"PM (Maintenance)", I987, 0)</f>
        <v>0.91167526245117159</v>
      </c>
      <c r="L987" s="5">
        <f>MAX(tbl_Fact[[#This Row],[TotalBiscuitsMade]],tbl_Fact[[#This Row],[GoodMadeBiscuits]])</f>
        <v>222</v>
      </c>
      <c r="M987" s="5">
        <f>IF(tbl_Fact[[#This Row],[Operating_Hours]]&gt;0,tbl_Fact[[#This Row],[Operating_Hours]]*51840,0)</f>
        <v>0</v>
      </c>
    </row>
    <row r="988" spans="1:13" hidden="1" x14ac:dyDescent="0.2">
      <c r="A988" t="s">
        <v>5</v>
      </c>
      <c r="B988" s="1">
        <v>44381.210289351853</v>
      </c>
      <c r="C988" s="1">
        <v>44381.220358796294</v>
      </c>
      <c r="D988">
        <v>14.5</v>
      </c>
      <c r="E988">
        <v>114461</v>
      </c>
      <c r="F988">
        <v>114785</v>
      </c>
      <c r="G988" t="s">
        <v>43</v>
      </c>
      <c r="H988" t="s">
        <v>26</v>
      </c>
      <c r="I988">
        <f>tbl_Fact[[#This Row],[Duration]] / 60</f>
        <v>0.24166666666666667</v>
      </c>
      <c r="J988">
        <f>IF(OR(G988="Run Time", G988="CC (Changeover Cleaning)"), I988, 0)</f>
        <v>0.24166666666666667</v>
      </c>
      <c r="K988">
        <f>IF(G988&lt;&gt;"PM (Maintenance)", I988, 0)</f>
        <v>0.24166666666666667</v>
      </c>
      <c r="L988" s="5">
        <f>MAX(tbl_Fact[[#This Row],[TotalBiscuitsMade]],tbl_Fact[[#This Row],[GoodMadeBiscuits]])</f>
        <v>114785</v>
      </c>
      <c r="M988" s="5">
        <f>IF(tbl_Fact[[#This Row],[Operating_Hours]]&gt;0,tbl_Fact[[#This Row],[Operating_Hours]]*51840,0)</f>
        <v>12528</v>
      </c>
    </row>
    <row r="989" spans="1:13" hidden="1" x14ac:dyDescent="0.2">
      <c r="A989" t="s">
        <v>5</v>
      </c>
      <c r="B989" s="1">
        <v>44381.220358796294</v>
      </c>
      <c r="C989" s="1">
        <v>44381.224351851852</v>
      </c>
      <c r="D989">
        <v>5.75</v>
      </c>
      <c r="E989">
        <v>118311</v>
      </c>
      <c r="F989">
        <v>119042</v>
      </c>
      <c r="G989" t="s">
        <v>44</v>
      </c>
      <c r="H989" t="s">
        <v>26</v>
      </c>
      <c r="I989">
        <f>tbl_Fact[[#This Row],[Duration]] / 60</f>
        <v>9.583333333333334E-2</v>
      </c>
      <c r="J989">
        <f>IF(OR(G989="Run Time", G989="CC (Changeover Cleaning)"), I989, 0)</f>
        <v>0</v>
      </c>
      <c r="K989">
        <f>IF(G989&lt;&gt;"PM (Maintenance)", I989, 0)</f>
        <v>9.583333333333334E-2</v>
      </c>
      <c r="L989" s="5">
        <f>MAX(tbl_Fact[[#This Row],[TotalBiscuitsMade]],tbl_Fact[[#This Row],[GoodMadeBiscuits]])</f>
        <v>119042</v>
      </c>
      <c r="M989" s="5">
        <f>IF(tbl_Fact[[#This Row],[Operating_Hours]]&gt;0,tbl_Fact[[#This Row],[Operating_Hours]]*51840,0)</f>
        <v>0</v>
      </c>
    </row>
    <row r="990" spans="1:13" hidden="1" x14ac:dyDescent="0.2">
      <c r="A990" t="s">
        <v>5</v>
      </c>
      <c r="B990" s="1">
        <v>44381.224351851852</v>
      </c>
      <c r="C990" s="1">
        <v>44381.225057870368</v>
      </c>
      <c r="D990">
        <v>1.0166666507720901</v>
      </c>
      <c r="E990">
        <v>118078</v>
      </c>
      <c r="F990">
        <v>119077</v>
      </c>
      <c r="G990" t="s">
        <v>43</v>
      </c>
      <c r="H990" t="s">
        <v>26</v>
      </c>
      <c r="I990">
        <f>tbl_Fact[[#This Row],[Duration]] / 60</f>
        <v>1.6944444179534834E-2</v>
      </c>
      <c r="J990">
        <f>IF(OR(G990="Run Time", G990="CC (Changeover Cleaning)"), I990, 0)</f>
        <v>1.6944444179534834E-2</v>
      </c>
      <c r="K990">
        <f>IF(G990&lt;&gt;"PM (Maintenance)", I990, 0)</f>
        <v>1.6944444179534834E-2</v>
      </c>
      <c r="L990" s="5">
        <f>MAX(tbl_Fact[[#This Row],[TotalBiscuitsMade]],tbl_Fact[[#This Row],[GoodMadeBiscuits]])</f>
        <v>119077</v>
      </c>
      <c r="M990" s="5">
        <f>IF(tbl_Fact[[#This Row],[Operating_Hours]]&gt;0,tbl_Fact[[#This Row],[Operating_Hours]]*51840,0)</f>
        <v>878.39998626708586</v>
      </c>
    </row>
    <row r="991" spans="1:13" hidden="1" x14ac:dyDescent="0.2">
      <c r="A991" t="s">
        <v>5</v>
      </c>
      <c r="B991" s="1">
        <v>44381.225057870368</v>
      </c>
      <c r="C991" s="1">
        <v>44381.239282407405</v>
      </c>
      <c r="D991">
        <v>20.483333587646499</v>
      </c>
      <c r="E991">
        <v>132376</v>
      </c>
      <c r="F991">
        <v>133076</v>
      </c>
      <c r="G991" t="s">
        <v>44</v>
      </c>
      <c r="H991" t="s">
        <v>26</v>
      </c>
      <c r="I991">
        <f>tbl_Fact[[#This Row],[Duration]] / 60</f>
        <v>0.34138889312744164</v>
      </c>
      <c r="J991">
        <f>IF(OR(G991="Run Time", G991="CC (Changeover Cleaning)"), I991, 0)</f>
        <v>0</v>
      </c>
      <c r="K991">
        <f>IF(G991&lt;&gt;"PM (Maintenance)", I991, 0)</f>
        <v>0.34138889312744164</v>
      </c>
      <c r="L991" s="5">
        <f>MAX(tbl_Fact[[#This Row],[TotalBiscuitsMade]],tbl_Fact[[#This Row],[GoodMadeBiscuits]])</f>
        <v>133076</v>
      </c>
      <c r="M991" s="5">
        <f>IF(tbl_Fact[[#This Row],[Operating_Hours]]&gt;0,tbl_Fact[[#This Row],[Operating_Hours]]*51840,0)</f>
        <v>0</v>
      </c>
    </row>
    <row r="992" spans="1:13" hidden="1" x14ac:dyDescent="0.2">
      <c r="A992" t="s">
        <v>6</v>
      </c>
      <c r="B992" s="1">
        <v>44381.238240740742</v>
      </c>
      <c r="C992" s="1">
        <v>44381.238518518519</v>
      </c>
      <c r="D992">
        <v>0.40005001425743097</v>
      </c>
      <c r="E992">
        <v>0</v>
      </c>
      <c r="F992">
        <v>40</v>
      </c>
      <c r="G992" t="s">
        <v>43</v>
      </c>
      <c r="H992" t="s">
        <v>26</v>
      </c>
      <c r="I992">
        <f>tbl_Fact[[#This Row],[Duration]] / 60</f>
        <v>6.6675002376238492E-3</v>
      </c>
      <c r="J992">
        <f>IF(OR(G992="Run Time", G992="CC (Changeover Cleaning)"), I992, 0)</f>
        <v>6.6675002376238492E-3</v>
      </c>
      <c r="K992">
        <f>IF(G992&lt;&gt;"PM (Maintenance)", I992, 0)</f>
        <v>6.6675002376238492E-3</v>
      </c>
      <c r="L992" s="5">
        <f>MAX(tbl_Fact[[#This Row],[TotalBiscuitsMade]],tbl_Fact[[#This Row],[GoodMadeBiscuits]])</f>
        <v>40</v>
      </c>
      <c r="M992" s="5">
        <f>IF(tbl_Fact[[#This Row],[Operating_Hours]]&gt;0,tbl_Fact[[#This Row],[Operating_Hours]]*51840,0)</f>
        <v>345.64321231842035</v>
      </c>
    </row>
    <row r="993" spans="1:13" hidden="1" x14ac:dyDescent="0.2">
      <c r="A993" t="s">
        <v>6</v>
      </c>
      <c r="B993" s="1">
        <v>44381.238518518519</v>
      </c>
      <c r="C993" s="1">
        <v>44381.238680555558</v>
      </c>
      <c r="D993">
        <v>0.233300000429153</v>
      </c>
      <c r="E993">
        <v>0</v>
      </c>
      <c r="F993">
        <v>125</v>
      </c>
      <c r="G993" t="s">
        <v>44</v>
      </c>
      <c r="H993" t="s">
        <v>26</v>
      </c>
      <c r="I993">
        <f>tbl_Fact[[#This Row],[Duration]] / 60</f>
        <v>3.8883333404858833E-3</v>
      </c>
      <c r="J993">
        <f>IF(OR(G993="Run Time", G993="CC (Changeover Cleaning)"), I993, 0)</f>
        <v>0</v>
      </c>
      <c r="K993">
        <f>IF(G993&lt;&gt;"PM (Maintenance)", I993, 0)</f>
        <v>3.8883333404858833E-3</v>
      </c>
      <c r="L993" s="5">
        <f>MAX(tbl_Fact[[#This Row],[TotalBiscuitsMade]],tbl_Fact[[#This Row],[GoodMadeBiscuits]])</f>
        <v>125</v>
      </c>
      <c r="M993" s="5">
        <f>IF(tbl_Fact[[#This Row],[Operating_Hours]]&gt;0,tbl_Fact[[#This Row],[Operating_Hours]]*51840,0)</f>
        <v>0</v>
      </c>
    </row>
    <row r="994" spans="1:13" hidden="1" x14ac:dyDescent="0.2">
      <c r="A994" t="s">
        <v>6</v>
      </c>
      <c r="B994" s="1">
        <v>44381.238680555558</v>
      </c>
      <c r="C994" s="1">
        <v>44381.238923611112</v>
      </c>
      <c r="D994">
        <v>0.34999999403953602</v>
      </c>
      <c r="E994">
        <v>0</v>
      </c>
      <c r="F994">
        <v>381</v>
      </c>
      <c r="G994" t="s">
        <v>43</v>
      </c>
      <c r="H994" t="s">
        <v>26</v>
      </c>
      <c r="I994">
        <f>tbl_Fact[[#This Row],[Duration]] / 60</f>
        <v>5.833333233992267E-3</v>
      </c>
      <c r="J994">
        <f>IF(OR(G994="Run Time", G994="CC (Changeover Cleaning)"), I994, 0)</f>
        <v>5.833333233992267E-3</v>
      </c>
      <c r="K994">
        <f>IF(G994&lt;&gt;"PM (Maintenance)", I994, 0)</f>
        <v>5.833333233992267E-3</v>
      </c>
      <c r="L994" s="5">
        <f>MAX(tbl_Fact[[#This Row],[TotalBiscuitsMade]],tbl_Fact[[#This Row],[GoodMadeBiscuits]])</f>
        <v>381</v>
      </c>
      <c r="M994" s="5">
        <f>IF(tbl_Fact[[#This Row],[Operating_Hours]]&gt;0,tbl_Fact[[#This Row],[Operating_Hours]]*51840,0)</f>
        <v>302.39999485015915</v>
      </c>
    </row>
    <row r="995" spans="1:13" hidden="1" x14ac:dyDescent="0.2">
      <c r="A995" t="s">
        <v>6</v>
      </c>
      <c r="B995" s="1">
        <v>44381.238923611112</v>
      </c>
      <c r="C995" s="1">
        <v>44381.265960648147</v>
      </c>
      <c r="D995">
        <v>38.933300018310497</v>
      </c>
      <c r="E995">
        <v>0</v>
      </c>
      <c r="F995">
        <v>372</v>
      </c>
      <c r="G995" t="s">
        <v>44</v>
      </c>
      <c r="H995" t="s">
        <v>26</v>
      </c>
      <c r="I995">
        <f>tbl_Fact[[#This Row],[Duration]] / 60</f>
        <v>0.64888833363850829</v>
      </c>
      <c r="J995">
        <f>IF(OR(G995="Run Time", G995="CC (Changeover Cleaning)"), I995, 0)</f>
        <v>0</v>
      </c>
      <c r="K995">
        <f>IF(G995&lt;&gt;"PM (Maintenance)", I995, 0)</f>
        <v>0.64888833363850829</v>
      </c>
      <c r="L995" s="5">
        <f>MAX(tbl_Fact[[#This Row],[TotalBiscuitsMade]],tbl_Fact[[#This Row],[GoodMadeBiscuits]])</f>
        <v>372</v>
      </c>
      <c r="M995" s="5">
        <f>IF(tbl_Fact[[#This Row],[Operating_Hours]]&gt;0,tbl_Fact[[#This Row],[Operating_Hours]]*51840,0)</f>
        <v>0</v>
      </c>
    </row>
    <row r="996" spans="1:13" hidden="1" x14ac:dyDescent="0.2">
      <c r="A996" t="s">
        <v>5</v>
      </c>
      <c r="B996" s="1">
        <v>44381.239282407405</v>
      </c>
      <c r="C996" s="1">
        <v>44381.242465277777</v>
      </c>
      <c r="D996">
        <v>4.5833334922790501</v>
      </c>
      <c r="E996">
        <v>132619</v>
      </c>
      <c r="F996">
        <v>132931</v>
      </c>
      <c r="G996" t="s">
        <v>43</v>
      </c>
      <c r="H996" t="s">
        <v>26</v>
      </c>
      <c r="I996">
        <f>tbl_Fact[[#This Row],[Duration]] / 60</f>
        <v>7.6388891537984172E-2</v>
      </c>
      <c r="J996">
        <f>IF(OR(G996="Run Time", G996="CC (Changeover Cleaning)"), I996, 0)</f>
        <v>7.6388891537984172E-2</v>
      </c>
      <c r="K996">
        <f>IF(G996&lt;&gt;"PM (Maintenance)", I996, 0)</f>
        <v>7.6388891537984172E-2</v>
      </c>
      <c r="L996" s="5">
        <f>MAX(tbl_Fact[[#This Row],[TotalBiscuitsMade]],tbl_Fact[[#This Row],[GoodMadeBiscuits]])</f>
        <v>132931</v>
      </c>
      <c r="M996" s="5">
        <f>IF(tbl_Fact[[#This Row],[Operating_Hours]]&gt;0,tbl_Fact[[#This Row],[Operating_Hours]]*51840,0)</f>
        <v>3960.0001373290993</v>
      </c>
    </row>
    <row r="997" spans="1:13" hidden="1" x14ac:dyDescent="0.2">
      <c r="A997" t="s">
        <v>5</v>
      </c>
      <c r="B997" s="1">
        <v>44381.242465277777</v>
      </c>
      <c r="C997" s="1">
        <v>44381.242905092593</v>
      </c>
      <c r="D997">
        <v>0.63333332538604703</v>
      </c>
      <c r="E997">
        <v>132689</v>
      </c>
      <c r="F997">
        <v>133049</v>
      </c>
      <c r="G997" t="s">
        <v>44</v>
      </c>
      <c r="H997" t="s">
        <v>26</v>
      </c>
      <c r="I997">
        <f>tbl_Fact[[#This Row],[Duration]] / 60</f>
        <v>1.0555555423100783E-2</v>
      </c>
      <c r="J997">
        <f>IF(OR(G997="Run Time", G997="CC (Changeover Cleaning)"), I997, 0)</f>
        <v>0</v>
      </c>
      <c r="K997">
        <f>IF(G997&lt;&gt;"PM (Maintenance)", I997, 0)</f>
        <v>1.0555555423100783E-2</v>
      </c>
      <c r="L997" s="5">
        <f>MAX(tbl_Fact[[#This Row],[TotalBiscuitsMade]],tbl_Fact[[#This Row],[GoodMadeBiscuits]])</f>
        <v>133049</v>
      </c>
      <c r="M997" s="5">
        <f>IF(tbl_Fact[[#This Row],[Operating_Hours]]&gt;0,tbl_Fact[[#This Row],[Operating_Hours]]*51840,0)</f>
        <v>0</v>
      </c>
    </row>
    <row r="998" spans="1:13" hidden="1" x14ac:dyDescent="0.2">
      <c r="A998" t="s">
        <v>5</v>
      </c>
      <c r="B998" s="1">
        <v>44381.242905092593</v>
      </c>
      <c r="C998" s="1">
        <v>44381.244942129626</v>
      </c>
      <c r="D998">
        <v>2.9333333969116202</v>
      </c>
      <c r="E998">
        <v>132662</v>
      </c>
      <c r="F998">
        <v>133470</v>
      </c>
      <c r="G998" t="s">
        <v>43</v>
      </c>
      <c r="H998" t="s">
        <v>26</v>
      </c>
      <c r="I998">
        <f>tbl_Fact[[#This Row],[Duration]] / 60</f>
        <v>4.8888889948527005E-2</v>
      </c>
      <c r="J998">
        <f>IF(OR(G998="Run Time", G998="CC (Changeover Cleaning)"), I998, 0)</f>
        <v>4.8888889948527005E-2</v>
      </c>
      <c r="K998">
        <f>IF(G998&lt;&gt;"PM (Maintenance)", I998, 0)</f>
        <v>4.8888889948527005E-2</v>
      </c>
      <c r="L998" s="5">
        <f>MAX(tbl_Fact[[#This Row],[TotalBiscuitsMade]],tbl_Fact[[#This Row],[GoodMadeBiscuits]])</f>
        <v>133470</v>
      </c>
      <c r="M998" s="5">
        <f>IF(tbl_Fact[[#This Row],[Operating_Hours]]&gt;0,tbl_Fact[[#This Row],[Operating_Hours]]*51840,0)</f>
        <v>2534.4000549316397</v>
      </c>
    </row>
    <row r="999" spans="1:13" hidden="1" x14ac:dyDescent="0.2">
      <c r="A999" t="s">
        <v>5</v>
      </c>
      <c r="B999" s="1">
        <v>44381.244942129626</v>
      </c>
      <c r="C999" s="1">
        <v>44381.246087962965</v>
      </c>
      <c r="D999">
        <v>1.6499999761581401</v>
      </c>
      <c r="E999">
        <v>133608</v>
      </c>
      <c r="F999">
        <v>134078</v>
      </c>
      <c r="G999" t="s">
        <v>44</v>
      </c>
      <c r="H999" t="s">
        <v>26</v>
      </c>
      <c r="I999">
        <f>tbl_Fact[[#This Row],[Duration]] / 60</f>
        <v>2.7499999602635668E-2</v>
      </c>
      <c r="J999">
        <f>IF(OR(G999="Run Time", G999="CC (Changeover Cleaning)"), I999, 0)</f>
        <v>0</v>
      </c>
      <c r="K999">
        <f>IF(G999&lt;&gt;"PM (Maintenance)", I999, 0)</f>
        <v>2.7499999602635668E-2</v>
      </c>
      <c r="L999" s="5">
        <f>MAX(tbl_Fact[[#This Row],[TotalBiscuitsMade]],tbl_Fact[[#This Row],[GoodMadeBiscuits]])</f>
        <v>134078</v>
      </c>
      <c r="M999" s="5">
        <f>IF(tbl_Fact[[#This Row],[Operating_Hours]]&gt;0,tbl_Fact[[#This Row],[Operating_Hours]]*51840,0)</f>
        <v>0</v>
      </c>
    </row>
    <row r="1000" spans="1:13" hidden="1" x14ac:dyDescent="0.2">
      <c r="A1000" t="s">
        <v>5</v>
      </c>
      <c r="B1000" s="1">
        <v>44381.246087962965</v>
      </c>
      <c r="C1000" s="1">
        <v>44381.247719907406</v>
      </c>
      <c r="D1000">
        <v>2.3499999046325701</v>
      </c>
      <c r="E1000">
        <v>133443</v>
      </c>
      <c r="F1000">
        <v>134123</v>
      </c>
      <c r="G1000" t="s">
        <v>43</v>
      </c>
      <c r="H1000" t="s">
        <v>26</v>
      </c>
      <c r="I1000">
        <f>tbl_Fact[[#This Row],[Duration]] / 60</f>
        <v>3.9166665077209499E-2</v>
      </c>
      <c r="J1000">
        <f>IF(OR(G1000="Run Time", G1000="CC (Changeover Cleaning)"), I1000, 0)</f>
        <v>3.9166665077209499E-2</v>
      </c>
      <c r="K1000">
        <f>IF(G1000&lt;&gt;"PM (Maintenance)", I1000, 0)</f>
        <v>3.9166665077209499E-2</v>
      </c>
      <c r="L1000" s="5">
        <f>MAX(tbl_Fact[[#This Row],[TotalBiscuitsMade]],tbl_Fact[[#This Row],[GoodMadeBiscuits]])</f>
        <v>134123</v>
      </c>
      <c r="M1000" s="5">
        <f>IF(tbl_Fact[[#This Row],[Operating_Hours]]&gt;0,tbl_Fact[[#This Row],[Operating_Hours]]*51840,0)</f>
        <v>2030.3999176025404</v>
      </c>
    </row>
    <row r="1001" spans="1:13" hidden="1" x14ac:dyDescent="0.2">
      <c r="A1001" t="s">
        <v>5</v>
      </c>
      <c r="B1001" s="1">
        <v>44381.247719907406</v>
      </c>
      <c r="C1001" s="1">
        <v>44381.2497337963</v>
      </c>
      <c r="D1001">
        <v>2.9000000953674299</v>
      </c>
      <c r="E1001">
        <v>135277</v>
      </c>
      <c r="F1001">
        <v>136110</v>
      </c>
      <c r="G1001" t="s">
        <v>44</v>
      </c>
      <c r="H1001" t="s">
        <v>26</v>
      </c>
      <c r="I1001">
        <f>tbl_Fact[[#This Row],[Duration]] / 60</f>
        <v>4.8333334922790495E-2</v>
      </c>
      <c r="J1001">
        <f>IF(OR(G1001="Run Time", G1001="CC (Changeover Cleaning)"), I1001, 0)</f>
        <v>0</v>
      </c>
      <c r="K1001">
        <f>IF(G1001&lt;&gt;"PM (Maintenance)", I1001, 0)</f>
        <v>4.8333334922790495E-2</v>
      </c>
      <c r="L1001" s="5">
        <f>MAX(tbl_Fact[[#This Row],[TotalBiscuitsMade]],tbl_Fact[[#This Row],[GoodMadeBiscuits]])</f>
        <v>136110</v>
      </c>
      <c r="M1001" s="5">
        <f>IF(tbl_Fact[[#This Row],[Operating_Hours]]&gt;0,tbl_Fact[[#This Row],[Operating_Hours]]*51840,0)</f>
        <v>0</v>
      </c>
    </row>
    <row r="1002" spans="1:13" hidden="1" x14ac:dyDescent="0.2">
      <c r="A1002" t="s">
        <v>5</v>
      </c>
      <c r="B1002" s="1">
        <v>44381.2497337963</v>
      </c>
      <c r="C1002" s="1">
        <v>44381.251493055555</v>
      </c>
      <c r="D1002">
        <v>2.5333333015441899</v>
      </c>
      <c r="E1002">
        <v>135184</v>
      </c>
      <c r="F1002">
        <v>135759</v>
      </c>
      <c r="G1002" t="s">
        <v>43</v>
      </c>
      <c r="H1002" t="s">
        <v>26</v>
      </c>
      <c r="I1002">
        <f>tbl_Fact[[#This Row],[Duration]] / 60</f>
        <v>4.2222221692403167E-2</v>
      </c>
      <c r="J1002">
        <f>IF(OR(G1002="Run Time", G1002="CC (Changeover Cleaning)"), I1002, 0)</f>
        <v>4.2222221692403167E-2</v>
      </c>
      <c r="K1002">
        <f>IF(G1002&lt;&gt;"PM (Maintenance)", I1002, 0)</f>
        <v>4.2222221692403167E-2</v>
      </c>
      <c r="L1002" s="5">
        <f>MAX(tbl_Fact[[#This Row],[TotalBiscuitsMade]],tbl_Fact[[#This Row],[GoodMadeBiscuits]])</f>
        <v>135759</v>
      </c>
      <c r="M1002" s="5">
        <f>IF(tbl_Fact[[#This Row],[Operating_Hours]]&gt;0,tbl_Fact[[#This Row],[Operating_Hours]]*51840,0)</f>
        <v>2188.7999725341801</v>
      </c>
    </row>
    <row r="1003" spans="1:13" hidden="1" x14ac:dyDescent="0.2">
      <c r="A1003" t="s">
        <v>5</v>
      </c>
      <c r="B1003" s="1">
        <v>44381.251493055555</v>
      </c>
      <c r="C1003" s="1">
        <v>44381.255462962959</v>
      </c>
      <c r="D1003">
        <v>5.7166666984558097</v>
      </c>
      <c r="E1003">
        <v>139256</v>
      </c>
      <c r="F1003">
        <v>139830</v>
      </c>
      <c r="G1003" t="s">
        <v>44</v>
      </c>
      <c r="H1003" t="s">
        <v>26</v>
      </c>
      <c r="I1003">
        <f>tbl_Fact[[#This Row],[Duration]] / 60</f>
        <v>9.527777830759683E-2</v>
      </c>
      <c r="J1003">
        <f>IF(OR(G1003="Run Time", G1003="CC (Changeover Cleaning)"), I1003, 0)</f>
        <v>0</v>
      </c>
      <c r="K1003">
        <f>IF(G1003&lt;&gt;"PM (Maintenance)", I1003, 0)</f>
        <v>9.527777830759683E-2</v>
      </c>
      <c r="L1003" s="5">
        <f>MAX(tbl_Fact[[#This Row],[TotalBiscuitsMade]],tbl_Fact[[#This Row],[GoodMadeBiscuits]])</f>
        <v>139830</v>
      </c>
      <c r="M1003" s="5">
        <f>IF(tbl_Fact[[#This Row],[Operating_Hours]]&gt;0,tbl_Fact[[#This Row],[Operating_Hours]]*51840,0)</f>
        <v>0</v>
      </c>
    </row>
    <row r="1004" spans="1:13" hidden="1" x14ac:dyDescent="0.2">
      <c r="A1004" t="s">
        <v>5</v>
      </c>
      <c r="B1004" s="1">
        <v>44381.255462962959</v>
      </c>
      <c r="C1004" s="1">
        <v>44381.258009259262</v>
      </c>
      <c r="D1004">
        <v>3.6666667461395299</v>
      </c>
      <c r="E1004">
        <v>139373</v>
      </c>
      <c r="F1004">
        <v>139858</v>
      </c>
      <c r="G1004" t="s">
        <v>43</v>
      </c>
      <c r="H1004" t="s">
        <v>26</v>
      </c>
      <c r="I1004">
        <f>tbl_Fact[[#This Row],[Duration]] / 60</f>
        <v>6.1111112435658831E-2</v>
      </c>
      <c r="J1004">
        <f>IF(OR(G1004="Run Time", G1004="CC (Changeover Cleaning)"), I1004, 0)</f>
        <v>6.1111112435658831E-2</v>
      </c>
      <c r="K1004">
        <f>IF(G1004&lt;&gt;"PM (Maintenance)", I1004, 0)</f>
        <v>6.1111112435658831E-2</v>
      </c>
      <c r="L1004" s="5">
        <f>MAX(tbl_Fact[[#This Row],[TotalBiscuitsMade]],tbl_Fact[[#This Row],[GoodMadeBiscuits]])</f>
        <v>139858</v>
      </c>
      <c r="M1004" s="5">
        <f>IF(tbl_Fact[[#This Row],[Operating_Hours]]&gt;0,tbl_Fact[[#This Row],[Operating_Hours]]*51840,0)</f>
        <v>3168.000068664554</v>
      </c>
    </row>
    <row r="1005" spans="1:13" hidden="1" x14ac:dyDescent="0.2">
      <c r="A1005" t="s">
        <v>5</v>
      </c>
      <c r="B1005" s="1">
        <v>44381.258009259262</v>
      </c>
      <c r="C1005" s="1">
        <v>44381.258784722224</v>
      </c>
      <c r="D1005">
        <v>1.11666667461395</v>
      </c>
      <c r="E1005">
        <v>139800</v>
      </c>
      <c r="F1005">
        <v>140298</v>
      </c>
      <c r="G1005" t="s">
        <v>44</v>
      </c>
      <c r="H1005" t="s">
        <v>26</v>
      </c>
      <c r="I1005">
        <f>tbl_Fact[[#This Row],[Duration]] / 60</f>
        <v>1.8611111243565834E-2</v>
      </c>
      <c r="J1005">
        <f>IF(OR(G1005="Run Time", G1005="CC (Changeover Cleaning)"), I1005, 0)</f>
        <v>0</v>
      </c>
      <c r="K1005">
        <f>IF(G1005&lt;&gt;"PM (Maintenance)", I1005, 0)</f>
        <v>1.8611111243565834E-2</v>
      </c>
      <c r="L1005" s="5">
        <f>MAX(tbl_Fact[[#This Row],[TotalBiscuitsMade]],tbl_Fact[[#This Row],[GoodMadeBiscuits]])</f>
        <v>140298</v>
      </c>
      <c r="M1005" s="5">
        <f>IF(tbl_Fact[[#This Row],[Operating_Hours]]&gt;0,tbl_Fact[[#This Row],[Operating_Hours]]*51840,0)</f>
        <v>0</v>
      </c>
    </row>
    <row r="1006" spans="1:13" hidden="1" x14ac:dyDescent="0.2">
      <c r="A1006" t="s">
        <v>5</v>
      </c>
      <c r="B1006" s="1">
        <v>44381.258784722224</v>
      </c>
      <c r="C1006" s="1">
        <v>44381.259965277779</v>
      </c>
      <c r="D1006">
        <v>1.70000004768372</v>
      </c>
      <c r="E1006">
        <v>139930</v>
      </c>
      <c r="F1006">
        <v>140211</v>
      </c>
      <c r="G1006" t="s">
        <v>43</v>
      </c>
      <c r="H1006" t="s">
        <v>26</v>
      </c>
      <c r="I1006">
        <f>tbl_Fact[[#This Row],[Duration]] / 60</f>
        <v>2.8333334128062E-2</v>
      </c>
      <c r="J1006">
        <f>IF(OR(G1006="Run Time", G1006="CC (Changeover Cleaning)"), I1006, 0)</f>
        <v>2.8333334128062E-2</v>
      </c>
      <c r="K1006">
        <f>IF(G1006&lt;&gt;"PM (Maintenance)", I1006, 0)</f>
        <v>2.8333334128062E-2</v>
      </c>
      <c r="L1006" s="5">
        <f>MAX(tbl_Fact[[#This Row],[TotalBiscuitsMade]],tbl_Fact[[#This Row],[GoodMadeBiscuits]])</f>
        <v>140211</v>
      </c>
      <c r="M1006" s="5">
        <f>IF(tbl_Fact[[#This Row],[Operating_Hours]]&gt;0,tbl_Fact[[#This Row],[Operating_Hours]]*51840,0)</f>
        <v>1468.8000411987341</v>
      </c>
    </row>
    <row r="1007" spans="1:13" hidden="1" x14ac:dyDescent="0.2">
      <c r="A1007" t="s">
        <v>5</v>
      </c>
      <c r="B1007" s="1">
        <v>44381.259965277779</v>
      </c>
      <c r="C1007" s="1">
        <v>44381.261620370373</v>
      </c>
      <c r="D1007">
        <v>2.38333344459534</v>
      </c>
      <c r="E1007">
        <v>141148</v>
      </c>
      <c r="F1007">
        <v>141812</v>
      </c>
      <c r="G1007" t="s">
        <v>44</v>
      </c>
      <c r="H1007" t="s">
        <v>26</v>
      </c>
      <c r="I1007">
        <f>tbl_Fact[[#This Row],[Duration]] / 60</f>
        <v>3.9722224076588999E-2</v>
      </c>
      <c r="J1007">
        <f>IF(OR(G1007="Run Time", G1007="CC (Changeover Cleaning)"), I1007, 0)</f>
        <v>0</v>
      </c>
      <c r="K1007">
        <f>IF(G1007&lt;&gt;"PM (Maintenance)", I1007, 0)</f>
        <v>3.9722224076588999E-2</v>
      </c>
      <c r="L1007" s="5">
        <f>MAX(tbl_Fact[[#This Row],[TotalBiscuitsMade]],tbl_Fact[[#This Row],[GoodMadeBiscuits]])</f>
        <v>141812</v>
      </c>
      <c r="M1007" s="5">
        <f>IF(tbl_Fact[[#This Row],[Operating_Hours]]&gt;0,tbl_Fact[[#This Row],[Operating_Hours]]*51840,0)</f>
        <v>0</v>
      </c>
    </row>
    <row r="1008" spans="1:13" hidden="1" x14ac:dyDescent="0.2">
      <c r="A1008" t="s">
        <v>5</v>
      </c>
      <c r="B1008" s="1">
        <v>44381.261620370373</v>
      </c>
      <c r="C1008" s="1">
        <v>44381.262118055558</v>
      </c>
      <c r="D1008">
        <v>0.71666663885116599</v>
      </c>
      <c r="E1008">
        <v>141482</v>
      </c>
      <c r="F1008">
        <v>142013</v>
      </c>
      <c r="G1008" t="s">
        <v>43</v>
      </c>
      <c r="H1008" t="s">
        <v>26</v>
      </c>
      <c r="I1008">
        <f>tbl_Fact[[#This Row],[Duration]] / 60</f>
        <v>1.1944443980852766E-2</v>
      </c>
      <c r="J1008">
        <f>IF(OR(G1008="Run Time", G1008="CC (Changeover Cleaning)"), I1008, 0)</f>
        <v>1.1944443980852766E-2</v>
      </c>
      <c r="K1008">
        <f>IF(G1008&lt;&gt;"PM (Maintenance)", I1008, 0)</f>
        <v>1.1944443980852766E-2</v>
      </c>
      <c r="L1008" s="5">
        <f>MAX(tbl_Fact[[#This Row],[TotalBiscuitsMade]],tbl_Fact[[#This Row],[GoodMadeBiscuits]])</f>
        <v>142013</v>
      </c>
      <c r="M1008" s="5">
        <f>IF(tbl_Fact[[#This Row],[Operating_Hours]]&gt;0,tbl_Fact[[#This Row],[Operating_Hours]]*51840,0)</f>
        <v>619.19997596740734</v>
      </c>
    </row>
    <row r="1009" spans="1:13" hidden="1" x14ac:dyDescent="0.2">
      <c r="A1009" t="s">
        <v>5</v>
      </c>
      <c r="B1009" s="1">
        <v>44381.262118055558</v>
      </c>
      <c r="C1009" s="1">
        <v>44381.262407407405</v>
      </c>
      <c r="D1009">
        <v>0.41666665673255898</v>
      </c>
      <c r="E1009">
        <v>141459</v>
      </c>
      <c r="F1009">
        <v>141808</v>
      </c>
      <c r="G1009" t="s">
        <v>44</v>
      </c>
      <c r="H1009" t="s">
        <v>26</v>
      </c>
      <c r="I1009">
        <f>tbl_Fact[[#This Row],[Duration]] / 60</f>
        <v>6.9444442788759832E-3</v>
      </c>
      <c r="J1009">
        <f>IF(OR(G1009="Run Time", G1009="CC (Changeover Cleaning)"), I1009, 0)</f>
        <v>0</v>
      </c>
      <c r="K1009">
        <f>IF(G1009&lt;&gt;"PM (Maintenance)", I1009, 0)</f>
        <v>6.9444442788759832E-3</v>
      </c>
      <c r="L1009" s="5">
        <f>MAX(tbl_Fact[[#This Row],[TotalBiscuitsMade]],tbl_Fact[[#This Row],[GoodMadeBiscuits]])</f>
        <v>141808</v>
      </c>
      <c r="M1009" s="5">
        <f>IF(tbl_Fact[[#This Row],[Operating_Hours]]&gt;0,tbl_Fact[[#This Row],[Operating_Hours]]*51840,0)</f>
        <v>0</v>
      </c>
    </row>
    <row r="1010" spans="1:13" hidden="1" x14ac:dyDescent="0.2">
      <c r="A1010" t="s">
        <v>5</v>
      </c>
      <c r="B1010" s="1">
        <v>44381.262407407405</v>
      </c>
      <c r="C1010" s="1">
        <v>44381.262812499997</v>
      </c>
      <c r="D1010">
        <v>0.58333331346511796</v>
      </c>
      <c r="E1010">
        <v>141394</v>
      </c>
      <c r="F1010">
        <v>142113</v>
      </c>
      <c r="G1010" t="s">
        <v>43</v>
      </c>
      <c r="H1010" t="s">
        <v>26</v>
      </c>
      <c r="I1010">
        <f>tbl_Fact[[#This Row],[Duration]] / 60</f>
        <v>9.7222218910852989E-3</v>
      </c>
      <c r="J1010">
        <f>IF(OR(G1010="Run Time", G1010="CC (Changeover Cleaning)"), I1010, 0)</f>
        <v>9.7222218910852989E-3</v>
      </c>
      <c r="K1010">
        <f>IF(G1010&lt;&gt;"PM (Maintenance)", I1010, 0)</f>
        <v>9.7222218910852989E-3</v>
      </c>
      <c r="L1010" s="5">
        <f>MAX(tbl_Fact[[#This Row],[TotalBiscuitsMade]],tbl_Fact[[#This Row],[GoodMadeBiscuits]])</f>
        <v>142113</v>
      </c>
      <c r="M1010" s="5">
        <f>IF(tbl_Fact[[#This Row],[Operating_Hours]]&gt;0,tbl_Fact[[#This Row],[Operating_Hours]]*51840,0)</f>
        <v>503.99998283386191</v>
      </c>
    </row>
    <row r="1011" spans="1:13" hidden="1" x14ac:dyDescent="0.2">
      <c r="A1011" t="s">
        <v>5</v>
      </c>
      <c r="B1011" s="1">
        <v>44381.262812499997</v>
      </c>
      <c r="C1011" s="1">
        <v>44381.266250000001</v>
      </c>
      <c r="D1011">
        <v>4.9499998092651403</v>
      </c>
      <c r="E1011">
        <v>144635</v>
      </c>
      <c r="F1011">
        <v>145237</v>
      </c>
      <c r="G1011" t="s">
        <v>44</v>
      </c>
      <c r="H1011" t="s">
        <v>26</v>
      </c>
      <c r="I1011">
        <f>tbl_Fact[[#This Row],[Duration]] / 60</f>
        <v>8.2499996821085678E-2</v>
      </c>
      <c r="J1011">
        <f>IF(OR(G1011="Run Time", G1011="CC (Changeover Cleaning)"), I1011, 0)</f>
        <v>0</v>
      </c>
      <c r="K1011">
        <f>IF(G1011&lt;&gt;"PM (Maintenance)", I1011, 0)</f>
        <v>8.2499996821085678E-2</v>
      </c>
      <c r="L1011" s="5">
        <f>MAX(tbl_Fact[[#This Row],[TotalBiscuitsMade]],tbl_Fact[[#This Row],[GoodMadeBiscuits]])</f>
        <v>145237</v>
      </c>
      <c r="M1011" s="5">
        <f>IF(tbl_Fact[[#This Row],[Operating_Hours]]&gt;0,tbl_Fact[[#This Row],[Operating_Hours]]*51840,0)</f>
        <v>0</v>
      </c>
    </row>
    <row r="1012" spans="1:13" hidden="1" x14ac:dyDescent="0.2">
      <c r="A1012" t="s">
        <v>6</v>
      </c>
      <c r="B1012" s="1">
        <v>44381.265960648147</v>
      </c>
      <c r="C1012" s="1">
        <v>44381.266724537039</v>
      </c>
      <c r="D1012">
        <v>1.1000332832336399</v>
      </c>
      <c r="E1012">
        <v>0</v>
      </c>
      <c r="F1012">
        <v>315</v>
      </c>
      <c r="G1012" t="s">
        <v>43</v>
      </c>
      <c r="H1012" t="s">
        <v>26</v>
      </c>
      <c r="I1012">
        <f>tbl_Fact[[#This Row],[Duration]] / 60</f>
        <v>1.8333888053894E-2</v>
      </c>
      <c r="J1012">
        <f>IF(OR(G1012="Run Time", G1012="CC (Changeover Cleaning)"), I1012, 0)</f>
        <v>1.8333888053894E-2</v>
      </c>
      <c r="K1012">
        <f>IF(G1012&lt;&gt;"PM (Maintenance)", I1012, 0)</f>
        <v>1.8333888053894E-2</v>
      </c>
      <c r="L1012" s="5">
        <f>MAX(tbl_Fact[[#This Row],[TotalBiscuitsMade]],tbl_Fact[[#This Row],[GoodMadeBiscuits]])</f>
        <v>315</v>
      </c>
      <c r="M1012" s="5">
        <f>IF(tbl_Fact[[#This Row],[Operating_Hours]]&gt;0,tbl_Fact[[#This Row],[Operating_Hours]]*51840,0)</f>
        <v>950.42875671386491</v>
      </c>
    </row>
    <row r="1013" spans="1:13" hidden="1" x14ac:dyDescent="0.2">
      <c r="A1013" t="s">
        <v>5</v>
      </c>
      <c r="B1013" s="1">
        <v>44381.266250000001</v>
      </c>
      <c r="C1013" s="1">
        <v>44381.267777777779</v>
      </c>
      <c r="D1013">
        <v>2.2000000476837198</v>
      </c>
      <c r="E1013">
        <v>144495</v>
      </c>
      <c r="F1013">
        <v>144968</v>
      </c>
      <c r="G1013" t="s">
        <v>43</v>
      </c>
      <c r="H1013" t="s">
        <v>26</v>
      </c>
      <c r="I1013">
        <f>tbl_Fact[[#This Row],[Duration]] / 60</f>
        <v>3.6666667461395332E-2</v>
      </c>
      <c r="J1013">
        <f>IF(OR(G1013="Run Time", G1013="CC (Changeover Cleaning)"), I1013, 0)</f>
        <v>3.6666667461395332E-2</v>
      </c>
      <c r="K1013">
        <f>IF(G1013&lt;&gt;"PM (Maintenance)", I1013, 0)</f>
        <v>3.6666667461395332E-2</v>
      </c>
      <c r="L1013" s="5">
        <f>MAX(tbl_Fact[[#This Row],[TotalBiscuitsMade]],tbl_Fact[[#This Row],[GoodMadeBiscuits]])</f>
        <v>144968</v>
      </c>
      <c r="M1013" s="5">
        <f>IF(tbl_Fact[[#This Row],[Operating_Hours]]&gt;0,tbl_Fact[[#This Row],[Operating_Hours]]*51840,0)</f>
        <v>1900.8000411987341</v>
      </c>
    </row>
    <row r="1014" spans="1:13" hidden="1" x14ac:dyDescent="0.2">
      <c r="A1014" t="s">
        <v>6</v>
      </c>
      <c r="B1014" s="1">
        <v>44381.266724537039</v>
      </c>
      <c r="C1014" s="1">
        <v>44381.330717592595</v>
      </c>
      <c r="D1014">
        <v>92.150230407714801</v>
      </c>
      <c r="E1014">
        <v>0</v>
      </c>
      <c r="F1014">
        <v>453</v>
      </c>
      <c r="G1014" t="s">
        <v>44</v>
      </c>
      <c r="H1014" t="s">
        <v>26</v>
      </c>
      <c r="I1014">
        <f>tbl_Fact[[#This Row],[Duration]] / 60</f>
        <v>1.5358371734619134</v>
      </c>
      <c r="J1014">
        <f>IF(OR(G1014="Run Time", G1014="CC (Changeover Cleaning)"), I1014, 0)</f>
        <v>0</v>
      </c>
      <c r="K1014">
        <f>IF(G1014&lt;&gt;"PM (Maintenance)", I1014, 0)</f>
        <v>1.5358371734619134</v>
      </c>
      <c r="L1014" s="5">
        <f>MAX(tbl_Fact[[#This Row],[TotalBiscuitsMade]],tbl_Fact[[#This Row],[GoodMadeBiscuits]])</f>
        <v>453</v>
      </c>
      <c r="M1014" s="5">
        <f>IF(tbl_Fact[[#This Row],[Operating_Hours]]&gt;0,tbl_Fact[[#This Row],[Operating_Hours]]*51840,0)</f>
        <v>0</v>
      </c>
    </row>
    <row r="1015" spans="1:13" hidden="1" x14ac:dyDescent="0.2">
      <c r="A1015" t="s">
        <v>5</v>
      </c>
      <c r="B1015" s="1">
        <v>44381.267777777779</v>
      </c>
      <c r="C1015" s="1">
        <v>44381.269756944443</v>
      </c>
      <c r="D1015">
        <v>2.8499999046325701</v>
      </c>
      <c r="E1015">
        <v>146562</v>
      </c>
      <c r="F1015">
        <v>146890</v>
      </c>
      <c r="G1015" t="s">
        <v>44</v>
      </c>
      <c r="H1015" t="s">
        <v>26</v>
      </c>
      <c r="I1015">
        <f>tbl_Fact[[#This Row],[Duration]] / 60</f>
        <v>4.7499998410542837E-2</v>
      </c>
      <c r="J1015">
        <f>IF(OR(G1015="Run Time", G1015="CC (Changeover Cleaning)"), I1015, 0)</f>
        <v>0</v>
      </c>
      <c r="K1015">
        <f>IF(G1015&lt;&gt;"PM (Maintenance)", I1015, 0)</f>
        <v>4.7499998410542837E-2</v>
      </c>
      <c r="L1015" s="5">
        <f>MAX(tbl_Fact[[#This Row],[TotalBiscuitsMade]],tbl_Fact[[#This Row],[GoodMadeBiscuits]])</f>
        <v>146890</v>
      </c>
      <c r="M1015" s="5">
        <f>IF(tbl_Fact[[#This Row],[Operating_Hours]]&gt;0,tbl_Fact[[#This Row],[Operating_Hours]]*51840,0)</f>
        <v>0</v>
      </c>
    </row>
    <row r="1016" spans="1:13" hidden="1" x14ac:dyDescent="0.2">
      <c r="A1016" t="s">
        <v>5</v>
      </c>
      <c r="B1016" s="1">
        <v>44381.269756944443</v>
      </c>
      <c r="C1016" s="1">
        <v>44381.3</v>
      </c>
      <c r="D1016">
        <v>43.549999237060497</v>
      </c>
      <c r="E1016">
        <v>146599</v>
      </c>
      <c r="F1016">
        <v>78</v>
      </c>
      <c r="G1016" t="s">
        <v>43</v>
      </c>
      <c r="H1016" t="s">
        <v>26</v>
      </c>
      <c r="I1016">
        <f>tbl_Fact[[#This Row],[Duration]] / 60</f>
        <v>0.72583332061767492</v>
      </c>
      <c r="J1016">
        <f>IF(OR(G1016="Run Time", G1016="CC (Changeover Cleaning)"), I1016, 0)</f>
        <v>0.72583332061767492</v>
      </c>
      <c r="K1016">
        <f>IF(G1016&lt;&gt;"PM (Maintenance)", I1016, 0)</f>
        <v>0.72583332061767492</v>
      </c>
      <c r="L1016" s="5">
        <f>MAX(tbl_Fact[[#This Row],[TotalBiscuitsMade]],tbl_Fact[[#This Row],[GoodMadeBiscuits]])</f>
        <v>146599</v>
      </c>
      <c r="M1016" s="5">
        <f>IF(tbl_Fact[[#This Row],[Operating_Hours]]&gt;0,tbl_Fact[[#This Row],[Operating_Hours]]*51840,0)</f>
        <v>37627.199340820269</v>
      </c>
    </row>
    <row r="1017" spans="1:13" hidden="1" x14ac:dyDescent="0.2">
      <c r="A1017" t="s">
        <v>5</v>
      </c>
      <c r="B1017" s="1">
        <v>44381.269756944443</v>
      </c>
      <c r="C1017" s="1">
        <v>44381.269756944443</v>
      </c>
      <c r="D1017">
        <v>0</v>
      </c>
      <c r="E1017">
        <v>146440</v>
      </c>
      <c r="F1017">
        <v>233</v>
      </c>
      <c r="G1017" t="s">
        <v>43</v>
      </c>
      <c r="H1017" t="s">
        <v>26</v>
      </c>
      <c r="I1017">
        <f>tbl_Fact[[#This Row],[Duration]] / 60</f>
        <v>0</v>
      </c>
      <c r="J1017">
        <f>IF(OR(G1017="Run Time", G1017="CC (Changeover Cleaning)"), I1017, 0)</f>
        <v>0</v>
      </c>
      <c r="K1017">
        <f>IF(G1017&lt;&gt;"PM (Maintenance)", I1017, 0)</f>
        <v>0</v>
      </c>
      <c r="L1017" s="5">
        <f>MAX(tbl_Fact[[#This Row],[TotalBiscuitsMade]],tbl_Fact[[#This Row],[GoodMadeBiscuits]])</f>
        <v>146440</v>
      </c>
      <c r="M1017" s="5">
        <f>IF(tbl_Fact[[#This Row],[Operating_Hours]]&gt;0,tbl_Fact[[#This Row],[Operating_Hours]]*51840,0)</f>
        <v>0</v>
      </c>
    </row>
    <row r="1018" spans="1:13" hidden="1" x14ac:dyDescent="0.2">
      <c r="A1018" t="s">
        <v>5</v>
      </c>
      <c r="B1018" s="1">
        <v>44381.3</v>
      </c>
      <c r="C1018" s="1">
        <v>44381.307743055557</v>
      </c>
      <c r="D1018">
        <v>11.1499996185303</v>
      </c>
      <c r="E1018">
        <v>154397</v>
      </c>
      <c r="F1018">
        <v>8119</v>
      </c>
      <c r="G1018" t="s">
        <v>44</v>
      </c>
      <c r="H1018" t="s">
        <v>26</v>
      </c>
      <c r="I1018">
        <f>tbl_Fact[[#This Row],[Duration]] / 60</f>
        <v>0.185833326975505</v>
      </c>
      <c r="J1018">
        <f>IF(OR(G1018="Run Time", G1018="CC (Changeover Cleaning)"), I1018, 0)</f>
        <v>0</v>
      </c>
      <c r="K1018">
        <f>IF(G1018&lt;&gt;"PM (Maintenance)", I1018, 0)</f>
        <v>0.185833326975505</v>
      </c>
      <c r="L1018" s="5">
        <f>MAX(tbl_Fact[[#This Row],[TotalBiscuitsMade]],tbl_Fact[[#This Row],[GoodMadeBiscuits]])</f>
        <v>154397</v>
      </c>
      <c r="M1018" s="5">
        <f>IF(tbl_Fact[[#This Row],[Operating_Hours]]&gt;0,tbl_Fact[[#This Row],[Operating_Hours]]*51840,0)</f>
        <v>0</v>
      </c>
    </row>
    <row r="1019" spans="1:13" hidden="1" x14ac:dyDescent="0.2">
      <c r="A1019" t="s">
        <v>5</v>
      </c>
      <c r="B1019" s="1">
        <v>44381.307743055557</v>
      </c>
      <c r="C1019" s="1">
        <v>44381.308333333334</v>
      </c>
      <c r="D1019">
        <v>0.85000002384185802</v>
      </c>
      <c r="E1019">
        <v>154042</v>
      </c>
      <c r="F1019">
        <v>8148</v>
      </c>
      <c r="G1019" t="s">
        <v>43</v>
      </c>
      <c r="H1019" t="s">
        <v>26</v>
      </c>
      <c r="I1019">
        <f>tbl_Fact[[#This Row],[Duration]] / 60</f>
        <v>1.4166667064030967E-2</v>
      </c>
      <c r="J1019">
        <f>IF(OR(G1019="Run Time", G1019="CC (Changeover Cleaning)"), I1019, 0)</f>
        <v>1.4166667064030967E-2</v>
      </c>
      <c r="K1019">
        <f>IF(G1019&lt;&gt;"PM (Maintenance)", I1019, 0)</f>
        <v>1.4166667064030967E-2</v>
      </c>
      <c r="L1019" s="5">
        <f>MAX(tbl_Fact[[#This Row],[TotalBiscuitsMade]],tbl_Fact[[#This Row],[GoodMadeBiscuits]])</f>
        <v>154042</v>
      </c>
      <c r="M1019" s="5">
        <f>IF(tbl_Fact[[#This Row],[Operating_Hours]]&gt;0,tbl_Fact[[#This Row],[Operating_Hours]]*51840,0)</f>
        <v>734.40002059936535</v>
      </c>
    </row>
    <row r="1020" spans="1:13" hidden="1" x14ac:dyDescent="0.2">
      <c r="A1020" t="s">
        <v>5</v>
      </c>
      <c r="B1020" s="1">
        <v>44381.308333333334</v>
      </c>
      <c r="C1020" s="1">
        <v>44381.332569444443</v>
      </c>
      <c r="D1020">
        <v>34.900001525878899</v>
      </c>
      <c r="E1020">
        <v>178458</v>
      </c>
      <c r="F1020">
        <v>32255</v>
      </c>
      <c r="G1020" t="s">
        <v>44</v>
      </c>
      <c r="H1020" t="s">
        <v>26</v>
      </c>
      <c r="I1020">
        <f>tbl_Fact[[#This Row],[Duration]] / 60</f>
        <v>0.58166669209798161</v>
      </c>
      <c r="J1020">
        <f>IF(OR(G1020="Run Time", G1020="CC (Changeover Cleaning)"), I1020, 0)</f>
        <v>0</v>
      </c>
      <c r="K1020">
        <f>IF(G1020&lt;&gt;"PM (Maintenance)", I1020, 0)</f>
        <v>0.58166669209798161</v>
      </c>
      <c r="L1020" s="5">
        <f>MAX(tbl_Fact[[#This Row],[TotalBiscuitsMade]],tbl_Fact[[#This Row],[GoodMadeBiscuits]])</f>
        <v>178458</v>
      </c>
      <c r="M1020" s="5">
        <f>IF(tbl_Fact[[#This Row],[Operating_Hours]]&gt;0,tbl_Fact[[#This Row],[Operating_Hours]]*51840,0)</f>
        <v>0</v>
      </c>
    </row>
    <row r="1021" spans="1:13" hidden="1" x14ac:dyDescent="0.2">
      <c r="A1021" t="s">
        <v>6</v>
      </c>
      <c r="B1021" s="1">
        <v>44381.330717592595</v>
      </c>
      <c r="C1021" s="1">
        <v>44381.331319444442</v>
      </c>
      <c r="D1021">
        <v>0.86668330430984497</v>
      </c>
      <c r="E1021">
        <v>0</v>
      </c>
      <c r="F1021">
        <v>332</v>
      </c>
      <c r="G1021" t="s">
        <v>43</v>
      </c>
      <c r="H1021" t="s">
        <v>26</v>
      </c>
      <c r="I1021">
        <f>tbl_Fact[[#This Row],[Duration]] / 60</f>
        <v>1.4444721738497417E-2</v>
      </c>
      <c r="J1021">
        <f>IF(OR(G1021="Run Time", G1021="CC (Changeover Cleaning)"), I1021, 0)</f>
        <v>1.4444721738497417E-2</v>
      </c>
      <c r="K1021">
        <f>IF(G1021&lt;&gt;"PM (Maintenance)", I1021, 0)</f>
        <v>1.4444721738497417E-2</v>
      </c>
      <c r="L1021" s="5">
        <f>MAX(tbl_Fact[[#This Row],[TotalBiscuitsMade]],tbl_Fact[[#This Row],[GoodMadeBiscuits]])</f>
        <v>332</v>
      </c>
      <c r="M1021" s="5">
        <f>IF(tbl_Fact[[#This Row],[Operating_Hours]]&gt;0,tbl_Fact[[#This Row],[Operating_Hours]]*51840,0)</f>
        <v>748.81437492370605</v>
      </c>
    </row>
    <row r="1022" spans="1:13" hidden="1" x14ac:dyDescent="0.2">
      <c r="A1022" t="s">
        <v>6</v>
      </c>
      <c r="B1022" s="1">
        <v>44381.331319444442</v>
      </c>
      <c r="C1022" s="1">
        <v>44381.392083333332</v>
      </c>
      <c r="D1022">
        <v>87.500762939453097</v>
      </c>
      <c r="E1022">
        <v>0</v>
      </c>
      <c r="F1022">
        <v>279</v>
      </c>
      <c r="G1022" t="s">
        <v>44</v>
      </c>
      <c r="H1022" t="s">
        <v>26</v>
      </c>
      <c r="I1022">
        <f>tbl_Fact[[#This Row],[Duration]] / 60</f>
        <v>1.458346048990885</v>
      </c>
      <c r="J1022">
        <f>IF(OR(G1022="Run Time", G1022="CC (Changeover Cleaning)"), I1022, 0)</f>
        <v>0</v>
      </c>
      <c r="K1022">
        <f>IF(G1022&lt;&gt;"PM (Maintenance)", I1022, 0)</f>
        <v>1.458346048990885</v>
      </c>
      <c r="L1022" s="5">
        <f>MAX(tbl_Fact[[#This Row],[TotalBiscuitsMade]],tbl_Fact[[#This Row],[GoodMadeBiscuits]])</f>
        <v>279</v>
      </c>
      <c r="M1022" s="5">
        <f>IF(tbl_Fact[[#This Row],[Operating_Hours]]&gt;0,tbl_Fact[[#This Row],[Operating_Hours]]*51840,0)</f>
        <v>0</v>
      </c>
    </row>
    <row r="1023" spans="1:13" hidden="1" x14ac:dyDescent="0.2">
      <c r="A1023" t="s">
        <v>5</v>
      </c>
      <c r="B1023" s="1">
        <v>44381.332569444443</v>
      </c>
      <c r="C1023" s="1">
        <v>44381.337604166663</v>
      </c>
      <c r="D1023">
        <v>7.25</v>
      </c>
      <c r="E1023">
        <v>178517</v>
      </c>
      <c r="F1023">
        <v>32512</v>
      </c>
      <c r="G1023" t="s">
        <v>43</v>
      </c>
      <c r="H1023" t="s">
        <v>26</v>
      </c>
      <c r="I1023">
        <f>tbl_Fact[[#This Row],[Duration]] / 60</f>
        <v>0.12083333333333333</v>
      </c>
      <c r="J1023">
        <f>IF(OR(G1023="Run Time", G1023="CC (Changeover Cleaning)"), I1023, 0)</f>
        <v>0.12083333333333333</v>
      </c>
      <c r="K1023">
        <f>IF(G1023&lt;&gt;"PM (Maintenance)", I1023, 0)</f>
        <v>0.12083333333333333</v>
      </c>
      <c r="L1023" s="5">
        <f>MAX(tbl_Fact[[#This Row],[TotalBiscuitsMade]],tbl_Fact[[#This Row],[GoodMadeBiscuits]])</f>
        <v>178517</v>
      </c>
      <c r="M1023" s="5">
        <f>IF(tbl_Fact[[#This Row],[Operating_Hours]]&gt;0,tbl_Fact[[#This Row],[Operating_Hours]]*51840,0)</f>
        <v>6264</v>
      </c>
    </row>
    <row r="1024" spans="1:13" hidden="1" x14ac:dyDescent="0.2">
      <c r="A1024" t="s">
        <v>5</v>
      </c>
      <c r="B1024" s="1">
        <v>44381.337604166663</v>
      </c>
      <c r="C1024" s="1">
        <v>44381.338310185187</v>
      </c>
      <c r="D1024">
        <v>1.0166666507720901</v>
      </c>
      <c r="E1024">
        <v>178794</v>
      </c>
      <c r="F1024">
        <v>32557</v>
      </c>
      <c r="G1024" t="s">
        <v>44</v>
      </c>
      <c r="H1024" t="s">
        <v>26</v>
      </c>
      <c r="I1024">
        <f>tbl_Fact[[#This Row],[Duration]] / 60</f>
        <v>1.6944444179534834E-2</v>
      </c>
      <c r="J1024">
        <f>IF(OR(G1024="Run Time", G1024="CC (Changeover Cleaning)"), I1024, 0)</f>
        <v>0</v>
      </c>
      <c r="K1024">
        <f>IF(G1024&lt;&gt;"PM (Maintenance)", I1024, 0)</f>
        <v>1.6944444179534834E-2</v>
      </c>
      <c r="L1024" s="5">
        <f>MAX(tbl_Fact[[#This Row],[TotalBiscuitsMade]],tbl_Fact[[#This Row],[GoodMadeBiscuits]])</f>
        <v>178794</v>
      </c>
      <c r="M1024" s="5">
        <f>IF(tbl_Fact[[#This Row],[Operating_Hours]]&gt;0,tbl_Fact[[#This Row],[Operating_Hours]]*51840,0)</f>
        <v>0</v>
      </c>
    </row>
    <row r="1025" spans="1:13" hidden="1" x14ac:dyDescent="0.2">
      <c r="A1025" t="s">
        <v>5</v>
      </c>
      <c r="B1025" s="1">
        <v>44381.338310185187</v>
      </c>
      <c r="C1025" s="1">
        <v>44381.339444444442</v>
      </c>
      <c r="D1025">
        <v>1.63333332538605</v>
      </c>
      <c r="E1025">
        <v>178939</v>
      </c>
      <c r="F1025">
        <v>32998</v>
      </c>
      <c r="G1025" t="s">
        <v>43</v>
      </c>
      <c r="H1025" t="s">
        <v>26</v>
      </c>
      <c r="I1025">
        <f>tbl_Fact[[#This Row],[Duration]] / 60</f>
        <v>2.72222220897675E-2</v>
      </c>
      <c r="J1025">
        <f>IF(OR(G1025="Run Time", G1025="CC (Changeover Cleaning)"), I1025, 0)</f>
        <v>2.72222220897675E-2</v>
      </c>
      <c r="K1025">
        <f>IF(G1025&lt;&gt;"PM (Maintenance)", I1025, 0)</f>
        <v>2.72222220897675E-2</v>
      </c>
      <c r="L1025" s="5">
        <f>MAX(tbl_Fact[[#This Row],[TotalBiscuitsMade]],tbl_Fact[[#This Row],[GoodMadeBiscuits]])</f>
        <v>178939</v>
      </c>
      <c r="M1025" s="5">
        <f>IF(tbl_Fact[[#This Row],[Operating_Hours]]&gt;0,tbl_Fact[[#This Row],[Operating_Hours]]*51840,0)</f>
        <v>1411.1999931335472</v>
      </c>
    </row>
    <row r="1026" spans="1:13" hidden="1" x14ac:dyDescent="0.2">
      <c r="A1026" t="s">
        <v>5</v>
      </c>
      <c r="B1026" s="1">
        <v>44381.339444444442</v>
      </c>
      <c r="C1026" s="1">
        <v>44381.346006944441</v>
      </c>
      <c r="D1026">
        <v>9.4499998092651403</v>
      </c>
      <c r="E1026">
        <v>185440</v>
      </c>
      <c r="F1026">
        <v>39163</v>
      </c>
      <c r="G1026" t="s">
        <v>44</v>
      </c>
      <c r="H1026" t="s">
        <v>26</v>
      </c>
      <c r="I1026">
        <f>tbl_Fact[[#This Row],[Duration]] / 60</f>
        <v>0.15749999682108567</v>
      </c>
      <c r="J1026">
        <f>IF(OR(G1026="Run Time", G1026="CC (Changeover Cleaning)"), I1026, 0)</f>
        <v>0</v>
      </c>
      <c r="K1026">
        <f>IF(G1026&lt;&gt;"PM (Maintenance)", I1026, 0)</f>
        <v>0.15749999682108567</v>
      </c>
      <c r="L1026" s="5">
        <f>MAX(tbl_Fact[[#This Row],[TotalBiscuitsMade]],tbl_Fact[[#This Row],[GoodMadeBiscuits]])</f>
        <v>185440</v>
      </c>
      <c r="M1026" s="5">
        <f>IF(tbl_Fact[[#This Row],[Operating_Hours]]&gt;0,tbl_Fact[[#This Row],[Operating_Hours]]*51840,0)</f>
        <v>0</v>
      </c>
    </row>
    <row r="1027" spans="1:13" hidden="1" x14ac:dyDescent="0.2">
      <c r="A1027" t="s">
        <v>5</v>
      </c>
      <c r="B1027" s="1">
        <v>44381.346006944441</v>
      </c>
      <c r="C1027" s="1">
        <v>44381.348124999997</v>
      </c>
      <c r="D1027">
        <v>3.0499999523162802</v>
      </c>
      <c r="E1027">
        <v>185372</v>
      </c>
      <c r="F1027">
        <v>39454</v>
      </c>
      <c r="G1027" t="s">
        <v>43</v>
      </c>
      <c r="H1027" t="s">
        <v>26</v>
      </c>
      <c r="I1027">
        <f>tbl_Fact[[#This Row],[Duration]] / 60</f>
        <v>5.083333253860467E-2</v>
      </c>
      <c r="J1027">
        <f>IF(OR(G1027="Run Time", G1027="CC (Changeover Cleaning)"), I1027, 0)</f>
        <v>5.083333253860467E-2</v>
      </c>
      <c r="K1027">
        <f>IF(G1027&lt;&gt;"PM (Maintenance)", I1027, 0)</f>
        <v>5.083333253860467E-2</v>
      </c>
      <c r="L1027" s="5">
        <f>MAX(tbl_Fact[[#This Row],[TotalBiscuitsMade]],tbl_Fact[[#This Row],[GoodMadeBiscuits]])</f>
        <v>185372</v>
      </c>
      <c r="M1027" s="5">
        <f>IF(tbl_Fact[[#This Row],[Operating_Hours]]&gt;0,tbl_Fact[[#This Row],[Operating_Hours]]*51840,0)</f>
        <v>2635.1999588012659</v>
      </c>
    </row>
    <row r="1028" spans="1:13" hidden="1" x14ac:dyDescent="0.2">
      <c r="A1028" t="s">
        <v>5</v>
      </c>
      <c r="B1028" s="1">
        <v>44381.348124999997</v>
      </c>
      <c r="C1028" s="1">
        <v>44381.349120370367</v>
      </c>
      <c r="D1028">
        <v>1.43333327770233</v>
      </c>
      <c r="E1028">
        <v>186149</v>
      </c>
      <c r="F1028">
        <v>40110</v>
      </c>
      <c r="G1028" t="s">
        <v>44</v>
      </c>
      <c r="H1028" t="s">
        <v>26</v>
      </c>
      <c r="I1028">
        <f>tbl_Fact[[#This Row],[Duration]] / 60</f>
        <v>2.3888887961705501E-2</v>
      </c>
      <c r="J1028">
        <f>IF(OR(G1028="Run Time", G1028="CC (Changeover Cleaning)"), I1028, 0)</f>
        <v>0</v>
      </c>
      <c r="K1028">
        <f>IF(G1028&lt;&gt;"PM (Maintenance)", I1028, 0)</f>
        <v>2.3888887961705501E-2</v>
      </c>
      <c r="L1028" s="5">
        <f>MAX(tbl_Fact[[#This Row],[TotalBiscuitsMade]],tbl_Fact[[#This Row],[GoodMadeBiscuits]])</f>
        <v>186149</v>
      </c>
      <c r="M1028" s="5">
        <f>IF(tbl_Fact[[#This Row],[Operating_Hours]]&gt;0,tbl_Fact[[#This Row],[Operating_Hours]]*51840,0)</f>
        <v>0</v>
      </c>
    </row>
    <row r="1029" spans="1:13" hidden="1" x14ac:dyDescent="0.2">
      <c r="A1029" t="s">
        <v>5</v>
      </c>
      <c r="B1029" s="1">
        <v>44381.349120370367</v>
      </c>
      <c r="C1029" s="1">
        <v>44381.350648148145</v>
      </c>
      <c r="D1029">
        <v>2.2000000476837198</v>
      </c>
      <c r="E1029">
        <v>186190</v>
      </c>
      <c r="F1029">
        <v>40148</v>
      </c>
      <c r="G1029" t="s">
        <v>43</v>
      </c>
      <c r="H1029" t="s">
        <v>26</v>
      </c>
      <c r="I1029">
        <f>tbl_Fact[[#This Row],[Duration]] / 60</f>
        <v>3.6666667461395332E-2</v>
      </c>
      <c r="J1029">
        <f>IF(OR(G1029="Run Time", G1029="CC (Changeover Cleaning)"), I1029, 0)</f>
        <v>3.6666667461395332E-2</v>
      </c>
      <c r="K1029">
        <f>IF(G1029&lt;&gt;"PM (Maintenance)", I1029, 0)</f>
        <v>3.6666667461395332E-2</v>
      </c>
      <c r="L1029" s="5">
        <f>MAX(tbl_Fact[[#This Row],[TotalBiscuitsMade]],tbl_Fact[[#This Row],[GoodMadeBiscuits]])</f>
        <v>186190</v>
      </c>
      <c r="M1029" s="5">
        <f>IF(tbl_Fact[[#This Row],[Operating_Hours]]&gt;0,tbl_Fact[[#This Row],[Operating_Hours]]*51840,0)</f>
        <v>1900.8000411987341</v>
      </c>
    </row>
    <row r="1030" spans="1:13" hidden="1" x14ac:dyDescent="0.2">
      <c r="A1030" t="s">
        <v>5</v>
      </c>
      <c r="B1030" s="1">
        <v>44381.350648148145</v>
      </c>
      <c r="C1030" s="1">
        <v>44381.357199074075</v>
      </c>
      <c r="D1030">
        <v>9.4333333969116193</v>
      </c>
      <c r="E1030">
        <v>192637</v>
      </c>
      <c r="F1030">
        <v>46348</v>
      </c>
      <c r="G1030" t="s">
        <v>44</v>
      </c>
      <c r="H1030" t="s">
        <v>26</v>
      </c>
      <c r="I1030">
        <f>tbl_Fact[[#This Row],[Duration]] / 60</f>
        <v>0.15722222328186033</v>
      </c>
      <c r="J1030">
        <f>IF(OR(G1030="Run Time", G1030="CC (Changeover Cleaning)"), I1030, 0)</f>
        <v>0</v>
      </c>
      <c r="K1030">
        <f>IF(G1030&lt;&gt;"PM (Maintenance)", I1030, 0)</f>
        <v>0.15722222328186033</v>
      </c>
      <c r="L1030" s="5">
        <f>MAX(tbl_Fact[[#This Row],[TotalBiscuitsMade]],tbl_Fact[[#This Row],[GoodMadeBiscuits]])</f>
        <v>192637</v>
      </c>
      <c r="M1030" s="5">
        <f>IF(tbl_Fact[[#This Row],[Operating_Hours]]&gt;0,tbl_Fact[[#This Row],[Operating_Hours]]*51840,0)</f>
        <v>0</v>
      </c>
    </row>
    <row r="1031" spans="1:13" hidden="1" x14ac:dyDescent="0.2">
      <c r="A1031" t="s">
        <v>5</v>
      </c>
      <c r="B1031" s="1">
        <v>44381.357199074075</v>
      </c>
      <c r="C1031" s="1">
        <v>44381.358761574076</v>
      </c>
      <c r="D1031">
        <v>2.25</v>
      </c>
      <c r="E1031">
        <v>192417</v>
      </c>
      <c r="F1031">
        <v>46571</v>
      </c>
      <c r="G1031" t="s">
        <v>43</v>
      </c>
      <c r="H1031" t="s">
        <v>26</v>
      </c>
      <c r="I1031">
        <f>tbl_Fact[[#This Row],[Duration]] / 60</f>
        <v>3.7499999999999999E-2</v>
      </c>
      <c r="J1031">
        <f>IF(OR(G1031="Run Time", G1031="CC (Changeover Cleaning)"), I1031, 0)</f>
        <v>3.7499999999999999E-2</v>
      </c>
      <c r="K1031">
        <f>IF(G1031&lt;&gt;"PM (Maintenance)", I1031, 0)</f>
        <v>3.7499999999999999E-2</v>
      </c>
      <c r="L1031" s="5">
        <f>MAX(tbl_Fact[[#This Row],[TotalBiscuitsMade]],tbl_Fact[[#This Row],[GoodMadeBiscuits]])</f>
        <v>192417</v>
      </c>
      <c r="M1031" s="5">
        <f>IF(tbl_Fact[[#This Row],[Operating_Hours]]&gt;0,tbl_Fact[[#This Row],[Operating_Hours]]*51840,0)</f>
        <v>1944</v>
      </c>
    </row>
    <row r="1032" spans="1:13" hidden="1" x14ac:dyDescent="0.2">
      <c r="A1032" t="s">
        <v>5</v>
      </c>
      <c r="B1032" s="1">
        <v>44381.358761574076</v>
      </c>
      <c r="C1032" s="1">
        <v>44381.359155092592</v>
      </c>
      <c r="D1032">
        <v>0.56666666269302401</v>
      </c>
      <c r="E1032">
        <v>192864</v>
      </c>
      <c r="F1032">
        <v>46557</v>
      </c>
      <c r="G1032" t="s">
        <v>44</v>
      </c>
      <c r="H1032" t="s">
        <v>26</v>
      </c>
      <c r="I1032">
        <f>tbl_Fact[[#This Row],[Duration]] / 60</f>
        <v>9.4444443782170668E-3</v>
      </c>
      <c r="J1032">
        <f>IF(OR(G1032="Run Time", G1032="CC (Changeover Cleaning)"), I1032, 0)</f>
        <v>0</v>
      </c>
      <c r="K1032">
        <f>IF(G1032&lt;&gt;"PM (Maintenance)", I1032, 0)</f>
        <v>9.4444443782170668E-3</v>
      </c>
      <c r="L1032" s="5">
        <f>MAX(tbl_Fact[[#This Row],[TotalBiscuitsMade]],tbl_Fact[[#This Row],[GoodMadeBiscuits]])</f>
        <v>192864</v>
      </c>
      <c r="M1032" s="5">
        <f>IF(tbl_Fact[[#This Row],[Operating_Hours]]&gt;0,tbl_Fact[[#This Row],[Operating_Hours]]*51840,0)</f>
        <v>0</v>
      </c>
    </row>
    <row r="1033" spans="1:13" hidden="1" x14ac:dyDescent="0.2">
      <c r="A1033" t="s">
        <v>5</v>
      </c>
      <c r="B1033" s="1">
        <v>44381.359155092592</v>
      </c>
      <c r="C1033" s="1">
        <v>44381.359236111108</v>
      </c>
      <c r="D1033">
        <v>0.116666667163372</v>
      </c>
      <c r="E1033">
        <v>192749</v>
      </c>
      <c r="F1033">
        <v>46705</v>
      </c>
      <c r="G1033" t="s">
        <v>43</v>
      </c>
      <c r="H1033" t="s">
        <v>26</v>
      </c>
      <c r="I1033">
        <f>tbl_Fact[[#This Row],[Duration]] / 60</f>
        <v>1.9444444527228666E-3</v>
      </c>
      <c r="J1033">
        <f>IF(OR(G1033="Run Time", G1033="CC (Changeover Cleaning)"), I1033, 0)</f>
        <v>1.9444444527228666E-3</v>
      </c>
      <c r="K1033">
        <f>IF(G1033&lt;&gt;"PM (Maintenance)", I1033, 0)</f>
        <v>1.9444444527228666E-3</v>
      </c>
      <c r="L1033" s="5">
        <f>MAX(tbl_Fact[[#This Row],[TotalBiscuitsMade]],tbl_Fact[[#This Row],[GoodMadeBiscuits]])</f>
        <v>192749</v>
      </c>
      <c r="M1033" s="5">
        <f>IF(tbl_Fact[[#This Row],[Operating_Hours]]&gt;0,tbl_Fact[[#This Row],[Operating_Hours]]*51840,0)</f>
        <v>100.8000004291534</v>
      </c>
    </row>
    <row r="1034" spans="1:13" hidden="1" x14ac:dyDescent="0.2">
      <c r="A1034" t="s">
        <v>5</v>
      </c>
      <c r="B1034" s="1">
        <v>44381.359236111108</v>
      </c>
      <c r="C1034" s="1">
        <v>44381.361585648148</v>
      </c>
      <c r="D1034">
        <v>3.38333344459534</v>
      </c>
      <c r="E1034">
        <v>193835</v>
      </c>
      <c r="F1034">
        <v>47644</v>
      </c>
      <c r="G1034" t="s">
        <v>44</v>
      </c>
      <c r="H1034" t="s">
        <v>26</v>
      </c>
      <c r="I1034">
        <f>tbl_Fact[[#This Row],[Duration]] / 60</f>
        <v>5.6388890743255669E-2</v>
      </c>
      <c r="J1034">
        <f>IF(OR(G1034="Run Time", G1034="CC (Changeover Cleaning)"), I1034, 0)</f>
        <v>0</v>
      </c>
      <c r="K1034">
        <f>IF(G1034&lt;&gt;"PM (Maintenance)", I1034, 0)</f>
        <v>5.6388890743255669E-2</v>
      </c>
      <c r="L1034" s="5">
        <f>MAX(tbl_Fact[[#This Row],[TotalBiscuitsMade]],tbl_Fact[[#This Row],[GoodMadeBiscuits]])</f>
        <v>193835</v>
      </c>
      <c r="M1034" s="5">
        <f>IF(tbl_Fact[[#This Row],[Operating_Hours]]&gt;0,tbl_Fact[[#This Row],[Operating_Hours]]*51840,0)</f>
        <v>0</v>
      </c>
    </row>
    <row r="1035" spans="1:13" hidden="1" x14ac:dyDescent="0.2">
      <c r="A1035" t="s">
        <v>5</v>
      </c>
      <c r="B1035" s="1">
        <v>44381.361585648148</v>
      </c>
      <c r="C1035" s="1">
        <v>44381.361805555556</v>
      </c>
      <c r="D1035">
        <v>0.31666666269302401</v>
      </c>
      <c r="E1035">
        <v>193813</v>
      </c>
      <c r="F1035">
        <v>47717</v>
      </c>
      <c r="G1035" t="s">
        <v>43</v>
      </c>
      <c r="H1035" t="s">
        <v>26</v>
      </c>
      <c r="I1035">
        <f>tbl_Fact[[#This Row],[Duration]] / 60</f>
        <v>5.2777777115504002E-3</v>
      </c>
      <c r="J1035">
        <f>IF(OR(G1035="Run Time", G1035="CC (Changeover Cleaning)"), I1035, 0)</f>
        <v>5.2777777115504002E-3</v>
      </c>
      <c r="K1035">
        <f>IF(G1035&lt;&gt;"PM (Maintenance)", I1035, 0)</f>
        <v>5.2777777115504002E-3</v>
      </c>
      <c r="L1035" s="5">
        <f>MAX(tbl_Fact[[#This Row],[TotalBiscuitsMade]],tbl_Fact[[#This Row],[GoodMadeBiscuits]])</f>
        <v>193813</v>
      </c>
      <c r="M1035" s="5">
        <f>IF(tbl_Fact[[#This Row],[Operating_Hours]]&gt;0,tbl_Fact[[#This Row],[Operating_Hours]]*51840,0)</f>
        <v>273.59999656677275</v>
      </c>
    </row>
    <row r="1036" spans="1:13" hidden="1" x14ac:dyDescent="0.2">
      <c r="A1036" t="s">
        <v>5</v>
      </c>
      <c r="B1036" s="1">
        <v>44381.361805555556</v>
      </c>
      <c r="C1036" s="1">
        <v>44381.363437499997</v>
      </c>
      <c r="D1036">
        <v>2.3499999046325701</v>
      </c>
      <c r="E1036">
        <v>195155</v>
      </c>
      <c r="F1036">
        <v>49097</v>
      </c>
      <c r="G1036" t="s">
        <v>44</v>
      </c>
      <c r="H1036" t="s">
        <v>26</v>
      </c>
      <c r="I1036">
        <f>tbl_Fact[[#This Row],[Duration]] / 60</f>
        <v>3.9166665077209499E-2</v>
      </c>
      <c r="J1036">
        <f>IF(OR(G1036="Run Time", G1036="CC (Changeover Cleaning)"), I1036, 0)</f>
        <v>0</v>
      </c>
      <c r="K1036">
        <f>IF(G1036&lt;&gt;"PM (Maintenance)", I1036, 0)</f>
        <v>3.9166665077209499E-2</v>
      </c>
      <c r="L1036" s="5">
        <f>MAX(tbl_Fact[[#This Row],[TotalBiscuitsMade]],tbl_Fact[[#This Row],[GoodMadeBiscuits]])</f>
        <v>195155</v>
      </c>
      <c r="M1036" s="5">
        <f>IF(tbl_Fact[[#This Row],[Operating_Hours]]&gt;0,tbl_Fact[[#This Row],[Operating_Hours]]*51840,0)</f>
        <v>0</v>
      </c>
    </row>
    <row r="1037" spans="1:13" hidden="1" x14ac:dyDescent="0.2">
      <c r="A1037" t="s">
        <v>5</v>
      </c>
      <c r="B1037" s="1">
        <v>44381.363437499997</v>
      </c>
      <c r="C1037" s="1">
        <v>44381.366296296299</v>
      </c>
      <c r="D1037">
        <v>4.1166667938232404</v>
      </c>
      <c r="E1037">
        <v>195374</v>
      </c>
      <c r="F1037">
        <v>49248</v>
      </c>
      <c r="G1037" t="s">
        <v>43</v>
      </c>
      <c r="H1037" t="s">
        <v>26</v>
      </c>
      <c r="I1037">
        <f>tbl_Fact[[#This Row],[Duration]] / 60</f>
        <v>6.8611113230387336E-2</v>
      </c>
      <c r="J1037">
        <f>IF(OR(G1037="Run Time", G1037="CC (Changeover Cleaning)"), I1037, 0)</f>
        <v>6.8611113230387336E-2</v>
      </c>
      <c r="K1037">
        <f>IF(G1037&lt;&gt;"PM (Maintenance)", I1037, 0)</f>
        <v>6.8611113230387336E-2</v>
      </c>
      <c r="L1037" s="5">
        <f>MAX(tbl_Fact[[#This Row],[TotalBiscuitsMade]],tbl_Fact[[#This Row],[GoodMadeBiscuits]])</f>
        <v>195374</v>
      </c>
      <c r="M1037" s="5">
        <f>IF(tbl_Fact[[#This Row],[Operating_Hours]]&gt;0,tbl_Fact[[#This Row],[Operating_Hours]]*51840,0)</f>
        <v>3556.8001098632794</v>
      </c>
    </row>
    <row r="1038" spans="1:13" hidden="1" x14ac:dyDescent="0.2">
      <c r="A1038" t="s">
        <v>5</v>
      </c>
      <c r="B1038" s="1">
        <v>44381.366296296299</v>
      </c>
      <c r="C1038" s="1">
        <v>44381.370381944442</v>
      </c>
      <c r="D1038">
        <v>5.8833332061767596</v>
      </c>
      <c r="E1038">
        <v>199151</v>
      </c>
      <c r="F1038">
        <v>52912</v>
      </c>
      <c r="G1038" t="s">
        <v>44</v>
      </c>
      <c r="H1038" t="s">
        <v>26</v>
      </c>
      <c r="I1038">
        <f>tbl_Fact[[#This Row],[Duration]] / 60</f>
        <v>9.8055553436279322E-2</v>
      </c>
      <c r="J1038">
        <f>IF(OR(G1038="Run Time", G1038="CC (Changeover Cleaning)"), I1038, 0)</f>
        <v>0</v>
      </c>
      <c r="K1038">
        <f>IF(G1038&lt;&gt;"PM (Maintenance)", I1038, 0)</f>
        <v>9.8055553436279322E-2</v>
      </c>
      <c r="L1038" s="5">
        <f>MAX(tbl_Fact[[#This Row],[TotalBiscuitsMade]],tbl_Fact[[#This Row],[GoodMadeBiscuits]])</f>
        <v>199151</v>
      </c>
      <c r="M1038" s="5">
        <f>IF(tbl_Fact[[#This Row],[Operating_Hours]]&gt;0,tbl_Fact[[#This Row],[Operating_Hours]]*51840,0)</f>
        <v>0</v>
      </c>
    </row>
    <row r="1039" spans="1:13" hidden="1" x14ac:dyDescent="0.2">
      <c r="A1039" t="s">
        <v>5</v>
      </c>
      <c r="B1039" s="1">
        <v>44381.370381944442</v>
      </c>
      <c r="C1039" s="1">
        <v>44381.371435185189</v>
      </c>
      <c r="D1039">
        <v>1.5166666507720901</v>
      </c>
      <c r="E1039">
        <v>199256</v>
      </c>
      <c r="F1039">
        <v>53130</v>
      </c>
      <c r="G1039" t="s">
        <v>43</v>
      </c>
      <c r="H1039" t="s">
        <v>26</v>
      </c>
      <c r="I1039">
        <f>tbl_Fact[[#This Row],[Duration]] / 60</f>
        <v>2.5277777512868169E-2</v>
      </c>
      <c r="J1039">
        <f>IF(OR(G1039="Run Time", G1039="CC (Changeover Cleaning)"), I1039, 0)</f>
        <v>2.5277777512868169E-2</v>
      </c>
      <c r="K1039">
        <f>IF(G1039&lt;&gt;"PM (Maintenance)", I1039, 0)</f>
        <v>2.5277777512868169E-2</v>
      </c>
      <c r="L1039" s="5">
        <f>MAX(tbl_Fact[[#This Row],[TotalBiscuitsMade]],tbl_Fact[[#This Row],[GoodMadeBiscuits]])</f>
        <v>199256</v>
      </c>
      <c r="M1039" s="5">
        <f>IF(tbl_Fact[[#This Row],[Operating_Hours]]&gt;0,tbl_Fact[[#This Row],[Operating_Hours]]*51840,0)</f>
        <v>1310.399986267086</v>
      </c>
    </row>
    <row r="1040" spans="1:13" hidden="1" x14ac:dyDescent="0.2">
      <c r="A1040" t="s">
        <v>5</v>
      </c>
      <c r="B1040" s="1">
        <v>44381.371435185189</v>
      </c>
      <c r="C1040" s="1">
        <v>44381.37773148148</v>
      </c>
      <c r="D1040">
        <v>9.0666666030883807</v>
      </c>
      <c r="E1040">
        <v>198983</v>
      </c>
      <c r="F1040">
        <v>53034</v>
      </c>
      <c r="G1040" t="s">
        <v>43</v>
      </c>
      <c r="H1040" t="s">
        <v>26</v>
      </c>
      <c r="I1040">
        <f>tbl_Fact[[#This Row],[Duration]] / 60</f>
        <v>0.15111111005147301</v>
      </c>
      <c r="J1040">
        <f>IF(OR(G1040="Run Time", G1040="CC (Changeover Cleaning)"), I1040, 0)</f>
        <v>0.15111111005147301</v>
      </c>
      <c r="K1040">
        <f>IF(G1040&lt;&gt;"PM (Maintenance)", I1040, 0)</f>
        <v>0.15111111005147301</v>
      </c>
      <c r="L1040" s="5">
        <f>MAX(tbl_Fact[[#This Row],[TotalBiscuitsMade]],tbl_Fact[[#This Row],[GoodMadeBiscuits]])</f>
        <v>198983</v>
      </c>
      <c r="M1040" s="5">
        <f>IF(tbl_Fact[[#This Row],[Operating_Hours]]&gt;0,tbl_Fact[[#This Row],[Operating_Hours]]*51840,0)</f>
        <v>7833.5999450683612</v>
      </c>
    </row>
    <row r="1041" spans="1:13" hidden="1" x14ac:dyDescent="0.2">
      <c r="A1041" t="s">
        <v>5</v>
      </c>
      <c r="B1041" s="1">
        <v>44381.37773148148</v>
      </c>
      <c r="C1041" s="1">
        <v>44381.378518518519</v>
      </c>
      <c r="D1041">
        <v>1.13333332538605</v>
      </c>
      <c r="E1041">
        <v>199728</v>
      </c>
      <c r="F1041">
        <v>53527</v>
      </c>
      <c r="G1041" t="s">
        <v>44</v>
      </c>
      <c r="H1041" t="s">
        <v>26</v>
      </c>
      <c r="I1041">
        <f>tbl_Fact[[#This Row],[Duration]] / 60</f>
        <v>1.8888888756434168E-2</v>
      </c>
      <c r="J1041">
        <f>IF(OR(G1041="Run Time", G1041="CC (Changeover Cleaning)"), I1041, 0)</f>
        <v>0</v>
      </c>
      <c r="K1041">
        <f>IF(G1041&lt;&gt;"PM (Maintenance)", I1041, 0)</f>
        <v>1.8888888756434168E-2</v>
      </c>
      <c r="L1041" s="5">
        <f>MAX(tbl_Fact[[#This Row],[TotalBiscuitsMade]],tbl_Fact[[#This Row],[GoodMadeBiscuits]])</f>
        <v>199728</v>
      </c>
      <c r="M1041" s="5">
        <f>IF(tbl_Fact[[#This Row],[Operating_Hours]]&gt;0,tbl_Fact[[#This Row],[Operating_Hours]]*51840,0)</f>
        <v>0</v>
      </c>
    </row>
    <row r="1042" spans="1:13" hidden="1" x14ac:dyDescent="0.2">
      <c r="A1042" t="s">
        <v>5</v>
      </c>
      <c r="B1042" s="1">
        <v>44381.378518518519</v>
      </c>
      <c r="C1042" s="1">
        <v>44381.378981481481</v>
      </c>
      <c r="D1042">
        <v>0.66666668653488204</v>
      </c>
      <c r="E1042">
        <v>199629</v>
      </c>
      <c r="F1042">
        <v>53544</v>
      </c>
      <c r="G1042" t="s">
        <v>43</v>
      </c>
      <c r="H1042" t="s">
        <v>26</v>
      </c>
      <c r="I1042">
        <f>tbl_Fact[[#This Row],[Duration]] / 60</f>
        <v>1.1111111442248033E-2</v>
      </c>
      <c r="J1042">
        <f>IF(OR(G1042="Run Time", G1042="CC (Changeover Cleaning)"), I1042, 0)</f>
        <v>1.1111111442248033E-2</v>
      </c>
      <c r="K1042">
        <f>IF(G1042&lt;&gt;"PM (Maintenance)", I1042, 0)</f>
        <v>1.1111111442248033E-2</v>
      </c>
      <c r="L1042" s="5">
        <f>MAX(tbl_Fact[[#This Row],[TotalBiscuitsMade]],tbl_Fact[[#This Row],[GoodMadeBiscuits]])</f>
        <v>199629</v>
      </c>
      <c r="M1042" s="5">
        <f>IF(tbl_Fact[[#This Row],[Operating_Hours]]&gt;0,tbl_Fact[[#This Row],[Operating_Hours]]*51840,0)</f>
        <v>576.00001716613804</v>
      </c>
    </row>
    <row r="1043" spans="1:13" hidden="1" x14ac:dyDescent="0.2">
      <c r="A1043" t="s">
        <v>5</v>
      </c>
      <c r="B1043" s="1">
        <v>44381.378981481481</v>
      </c>
      <c r="C1043" s="1">
        <v>44381.379421296297</v>
      </c>
      <c r="D1043">
        <v>0.63333332538604703</v>
      </c>
      <c r="E1043">
        <v>200119</v>
      </c>
      <c r="F1043">
        <v>53435</v>
      </c>
      <c r="G1043" t="s">
        <v>44</v>
      </c>
      <c r="H1043" t="s">
        <v>26</v>
      </c>
      <c r="I1043">
        <f>tbl_Fact[[#This Row],[Duration]] / 60</f>
        <v>1.0555555423100783E-2</v>
      </c>
      <c r="J1043">
        <f>IF(OR(G1043="Run Time", G1043="CC (Changeover Cleaning)"), I1043, 0)</f>
        <v>0</v>
      </c>
      <c r="K1043">
        <f>IF(G1043&lt;&gt;"PM (Maintenance)", I1043, 0)</f>
        <v>1.0555555423100783E-2</v>
      </c>
      <c r="L1043" s="5">
        <f>MAX(tbl_Fact[[#This Row],[TotalBiscuitsMade]],tbl_Fact[[#This Row],[GoodMadeBiscuits]])</f>
        <v>200119</v>
      </c>
      <c r="M1043" s="5">
        <f>IF(tbl_Fact[[#This Row],[Operating_Hours]]&gt;0,tbl_Fact[[#This Row],[Operating_Hours]]*51840,0)</f>
        <v>0</v>
      </c>
    </row>
    <row r="1044" spans="1:13" hidden="1" x14ac:dyDescent="0.2">
      <c r="A1044" t="s">
        <v>5</v>
      </c>
      <c r="B1044" s="1">
        <v>44381.379421296297</v>
      </c>
      <c r="C1044" s="1">
        <v>44381.384606481479</v>
      </c>
      <c r="D1044">
        <v>7.4666666984558097</v>
      </c>
      <c r="E1044">
        <v>199752</v>
      </c>
      <c r="F1044">
        <v>53464</v>
      </c>
      <c r="G1044" t="s">
        <v>43</v>
      </c>
      <c r="H1044" t="s">
        <v>26</v>
      </c>
      <c r="I1044">
        <f>tbl_Fact[[#This Row],[Duration]] / 60</f>
        <v>0.12444444497426349</v>
      </c>
      <c r="J1044">
        <f>IF(OR(G1044="Run Time", G1044="CC (Changeover Cleaning)"), I1044, 0)</f>
        <v>0.12444444497426349</v>
      </c>
      <c r="K1044">
        <f>IF(G1044&lt;&gt;"PM (Maintenance)", I1044, 0)</f>
        <v>0.12444444497426349</v>
      </c>
      <c r="L1044" s="5">
        <f>MAX(tbl_Fact[[#This Row],[TotalBiscuitsMade]],tbl_Fact[[#This Row],[GoodMadeBiscuits]])</f>
        <v>199752</v>
      </c>
      <c r="M1044" s="5">
        <f>IF(tbl_Fact[[#This Row],[Operating_Hours]]&gt;0,tbl_Fact[[#This Row],[Operating_Hours]]*51840,0)</f>
        <v>6451.2000274658194</v>
      </c>
    </row>
    <row r="1045" spans="1:13" hidden="1" x14ac:dyDescent="0.2">
      <c r="A1045" t="s">
        <v>5</v>
      </c>
      <c r="B1045" s="1">
        <v>44381.384606481479</v>
      </c>
      <c r="C1045" s="1">
        <v>44381.392337962963</v>
      </c>
      <c r="D1045">
        <v>11.1333332061768</v>
      </c>
      <c r="E1045">
        <v>207358</v>
      </c>
      <c r="F1045">
        <v>61271</v>
      </c>
      <c r="G1045" t="s">
        <v>44</v>
      </c>
      <c r="H1045" t="s">
        <v>26</v>
      </c>
      <c r="I1045">
        <f>tbl_Fact[[#This Row],[Duration]] / 60</f>
        <v>0.18555555343628</v>
      </c>
      <c r="J1045">
        <f>IF(OR(G1045="Run Time", G1045="CC (Changeover Cleaning)"), I1045, 0)</f>
        <v>0</v>
      </c>
      <c r="K1045">
        <f>IF(G1045&lt;&gt;"PM (Maintenance)", I1045, 0)</f>
        <v>0.18555555343628</v>
      </c>
      <c r="L1045" s="5">
        <f>MAX(tbl_Fact[[#This Row],[TotalBiscuitsMade]],tbl_Fact[[#This Row],[GoodMadeBiscuits]])</f>
        <v>207358</v>
      </c>
      <c r="M1045" s="5">
        <f>IF(tbl_Fact[[#This Row],[Operating_Hours]]&gt;0,tbl_Fact[[#This Row],[Operating_Hours]]*51840,0)</f>
        <v>0</v>
      </c>
    </row>
    <row r="1046" spans="1:13" hidden="1" x14ac:dyDescent="0.2">
      <c r="A1046" t="s">
        <v>6</v>
      </c>
      <c r="B1046" s="1">
        <v>44381.392083333332</v>
      </c>
      <c r="C1046" s="1">
        <v>44381.392407407409</v>
      </c>
      <c r="D1046">
        <v>0.466433346271515</v>
      </c>
      <c r="E1046">
        <v>0</v>
      </c>
      <c r="F1046">
        <v>496</v>
      </c>
      <c r="G1046" t="s">
        <v>43</v>
      </c>
      <c r="H1046" t="s">
        <v>26</v>
      </c>
      <c r="I1046">
        <f>tbl_Fact[[#This Row],[Duration]] / 60</f>
        <v>7.7738891045252504E-3</v>
      </c>
      <c r="J1046">
        <f>IF(OR(G1046="Run Time", G1046="CC (Changeover Cleaning)"), I1046, 0)</f>
        <v>7.7738891045252504E-3</v>
      </c>
      <c r="K1046">
        <f>IF(G1046&lt;&gt;"PM (Maintenance)", I1046, 0)</f>
        <v>7.7738891045252504E-3</v>
      </c>
      <c r="L1046" s="5">
        <f>MAX(tbl_Fact[[#This Row],[TotalBiscuitsMade]],tbl_Fact[[#This Row],[GoodMadeBiscuits]])</f>
        <v>496</v>
      </c>
      <c r="M1046" s="5">
        <f>IF(tbl_Fact[[#This Row],[Operating_Hours]]&gt;0,tbl_Fact[[#This Row],[Operating_Hours]]*51840,0)</f>
        <v>402.99841117858898</v>
      </c>
    </row>
    <row r="1047" spans="1:13" hidden="1" x14ac:dyDescent="0.2">
      <c r="A1047" t="s">
        <v>5</v>
      </c>
      <c r="B1047" s="1">
        <v>44381.392337962963</v>
      </c>
      <c r="C1047" s="1">
        <v>44381.393692129626</v>
      </c>
      <c r="D1047">
        <v>1.95000004768372</v>
      </c>
      <c r="E1047">
        <v>207189</v>
      </c>
      <c r="F1047">
        <v>61338</v>
      </c>
      <c r="G1047" t="s">
        <v>43</v>
      </c>
      <c r="H1047" t="s">
        <v>26</v>
      </c>
      <c r="I1047">
        <f>tbl_Fact[[#This Row],[Duration]] / 60</f>
        <v>3.2500000794728666E-2</v>
      </c>
      <c r="J1047">
        <f>IF(OR(G1047="Run Time", G1047="CC (Changeover Cleaning)"), I1047, 0)</f>
        <v>3.2500000794728666E-2</v>
      </c>
      <c r="K1047">
        <f>IF(G1047&lt;&gt;"PM (Maintenance)", I1047, 0)</f>
        <v>3.2500000794728666E-2</v>
      </c>
      <c r="L1047" s="5">
        <f>MAX(tbl_Fact[[#This Row],[TotalBiscuitsMade]],tbl_Fact[[#This Row],[GoodMadeBiscuits]])</f>
        <v>207189</v>
      </c>
      <c r="M1047" s="5">
        <f>IF(tbl_Fact[[#This Row],[Operating_Hours]]&gt;0,tbl_Fact[[#This Row],[Operating_Hours]]*51840,0)</f>
        <v>1684.8000411987341</v>
      </c>
    </row>
    <row r="1048" spans="1:13" hidden="1" x14ac:dyDescent="0.2">
      <c r="A1048" t="s">
        <v>6</v>
      </c>
      <c r="B1048" s="1">
        <v>44381.392407407409</v>
      </c>
      <c r="C1048" s="1">
        <v>44381.513240740744</v>
      </c>
      <c r="D1048">
        <v>173.99348449707</v>
      </c>
      <c r="E1048">
        <v>0</v>
      </c>
      <c r="F1048">
        <v>49</v>
      </c>
      <c r="G1048" t="s">
        <v>44</v>
      </c>
      <c r="H1048" t="s">
        <v>27</v>
      </c>
      <c r="I1048">
        <f>tbl_Fact[[#This Row],[Duration]] / 60</f>
        <v>2.8998914082845002</v>
      </c>
      <c r="J1048">
        <f>IF(OR(G1048="Run Time", G1048="CC (Changeover Cleaning)"), I1048, 0)</f>
        <v>0</v>
      </c>
      <c r="K1048">
        <f>IF(G1048&lt;&gt;"PM (Maintenance)", I1048, 0)</f>
        <v>2.8998914082845002</v>
      </c>
      <c r="L1048" s="5">
        <f>MAX(tbl_Fact[[#This Row],[TotalBiscuitsMade]],tbl_Fact[[#This Row],[GoodMadeBiscuits]])</f>
        <v>49</v>
      </c>
      <c r="M1048" s="5">
        <f>IF(tbl_Fact[[#This Row],[Operating_Hours]]&gt;0,tbl_Fact[[#This Row],[Operating_Hours]]*51840,0)</f>
        <v>0</v>
      </c>
    </row>
    <row r="1049" spans="1:13" hidden="1" x14ac:dyDescent="0.2">
      <c r="A1049" t="s">
        <v>5</v>
      </c>
      <c r="B1049" s="1">
        <v>44381.393692129626</v>
      </c>
      <c r="C1049" s="1">
        <v>44381.395856481482</v>
      </c>
      <c r="D1049">
        <v>3.11666655540466</v>
      </c>
      <c r="E1049">
        <v>209039</v>
      </c>
      <c r="F1049">
        <v>63047</v>
      </c>
      <c r="G1049" t="s">
        <v>44</v>
      </c>
      <c r="H1049" t="s">
        <v>26</v>
      </c>
      <c r="I1049">
        <f>tbl_Fact[[#This Row],[Duration]] / 60</f>
        <v>5.1944442590077668E-2</v>
      </c>
      <c r="J1049">
        <f>IF(OR(G1049="Run Time", G1049="CC (Changeover Cleaning)"), I1049, 0)</f>
        <v>0</v>
      </c>
      <c r="K1049">
        <f>IF(G1049&lt;&gt;"PM (Maintenance)", I1049, 0)</f>
        <v>5.1944442590077668E-2</v>
      </c>
      <c r="L1049" s="5">
        <f>MAX(tbl_Fact[[#This Row],[TotalBiscuitsMade]],tbl_Fact[[#This Row],[GoodMadeBiscuits]])</f>
        <v>209039</v>
      </c>
      <c r="M1049" s="5">
        <f>IF(tbl_Fact[[#This Row],[Operating_Hours]]&gt;0,tbl_Fact[[#This Row],[Operating_Hours]]*51840,0)</f>
        <v>0</v>
      </c>
    </row>
    <row r="1050" spans="1:13" hidden="1" x14ac:dyDescent="0.2">
      <c r="A1050" t="s">
        <v>5</v>
      </c>
      <c r="B1050" s="1">
        <v>44381.395856481482</v>
      </c>
      <c r="C1050" s="1">
        <v>44381.402719907404</v>
      </c>
      <c r="D1050">
        <v>9.8833332061767596</v>
      </c>
      <c r="E1050">
        <v>209185</v>
      </c>
      <c r="F1050">
        <v>63162</v>
      </c>
      <c r="G1050" t="s">
        <v>43</v>
      </c>
      <c r="H1050" t="s">
        <v>26</v>
      </c>
      <c r="I1050">
        <f>tbl_Fact[[#This Row],[Duration]] / 60</f>
        <v>0.16472222010294599</v>
      </c>
      <c r="J1050">
        <f>IF(OR(G1050="Run Time", G1050="CC (Changeover Cleaning)"), I1050, 0)</f>
        <v>0.16472222010294599</v>
      </c>
      <c r="K1050">
        <f>IF(G1050&lt;&gt;"PM (Maintenance)", I1050, 0)</f>
        <v>0.16472222010294599</v>
      </c>
      <c r="L1050" s="5">
        <f>MAX(tbl_Fact[[#This Row],[TotalBiscuitsMade]],tbl_Fact[[#This Row],[GoodMadeBiscuits]])</f>
        <v>209185</v>
      </c>
      <c r="M1050" s="5">
        <f>IF(tbl_Fact[[#This Row],[Operating_Hours]]&gt;0,tbl_Fact[[#This Row],[Operating_Hours]]*51840,0)</f>
        <v>8539.1998901367206</v>
      </c>
    </row>
    <row r="1051" spans="1:13" hidden="1" x14ac:dyDescent="0.2">
      <c r="A1051" t="s">
        <v>5</v>
      </c>
      <c r="B1051" s="1">
        <v>44381.402719907404</v>
      </c>
      <c r="C1051" s="1">
        <v>44381.403599537036</v>
      </c>
      <c r="D1051">
        <v>1.2666666507720901</v>
      </c>
      <c r="E1051">
        <v>209428</v>
      </c>
      <c r="F1051">
        <v>63054</v>
      </c>
      <c r="G1051" t="s">
        <v>44</v>
      </c>
      <c r="H1051" t="s">
        <v>26</v>
      </c>
      <c r="I1051">
        <f>tbl_Fact[[#This Row],[Duration]] / 60</f>
        <v>2.11111108462015E-2</v>
      </c>
      <c r="J1051">
        <f>IF(OR(G1051="Run Time", G1051="CC (Changeover Cleaning)"), I1051, 0)</f>
        <v>0</v>
      </c>
      <c r="K1051">
        <f>IF(G1051&lt;&gt;"PM (Maintenance)", I1051, 0)</f>
        <v>2.11111108462015E-2</v>
      </c>
      <c r="L1051" s="5">
        <f>MAX(tbl_Fact[[#This Row],[TotalBiscuitsMade]],tbl_Fact[[#This Row],[GoodMadeBiscuits]])</f>
        <v>209428</v>
      </c>
      <c r="M1051" s="5">
        <f>IF(tbl_Fact[[#This Row],[Operating_Hours]]&gt;0,tbl_Fact[[#This Row],[Operating_Hours]]*51840,0)</f>
        <v>0</v>
      </c>
    </row>
    <row r="1052" spans="1:13" hidden="1" x14ac:dyDescent="0.2">
      <c r="A1052" t="s">
        <v>5</v>
      </c>
      <c r="B1052" s="1">
        <v>44381.403599537036</v>
      </c>
      <c r="C1052" s="1">
        <v>44381.427939814814</v>
      </c>
      <c r="D1052">
        <v>35.049999237060497</v>
      </c>
      <c r="E1052">
        <v>209599</v>
      </c>
      <c r="F1052">
        <v>135</v>
      </c>
      <c r="G1052" t="s">
        <v>43</v>
      </c>
      <c r="H1052" t="s">
        <v>27</v>
      </c>
      <c r="I1052">
        <f>tbl_Fact[[#This Row],[Duration]] / 60</f>
        <v>0.58416665395100831</v>
      </c>
      <c r="J1052">
        <f>IF(OR(G1052="Run Time", G1052="CC (Changeover Cleaning)"), I1052, 0)</f>
        <v>0.58416665395100831</v>
      </c>
      <c r="K1052">
        <f>IF(G1052&lt;&gt;"PM (Maintenance)", I1052, 0)</f>
        <v>0.58416665395100831</v>
      </c>
      <c r="L1052" s="5">
        <f>MAX(tbl_Fact[[#This Row],[TotalBiscuitsMade]],tbl_Fact[[#This Row],[GoodMadeBiscuits]])</f>
        <v>209599</v>
      </c>
      <c r="M1052" s="5">
        <f>IF(tbl_Fact[[#This Row],[Operating_Hours]]&gt;0,tbl_Fact[[#This Row],[Operating_Hours]]*51840,0)</f>
        <v>30283.199340820272</v>
      </c>
    </row>
    <row r="1053" spans="1:13" hidden="1" x14ac:dyDescent="0.2">
      <c r="A1053" t="s">
        <v>5</v>
      </c>
      <c r="B1053" s="1">
        <v>44381.427939814814</v>
      </c>
      <c r="C1053" s="1">
        <v>44381.440601851849</v>
      </c>
      <c r="D1053">
        <v>18.233333587646499</v>
      </c>
      <c r="E1053">
        <v>209693</v>
      </c>
      <c r="F1053">
        <v>325</v>
      </c>
      <c r="G1053" t="s">
        <v>44</v>
      </c>
      <c r="H1053" t="s">
        <v>27</v>
      </c>
      <c r="I1053">
        <f>tbl_Fact[[#This Row],[Duration]] / 60</f>
        <v>0.30388889312744166</v>
      </c>
      <c r="J1053">
        <f>IF(OR(G1053="Run Time", G1053="CC (Changeover Cleaning)"), I1053, 0)</f>
        <v>0</v>
      </c>
      <c r="K1053">
        <f>IF(G1053&lt;&gt;"PM (Maintenance)", I1053, 0)</f>
        <v>0.30388889312744166</v>
      </c>
      <c r="L1053" s="5">
        <f>MAX(tbl_Fact[[#This Row],[TotalBiscuitsMade]],tbl_Fact[[#This Row],[GoodMadeBiscuits]])</f>
        <v>209693</v>
      </c>
      <c r="M1053" s="5">
        <f>IF(tbl_Fact[[#This Row],[Operating_Hours]]&gt;0,tbl_Fact[[#This Row],[Operating_Hours]]*51840,0)</f>
        <v>0</v>
      </c>
    </row>
    <row r="1054" spans="1:13" hidden="1" x14ac:dyDescent="0.2">
      <c r="A1054" t="s">
        <v>5</v>
      </c>
      <c r="B1054" s="1">
        <v>44381.440601851849</v>
      </c>
      <c r="C1054" s="1">
        <v>44381.44153935185</v>
      </c>
      <c r="D1054">
        <v>1.3500000238418599</v>
      </c>
      <c r="E1054">
        <v>209400</v>
      </c>
      <c r="F1054">
        <v>184</v>
      </c>
      <c r="G1054" t="s">
        <v>43</v>
      </c>
      <c r="H1054" t="s">
        <v>27</v>
      </c>
      <c r="I1054">
        <f>tbl_Fact[[#This Row],[Duration]] / 60</f>
        <v>2.2500000397364332E-2</v>
      </c>
      <c r="J1054">
        <f>IF(OR(G1054="Run Time", G1054="CC (Changeover Cleaning)"), I1054, 0)</f>
        <v>2.2500000397364332E-2</v>
      </c>
      <c r="K1054">
        <f>IF(G1054&lt;&gt;"PM (Maintenance)", I1054, 0)</f>
        <v>2.2500000397364332E-2</v>
      </c>
      <c r="L1054" s="5">
        <f>MAX(tbl_Fact[[#This Row],[TotalBiscuitsMade]],tbl_Fact[[#This Row],[GoodMadeBiscuits]])</f>
        <v>209400</v>
      </c>
      <c r="M1054" s="5">
        <f>IF(tbl_Fact[[#This Row],[Operating_Hours]]&gt;0,tbl_Fact[[#This Row],[Operating_Hours]]*51840,0)</f>
        <v>1166.4000205993671</v>
      </c>
    </row>
    <row r="1055" spans="1:13" hidden="1" x14ac:dyDescent="0.2">
      <c r="A1055" t="s">
        <v>5</v>
      </c>
      <c r="B1055" s="1">
        <v>44381.44153935185</v>
      </c>
      <c r="C1055" s="1">
        <v>44381.441574074073</v>
      </c>
      <c r="D1055">
        <v>5.0000000745058101E-2</v>
      </c>
      <c r="E1055">
        <v>209708</v>
      </c>
      <c r="F1055">
        <v>55</v>
      </c>
      <c r="G1055" t="s">
        <v>44</v>
      </c>
      <c r="H1055" t="s">
        <v>27</v>
      </c>
      <c r="I1055">
        <f>tbl_Fact[[#This Row],[Duration]] / 60</f>
        <v>8.3333334575096834E-4</v>
      </c>
      <c r="J1055">
        <f>IF(OR(G1055="Run Time", G1055="CC (Changeover Cleaning)"), I1055, 0)</f>
        <v>0</v>
      </c>
      <c r="K1055">
        <f>IF(G1055&lt;&gt;"PM (Maintenance)", I1055, 0)</f>
        <v>8.3333334575096834E-4</v>
      </c>
      <c r="L1055" s="5">
        <f>MAX(tbl_Fact[[#This Row],[TotalBiscuitsMade]],tbl_Fact[[#This Row],[GoodMadeBiscuits]])</f>
        <v>209708</v>
      </c>
      <c r="M1055" s="5">
        <f>IF(tbl_Fact[[#This Row],[Operating_Hours]]&gt;0,tbl_Fact[[#This Row],[Operating_Hours]]*51840,0)</f>
        <v>0</v>
      </c>
    </row>
    <row r="1056" spans="1:13" hidden="1" x14ac:dyDescent="0.2">
      <c r="A1056" t="s">
        <v>5</v>
      </c>
      <c r="B1056" s="1">
        <v>44381.441574074073</v>
      </c>
      <c r="C1056" s="1">
        <v>44381.443356481483</v>
      </c>
      <c r="D1056">
        <v>2.5666666030883798</v>
      </c>
      <c r="E1056">
        <v>209588</v>
      </c>
      <c r="F1056">
        <v>495</v>
      </c>
      <c r="G1056" t="s">
        <v>43</v>
      </c>
      <c r="H1056" t="s">
        <v>27</v>
      </c>
      <c r="I1056">
        <f>tbl_Fact[[#This Row],[Duration]] / 60</f>
        <v>4.2777776718139662E-2</v>
      </c>
      <c r="J1056">
        <f>IF(OR(G1056="Run Time", G1056="CC (Changeover Cleaning)"), I1056, 0)</f>
        <v>4.2777776718139662E-2</v>
      </c>
      <c r="K1056">
        <f>IF(G1056&lt;&gt;"PM (Maintenance)", I1056, 0)</f>
        <v>4.2777776718139662E-2</v>
      </c>
      <c r="L1056" s="5">
        <f>MAX(tbl_Fact[[#This Row],[TotalBiscuitsMade]],tbl_Fact[[#This Row],[GoodMadeBiscuits]])</f>
        <v>209588</v>
      </c>
      <c r="M1056" s="5">
        <f>IF(tbl_Fact[[#This Row],[Operating_Hours]]&gt;0,tbl_Fact[[#This Row],[Operating_Hours]]*51840,0)</f>
        <v>2217.5999450683603</v>
      </c>
    </row>
    <row r="1057" spans="1:13" hidden="1" x14ac:dyDescent="0.2">
      <c r="A1057" t="s">
        <v>5</v>
      </c>
      <c r="B1057" s="1">
        <v>44381.443356481483</v>
      </c>
      <c r="C1057" s="1">
        <v>44381.443391203706</v>
      </c>
      <c r="D1057">
        <v>5.0000000745058101E-2</v>
      </c>
      <c r="E1057">
        <v>209340</v>
      </c>
      <c r="F1057">
        <v>462</v>
      </c>
      <c r="G1057" t="s">
        <v>44</v>
      </c>
      <c r="H1057" t="s">
        <v>27</v>
      </c>
      <c r="I1057">
        <f>tbl_Fact[[#This Row],[Duration]] / 60</f>
        <v>8.3333334575096834E-4</v>
      </c>
      <c r="J1057">
        <f>IF(OR(G1057="Run Time", G1057="CC (Changeover Cleaning)"), I1057, 0)</f>
        <v>0</v>
      </c>
      <c r="K1057">
        <f>IF(G1057&lt;&gt;"PM (Maintenance)", I1057, 0)</f>
        <v>8.3333334575096834E-4</v>
      </c>
      <c r="L1057" s="5">
        <f>MAX(tbl_Fact[[#This Row],[TotalBiscuitsMade]],tbl_Fact[[#This Row],[GoodMadeBiscuits]])</f>
        <v>209340</v>
      </c>
      <c r="M1057" s="5">
        <f>IF(tbl_Fact[[#This Row],[Operating_Hours]]&gt;0,tbl_Fact[[#This Row],[Operating_Hours]]*51840,0)</f>
        <v>0</v>
      </c>
    </row>
    <row r="1058" spans="1:13" hidden="1" x14ac:dyDescent="0.2">
      <c r="A1058" t="s">
        <v>5</v>
      </c>
      <c r="B1058" s="1">
        <v>44381.443391203706</v>
      </c>
      <c r="C1058" s="1">
        <v>44381.445185185185</v>
      </c>
      <c r="D1058">
        <v>2.5833332538604701</v>
      </c>
      <c r="E1058">
        <v>209377</v>
      </c>
      <c r="F1058">
        <v>432</v>
      </c>
      <c r="G1058" t="s">
        <v>43</v>
      </c>
      <c r="H1058" t="s">
        <v>27</v>
      </c>
      <c r="I1058">
        <f>tbl_Fact[[#This Row],[Duration]] / 60</f>
        <v>4.3055554231007834E-2</v>
      </c>
      <c r="J1058">
        <f>IF(OR(G1058="Run Time", G1058="CC (Changeover Cleaning)"), I1058, 0)</f>
        <v>4.3055554231007834E-2</v>
      </c>
      <c r="K1058">
        <f>IF(G1058&lt;&gt;"PM (Maintenance)", I1058, 0)</f>
        <v>4.3055554231007834E-2</v>
      </c>
      <c r="L1058" s="5">
        <f>MAX(tbl_Fact[[#This Row],[TotalBiscuitsMade]],tbl_Fact[[#This Row],[GoodMadeBiscuits]])</f>
        <v>209377</v>
      </c>
      <c r="M1058" s="5">
        <f>IF(tbl_Fact[[#This Row],[Operating_Hours]]&gt;0,tbl_Fact[[#This Row],[Operating_Hours]]*51840,0)</f>
        <v>2231.999931335446</v>
      </c>
    </row>
    <row r="1059" spans="1:13" hidden="1" x14ac:dyDescent="0.2">
      <c r="A1059" t="s">
        <v>5</v>
      </c>
      <c r="B1059" s="1">
        <v>44381.445185185185</v>
      </c>
      <c r="C1059" s="1">
        <v>44381.445208333331</v>
      </c>
      <c r="D1059">
        <v>3.3333335071802098E-2</v>
      </c>
      <c r="E1059">
        <v>209522</v>
      </c>
      <c r="F1059">
        <v>109</v>
      </c>
      <c r="G1059" t="s">
        <v>44</v>
      </c>
      <c r="H1059" t="s">
        <v>27</v>
      </c>
      <c r="I1059">
        <f>tbl_Fact[[#This Row],[Duration]] / 60</f>
        <v>5.5555558453003495E-4</v>
      </c>
      <c r="J1059">
        <f>IF(OR(G1059="Run Time", G1059="CC (Changeover Cleaning)"), I1059, 0)</f>
        <v>0</v>
      </c>
      <c r="K1059">
        <f>IF(G1059&lt;&gt;"PM (Maintenance)", I1059, 0)</f>
        <v>5.5555558453003495E-4</v>
      </c>
      <c r="L1059" s="5">
        <f>MAX(tbl_Fact[[#This Row],[TotalBiscuitsMade]],tbl_Fact[[#This Row],[GoodMadeBiscuits]])</f>
        <v>209522</v>
      </c>
      <c r="M1059" s="5">
        <f>IF(tbl_Fact[[#This Row],[Operating_Hours]]&gt;0,tbl_Fact[[#This Row],[Operating_Hours]]*51840,0)</f>
        <v>0</v>
      </c>
    </row>
    <row r="1060" spans="1:13" hidden="1" x14ac:dyDescent="0.2">
      <c r="A1060" t="s">
        <v>5</v>
      </c>
      <c r="B1060" s="1">
        <v>44381.445208333331</v>
      </c>
      <c r="C1060" s="1">
        <v>44381.44699074074</v>
      </c>
      <c r="D1060">
        <v>2.5666666030883798</v>
      </c>
      <c r="E1060">
        <v>209651</v>
      </c>
      <c r="F1060">
        <v>57</v>
      </c>
      <c r="G1060" t="s">
        <v>43</v>
      </c>
      <c r="H1060" t="s">
        <v>27</v>
      </c>
      <c r="I1060">
        <f>tbl_Fact[[#This Row],[Duration]] / 60</f>
        <v>4.2777776718139662E-2</v>
      </c>
      <c r="J1060">
        <f>IF(OR(G1060="Run Time", G1060="CC (Changeover Cleaning)"), I1060, 0)</f>
        <v>4.2777776718139662E-2</v>
      </c>
      <c r="K1060">
        <f>IF(G1060&lt;&gt;"PM (Maintenance)", I1060, 0)</f>
        <v>4.2777776718139662E-2</v>
      </c>
      <c r="L1060" s="5">
        <f>MAX(tbl_Fact[[#This Row],[TotalBiscuitsMade]],tbl_Fact[[#This Row],[GoodMadeBiscuits]])</f>
        <v>209651</v>
      </c>
      <c r="M1060" s="5">
        <f>IF(tbl_Fact[[#This Row],[Operating_Hours]]&gt;0,tbl_Fact[[#This Row],[Operating_Hours]]*51840,0)</f>
        <v>2217.5999450683603</v>
      </c>
    </row>
    <row r="1061" spans="1:13" hidden="1" x14ac:dyDescent="0.2">
      <c r="A1061" t="s">
        <v>5</v>
      </c>
      <c r="B1061" s="1">
        <v>44381.44699074074</v>
      </c>
      <c r="C1061" s="1">
        <v>44381.453159722223</v>
      </c>
      <c r="D1061">
        <v>8.8833332061767596</v>
      </c>
      <c r="E1061">
        <v>209594</v>
      </c>
      <c r="F1061">
        <v>373</v>
      </c>
      <c r="G1061" t="s">
        <v>44</v>
      </c>
      <c r="H1061" t="s">
        <v>27</v>
      </c>
      <c r="I1061">
        <f>tbl_Fact[[#This Row],[Duration]] / 60</f>
        <v>0.14805555343627932</v>
      </c>
      <c r="J1061">
        <f>IF(OR(G1061="Run Time", G1061="CC (Changeover Cleaning)"), I1061, 0)</f>
        <v>0</v>
      </c>
      <c r="K1061">
        <f>IF(G1061&lt;&gt;"PM (Maintenance)", I1061, 0)</f>
        <v>0.14805555343627932</v>
      </c>
      <c r="L1061" s="5">
        <f>MAX(tbl_Fact[[#This Row],[TotalBiscuitsMade]],tbl_Fact[[#This Row],[GoodMadeBiscuits]])</f>
        <v>209594</v>
      </c>
      <c r="M1061" s="5">
        <f>IF(tbl_Fact[[#This Row],[Operating_Hours]]&gt;0,tbl_Fact[[#This Row],[Operating_Hours]]*51840,0)</f>
        <v>0</v>
      </c>
    </row>
    <row r="1062" spans="1:13" hidden="1" x14ac:dyDescent="0.2">
      <c r="A1062" t="s">
        <v>5</v>
      </c>
      <c r="B1062" s="1">
        <v>44381.453159722223</v>
      </c>
      <c r="C1062" s="1">
        <v>44381.453634259262</v>
      </c>
      <c r="D1062">
        <v>0.68333333730697599</v>
      </c>
      <c r="E1062">
        <v>209419</v>
      </c>
      <c r="F1062">
        <v>4</v>
      </c>
      <c r="G1062" t="s">
        <v>43</v>
      </c>
      <c r="H1062" t="s">
        <v>27</v>
      </c>
      <c r="I1062">
        <f>tbl_Fact[[#This Row],[Duration]] / 60</f>
        <v>1.1388888955116267E-2</v>
      </c>
      <c r="J1062">
        <f>IF(OR(G1062="Run Time", G1062="CC (Changeover Cleaning)"), I1062, 0)</f>
        <v>1.1388888955116267E-2</v>
      </c>
      <c r="K1062">
        <f>IF(G1062&lt;&gt;"PM (Maintenance)", I1062, 0)</f>
        <v>1.1388888955116267E-2</v>
      </c>
      <c r="L1062" s="5">
        <f>MAX(tbl_Fact[[#This Row],[TotalBiscuitsMade]],tbl_Fact[[#This Row],[GoodMadeBiscuits]])</f>
        <v>209419</v>
      </c>
      <c r="M1062" s="5">
        <f>IF(tbl_Fact[[#This Row],[Operating_Hours]]&gt;0,tbl_Fact[[#This Row],[Operating_Hours]]*51840,0)</f>
        <v>590.40000343322731</v>
      </c>
    </row>
    <row r="1063" spans="1:13" hidden="1" x14ac:dyDescent="0.2">
      <c r="A1063" t="s">
        <v>5</v>
      </c>
      <c r="B1063" s="1">
        <v>44381.453634259262</v>
      </c>
      <c r="C1063" s="1">
        <v>44381.454618055555</v>
      </c>
      <c r="D1063">
        <v>1.4166666269302399</v>
      </c>
      <c r="E1063">
        <v>209264</v>
      </c>
      <c r="F1063">
        <v>424</v>
      </c>
      <c r="G1063" t="s">
        <v>44</v>
      </c>
      <c r="H1063" t="s">
        <v>27</v>
      </c>
      <c r="I1063">
        <f>tbl_Fact[[#This Row],[Duration]] / 60</f>
        <v>2.3611110448837333E-2</v>
      </c>
      <c r="J1063">
        <f>IF(OR(G1063="Run Time", G1063="CC (Changeover Cleaning)"), I1063, 0)</f>
        <v>0</v>
      </c>
      <c r="K1063">
        <f>IF(G1063&lt;&gt;"PM (Maintenance)", I1063, 0)</f>
        <v>2.3611110448837333E-2</v>
      </c>
      <c r="L1063" s="5">
        <f>MAX(tbl_Fact[[#This Row],[TotalBiscuitsMade]],tbl_Fact[[#This Row],[GoodMadeBiscuits]])</f>
        <v>209264</v>
      </c>
      <c r="M1063" s="5">
        <f>IF(tbl_Fact[[#This Row],[Operating_Hours]]&gt;0,tbl_Fact[[#This Row],[Operating_Hours]]*51840,0)</f>
        <v>0</v>
      </c>
    </row>
    <row r="1064" spans="1:13" hidden="1" x14ac:dyDescent="0.2">
      <c r="A1064" t="s">
        <v>5</v>
      </c>
      <c r="B1064" s="1">
        <v>44381.454618055555</v>
      </c>
      <c r="C1064" s="1">
        <v>44381.454722222225</v>
      </c>
      <c r="D1064">
        <v>0.15000000596046401</v>
      </c>
      <c r="E1064">
        <v>209413</v>
      </c>
      <c r="F1064">
        <v>447</v>
      </c>
      <c r="G1064" t="s">
        <v>43</v>
      </c>
      <c r="H1064" t="s">
        <v>27</v>
      </c>
      <c r="I1064">
        <f>tbl_Fact[[#This Row],[Duration]] / 60</f>
        <v>2.5000000993410667E-3</v>
      </c>
      <c r="J1064">
        <f>IF(OR(G1064="Run Time", G1064="CC (Changeover Cleaning)"), I1064, 0)</f>
        <v>2.5000000993410667E-3</v>
      </c>
      <c r="K1064">
        <f>IF(G1064&lt;&gt;"PM (Maintenance)", I1064, 0)</f>
        <v>2.5000000993410667E-3</v>
      </c>
      <c r="L1064" s="5">
        <f>MAX(tbl_Fact[[#This Row],[TotalBiscuitsMade]],tbl_Fact[[#This Row],[GoodMadeBiscuits]])</f>
        <v>209413</v>
      </c>
      <c r="M1064" s="5">
        <f>IF(tbl_Fact[[#This Row],[Operating_Hours]]&gt;0,tbl_Fact[[#This Row],[Operating_Hours]]*51840,0)</f>
        <v>129.60000514984088</v>
      </c>
    </row>
    <row r="1065" spans="1:13" hidden="1" x14ac:dyDescent="0.2">
      <c r="A1065" t="s">
        <v>5</v>
      </c>
      <c r="B1065" s="1">
        <v>44381.454722222225</v>
      </c>
      <c r="C1065" s="1">
        <v>44381.455428240741</v>
      </c>
      <c r="D1065">
        <v>1.0166666507720901</v>
      </c>
      <c r="E1065">
        <v>209348</v>
      </c>
      <c r="F1065">
        <v>498</v>
      </c>
      <c r="G1065" t="s">
        <v>44</v>
      </c>
      <c r="H1065" t="s">
        <v>27</v>
      </c>
      <c r="I1065">
        <f>tbl_Fact[[#This Row],[Duration]] / 60</f>
        <v>1.6944444179534834E-2</v>
      </c>
      <c r="J1065">
        <f>IF(OR(G1065="Run Time", G1065="CC (Changeover Cleaning)"), I1065, 0)</f>
        <v>0</v>
      </c>
      <c r="K1065">
        <f>IF(G1065&lt;&gt;"PM (Maintenance)", I1065, 0)</f>
        <v>1.6944444179534834E-2</v>
      </c>
      <c r="L1065" s="5">
        <f>MAX(tbl_Fact[[#This Row],[TotalBiscuitsMade]],tbl_Fact[[#This Row],[GoodMadeBiscuits]])</f>
        <v>209348</v>
      </c>
      <c r="M1065" s="5">
        <f>IF(tbl_Fact[[#This Row],[Operating_Hours]]&gt;0,tbl_Fact[[#This Row],[Operating_Hours]]*51840,0)</f>
        <v>0</v>
      </c>
    </row>
    <row r="1066" spans="1:13" hidden="1" x14ac:dyDescent="0.2">
      <c r="A1066" t="s">
        <v>5</v>
      </c>
      <c r="B1066" s="1">
        <v>44381.455428240741</v>
      </c>
      <c r="C1066" s="1">
        <v>44381.456759259258</v>
      </c>
      <c r="D1066">
        <v>1.9166666269302399</v>
      </c>
      <c r="E1066">
        <v>209593</v>
      </c>
      <c r="F1066">
        <v>293</v>
      </c>
      <c r="G1066" t="s">
        <v>43</v>
      </c>
      <c r="H1066" t="s">
        <v>27</v>
      </c>
      <c r="I1066">
        <f>tbl_Fact[[#This Row],[Duration]] / 60</f>
        <v>3.1944443782170664E-2</v>
      </c>
      <c r="J1066">
        <f>IF(OR(G1066="Run Time", G1066="CC (Changeover Cleaning)"), I1066, 0)</f>
        <v>3.1944443782170664E-2</v>
      </c>
      <c r="K1066">
        <f>IF(G1066&lt;&gt;"PM (Maintenance)", I1066, 0)</f>
        <v>3.1944443782170664E-2</v>
      </c>
      <c r="L1066" s="5">
        <f>MAX(tbl_Fact[[#This Row],[TotalBiscuitsMade]],tbl_Fact[[#This Row],[GoodMadeBiscuits]])</f>
        <v>209593</v>
      </c>
      <c r="M1066" s="5">
        <f>IF(tbl_Fact[[#This Row],[Operating_Hours]]&gt;0,tbl_Fact[[#This Row],[Operating_Hours]]*51840,0)</f>
        <v>1655.9999656677273</v>
      </c>
    </row>
    <row r="1067" spans="1:13" hidden="1" x14ac:dyDescent="0.2">
      <c r="A1067" t="s">
        <v>5</v>
      </c>
      <c r="B1067" s="1">
        <v>44381.456759259258</v>
      </c>
      <c r="C1067" s="1">
        <v>44381.458506944444</v>
      </c>
      <c r="D1067">
        <v>2.5166666507720898</v>
      </c>
      <c r="E1067">
        <v>1420</v>
      </c>
      <c r="F1067">
        <v>2088</v>
      </c>
      <c r="G1067" t="s">
        <v>44</v>
      </c>
      <c r="H1067" t="s">
        <v>27</v>
      </c>
      <c r="I1067">
        <f>tbl_Fact[[#This Row],[Duration]] / 60</f>
        <v>4.1944444179534829E-2</v>
      </c>
      <c r="J1067">
        <f>IF(OR(G1067="Run Time", G1067="CC (Changeover Cleaning)"), I1067, 0)</f>
        <v>0</v>
      </c>
      <c r="K1067">
        <f>IF(G1067&lt;&gt;"PM (Maintenance)", I1067, 0)</f>
        <v>4.1944444179534829E-2</v>
      </c>
      <c r="L1067" s="5">
        <f>MAX(tbl_Fact[[#This Row],[TotalBiscuitsMade]],tbl_Fact[[#This Row],[GoodMadeBiscuits]])</f>
        <v>2088</v>
      </c>
      <c r="M1067" s="5">
        <f>IF(tbl_Fact[[#This Row],[Operating_Hours]]&gt;0,tbl_Fact[[#This Row],[Operating_Hours]]*51840,0)</f>
        <v>0</v>
      </c>
    </row>
    <row r="1068" spans="1:13" hidden="1" x14ac:dyDescent="0.2">
      <c r="A1068" t="s">
        <v>5</v>
      </c>
      <c r="B1068" s="1">
        <v>44381.458506944444</v>
      </c>
      <c r="C1068" s="1">
        <v>44381.460011574076</v>
      </c>
      <c r="D1068">
        <v>2.1666667461395299</v>
      </c>
      <c r="E1068">
        <v>1312</v>
      </c>
      <c r="F1068">
        <v>2162</v>
      </c>
      <c r="G1068" t="s">
        <v>43</v>
      </c>
      <c r="H1068" t="s">
        <v>27</v>
      </c>
      <c r="I1068">
        <f>tbl_Fact[[#This Row],[Duration]] / 60</f>
        <v>3.6111112435658829E-2</v>
      </c>
      <c r="J1068">
        <f>IF(OR(G1068="Run Time", G1068="CC (Changeover Cleaning)"), I1068, 0)</f>
        <v>3.6111112435658829E-2</v>
      </c>
      <c r="K1068">
        <f>IF(G1068&lt;&gt;"PM (Maintenance)", I1068, 0)</f>
        <v>3.6111112435658829E-2</v>
      </c>
      <c r="L1068" s="5">
        <f>MAX(tbl_Fact[[#This Row],[TotalBiscuitsMade]],tbl_Fact[[#This Row],[GoodMadeBiscuits]])</f>
        <v>2162</v>
      </c>
      <c r="M1068" s="5">
        <f>IF(tbl_Fact[[#This Row],[Operating_Hours]]&gt;0,tbl_Fact[[#This Row],[Operating_Hours]]*51840,0)</f>
        <v>1872.0000686645537</v>
      </c>
    </row>
    <row r="1069" spans="1:13" hidden="1" x14ac:dyDescent="0.2">
      <c r="A1069" t="s">
        <v>5</v>
      </c>
      <c r="B1069" s="1">
        <v>44381.460011574076</v>
      </c>
      <c r="C1069" s="1">
        <v>44381.478182870371</v>
      </c>
      <c r="D1069">
        <v>26.1666660308838</v>
      </c>
      <c r="E1069">
        <v>20014</v>
      </c>
      <c r="F1069">
        <v>20197</v>
      </c>
      <c r="G1069" t="s">
        <v>44</v>
      </c>
      <c r="H1069" t="s">
        <v>27</v>
      </c>
      <c r="I1069">
        <f>tbl_Fact[[#This Row],[Duration]] / 60</f>
        <v>0.43611110051473001</v>
      </c>
      <c r="J1069">
        <f>IF(OR(G1069="Run Time", G1069="CC (Changeover Cleaning)"), I1069, 0)</f>
        <v>0</v>
      </c>
      <c r="K1069">
        <f>IF(G1069&lt;&gt;"PM (Maintenance)", I1069, 0)</f>
        <v>0.43611110051473001</v>
      </c>
      <c r="L1069" s="5">
        <f>MAX(tbl_Fact[[#This Row],[TotalBiscuitsMade]],tbl_Fact[[#This Row],[GoodMadeBiscuits]])</f>
        <v>20197</v>
      </c>
      <c r="M1069" s="5">
        <f>IF(tbl_Fact[[#This Row],[Operating_Hours]]&gt;0,tbl_Fact[[#This Row],[Operating_Hours]]*51840,0)</f>
        <v>0</v>
      </c>
    </row>
    <row r="1070" spans="1:13" hidden="1" x14ac:dyDescent="0.2">
      <c r="A1070" t="s">
        <v>5</v>
      </c>
      <c r="B1070" s="1">
        <v>44381.478182870371</v>
      </c>
      <c r="C1070" s="1">
        <v>44381.48133101852</v>
      </c>
      <c r="D1070">
        <v>4.5333333015441903</v>
      </c>
      <c r="E1070">
        <v>19742</v>
      </c>
      <c r="F1070">
        <v>20303</v>
      </c>
      <c r="G1070" t="s">
        <v>43</v>
      </c>
      <c r="H1070" t="s">
        <v>27</v>
      </c>
      <c r="I1070">
        <f>tbl_Fact[[#This Row],[Duration]] / 60</f>
        <v>7.5555555025736507E-2</v>
      </c>
      <c r="J1070">
        <f>IF(OR(G1070="Run Time", G1070="CC (Changeover Cleaning)"), I1070, 0)</f>
        <v>7.5555555025736507E-2</v>
      </c>
      <c r="K1070">
        <f>IF(G1070&lt;&gt;"PM (Maintenance)", I1070, 0)</f>
        <v>7.5555555025736507E-2</v>
      </c>
      <c r="L1070" s="5">
        <f>MAX(tbl_Fact[[#This Row],[TotalBiscuitsMade]],tbl_Fact[[#This Row],[GoodMadeBiscuits]])</f>
        <v>20303</v>
      </c>
      <c r="M1070" s="5">
        <f>IF(tbl_Fact[[#This Row],[Operating_Hours]]&gt;0,tbl_Fact[[#This Row],[Operating_Hours]]*51840,0)</f>
        <v>3916.7999725341806</v>
      </c>
    </row>
    <row r="1071" spans="1:13" hidden="1" x14ac:dyDescent="0.2">
      <c r="A1071" t="s">
        <v>5</v>
      </c>
      <c r="B1071" s="1">
        <v>44381.48133101852</v>
      </c>
      <c r="C1071" s="1">
        <v>44381.500069444446</v>
      </c>
      <c r="D1071">
        <v>26.983333587646499</v>
      </c>
      <c r="E1071">
        <v>38762</v>
      </c>
      <c r="F1071">
        <v>39138</v>
      </c>
      <c r="G1071" t="s">
        <v>44</v>
      </c>
      <c r="H1071" t="s">
        <v>27</v>
      </c>
      <c r="I1071">
        <f>tbl_Fact[[#This Row],[Duration]] / 60</f>
        <v>0.44972222646077498</v>
      </c>
      <c r="J1071">
        <f>IF(OR(G1071="Run Time", G1071="CC (Changeover Cleaning)"), I1071, 0)</f>
        <v>0</v>
      </c>
      <c r="K1071">
        <f>IF(G1071&lt;&gt;"PM (Maintenance)", I1071, 0)</f>
        <v>0.44972222646077498</v>
      </c>
      <c r="L1071" s="5">
        <f>MAX(tbl_Fact[[#This Row],[TotalBiscuitsMade]],tbl_Fact[[#This Row],[GoodMadeBiscuits]])</f>
        <v>39138</v>
      </c>
      <c r="M1071" s="5">
        <f>IF(tbl_Fact[[#This Row],[Operating_Hours]]&gt;0,tbl_Fact[[#This Row],[Operating_Hours]]*51840,0)</f>
        <v>0</v>
      </c>
    </row>
    <row r="1072" spans="1:13" hidden="1" x14ac:dyDescent="0.2">
      <c r="A1072" t="s">
        <v>5</v>
      </c>
      <c r="B1072" s="1">
        <v>44381.500069444446</v>
      </c>
      <c r="C1072" s="1">
        <v>44381.501597222225</v>
      </c>
      <c r="D1072">
        <v>2.2000000476837198</v>
      </c>
      <c r="E1072">
        <v>38626</v>
      </c>
      <c r="F1072">
        <v>39467</v>
      </c>
      <c r="G1072" t="s">
        <v>43</v>
      </c>
      <c r="H1072" t="s">
        <v>27</v>
      </c>
      <c r="I1072">
        <f>tbl_Fact[[#This Row],[Duration]] / 60</f>
        <v>3.6666667461395332E-2</v>
      </c>
      <c r="J1072">
        <f>IF(OR(G1072="Run Time", G1072="CC (Changeover Cleaning)"), I1072, 0)</f>
        <v>3.6666667461395332E-2</v>
      </c>
      <c r="K1072">
        <f>IF(G1072&lt;&gt;"PM (Maintenance)", I1072, 0)</f>
        <v>3.6666667461395332E-2</v>
      </c>
      <c r="L1072" s="5">
        <f>MAX(tbl_Fact[[#This Row],[TotalBiscuitsMade]],tbl_Fact[[#This Row],[GoodMadeBiscuits]])</f>
        <v>39467</v>
      </c>
      <c r="M1072" s="5">
        <f>IF(tbl_Fact[[#This Row],[Operating_Hours]]&gt;0,tbl_Fact[[#This Row],[Operating_Hours]]*51840,0)</f>
        <v>1900.8000411987341</v>
      </c>
    </row>
    <row r="1073" spans="1:13" hidden="1" x14ac:dyDescent="0.2">
      <c r="A1073" t="s">
        <v>5</v>
      </c>
      <c r="B1073" s="1">
        <v>44381.501597222225</v>
      </c>
      <c r="C1073" s="1">
        <v>44381.501979166664</v>
      </c>
      <c r="D1073">
        <v>0.55000001192092896</v>
      </c>
      <c r="E1073">
        <v>39028</v>
      </c>
      <c r="F1073">
        <v>39260</v>
      </c>
      <c r="G1073" t="s">
        <v>44</v>
      </c>
      <c r="H1073" t="s">
        <v>27</v>
      </c>
      <c r="I1073">
        <f>tbl_Fact[[#This Row],[Duration]] / 60</f>
        <v>9.1666668653488156E-3</v>
      </c>
      <c r="J1073">
        <f>IF(OR(G1073="Run Time", G1073="CC (Changeover Cleaning)"), I1073, 0)</f>
        <v>0</v>
      </c>
      <c r="K1073">
        <f>IF(G1073&lt;&gt;"PM (Maintenance)", I1073, 0)</f>
        <v>9.1666668653488156E-3</v>
      </c>
      <c r="L1073" s="5">
        <f>MAX(tbl_Fact[[#This Row],[TotalBiscuitsMade]],tbl_Fact[[#This Row],[GoodMadeBiscuits]])</f>
        <v>39260</v>
      </c>
      <c r="M1073" s="5">
        <f>IF(tbl_Fact[[#This Row],[Operating_Hours]]&gt;0,tbl_Fact[[#This Row],[Operating_Hours]]*51840,0)</f>
        <v>0</v>
      </c>
    </row>
    <row r="1074" spans="1:13" hidden="1" x14ac:dyDescent="0.2">
      <c r="A1074" t="s">
        <v>5</v>
      </c>
      <c r="B1074" s="1">
        <v>44381.501979166664</v>
      </c>
      <c r="C1074" s="1">
        <v>44381.502129629633</v>
      </c>
      <c r="D1074">
        <v>0.21666666865348799</v>
      </c>
      <c r="E1074">
        <v>39238</v>
      </c>
      <c r="F1074">
        <v>39502</v>
      </c>
      <c r="G1074" t="s">
        <v>43</v>
      </c>
      <c r="H1074" t="s">
        <v>27</v>
      </c>
      <c r="I1074">
        <f>tbl_Fact[[#This Row],[Duration]] / 60</f>
        <v>3.6111111442247998E-3</v>
      </c>
      <c r="J1074">
        <f>IF(OR(G1074="Run Time", G1074="CC (Changeover Cleaning)"), I1074, 0)</f>
        <v>3.6111111442247998E-3</v>
      </c>
      <c r="K1074">
        <f>IF(G1074&lt;&gt;"PM (Maintenance)", I1074, 0)</f>
        <v>3.6111111442247998E-3</v>
      </c>
      <c r="L1074" s="5">
        <f>MAX(tbl_Fact[[#This Row],[TotalBiscuitsMade]],tbl_Fact[[#This Row],[GoodMadeBiscuits]])</f>
        <v>39502</v>
      </c>
      <c r="M1074" s="5">
        <f>IF(tbl_Fact[[#This Row],[Operating_Hours]]&gt;0,tbl_Fact[[#This Row],[Operating_Hours]]*51840,0)</f>
        <v>187.20000171661363</v>
      </c>
    </row>
    <row r="1075" spans="1:13" hidden="1" x14ac:dyDescent="0.2">
      <c r="A1075" t="s">
        <v>5</v>
      </c>
      <c r="B1075" s="1">
        <v>44381.502129629633</v>
      </c>
      <c r="C1075" s="1">
        <v>44381.502152777779</v>
      </c>
      <c r="D1075">
        <v>3.3333335071802098E-2</v>
      </c>
      <c r="E1075">
        <v>38789</v>
      </c>
      <c r="F1075">
        <v>39357</v>
      </c>
      <c r="G1075" t="s">
        <v>44</v>
      </c>
      <c r="H1075" t="s">
        <v>27</v>
      </c>
      <c r="I1075">
        <f>tbl_Fact[[#This Row],[Duration]] / 60</f>
        <v>5.5555558453003495E-4</v>
      </c>
      <c r="J1075">
        <f>IF(OR(G1075="Run Time", G1075="CC (Changeover Cleaning)"), I1075, 0)</f>
        <v>0</v>
      </c>
      <c r="K1075">
        <f>IF(G1075&lt;&gt;"PM (Maintenance)", I1075, 0)</f>
        <v>5.5555558453003495E-4</v>
      </c>
      <c r="L1075" s="5">
        <f>MAX(tbl_Fact[[#This Row],[TotalBiscuitsMade]],tbl_Fact[[#This Row],[GoodMadeBiscuits]])</f>
        <v>39357</v>
      </c>
      <c r="M1075" s="5">
        <f>IF(tbl_Fact[[#This Row],[Operating_Hours]]&gt;0,tbl_Fact[[#This Row],[Operating_Hours]]*51840,0)</f>
        <v>0</v>
      </c>
    </row>
    <row r="1076" spans="1:13" hidden="1" x14ac:dyDescent="0.2">
      <c r="A1076" t="s">
        <v>5</v>
      </c>
      <c r="B1076" s="1">
        <v>44381.502152777779</v>
      </c>
      <c r="C1076" s="1">
        <v>44381.503819444442</v>
      </c>
      <c r="D1076">
        <v>2.4000000953674299</v>
      </c>
      <c r="E1076">
        <v>39095</v>
      </c>
      <c r="F1076">
        <v>39640</v>
      </c>
      <c r="G1076" t="s">
        <v>43</v>
      </c>
      <c r="H1076" t="s">
        <v>27</v>
      </c>
      <c r="I1076">
        <f>tbl_Fact[[#This Row],[Duration]] / 60</f>
        <v>4.0000001589457164E-2</v>
      </c>
      <c r="J1076">
        <f>IF(OR(G1076="Run Time", G1076="CC (Changeover Cleaning)"), I1076, 0)</f>
        <v>4.0000001589457164E-2</v>
      </c>
      <c r="K1076">
        <f>IF(G1076&lt;&gt;"PM (Maintenance)", I1076, 0)</f>
        <v>4.0000001589457164E-2</v>
      </c>
      <c r="L1076" s="5">
        <f>MAX(tbl_Fact[[#This Row],[TotalBiscuitsMade]],tbl_Fact[[#This Row],[GoodMadeBiscuits]])</f>
        <v>39640</v>
      </c>
      <c r="M1076" s="5">
        <f>IF(tbl_Fact[[#This Row],[Operating_Hours]]&gt;0,tbl_Fact[[#This Row],[Operating_Hours]]*51840,0)</f>
        <v>2073.6000823974596</v>
      </c>
    </row>
    <row r="1077" spans="1:13" hidden="1" x14ac:dyDescent="0.2">
      <c r="A1077" t="s">
        <v>5</v>
      </c>
      <c r="B1077" s="1">
        <v>44381.503819444442</v>
      </c>
      <c r="C1077" s="1">
        <v>44381.506192129629</v>
      </c>
      <c r="D1077">
        <v>3.4166667461395299</v>
      </c>
      <c r="E1077">
        <v>41016</v>
      </c>
      <c r="F1077">
        <v>41645</v>
      </c>
      <c r="G1077" t="s">
        <v>44</v>
      </c>
      <c r="H1077" t="s">
        <v>27</v>
      </c>
      <c r="I1077">
        <f>tbl_Fact[[#This Row],[Duration]] / 60</f>
        <v>5.6944445768992165E-2</v>
      </c>
      <c r="J1077">
        <f>IF(OR(G1077="Run Time", G1077="CC (Changeover Cleaning)"), I1077, 0)</f>
        <v>0</v>
      </c>
      <c r="K1077">
        <f>IF(G1077&lt;&gt;"PM (Maintenance)", I1077, 0)</f>
        <v>5.6944445768992165E-2</v>
      </c>
      <c r="L1077" s="5">
        <f>MAX(tbl_Fact[[#This Row],[TotalBiscuitsMade]],tbl_Fact[[#This Row],[GoodMadeBiscuits]])</f>
        <v>41645</v>
      </c>
      <c r="M1077" s="5">
        <f>IF(tbl_Fact[[#This Row],[Operating_Hours]]&gt;0,tbl_Fact[[#This Row],[Operating_Hours]]*51840,0)</f>
        <v>0</v>
      </c>
    </row>
    <row r="1078" spans="1:13" hidden="1" x14ac:dyDescent="0.2">
      <c r="A1078" t="s">
        <v>5</v>
      </c>
      <c r="B1078" s="1">
        <v>44381.506192129629</v>
      </c>
      <c r="C1078" s="1">
        <v>44381.509814814817</v>
      </c>
      <c r="D1078">
        <v>5.2166666984558097</v>
      </c>
      <c r="E1078">
        <v>40787</v>
      </c>
      <c r="F1078">
        <v>41677</v>
      </c>
      <c r="G1078" t="s">
        <v>43</v>
      </c>
      <c r="H1078" t="s">
        <v>27</v>
      </c>
      <c r="I1078">
        <f>tbl_Fact[[#This Row],[Duration]] / 60</f>
        <v>8.6944444974263499E-2</v>
      </c>
      <c r="J1078">
        <f>IF(OR(G1078="Run Time", G1078="CC (Changeover Cleaning)"), I1078, 0)</f>
        <v>8.6944444974263499E-2</v>
      </c>
      <c r="K1078">
        <f>IF(G1078&lt;&gt;"PM (Maintenance)", I1078, 0)</f>
        <v>8.6944444974263499E-2</v>
      </c>
      <c r="L1078" s="5">
        <f>MAX(tbl_Fact[[#This Row],[TotalBiscuitsMade]],tbl_Fact[[#This Row],[GoodMadeBiscuits]])</f>
        <v>41677</v>
      </c>
      <c r="M1078" s="5">
        <f>IF(tbl_Fact[[#This Row],[Operating_Hours]]&gt;0,tbl_Fact[[#This Row],[Operating_Hours]]*51840,0)</f>
        <v>4507.2000274658194</v>
      </c>
    </row>
    <row r="1079" spans="1:13" hidden="1" x14ac:dyDescent="0.2">
      <c r="A1079" t="s">
        <v>5</v>
      </c>
      <c r="B1079" s="1">
        <v>44381.509814814817</v>
      </c>
      <c r="C1079" s="1">
        <v>44381.516273148147</v>
      </c>
      <c r="D1079">
        <v>9.3000001907348597</v>
      </c>
      <c r="E1079">
        <v>47210</v>
      </c>
      <c r="F1079">
        <v>47739</v>
      </c>
      <c r="G1079" t="s">
        <v>44</v>
      </c>
      <c r="H1079" t="s">
        <v>27</v>
      </c>
      <c r="I1079">
        <f>tbl_Fact[[#This Row],[Duration]] / 60</f>
        <v>0.15500000317891433</v>
      </c>
      <c r="J1079">
        <f>IF(OR(G1079="Run Time", G1079="CC (Changeover Cleaning)"), I1079, 0)</f>
        <v>0</v>
      </c>
      <c r="K1079">
        <f>IF(G1079&lt;&gt;"PM (Maintenance)", I1079, 0)</f>
        <v>0.15500000317891433</v>
      </c>
      <c r="L1079" s="5">
        <f>MAX(tbl_Fact[[#This Row],[TotalBiscuitsMade]],tbl_Fact[[#This Row],[GoodMadeBiscuits]])</f>
        <v>47739</v>
      </c>
      <c r="M1079" s="5">
        <f>IF(tbl_Fact[[#This Row],[Operating_Hours]]&gt;0,tbl_Fact[[#This Row],[Operating_Hours]]*51840,0)</f>
        <v>0</v>
      </c>
    </row>
    <row r="1080" spans="1:13" hidden="1" x14ac:dyDescent="0.2">
      <c r="A1080" t="s">
        <v>6</v>
      </c>
      <c r="B1080" s="1">
        <v>44381.513240740744</v>
      </c>
      <c r="C1080" s="1">
        <v>44381.513333333336</v>
      </c>
      <c r="D1080">
        <v>0.133333340287209</v>
      </c>
      <c r="E1080">
        <v>0</v>
      </c>
      <c r="F1080">
        <v>238</v>
      </c>
      <c r="G1080" t="s">
        <v>43</v>
      </c>
      <c r="H1080" t="s">
        <v>27</v>
      </c>
      <c r="I1080">
        <f>tbl_Fact[[#This Row],[Duration]] / 60</f>
        <v>2.2222223381201502E-3</v>
      </c>
      <c r="J1080">
        <f>IF(OR(G1080="Run Time", G1080="CC (Changeover Cleaning)"), I1080, 0)</f>
        <v>2.2222223381201502E-3</v>
      </c>
      <c r="K1080">
        <f>IF(G1080&lt;&gt;"PM (Maintenance)", I1080, 0)</f>
        <v>2.2222223381201502E-3</v>
      </c>
      <c r="L1080" s="5">
        <f>MAX(tbl_Fact[[#This Row],[TotalBiscuitsMade]],tbl_Fact[[#This Row],[GoodMadeBiscuits]])</f>
        <v>238</v>
      </c>
      <c r="M1080" s="5">
        <f>IF(tbl_Fact[[#This Row],[Operating_Hours]]&gt;0,tbl_Fact[[#This Row],[Operating_Hours]]*51840,0)</f>
        <v>115.20000600814859</v>
      </c>
    </row>
    <row r="1081" spans="1:13" hidden="1" x14ac:dyDescent="0.2">
      <c r="A1081" t="s">
        <v>6</v>
      </c>
      <c r="B1081" s="1">
        <v>44381.513333333336</v>
      </c>
      <c r="C1081" s="1">
        <v>44381.513472222221</v>
      </c>
      <c r="D1081">
        <v>0.19966666400432601</v>
      </c>
      <c r="E1081">
        <v>0</v>
      </c>
      <c r="F1081">
        <v>148</v>
      </c>
      <c r="G1081" t="s">
        <v>44</v>
      </c>
      <c r="H1081" t="s">
        <v>27</v>
      </c>
      <c r="I1081">
        <f>tbl_Fact[[#This Row],[Duration]] / 60</f>
        <v>3.3277777334054333E-3</v>
      </c>
      <c r="J1081">
        <f>IF(OR(G1081="Run Time", G1081="CC (Changeover Cleaning)"), I1081, 0)</f>
        <v>0</v>
      </c>
      <c r="K1081">
        <f>IF(G1081&lt;&gt;"PM (Maintenance)", I1081, 0)</f>
        <v>3.3277777334054333E-3</v>
      </c>
      <c r="L1081" s="5">
        <f>MAX(tbl_Fact[[#This Row],[TotalBiscuitsMade]],tbl_Fact[[#This Row],[GoodMadeBiscuits]])</f>
        <v>148</v>
      </c>
      <c r="M1081" s="5">
        <f>IF(tbl_Fact[[#This Row],[Operating_Hours]]&gt;0,tbl_Fact[[#This Row],[Operating_Hours]]*51840,0)</f>
        <v>0</v>
      </c>
    </row>
    <row r="1082" spans="1:13" hidden="1" x14ac:dyDescent="0.2">
      <c r="A1082" t="s">
        <v>6</v>
      </c>
      <c r="B1082" s="1">
        <v>44381.513472222221</v>
      </c>
      <c r="C1082" s="1">
        <v>44381.513692129629</v>
      </c>
      <c r="D1082">
        <v>0.31668332219123801</v>
      </c>
      <c r="E1082">
        <v>0</v>
      </c>
      <c r="F1082">
        <v>383</v>
      </c>
      <c r="G1082" t="s">
        <v>43</v>
      </c>
      <c r="H1082" t="s">
        <v>27</v>
      </c>
      <c r="I1082">
        <f>tbl_Fact[[#This Row],[Duration]] / 60</f>
        <v>5.2780553698539671E-3</v>
      </c>
      <c r="J1082">
        <f>IF(OR(G1082="Run Time", G1082="CC (Changeover Cleaning)"), I1082, 0)</f>
        <v>5.2780553698539671E-3</v>
      </c>
      <c r="K1082">
        <f>IF(G1082&lt;&gt;"PM (Maintenance)", I1082, 0)</f>
        <v>5.2780553698539671E-3</v>
      </c>
      <c r="L1082" s="5">
        <f>MAX(tbl_Fact[[#This Row],[TotalBiscuitsMade]],tbl_Fact[[#This Row],[GoodMadeBiscuits]])</f>
        <v>383</v>
      </c>
      <c r="M1082" s="5">
        <f>IF(tbl_Fact[[#This Row],[Operating_Hours]]&gt;0,tbl_Fact[[#This Row],[Operating_Hours]]*51840,0)</f>
        <v>273.61439037322964</v>
      </c>
    </row>
    <row r="1083" spans="1:13" hidden="1" x14ac:dyDescent="0.2">
      <c r="A1083" t="s">
        <v>6</v>
      </c>
      <c r="B1083" s="1">
        <v>44381.513692129629</v>
      </c>
      <c r="C1083" s="1">
        <v>44381.645416666666</v>
      </c>
      <c r="D1083">
        <v>189.68743896484401</v>
      </c>
      <c r="E1083">
        <v>0</v>
      </c>
      <c r="F1083">
        <v>480</v>
      </c>
      <c r="G1083" t="s">
        <v>44</v>
      </c>
      <c r="H1083" t="s">
        <v>27</v>
      </c>
      <c r="I1083">
        <f>tbl_Fact[[#This Row],[Duration]] / 60</f>
        <v>3.1614573160807335</v>
      </c>
      <c r="J1083">
        <f>IF(OR(G1083="Run Time", G1083="CC (Changeover Cleaning)"), I1083, 0)</f>
        <v>0</v>
      </c>
      <c r="K1083">
        <f>IF(G1083&lt;&gt;"PM (Maintenance)", I1083, 0)</f>
        <v>3.1614573160807335</v>
      </c>
      <c r="L1083" s="5">
        <f>MAX(tbl_Fact[[#This Row],[TotalBiscuitsMade]],tbl_Fact[[#This Row],[GoodMadeBiscuits]])</f>
        <v>480</v>
      </c>
      <c r="M1083" s="5">
        <f>IF(tbl_Fact[[#This Row],[Operating_Hours]]&gt;0,tbl_Fact[[#This Row],[Operating_Hours]]*51840,0)</f>
        <v>0</v>
      </c>
    </row>
    <row r="1084" spans="1:13" hidden="1" x14ac:dyDescent="0.2">
      <c r="A1084" t="s">
        <v>5</v>
      </c>
      <c r="B1084" s="1">
        <v>44381.516273148147</v>
      </c>
      <c r="C1084" s="1">
        <v>44381.52138888889</v>
      </c>
      <c r="D1084">
        <v>7.3666667938232404</v>
      </c>
      <c r="E1084">
        <v>47442</v>
      </c>
      <c r="F1084">
        <v>47922</v>
      </c>
      <c r="G1084" t="s">
        <v>43</v>
      </c>
      <c r="H1084" t="s">
        <v>27</v>
      </c>
      <c r="I1084">
        <f>tbl_Fact[[#This Row],[Duration]] / 60</f>
        <v>0.122777779897054</v>
      </c>
      <c r="J1084">
        <f>IF(OR(G1084="Run Time", G1084="CC (Changeover Cleaning)"), I1084, 0)</f>
        <v>0.122777779897054</v>
      </c>
      <c r="K1084">
        <f>IF(G1084&lt;&gt;"PM (Maintenance)", I1084, 0)</f>
        <v>0.122777779897054</v>
      </c>
      <c r="L1084" s="5">
        <f>MAX(tbl_Fact[[#This Row],[TotalBiscuitsMade]],tbl_Fact[[#This Row],[GoodMadeBiscuits]])</f>
        <v>47922</v>
      </c>
      <c r="M1084" s="5">
        <f>IF(tbl_Fact[[#This Row],[Operating_Hours]]&gt;0,tbl_Fact[[#This Row],[Operating_Hours]]*51840,0)</f>
        <v>6364.8001098632794</v>
      </c>
    </row>
    <row r="1085" spans="1:13" hidden="1" x14ac:dyDescent="0.2">
      <c r="A1085" t="s">
        <v>5</v>
      </c>
      <c r="B1085" s="1">
        <v>44381.52138888889</v>
      </c>
      <c r="C1085" s="1">
        <v>44381.531817129631</v>
      </c>
      <c r="D1085">
        <v>15.0166664123535</v>
      </c>
      <c r="E1085">
        <v>57703</v>
      </c>
      <c r="F1085">
        <v>58379</v>
      </c>
      <c r="G1085" t="s">
        <v>44</v>
      </c>
      <c r="H1085" t="s">
        <v>27</v>
      </c>
      <c r="I1085">
        <f>tbl_Fact[[#This Row],[Duration]] / 60</f>
        <v>0.25027777353922498</v>
      </c>
      <c r="J1085">
        <f>IF(OR(G1085="Run Time", G1085="CC (Changeover Cleaning)"), I1085, 0)</f>
        <v>0</v>
      </c>
      <c r="K1085">
        <f>IF(G1085&lt;&gt;"PM (Maintenance)", I1085, 0)</f>
        <v>0.25027777353922498</v>
      </c>
      <c r="L1085" s="5">
        <f>MAX(tbl_Fact[[#This Row],[TotalBiscuitsMade]],tbl_Fact[[#This Row],[GoodMadeBiscuits]])</f>
        <v>58379</v>
      </c>
      <c r="M1085" s="5">
        <f>IF(tbl_Fact[[#This Row],[Operating_Hours]]&gt;0,tbl_Fact[[#This Row],[Operating_Hours]]*51840,0)</f>
        <v>0</v>
      </c>
    </row>
    <row r="1086" spans="1:13" hidden="1" x14ac:dyDescent="0.2">
      <c r="A1086" t="s">
        <v>5</v>
      </c>
      <c r="B1086" s="1">
        <v>44381.531817129631</v>
      </c>
      <c r="C1086" s="1">
        <v>44381.532743055555</v>
      </c>
      <c r="D1086">
        <v>1.3333333730697601</v>
      </c>
      <c r="E1086">
        <v>57736</v>
      </c>
      <c r="F1086">
        <v>58229</v>
      </c>
      <c r="G1086" t="s">
        <v>43</v>
      </c>
      <c r="H1086" t="s">
        <v>27</v>
      </c>
      <c r="I1086">
        <f>tbl_Fact[[#This Row],[Duration]] / 60</f>
        <v>2.2222222884496001E-2</v>
      </c>
      <c r="J1086">
        <f>IF(OR(G1086="Run Time", G1086="CC (Changeover Cleaning)"), I1086, 0)</f>
        <v>2.2222222884496001E-2</v>
      </c>
      <c r="K1086">
        <f>IF(G1086&lt;&gt;"PM (Maintenance)", I1086, 0)</f>
        <v>2.2222222884496001E-2</v>
      </c>
      <c r="L1086" s="5">
        <f>MAX(tbl_Fact[[#This Row],[TotalBiscuitsMade]],tbl_Fact[[#This Row],[GoodMadeBiscuits]])</f>
        <v>58229</v>
      </c>
      <c r="M1086" s="5">
        <f>IF(tbl_Fact[[#This Row],[Operating_Hours]]&gt;0,tbl_Fact[[#This Row],[Operating_Hours]]*51840,0)</f>
        <v>1152.0000343322727</v>
      </c>
    </row>
    <row r="1087" spans="1:13" hidden="1" x14ac:dyDescent="0.2">
      <c r="A1087" t="s">
        <v>5</v>
      </c>
      <c r="B1087" s="1">
        <v>44381.532743055555</v>
      </c>
      <c r="C1087" s="1">
        <v>44381.545347222222</v>
      </c>
      <c r="D1087">
        <v>18.149999618530298</v>
      </c>
      <c r="E1087">
        <v>70463</v>
      </c>
      <c r="F1087">
        <v>70521</v>
      </c>
      <c r="G1087" t="s">
        <v>44</v>
      </c>
      <c r="H1087" t="s">
        <v>27</v>
      </c>
      <c r="I1087">
        <f>tbl_Fact[[#This Row],[Duration]] / 60</f>
        <v>0.30249999364217162</v>
      </c>
      <c r="J1087">
        <f>IF(OR(G1087="Run Time", G1087="CC (Changeover Cleaning)"), I1087, 0)</f>
        <v>0</v>
      </c>
      <c r="K1087">
        <f>IF(G1087&lt;&gt;"PM (Maintenance)", I1087, 0)</f>
        <v>0.30249999364217162</v>
      </c>
      <c r="L1087" s="5">
        <f>MAX(tbl_Fact[[#This Row],[TotalBiscuitsMade]],tbl_Fact[[#This Row],[GoodMadeBiscuits]])</f>
        <v>70521</v>
      </c>
      <c r="M1087" s="5">
        <f>IF(tbl_Fact[[#This Row],[Operating_Hours]]&gt;0,tbl_Fact[[#This Row],[Operating_Hours]]*51840,0)</f>
        <v>0</v>
      </c>
    </row>
    <row r="1088" spans="1:13" hidden="1" x14ac:dyDescent="0.2">
      <c r="A1088" t="s">
        <v>5</v>
      </c>
      <c r="B1088" s="1">
        <v>44381.545347222222</v>
      </c>
      <c r="C1088" s="1">
        <v>44381.546631944446</v>
      </c>
      <c r="D1088">
        <v>1.8500000238418599</v>
      </c>
      <c r="E1088">
        <v>70173</v>
      </c>
      <c r="F1088">
        <v>70851</v>
      </c>
      <c r="G1088" t="s">
        <v>43</v>
      </c>
      <c r="H1088" t="s">
        <v>27</v>
      </c>
      <c r="I1088">
        <f>tbl_Fact[[#This Row],[Duration]] / 60</f>
        <v>3.0833333730697667E-2</v>
      </c>
      <c r="J1088">
        <f>IF(OR(G1088="Run Time", G1088="CC (Changeover Cleaning)"), I1088, 0)</f>
        <v>3.0833333730697667E-2</v>
      </c>
      <c r="K1088">
        <f>IF(G1088&lt;&gt;"PM (Maintenance)", I1088, 0)</f>
        <v>3.0833333730697667E-2</v>
      </c>
      <c r="L1088" s="5">
        <f>MAX(tbl_Fact[[#This Row],[TotalBiscuitsMade]],tbl_Fact[[#This Row],[GoodMadeBiscuits]])</f>
        <v>70851</v>
      </c>
      <c r="M1088" s="5">
        <f>IF(tbl_Fact[[#This Row],[Operating_Hours]]&gt;0,tbl_Fact[[#This Row],[Operating_Hours]]*51840,0)</f>
        <v>1598.4000205993671</v>
      </c>
    </row>
    <row r="1089" spans="1:13" hidden="1" x14ac:dyDescent="0.2">
      <c r="A1089" t="s">
        <v>5</v>
      </c>
      <c r="B1089" s="1">
        <v>44381.546631944446</v>
      </c>
      <c r="C1089" s="1">
        <v>44381.558854166666</v>
      </c>
      <c r="D1089">
        <v>17.600000381469702</v>
      </c>
      <c r="E1089">
        <v>82345</v>
      </c>
      <c r="F1089">
        <v>83221</v>
      </c>
      <c r="G1089" t="s">
        <v>44</v>
      </c>
      <c r="H1089" t="s">
        <v>27</v>
      </c>
      <c r="I1089">
        <f>tbl_Fact[[#This Row],[Duration]] / 60</f>
        <v>0.29333333969116171</v>
      </c>
      <c r="J1089">
        <f>IF(OR(G1089="Run Time", G1089="CC (Changeover Cleaning)"), I1089, 0)</f>
        <v>0</v>
      </c>
      <c r="K1089">
        <f>IF(G1089&lt;&gt;"PM (Maintenance)", I1089, 0)</f>
        <v>0.29333333969116171</v>
      </c>
      <c r="L1089" s="5">
        <f>MAX(tbl_Fact[[#This Row],[TotalBiscuitsMade]],tbl_Fact[[#This Row],[GoodMadeBiscuits]])</f>
        <v>83221</v>
      </c>
      <c r="M1089" s="5">
        <f>IF(tbl_Fact[[#This Row],[Operating_Hours]]&gt;0,tbl_Fact[[#This Row],[Operating_Hours]]*51840,0)</f>
        <v>0</v>
      </c>
    </row>
    <row r="1090" spans="1:13" hidden="1" x14ac:dyDescent="0.2">
      <c r="A1090" t="s">
        <v>5</v>
      </c>
      <c r="B1090" s="1">
        <v>44381.558854166666</v>
      </c>
      <c r="C1090" s="1">
        <v>44381.559861111113</v>
      </c>
      <c r="D1090">
        <v>1.45000004768372</v>
      </c>
      <c r="E1090">
        <v>82672</v>
      </c>
      <c r="F1090">
        <v>83323</v>
      </c>
      <c r="G1090" t="s">
        <v>43</v>
      </c>
      <c r="H1090" t="s">
        <v>27</v>
      </c>
      <c r="I1090">
        <f>tbl_Fact[[#This Row],[Duration]] / 60</f>
        <v>2.4166667461395334E-2</v>
      </c>
      <c r="J1090">
        <f>IF(OR(G1090="Run Time", G1090="CC (Changeover Cleaning)"), I1090, 0)</f>
        <v>2.4166667461395334E-2</v>
      </c>
      <c r="K1090">
        <f>IF(G1090&lt;&gt;"PM (Maintenance)", I1090, 0)</f>
        <v>2.4166667461395334E-2</v>
      </c>
      <c r="L1090" s="5">
        <f>MAX(tbl_Fact[[#This Row],[TotalBiscuitsMade]],tbl_Fact[[#This Row],[GoodMadeBiscuits]])</f>
        <v>83323</v>
      </c>
      <c r="M1090" s="5">
        <f>IF(tbl_Fact[[#This Row],[Operating_Hours]]&gt;0,tbl_Fact[[#This Row],[Operating_Hours]]*51840,0)</f>
        <v>1252.8000411987341</v>
      </c>
    </row>
    <row r="1091" spans="1:13" hidden="1" x14ac:dyDescent="0.2">
      <c r="A1091" t="s">
        <v>5</v>
      </c>
      <c r="B1091" s="1">
        <v>44381.559861111113</v>
      </c>
      <c r="C1091" s="1">
        <v>44381.5622337963</v>
      </c>
      <c r="D1091">
        <v>3.4166667461395299</v>
      </c>
      <c r="E1091">
        <v>84774</v>
      </c>
      <c r="F1091">
        <v>85177</v>
      </c>
      <c r="G1091" t="s">
        <v>44</v>
      </c>
      <c r="H1091" t="s">
        <v>27</v>
      </c>
      <c r="I1091">
        <f>tbl_Fact[[#This Row],[Duration]] / 60</f>
        <v>5.6944445768992165E-2</v>
      </c>
      <c r="J1091">
        <f>IF(OR(G1091="Run Time", G1091="CC (Changeover Cleaning)"), I1091, 0)</f>
        <v>0</v>
      </c>
      <c r="K1091">
        <f>IF(G1091&lt;&gt;"PM (Maintenance)", I1091, 0)</f>
        <v>5.6944445768992165E-2</v>
      </c>
      <c r="L1091" s="5">
        <f>MAX(tbl_Fact[[#This Row],[TotalBiscuitsMade]],tbl_Fact[[#This Row],[GoodMadeBiscuits]])</f>
        <v>85177</v>
      </c>
      <c r="M1091" s="5">
        <f>IF(tbl_Fact[[#This Row],[Operating_Hours]]&gt;0,tbl_Fact[[#This Row],[Operating_Hours]]*51840,0)</f>
        <v>0</v>
      </c>
    </row>
    <row r="1092" spans="1:13" hidden="1" x14ac:dyDescent="0.2">
      <c r="A1092" t="s">
        <v>5</v>
      </c>
      <c r="B1092" s="1">
        <v>44381.5622337963</v>
      </c>
      <c r="C1092" s="1">
        <v>44381.562696759262</v>
      </c>
      <c r="D1092">
        <v>0.66666668653488204</v>
      </c>
      <c r="E1092">
        <v>84694</v>
      </c>
      <c r="F1092">
        <v>85049</v>
      </c>
      <c r="G1092" t="s">
        <v>43</v>
      </c>
      <c r="H1092" t="s">
        <v>27</v>
      </c>
      <c r="I1092">
        <f>tbl_Fact[[#This Row],[Duration]] / 60</f>
        <v>1.1111111442248033E-2</v>
      </c>
      <c r="J1092">
        <f>IF(OR(G1092="Run Time", G1092="CC (Changeover Cleaning)"), I1092, 0)</f>
        <v>1.1111111442248033E-2</v>
      </c>
      <c r="K1092">
        <f>IF(G1092&lt;&gt;"PM (Maintenance)", I1092, 0)</f>
        <v>1.1111111442248033E-2</v>
      </c>
      <c r="L1092" s="5">
        <f>MAX(tbl_Fact[[#This Row],[TotalBiscuitsMade]],tbl_Fact[[#This Row],[GoodMadeBiscuits]])</f>
        <v>85049</v>
      </c>
      <c r="M1092" s="5">
        <f>IF(tbl_Fact[[#This Row],[Operating_Hours]]&gt;0,tbl_Fact[[#This Row],[Operating_Hours]]*51840,0)</f>
        <v>576.00001716613804</v>
      </c>
    </row>
    <row r="1093" spans="1:13" hidden="1" x14ac:dyDescent="0.2">
      <c r="A1093" t="s">
        <v>5</v>
      </c>
      <c r="B1093" s="1">
        <v>44381.562696759262</v>
      </c>
      <c r="C1093" s="1">
        <v>44381.575601851851</v>
      </c>
      <c r="D1093">
        <v>18.5833339691162</v>
      </c>
      <c r="E1093">
        <v>97576</v>
      </c>
      <c r="F1093">
        <v>98205</v>
      </c>
      <c r="G1093" t="s">
        <v>44</v>
      </c>
      <c r="H1093" t="s">
        <v>27</v>
      </c>
      <c r="I1093">
        <f>tbl_Fact[[#This Row],[Duration]] / 60</f>
        <v>0.30972223281860334</v>
      </c>
      <c r="J1093">
        <f>IF(OR(G1093="Run Time", G1093="CC (Changeover Cleaning)"), I1093, 0)</f>
        <v>0</v>
      </c>
      <c r="K1093">
        <f>IF(G1093&lt;&gt;"PM (Maintenance)", I1093, 0)</f>
        <v>0.30972223281860334</v>
      </c>
      <c r="L1093" s="5">
        <f>MAX(tbl_Fact[[#This Row],[TotalBiscuitsMade]],tbl_Fact[[#This Row],[GoodMadeBiscuits]])</f>
        <v>98205</v>
      </c>
      <c r="M1093" s="5">
        <f>IF(tbl_Fact[[#This Row],[Operating_Hours]]&gt;0,tbl_Fact[[#This Row],[Operating_Hours]]*51840,0)</f>
        <v>0</v>
      </c>
    </row>
    <row r="1094" spans="1:13" hidden="1" x14ac:dyDescent="0.2">
      <c r="A1094" t="s">
        <v>5</v>
      </c>
      <c r="B1094" s="1">
        <v>44381.575601851851</v>
      </c>
      <c r="C1094" s="1">
        <v>44381.577060185184</v>
      </c>
      <c r="D1094">
        <v>2.0999999046325701</v>
      </c>
      <c r="E1094">
        <v>97813</v>
      </c>
      <c r="F1094">
        <v>98177</v>
      </c>
      <c r="G1094" t="s">
        <v>43</v>
      </c>
      <c r="H1094" t="s">
        <v>27</v>
      </c>
      <c r="I1094">
        <f>tbl_Fact[[#This Row],[Duration]] / 60</f>
        <v>3.4999998410542833E-2</v>
      </c>
      <c r="J1094">
        <f>IF(OR(G1094="Run Time", G1094="CC (Changeover Cleaning)"), I1094, 0)</f>
        <v>3.4999998410542833E-2</v>
      </c>
      <c r="K1094">
        <f>IF(G1094&lt;&gt;"PM (Maintenance)", I1094, 0)</f>
        <v>3.4999998410542833E-2</v>
      </c>
      <c r="L1094" s="5">
        <f>MAX(tbl_Fact[[#This Row],[TotalBiscuitsMade]],tbl_Fact[[#This Row],[GoodMadeBiscuits]])</f>
        <v>98177</v>
      </c>
      <c r="M1094" s="5">
        <f>IF(tbl_Fact[[#This Row],[Operating_Hours]]&gt;0,tbl_Fact[[#This Row],[Operating_Hours]]*51840,0)</f>
        <v>1814.3999176025404</v>
      </c>
    </row>
    <row r="1095" spans="1:13" hidden="1" x14ac:dyDescent="0.2">
      <c r="A1095" t="s">
        <v>5</v>
      </c>
      <c r="B1095" s="1">
        <v>44381.577060185184</v>
      </c>
      <c r="C1095" s="1">
        <v>44381.584340277775</v>
      </c>
      <c r="D1095">
        <v>10.4833335876465</v>
      </c>
      <c r="E1095">
        <v>104541</v>
      </c>
      <c r="F1095">
        <v>105181</v>
      </c>
      <c r="G1095" t="s">
        <v>44</v>
      </c>
      <c r="H1095" t="s">
        <v>27</v>
      </c>
      <c r="I1095">
        <f>tbl_Fact[[#This Row],[Duration]] / 60</f>
        <v>0.17472222646077501</v>
      </c>
      <c r="J1095">
        <f>IF(OR(G1095="Run Time", G1095="CC (Changeover Cleaning)"), I1095, 0)</f>
        <v>0</v>
      </c>
      <c r="K1095">
        <f>IF(G1095&lt;&gt;"PM (Maintenance)", I1095, 0)</f>
        <v>0.17472222646077501</v>
      </c>
      <c r="L1095" s="5">
        <f>MAX(tbl_Fact[[#This Row],[TotalBiscuitsMade]],tbl_Fact[[#This Row],[GoodMadeBiscuits]])</f>
        <v>105181</v>
      </c>
      <c r="M1095" s="5">
        <f>IF(tbl_Fact[[#This Row],[Operating_Hours]]&gt;0,tbl_Fact[[#This Row],[Operating_Hours]]*51840,0)</f>
        <v>0</v>
      </c>
    </row>
    <row r="1096" spans="1:13" hidden="1" x14ac:dyDescent="0.2">
      <c r="A1096" t="s">
        <v>5</v>
      </c>
      <c r="B1096" s="1">
        <v>44381.584340277775</v>
      </c>
      <c r="C1096" s="1">
        <v>44381.589039351849</v>
      </c>
      <c r="D1096">
        <v>6.7666668891906703</v>
      </c>
      <c r="E1096">
        <v>104939</v>
      </c>
      <c r="F1096">
        <v>105122</v>
      </c>
      <c r="G1096" t="s">
        <v>43</v>
      </c>
      <c r="H1096" t="s">
        <v>27</v>
      </c>
      <c r="I1096">
        <f>tbl_Fact[[#This Row],[Duration]] / 60</f>
        <v>0.11277778148651117</v>
      </c>
      <c r="J1096">
        <f>IF(OR(G1096="Run Time", G1096="CC (Changeover Cleaning)"), I1096, 0)</f>
        <v>0.11277778148651117</v>
      </c>
      <c r="K1096">
        <f>IF(G1096&lt;&gt;"PM (Maintenance)", I1096, 0)</f>
        <v>0.11277778148651117</v>
      </c>
      <c r="L1096" s="5">
        <f>MAX(tbl_Fact[[#This Row],[TotalBiscuitsMade]],tbl_Fact[[#This Row],[GoodMadeBiscuits]])</f>
        <v>105122</v>
      </c>
      <c r="M1096" s="5">
        <f>IF(tbl_Fact[[#This Row],[Operating_Hours]]&gt;0,tbl_Fact[[#This Row],[Operating_Hours]]*51840,0)</f>
        <v>5846.4001922607395</v>
      </c>
    </row>
    <row r="1097" spans="1:13" hidden="1" x14ac:dyDescent="0.2">
      <c r="A1097" t="s">
        <v>5</v>
      </c>
      <c r="B1097" s="1">
        <v>44381.589039351849</v>
      </c>
      <c r="C1097" s="1">
        <v>44381.589953703704</v>
      </c>
      <c r="D1097">
        <v>1.31666672229767</v>
      </c>
      <c r="E1097">
        <v>105374</v>
      </c>
      <c r="F1097">
        <v>105907</v>
      </c>
      <c r="G1097" t="s">
        <v>44</v>
      </c>
      <c r="H1097" t="s">
        <v>27</v>
      </c>
      <c r="I1097">
        <f>tbl_Fact[[#This Row],[Duration]] / 60</f>
        <v>2.1944445371627833E-2</v>
      </c>
      <c r="J1097">
        <f>IF(OR(G1097="Run Time", G1097="CC (Changeover Cleaning)"), I1097, 0)</f>
        <v>0</v>
      </c>
      <c r="K1097">
        <f>IF(G1097&lt;&gt;"PM (Maintenance)", I1097, 0)</f>
        <v>2.1944445371627833E-2</v>
      </c>
      <c r="L1097" s="5">
        <f>MAX(tbl_Fact[[#This Row],[TotalBiscuitsMade]],tbl_Fact[[#This Row],[GoodMadeBiscuits]])</f>
        <v>105907</v>
      </c>
      <c r="M1097" s="5">
        <f>IF(tbl_Fact[[#This Row],[Operating_Hours]]&gt;0,tbl_Fact[[#This Row],[Operating_Hours]]*51840,0)</f>
        <v>0</v>
      </c>
    </row>
    <row r="1098" spans="1:13" hidden="1" x14ac:dyDescent="0.2">
      <c r="A1098" t="s">
        <v>5</v>
      </c>
      <c r="B1098" s="1">
        <v>44381.589953703704</v>
      </c>
      <c r="C1098" s="1">
        <v>44381.602395833332</v>
      </c>
      <c r="D1098">
        <v>17.9166660308838</v>
      </c>
      <c r="E1098">
        <v>105433</v>
      </c>
      <c r="F1098">
        <v>105842</v>
      </c>
      <c r="G1098" t="s">
        <v>43</v>
      </c>
      <c r="H1098" t="s">
        <v>27</v>
      </c>
      <c r="I1098">
        <f>tbl_Fact[[#This Row],[Duration]] / 60</f>
        <v>0.29861110051473</v>
      </c>
      <c r="J1098">
        <f>IF(OR(G1098="Run Time", G1098="CC (Changeover Cleaning)"), I1098, 0)</f>
        <v>0.29861110051473</v>
      </c>
      <c r="K1098">
        <f>IF(G1098&lt;&gt;"PM (Maintenance)", I1098, 0)</f>
        <v>0.29861110051473</v>
      </c>
      <c r="L1098" s="5">
        <f>MAX(tbl_Fact[[#This Row],[TotalBiscuitsMade]],tbl_Fact[[#This Row],[GoodMadeBiscuits]])</f>
        <v>105842</v>
      </c>
      <c r="M1098" s="5">
        <f>IF(tbl_Fact[[#This Row],[Operating_Hours]]&gt;0,tbl_Fact[[#This Row],[Operating_Hours]]*51840,0)</f>
        <v>15479.999450683603</v>
      </c>
    </row>
    <row r="1099" spans="1:13" hidden="1" x14ac:dyDescent="0.2">
      <c r="A1099" t="s">
        <v>5</v>
      </c>
      <c r="B1099" s="1">
        <v>44381.602395833332</v>
      </c>
      <c r="C1099" s="1">
        <v>44381.617488425924</v>
      </c>
      <c r="D1099">
        <v>21.733333587646499</v>
      </c>
      <c r="E1099">
        <v>120323</v>
      </c>
      <c r="F1099">
        <v>120545</v>
      </c>
      <c r="G1099" t="s">
        <v>44</v>
      </c>
      <c r="H1099" t="s">
        <v>27</v>
      </c>
      <c r="I1099">
        <f>tbl_Fact[[#This Row],[Duration]] / 60</f>
        <v>0.36222222646077495</v>
      </c>
      <c r="J1099">
        <f>IF(OR(G1099="Run Time", G1099="CC (Changeover Cleaning)"), I1099, 0)</f>
        <v>0</v>
      </c>
      <c r="K1099">
        <f>IF(G1099&lt;&gt;"PM (Maintenance)", I1099, 0)</f>
        <v>0.36222222646077495</v>
      </c>
      <c r="L1099" s="5">
        <f>MAX(tbl_Fact[[#This Row],[TotalBiscuitsMade]],tbl_Fact[[#This Row],[GoodMadeBiscuits]])</f>
        <v>120545</v>
      </c>
      <c r="M1099" s="5">
        <f>IF(tbl_Fact[[#This Row],[Operating_Hours]]&gt;0,tbl_Fact[[#This Row],[Operating_Hours]]*51840,0)</f>
        <v>0</v>
      </c>
    </row>
    <row r="1100" spans="1:13" hidden="1" x14ac:dyDescent="0.2">
      <c r="A1100" t="s">
        <v>5</v>
      </c>
      <c r="B1100" s="1">
        <v>44381.617488425924</v>
      </c>
      <c r="C1100" s="1">
        <v>44381.61886574074</v>
      </c>
      <c r="D1100">
        <v>1.9833333492279099</v>
      </c>
      <c r="E1100">
        <v>119985</v>
      </c>
      <c r="F1100">
        <v>120811</v>
      </c>
      <c r="G1100" t="s">
        <v>43</v>
      </c>
      <c r="H1100" t="s">
        <v>27</v>
      </c>
      <c r="I1100">
        <f>tbl_Fact[[#This Row],[Duration]] / 60</f>
        <v>3.3055555820465168E-2</v>
      </c>
      <c r="J1100">
        <f>IF(OR(G1100="Run Time", G1100="CC (Changeover Cleaning)"), I1100, 0)</f>
        <v>3.3055555820465168E-2</v>
      </c>
      <c r="K1100">
        <f>IF(G1100&lt;&gt;"PM (Maintenance)", I1100, 0)</f>
        <v>3.3055555820465168E-2</v>
      </c>
      <c r="L1100" s="5">
        <f>MAX(tbl_Fact[[#This Row],[TotalBiscuitsMade]],tbl_Fact[[#This Row],[GoodMadeBiscuits]])</f>
        <v>120811</v>
      </c>
      <c r="M1100" s="5">
        <f>IF(tbl_Fact[[#This Row],[Operating_Hours]]&gt;0,tbl_Fact[[#This Row],[Operating_Hours]]*51840,0)</f>
        <v>1713.6000137329142</v>
      </c>
    </row>
    <row r="1101" spans="1:13" hidden="1" x14ac:dyDescent="0.2">
      <c r="A1101" t="s">
        <v>5</v>
      </c>
      <c r="B1101" s="1">
        <v>44381.61886574074</v>
      </c>
      <c r="C1101" s="1">
        <v>44381.630358796298</v>
      </c>
      <c r="D1101">
        <v>16.549999237060501</v>
      </c>
      <c r="E1101">
        <v>131447</v>
      </c>
      <c r="F1101">
        <v>132141</v>
      </c>
      <c r="G1101" t="s">
        <v>44</v>
      </c>
      <c r="H1101" t="s">
        <v>27</v>
      </c>
      <c r="I1101">
        <f>tbl_Fact[[#This Row],[Duration]] / 60</f>
        <v>0.27583332061767502</v>
      </c>
      <c r="J1101">
        <f>IF(OR(G1101="Run Time", G1101="CC (Changeover Cleaning)"), I1101, 0)</f>
        <v>0</v>
      </c>
      <c r="K1101">
        <f>IF(G1101&lt;&gt;"PM (Maintenance)", I1101, 0)</f>
        <v>0.27583332061767502</v>
      </c>
      <c r="L1101" s="5">
        <f>MAX(tbl_Fact[[#This Row],[TotalBiscuitsMade]],tbl_Fact[[#This Row],[GoodMadeBiscuits]])</f>
        <v>132141</v>
      </c>
      <c r="M1101" s="5">
        <f>IF(tbl_Fact[[#This Row],[Operating_Hours]]&gt;0,tbl_Fact[[#This Row],[Operating_Hours]]*51840,0)</f>
        <v>0</v>
      </c>
    </row>
    <row r="1102" spans="1:13" hidden="1" x14ac:dyDescent="0.2">
      <c r="A1102" t="s">
        <v>5</v>
      </c>
      <c r="B1102" s="1">
        <v>44381.630358796298</v>
      </c>
      <c r="C1102" s="1">
        <v>44381.632291666669</v>
      </c>
      <c r="D1102">
        <v>2.7833333015441899</v>
      </c>
      <c r="E1102">
        <v>131721</v>
      </c>
      <c r="F1102">
        <v>132194</v>
      </c>
      <c r="G1102" t="s">
        <v>43</v>
      </c>
      <c r="H1102" t="s">
        <v>27</v>
      </c>
      <c r="I1102">
        <f>tbl_Fact[[#This Row],[Duration]] / 60</f>
        <v>4.6388888359069833E-2</v>
      </c>
      <c r="J1102">
        <f>IF(OR(G1102="Run Time", G1102="CC (Changeover Cleaning)"), I1102, 0)</f>
        <v>4.6388888359069833E-2</v>
      </c>
      <c r="K1102">
        <f>IF(G1102&lt;&gt;"PM (Maintenance)", I1102, 0)</f>
        <v>4.6388888359069833E-2</v>
      </c>
      <c r="L1102" s="5">
        <f>MAX(tbl_Fact[[#This Row],[TotalBiscuitsMade]],tbl_Fact[[#This Row],[GoodMadeBiscuits]])</f>
        <v>132194</v>
      </c>
      <c r="M1102" s="5">
        <f>IF(tbl_Fact[[#This Row],[Operating_Hours]]&gt;0,tbl_Fact[[#This Row],[Operating_Hours]]*51840,0)</f>
        <v>2404.7999725341801</v>
      </c>
    </row>
    <row r="1103" spans="1:13" hidden="1" x14ac:dyDescent="0.2">
      <c r="A1103" t="s">
        <v>5</v>
      </c>
      <c r="B1103" s="1">
        <v>44381.632291666669</v>
      </c>
      <c r="C1103" s="1">
        <v>44381.637025462966</v>
      </c>
      <c r="D1103">
        <v>6.8166666030883798</v>
      </c>
      <c r="E1103">
        <v>136081</v>
      </c>
      <c r="F1103">
        <v>136359</v>
      </c>
      <c r="G1103" t="s">
        <v>44</v>
      </c>
      <c r="H1103" t="s">
        <v>27</v>
      </c>
      <c r="I1103">
        <f>tbl_Fact[[#This Row],[Duration]] / 60</f>
        <v>0.11361111005147299</v>
      </c>
      <c r="J1103">
        <f>IF(OR(G1103="Run Time", G1103="CC (Changeover Cleaning)"), I1103, 0)</f>
        <v>0</v>
      </c>
      <c r="K1103">
        <f>IF(G1103&lt;&gt;"PM (Maintenance)", I1103, 0)</f>
        <v>0.11361111005147299</v>
      </c>
      <c r="L1103" s="5">
        <f>MAX(tbl_Fact[[#This Row],[TotalBiscuitsMade]],tbl_Fact[[#This Row],[GoodMadeBiscuits]])</f>
        <v>136359</v>
      </c>
      <c r="M1103" s="5">
        <f>IF(tbl_Fact[[#This Row],[Operating_Hours]]&gt;0,tbl_Fact[[#This Row],[Operating_Hours]]*51840,0)</f>
        <v>0</v>
      </c>
    </row>
    <row r="1104" spans="1:13" hidden="1" x14ac:dyDescent="0.2">
      <c r="A1104" t="s">
        <v>5</v>
      </c>
      <c r="B1104" s="1">
        <v>44381.637025462966</v>
      </c>
      <c r="C1104" s="1">
        <v>44381.639722222222</v>
      </c>
      <c r="D1104">
        <v>3.88333344459534</v>
      </c>
      <c r="E1104">
        <v>136003</v>
      </c>
      <c r="F1104">
        <v>136660</v>
      </c>
      <c r="G1104" t="s">
        <v>43</v>
      </c>
      <c r="H1104" t="s">
        <v>27</v>
      </c>
      <c r="I1104">
        <f>tbl_Fact[[#This Row],[Duration]] / 60</f>
        <v>6.4722224076588994E-2</v>
      </c>
      <c r="J1104">
        <f>IF(OR(G1104="Run Time", G1104="CC (Changeover Cleaning)"), I1104, 0)</f>
        <v>6.4722224076588994E-2</v>
      </c>
      <c r="K1104">
        <f>IF(G1104&lt;&gt;"PM (Maintenance)", I1104, 0)</f>
        <v>6.4722224076588994E-2</v>
      </c>
      <c r="L1104" s="5">
        <f>MAX(tbl_Fact[[#This Row],[TotalBiscuitsMade]],tbl_Fact[[#This Row],[GoodMadeBiscuits]])</f>
        <v>136660</v>
      </c>
      <c r="M1104" s="5">
        <f>IF(tbl_Fact[[#This Row],[Operating_Hours]]&gt;0,tbl_Fact[[#This Row],[Operating_Hours]]*51840,0)</f>
        <v>3355.2000961303734</v>
      </c>
    </row>
    <row r="1105" spans="1:13" hidden="1" x14ac:dyDescent="0.2">
      <c r="A1105" t="s">
        <v>5</v>
      </c>
      <c r="B1105" s="1">
        <v>44381.639722222222</v>
      </c>
      <c r="C1105" s="1">
        <v>44381.649513888886</v>
      </c>
      <c r="D1105">
        <v>14.1000003814697</v>
      </c>
      <c r="E1105">
        <v>145556</v>
      </c>
      <c r="F1105">
        <v>146385</v>
      </c>
      <c r="G1105" t="s">
        <v>44</v>
      </c>
      <c r="H1105" t="s">
        <v>27</v>
      </c>
      <c r="I1105">
        <f>tbl_Fact[[#This Row],[Duration]] / 60</f>
        <v>0.23500000635782833</v>
      </c>
      <c r="J1105">
        <f>IF(OR(G1105="Run Time", G1105="CC (Changeover Cleaning)"), I1105, 0)</f>
        <v>0</v>
      </c>
      <c r="K1105">
        <f>IF(G1105&lt;&gt;"PM (Maintenance)", I1105, 0)</f>
        <v>0.23500000635782833</v>
      </c>
      <c r="L1105" s="5">
        <f>MAX(tbl_Fact[[#This Row],[TotalBiscuitsMade]],tbl_Fact[[#This Row],[GoodMadeBiscuits]])</f>
        <v>146385</v>
      </c>
      <c r="M1105" s="5">
        <f>IF(tbl_Fact[[#This Row],[Operating_Hours]]&gt;0,tbl_Fact[[#This Row],[Operating_Hours]]*51840,0)</f>
        <v>0</v>
      </c>
    </row>
    <row r="1106" spans="1:13" hidden="1" x14ac:dyDescent="0.2">
      <c r="A1106" t="s">
        <v>6</v>
      </c>
      <c r="B1106" s="1">
        <v>44381.645416666666</v>
      </c>
      <c r="C1106" s="1">
        <v>44381.646006944444</v>
      </c>
      <c r="D1106">
        <v>0.84916669130325295</v>
      </c>
      <c r="E1106">
        <v>0</v>
      </c>
      <c r="F1106">
        <v>351</v>
      </c>
      <c r="G1106" t="s">
        <v>43</v>
      </c>
      <c r="H1106" t="s">
        <v>27</v>
      </c>
      <c r="I1106">
        <f>tbl_Fact[[#This Row],[Duration]] / 60</f>
        <v>1.415277818838755E-2</v>
      </c>
      <c r="J1106">
        <f>IF(OR(G1106="Run Time", G1106="CC (Changeover Cleaning)"), I1106, 0)</f>
        <v>1.415277818838755E-2</v>
      </c>
      <c r="K1106">
        <f>IF(G1106&lt;&gt;"PM (Maintenance)", I1106, 0)</f>
        <v>1.415277818838755E-2</v>
      </c>
      <c r="L1106" s="5">
        <f>MAX(tbl_Fact[[#This Row],[TotalBiscuitsMade]],tbl_Fact[[#This Row],[GoodMadeBiscuits]])</f>
        <v>351</v>
      </c>
      <c r="M1106" s="5">
        <f>IF(tbl_Fact[[#This Row],[Operating_Hours]]&gt;0,tbl_Fact[[#This Row],[Operating_Hours]]*51840,0)</f>
        <v>733.68002128601063</v>
      </c>
    </row>
    <row r="1107" spans="1:13" hidden="1" x14ac:dyDescent="0.2">
      <c r="A1107" t="s">
        <v>6</v>
      </c>
      <c r="B1107" s="1">
        <v>44381.646006944444</v>
      </c>
      <c r="C1107" s="1">
        <v>44381.647060185183</v>
      </c>
      <c r="D1107">
        <v>1.5167499780654901</v>
      </c>
      <c r="E1107">
        <v>0</v>
      </c>
      <c r="F1107">
        <v>170</v>
      </c>
      <c r="G1107" t="s">
        <v>44</v>
      </c>
      <c r="H1107" t="s">
        <v>27</v>
      </c>
      <c r="I1107">
        <f>tbl_Fact[[#This Row],[Duration]] / 60</f>
        <v>2.5279166301091501E-2</v>
      </c>
      <c r="J1107">
        <f>IF(OR(G1107="Run Time", G1107="CC (Changeover Cleaning)"), I1107, 0)</f>
        <v>0</v>
      </c>
      <c r="K1107">
        <f>IF(G1107&lt;&gt;"PM (Maintenance)", I1107, 0)</f>
        <v>2.5279166301091501E-2</v>
      </c>
      <c r="L1107" s="5">
        <f>MAX(tbl_Fact[[#This Row],[TotalBiscuitsMade]],tbl_Fact[[#This Row],[GoodMadeBiscuits]])</f>
        <v>170</v>
      </c>
      <c r="M1107" s="5">
        <f>IF(tbl_Fact[[#This Row],[Operating_Hours]]&gt;0,tbl_Fact[[#This Row],[Operating_Hours]]*51840,0)</f>
        <v>0</v>
      </c>
    </row>
    <row r="1108" spans="1:13" hidden="1" x14ac:dyDescent="0.2">
      <c r="A1108" t="s">
        <v>6</v>
      </c>
      <c r="B1108" s="1">
        <v>44381.647060185183</v>
      </c>
      <c r="C1108" s="1">
        <v>44381.647488425922</v>
      </c>
      <c r="D1108">
        <v>0.61671668291091897</v>
      </c>
      <c r="E1108">
        <v>0</v>
      </c>
      <c r="F1108">
        <v>402</v>
      </c>
      <c r="G1108" t="s">
        <v>43</v>
      </c>
      <c r="H1108" t="s">
        <v>27</v>
      </c>
      <c r="I1108">
        <f>tbl_Fact[[#This Row],[Duration]] / 60</f>
        <v>1.027861138184865E-2</v>
      </c>
      <c r="J1108">
        <f>IF(OR(G1108="Run Time", G1108="CC (Changeover Cleaning)"), I1108, 0)</f>
        <v>1.027861138184865E-2</v>
      </c>
      <c r="K1108">
        <f>IF(G1108&lt;&gt;"PM (Maintenance)", I1108, 0)</f>
        <v>1.027861138184865E-2</v>
      </c>
      <c r="L1108" s="5">
        <f>MAX(tbl_Fact[[#This Row],[TotalBiscuitsMade]],tbl_Fact[[#This Row],[GoodMadeBiscuits]])</f>
        <v>402</v>
      </c>
      <c r="M1108" s="5">
        <f>IF(tbl_Fact[[#This Row],[Operating_Hours]]&gt;0,tbl_Fact[[#This Row],[Operating_Hours]]*51840,0)</f>
        <v>532.84321403503407</v>
      </c>
    </row>
    <row r="1109" spans="1:13" hidden="1" x14ac:dyDescent="0.2">
      <c r="A1109" t="s">
        <v>6</v>
      </c>
      <c r="B1109" s="1">
        <v>44381.647488425922</v>
      </c>
      <c r="C1109" s="1">
        <v>44381.797060185185</v>
      </c>
      <c r="D1109">
        <v>215.38888549804699</v>
      </c>
      <c r="E1109">
        <v>0</v>
      </c>
      <c r="F1109">
        <v>357</v>
      </c>
      <c r="G1109" t="s">
        <v>44</v>
      </c>
      <c r="H1109" t="s">
        <v>27</v>
      </c>
      <c r="I1109">
        <f>tbl_Fact[[#This Row],[Duration]] / 60</f>
        <v>3.5898147583007831</v>
      </c>
      <c r="J1109">
        <f>IF(OR(G1109="Run Time", G1109="CC (Changeover Cleaning)"), I1109, 0)</f>
        <v>0</v>
      </c>
      <c r="K1109">
        <f>IF(G1109&lt;&gt;"PM (Maintenance)", I1109, 0)</f>
        <v>3.5898147583007831</v>
      </c>
      <c r="L1109" s="5">
        <f>MAX(tbl_Fact[[#This Row],[TotalBiscuitsMade]],tbl_Fact[[#This Row],[GoodMadeBiscuits]])</f>
        <v>357</v>
      </c>
      <c r="M1109" s="5">
        <f>IF(tbl_Fact[[#This Row],[Operating_Hours]]&gt;0,tbl_Fact[[#This Row],[Operating_Hours]]*51840,0)</f>
        <v>0</v>
      </c>
    </row>
    <row r="1110" spans="1:13" hidden="1" x14ac:dyDescent="0.2">
      <c r="A1110" t="s">
        <v>5</v>
      </c>
      <c r="B1110" s="1">
        <v>44381.649513888886</v>
      </c>
      <c r="C1110" s="1">
        <v>44381.649756944447</v>
      </c>
      <c r="D1110">
        <v>0.34999999403953602</v>
      </c>
      <c r="E1110">
        <v>145887</v>
      </c>
      <c r="F1110">
        <v>146093</v>
      </c>
      <c r="G1110" t="s">
        <v>43</v>
      </c>
      <c r="H1110" t="s">
        <v>27</v>
      </c>
      <c r="I1110">
        <f>tbl_Fact[[#This Row],[Duration]] / 60</f>
        <v>5.833333233992267E-3</v>
      </c>
      <c r="J1110">
        <f>IF(OR(G1110="Run Time", G1110="CC (Changeover Cleaning)"), I1110, 0)</f>
        <v>5.833333233992267E-3</v>
      </c>
      <c r="K1110">
        <f>IF(G1110&lt;&gt;"PM (Maintenance)", I1110, 0)</f>
        <v>5.833333233992267E-3</v>
      </c>
      <c r="L1110" s="5">
        <f>MAX(tbl_Fact[[#This Row],[TotalBiscuitsMade]],tbl_Fact[[#This Row],[GoodMadeBiscuits]])</f>
        <v>146093</v>
      </c>
      <c r="M1110" s="5">
        <f>IF(tbl_Fact[[#This Row],[Operating_Hours]]&gt;0,tbl_Fact[[#This Row],[Operating_Hours]]*51840,0)</f>
        <v>302.39999485015915</v>
      </c>
    </row>
    <row r="1111" spans="1:13" hidden="1" x14ac:dyDescent="0.2">
      <c r="A1111" t="s">
        <v>5</v>
      </c>
      <c r="B1111" s="1">
        <v>44381.649756944447</v>
      </c>
      <c r="C1111" s="1">
        <v>44381.656828703701</v>
      </c>
      <c r="D1111">
        <v>10.1833333969116</v>
      </c>
      <c r="E1111">
        <v>152379</v>
      </c>
      <c r="F1111">
        <v>153305</v>
      </c>
      <c r="G1111" t="s">
        <v>44</v>
      </c>
      <c r="H1111" t="s">
        <v>27</v>
      </c>
      <c r="I1111">
        <f>tbl_Fact[[#This Row],[Duration]] / 60</f>
        <v>0.16972222328185999</v>
      </c>
      <c r="J1111">
        <f>IF(OR(G1111="Run Time", G1111="CC (Changeover Cleaning)"), I1111, 0)</f>
        <v>0</v>
      </c>
      <c r="K1111">
        <f>IF(G1111&lt;&gt;"PM (Maintenance)", I1111, 0)</f>
        <v>0.16972222328185999</v>
      </c>
      <c r="L1111" s="5">
        <f>MAX(tbl_Fact[[#This Row],[TotalBiscuitsMade]],tbl_Fact[[#This Row],[GoodMadeBiscuits]])</f>
        <v>153305</v>
      </c>
      <c r="M1111" s="5">
        <f>IF(tbl_Fact[[#This Row],[Operating_Hours]]&gt;0,tbl_Fact[[#This Row],[Operating_Hours]]*51840,0)</f>
        <v>0</v>
      </c>
    </row>
    <row r="1112" spans="1:13" hidden="1" x14ac:dyDescent="0.2">
      <c r="A1112" t="s">
        <v>5</v>
      </c>
      <c r="B1112" s="1">
        <v>44381.656828703701</v>
      </c>
      <c r="C1112" s="1">
        <v>44381.665729166663</v>
      </c>
      <c r="D1112">
        <v>12.8166666030884</v>
      </c>
      <c r="E1112">
        <v>152632</v>
      </c>
      <c r="F1112">
        <v>153013</v>
      </c>
      <c r="G1112" t="s">
        <v>43</v>
      </c>
      <c r="H1112" t="s">
        <v>27</v>
      </c>
      <c r="I1112">
        <f>tbl_Fact[[#This Row],[Duration]] / 60</f>
        <v>0.21361111005147335</v>
      </c>
      <c r="J1112">
        <f>IF(OR(G1112="Run Time", G1112="CC (Changeover Cleaning)"), I1112, 0)</f>
        <v>0.21361111005147335</v>
      </c>
      <c r="K1112">
        <f>IF(G1112&lt;&gt;"PM (Maintenance)", I1112, 0)</f>
        <v>0.21361111005147335</v>
      </c>
      <c r="L1112" s="5">
        <f>MAX(tbl_Fact[[#This Row],[TotalBiscuitsMade]],tbl_Fact[[#This Row],[GoodMadeBiscuits]])</f>
        <v>153013</v>
      </c>
      <c r="M1112" s="5">
        <f>IF(tbl_Fact[[#This Row],[Operating_Hours]]&gt;0,tbl_Fact[[#This Row],[Operating_Hours]]*51840,0)</f>
        <v>11073.599945068378</v>
      </c>
    </row>
    <row r="1113" spans="1:13" hidden="1" x14ac:dyDescent="0.2">
      <c r="A1113" t="s">
        <v>5</v>
      </c>
      <c r="B1113" s="1">
        <v>44381.665729166663</v>
      </c>
      <c r="C1113" s="1">
        <v>44381.670370370368</v>
      </c>
      <c r="D1113">
        <v>6.6833333969116202</v>
      </c>
      <c r="E1113">
        <v>156682</v>
      </c>
      <c r="F1113">
        <v>157409</v>
      </c>
      <c r="G1113" t="s">
        <v>44</v>
      </c>
      <c r="H1113" t="s">
        <v>27</v>
      </c>
      <c r="I1113">
        <f>tbl_Fact[[#This Row],[Duration]] / 60</f>
        <v>0.111388889948527</v>
      </c>
      <c r="J1113">
        <f>IF(OR(G1113="Run Time", G1113="CC (Changeover Cleaning)"), I1113, 0)</f>
        <v>0</v>
      </c>
      <c r="K1113">
        <f>IF(G1113&lt;&gt;"PM (Maintenance)", I1113, 0)</f>
        <v>0.111388889948527</v>
      </c>
      <c r="L1113" s="5">
        <f>MAX(tbl_Fact[[#This Row],[TotalBiscuitsMade]],tbl_Fact[[#This Row],[GoodMadeBiscuits]])</f>
        <v>157409</v>
      </c>
      <c r="M1113" s="5">
        <f>IF(tbl_Fact[[#This Row],[Operating_Hours]]&gt;0,tbl_Fact[[#This Row],[Operating_Hours]]*51840,0)</f>
        <v>0</v>
      </c>
    </row>
    <row r="1114" spans="1:13" hidden="1" x14ac:dyDescent="0.2">
      <c r="A1114" t="s">
        <v>5</v>
      </c>
      <c r="B1114" s="1">
        <v>44381.670370370368</v>
      </c>
      <c r="C1114" s="1">
        <v>44381.672847222224</v>
      </c>
      <c r="D1114">
        <v>3.5666666030883798</v>
      </c>
      <c r="E1114">
        <v>156981</v>
      </c>
      <c r="F1114">
        <v>157254</v>
      </c>
      <c r="G1114" t="s">
        <v>43</v>
      </c>
      <c r="H1114" t="s">
        <v>27</v>
      </c>
      <c r="I1114">
        <f>tbl_Fact[[#This Row],[Duration]] / 60</f>
        <v>5.9444443384806332E-2</v>
      </c>
      <c r="J1114">
        <f>IF(OR(G1114="Run Time", G1114="CC (Changeover Cleaning)"), I1114, 0)</f>
        <v>5.9444443384806332E-2</v>
      </c>
      <c r="K1114">
        <f>IF(G1114&lt;&gt;"PM (Maintenance)", I1114, 0)</f>
        <v>5.9444443384806332E-2</v>
      </c>
      <c r="L1114" s="5">
        <f>MAX(tbl_Fact[[#This Row],[TotalBiscuitsMade]],tbl_Fact[[#This Row],[GoodMadeBiscuits]])</f>
        <v>157254</v>
      </c>
      <c r="M1114" s="5">
        <f>IF(tbl_Fact[[#This Row],[Operating_Hours]]&gt;0,tbl_Fact[[#This Row],[Operating_Hours]]*51840,0)</f>
        <v>3081.5999450683603</v>
      </c>
    </row>
    <row r="1115" spans="1:13" hidden="1" x14ac:dyDescent="0.2">
      <c r="A1115" t="s">
        <v>5</v>
      </c>
      <c r="B1115" s="1">
        <v>44381.672847222224</v>
      </c>
      <c r="C1115" s="1">
        <v>44381.676111111112</v>
      </c>
      <c r="D1115">
        <v>4.6999998092651403</v>
      </c>
      <c r="E1115">
        <v>159983</v>
      </c>
      <c r="F1115">
        <v>160438</v>
      </c>
      <c r="G1115" t="s">
        <v>44</v>
      </c>
      <c r="H1115" t="s">
        <v>27</v>
      </c>
      <c r="I1115">
        <f>tbl_Fact[[#This Row],[Duration]] / 60</f>
        <v>7.8333330154418998E-2</v>
      </c>
      <c r="J1115">
        <f>IF(OR(G1115="Run Time", G1115="CC (Changeover Cleaning)"), I1115, 0)</f>
        <v>0</v>
      </c>
      <c r="K1115">
        <f>IF(G1115&lt;&gt;"PM (Maintenance)", I1115, 0)</f>
        <v>7.8333330154418998E-2</v>
      </c>
      <c r="L1115" s="5">
        <f>MAX(tbl_Fact[[#This Row],[TotalBiscuitsMade]],tbl_Fact[[#This Row],[GoodMadeBiscuits]])</f>
        <v>160438</v>
      </c>
      <c r="M1115" s="5">
        <f>IF(tbl_Fact[[#This Row],[Operating_Hours]]&gt;0,tbl_Fact[[#This Row],[Operating_Hours]]*51840,0)</f>
        <v>0</v>
      </c>
    </row>
    <row r="1116" spans="1:13" hidden="1" x14ac:dyDescent="0.2">
      <c r="A1116" t="s">
        <v>5</v>
      </c>
      <c r="B1116" s="1">
        <v>44381.676111111112</v>
      </c>
      <c r="C1116" s="1">
        <v>44381.678055555552</v>
      </c>
      <c r="D1116">
        <v>2.7999999523162802</v>
      </c>
      <c r="E1116">
        <v>159753</v>
      </c>
      <c r="F1116">
        <v>160115</v>
      </c>
      <c r="G1116" t="s">
        <v>43</v>
      </c>
      <c r="H1116" t="s">
        <v>27</v>
      </c>
      <c r="I1116">
        <f>tbl_Fact[[#This Row],[Duration]] / 60</f>
        <v>4.6666665871938004E-2</v>
      </c>
      <c r="J1116">
        <f>IF(OR(G1116="Run Time", G1116="CC (Changeover Cleaning)"), I1116, 0)</f>
        <v>4.6666665871938004E-2</v>
      </c>
      <c r="K1116">
        <f>IF(G1116&lt;&gt;"PM (Maintenance)", I1116, 0)</f>
        <v>4.6666665871938004E-2</v>
      </c>
      <c r="L1116" s="5">
        <f>MAX(tbl_Fact[[#This Row],[TotalBiscuitsMade]],tbl_Fact[[#This Row],[GoodMadeBiscuits]])</f>
        <v>160115</v>
      </c>
      <c r="M1116" s="5">
        <f>IF(tbl_Fact[[#This Row],[Operating_Hours]]&gt;0,tbl_Fact[[#This Row],[Operating_Hours]]*51840,0)</f>
        <v>2419.1999588012663</v>
      </c>
    </row>
    <row r="1117" spans="1:13" hidden="1" x14ac:dyDescent="0.2">
      <c r="A1117" t="s">
        <v>5</v>
      </c>
      <c r="B1117" s="1">
        <v>44381.678055555552</v>
      </c>
      <c r="C1117" s="1">
        <v>44381.696168981478</v>
      </c>
      <c r="D1117">
        <v>26.0833339691162</v>
      </c>
      <c r="E1117">
        <v>177802</v>
      </c>
      <c r="F1117">
        <v>178269</v>
      </c>
      <c r="G1117" t="s">
        <v>44</v>
      </c>
      <c r="H1117" t="s">
        <v>27</v>
      </c>
      <c r="I1117">
        <f>tbl_Fact[[#This Row],[Duration]] / 60</f>
        <v>0.43472223281860334</v>
      </c>
      <c r="J1117">
        <f>IF(OR(G1117="Run Time", G1117="CC (Changeover Cleaning)"), I1117, 0)</f>
        <v>0</v>
      </c>
      <c r="K1117">
        <f>IF(G1117&lt;&gt;"PM (Maintenance)", I1117, 0)</f>
        <v>0.43472223281860334</v>
      </c>
      <c r="L1117" s="5">
        <f>MAX(tbl_Fact[[#This Row],[TotalBiscuitsMade]],tbl_Fact[[#This Row],[GoodMadeBiscuits]])</f>
        <v>178269</v>
      </c>
      <c r="M1117" s="5">
        <f>IF(tbl_Fact[[#This Row],[Operating_Hours]]&gt;0,tbl_Fact[[#This Row],[Operating_Hours]]*51840,0)</f>
        <v>0</v>
      </c>
    </row>
    <row r="1118" spans="1:13" hidden="1" x14ac:dyDescent="0.2">
      <c r="A1118" t="s">
        <v>5</v>
      </c>
      <c r="B1118" s="1">
        <v>44381.696168981478</v>
      </c>
      <c r="C1118" s="1">
        <v>44381.69771990741</v>
      </c>
      <c r="D1118">
        <v>2.2333333492279102</v>
      </c>
      <c r="E1118">
        <v>177903</v>
      </c>
      <c r="F1118">
        <v>178617</v>
      </c>
      <c r="G1118" t="s">
        <v>43</v>
      </c>
      <c r="H1118" t="s">
        <v>27</v>
      </c>
      <c r="I1118">
        <f>tbl_Fact[[#This Row],[Duration]] / 60</f>
        <v>3.7222222487131834E-2</v>
      </c>
      <c r="J1118">
        <f>IF(OR(G1118="Run Time", G1118="CC (Changeover Cleaning)"), I1118, 0)</f>
        <v>3.7222222487131834E-2</v>
      </c>
      <c r="K1118">
        <f>IF(G1118&lt;&gt;"PM (Maintenance)", I1118, 0)</f>
        <v>3.7222222487131834E-2</v>
      </c>
      <c r="L1118" s="5">
        <f>MAX(tbl_Fact[[#This Row],[TotalBiscuitsMade]],tbl_Fact[[#This Row],[GoodMadeBiscuits]])</f>
        <v>178617</v>
      </c>
      <c r="M1118" s="5">
        <f>IF(tbl_Fact[[#This Row],[Operating_Hours]]&gt;0,tbl_Fact[[#This Row],[Operating_Hours]]*51840,0)</f>
        <v>1929.6000137329142</v>
      </c>
    </row>
    <row r="1119" spans="1:13" hidden="1" x14ac:dyDescent="0.2">
      <c r="A1119" t="s">
        <v>5</v>
      </c>
      <c r="B1119" s="1">
        <v>44381.69771990741</v>
      </c>
      <c r="C1119" s="1">
        <v>44381.704212962963</v>
      </c>
      <c r="D1119">
        <v>9.3500003814697301</v>
      </c>
      <c r="E1119">
        <v>184039</v>
      </c>
      <c r="F1119">
        <v>184630</v>
      </c>
      <c r="G1119" t="s">
        <v>44</v>
      </c>
      <c r="H1119" t="s">
        <v>27</v>
      </c>
      <c r="I1119">
        <f>tbl_Fact[[#This Row],[Duration]] / 60</f>
        <v>0.15583333969116217</v>
      </c>
      <c r="J1119">
        <f>IF(OR(G1119="Run Time", G1119="CC (Changeover Cleaning)"), I1119, 0)</f>
        <v>0</v>
      </c>
      <c r="K1119">
        <f>IF(G1119&lt;&gt;"PM (Maintenance)", I1119, 0)</f>
        <v>0.15583333969116217</v>
      </c>
      <c r="L1119" s="5">
        <f>MAX(tbl_Fact[[#This Row],[TotalBiscuitsMade]],tbl_Fact[[#This Row],[GoodMadeBiscuits]])</f>
        <v>184630</v>
      </c>
      <c r="M1119" s="5">
        <f>IF(tbl_Fact[[#This Row],[Operating_Hours]]&gt;0,tbl_Fact[[#This Row],[Operating_Hours]]*51840,0)</f>
        <v>0</v>
      </c>
    </row>
    <row r="1120" spans="1:13" hidden="1" x14ac:dyDescent="0.2">
      <c r="A1120" t="s">
        <v>5</v>
      </c>
      <c r="B1120" s="1">
        <v>44381.704212962963</v>
      </c>
      <c r="C1120" s="1">
        <v>44381.70511574074</v>
      </c>
      <c r="D1120">
        <v>1.29999995231628</v>
      </c>
      <c r="E1120">
        <v>184135</v>
      </c>
      <c r="F1120">
        <v>184989</v>
      </c>
      <c r="G1120" t="s">
        <v>43</v>
      </c>
      <c r="H1120" t="s">
        <v>27</v>
      </c>
      <c r="I1120">
        <f>tbl_Fact[[#This Row],[Duration]] / 60</f>
        <v>2.1666665871937999E-2</v>
      </c>
      <c r="J1120">
        <f>IF(OR(G1120="Run Time", G1120="CC (Changeover Cleaning)"), I1120, 0)</f>
        <v>2.1666665871937999E-2</v>
      </c>
      <c r="K1120">
        <f>IF(G1120&lt;&gt;"PM (Maintenance)", I1120, 0)</f>
        <v>2.1666665871937999E-2</v>
      </c>
      <c r="L1120" s="5">
        <f>MAX(tbl_Fact[[#This Row],[TotalBiscuitsMade]],tbl_Fact[[#This Row],[GoodMadeBiscuits]])</f>
        <v>184989</v>
      </c>
      <c r="M1120" s="5">
        <f>IF(tbl_Fact[[#This Row],[Operating_Hours]]&gt;0,tbl_Fact[[#This Row],[Operating_Hours]]*51840,0)</f>
        <v>1123.1999588012659</v>
      </c>
    </row>
    <row r="1121" spans="1:13" hidden="1" x14ac:dyDescent="0.2">
      <c r="A1121" t="s">
        <v>5</v>
      </c>
      <c r="B1121" s="1">
        <v>44381.70511574074</v>
      </c>
      <c r="C1121" s="1">
        <v>44381.706018518518</v>
      </c>
      <c r="D1121">
        <v>1.29999995231628</v>
      </c>
      <c r="E1121">
        <v>184672</v>
      </c>
      <c r="F1121">
        <v>185358</v>
      </c>
      <c r="G1121" t="s">
        <v>44</v>
      </c>
      <c r="H1121" t="s">
        <v>27</v>
      </c>
      <c r="I1121">
        <f>tbl_Fact[[#This Row],[Duration]] / 60</f>
        <v>2.1666665871937999E-2</v>
      </c>
      <c r="J1121">
        <f>IF(OR(G1121="Run Time", G1121="CC (Changeover Cleaning)"), I1121, 0)</f>
        <v>0</v>
      </c>
      <c r="K1121">
        <f>IF(G1121&lt;&gt;"PM (Maintenance)", I1121, 0)</f>
        <v>2.1666665871937999E-2</v>
      </c>
      <c r="L1121" s="5">
        <f>MAX(tbl_Fact[[#This Row],[TotalBiscuitsMade]],tbl_Fact[[#This Row],[GoodMadeBiscuits]])</f>
        <v>185358</v>
      </c>
      <c r="M1121" s="5">
        <f>IF(tbl_Fact[[#This Row],[Operating_Hours]]&gt;0,tbl_Fact[[#This Row],[Operating_Hours]]*51840,0)</f>
        <v>0</v>
      </c>
    </row>
    <row r="1122" spans="1:13" hidden="1" x14ac:dyDescent="0.2">
      <c r="A1122" t="s">
        <v>5</v>
      </c>
      <c r="B1122" s="1">
        <v>44381.706018518518</v>
      </c>
      <c r="C1122" s="1">
        <v>44381.708333333336</v>
      </c>
      <c r="D1122">
        <v>3.3333332538604701</v>
      </c>
      <c r="E1122">
        <v>184911</v>
      </c>
      <c r="F1122">
        <v>185475</v>
      </c>
      <c r="G1122" t="s">
        <v>43</v>
      </c>
      <c r="H1122" t="s">
        <v>27</v>
      </c>
      <c r="I1122">
        <f>tbl_Fact[[#This Row],[Duration]] / 60</f>
        <v>5.5555554231007838E-2</v>
      </c>
      <c r="J1122">
        <f>IF(OR(G1122="Run Time", G1122="CC (Changeover Cleaning)"), I1122, 0)</f>
        <v>5.5555554231007838E-2</v>
      </c>
      <c r="K1122">
        <f>IF(G1122&lt;&gt;"PM (Maintenance)", I1122, 0)</f>
        <v>5.5555554231007838E-2</v>
      </c>
      <c r="L1122" s="5">
        <f>MAX(tbl_Fact[[#This Row],[TotalBiscuitsMade]],tbl_Fact[[#This Row],[GoodMadeBiscuits]])</f>
        <v>185475</v>
      </c>
      <c r="M1122" s="5">
        <f>IF(tbl_Fact[[#This Row],[Operating_Hours]]&gt;0,tbl_Fact[[#This Row],[Operating_Hours]]*51840,0)</f>
        <v>2879.9999313354465</v>
      </c>
    </row>
    <row r="1123" spans="1:13" hidden="1" x14ac:dyDescent="0.2">
      <c r="A1123" t="s">
        <v>5</v>
      </c>
      <c r="B1123" s="1">
        <v>44381.708333333336</v>
      </c>
      <c r="C1123" s="1">
        <v>44381.726423611108</v>
      </c>
      <c r="D1123">
        <v>26.049999237060501</v>
      </c>
      <c r="E1123">
        <v>202623</v>
      </c>
      <c r="F1123">
        <v>203212</v>
      </c>
      <c r="G1123" t="s">
        <v>44</v>
      </c>
      <c r="H1123" t="s">
        <v>27</v>
      </c>
      <c r="I1123">
        <f>tbl_Fact[[#This Row],[Duration]] / 60</f>
        <v>0.43416665395100834</v>
      </c>
      <c r="J1123">
        <f>IF(OR(G1123="Run Time", G1123="CC (Changeover Cleaning)"), I1123, 0)</f>
        <v>0</v>
      </c>
      <c r="K1123">
        <f>IF(G1123&lt;&gt;"PM (Maintenance)", I1123, 0)</f>
        <v>0.43416665395100834</v>
      </c>
      <c r="L1123" s="5">
        <f>MAX(tbl_Fact[[#This Row],[TotalBiscuitsMade]],tbl_Fact[[#This Row],[GoodMadeBiscuits]])</f>
        <v>203212</v>
      </c>
      <c r="M1123" s="5">
        <f>IF(tbl_Fact[[#This Row],[Operating_Hours]]&gt;0,tbl_Fact[[#This Row],[Operating_Hours]]*51840,0)</f>
        <v>0</v>
      </c>
    </row>
    <row r="1124" spans="1:13" hidden="1" x14ac:dyDescent="0.2">
      <c r="A1124" t="s">
        <v>5</v>
      </c>
      <c r="B1124" s="1">
        <v>44381.726423611108</v>
      </c>
      <c r="C1124" s="1">
        <v>44381.733854166669</v>
      </c>
      <c r="D1124">
        <v>10.699999809265099</v>
      </c>
      <c r="E1124">
        <v>202998</v>
      </c>
      <c r="F1124">
        <v>203530</v>
      </c>
      <c r="G1124" t="s">
        <v>43</v>
      </c>
      <c r="H1124" t="s">
        <v>27</v>
      </c>
      <c r="I1124">
        <f>tbl_Fact[[#This Row],[Duration]] / 60</f>
        <v>0.17833333015441832</v>
      </c>
      <c r="J1124">
        <f>IF(OR(G1124="Run Time", G1124="CC (Changeover Cleaning)"), I1124, 0)</f>
        <v>0.17833333015441832</v>
      </c>
      <c r="K1124">
        <f>IF(G1124&lt;&gt;"PM (Maintenance)", I1124, 0)</f>
        <v>0.17833333015441832</v>
      </c>
      <c r="L1124" s="5">
        <f>MAX(tbl_Fact[[#This Row],[TotalBiscuitsMade]],tbl_Fact[[#This Row],[GoodMadeBiscuits]])</f>
        <v>203530</v>
      </c>
      <c r="M1124" s="5">
        <f>IF(tbl_Fact[[#This Row],[Operating_Hours]]&gt;0,tbl_Fact[[#This Row],[Operating_Hours]]*51840,0)</f>
        <v>9244.7998352050454</v>
      </c>
    </row>
    <row r="1125" spans="1:13" hidden="1" x14ac:dyDescent="0.2">
      <c r="A1125" t="s">
        <v>5</v>
      </c>
      <c r="B1125" s="1">
        <v>44381.733854166669</v>
      </c>
      <c r="C1125" s="1">
        <v>44381.743263888886</v>
      </c>
      <c r="D1125">
        <v>13.550000190734901</v>
      </c>
      <c r="E1125">
        <v>211750</v>
      </c>
      <c r="F1125">
        <v>212476</v>
      </c>
      <c r="G1125" t="s">
        <v>44</v>
      </c>
      <c r="H1125" t="s">
        <v>27</v>
      </c>
      <c r="I1125">
        <f>tbl_Fact[[#This Row],[Duration]] / 60</f>
        <v>0.22583333651224835</v>
      </c>
      <c r="J1125">
        <f>IF(OR(G1125="Run Time", G1125="CC (Changeover Cleaning)"), I1125, 0)</f>
        <v>0</v>
      </c>
      <c r="K1125">
        <f>IF(G1125&lt;&gt;"PM (Maintenance)", I1125, 0)</f>
        <v>0.22583333651224835</v>
      </c>
      <c r="L1125" s="5">
        <f>MAX(tbl_Fact[[#This Row],[TotalBiscuitsMade]],tbl_Fact[[#This Row],[GoodMadeBiscuits]])</f>
        <v>212476</v>
      </c>
      <c r="M1125" s="5">
        <f>IF(tbl_Fact[[#This Row],[Operating_Hours]]&gt;0,tbl_Fact[[#This Row],[Operating_Hours]]*51840,0)</f>
        <v>0</v>
      </c>
    </row>
    <row r="1126" spans="1:13" hidden="1" x14ac:dyDescent="0.2">
      <c r="A1126" t="s">
        <v>5</v>
      </c>
      <c r="B1126" s="1">
        <v>44381.743263888886</v>
      </c>
      <c r="C1126" s="1">
        <v>44381.744849537034</v>
      </c>
      <c r="D1126">
        <v>2.2833333015441899</v>
      </c>
      <c r="E1126">
        <v>212104</v>
      </c>
      <c r="F1126">
        <v>212278</v>
      </c>
      <c r="G1126" t="s">
        <v>43</v>
      </c>
      <c r="H1126" t="s">
        <v>27</v>
      </c>
      <c r="I1126">
        <f>tbl_Fact[[#This Row],[Duration]] / 60</f>
        <v>3.8055555025736501E-2</v>
      </c>
      <c r="J1126">
        <f>IF(OR(G1126="Run Time", G1126="CC (Changeover Cleaning)"), I1126, 0)</f>
        <v>3.8055555025736501E-2</v>
      </c>
      <c r="K1126">
        <f>IF(G1126&lt;&gt;"PM (Maintenance)", I1126, 0)</f>
        <v>3.8055555025736501E-2</v>
      </c>
      <c r="L1126" s="5">
        <f>MAX(tbl_Fact[[#This Row],[TotalBiscuitsMade]],tbl_Fact[[#This Row],[GoodMadeBiscuits]])</f>
        <v>212278</v>
      </c>
      <c r="M1126" s="5">
        <f>IF(tbl_Fact[[#This Row],[Operating_Hours]]&gt;0,tbl_Fact[[#This Row],[Operating_Hours]]*51840,0)</f>
        <v>1972.7999725341801</v>
      </c>
    </row>
    <row r="1127" spans="1:13" hidden="1" x14ac:dyDescent="0.2">
      <c r="A1127" t="s">
        <v>5</v>
      </c>
      <c r="B1127" s="1">
        <v>44381.744849537034</v>
      </c>
      <c r="C1127" s="1">
        <v>44381.749282407407</v>
      </c>
      <c r="D1127">
        <v>6.3833332061767596</v>
      </c>
      <c r="E1127">
        <v>215920</v>
      </c>
      <c r="F1127">
        <v>216873</v>
      </c>
      <c r="G1127" t="s">
        <v>44</v>
      </c>
      <c r="H1127" t="s">
        <v>27</v>
      </c>
      <c r="I1127">
        <f>tbl_Fact[[#This Row],[Duration]] / 60</f>
        <v>0.10638888676961265</v>
      </c>
      <c r="J1127">
        <f>IF(OR(G1127="Run Time", G1127="CC (Changeover Cleaning)"), I1127, 0)</f>
        <v>0</v>
      </c>
      <c r="K1127">
        <f>IF(G1127&lt;&gt;"PM (Maintenance)", I1127, 0)</f>
        <v>0.10638888676961265</v>
      </c>
      <c r="L1127" s="5">
        <f>MAX(tbl_Fact[[#This Row],[TotalBiscuitsMade]],tbl_Fact[[#This Row],[GoodMadeBiscuits]])</f>
        <v>216873</v>
      </c>
      <c r="M1127" s="5">
        <f>IF(tbl_Fact[[#This Row],[Operating_Hours]]&gt;0,tbl_Fact[[#This Row],[Operating_Hours]]*51840,0)</f>
        <v>0</v>
      </c>
    </row>
    <row r="1128" spans="1:13" hidden="1" x14ac:dyDescent="0.2">
      <c r="A1128" t="s">
        <v>5</v>
      </c>
      <c r="B1128" s="1">
        <v>44381.749282407407</v>
      </c>
      <c r="C1128" s="1">
        <v>44381.751226851855</v>
      </c>
      <c r="D1128">
        <v>2.7999999523162802</v>
      </c>
      <c r="E1128">
        <v>216158</v>
      </c>
      <c r="F1128">
        <v>216653</v>
      </c>
      <c r="G1128" t="s">
        <v>43</v>
      </c>
      <c r="H1128" t="s">
        <v>27</v>
      </c>
      <c r="I1128">
        <f>tbl_Fact[[#This Row],[Duration]] / 60</f>
        <v>4.6666665871938004E-2</v>
      </c>
      <c r="J1128">
        <f>IF(OR(G1128="Run Time", G1128="CC (Changeover Cleaning)"), I1128, 0)</f>
        <v>4.6666665871938004E-2</v>
      </c>
      <c r="K1128">
        <f>IF(G1128&lt;&gt;"PM (Maintenance)", I1128, 0)</f>
        <v>4.6666665871938004E-2</v>
      </c>
      <c r="L1128" s="5">
        <f>MAX(tbl_Fact[[#This Row],[TotalBiscuitsMade]],tbl_Fact[[#This Row],[GoodMadeBiscuits]])</f>
        <v>216653</v>
      </c>
      <c r="M1128" s="5">
        <f>IF(tbl_Fact[[#This Row],[Operating_Hours]]&gt;0,tbl_Fact[[#This Row],[Operating_Hours]]*51840,0)</f>
        <v>2419.1999588012663</v>
      </c>
    </row>
    <row r="1129" spans="1:13" hidden="1" x14ac:dyDescent="0.2">
      <c r="A1129" t="s">
        <v>5</v>
      </c>
      <c r="B1129" s="1">
        <v>44381.751226851855</v>
      </c>
      <c r="C1129" s="1">
        <v>44381.757581018515</v>
      </c>
      <c r="D1129">
        <v>9.1499996185302699</v>
      </c>
      <c r="E1129">
        <v>222000</v>
      </c>
      <c r="F1129">
        <v>222605</v>
      </c>
      <c r="G1129" t="s">
        <v>44</v>
      </c>
      <c r="H1129" t="s">
        <v>27</v>
      </c>
      <c r="I1129">
        <f>tbl_Fact[[#This Row],[Duration]] / 60</f>
        <v>0.15249999364217118</v>
      </c>
      <c r="J1129">
        <f>IF(OR(G1129="Run Time", G1129="CC (Changeover Cleaning)"), I1129, 0)</f>
        <v>0</v>
      </c>
      <c r="K1129">
        <f>IF(G1129&lt;&gt;"PM (Maintenance)", I1129, 0)</f>
        <v>0.15249999364217118</v>
      </c>
      <c r="L1129" s="5">
        <f>MAX(tbl_Fact[[#This Row],[TotalBiscuitsMade]],tbl_Fact[[#This Row],[GoodMadeBiscuits]])</f>
        <v>222605</v>
      </c>
      <c r="M1129" s="5">
        <f>IF(tbl_Fact[[#This Row],[Operating_Hours]]&gt;0,tbl_Fact[[#This Row],[Operating_Hours]]*51840,0)</f>
        <v>0</v>
      </c>
    </row>
    <row r="1130" spans="1:13" hidden="1" x14ac:dyDescent="0.2">
      <c r="A1130" t="s">
        <v>5</v>
      </c>
      <c r="B1130" s="1">
        <v>44381.757581018515</v>
      </c>
      <c r="C1130" s="1">
        <v>44381.788101851853</v>
      </c>
      <c r="D1130">
        <v>43.950000762939503</v>
      </c>
      <c r="E1130">
        <v>222445</v>
      </c>
      <c r="F1130">
        <v>430</v>
      </c>
      <c r="G1130" t="s">
        <v>43</v>
      </c>
      <c r="H1130" t="s">
        <v>27</v>
      </c>
      <c r="I1130">
        <f>tbl_Fact[[#This Row],[Duration]] / 60</f>
        <v>0.73250001271565834</v>
      </c>
      <c r="J1130">
        <f>IF(OR(G1130="Run Time", G1130="CC (Changeover Cleaning)"), I1130, 0)</f>
        <v>0.73250001271565834</v>
      </c>
      <c r="K1130">
        <f>IF(G1130&lt;&gt;"PM (Maintenance)", I1130, 0)</f>
        <v>0.73250001271565834</v>
      </c>
      <c r="L1130" s="5">
        <f>MAX(tbl_Fact[[#This Row],[TotalBiscuitsMade]],tbl_Fact[[#This Row],[GoodMadeBiscuits]])</f>
        <v>222445</v>
      </c>
      <c r="M1130" s="5">
        <f>IF(tbl_Fact[[#This Row],[Operating_Hours]]&gt;0,tbl_Fact[[#This Row],[Operating_Hours]]*51840,0)</f>
        <v>37972.800659179731</v>
      </c>
    </row>
    <row r="1131" spans="1:13" hidden="1" x14ac:dyDescent="0.2">
      <c r="A1131" t="s">
        <v>5</v>
      </c>
      <c r="B1131" s="1">
        <v>44381.788101851853</v>
      </c>
      <c r="C1131" s="1">
        <v>44381.788460648146</v>
      </c>
      <c r="D1131">
        <v>0.51666665077209495</v>
      </c>
      <c r="E1131">
        <v>222220</v>
      </c>
      <c r="F1131">
        <v>395</v>
      </c>
      <c r="G1131" t="s">
        <v>44</v>
      </c>
      <c r="H1131" t="s">
        <v>27</v>
      </c>
      <c r="I1131">
        <f>tbl_Fact[[#This Row],[Duration]] / 60</f>
        <v>8.6111108462015827E-3</v>
      </c>
      <c r="J1131">
        <f>IF(OR(G1131="Run Time", G1131="CC (Changeover Cleaning)"), I1131, 0)</f>
        <v>0</v>
      </c>
      <c r="K1131">
        <f>IF(G1131&lt;&gt;"PM (Maintenance)", I1131, 0)</f>
        <v>8.6111108462015827E-3</v>
      </c>
      <c r="L1131" s="5">
        <f>MAX(tbl_Fact[[#This Row],[TotalBiscuitsMade]],tbl_Fact[[#This Row],[GoodMadeBiscuits]])</f>
        <v>222220</v>
      </c>
      <c r="M1131" s="5">
        <f>IF(tbl_Fact[[#This Row],[Operating_Hours]]&gt;0,tbl_Fact[[#This Row],[Operating_Hours]]*51840,0)</f>
        <v>0</v>
      </c>
    </row>
    <row r="1132" spans="1:13" hidden="1" x14ac:dyDescent="0.2">
      <c r="A1132" t="s">
        <v>5</v>
      </c>
      <c r="B1132" s="1">
        <v>44381.788460648146</v>
      </c>
      <c r="C1132" s="1">
        <v>44381.788912037038</v>
      </c>
      <c r="D1132">
        <v>0.64999997615814198</v>
      </c>
      <c r="E1132">
        <v>222210</v>
      </c>
      <c r="F1132">
        <v>241</v>
      </c>
      <c r="G1132" t="s">
        <v>43</v>
      </c>
      <c r="H1132" t="s">
        <v>27</v>
      </c>
      <c r="I1132">
        <f>tbl_Fact[[#This Row],[Duration]] / 60</f>
        <v>1.0833332935969033E-2</v>
      </c>
      <c r="J1132">
        <f>IF(OR(G1132="Run Time", G1132="CC (Changeover Cleaning)"), I1132, 0)</f>
        <v>1.0833332935969033E-2</v>
      </c>
      <c r="K1132">
        <f>IF(G1132&lt;&gt;"PM (Maintenance)", I1132, 0)</f>
        <v>1.0833332935969033E-2</v>
      </c>
      <c r="L1132" s="5">
        <f>MAX(tbl_Fact[[#This Row],[TotalBiscuitsMade]],tbl_Fact[[#This Row],[GoodMadeBiscuits]])</f>
        <v>222210</v>
      </c>
      <c r="M1132" s="5">
        <f>IF(tbl_Fact[[#This Row],[Operating_Hours]]&gt;0,tbl_Fact[[#This Row],[Operating_Hours]]*51840,0)</f>
        <v>561.59997940063465</v>
      </c>
    </row>
    <row r="1133" spans="1:13" hidden="1" x14ac:dyDescent="0.2">
      <c r="A1133" t="s">
        <v>5</v>
      </c>
      <c r="B1133" s="1">
        <v>44381.788912037038</v>
      </c>
      <c r="C1133" s="1">
        <v>44381.789143518516</v>
      </c>
      <c r="D1133">
        <v>0.33333334326744102</v>
      </c>
      <c r="E1133">
        <v>222290</v>
      </c>
      <c r="F1133">
        <v>542</v>
      </c>
      <c r="G1133" t="s">
        <v>44</v>
      </c>
      <c r="H1133" t="s">
        <v>27</v>
      </c>
      <c r="I1133">
        <f>tbl_Fact[[#This Row],[Duration]] / 60</f>
        <v>5.5555557211240166E-3</v>
      </c>
      <c r="J1133">
        <f>IF(OR(G1133="Run Time", G1133="CC (Changeover Cleaning)"), I1133, 0)</f>
        <v>0</v>
      </c>
      <c r="K1133">
        <f>IF(G1133&lt;&gt;"PM (Maintenance)", I1133, 0)</f>
        <v>5.5555557211240166E-3</v>
      </c>
      <c r="L1133" s="5">
        <f>MAX(tbl_Fact[[#This Row],[TotalBiscuitsMade]],tbl_Fact[[#This Row],[GoodMadeBiscuits]])</f>
        <v>222290</v>
      </c>
      <c r="M1133" s="5">
        <f>IF(tbl_Fact[[#This Row],[Operating_Hours]]&gt;0,tbl_Fact[[#This Row],[Operating_Hours]]*51840,0)</f>
        <v>0</v>
      </c>
    </row>
    <row r="1134" spans="1:13" hidden="1" x14ac:dyDescent="0.2">
      <c r="A1134" t="s">
        <v>5</v>
      </c>
      <c r="B1134" s="1">
        <v>44381.789143518516</v>
      </c>
      <c r="C1134" s="1">
        <v>44381.789895833332</v>
      </c>
      <c r="D1134">
        <v>1.0833333730697601</v>
      </c>
      <c r="E1134">
        <v>222402</v>
      </c>
      <c r="F1134">
        <v>441</v>
      </c>
      <c r="G1134" t="s">
        <v>43</v>
      </c>
      <c r="H1134" t="s">
        <v>27</v>
      </c>
      <c r="I1134">
        <f>tbl_Fact[[#This Row],[Duration]] / 60</f>
        <v>1.8055556217829335E-2</v>
      </c>
      <c r="J1134">
        <f>IF(OR(G1134="Run Time", G1134="CC (Changeover Cleaning)"), I1134, 0)</f>
        <v>1.8055556217829335E-2</v>
      </c>
      <c r="K1134">
        <f>IF(G1134&lt;&gt;"PM (Maintenance)", I1134, 0)</f>
        <v>1.8055556217829335E-2</v>
      </c>
      <c r="L1134" s="5">
        <f>MAX(tbl_Fact[[#This Row],[TotalBiscuitsMade]],tbl_Fact[[#This Row],[GoodMadeBiscuits]])</f>
        <v>222402</v>
      </c>
      <c r="M1134" s="5">
        <f>IF(tbl_Fact[[#This Row],[Operating_Hours]]&gt;0,tbl_Fact[[#This Row],[Operating_Hours]]*51840,0)</f>
        <v>936.00003433227266</v>
      </c>
    </row>
    <row r="1135" spans="1:13" hidden="1" x14ac:dyDescent="0.2">
      <c r="A1135" t="s">
        <v>5</v>
      </c>
      <c r="B1135" s="1">
        <v>44381.789895833332</v>
      </c>
      <c r="C1135" s="1">
        <v>44381.798807870371</v>
      </c>
      <c r="D1135">
        <v>12.8333330154419</v>
      </c>
      <c r="E1135">
        <v>231003</v>
      </c>
      <c r="F1135">
        <v>8854</v>
      </c>
      <c r="G1135" t="s">
        <v>44</v>
      </c>
      <c r="H1135" t="s">
        <v>27</v>
      </c>
      <c r="I1135">
        <f>tbl_Fact[[#This Row],[Duration]] / 60</f>
        <v>0.21388888359069833</v>
      </c>
      <c r="J1135">
        <f>IF(OR(G1135="Run Time", G1135="CC (Changeover Cleaning)"), I1135, 0)</f>
        <v>0</v>
      </c>
      <c r="K1135">
        <f>IF(G1135&lt;&gt;"PM (Maintenance)", I1135, 0)</f>
        <v>0.21388888359069833</v>
      </c>
      <c r="L1135" s="5">
        <f>MAX(tbl_Fact[[#This Row],[TotalBiscuitsMade]],tbl_Fact[[#This Row],[GoodMadeBiscuits]])</f>
        <v>231003</v>
      </c>
      <c r="M1135" s="5">
        <f>IF(tbl_Fact[[#This Row],[Operating_Hours]]&gt;0,tbl_Fact[[#This Row],[Operating_Hours]]*51840,0)</f>
        <v>0</v>
      </c>
    </row>
    <row r="1136" spans="1:13" hidden="1" x14ac:dyDescent="0.2">
      <c r="A1136" t="s">
        <v>5</v>
      </c>
      <c r="B1136" s="1">
        <v>44381.789895833332</v>
      </c>
      <c r="C1136" s="1">
        <v>44381.789895833332</v>
      </c>
      <c r="D1136">
        <v>0</v>
      </c>
      <c r="E1136">
        <v>224154</v>
      </c>
      <c r="F1136">
        <v>1898</v>
      </c>
      <c r="G1136" t="s">
        <v>44</v>
      </c>
      <c r="H1136" t="s">
        <v>27</v>
      </c>
      <c r="I1136">
        <f>tbl_Fact[[#This Row],[Duration]] / 60</f>
        <v>0</v>
      </c>
      <c r="J1136">
        <f>IF(OR(G1136="Run Time", G1136="CC (Changeover Cleaning)"), I1136, 0)</f>
        <v>0</v>
      </c>
      <c r="K1136">
        <f>IF(G1136&lt;&gt;"PM (Maintenance)", I1136, 0)</f>
        <v>0</v>
      </c>
      <c r="L1136" s="5">
        <f>MAX(tbl_Fact[[#This Row],[TotalBiscuitsMade]],tbl_Fact[[#This Row],[GoodMadeBiscuits]])</f>
        <v>224154</v>
      </c>
      <c r="M1136" s="5">
        <f>IF(tbl_Fact[[#This Row],[Operating_Hours]]&gt;0,tbl_Fact[[#This Row],[Operating_Hours]]*51840,0)</f>
        <v>0</v>
      </c>
    </row>
    <row r="1137" spans="1:13" hidden="1" x14ac:dyDescent="0.2">
      <c r="A1137" t="s">
        <v>6</v>
      </c>
      <c r="B1137" s="1">
        <v>44381.797060185185</v>
      </c>
      <c r="C1137" s="1">
        <v>44381.89234953704</v>
      </c>
      <c r="D1137">
        <v>137.20533752441401</v>
      </c>
      <c r="E1137">
        <v>0</v>
      </c>
      <c r="F1137">
        <v>15</v>
      </c>
      <c r="G1137" t="s">
        <v>43</v>
      </c>
      <c r="H1137" t="s">
        <v>27</v>
      </c>
      <c r="I1137">
        <f>tbl_Fact[[#This Row],[Duration]] / 60</f>
        <v>2.2867556254068999</v>
      </c>
      <c r="J1137">
        <f>IF(OR(G1137="Run Time", G1137="CC (Changeover Cleaning)"), I1137, 0)</f>
        <v>2.2867556254068999</v>
      </c>
      <c r="K1137">
        <f>IF(G1137&lt;&gt;"PM (Maintenance)", I1137, 0)</f>
        <v>2.2867556254068999</v>
      </c>
      <c r="L1137" s="5">
        <f>MAX(tbl_Fact[[#This Row],[TotalBiscuitsMade]],tbl_Fact[[#This Row],[GoodMadeBiscuits]])</f>
        <v>15</v>
      </c>
      <c r="M1137" s="5">
        <f>IF(tbl_Fact[[#This Row],[Operating_Hours]]&gt;0,tbl_Fact[[#This Row],[Operating_Hours]]*51840,0)</f>
        <v>118545.41162109369</v>
      </c>
    </row>
    <row r="1138" spans="1:13" hidden="1" x14ac:dyDescent="0.2">
      <c r="A1138" t="s">
        <v>7</v>
      </c>
      <c r="B1138" s="1">
        <v>44381.797060185185</v>
      </c>
      <c r="C1138" s="1">
        <v>44381.797395833331</v>
      </c>
      <c r="D1138">
        <v>0.48378333449363697</v>
      </c>
      <c r="E1138">
        <v>0</v>
      </c>
      <c r="F1138">
        <v>27</v>
      </c>
      <c r="G1138" t="s">
        <v>43</v>
      </c>
      <c r="H1138" t="s">
        <v>27</v>
      </c>
      <c r="I1138">
        <f>tbl_Fact[[#This Row],[Duration]] / 60</f>
        <v>8.0630555748939497E-3</v>
      </c>
      <c r="J1138">
        <f>IF(OR(G1138="Run Time", G1138="CC (Changeover Cleaning)"), I1138, 0)</f>
        <v>8.0630555748939497E-3</v>
      </c>
      <c r="K1138">
        <f>IF(G1138&lt;&gt;"PM (Maintenance)", I1138, 0)</f>
        <v>8.0630555748939497E-3</v>
      </c>
      <c r="L1138" s="5">
        <f>MAX(tbl_Fact[[#This Row],[TotalBiscuitsMade]],tbl_Fact[[#This Row],[GoodMadeBiscuits]])</f>
        <v>27</v>
      </c>
      <c r="M1138" s="5">
        <f>IF(tbl_Fact[[#This Row],[Operating_Hours]]&gt;0,tbl_Fact[[#This Row],[Operating_Hours]]*51840,0)</f>
        <v>417.98880100250233</v>
      </c>
    </row>
    <row r="1139" spans="1:13" hidden="1" x14ac:dyDescent="0.2">
      <c r="A1139" t="s">
        <v>7</v>
      </c>
      <c r="B1139" s="1">
        <v>44381.797395833331</v>
      </c>
      <c r="C1139" s="1">
        <v>44381.891747685186</v>
      </c>
      <c r="D1139">
        <v>135.85383605957</v>
      </c>
      <c r="E1139">
        <v>0</v>
      </c>
      <c r="F1139">
        <v>327</v>
      </c>
      <c r="G1139" t="s">
        <v>44</v>
      </c>
      <c r="H1139" t="s">
        <v>27</v>
      </c>
      <c r="I1139">
        <f>tbl_Fact[[#This Row],[Duration]] / 60</f>
        <v>2.2642306009928332</v>
      </c>
      <c r="J1139">
        <f>IF(OR(G1139="Run Time", G1139="CC (Changeover Cleaning)"), I1139, 0)</f>
        <v>0</v>
      </c>
      <c r="K1139">
        <f>IF(G1139&lt;&gt;"PM (Maintenance)", I1139, 0)</f>
        <v>2.2642306009928332</v>
      </c>
      <c r="L1139" s="5">
        <f>MAX(tbl_Fact[[#This Row],[TotalBiscuitsMade]],tbl_Fact[[#This Row],[GoodMadeBiscuits]])</f>
        <v>327</v>
      </c>
      <c r="M1139" s="5">
        <f>IF(tbl_Fact[[#This Row],[Operating_Hours]]&gt;0,tbl_Fact[[#This Row],[Operating_Hours]]*51840,0)</f>
        <v>0</v>
      </c>
    </row>
    <row r="1140" spans="1:13" hidden="1" x14ac:dyDescent="0.2">
      <c r="A1140" t="s">
        <v>5</v>
      </c>
      <c r="B1140" s="1">
        <v>44381.798807870371</v>
      </c>
      <c r="C1140" s="1">
        <v>44381.799988425926</v>
      </c>
      <c r="D1140">
        <v>1.70000004768372</v>
      </c>
      <c r="E1140">
        <v>231101</v>
      </c>
      <c r="F1140">
        <v>8764</v>
      </c>
      <c r="G1140" t="s">
        <v>43</v>
      </c>
      <c r="H1140" t="s">
        <v>27</v>
      </c>
      <c r="I1140">
        <f>tbl_Fact[[#This Row],[Duration]] / 60</f>
        <v>2.8333334128062E-2</v>
      </c>
      <c r="J1140">
        <f>IF(OR(G1140="Run Time", G1140="CC (Changeover Cleaning)"), I1140, 0)</f>
        <v>2.8333334128062E-2</v>
      </c>
      <c r="K1140">
        <f>IF(G1140&lt;&gt;"PM (Maintenance)", I1140, 0)</f>
        <v>2.8333334128062E-2</v>
      </c>
      <c r="L1140" s="5">
        <f>MAX(tbl_Fact[[#This Row],[TotalBiscuitsMade]],tbl_Fact[[#This Row],[GoodMadeBiscuits]])</f>
        <v>231101</v>
      </c>
      <c r="M1140" s="5">
        <f>IF(tbl_Fact[[#This Row],[Operating_Hours]]&gt;0,tbl_Fact[[#This Row],[Operating_Hours]]*51840,0)</f>
        <v>1468.8000411987341</v>
      </c>
    </row>
    <row r="1141" spans="1:13" hidden="1" x14ac:dyDescent="0.2">
      <c r="A1141" t="s">
        <v>5</v>
      </c>
      <c r="B1141" s="1">
        <v>44381.799988425926</v>
      </c>
      <c r="C1141" s="1">
        <v>44381.801006944443</v>
      </c>
      <c r="D1141">
        <v>1.4666666984558101</v>
      </c>
      <c r="E1141">
        <v>231585</v>
      </c>
      <c r="F1141">
        <v>9955</v>
      </c>
      <c r="G1141" t="s">
        <v>44</v>
      </c>
      <c r="H1141" t="s">
        <v>27</v>
      </c>
      <c r="I1141">
        <f>tbl_Fact[[#This Row],[Duration]] / 60</f>
        <v>2.4444444974263502E-2</v>
      </c>
      <c r="J1141">
        <f>IF(OR(G1141="Run Time", G1141="CC (Changeover Cleaning)"), I1141, 0)</f>
        <v>0</v>
      </c>
      <c r="K1141">
        <f>IF(G1141&lt;&gt;"PM (Maintenance)", I1141, 0)</f>
        <v>2.4444444974263502E-2</v>
      </c>
      <c r="L1141" s="5">
        <f>MAX(tbl_Fact[[#This Row],[TotalBiscuitsMade]],tbl_Fact[[#This Row],[GoodMadeBiscuits]])</f>
        <v>231585</v>
      </c>
      <c r="M1141" s="5">
        <f>IF(tbl_Fact[[#This Row],[Operating_Hours]]&gt;0,tbl_Fact[[#This Row],[Operating_Hours]]*51840,0)</f>
        <v>0</v>
      </c>
    </row>
    <row r="1142" spans="1:13" hidden="1" x14ac:dyDescent="0.2">
      <c r="A1142" t="s">
        <v>5</v>
      </c>
      <c r="B1142" s="1">
        <v>44381.801006944443</v>
      </c>
      <c r="C1142" s="1">
        <v>44381.802002314813</v>
      </c>
      <c r="D1142">
        <v>1.43333327770233</v>
      </c>
      <c r="E1142">
        <v>231935</v>
      </c>
      <c r="F1142">
        <v>9997</v>
      </c>
      <c r="G1142" t="s">
        <v>43</v>
      </c>
      <c r="H1142" t="s">
        <v>27</v>
      </c>
      <c r="I1142">
        <f>tbl_Fact[[#This Row],[Duration]] / 60</f>
        <v>2.3888887961705501E-2</v>
      </c>
      <c r="J1142">
        <f>IF(OR(G1142="Run Time", G1142="CC (Changeover Cleaning)"), I1142, 0)</f>
        <v>2.3888887961705501E-2</v>
      </c>
      <c r="K1142">
        <f>IF(G1142&lt;&gt;"PM (Maintenance)", I1142, 0)</f>
        <v>2.3888887961705501E-2</v>
      </c>
      <c r="L1142" s="5">
        <f>MAX(tbl_Fact[[#This Row],[TotalBiscuitsMade]],tbl_Fact[[#This Row],[GoodMadeBiscuits]])</f>
        <v>231935</v>
      </c>
      <c r="M1142" s="5">
        <f>IF(tbl_Fact[[#This Row],[Operating_Hours]]&gt;0,tbl_Fact[[#This Row],[Operating_Hours]]*51840,0)</f>
        <v>1238.3999519348131</v>
      </c>
    </row>
    <row r="1143" spans="1:13" hidden="1" x14ac:dyDescent="0.2">
      <c r="A1143" t="s">
        <v>5</v>
      </c>
      <c r="B1143" s="1">
        <v>44381.802002314813</v>
      </c>
      <c r="C1143" s="1">
        <v>44381.811099537037</v>
      </c>
      <c r="D1143">
        <v>13.1000003814697</v>
      </c>
      <c r="E1143">
        <v>240958</v>
      </c>
      <c r="F1143">
        <v>18915</v>
      </c>
      <c r="G1143" t="s">
        <v>44</v>
      </c>
      <c r="H1143" t="s">
        <v>27</v>
      </c>
      <c r="I1143">
        <f>tbl_Fact[[#This Row],[Duration]] / 60</f>
        <v>0.21833333969116167</v>
      </c>
      <c r="J1143">
        <f>IF(OR(G1143="Run Time", G1143="CC (Changeover Cleaning)"), I1143, 0)</f>
        <v>0</v>
      </c>
      <c r="K1143">
        <f>IF(G1143&lt;&gt;"PM (Maintenance)", I1143, 0)</f>
        <v>0.21833333969116167</v>
      </c>
      <c r="L1143" s="5">
        <f>MAX(tbl_Fact[[#This Row],[TotalBiscuitsMade]],tbl_Fact[[#This Row],[GoodMadeBiscuits]])</f>
        <v>240958</v>
      </c>
      <c r="M1143" s="5">
        <f>IF(tbl_Fact[[#This Row],[Operating_Hours]]&gt;0,tbl_Fact[[#This Row],[Operating_Hours]]*51840,0)</f>
        <v>0</v>
      </c>
    </row>
    <row r="1144" spans="1:13" hidden="1" x14ac:dyDescent="0.2">
      <c r="A1144" t="s">
        <v>5</v>
      </c>
      <c r="B1144" s="1">
        <v>44381.811099537037</v>
      </c>
      <c r="C1144" s="1">
        <v>44381.814814814818</v>
      </c>
      <c r="D1144">
        <v>5.3499999046325701</v>
      </c>
      <c r="E1144">
        <v>240964</v>
      </c>
      <c r="F1144">
        <v>18887</v>
      </c>
      <c r="G1144" t="s">
        <v>43</v>
      </c>
      <c r="H1144" t="s">
        <v>27</v>
      </c>
      <c r="I1144">
        <f>tbl_Fact[[#This Row],[Duration]] / 60</f>
        <v>8.9166665077209509E-2</v>
      </c>
      <c r="J1144">
        <f>IF(OR(G1144="Run Time", G1144="CC (Changeover Cleaning)"), I1144, 0)</f>
        <v>8.9166665077209509E-2</v>
      </c>
      <c r="K1144">
        <f>IF(G1144&lt;&gt;"PM (Maintenance)", I1144, 0)</f>
        <v>8.9166665077209509E-2</v>
      </c>
      <c r="L1144" s="5">
        <f>MAX(tbl_Fact[[#This Row],[TotalBiscuitsMade]],tbl_Fact[[#This Row],[GoodMadeBiscuits]])</f>
        <v>240964</v>
      </c>
      <c r="M1144" s="5">
        <f>IF(tbl_Fact[[#This Row],[Operating_Hours]]&gt;0,tbl_Fact[[#This Row],[Operating_Hours]]*51840,0)</f>
        <v>4622.3999176025409</v>
      </c>
    </row>
    <row r="1145" spans="1:13" hidden="1" x14ac:dyDescent="0.2">
      <c r="A1145" t="s">
        <v>5</v>
      </c>
      <c r="B1145" s="1">
        <v>44381.814814814818</v>
      </c>
      <c r="C1145" s="1">
        <v>44381.821932870371</v>
      </c>
      <c r="D1145">
        <v>10.25</v>
      </c>
      <c r="E1145">
        <v>247976</v>
      </c>
      <c r="F1145">
        <v>26025</v>
      </c>
      <c r="G1145" t="s">
        <v>44</v>
      </c>
      <c r="H1145" t="s">
        <v>27</v>
      </c>
      <c r="I1145">
        <f>tbl_Fact[[#This Row],[Duration]] / 60</f>
        <v>0.17083333333333334</v>
      </c>
      <c r="J1145">
        <f>IF(OR(G1145="Run Time", G1145="CC (Changeover Cleaning)"), I1145, 0)</f>
        <v>0</v>
      </c>
      <c r="K1145">
        <f>IF(G1145&lt;&gt;"PM (Maintenance)", I1145, 0)</f>
        <v>0.17083333333333334</v>
      </c>
      <c r="L1145" s="5">
        <f>MAX(tbl_Fact[[#This Row],[TotalBiscuitsMade]],tbl_Fact[[#This Row],[GoodMadeBiscuits]])</f>
        <v>247976</v>
      </c>
      <c r="M1145" s="5">
        <f>IF(tbl_Fact[[#This Row],[Operating_Hours]]&gt;0,tbl_Fact[[#This Row],[Operating_Hours]]*51840,0)</f>
        <v>0</v>
      </c>
    </row>
    <row r="1146" spans="1:13" hidden="1" x14ac:dyDescent="0.2">
      <c r="A1146" t="s">
        <v>5</v>
      </c>
      <c r="B1146" s="1">
        <v>44381.821932870371</v>
      </c>
      <c r="C1146" s="1">
        <v>44381.824675925927</v>
      </c>
      <c r="D1146">
        <v>3.9500000476837198</v>
      </c>
      <c r="E1146">
        <v>247849</v>
      </c>
      <c r="F1146">
        <v>25733</v>
      </c>
      <c r="G1146" t="s">
        <v>43</v>
      </c>
      <c r="H1146" t="s">
        <v>27</v>
      </c>
      <c r="I1146">
        <f>tbl_Fact[[#This Row],[Duration]] / 60</f>
        <v>6.5833334128061999E-2</v>
      </c>
      <c r="J1146">
        <f>IF(OR(G1146="Run Time", G1146="CC (Changeover Cleaning)"), I1146, 0)</f>
        <v>6.5833334128061999E-2</v>
      </c>
      <c r="K1146">
        <f>IF(G1146&lt;&gt;"PM (Maintenance)", I1146, 0)</f>
        <v>6.5833334128061999E-2</v>
      </c>
      <c r="L1146" s="5">
        <f>MAX(tbl_Fact[[#This Row],[TotalBiscuitsMade]],tbl_Fact[[#This Row],[GoodMadeBiscuits]])</f>
        <v>247849</v>
      </c>
      <c r="M1146" s="5">
        <f>IF(tbl_Fact[[#This Row],[Operating_Hours]]&gt;0,tbl_Fact[[#This Row],[Operating_Hours]]*51840,0)</f>
        <v>3412.8000411987341</v>
      </c>
    </row>
    <row r="1147" spans="1:13" hidden="1" x14ac:dyDescent="0.2">
      <c r="A1147" t="s">
        <v>5</v>
      </c>
      <c r="B1147" s="1">
        <v>44381.824675925927</v>
      </c>
      <c r="C1147" s="1">
        <v>44381.826782407406</v>
      </c>
      <c r="D1147">
        <v>3.0333333015441899</v>
      </c>
      <c r="E1147">
        <v>249432</v>
      </c>
      <c r="F1147">
        <v>27608</v>
      </c>
      <c r="G1147" t="s">
        <v>44</v>
      </c>
      <c r="H1147" t="s">
        <v>27</v>
      </c>
      <c r="I1147">
        <f>tbl_Fact[[#This Row],[Duration]] / 60</f>
        <v>5.0555555025736498E-2</v>
      </c>
      <c r="J1147">
        <f>IF(OR(G1147="Run Time", G1147="CC (Changeover Cleaning)"), I1147, 0)</f>
        <v>0</v>
      </c>
      <c r="K1147">
        <f>IF(G1147&lt;&gt;"PM (Maintenance)", I1147, 0)</f>
        <v>5.0555555025736498E-2</v>
      </c>
      <c r="L1147" s="5">
        <f>MAX(tbl_Fact[[#This Row],[TotalBiscuitsMade]],tbl_Fact[[#This Row],[GoodMadeBiscuits]])</f>
        <v>249432</v>
      </c>
      <c r="M1147" s="5">
        <f>IF(tbl_Fact[[#This Row],[Operating_Hours]]&gt;0,tbl_Fact[[#This Row],[Operating_Hours]]*51840,0)</f>
        <v>0</v>
      </c>
    </row>
    <row r="1148" spans="1:13" hidden="1" x14ac:dyDescent="0.2">
      <c r="A1148" t="s">
        <v>5</v>
      </c>
      <c r="B1148" s="1">
        <v>44381.826782407406</v>
      </c>
      <c r="C1148" s="1">
        <v>44381.82712962963</v>
      </c>
      <c r="D1148">
        <v>0.5</v>
      </c>
      <c r="E1148">
        <v>249458</v>
      </c>
      <c r="F1148">
        <v>27375</v>
      </c>
      <c r="G1148" t="s">
        <v>43</v>
      </c>
      <c r="H1148" t="s">
        <v>27</v>
      </c>
      <c r="I1148">
        <f>tbl_Fact[[#This Row],[Duration]] / 60</f>
        <v>8.3333333333333332E-3</v>
      </c>
      <c r="J1148">
        <f>IF(OR(G1148="Run Time", G1148="CC (Changeover Cleaning)"), I1148, 0)</f>
        <v>8.3333333333333332E-3</v>
      </c>
      <c r="K1148">
        <f>IF(G1148&lt;&gt;"PM (Maintenance)", I1148, 0)</f>
        <v>8.3333333333333332E-3</v>
      </c>
      <c r="L1148" s="5">
        <f>MAX(tbl_Fact[[#This Row],[TotalBiscuitsMade]],tbl_Fact[[#This Row],[GoodMadeBiscuits]])</f>
        <v>249458</v>
      </c>
      <c r="M1148" s="5">
        <f>IF(tbl_Fact[[#This Row],[Operating_Hours]]&gt;0,tbl_Fact[[#This Row],[Operating_Hours]]*51840,0)</f>
        <v>432</v>
      </c>
    </row>
    <row r="1149" spans="1:13" hidden="1" x14ac:dyDescent="0.2">
      <c r="A1149" t="s">
        <v>5</v>
      </c>
      <c r="B1149" s="1">
        <v>44381.82712962963</v>
      </c>
      <c r="C1149" s="1">
        <v>44381.830879629626</v>
      </c>
      <c r="D1149">
        <v>5.4000000953674299</v>
      </c>
      <c r="E1149">
        <v>253066</v>
      </c>
      <c r="F1149">
        <v>31129</v>
      </c>
      <c r="G1149" t="s">
        <v>44</v>
      </c>
      <c r="H1149" t="s">
        <v>27</v>
      </c>
      <c r="I1149">
        <f>tbl_Fact[[#This Row],[Duration]] / 60</f>
        <v>9.000000158945716E-2</v>
      </c>
      <c r="J1149">
        <f>IF(OR(G1149="Run Time", G1149="CC (Changeover Cleaning)"), I1149, 0)</f>
        <v>0</v>
      </c>
      <c r="K1149">
        <f>IF(G1149&lt;&gt;"PM (Maintenance)", I1149, 0)</f>
        <v>9.000000158945716E-2</v>
      </c>
      <c r="L1149" s="5">
        <f>MAX(tbl_Fact[[#This Row],[TotalBiscuitsMade]],tbl_Fact[[#This Row],[GoodMadeBiscuits]])</f>
        <v>253066</v>
      </c>
      <c r="M1149" s="5">
        <f>IF(tbl_Fact[[#This Row],[Operating_Hours]]&gt;0,tbl_Fact[[#This Row],[Operating_Hours]]*51840,0)</f>
        <v>0</v>
      </c>
    </row>
    <row r="1150" spans="1:13" hidden="1" x14ac:dyDescent="0.2">
      <c r="A1150" t="s">
        <v>5</v>
      </c>
      <c r="B1150" s="1">
        <v>44381.830879629626</v>
      </c>
      <c r="C1150" s="1">
        <v>44381.832905092589</v>
      </c>
      <c r="D1150">
        <v>2.9166667461395299</v>
      </c>
      <c r="E1150">
        <v>253221</v>
      </c>
      <c r="F1150">
        <v>30889</v>
      </c>
      <c r="G1150" t="s">
        <v>43</v>
      </c>
      <c r="H1150" t="s">
        <v>27</v>
      </c>
      <c r="I1150">
        <f>tbl_Fact[[#This Row],[Duration]] / 60</f>
        <v>4.8611112435658833E-2</v>
      </c>
      <c r="J1150">
        <f>IF(OR(G1150="Run Time", G1150="CC (Changeover Cleaning)"), I1150, 0)</f>
        <v>4.8611112435658833E-2</v>
      </c>
      <c r="K1150">
        <f>IF(G1150&lt;&gt;"PM (Maintenance)", I1150, 0)</f>
        <v>4.8611112435658833E-2</v>
      </c>
      <c r="L1150" s="5">
        <f>MAX(tbl_Fact[[#This Row],[TotalBiscuitsMade]],tbl_Fact[[#This Row],[GoodMadeBiscuits]])</f>
        <v>253221</v>
      </c>
      <c r="M1150" s="5">
        <f>IF(tbl_Fact[[#This Row],[Operating_Hours]]&gt;0,tbl_Fact[[#This Row],[Operating_Hours]]*51840,0)</f>
        <v>2520.000068664554</v>
      </c>
    </row>
    <row r="1151" spans="1:13" hidden="1" x14ac:dyDescent="0.2">
      <c r="A1151" t="s">
        <v>5</v>
      </c>
      <c r="B1151" s="1">
        <v>44381.832905092589</v>
      </c>
      <c r="C1151" s="1">
        <v>44381.835219907407</v>
      </c>
      <c r="D1151">
        <v>3.3333332538604701</v>
      </c>
      <c r="E1151">
        <v>255231</v>
      </c>
      <c r="F1151">
        <v>33423</v>
      </c>
      <c r="G1151" t="s">
        <v>44</v>
      </c>
      <c r="H1151" t="s">
        <v>27</v>
      </c>
      <c r="I1151">
        <f>tbl_Fact[[#This Row],[Duration]] / 60</f>
        <v>5.5555554231007838E-2</v>
      </c>
      <c r="J1151">
        <f>IF(OR(G1151="Run Time", G1151="CC (Changeover Cleaning)"), I1151, 0)</f>
        <v>0</v>
      </c>
      <c r="K1151">
        <f>IF(G1151&lt;&gt;"PM (Maintenance)", I1151, 0)</f>
        <v>5.5555554231007838E-2</v>
      </c>
      <c r="L1151" s="5">
        <f>MAX(tbl_Fact[[#This Row],[TotalBiscuitsMade]],tbl_Fact[[#This Row],[GoodMadeBiscuits]])</f>
        <v>255231</v>
      </c>
      <c r="M1151" s="5">
        <f>IF(tbl_Fact[[#This Row],[Operating_Hours]]&gt;0,tbl_Fact[[#This Row],[Operating_Hours]]*51840,0)</f>
        <v>0</v>
      </c>
    </row>
    <row r="1152" spans="1:13" hidden="1" x14ac:dyDescent="0.2">
      <c r="A1152" t="s">
        <v>5</v>
      </c>
      <c r="B1152" s="1">
        <v>44381.835219907407</v>
      </c>
      <c r="C1152" s="1">
        <v>44381.837129629632</v>
      </c>
      <c r="D1152">
        <v>2.75</v>
      </c>
      <c r="E1152">
        <v>255244</v>
      </c>
      <c r="F1152">
        <v>33206</v>
      </c>
      <c r="G1152" t="s">
        <v>43</v>
      </c>
      <c r="H1152" t="s">
        <v>27</v>
      </c>
      <c r="I1152">
        <f>tbl_Fact[[#This Row],[Duration]] / 60</f>
        <v>4.583333333333333E-2</v>
      </c>
      <c r="J1152">
        <f>IF(OR(G1152="Run Time", G1152="CC (Changeover Cleaning)"), I1152, 0)</f>
        <v>4.583333333333333E-2</v>
      </c>
      <c r="K1152">
        <f>IF(G1152&lt;&gt;"PM (Maintenance)", I1152, 0)</f>
        <v>4.583333333333333E-2</v>
      </c>
      <c r="L1152" s="5">
        <f>MAX(tbl_Fact[[#This Row],[TotalBiscuitsMade]],tbl_Fact[[#This Row],[GoodMadeBiscuits]])</f>
        <v>255244</v>
      </c>
      <c r="M1152" s="5">
        <f>IF(tbl_Fact[[#This Row],[Operating_Hours]]&gt;0,tbl_Fact[[#This Row],[Operating_Hours]]*51840,0)</f>
        <v>2376</v>
      </c>
    </row>
    <row r="1153" spans="1:13" hidden="1" x14ac:dyDescent="0.2">
      <c r="A1153" t="s">
        <v>5</v>
      </c>
      <c r="B1153" s="1">
        <v>44381.837129629632</v>
      </c>
      <c r="C1153" s="1">
        <v>44381.840173611112</v>
      </c>
      <c r="D1153">
        <v>4.3833332061767596</v>
      </c>
      <c r="E1153">
        <v>257668</v>
      </c>
      <c r="F1153">
        <v>35731</v>
      </c>
      <c r="G1153" t="s">
        <v>44</v>
      </c>
      <c r="H1153" t="s">
        <v>27</v>
      </c>
      <c r="I1153">
        <f>tbl_Fact[[#This Row],[Duration]] / 60</f>
        <v>7.3055553436279327E-2</v>
      </c>
      <c r="J1153">
        <f>IF(OR(G1153="Run Time", G1153="CC (Changeover Cleaning)"), I1153, 0)</f>
        <v>0</v>
      </c>
      <c r="K1153">
        <f>IF(G1153&lt;&gt;"PM (Maintenance)", I1153, 0)</f>
        <v>7.3055553436279327E-2</v>
      </c>
      <c r="L1153" s="5">
        <f>MAX(tbl_Fact[[#This Row],[TotalBiscuitsMade]],tbl_Fact[[#This Row],[GoodMadeBiscuits]])</f>
        <v>257668</v>
      </c>
      <c r="M1153" s="5">
        <f>IF(tbl_Fact[[#This Row],[Operating_Hours]]&gt;0,tbl_Fact[[#This Row],[Operating_Hours]]*51840,0)</f>
        <v>0</v>
      </c>
    </row>
    <row r="1154" spans="1:13" hidden="1" x14ac:dyDescent="0.2">
      <c r="A1154" t="s">
        <v>5</v>
      </c>
      <c r="B1154" s="1">
        <v>44381.840173611112</v>
      </c>
      <c r="C1154" s="1">
        <v>44381.840925925928</v>
      </c>
      <c r="D1154">
        <v>1.0833333730697601</v>
      </c>
      <c r="E1154">
        <v>257362</v>
      </c>
      <c r="F1154">
        <v>35480</v>
      </c>
      <c r="G1154" t="s">
        <v>43</v>
      </c>
      <c r="H1154" t="s">
        <v>27</v>
      </c>
      <c r="I1154">
        <f>tbl_Fact[[#This Row],[Duration]] / 60</f>
        <v>1.8055556217829335E-2</v>
      </c>
      <c r="J1154">
        <f>IF(OR(G1154="Run Time", G1154="CC (Changeover Cleaning)"), I1154, 0)</f>
        <v>1.8055556217829335E-2</v>
      </c>
      <c r="K1154">
        <f>IF(G1154&lt;&gt;"PM (Maintenance)", I1154, 0)</f>
        <v>1.8055556217829335E-2</v>
      </c>
      <c r="L1154" s="5">
        <f>MAX(tbl_Fact[[#This Row],[TotalBiscuitsMade]],tbl_Fact[[#This Row],[GoodMadeBiscuits]])</f>
        <v>257362</v>
      </c>
      <c r="M1154" s="5">
        <f>IF(tbl_Fact[[#This Row],[Operating_Hours]]&gt;0,tbl_Fact[[#This Row],[Operating_Hours]]*51840,0)</f>
        <v>936.00003433227266</v>
      </c>
    </row>
    <row r="1155" spans="1:13" hidden="1" x14ac:dyDescent="0.2">
      <c r="A1155" t="s">
        <v>5</v>
      </c>
      <c r="B1155" s="1">
        <v>44381.840925925928</v>
      </c>
      <c r="C1155" s="1">
        <v>44381.842766203707</v>
      </c>
      <c r="D1155">
        <v>2.6500000953674299</v>
      </c>
      <c r="E1155">
        <v>258864</v>
      </c>
      <c r="F1155">
        <v>36784</v>
      </c>
      <c r="G1155" t="s">
        <v>44</v>
      </c>
      <c r="H1155" t="s">
        <v>27</v>
      </c>
      <c r="I1155">
        <f>tbl_Fact[[#This Row],[Duration]] / 60</f>
        <v>4.416666825612383E-2</v>
      </c>
      <c r="J1155">
        <f>IF(OR(G1155="Run Time", G1155="CC (Changeover Cleaning)"), I1155, 0)</f>
        <v>0</v>
      </c>
      <c r="K1155">
        <f>IF(G1155&lt;&gt;"PM (Maintenance)", I1155, 0)</f>
        <v>4.416666825612383E-2</v>
      </c>
      <c r="L1155" s="5">
        <f>MAX(tbl_Fact[[#This Row],[TotalBiscuitsMade]],tbl_Fact[[#This Row],[GoodMadeBiscuits]])</f>
        <v>258864</v>
      </c>
      <c r="M1155" s="5">
        <f>IF(tbl_Fact[[#This Row],[Operating_Hours]]&gt;0,tbl_Fact[[#This Row],[Operating_Hours]]*51840,0)</f>
        <v>0</v>
      </c>
    </row>
    <row r="1156" spans="1:13" hidden="1" x14ac:dyDescent="0.2">
      <c r="A1156" t="s">
        <v>5</v>
      </c>
      <c r="B1156" s="1">
        <v>44381.842766203707</v>
      </c>
      <c r="C1156" s="1">
        <v>44381.84412037037</v>
      </c>
      <c r="D1156">
        <v>1.95000004768372</v>
      </c>
      <c r="E1156">
        <v>258781</v>
      </c>
      <c r="F1156">
        <v>36740</v>
      </c>
      <c r="G1156" t="s">
        <v>43</v>
      </c>
      <c r="H1156" t="s">
        <v>27</v>
      </c>
      <c r="I1156">
        <f>tbl_Fact[[#This Row],[Duration]] / 60</f>
        <v>3.2500000794728666E-2</v>
      </c>
      <c r="J1156">
        <f>IF(OR(G1156="Run Time", G1156="CC (Changeover Cleaning)"), I1156, 0)</f>
        <v>3.2500000794728666E-2</v>
      </c>
      <c r="K1156">
        <f>IF(G1156&lt;&gt;"PM (Maintenance)", I1156, 0)</f>
        <v>3.2500000794728666E-2</v>
      </c>
      <c r="L1156" s="5">
        <f>MAX(tbl_Fact[[#This Row],[TotalBiscuitsMade]],tbl_Fact[[#This Row],[GoodMadeBiscuits]])</f>
        <v>258781</v>
      </c>
      <c r="M1156" s="5">
        <f>IF(tbl_Fact[[#This Row],[Operating_Hours]]&gt;0,tbl_Fact[[#This Row],[Operating_Hours]]*51840,0)</f>
        <v>1684.8000411987341</v>
      </c>
    </row>
    <row r="1157" spans="1:13" hidden="1" x14ac:dyDescent="0.2">
      <c r="A1157" t="s">
        <v>5</v>
      </c>
      <c r="B1157" s="1">
        <v>44381.84412037037</v>
      </c>
      <c r="C1157" s="1">
        <v>44381.848634259259</v>
      </c>
      <c r="D1157">
        <v>6.5</v>
      </c>
      <c r="E1157">
        <v>263127</v>
      </c>
      <c r="F1157">
        <v>41073</v>
      </c>
      <c r="G1157" t="s">
        <v>44</v>
      </c>
      <c r="H1157" t="s">
        <v>27</v>
      </c>
      <c r="I1157">
        <f>tbl_Fact[[#This Row],[Duration]] / 60</f>
        <v>0.10833333333333334</v>
      </c>
      <c r="J1157">
        <f>IF(OR(G1157="Run Time", G1157="CC (Changeover Cleaning)"), I1157, 0)</f>
        <v>0</v>
      </c>
      <c r="K1157">
        <f>IF(G1157&lt;&gt;"PM (Maintenance)", I1157, 0)</f>
        <v>0.10833333333333334</v>
      </c>
      <c r="L1157" s="5">
        <f>MAX(tbl_Fact[[#This Row],[TotalBiscuitsMade]],tbl_Fact[[#This Row],[GoodMadeBiscuits]])</f>
        <v>263127</v>
      </c>
      <c r="M1157" s="5">
        <f>IF(tbl_Fact[[#This Row],[Operating_Hours]]&gt;0,tbl_Fact[[#This Row],[Operating_Hours]]*51840,0)</f>
        <v>0</v>
      </c>
    </row>
    <row r="1158" spans="1:13" hidden="1" x14ac:dyDescent="0.2">
      <c r="A1158" t="s">
        <v>5</v>
      </c>
      <c r="B1158" s="1">
        <v>44381.848634259259</v>
      </c>
      <c r="C1158" s="1">
        <v>44381.84946759259</v>
      </c>
      <c r="D1158">
        <v>1.20000004768372</v>
      </c>
      <c r="E1158">
        <v>262871</v>
      </c>
      <c r="F1158">
        <v>40904</v>
      </c>
      <c r="G1158" t="s">
        <v>43</v>
      </c>
      <c r="H1158" t="s">
        <v>27</v>
      </c>
      <c r="I1158">
        <f>tbl_Fact[[#This Row],[Duration]] / 60</f>
        <v>2.0000000794728669E-2</v>
      </c>
      <c r="J1158">
        <f>IF(OR(G1158="Run Time", G1158="CC (Changeover Cleaning)"), I1158, 0)</f>
        <v>2.0000000794728669E-2</v>
      </c>
      <c r="K1158">
        <f>IF(G1158&lt;&gt;"PM (Maintenance)", I1158, 0)</f>
        <v>2.0000000794728669E-2</v>
      </c>
      <c r="L1158" s="5">
        <f>MAX(tbl_Fact[[#This Row],[TotalBiscuitsMade]],tbl_Fact[[#This Row],[GoodMadeBiscuits]])</f>
        <v>262871</v>
      </c>
      <c r="M1158" s="5">
        <f>IF(tbl_Fact[[#This Row],[Operating_Hours]]&gt;0,tbl_Fact[[#This Row],[Operating_Hours]]*51840,0)</f>
        <v>1036.8000411987341</v>
      </c>
    </row>
    <row r="1159" spans="1:13" hidden="1" x14ac:dyDescent="0.2">
      <c r="A1159" t="s">
        <v>5</v>
      </c>
      <c r="B1159" s="1">
        <v>44381.84946759259</v>
      </c>
      <c r="C1159" s="1">
        <v>44381.858726851853</v>
      </c>
      <c r="D1159">
        <v>13.3333330154419</v>
      </c>
      <c r="E1159">
        <v>271719</v>
      </c>
      <c r="F1159">
        <v>49497</v>
      </c>
      <c r="G1159" t="s">
        <v>44</v>
      </c>
      <c r="H1159" t="s">
        <v>27</v>
      </c>
      <c r="I1159">
        <f>tbl_Fact[[#This Row],[Duration]] / 60</f>
        <v>0.22222221692403166</v>
      </c>
      <c r="J1159">
        <f>IF(OR(G1159="Run Time", G1159="CC (Changeover Cleaning)"), I1159, 0)</f>
        <v>0</v>
      </c>
      <c r="K1159">
        <f>IF(G1159&lt;&gt;"PM (Maintenance)", I1159, 0)</f>
        <v>0.22222221692403166</v>
      </c>
      <c r="L1159" s="5">
        <f>MAX(tbl_Fact[[#This Row],[TotalBiscuitsMade]],tbl_Fact[[#This Row],[GoodMadeBiscuits]])</f>
        <v>271719</v>
      </c>
      <c r="M1159" s="5">
        <f>IF(tbl_Fact[[#This Row],[Operating_Hours]]&gt;0,tbl_Fact[[#This Row],[Operating_Hours]]*51840,0)</f>
        <v>0</v>
      </c>
    </row>
    <row r="1160" spans="1:13" hidden="1" x14ac:dyDescent="0.2">
      <c r="A1160" t="s">
        <v>5</v>
      </c>
      <c r="B1160" s="1">
        <v>44381.858726851853</v>
      </c>
      <c r="C1160" s="1">
        <v>44381.859780092593</v>
      </c>
      <c r="D1160">
        <v>1.5166666507720901</v>
      </c>
      <c r="E1160">
        <v>271424</v>
      </c>
      <c r="F1160">
        <v>49505</v>
      </c>
      <c r="G1160" t="s">
        <v>43</v>
      </c>
      <c r="H1160" t="s">
        <v>27</v>
      </c>
      <c r="I1160">
        <f>tbl_Fact[[#This Row],[Duration]] / 60</f>
        <v>2.5277777512868169E-2</v>
      </c>
      <c r="J1160">
        <f>IF(OR(G1160="Run Time", G1160="CC (Changeover Cleaning)"), I1160, 0)</f>
        <v>2.5277777512868169E-2</v>
      </c>
      <c r="K1160">
        <f>IF(G1160&lt;&gt;"PM (Maintenance)", I1160, 0)</f>
        <v>2.5277777512868169E-2</v>
      </c>
      <c r="L1160" s="5">
        <f>MAX(tbl_Fact[[#This Row],[TotalBiscuitsMade]],tbl_Fact[[#This Row],[GoodMadeBiscuits]])</f>
        <v>271424</v>
      </c>
      <c r="M1160" s="5">
        <f>IF(tbl_Fact[[#This Row],[Operating_Hours]]&gt;0,tbl_Fact[[#This Row],[Operating_Hours]]*51840,0)</f>
        <v>1310.399986267086</v>
      </c>
    </row>
    <row r="1161" spans="1:13" hidden="1" x14ac:dyDescent="0.2">
      <c r="A1161" t="s">
        <v>5</v>
      </c>
      <c r="B1161" s="1">
        <v>44381.859780092593</v>
      </c>
      <c r="C1161" s="1">
        <v>44381.860266203701</v>
      </c>
      <c r="D1161">
        <v>0.69999998807907104</v>
      </c>
      <c r="E1161">
        <v>271994</v>
      </c>
      <c r="F1161">
        <v>49710</v>
      </c>
      <c r="G1161" t="s">
        <v>44</v>
      </c>
      <c r="H1161" t="s">
        <v>27</v>
      </c>
      <c r="I1161">
        <f>tbl_Fact[[#This Row],[Duration]] / 60</f>
        <v>1.1666666467984517E-2</v>
      </c>
      <c r="J1161">
        <f>IF(OR(G1161="Run Time", G1161="CC (Changeover Cleaning)"), I1161, 0)</f>
        <v>0</v>
      </c>
      <c r="K1161">
        <f>IF(G1161&lt;&gt;"PM (Maintenance)", I1161, 0)</f>
        <v>1.1666666467984517E-2</v>
      </c>
      <c r="L1161" s="5">
        <f>MAX(tbl_Fact[[#This Row],[TotalBiscuitsMade]],tbl_Fact[[#This Row],[GoodMadeBiscuits]])</f>
        <v>271994</v>
      </c>
      <c r="M1161" s="5">
        <f>IF(tbl_Fact[[#This Row],[Operating_Hours]]&gt;0,tbl_Fact[[#This Row],[Operating_Hours]]*51840,0)</f>
        <v>0</v>
      </c>
    </row>
    <row r="1162" spans="1:13" hidden="1" x14ac:dyDescent="0.2">
      <c r="A1162" t="s">
        <v>5</v>
      </c>
      <c r="B1162" s="1">
        <v>44381.860266203701</v>
      </c>
      <c r="C1162" s="1">
        <v>44381.861331018517</v>
      </c>
      <c r="D1162">
        <v>1.5333333015441899</v>
      </c>
      <c r="E1162">
        <v>271733</v>
      </c>
      <c r="F1162">
        <v>49886</v>
      </c>
      <c r="G1162" t="s">
        <v>43</v>
      </c>
      <c r="H1162" t="s">
        <v>27</v>
      </c>
      <c r="I1162">
        <f>tbl_Fact[[#This Row],[Duration]] / 60</f>
        <v>2.5555555025736497E-2</v>
      </c>
      <c r="J1162">
        <f>IF(OR(G1162="Run Time", G1162="CC (Changeover Cleaning)"), I1162, 0)</f>
        <v>2.5555555025736497E-2</v>
      </c>
      <c r="K1162">
        <f>IF(G1162&lt;&gt;"PM (Maintenance)", I1162, 0)</f>
        <v>2.5555555025736497E-2</v>
      </c>
      <c r="L1162" s="5">
        <f>MAX(tbl_Fact[[#This Row],[TotalBiscuitsMade]],tbl_Fact[[#This Row],[GoodMadeBiscuits]])</f>
        <v>271733</v>
      </c>
      <c r="M1162" s="5">
        <f>IF(tbl_Fact[[#This Row],[Operating_Hours]]&gt;0,tbl_Fact[[#This Row],[Operating_Hours]]*51840,0)</f>
        <v>1324.7999725341799</v>
      </c>
    </row>
    <row r="1163" spans="1:13" hidden="1" x14ac:dyDescent="0.2">
      <c r="A1163" t="s">
        <v>5</v>
      </c>
      <c r="B1163" s="1">
        <v>44381.861331018517</v>
      </c>
      <c r="C1163" s="1">
        <v>44381.864675925928</v>
      </c>
      <c r="D1163">
        <v>4.8166666030883798</v>
      </c>
      <c r="E1163">
        <v>274643</v>
      </c>
      <c r="F1163">
        <v>52860</v>
      </c>
      <c r="G1163" t="s">
        <v>44</v>
      </c>
      <c r="H1163" t="s">
        <v>27</v>
      </c>
      <c r="I1163">
        <f>tbl_Fact[[#This Row],[Duration]] / 60</f>
        <v>8.0277776718139668E-2</v>
      </c>
      <c r="J1163">
        <f>IF(OR(G1163="Run Time", G1163="CC (Changeover Cleaning)"), I1163, 0)</f>
        <v>0</v>
      </c>
      <c r="K1163">
        <f>IF(G1163&lt;&gt;"PM (Maintenance)", I1163, 0)</f>
        <v>8.0277776718139668E-2</v>
      </c>
      <c r="L1163" s="5">
        <f>MAX(tbl_Fact[[#This Row],[TotalBiscuitsMade]],tbl_Fact[[#This Row],[GoodMadeBiscuits]])</f>
        <v>274643</v>
      </c>
      <c r="M1163" s="5">
        <f>IF(tbl_Fact[[#This Row],[Operating_Hours]]&gt;0,tbl_Fact[[#This Row],[Operating_Hours]]*51840,0)</f>
        <v>0</v>
      </c>
    </row>
    <row r="1164" spans="1:13" hidden="1" x14ac:dyDescent="0.2">
      <c r="A1164" t="s">
        <v>5</v>
      </c>
      <c r="B1164" s="1">
        <v>44381.864675925928</v>
      </c>
      <c r="C1164" s="1">
        <v>44381.874745370369</v>
      </c>
      <c r="D1164">
        <v>14.5</v>
      </c>
      <c r="E1164">
        <v>274872</v>
      </c>
      <c r="F1164">
        <v>52825</v>
      </c>
      <c r="G1164" t="s">
        <v>43</v>
      </c>
      <c r="H1164" t="s">
        <v>27</v>
      </c>
      <c r="I1164">
        <f>tbl_Fact[[#This Row],[Duration]] / 60</f>
        <v>0.24166666666666667</v>
      </c>
      <c r="J1164">
        <f>IF(OR(G1164="Run Time", G1164="CC (Changeover Cleaning)"), I1164, 0)</f>
        <v>0.24166666666666667</v>
      </c>
      <c r="K1164">
        <f>IF(G1164&lt;&gt;"PM (Maintenance)", I1164, 0)</f>
        <v>0.24166666666666667</v>
      </c>
      <c r="L1164" s="5">
        <f>MAX(tbl_Fact[[#This Row],[TotalBiscuitsMade]],tbl_Fact[[#This Row],[GoodMadeBiscuits]])</f>
        <v>274872</v>
      </c>
      <c r="M1164" s="5">
        <f>IF(tbl_Fact[[#This Row],[Operating_Hours]]&gt;0,tbl_Fact[[#This Row],[Operating_Hours]]*51840,0)</f>
        <v>12528</v>
      </c>
    </row>
    <row r="1165" spans="1:13" hidden="1" x14ac:dyDescent="0.2">
      <c r="A1165" t="s">
        <v>5</v>
      </c>
      <c r="B1165" s="1">
        <v>44381.874745370369</v>
      </c>
      <c r="C1165" s="1">
        <v>44381.876481481479</v>
      </c>
      <c r="D1165">
        <v>2.5</v>
      </c>
      <c r="E1165">
        <v>275823</v>
      </c>
      <c r="F1165">
        <v>54105</v>
      </c>
      <c r="G1165" t="s">
        <v>44</v>
      </c>
      <c r="H1165" t="s">
        <v>27</v>
      </c>
      <c r="I1165">
        <f>tbl_Fact[[#This Row],[Duration]] / 60</f>
        <v>4.1666666666666664E-2</v>
      </c>
      <c r="J1165">
        <f>IF(OR(G1165="Run Time", G1165="CC (Changeover Cleaning)"), I1165, 0)</f>
        <v>0</v>
      </c>
      <c r="K1165">
        <f>IF(G1165&lt;&gt;"PM (Maintenance)", I1165, 0)</f>
        <v>4.1666666666666664E-2</v>
      </c>
      <c r="L1165" s="5">
        <f>MAX(tbl_Fact[[#This Row],[TotalBiscuitsMade]],tbl_Fact[[#This Row],[GoodMadeBiscuits]])</f>
        <v>275823</v>
      </c>
      <c r="M1165" s="5">
        <f>IF(tbl_Fact[[#This Row],[Operating_Hours]]&gt;0,tbl_Fact[[#This Row],[Operating_Hours]]*51840,0)</f>
        <v>0</v>
      </c>
    </row>
    <row r="1166" spans="1:13" hidden="1" x14ac:dyDescent="0.2">
      <c r="A1166" t="s">
        <v>5</v>
      </c>
      <c r="B1166" s="1">
        <v>44381.876481481479</v>
      </c>
      <c r="C1166" s="1">
        <v>44381.877291666664</v>
      </c>
      <c r="D1166">
        <v>1.1666666269302399</v>
      </c>
      <c r="E1166">
        <v>275787</v>
      </c>
      <c r="F1166">
        <v>54068</v>
      </c>
      <c r="G1166" t="s">
        <v>43</v>
      </c>
      <c r="H1166" t="s">
        <v>27</v>
      </c>
      <c r="I1166">
        <f>tbl_Fact[[#This Row],[Duration]] / 60</f>
        <v>1.9444443782170664E-2</v>
      </c>
      <c r="J1166">
        <f>IF(OR(G1166="Run Time", G1166="CC (Changeover Cleaning)"), I1166, 0)</f>
        <v>1.9444443782170664E-2</v>
      </c>
      <c r="K1166">
        <f>IF(G1166&lt;&gt;"PM (Maintenance)", I1166, 0)</f>
        <v>1.9444443782170664E-2</v>
      </c>
      <c r="L1166" s="5">
        <f>MAX(tbl_Fact[[#This Row],[TotalBiscuitsMade]],tbl_Fact[[#This Row],[GoodMadeBiscuits]])</f>
        <v>275787</v>
      </c>
      <c r="M1166" s="5">
        <f>IF(tbl_Fact[[#This Row],[Operating_Hours]]&gt;0,tbl_Fact[[#This Row],[Operating_Hours]]*51840,0)</f>
        <v>1007.9999656677272</v>
      </c>
    </row>
    <row r="1167" spans="1:13" hidden="1" x14ac:dyDescent="0.2">
      <c r="A1167" t="s">
        <v>5</v>
      </c>
      <c r="B1167" s="1">
        <v>44381.877291666664</v>
      </c>
      <c r="C1167" s="1">
        <v>44381.880208333336</v>
      </c>
      <c r="D1167">
        <v>4.1999998092651403</v>
      </c>
      <c r="E1167">
        <v>278469</v>
      </c>
      <c r="F1167">
        <v>56486</v>
      </c>
      <c r="G1167" t="s">
        <v>44</v>
      </c>
      <c r="H1167" t="s">
        <v>27</v>
      </c>
      <c r="I1167">
        <f>tbl_Fact[[#This Row],[Duration]] / 60</f>
        <v>6.9999996821085667E-2</v>
      </c>
      <c r="J1167">
        <f>IF(OR(G1167="Run Time", G1167="CC (Changeover Cleaning)"), I1167, 0)</f>
        <v>0</v>
      </c>
      <c r="K1167">
        <f>IF(G1167&lt;&gt;"PM (Maintenance)", I1167, 0)</f>
        <v>6.9999996821085667E-2</v>
      </c>
      <c r="L1167" s="5">
        <f>MAX(tbl_Fact[[#This Row],[TotalBiscuitsMade]],tbl_Fact[[#This Row],[GoodMadeBiscuits]])</f>
        <v>278469</v>
      </c>
      <c r="M1167" s="5">
        <f>IF(tbl_Fact[[#This Row],[Operating_Hours]]&gt;0,tbl_Fact[[#This Row],[Operating_Hours]]*51840,0)</f>
        <v>0</v>
      </c>
    </row>
    <row r="1168" spans="1:13" hidden="1" x14ac:dyDescent="0.2">
      <c r="A1168" t="s">
        <v>5</v>
      </c>
      <c r="B1168" s="1">
        <v>44381.880208333336</v>
      </c>
      <c r="C1168" s="1">
        <v>44381.882233796299</v>
      </c>
      <c r="D1168">
        <v>2.9166667461395299</v>
      </c>
      <c r="E1168">
        <v>278394</v>
      </c>
      <c r="F1168">
        <v>56554</v>
      </c>
      <c r="G1168" t="s">
        <v>43</v>
      </c>
      <c r="H1168" t="s">
        <v>27</v>
      </c>
      <c r="I1168">
        <f>tbl_Fact[[#This Row],[Duration]] / 60</f>
        <v>4.8611112435658833E-2</v>
      </c>
      <c r="J1168">
        <f>IF(OR(G1168="Run Time", G1168="CC (Changeover Cleaning)"), I1168, 0)</f>
        <v>4.8611112435658833E-2</v>
      </c>
      <c r="K1168">
        <f>IF(G1168&lt;&gt;"PM (Maintenance)", I1168, 0)</f>
        <v>4.8611112435658833E-2</v>
      </c>
      <c r="L1168" s="5">
        <f>MAX(tbl_Fact[[#This Row],[TotalBiscuitsMade]],tbl_Fact[[#This Row],[GoodMadeBiscuits]])</f>
        <v>278394</v>
      </c>
      <c r="M1168" s="5">
        <f>IF(tbl_Fact[[#This Row],[Operating_Hours]]&gt;0,tbl_Fact[[#This Row],[Operating_Hours]]*51840,0)</f>
        <v>2520.000068664554</v>
      </c>
    </row>
    <row r="1169" spans="1:13" hidden="1" x14ac:dyDescent="0.2">
      <c r="A1169" t="s">
        <v>5</v>
      </c>
      <c r="B1169" s="1">
        <v>44381.882233796299</v>
      </c>
      <c r="C1169" s="1">
        <v>44381.882835648146</v>
      </c>
      <c r="D1169">
        <v>0.86666667461395297</v>
      </c>
      <c r="E1169">
        <v>278871</v>
      </c>
      <c r="F1169">
        <v>56603</v>
      </c>
      <c r="G1169" t="s">
        <v>44</v>
      </c>
      <c r="H1169" t="s">
        <v>27</v>
      </c>
      <c r="I1169">
        <f>tbl_Fact[[#This Row],[Duration]] / 60</f>
        <v>1.4444444576899217E-2</v>
      </c>
      <c r="J1169">
        <f>IF(OR(G1169="Run Time", G1169="CC (Changeover Cleaning)"), I1169, 0)</f>
        <v>0</v>
      </c>
      <c r="K1169">
        <f>IF(G1169&lt;&gt;"PM (Maintenance)", I1169, 0)</f>
        <v>1.4444444576899217E-2</v>
      </c>
      <c r="L1169" s="5">
        <f>MAX(tbl_Fact[[#This Row],[TotalBiscuitsMade]],tbl_Fact[[#This Row],[GoodMadeBiscuits]])</f>
        <v>278871</v>
      </c>
      <c r="M1169" s="5">
        <f>IF(tbl_Fact[[#This Row],[Operating_Hours]]&gt;0,tbl_Fact[[#This Row],[Operating_Hours]]*51840,0)</f>
        <v>0</v>
      </c>
    </row>
    <row r="1170" spans="1:13" hidden="1" x14ac:dyDescent="0.2">
      <c r="A1170" t="s">
        <v>5</v>
      </c>
      <c r="B1170" s="1">
        <v>44381.882835648146</v>
      </c>
      <c r="C1170" s="1">
        <v>44381.883206018516</v>
      </c>
      <c r="D1170">
        <v>0.53333336114883401</v>
      </c>
      <c r="E1170">
        <v>278650</v>
      </c>
      <c r="F1170">
        <v>56971</v>
      </c>
      <c r="G1170" t="s">
        <v>43</v>
      </c>
      <c r="H1170" t="s">
        <v>27</v>
      </c>
      <c r="I1170">
        <f>tbl_Fact[[#This Row],[Duration]] / 60</f>
        <v>8.8888893524805661E-3</v>
      </c>
      <c r="J1170">
        <f>IF(OR(G1170="Run Time", G1170="CC (Changeover Cleaning)"), I1170, 0)</f>
        <v>8.8888893524805661E-3</v>
      </c>
      <c r="K1170">
        <f>IF(G1170&lt;&gt;"PM (Maintenance)", I1170, 0)</f>
        <v>8.8888893524805661E-3</v>
      </c>
      <c r="L1170" s="5">
        <f>MAX(tbl_Fact[[#This Row],[TotalBiscuitsMade]],tbl_Fact[[#This Row],[GoodMadeBiscuits]])</f>
        <v>278650</v>
      </c>
      <c r="M1170" s="5">
        <f>IF(tbl_Fact[[#This Row],[Operating_Hours]]&gt;0,tbl_Fact[[#This Row],[Operating_Hours]]*51840,0)</f>
        <v>460.80002403259255</v>
      </c>
    </row>
    <row r="1171" spans="1:13" hidden="1" x14ac:dyDescent="0.2">
      <c r="A1171" t="s">
        <v>5</v>
      </c>
      <c r="B1171" s="1">
        <v>44381.883206018516</v>
      </c>
      <c r="C1171" s="1">
        <v>44381.90115740741</v>
      </c>
      <c r="D1171">
        <v>25.850000381469702</v>
      </c>
      <c r="E1171">
        <v>296544</v>
      </c>
      <c r="F1171">
        <v>74645</v>
      </c>
      <c r="G1171" t="s">
        <v>44</v>
      </c>
      <c r="H1171" t="s">
        <v>27</v>
      </c>
      <c r="I1171">
        <f>tbl_Fact[[#This Row],[Duration]] / 60</f>
        <v>0.43083333969116172</v>
      </c>
      <c r="J1171">
        <f>IF(OR(G1171="Run Time", G1171="CC (Changeover Cleaning)"), I1171, 0)</f>
        <v>0</v>
      </c>
      <c r="K1171">
        <f>IF(G1171&lt;&gt;"PM (Maintenance)", I1171, 0)</f>
        <v>0.43083333969116172</v>
      </c>
      <c r="L1171" s="5">
        <f>MAX(tbl_Fact[[#This Row],[TotalBiscuitsMade]],tbl_Fact[[#This Row],[GoodMadeBiscuits]])</f>
        <v>296544</v>
      </c>
      <c r="M1171" s="5">
        <f>IF(tbl_Fact[[#This Row],[Operating_Hours]]&gt;0,tbl_Fact[[#This Row],[Operating_Hours]]*51840,0)</f>
        <v>0</v>
      </c>
    </row>
    <row r="1172" spans="1:13" hidden="1" x14ac:dyDescent="0.2">
      <c r="A1172" t="s">
        <v>7</v>
      </c>
      <c r="B1172" s="1">
        <v>44381.891747685186</v>
      </c>
      <c r="C1172" s="1">
        <v>44381.89234953704</v>
      </c>
      <c r="D1172">
        <v>0.86771667003631603</v>
      </c>
      <c r="E1172">
        <v>0</v>
      </c>
      <c r="F1172">
        <v>18</v>
      </c>
      <c r="G1172" t="s">
        <v>43</v>
      </c>
      <c r="H1172" t="s">
        <v>27</v>
      </c>
      <c r="I1172">
        <f>tbl_Fact[[#This Row],[Duration]] / 60</f>
        <v>1.4461944500605266E-2</v>
      </c>
      <c r="J1172">
        <f>IF(OR(G1172="Run Time", G1172="CC (Changeover Cleaning)"), I1172, 0)</f>
        <v>1.4461944500605266E-2</v>
      </c>
      <c r="K1172">
        <f>IF(G1172&lt;&gt;"PM (Maintenance)", I1172, 0)</f>
        <v>1.4461944500605266E-2</v>
      </c>
      <c r="L1172" s="5">
        <f>MAX(tbl_Fact[[#This Row],[TotalBiscuitsMade]],tbl_Fact[[#This Row],[GoodMadeBiscuits]])</f>
        <v>18</v>
      </c>
      <c r="M1172" s="5">
        <f>IF(tbl_Fact[[#This Row],[Operating_Hours]]&gt;0,tbl_Fact[[#This Row],[Operating_Hours]]*51840,0)</f>
        <v>749.70720291137707</v>
      </c>
    </row>
    <row r="1173" spans="1:13" hidden="1" x14ac:dyDescent="0.2">
      <c r="A1173" t="s">
        <v>6</v>
      </c>
      <c r="B1173" s="1">
        <v>44381.89234953704</v>
      </c>
      <c r="C1173" s="1">
        <v>44381.900138888886</v>
      </c>
      <c r="D1173">
        <v>11.216066360473601</v>
      </c>
      <c r="E1173">
        <v>0</v>
      </c>
      <c r="F1173">
        <v>208</v>
      </c>
      <c r="G1173" t="s">
        <v>44</v>
      </c>
      <c r="H1173" t="s">
        <v>27</v>
      </c>
      <c r="I1173">
        <f>tbl_Fact[[#This Row],[Duration]] / 60</f>
        <v>0.18693443934122669</v>
      </c>
      <c r="J1173">
        <f>IF(OR(G1173="Run Time", G1173="CC (Changeover Cleaning)"), I1173, 0)</f>
        <v>0</v>
      </c>
      <c r="K1173">
        <f>IF(G1173&lt;&gt;"PM (Maintenance)", I1173, 0)</f>
        <v>0.18693443934122669</v>
      </c>
      <c r="L1173" s="5">
        <f>MAX(tbl_Fact[[#This Row],[TotalBiscuitsMade]],tbl_Fact[[#This Row],[GoodMadeBiscuits]])</f>
        <v>208</v>
      </c>
      <c r="M1173" s="5">
        <f>IF(tbl_Fact[[#This Row],[Operating_Hours]]&gt;0,tbl_Fact[[#This Row],[Operating_Hours]]*51840,0)</f>
        <v>0</v>
      </c>
    </row>
    <row r="1174" spans="1:13" hidden="1" x14ac:dyDescent="0.2">
      <c r="A1174" t="s">
        <v>6</v>
      </c>
      <c r="B1174" s="1">
        <v>44381.900138888886</v>
      </c>
      <c r="C1174" s="1">
        <v>44381.900393518517</v>
      </c>
      <c r="D1174">
        <v>0.36656665802001998</v>
      </c>
      <c r="E1174">
        <v>0</v>
      </c>
      <c r="F1174">
        <v>4</v>
      </c>
      <c r="G1174" t="s">
        <v>43</v>
      </c>
      <c r="H1174" t="s">
        <v>27</v>
      </c>
      <c r="I1174">
        <f>tbl_Fact[[#This Row],[Duration]] / 60</f>
        <v>6.1094443003336663E-3</v>
      </c>
      <c r="J1174">
        <f>IF(OR(G1174="Run Time", G1174="CC (Changeover Cleaning)"), I1174, 0)</f>
        <v>6.1094443003336663E-3</v>
      </c>
      <c r="K1174">
        <f>IF(G1174&lt;&gt;"PM (Maintenance)", I1174, 0)</f>
        <v>6.1094443003336663E-3</v>
      </c>
      <c r="L1174" s="5">
        <f>MAX(tbl_Fact[[#This Row],[TotalBiscuitsMade]],tbl_Fact[[#This Row],[GoodMadeBiscuits]])</f>
        <v>4</v>
      </c>
      <c r="M1174" s="5">
        <f>IF(tbl_Fact[[#This Row],[Operating_Hours]]&gt;0,tbl_Fact[[#This Row],[Operating_Hours]]*51840,0)</f>
        <v>316.71359252929727</v>
      </c>
    </row>
    <row r="1175" spans="1:13" hidden="1" x14ac:dyDescent="0.2">
      <c r="A1175" t="s">
        <v>6</v>
      </c>
      <c r="B1175" s="1">
        <v>44381.900393518517</v>
      </c>
      <c r="C1175" s="1">
        <v>44381.955312500002</v>
      </c>
      <c r="D1175">
        <v>79.087348937988295</v>
      </c>
      <c r="E1175">
        <v>0</v>
      </c>
      <c r="F1175">
        <v>149</v>
      </c>
      <c r="G1175" t="s">
        <v>44</v>
      </c>
      <c r="H1175" t="s">
        <v>27</v>
      </c>
      <c r="I1175">
        <f>tbl_Fact[[#This Row],[Duration]] / 60</f>
        <v>1.318122482299805</v>
      </c>
      <c r="J1175">
        <f>IF(OR(G1175="Run Time", G1175="CC (Changeover Cleaning)"), I1175, 0)</f>
        <v>0</v>
      </c>
      <c r="K1175">
        <f>IF(G1175&lt;&gt;"PM (Maintenance)", I1175, 0)</f>
        <v>1.318122482299805</v>
      </c>
      <c r="L1175" s="5">
        <f>MAX(tbl_Fact[[#This Row],[TotalBiscuitsMade]],tbl_Fact[[#This Row],[GoodMadeBiscuits]])</f>
        <v>149</v>
      </c>
      <c r="M1175" s="5">
        <f>IF(tbl_Fact[[#This Row],[Operating_Hours]]&gt;0,tbl_Fact[[#This Row],[Operating_Hours]]*51840,0)</f>
        <v>0</v>
      </c>
    </row>
    <row r="1176" spans="1:13" hidden="1" x14ac:dyDescent="0.2">
      <c r="A1176" t="s">
        <v>5</v>
      </c>
      <c r="B1176" s="1">
        <v>44381.90115740741</v>
      </c>
      <c r="C1176" s="1">
        <v>44381.903854166667</v>
      </c>
      <c r="D1176">
        <v>3.88333344459534</v>
      </c>
      <c r="E1176">
        <v>296300</v>
      </c>
      <c r="F1176">
        <v>74351</v>
      </c>
      <c r="G1176" t="s">
        <v>43</v>
      </c>
      <c r="H1176" t="s">
        <v>27</v>
      </c>
      <c r="I1176">
        <f>tbl_Fact[[#This Row],[Duration]] / 60</f>
        <v>6.4722224076588994E-2</v>
      </c>
      <c r="J1176">
        <f>IF(OR(G1176="Run Time", G1176="CC (Changeover Cleaning)"), I1176, 0)</f>
        <v>6.4722224076588994E-2</v>
      </c>
      <c r="K1176">
        <f>IF(G1176&lt;&gt;"PM (Maintenance)", I1176, 0)</f>
        <v>6.4722224076588994E-2</v>
      </c>
      <c r="L1176" s="5">
        <f>MAX(tbl_Fact[[#This Row],[TotalBiscuitsMade]],tbl_Fact[[#This Row],[GoodMadeBiscuits]])</f>
        <v>296300</v>
      </c>
      <c r="M1176" s="5">
        <f>IF(tbl_Fact[[#This Row],[Operating_Hours]]&gt;0,tbl_Fact[[#This Row],[Operating_Hours]]*51840,0)</f>
        <v>3355.2000961303734</v>
      </c>
    </row>
    <row r="1177" spans="1:13" hidden="1" x14ac:dyDescent="0.2">
      <c r="A1177" t="s">
        <v>5</v>
      </c>
      <c r="B1177" s="1">
        <v>44381.903854166667</v>
      </c>
      <c r="C1177" s="1">
        <v>44381.915127314816</v>
      </c>
      <c r="D1177">
        <v>16.233333587646499</v>
      </c>
      <c r="E1177">
        <v>307191</v>
      </c>
      <c r="F1177">
        <v>85533</v>
      </c>
      <c r="G1177" t="s">
        <v>44</v>
      </c>
      <c r="H1177" t="s">
        <v>27</v>
      </c>
      <c r="I1177">
        <f>tbl_Fact[[#This Row],[Duration]] / 60</f>
        <v>0.27055555979410834</v>
      </c>
      <c r="J1177">
        <f>IF(OR(G1177="Run Time", G1177="CC (Changeover Cleaning)"), I1177, 0)</f>
        <v>0</v>
      </c>
      <c r="K1177">
        <f>IF(G1177&lt;&gt;"PM (Maintenance)", I1177, 0)</f>
        <v>0.27055555979410834</v>
      </c>
      <c r="L1177" s="5">
        <f>MAX(tbl_Fact[[#This Row],[TotalBiscuitsMade]],tbl_Fact[[#This Row],[GoodMadeBiscuits]])</f>
        <v>307191</v>
      </c>
      <c r="M1177" s="5">
        <f>IF(tbl_Fact[[#This Row],[Operating_Hours]]&gt;0,tbl_Fact[[#This Row],[Operating_Hours]]*51840,0)</f>
        <v>0</v>
      </c>
    </row>
    <row r="1178" spans="1:13" hidden="1" x14ac:dyDescent="0.2">
      <c r="A1178" t="s">
        <v>5</v>
      </c>
      <c r="B1178" s="1">
        <v>44381.915127314816</v>
      </c>
      <c r="C1178" s="1">
        <v>44381.918900462966</v>
      </c>
      <c r="D1178">
        <v>5.4333333969116202</v>
      </c>
      <c r="E1178">
        <v>307108</v>
      </c>
      <c r="F1178">
        <v>85294</v>
      </c>
      <c r="G1178" t="s">
        <v>43</v>
      </c>
      <c r="H1178" t="s">
        <v>27</v>
      </c>
      <c r="I1178">
        <f>tbl_Fact[[#This Row],[Duration]] / 60</f>
        <v>9.0555556615193669E-2</v>
      </c>
      <c r="J1178">
        <f>IF(OR(G1178="Run Time", G1178="CC (Changeover Cleaning)"), I1178, 0)</f>
        <v>9.0555556615193669E-2</v>
      </c>
      <c r="K1178">
        <f>IF(G1178&lt;&gt;"PM (Maintenance)", I1178, 0)</f>
        <v>9.0555556615193669E-2</v>
      </c>
      <c r="L1178" s="5">
        <f>MAX(tbl_Fact[[#This Row],[TotalBiscuitsMade]],tbl_Fact[[#This Row],[GoodMadeBiscuits]])</f>
        <v>307108</v>
      </c>
      <c r="M1178" s="5">
        <f>IF(tbl_Fact[[#This Row],[Operating_Hours]]&gt;0,tbl_Fact[[#This Row],[Operating_Hours]]*51840,0)</f>
        <v>4694.4000549316397</v>
      </c>
    </row>
    <row r="1179" spans="1:13" hidden="1" x14ac:dyDescent="0.2">
      <c r="A1179" t="s">
        <v>5</v>
      </c>
      <c r="B1179" s="1">
        <v>44381.918900462966</v>
      </c>
      <c r="C1179" s="1">
        <v>44381.924733796295</v>
      </c>
      <c r="D1179">
        <v>8.3999996185302699</v>
      </c>
      <c r="E1179">
        <v>312943</v>
      </c>
      <c r="F1179">
        <v>91191</v>
      </c>
      <c r="G1179" t="s">
        <v>44</v>
      </c>
      <c r="H1179" t="s">
        <v>27</v>
      </c>
      <c r="I1179">
        <f>tbl_Fact[[#This Row],[Duration]] / 60</f>
        <v>0.13999999364217117</v>
      </c>
      <c r="J1179">
        <f>IF(OR(G1179="Run Time", G1179="CC (Changeover Cleaning)"), I1179, 0)</f>
        <v>0</v>
      </c>
      <c r="K1179">
        <f>IF(G1179&lt;&gt;"PM (Maintenance)", I1179, 0)</f>
        <v>0.13999999364217117</v>
      </c>
      <c r="L1179" s="5">
        <f>MAX(tbl_Fact[[#This Row],[TotalBiscuitsMade]],tbl_Fact[[#This Row],[GoodMadeBiscuits]])</f>
        <v>312943</v>
      </c>
      <c r="M1179" s="5">
        <f>IF(tbl_Fact[[#This Row],[Operating_Hours]]&gt;0,tbl_Fact[[#This Row],[Operating_Hours]]*51840,0)</f>
        <v>0</v>
      </c>
    </row>
    <row r="1180" spans="1:13" hidden="1" x14ac:dyDescent="0.2">
      <c r="A1180" t="s">
        <v>5</v>
      </c>
      <c r="B1180" s="1">
        <v>44381.924733796295</v>
      </c>
      <c r="C1180" s="1">
        <v>44381.925613425927</v>
      </c>
      <c r="D1180">
        <v>1.2666666507720901</v>
      </c>
      <c r="E1180">
        <v>313198</v>
      </c>
      <c r="F1180">
        <v>91072</v>
      </c>
      <c r="G1180" t="s">
        <v>43</v>
      </c>
      <c r="H1180" t="s">
        <v>27</v>
      </c>
      <c r="I1180">
        <f>tbl_Fact[[#This Row],[Duration]] / 60</f>
        <v>2.11111108462015E-2</v>
      </c>
      <c r="J1180">
        <f>IF(OR(G1180="Run Time", G1180="CC (Changeover Cleaning)"), I1180, 0)</f>
        <v>2.11111108462015E-2</v>
      </c>
      <c r="K1180">
        <f>IF(G1180&lt;&gt;"PM (Maintenance)", I1180, 0)</f>
        <v>2.11111108462015E-2</v>
      </c>
      <c r="L1180" s="5">
        <f>MAX(tbl_Fact[[#This Row],[TotalBiscuitsMade]],tbl_Fact[[#This Row],[GoodMadeBiscuits]])</f>
        <v>313198</v>
      </c>
      <c r="M1180" s="5">
        <f>IF(tbl_Fact[[#This Row],[Operating_Hours]]&gt;0,tbl_Fact[[#This Row],[Operating_Hours]]*51840,0)</f>
        <v>1094.3999862670858</v>
      </c>
    </row>
    <row r="1181" spans="1:13" hidden="1" x14ac:dyDescent="0.2">
      <c r="A1181" t="s">
        <v>5</v>
      </c>
      <c r="B1181" s="1">
        <v>44381.925613425927</v>
      </c>
      <c r="C1181" s="1">
        <v>44381.928564814814</v>
      </c>
      <c r="D1181">
        <v>4.25</v>
      </c>
      <c r="E1181">
        <v>315679</v>
      </c>
      <c r="F1181">
        <v>94059</v>
      </c>
      <c r="G1181" t="s">
        <v>44</v>
      </c>
      <c r="H1181" t="s">
        <v>27</v>
      </c>
      <c r="I1181">
        <f>tbl_Fact[[#This Row],[Duration]] / 60</f>
        <v>7.0833333333333331E-2</v>
      </c>
      <c r="J1181">
        <f>IF(OR(G1181="Run Time", G1181="CC (Changeover Cleaning)"), I1181, 0)</f>
        <v>0</v>
      </c>
      <c r="K1181">
        <f>IF(G1181&lt;&gt;"PM (Maintenance)", I1181, 0)</f>
        <v>7.0833333333333331E-2</v>
      </c>
      <c r="L1181" s="5">
        <f>MAX(tbl_Fact[[#This Row],[TotalBiscuitsMade]],tbl_Fact[[#This Row],[GoodMadeBiscuits]])</f>
        <v>315679</v>
      </c>
      <c r="M1181" s="5">
        <f>IF(tbl_Fact[[#This Row],[Operating_Hours]]&gt;0,tbl_Fact[[#This Row],[Operating_Hours]]*51840,0)</f>
        <v>0</v>
      </c>
    </row>
    <row r="1182" spans="1:13" hidden="1" x14ac:dyDescent="0.2">
      <c r="A1182" t="s">
        <v>5</v>
      </c>
      <c r="B1182" s="1">
        <v>44381.928564814814</v>
      </c>
      <c r="C1182" s="1">
        <v>44381.935046296298</v>
      </c>
      <c r="D1182">
        <v>9.3333330154418892</v>
      </c>
      <c r="E1182">
        <v>316043</v>
      </c>
      <c r="F1182">
        <v>93785</v>
      </c>
      <c r="G1182" t="s">
        <v>43</v>
      </c>
      <c r="H1182" t="s">
        <v>27</v>
      </c>
      <c r="I1182">
        <f>tbl_Fact[[#This Row],[Duration]] / 60</f>
        <v>0.15555555025736481</v>
      </c>
      <c r="J1182">
        <f>IF(OR(G1182="Run Time", G1182="CC (Changeover Cleaning)"), I1182, 0)</f>
        <v>0.15555555025736481</v>
      </c>
      <c r="K1182">
        <f>IF(G1182&lt;&gt;"PM (Maintenance)", I1182, 0)</f>
        <v>0.15555555025736481</v>
      </c>
      <c r="L1182" s="5">
        <f>MAX(tbl_Fact[[#This Row],[TotalBiscuitsMade]],tbl_Fact[[#This Row],[GoodMadeBiscuits]])</f>
        <v>316043</v>
      </c>
      <c r="M1182" s="5">
        <f>IF(tbl_Fact[[#This Row],[Operating_Hours]]&gt;0,tbl_Fact[[#This Row],[Operating_Hours]]*51840,0)</f>
        <v>8063.9997253417914</v>
      </c>
    </row>
    <row r="1183" spans="1:13" hidden="1" x14ac:dyDescent="0.2">
      <c r="A1183" t="s">
        <v>5</v>
      </c>
      <c r="B1183" s="1">
        <v>44381.935046296298</v>
      </c>
      <c r="C1183" s="1">
        <v>44381.937974537039</v>
      </c>
      <c r="D1183">
        <v>4.2166666984558097</v>
      </c>
      <c r="E1183">
        <v>318731</v>
      </c>
      <c r="F1183">
        <v>96504</v>
      </c>
      <c r="G1183" t="s">
        <v>44</v>
      </c>
      <c r="H1183" t="s">
        <v>27</v>
      </c>
      <c r="I1183">
        <f>tbl_Fact[[#This Row],[Duration]] / 60</f>
        <v>7.0277778307596822E-2</v>
      </c>
      <c r="J1183">
        <f>IF(OR(G1183="Run Time", G1183="CC (Changeover Cleaning)"), I1183, 0)</f>
        <v>0</v>
      </c>
      <c r="K1183">
        <f>IF(G1183&lt;&gt;"PM (Maintenance)", I1183, 0)</f>
        <v>7.0277778307596822E-2</v>
      </c>
      <c r="L1183" s="5">
        <f>MAX(tbl_Fact[[#This Row],[TotalBiscuitsMade]],tbl_Fact[[#This Row],[GoodMadeBiscuits]])</f>
        <v>318731</v>
      </c>
      <c r="M1183" s="5">
        <f>IF(tbl_Fact[[#This Row],[Operating_Hours]]&gt;0,tbl_Fact[[#This Row],[Operating_Hours]]*51840,0)</f>
        <v>0</v>
      </c>
    </row>
    <row r="1184" spans="1:13" hidden="1" x14ac:dyDescent="0.2">
      <c r="A1184" t="s">
        <v>5</v>
      </c>
      <c r="B1184" s="1">
        <v>44381.937974537039</v>
      </c>
      <c r="C1184" s="1">
        <v>44381.940798611111</v>
      </c>
      <c r="D1184">
        <v>4.0666666030883798</v>
      </c>
      <c r="E1184">
        <v>318611</v>
      </c>
      <c r="F1184">
        <v>96762</v>
      </c>
      <c r="G1184" t="s">
        <v>43</v>
      </c>
      <c r="H1184" t="s">
        <v>27</v>
      </c>
      <c r="I1184">
        <f>tbl_Fact[[#This Row],[Duration]] / 60</f>
        <v>6.7777776718139657E-2</v>
      </c>
      <c r="J1184">
        <f>IF(OR(G1184="Run Time", G1184="CC (Changeover Cleaning)"), I1184, 0)</f>
        <v>6.7777776718139657E-2</v>
      </c>
      <c r="K1184">
        <f>IF(G1184&lt;&gt;"PM (Maintenance)", I1184, 0)</f>
        <v>6.7777776718139657E-2</v>
      </c>
      <c r="L1184" s="5">
        <f>MAX(tbl_Fact[[#This Row],[TotalBiscuitsMade]],tbl_Fact[[#This Row],[GoodMadeBiscuits]])</f>
        <v>318611</v>
      </c>
      <c r="M1184" s="5">
        <f>IF(tbl_Fact[[#This Row],[Operating_Hours]]&gt;0,tbl_Fact[[#This Row],[Operating_Hours]]*51840,0)</f>
        <v>3513.5999450683598</v>
      </c>
    </row>
    <row r="1185" spans="1:13" hidden="1" x14ac:dyDescent="0.2">
      <c r="A1185" t="s">
        <v>5</v>
      </c>
      <c r="B1185" s="1">
        <v>44381.940798611111</v>
      </c>
      <c r="C1185" s="1">
        <v>44381.954421296294</v>
      </c>
      <c r="D1185">
        <v>19.6166667938232</v>
      </c>
      <c r="E1185">
        <v>332016</v>
      </c>
      <c r="F1185">
        <v>110399</v>
      </c>
      <c r="G1185" t="s">
        <v>44</v>
      </c>
      <c r="H1185" t="s">
        <v>27</v>
      </c>
      <c r="I1185">
        <f>tbl_Fact[[#This Row],[Duration]] / 60</f>
        <v>0.32694444656372001</v>
      </c>
      <c r="J1185">
        <f>IF(OR(G1185="Run Time", G1185="CC (Changeover Cleaning)"), I1185, 0)</f>
        <v>0</v>
      </c>
      <c r="K1185">
        <f>IF(G1185&lt;&gt;"PM (Maintenance)", I1185, 0)</f>
        <v>0.32694444656372001</v>
      </c>
      <c r="L1185" s="5">
        <f>MAX(tbl_Fact[[#This Row],[TotalBiscuitsMade]],tbl_Fact[[#This Row],[GoodMadeBiscuits]])</f>
        <v>332016</v>
      </c>
      <c r="M1185" s="5">
        <f>IF(tbl_Fact[[#This Row],[Operating_Hours]]&gt;0,tbl_Fact[[#This Row],[Operating_Hours]]*51840,0)</f>
        <v>0</v>
      </c>
    </row>
    <row r="1186" spans="1:13" x14ac:dyDescent="0.2">
      <c r="A1186" t="s">
        <v>8</v>
      </c>
      <c r="B1186" s="1">
        <v>44381.954027777778</v>
      </c>
      <c r="C1186" s="1">
        <v>44381.956307870372</v>
      </c>
      <c r="D1186">
        <v>3.2834167480468799</v>
      </c>
      <c r="E1186">
        <v>0</v>
      </c>
      <c r="F1186">
        <v>470</v>
      </c>
      <c r="G1186" t="s">
        <v>43</v>
      </c>
      <c r="H1186" t="s">
        <v>27</v>
      </c>
      <c r="I1186">
        <f>tbl_Fact[[#This Row],[Duration]] / 60</f>
        <v>5.4723612467447995E-2</v>
      </c>
      <c r="J1186">
        <f>IF(OR(G1186="Run Time", G1186="CC (Changeover Cleaning)"), I1186, 0)</f>
        <v>5.4723612467447995E-2</v>
      </c>
      <c r="K1186">
        <f>IF(G1186&lt;&gt;"PM (Maintenance)", I1186, 0)</f>
        <v>5.4723612467447995E-2</v>
      </c>
      <c r="L1186" s="5">
        <f>MAX(tbl_Fact[[#This Row],[TotalBiscuitsMade]],tbl_Fact[[#This Row],[GoodMadeBiscuits]])</f>
        <v>470</v>
      </c>
      <c r="M1186" s="5">
        <f>IF(tbl_Fact[[#This Row],[Operating_Hours]]&gt;0,tbl_Fact[[#This Row],[Operating_Hours]]*51840,0)</f>
        <v>2836.8720703125041</v>
      </c>
    </row>
    <row r="1187" spans="1:13" hidden="1" x14ac:dyDescent="0.2">
      <c r="A1187" t="s">
        <v>5</v>
      </c>
      <c r="B1187" s="1">
        <v>44381.954421296294</v>
      </c>
      <c r="C1187" s="1">
        <v>44381.955370370371</v>
      </c>
      <c r="D1187">
        <v>1.36666667461395</v>
      </c>
      <c r="E1187">
        <v>332489</v>
      </c>
      <c r="F1187">
        <v>110584</v>
      </c>
      <c r="G1187" t="s">
        <v>43</v>
      </c>
      <c r="H1187" t="s">
        <v>27</v>
      </c>
      <c r="I1187">
        <f>tbl_Fact[[#This Row],[Duration]] / 60</f>
        <v>2.27777779102325E-2</v>
      </c>
      <c r="J1187">
        <f>IF(OR(G1187="Run Time", G1187="CC (Changeover Cleaning)"), I1187, 0)</f>
        <v>2.27777779102325E-2</v>
      </c>
      <c r="K1187">
        <f>IF(G1187&lt;&gt;"PM (Maintenance)", I1187, 0)</f>
        <v>2.27777779102325E-2</v>
      </c>
      <c r="L1187" s="5">
        <f>MAX(tbl_Fact[[#This Row],[TotalBiscuitsMade]],tbl_Fact[[#This Row],[GoodMadeBiscuits]])</f>
        <v>332489</v>
      </c>
      <c r="M1187" s="5">
        <f>IF(tbl_Fact[[#This Row],[Operating_Hours]]&gt;0,tbl_Fact[[#This Row],[Operating_Hours]]*51840,0)</f>
        <v>1180.8000068664528</v>
      </c>
    </row>
    <row r="1188" spans="1:13" hidden="1" x14ac:dyDescent="0.2">
      <c r="A1188" t="s">
        <v>6</v>
      </c>
      <c r="B1188" s="1">
        <v>44381.955312500002</v>
      </c>
      <c r="C1188" s="1">
        <v>44381.95721064815</v>
      </c>
      <c r="D1188">
        <v>2.7317166328430198</v>
      </c>
      <c r="E1188">
        <v>0</v>
      </c>
      <c r="F1188">
        <v>158</v>
      </c>
      <c r="G1188" t="s">
        <v>43</v>
      </c>
      <c r="H1188" t="s">
        <v>27</v>
      </c>
      <c r="I1188">
        <f>tbl_Fact[[#This Row],[Duration]] / 60</f>
        <v>4.5528610547383663E-2</v>
      </c>
      <c r="J1188">
        <f>IF(OR(G1188="Run Time", G1188="CC (Changeover Cleaning)"), I1188, 0)</f>
        <v>4.5528610547383663E-2</v>
      </c>
      <c r="K1188">
        <f>IF(G1188&lt;&gt;"PM (Maintenance)", I1188, 0)</f>
        <v>4.5528610547383663E-2</v>
      </c>
      <c r="L1188" s="5">
        <f>MAX(tbl_Fact[[#This Row],[TotalBiscuitsMade]],tbl_Fact[[#This Row],[GoodMadeBiscuits]])</f>
        <v>158</v>
      </c>
      <c r="M1188" s="5">
        <f>IF(tbl_Fact[[#This Row],[Operating_Hours]]&gt;0,tbl_Fact[[#This Row],[Operating_Hours]]*51840,0)</f>
        <v>2360.203170776369</v>
      </c>
    </row>
    <row r="1189" spans="1:13" hidden="1" x14ac:dyDescent="0.2">
      <c r="A1189" t="s">
        <v>5</v>
      </c>
      <c r="B1189" s="1">
        <v>44381.955370370371</v>
      </c>
      <c r="C1189" s="1">
        <v>44381.955717592595</v>
      </c>
      <c r="D1189">
        <v>0.5</v>
      </c>
      <c r="E1189">
        <v>332148</v>
      </c>
      <c r="F1189">
        <v>110373</v>
      </c>
      <c r="G1189" t="s">
        <v>44</v>
      </c>
      <c r="H1189" t="s">
        <v>27</v>
      </c>
      <c r="I1189">
        <f>tbl_Fact[[#This Row],[Duration]] / 60</f>
        <v>8.3333333333333332E-3</v>
      </c>
      <c r="J1189">
        <f>IF(OR(G1189="Run Time", G1189="CC (Changeover Cleaning)"), I1189, 0)</f>
        <v>0</v>
      </c>
      <c r="K1189">
        <f>IF(G1189&lt;&gt;"PM (Maintenance)", I1189, 0)</f>
        <v>8.3333333333333332E-3</v>
      </c>
      <c r="L1189" s="5">
        <f>MAX(tbl_Fact[[#This Row],[TotalBiscuitsMade]],tbl_Fact[[#This Row],[GoodMadeBiscuits]])</f>
        <v>332148</v>
      </c>
      <c r="M1189" s="5">
        <f>IF(tbl_Fact[[#This Row],[Operating_Hours]]&gt;0,tbl_Fact[[#This Row],[Operating_Hours]]*51840,0)</f>
        <v>0</v>
      </c>
    </row>
    <row r="1190" spans="1:13" hidden="1" x14ac:dyDescent="0.2">
      <c r="A1190" t="s">
        <v>5</v>
      </c>
      <c r="B1190" s="1">
        <v>44381.955717592595</v>
      </c>
      <c r="C1190" s="1">
        <v>44381.956747685188</v>
      </c>
      <c r="D1190">
        <v>1.4833333492279099</v>
      </c>
      <c r="E1190">
        <v>332503</v>
      </c>
      <c r="F1190">
        <v>110353</v>
      </c>
      <c r="G1190" t="s">
        <v>43</v>
      </c>
      <c r="H1190" t="s">
        <v>27</v>
      </c>
      <c r="I1190">
        <f>tbl_Fact[[#This Row],[Duration]] / 60</f>
        <v>2.4722222487131833E-2</v>
      </c>
      <c r="J1190">
        <f>IF(OR(G1190="Run Time", G1190="CC (Changeover Cleaning)"), I1190, 0)</f>
        <v>2.4722222487131833E-2</v>
      </c>
      <c r="K1190">
        <f>IF(G1190&lt;&gt;"PM (Maintenance)", I1190, 0)</f>
        <v>2.4722222487131833E-2</v>
      </c>
      <c r="L1190" s="5">
        <f>MAX(tbl_Fact[[#This Row],[TotalBiscuitsMade]],tbl_Fact[[#This Row],[GoodMadeBiscuits]])</f>
        <v>332503</v>
      </c>
      <c r="M1190" s="5">
        <f>IF(tbl_Fact[[#This Row],[Operating_Hours]]&gt;0,tbl_Fact[[#This Row],[Operating_Hours]]*51840,0)</f>
        <v>1281.6000137329142</v>
      </c>
    </row>
    <row r="1191" spans="1:13" x14ac:dyDescent="0.2">
      <c r="A1191" t="s">
        <v>8</v>
      </c>
      <c r="B1191" s="1">
        <v>44381.956307870372</v>
      </c>
      <c r="C1191" s="1">
        <v>44382.683981481481</v>
      </c>
      <c r="D1191">
        <v>1047.85217285156</v>
      </c>
      <c r="E1191">
        <v>0</v>
      </c>
      <c r="F1191">
        <v>389</v>
      </c>
      <c r="G1191" t="s">
        <v>44</v>
      </c>
      <c r="H1191" t="s">
        <v>27</v>
      </c>
      <c r="I1191">
        <f>tbl_Fact[[#This Row],[Duration]] / 60</f>
        <v>17.464202880859332</v>
      </c>
      <c r="J1191">
        <f>IF(OR(G1191="Run Time", G1191="CC (Changeover Cleaning)"), I1191, 0)</f>
        <v>0</v>
      </c>
      <c r="K1191">
        <f>IF(G1191&lt;&gt;"PM (Maintenance)", I1191, 0)</f>
        <v>17.464202880859332</v>
      </c>
      <c r="L1191" s="5">
        <f>MAX(tbl_Fact[[#This Row],[TotalBiscuitsMade]],tbl_Fact[[#This Row],[GoodMadeBiscuits]])</f>
        <v>389</v>
      </c>
      <c r="M1191" s="5">
        <f>IF(tbl_Fact[[#This Row],[Operating_Hours]]&gt;0,tbl_Fact[[#This Row],[Operating_Hours]]*51840,0)</f>
        <v>0</v>
      </c>
    </row>
    <row r="1192" spans="1:13" hidden="1" x14ac:dyDescent="0.2">
      <c r="A1192" t="s">
        <v>5</v>
      </c>
      <c r="B1192" s="1">
        <v>44381.956747685188</v>
      </c>
      <c r="C1192" s="1">
        <v>44381.957881944443</v>
      </c>
      <c r="D1192">
        <v>1.63333332538605</v>
      </c>
      <c r="E1192">
        <v>333232</v>
      </c>
      <c r="F1192">
        <v>111276</v>
      </c>
      <c r="G1192" t="s">
        <v>44</v>
      </c>
      <c r="H1192" t="s">
        <v>27</v>
      </c>
      <c r="I1192">
        <f>tbl_Fact[[#This Row],[Duration]] / 60</f>
        <v>2.72222220897675E-2</v>
      </c>
      <c r="J1192">
        <f>IF(OR(G1192="Run Time", G1192="CC (Changeover Cleaning)"), I1192, 0)</f>
        <v>0</v>
      </c>
      <c r="K1192">
        <f>IF(G1192&lt;&gt;"PM (Maintenance)", I1192, 0)</f>
        <v>2.72222220897675E-2</v>
      </c>
      <c r="L1192" s="5">
        <f>MAX(tbl_Fact[[#This Row],[TotalBiscuitsMade]],tbl_Fact[[#This Row],[GoodMadeBiscuits]])</f>
        <v>333232</v>
      </c>
      <c r="M1192" s="5">
        <f>IF(tbl_Fact[[#This Row],[Operating_Hours]]&gt;0,tbl_Fact[[#This Row],[Operating_Hours]]*51840,0)</f>
        <v>0</v>
      </c>
    </row>
    <row r="1193" spans="1:13" hidden="1" x14ac:dyDescent="0.2">
      <c r="A1193" t="s">
        <v>6</v>
      </c>
      <c r="B1193" s="1">
        <v>44381.95721064815</v>
      </c>
      <c r="C1193" s="1">
        <v>44381.99391203704</v>
      </c>
      <c r="D1193">
        <v>52.851932525634801</v>
      </c>
      <c r="E1193">
        <v>0</v>
      </c>
      <c r="F1193">
        <v>369</v>
      </c>
      <c r="G1193" t="s">
        <v>44</v>
      </c>
      <c r="H1193" t="s">
        <v>27</v>
      </c>
      <c r="I1193">
        <f>tbl_Fact[[#This Row],[Duration]] / 60</f>
        <v>0.88086554209391332</v>
      </c>
      <c r="J1193">
        <f>IF(OR(G1193="Run Time", G1193="CC (Changeover Cleaning)"), I1193, 0)</f>
        <v>0</v>
      </c>
      <c r="K1193">
        <f>IF(G1193&lt;&gt;"PM (Maintenance)", I1193, 0)</f>
        <v>0.88086554209391332</v>
      </c>
      <c r="L1193" s="5">
        <f>MAX(tbl_Fact[[#This Row],[TotalBiscuitsMade]],tbl_Fact[[#This Row],[GoodMadeBiscuits]])</f>
        <v>369</v>
      </c>
      <c r="M1193" s="5">
        <f>IF(tbl_Fact[[#This Row],[Operating_Hours]]&gt;0,tbl_Fact[[#This Row],[Operating_Hours]]*51840,0)</f>
        <v>0</v>
      </c>
    </row>
    <row r="1194" spans="1:13" hidden="1" x14ac:dyDescent="0.2">
      <c r="A1194" t="s">
        <v>5</v>
      </c>
      <c r="B1194" s="1">
        <v>44381.957881944443</v>
      </c>
      <c r="C1194" s="1">
        <v>44381.961875000001</v>
      </c>
      <c r="D1194">
        <v>5.75</v>
      </c>
      <c r="E1194">
        <v>333458</v>
      </c>
      <c r="F1194">
        <v>111373</v>
      </c>
      <c r="G1194" t="s">
        <v>43</v>
      </c>
      <c r="H1194" t="s">
        <v>27</v>
      </c>
      <c r="I1194">
        <f>tbl_Fact[[#This Row],[Duration]] / 60</f>
        <v>9.583333333333334E-2</v>
      </c>
      <c r="J1194">
        <f>IF(OR(G1194="Run Time", G1194="CC (Changeover Cleaning)"), I1194, 0)</f>
        <v>9.583333333333334E-2</v>
      </c>
      <c r="K1194">
        <f>IF(G1194&lt;&gt;"PM (Maintenance)", I1194, 0)</f>
        <v>9.583333333333334E-2</v>
      </c>
      <c r="L1194" s="5">
        <f>MAX(tbl_Fact[[#This Row],[TotalBiscuitsMade]],tbl_Fact[[#This Row],[GoodMadeBiscuits]])</f>
        <v>333458</v>
      </c>
      <c r="M1194" s="5">
        <f>IF(tbl_Fact[[#This Row],[Operating_Hours]]&gt;0,tbl_Fact[[#This Row],[Operating_Hours]]*51840,0)</f>
        <v>4968</v>
      </c>
    </row>
    <row r="1195" spans="1:13" hidden="1" x14ac:dyDescent="0.2">
      <c r="A1195" t="s">
        <v>5</v>
      </c>
      <c r="B1195" s="1">
        <v>44381.961875000001</v>
      </c>
      <c r="C1195" s="1">
        <v>44381.963159722225</v>
      </c>
      <c r="D1195">
        <v>1.8500000238418599</v>
      </c>
      <c r="E1195">
        <v>334305</v>
      </c>
      <c r="F1195">
        <v>112381</v>
      </c>
      <c r="G1195" t="s">
        <v>44</v>
      </c>
      <c r="H1195" t="s">
        <v>27</v>
      </c>
      <c r="I1195">
        <f>tbl_Fact[[#This Row],[Duration]] / 60</f>
        <v>3.0833333730697667E-2</v>
      </c>
      <c r="J1195">
        <f>IF(OR(G1195="Run Time", G1195="CC (Changeover Cleaning)"), I1195, 0)</f>
        <v>0</v>
      </c>
      <c r="K1195">
        <f>IF(G1195&lt;&gt;"PM (Maintenance)", I1195, 0)</f>
        <v>3.0833333730697667E-2</v>
      </c>
      <c r="L1195" s="5">
        <f>MAX(tbl_Fact[[#This Row],[TotalBiscuitsMade]],tbl_Fact[[#This Row],[GoodMadeBiscuits]])</f>
        <v>334305</v>
      </c>
      <c r="M1195" s="5">
        <f>IF(tbl_Fact[[#This Row],[Operating_Hours]]&gt;0,tbl_Fact[[#This Row],[Operating_Hours]]*51840,0)</f>
        <v>0</v>
      </c>
    </row>
    <row r="1196" spans="1:13" hidden="1" x14ac:dyDescent="0.2">
      <c r="A1196" t="s">
        <v>5</v>
      </c>
      <c r="B1196" s="1">
        <v>44381.963159722225</v>
      </c>
      <c r="C1196" s="1">
        <v>44381.96402777778</v>
      </c>
      <c r="D1196">
        <v>1.25</v>
      </c>
      <c r="E1196">
        <v>334258</v>
      </c>
      <c r="F1196">
        <v>112205</v>
      </c>
      <c r="G1196" t="s">
        <v>43</v>
      </c>
      <c r="H1196" t="s">
        <v>27</v>
      </c>
      <c r="I1196">
        <f>tbl_Fact[[#This Row],[Duration]] / 60</f>
        <v>2.0833333333333332E-2</v>
      </c>
      <c r="J1196">
        <f>IF(OR(G1196="Run Time", G1196="CC (Changeover Cleaning)"), I1196, 0)</f>
        <v>2.0833333333333332E-2</v>
      </c>
      <c r="K1196">
        <f>IF(G1196&lt;&gt;"PM (Maintenance)", I1196, 0)</f>
        <v>2.0833333333333332E-2</v>
      </c>
      <c r="L1196" s="5">
        <f>MAX(tbl_Fact[[#This Row],[TotalBiscuitsMade]],tbl_Fact[[#This Row],[GoodMadeBiscuits]])</f>
        <v>334258</v>
      </c>
      <c r="M1196" s="5">
        <f>IF(tbl_Fact[[#This Row],[Operating_Hours]]&gt;0,tbl_Fact[[#This Row],[Operating_Hours]]*51840,0)</f>
        <v>1080</v>
      </c>
    </row>
    <row r="1197" spans="1:13" hidden="1" x14ac:dyDescent="0.2">
      <c r="A1197" t="s">
        <v>5</v>
      </c>
      <c r="B1197" s="1">
        <v>44381.96402777778</v>
      </c>
      <c r="C1197" s="1">
        <v>44381.964606481481</v>
      </c>
      <c r="D1197">
        <v>0.83333331346511796</v>
      </c>
      <c r="E1197">
        <v>334276</v>
      </c>
      <c r="F1197">
        <v>112478</v>
      </c>
      <c r="G1197" t="s">
        <v>44</v>
      </c>
      <c r="H1197" t="s">
        <v>27</v>
      </c>
      <c r="I1197">
        <f>tbl_Fact[[#This Row],[Duration]] / 60</f>
        <v>1.3888888557751966E-2</v>
      </c>
      <c r="J1197">
        <f>IF(OR(G1197="Run Time", G1197="CC (Changeover Cleaning)"), I1197, 0)</f>
        <v>0</v>
      </c>
      <c r="K1197">
        <f>IF(G1197&lt;&gt;"PM (Maintenance)", I1197, 0)</f>
        <v>1.3888888557751966E-2</v>
      </c>
      <c r="L1197" s="5">
        <f>MAX(tbl_Fact[[#This Row],[TotalBiscuitsMade]],tbl_Fact[[#This Row],[GoodMadeBiscuits]])</f>
        <v>334276</v>
      </c>
      <c r="M1197" s="5">
        <f>IF(tbl_Fact[[#This Row],[Operating_Hours]]&gt;0,tbl_Fact[[#This Row],[Operating_Hours]]*51840,0)</f>
        <v>0</v>
      </c>
    </row>
    <row r="1198" spans="1:13" hidden="1" x14ac:dyDescent="0.2">
      <c r="A1198" t="s">
        <v>5</v>
      </c>
      <c r="B1198" s="1">
        <v>44381.964606481481</v>
      </c>
      <c r="C1198" s="1">
        <v>44381.964907407404</v>
      </c>
      <c r="D1198">
        <v>0.43333333730697599</v>
      </c>
      <c r="E1198">
        <v>334470</v>
      </c>
      <c r="F1198">
        <v>112723</v>
      </c>
      <c r="G1198" t="s">
        <v>43</v>
      </c>
      <c r="H1198" t="s">
        <v>27</v>
      </c>
      <c r="I1198">
        <f>tbl_Fact[[#This Row],[Duration]] / 60</f>
        <v>7.2222222884495996E-3</v>
      </c>
      <c r="J1198">
        <f>IF(OR(G1198="Run Time", G1198="CC (Changeover Cleaning)"), I1198, 0)</f>
        <v>7.2222222884495996E-3</v>
      </c>
      <c r="K1198">
        <f>IF(G1198&lt;&gt;"PM (Maintenance)", I1198, 0)</f>
        <v>7.2222222884495996E-3</v>
      </c>
      <c r="L1198" s="5">
        <f>MAX(tbl_Fact[[#This Row],[TotalBiscuitsMade]],tbl_Fact[[#This Row],[GoodMadeBiscuits]])</f>
        <v>334470</v>
      </c>
      <c r="M1198" s="5">
        <f>IF(tbl_Fact[[#This Row],[Operating_Hours]]&gt;0,tbl_Fact[[#This Row],[Operating_Hours]]*51840,0)</f>
        <v>374.40000343322725</v>
      </c>
    </row>
    <row r="1199" spans="1:13" hidden="1" x14ac:dyDescent="0.2">
      <c r="A1199" t="s">
        <v>5</v>
      </c>
      <c r="B1199" s="1">
        <v>44381.964907407404</v>
      </c>
      <c r="C1199" s="1">
        <v>44381.979027777779</v>
      </c>
      <c r="D1199">
        <v>20.3333339691162</v>
      </c>
      <c r="E1199">
        <v>348250</v>
      </c>
      <c r="F1199">
        <v>126467</v>
      </c>
      <c r="G1199" t="s">
        <v>44</v>
      </c>
      <c r="H1199" t="s">
        <v>27</v>
      </c>
      <c r="I1199">
        <f>tbl_Fact[[#This Row],[Duration]] / 60</f>
        <v>0.33888889948527001</v>
      </c>
      <c r="J1199">
        <f>IF(OR(G1199="Run Time", G1199="CC (Changeover Cleaning)"), I1199, 0)</f>
        <v>0</v>
      </c>
      <c r="K1199">
        <f>IF(G1199&lt;&gt;"PM (Maintenance)", I1199, 0)</f>
        <v>0.33888889948527001</v>
      </c>
      <c r="L1199" s="5">
        <f>MAX(tbl_Fact[[#This Row],[TotalBiscuitsMade]],tbl_Fact[[#This Row],[GoodMadeBiscuits]])</f>
        <v>348250</v>
      </c>
      <c r="M1199" s="5">
        <f>IF(tbl_Fact[[#This Row],[Operating_Hours]]&gt;0,tbl_Fact[[#This Row],[Operating_Hours]]*51840,0)</f>
        <v>0</v>
      </c>
    </row>
    <row r="1200" spans="1:13" hidden="1" x14ac:dyDescent="0.2">
      <c r="A1200" t="s">
        <v>5</v>
      </c>
      <c r="B1200" s="1">
        <v>44381.979027777779</v>
      </c>
      <c r="C1200" s="1">
        <v>44381.97928240741</v>
      </c>
      <c r="D1200">
        <v>0.36666667461395303</v>
      </c>
      <c r="E1200">
        <v>348690</v>
      </c>
      <c r="F1200">
        <v>126420</v>
      </c>
      <c r="G1200" t="s">
        <v>43</v>
      </c>
      <c r="H1200" t="s">
        <v>27</v>
      </c>
      <c r="I1200">
        <f>tbl_Fact[[#This Row],[Duration]] / 60</f>
        <v>6.1111112435658834E-3</v>
      </c>
      <c r="J1200">
        <f>IF(OR(G1200="Run Time", G1200="CC (Changeover Cleaning)"), I1200, 0)</f>
        <v>6.1111112435658834E-3</v>
      </c>
      <c r="K1200">
        <f>IF(G1200&lt;&gt;"PM (Maintenance)", I1200, 0)</f>
        <v>6.1111112435658834E-3</v>
      </c>
      <c r="L1200" s="5">
        <f>MAX(tbl_Fact[[#This Row],[TotalBiscuitsMade]],tbl_Fact[[#This Row],[GoodMadeBiscuits]])</f>
        <v>348690</v>
      </c>
      <c r="M1200" s="5">
        <f>IF(tbl_Fact[[#This Row],[Operating_Hours]]&gt;0,tbl_Fact[[#This Row],[Operating_Hours]]*51840,0)</f>
        <v>316.80000686645542</v>
      </c>
    </row>
    <row r="1201" spans="1:13" hidden="1" x14ac:dyDescent="0.2">
      <c r="A1201" t="s">
        <v>5</v>
      </c>
      <c r="B1201" s="1">
        <v>44381.97928240741</v>
      </c>
      <c r="C1201" s="1">
        <v>44381.993680555555</v>
      </c>
      <c r="D1201">
        <v>20.733333587646499</v>
      </c>
      <c r="E1201">
        <v>362895</v>
      </c>
      <c r="F1201">
        <v>141047</v>
      </c>
      <c r="G1201" t="s">
        <v>44</v>
      </c>
      <c r="H1201" t="s">
        <v>27</v>
      </c>
      <c r="I1201">
        <f>tbl_Fact[[#This Row],[Duration]] / 60</f>
        <v>0.34555555979410829</v>
      </c>
      <c r="J1201">
        <f>IF(OR(G1201="Run Time", G1201="CC (Changeover Cleaning)"), I1201, 0)</f>
        <v>0</v>
      </c>
      <c r="K1201">
        <f>IF(G1201&lt;&gt;"PM (Maintenance)", I1201, 0)</f>
        <v>0.34555555979410829</v>
      </c>
      <c r="L1201" s="5">
        <f>MAX(tbl_Fact[[#This Row],[TotalBiscuitsMade]],tbl_Fact[[#This Row],[GoodMadeBiscuits]])</f>
        <v>362895</v>
      </c>
      <c r="M1201" s="5">
        <f>IF(tbl_Fact[[#This Row],[Operating_Hours]]&gt;0,tbl_Fact[[#This Row],[Operating_Hours]]*51840,0)</f>
        <v>0</v>
      </c>
    </row>
    <row r="1202" spans="1:13" hidden="1" x14ac:dyDescent="0.2">
      <c r="A1202" t="s">
        <v>5</v>
      </c>
      <c r="B1202" s="1">
        <v>44381.993680555555</v>
      </c>
      <c r="C1202" s="1">
        <v>44381.993958333333</v>
      </c>
      <c r="D1202">
        <v>0.40000000596046398</v>
      </c>
      <c r="E1202">
        <v>362695</v>
      </c>
      <c r="F1202">
        <v>141109</v>
      </c>
      <c r="G1202" t="s">
        <v>43</v>
      </c>
      <c r="H1202" t="s">
        <v>27</v>
      </c>
      <c r="I1202">
        <f>tbl_Fact[[#This Row],[Duration]] / 60</f>
        <v>6.6666667660077328E-3</v>
      </c>
      <c r="J1202">
        <f>IF(OR(G1202="Run Time", G1202="CC (Changeover Cleaning)"), I1202, 0)</f>
        <v>6.6666667660077328E-3</v>
      </c>
      <c r="K1202">
        <f>IF(G1202&lt;&gt;"PM (Maintenance)", I1202, 0)</f>
        <v>6.6666667660077328E-3</v>
      </c>
      <c r="L1202" s="5">
        <f>MAX(tbl_Fact[[#This Row],[TotalBiscuitsMade]],tbl_Fact[[#This Row],[GoodMadeBiscuits]])</f>
        <v>362695</v>
      </c>
      <c r="M1202" s="5">
        <f>IF(tbl_Fact[[#This Row],[Operating_Hours]]&gt;0,tbl_Fact[[#This Row],[Operating_Hours]]*51840,0)</f>
        <v>345.60000514984085</v>
      </c>
    </row>
    <row r="1203" spans="1:13" hidden="1" x14ac:dyDescent="0.2">
      <c r="A1203" t="s">
        <v>6</v>
      </c>
      <c r="B1203" s="1">
        <v>44381.99391203704</v>
      </c>
      <c r="C1203" s="1">
        <v>44381.994004629632</v>
      </c>
      <c r="D1203">
        <v>0.13324999809265101</v>
      </c>
      <c r="E1203">
        <v>0</v>
      </c>
      <c r="F1203">
        <v>433</v>
      </c>
      <c r="G1203" t="s">
        <v>43</v>
      </c>
      <c r="H1203" t="s">
        <v>27</v>
      </c>
      <c r="I1203">
        <f>tbl_Fact[[#This Row],[Duration]] / 60</f>
        <v>2.2208333015441835E-3</v>
      </c>
      <c r="J1203">
        <f>IF(OR(G1203="Run Time", G1203="CC (Changeover Cleaning)"), I1203, 0)</f>
        <v>2.2208333015441835E-3</v>
      </c>
      <c r="K1203">
        <f>IF(G1203&lt;&gt;"PM (Maintenance)", I1203, 0)</f>
        <v>2.2208333015441835E-3</v>
      </c>
      <c r="L1203" s="5">
        <f>MAX(tbl_Fact[[#This Row],[TotalBiscuitsMade]],tbl_Fact[[#This Row],[GoodMadeBiscuits]])</f>
        <v>433</v>
      </c>
      <c r="M1203" s="5">
        <f>IF(tbl_Fact[[#This Row],[Operating_Hours]]&gt;0,tbl_Fact[[#This Row],[Operating_Hours]]*51840,0)</f>
        <v>115.12799835205047</v>
      </c>
    </row>
    <row r="1204" spans="1:13" hidden="1" x14ac:dyDescent="0.2">
      <c r="A1204" t="s">
        <v>5</v>
      </c>
      <c r="B1204" s="1">
        <v>44381.993958333333</v>
      </c>
      <c r="C1204" s="1">
        <v>44381.999386574076</v>
      </c>
      <c r="D1204">
        <v>7.8166666030883798</v>
      </c>
      <c r="E1204">
        <v>368177</v>
      </c>
      <c r="F1204">
        <v>146273</v>
      </c>
      <c r="G1204" t="s">
        <v>44</v>
      </c>
      <c r="H1204" t="s">
        <v>27</v>
      </c>
      <c r="I1204">
        <f>tbl_Fact[[#This Row],[Duration]] / 60</f>
        <v>0.13027777671813967</v>
      </c>
      <c r="J1204">
        <f>IF(OR(G1204="Run Time", G1204="CC (Changeover Cleaning)"), I1204, 0)</f>
        <v>0</v>
      </c>
      <c r="K1204">
        <f>IF(G1204&lt;&gt;"PM (Maintenance)", I1204, 0)</f>
        <v>0.13027777671813967</v>
      </c>
      <c r="L1204" s="5">
        <f>MAX(tbl_Fact[[#This Row],[TotalBiscuitsMade]],tbl_Fact[[#This Row],[GoodMadeBiscuits]])</f>
        <v>368177</v>
      </c>
      <c r="M1204" s="5">
        <f>IF(tbl_Fact[[#This Row],[Operating_Hours]]&gt;0,tbl_Fact[[#This Row],[Operating_Hours]]*51840,0)</f>
        <v>0</v>
      </c>
    </row>
    <row r="1205" spans="1:13" hidden="1" x14ac:dyDescent="0.2">
      <c r="A1205" t="s">
        <v>6</v>
      </c>
      <c r="B1205" s="1">
        <v>44381.994004629632</v>
      </c>
      <c r="C1205" s="1">
        <v>44381.994155092594</v>
      </c>
      <c r="D1205">
        <v>0.21670000255107899</v>
      </c>
      <c r="E1205">
        <v>0</v>
      </c>
      <c r="F1205">
        <v>193</v>
      </c>
      <c r="G1205" t="s">
        <v>44</v>
      </c>
      <c r="H1205" t="s">
        <v>27</v>
      </c>
      <c r="I1205">
        <f>tbl_Fact[[#This Row],[Duration]] / 60</f>
        <v>3.6116667091846497E-3</v>
      </c>
      <c r="J1205">
        <f>IF(OR(G1205="Run Time", G1205="CC (Changeover Cleaning)"), I1205, 0)</f>
        <v>0</v>
      </c>
      <c r="K1205">
        <f>IF(G1205&lt;&gt;"PM (Maintenance)", I1205, 0)</f>
        <v>3.6116667091846497E-3</v>
      </c>
      <c r="L1205" s="5">
        <f>MAX(tbl_Fact[[#This Row],[TotalBiscuitsMade]],tbl_Fact[[#This Row],[GoodMadeBiscuits]])</f>
        <v>193</v>
      </c>
      <c r="M1205" s="5">
        <f>IF(tbl_Fact[[#This Row],[Operating_Hours]]&gt;0,tbl_Fact[[#This Row],[Operating_Hours]]*51840,0)</f>
        <v>0</v>
      </c>
    </row>
    <row r="1206" spans="1:13" hidden="1" x14ac:dyDescent="0.2">
      <c r="A1206" t="s">
        <v>6</v>
      </c>
      <c r="B1206" s="1">
        <v>44381.994155092594</v>
      </c>
      <c r="C1206" s="1">
        <v>44381.99428240741</v>
      </c>
      <c r="D1206">
        <v>0.18333333730697601</v>
      </c>
      <c r="E1206">
        <v>0</v>
      </c>
      <c r="F1206">
        <v>482</v>
      </c>
      <c r="G1206" t="s">
        <v>43</v>
      </c>
      <c r="H1206" t="s">
        <v>27</v>
      </c>
      <c r="I1206">
        <f>tbl_Fact[[#This Row],[Duration]] / 60</f>
        <v>3.0555556217829335E-3</v>
      </c>
      <c r="J1206">
        <f>IF(OR(G1206="Run Time", G1206="CC (Changeover Cleaning)"), I1206, 0)</f>
        <v>3.0555556217829335E-3</v>
      </c>
      <c r="K1206">
        <f>IF(G1206&lt;&gt;"PM (Maintenance)", I1206, 0)</f>
        <v>3.0555556217829335E-3</v>
      </c>
      <c r="L1206" s="5">
        <f>MAX(tbl_Fact[[#This Row],[TotalBiscuitsMade]],tbl_Fact[[#This Row],[GoodMadeBiscuits]])</f>
        <v>482</v>
      </c>
      <c r="M1206" s="5">
        <f>IF(tbl_Fact[[#This Row],[Operating_Hours]]&gt;0,tbl_Fact[[#This Row],[Operating_Hours]]*51840,0)</f>
        <v>158.40000343322728</v>
      </c>
    </row>
    <row r="1207" spans="1:13" hidden="1" x14ac:dyDescent="0.2">
      <c r="A1207" t="s">
        <v>6</v>
      </c>
      <c r="B1207" s="1">
        <v>44381.99428240741</v>
      </c>
      <c r="C1207" s="1">
        <v>44381.995821759258</v>
      </c>
      <c r="D1207">
        <v>2.2167000770568799</v>
      </c>
      <c r="E1207">
        <v>0</v>
      </c>
      <c r="F1207">
        <v>51</v>
      </c>
      <c r="G1207" t="s">
        <v>44</v>
      </c>
      <c r="H1207" t="s">
        <v>27</v>
      </c>
      <c r="I1207">
        <f>tbl_Fact[[#This Row],[Duration]] / 60</f>
        <v>3.6945001284281333E-2</v>
      </c>
      <c r="J1207">
        <f>IF(OR(G1207="Run Time", G1207="CC (Changeover Cleaning)"), I1207, 0)</f>
        <v>0</v>
      </c>
      <c r="K1207">
        <f>IF(G1207&lt;&gt;"PM (Maintenance)", I1207, 0)</f>
        <v>3.6945001284281333E-2</v>
      </c>
      <c r="L1207" s="5">
        <f>MAX(tbl_Fact[[#This Row],[TotalBiscuitsMade]],tbl_Fact[[#This Row],[GoodMadeBiscuits]])</f>
        <v>51</v>
      </c>
      <c r="M1207" s="5">
        <f>IF(tbl_Fact[[#This Row],[Operating_Hours]]&gt;0,tbl_Fact[[#This Row],[Operating_Hours]]*51840,0)</f>
        <v>0</v>
      </c>
    </row>
    <row r="1208" spans="1:13" hidden="1" x14ac:dyDescent="0.2">
      <c r="A1208" t="s">
        <v>6</v>
      </c>
      <c r="B1208" s="1">
        <v>44381.995821759258</v>
      </c>
      <c r="C1208" s="1">
        <v>44382.005370370367</v>
      </c>
      <c r="D1208">
        <v>13.7504329681396</v>
      </c>
      <c r="E1208">
        <v>0</v>
      </c>
      <c r="F1208">
        <v>236</v>
      </c>
      <c r="G1208" t="s">
        <v>43</v>
      </c>
      <c r="H1208" t="s">
        <v>27</v>
      </c>
      <c r="I1208">
        <f>tbl_Fact[[#This Row],[Duration]] / 60</f>
        <v>0.22917388280232667</v>
      </c>
      <c r="J1208">
        <f>IF(OR(G1208="Run Time", G1208="CC (Changeover Cleaning)"), I1208, 0)</f>
        <v>0.22917388280232667</v>
      </c>
      <c r="K1208">
        <f>IF(G1208&lt;&gt;"PM (Maintenance)", I1208, 0)</f>
        <v>0.22917388280232667</v>
      </c>
      <c r="L1208" s="5">
        <f>MAX(tbl_Fact[[#This Row],[TotalBiscuitsMade]],tbl_Fact[[#This Row],[GoodMadeBiscuits]])</f>
        <v>236</v>
      </c>
      <c r="M1208" s="5">
        <f>IF(tbl_Fact[[#This Row],[Operating_Hours]]&gt;0,tbl_Fact[[#This Row],[Operating_Hours]]*51840,0)</f>
        <v>11880.374084472614</v>
      </c>
    </row>
    <row r="1209" spans="1:13" hidden="1" x14ac:dyDescent="0.2">
      <c r="A1209" t="s">
        <v>5</v>
      </c>
      <c r="B1209" s="1">
        <v>44381.999386574076</v>
      </c>
      <c r="C1209" s="1">
        <v>44382.001909722225</v>
      </c>
      <c r="D1209">
        <v>3.63333344459534</v>
      </c>
      <c r="E1209">
        <v>368082</v>
      </c>
      <c r="F1209">
        <v>146327</v>
      </c>
      <c r="G1209" t="s">
        <v>43</v>
      </c>
      <c r="H1209" t="s">
        <v>27</v>
      </c>
      <c r="I1209">
        <f>tbl_Fact[[#This Row],[Duration]] / 60</f>
        <v>6.0555557409922335E-2</v>
      </c>
      <c r="J1209">
        <f>IF(OR(G1209="Run Time", G1209="CC (Changeover Cleaning)"), I1209, 0)</f>
        <v>6.0555557409922335E-2</v>
      </c>
      <c r="K1209">
        <f>IF(G1209&lt;&gt;"PM (Maintenance)", I1209, 0)</f>
        <v>6.0555557409922335E-2</v>
      </c>
      <c r="L1209" s="5">
        <f>MAX(tbl_Fact[[#This Row],[TotalBiscuitsMade]],tbl_Fact[[#This Row],[GoodMadeBiscuits]])</f>
        <v>368082</v>
      </c>
      <c r="M1209" s="5">
        <f>IF(tbl_Fact[[#This Row],[Operating_Hours]]&gt;0,tbl_Fact[[#This Row],[Operating_Hours]]*51840,0)</f>
        <v>3139.2000961303738</v>
      </c>
    </row>
    <row r="1210" spans="1:13" hidden="1" x14ac:dyDescent="0.2">
      <c r="A1210" t="s">
        <v>5</v>
      </c>
      <c r="B1210" s="1">
        <v>44381.999386574076</v>
      </c>
      <c r="C1210" s="1">
        <v>44381.999386574076</v>
      </c>
      <c r="D1210">
        <v>0</v>
      </c>
      <c r="E1210">
        <v>368161</v>
      </c>
      <c r="F1210">
        <v>146049</v>
      </c>
      <c r="G1210" t="s">
        <v>43</v>
      </c>
      <c r="H1210" t="s">
        <v>27</v>
      </c>
      <c r="I1210">
        <f>tbl_Fact[[#This Row],[Duration]] / 60</f>
        <v>0</v>
      </c>
      <c r="J1210">
        <f>IF(OR(G1210="Run Time", G1210="CC (Changeover Cleaning)"), I1210, 0)</f>
        <v>0</v>
      </c>
      <c r="K1210">
        <f>IF(G1210&lt;&gt;"PM (Maintenance)", I1210, 0)</f>
        <v>0</v>
      </c>
      <c r="L1210" s="5">
        <f>MAX(tbl_Fact[[#This Row],[TotalBiscuitsMade]],tbl_Fact[[#This Row],[GoodMadeBiscuits]])</f>
        <v>368161</v>
      </c>
      <c r="M1210" s="5">
        <f>IF(tbl_Fact[[#This Row],[Operating_Hours]]&gt;0,tbl_Fact[[#This Row],[Operating_Hours]]*51840,0)</f>
        <v>0</v>
      </c>
    </row>
    <row r="1211" spans="1:13" hidden="1" x14ac:dyDescent="0.2">
      <c r="A1211" t="s">
        <v>5</v>
      </c>
      <c r="B1211" s="1">
        <v>44382.001909722225</v>
      </c>
      <c r="C1211" s="1">
        <v>44382.001932870371</v>
      </c>
      <c r="D1211">
        <v>3.3333335071802098E-2</v>
      </c>
      <c r="E1211">
        <v>367916</v>
      </c>
      <c r="F1211">
        <v>146205</v>
      </c>
      <c r="G1211" t="s">
        <v>44</v>
      </c>
      <c r="H1211" t="s">
        <v>27</v>
      </c>
      <c r="I1211">
        <f>tbl_Fact[[#This Row],[Duration]] / 60</f>
        <v>5.5555558453003495E-4</v>
      </c>
      <c r="J1211">
        <f>IF(OR(G1211="Run Time", G1211="CC (Changeover Cleaning)"), I1211, 0)</f>
        <v>0</v>
      </c>
      <c r="K1211">
        <f>IF(G1211&lt;&gt;"PM (Maintenance)", I1211, 0)</f>
        <v>5.5555558453003495E-4</v>
      </c>
      <c r="L1211" s="5">
        <f>MAX(tbl_Fact[[#This Row],[TotalBiscuitsMade]],tbl_Fact[[#This Row],[GoodMadeBiscuits]])</f>
        <v>367916</v>
      </c>
      <c r="M1211" s="5">
        <f>IF(tbl_Fact[[#This Row],[Operating_Hours]]&gt;0,tbl_Fact[[#This Row],[Operating_Hours]]*51840,0)</f>
        <v>0</v>
      </c>
    </row>
    <row r="1212" spans="1:13" hidden="1" x14ac:dyDescent="0.2">
      <c r="A1212" t="s">
        <v>5</v>
      </c>
      <c r="B1212" s="1">
        <v>44382.001932870371</v>
      </c>
      <c r="C1212" s="1">
        <v>44382.002141203702</v>
      </c>
      <c r="D1212">
        <v>0.30000001192092901</v>
      </c>
      <c r="E1212">
        <v>368329</v>
      </c>
      <c r="F1212">
        <v>146060</v>
      </c>
      <c r="G1212" t="s">
        <v>43</v>
      </c>
      <c r="H1212" t="s">
        <v>27</v>
      </c>
      <c r="I1212">
        <f>tbl_Fact[[#This Row],[Duration]] / 60</f>
        <v>5.0000001986821498E-3</v>
      </c>
      <c r="J1212">
        <f>IF(OR(G1212="Run Time", G1212="CC (Changeover Cleaning)"), I1212, 0)</f>
        <v>5.0000001986821498E-3</v>
      </c>
      <c r="K1212">
        <f>IF(G1212&lt;&gt;"PM (Maintenance)", I1212, 0)</f>
        <v>5.0000001986821498E-3</v>
      </c>
      <c r="L1212" s="5">
        <f>MAX(tbl_Fact[[#This Row],[TotalBiscuitsMade]],tbl_Fact[[#This Row],[GoodMadeBiscuits]])</f>
        <v>368329</v>
      </c>
      <c r="M1212" s="5">
        <f>IF(tbl_Fact[[#This Row],[Operating_Hours]]&gt;0,tbl_Fact[[#This Row],[Operating_Hours]]*51840,0)</f>
        <v>259.20001029968267</v>
      </c>
    </row>
    <row r="1213" spans="1:13" hidden="1" x14ac:dyDescent="0.2">
      <c r="A1213" t="s">
        <v>5</v>
      </c>
      <c r="B1213" s="1">
        <v>44382.002141203702</v>
      </c>
      <c r="C1213" s="1">
        <v>44382.020324074074</v>
      </c>
      <c r="D1213">
        <v>26.183332443237301</v>
      </c>
      <c r="E1213">
        <v>386174</v>
      </c>
      <c r="F1213">
        <v>164357</v>
      </c>
      <c r="G1213" t="s">
        <v>44</v>
      </c>
      <c r="H1213" t="s">
        <v>27</v>
      </c>
      <c r="I1213">
        <f>tbl_Fact[[#This Row],[Duration]] / 60</f>
        <v>0.43638887405395504</v>
      </c>
      <c r="J1213">
        <f>IF(OR(G1213="Run Time", G1213="CC (Changeover Cleaning)"), I1213, 0)</f>
        <v>0</v>
      </c>
      <c r="K1213">
        <f>IF(G1213&lt;&gt;"PM (Maintenance)", I1213, 0)</f>
        <v>0.43638887405395504</v>
      </c>
      <c r="L1213" s="5">
        <f>MAX(tbl_Fact[[#This Row],[TotalBiscuitsMade]],tbl_Fact[[#This Row],[GoodMadeBiscuits]])</f>
        <v>386174</v>
      </c>
      <c r="M1213" s="5">
        <f>IF(tbl_Fact[[#This Row],[Operating_Hours]]&gt;0,tbl_Fact[[#This Row],[Operating_Hours]]*51840,0)</f>
        <v>0</v>
      </c>
    </row>
    <row r="1214" spans="1:13" hidden="1" x14ac:dyDescent="0.2">
      <c r="A1214" t="s">
        <v>6</v>
      </c>
      <c r="B1214" s="1">
        <v>44382.005370370367</v>
      </c>
      <c r="C1214" s="1">
        <v>44382.006238425929</v>
      </c>
      <c r="D1214">
        <v>1.24998331069946</v>
      </c>
      <c r="E1214">
        <v>0</v>
      </c>
      <c r="F1214">
        <v>346</v>
      </c>
      <c r="G1214" t="s">
        <v>44</v>
      </c>
      <c r="H1214" t="s">
        <v>27</v>
      </c>
      <c r="I1214">
        <f>tbl_Fact[[#This Row],[Duration]] / 60</f>
        <v>2.0833055178324334E-2</v>
      </c>
      <c r="J1214">
        <f>IF(OR(G1214="Run Time", G1214="CC (Changeover Cleaning)"), I1214, 0)</f>
        <v>0</v>
      </c>
      <c r="K1214">
        <f>IF(G1214&lt;&gt;"PM (Maintenance)", I1214, 0)</f>
        <v>2.0833055178324334E-2</v>
      </c>
      <c r="L1214" s="5">
        <f>MAX(tbl_Fact[[#This Row],[TotalBiscuitsMade]],tbl_Fact[[#This Row],[GoodMadeBiscuits]])</f>
        <v>346</v>
      </c>
      <c r="M1214" s="5">
        <f>IF(tbl_Fact[[#This Row],[Operating_Hours]]&gt;0,tbl_Fact[[#This Row],[Operating_Hours]]*51840,0)</f>
        <v>0</v>
      </c>
    </row>
    <row r="1215" spans="1:13" hidden="1" x14ac:dyDescent="0.2">
      <c r="A1215" t="s">
        <v>6</v>
      </c>
      <c r="B1215" s="1">
        <v>44382.006238425929</v>
      </c>
      <c r="C1215" s="1">
        <v>44382.006631944445</v>
      </c>
      <c r="D1215">
        <v>0.56776666641235396</v>
      </c>
      <c r="E1215">
        <v>0</v>
      </c>
      <c r="F1215">
        <v>22</v>
      </c>
      <c r="G1215" t="s">
        <v>43</v>
      </c>
      <c r="H1215" t="s">
        <v>27</v>
      </c>
      <c r="I1215">
        <f>tbl_Fact[[#This Row],[Duration]] / 60</f>
        <v>9.462777773539233E-3</v>
      </c>
      <c r="J1215">
        <f>IF(OR(G1215="Run Time", G1215="CC (Changeover Cleaning)"), I1215, 0)</f>
        <v>9.462777773539233E-3</v>
      </c>
      <c r="K1215">
        <f>IF(G1215&lt;&gt;"PM (Maintenance)", I1215, 0)</f>
        <v>9.462777773539233E-3</v>
      </c>
      <c r="L1215" s="5">
        <f>MAX(tbl_Fact[[#This Row],[TotalBiscuitsMade]],tbl_Fact[[#This Row],[GoodMadeBiscuits]])</f>
        <v>22</v>
      </c>
      <c r="M1215" s="5">
        <f>IF(tbl_Fact[[#This Row],[Operating_Hours]]&gt;0,tbl_Fact[[#This Row],[Operating_Hours]]*51840,0)</f>
        <v>490.55039978027384</v>
      </c>
    </row>
    <row r="1216" spans="1:13" hidden="1" x14ac:dyDescent="0.2">
      <c r="A1216" t="s">
        <v>6</v>
      </c>
      <c r="B1216" s="1">
        <v>44382.006631944445</v>
      </c>
      <c r="C1216" s="1">
        <v>44382.026064814818</v>
      </c>
      <c r="D1216">
        <v>27.983049392700199</v>
      </c>
      <c r="E1216">
        <v>0</v>
      </c>
      <c r="F1216">
        <v>123</v>
      </c>
      <c r="G1216" t="s">
        <v>44</v>
      </c>
      <c r="H1216" t="s">
        <v>27</v>
      </c>
      <c r="I1216">
        <f>tbl_Fact[[#This Row],[Duration]] / 60</f>
        <v>0.46638415654500331</v>
      </c>
      <c r="J1216">
        <f>IF(OR(G1216="Run Time", G1216="CC (Changeover Cleaning)"), I1216, 0)</f>
        <v>0</v>
      </c>
      <c r="K1216">
        <f>IF(G1216&lt;&gt;"PM (Maintenance)", I1216, 0)</f>
        <v>0.46638415654500331</v>
      </c>
      <c r="L1216" s="5">
        <f>MAX(tbl_Fact[[#This Row],[TotalBiscuitsMade]],tbl_Fact[[#This Row],[GoodMadeBiscuits]])</f>
        <v>123</v>
      </c>
      <c r="M1216" s="5">
        <f>IF(tbl_Fact[[#This Row],[Operating_Hours]]&gt;0,tbl_Fact[[#This Row],[Operating_Hours]]*51840,0)</f>
        <v>0</v>
      </c>
    </row>
    <row r="1217" spans="1:13" hidden="1" x14ac:dyDescent="0.2">
      <c r="A1217" t="s">
        <v>5</v>
      </c>
      <c r="B1217" s="1">
        <v>44382.020324074074</v>
      </c>
      <c r="C1217" s="1">
        <v>44382.020567129628</v>
      </c>
      <c r="D1217">
        <v>0.34999999403953602</v>
      </c>
      <c r="E1217">
        <v>386092</v>
      </c>
      <c r="F1217">
        <v>164535</v>
      </c>
      <c r="G1217" t="s">
        <v>43</v>
      </c>
      <c r="H1217" t="s">
        <v>27</v>
      </c>
      <c r="I1217">
        <f>tbl_Fact[[#This Row],[Duration]] / 60</f>
        <v>5.833333233992267E-3</v>
      </c>
      <c r="J1217">
        <f>IF(OR(G1217="Run Time", G1217="CC (Changeover Cleaning)"), I1217, 0)</f>
        <v>5.833333233992267E-3</v>
      </c>
      <c r="K1217">
        <f>IF(G1217&lt;&gt;"PM (Maintenance)", I1217, 0)</f>
        <v>5.833333233992267E-3</v>
      </c>
      <c r="L1217" s="5">
        <f>MAX(tbl_Fact[[#This Row],[TotalBiscuitsMade]],tbl_Fact[[#This Row],[GoodMadeBiscuits]])</f>
        <v>386092</v>
      </c>
      <c r="M1217" s="5">
        <f>IF(tbl_Fact[[#This Row],[Operating_Hours]]&gt;0,tbl_Fact[[#This Row],[Operating_Hours]]*51840,0)</f>
        <v>302.39999485015915</v>
      </c>
    </row>
    <row r="1218" spans="1:13" hidden="1" x14ac:dyDescent="0.2">
      <c r="A1218" t="s">
        <v>5</v>
      </c>
      <c r="B1218" s="1">
        <v>44382.020567129628</v>
      </c>
      <c r="C1218" s="1">
        <v>44382.026655092595</v>
      </c>
      <c r="D1218">
        <v>8.7666664123535192</v>
      </c>
      <c r="E1218">
        <v>392174</v>
      </c>
      <c r="F1218">
        <v>170405</v>
      </c>
      <c r="G1218" t="s">
        <v>44</v>
      </c>
      <c r="H1218" t="s">
        <v>27</v>
      </c>
      <c r="I1218">
        <f>tbl_Fact[[#This Row],[Duration]] / 60</f>
        <v>0.14611110687255865</v>
      </c>
      <c r="J1218">
        <f>IF(OR(G1218="Run Time", G1218="CC (Changeover Cleaning)"), I1218, 0)</f>
        <v>0</v>
      </c>
      <c r="K1218">
        <f>IF(G1218&lt;&gt;"PM (Maintenance)", I1218, 0)</f>
        <v>0.14611110687255865</v>
      </c>
      <c r="L1218" s="5">
        <f>MAX(tbl_Fact[[#This Row],[TotalBiscuitsMade]],tbl_Fact[[#This Row],[GoodMadeBiscuits]])</f>
        <v>392174</v>
      </c>
      <c r="M1218" s="5">
        <f>IF(tbl_Fact[[#This Row],[Operating_Hours]]&gt;0,tbl_Fact[[#This Row],[Operating_Hours]]*51840,0)</f>
        <v>0</v>
      </c>
    </row>
    <row r="1219" spans="1:13" hidden="1" x14ac:dyDescent="0.2">
      <c r="A1219" t="s">
        <v>6</v>
      </c>
      <c r="B1219" s="1">
        <v>44382.026064814818</v>
      </c>
      <c r="C1219" s="1">
        <v>44382.026122685187</v>
      </c>
      <c r="D1219">
        <v>8.3250001072883606E-2</v>
      </c>
      <c r="E1219">
        <v>0</v>
      </c>
      <c r="F1219">
        <v>479</v>
      </c>
      <c r="G1219" t="s">
        <v>43</v>
      </c>
      <c r="H1219" t="s">
        <v>27</v>
      </c>
      <c r="I1219">
        <f>tbl_Fact[[#This Row],[Duration]] / 60</f>
        <v>1.3875000178813935E-3</v>
      </c>
      <c r="J1219">
        <f>IF(OR(G1219="Run Time", G1219="CC (Changeover Cleaning)"), I1219, 0)</f>
        <v>1.3875000178813935E-3</v>
      </c>
      <c r="K1219">
        <f>IF(G1219&lt;&gt;"PM (Maintenance)", I1219, 0)</f>
        <v>1.3875000178813935E-3</v>
      </c>
      <c r="L1219" s="5">
        <f>MAX(tbl_Fact[[#This Row],[TotalBiscuitsMade]],tbl_Fact[[#This Row],[GoodMadeBiscuits]])</f>
        <v>479</v>
      </c>
      <c r="M1219" s="5">
        <f>IF(tbl_Fact[[#This Row],[Operating_Hours]]&gt;0,tbl_Fact[[#This Row],[Operating_Hours]]*51840,0)</f>
        <v>71.928000926971436</v>
      </c>
    </row>
    <row r="1220" spans="1:13" hidden="1" x14ac:dyDescent="0.2">
      <c r="A1220" t="s">
        <v>6</v>
      </c>
      <c r="B1220" s="1">
        <v>44382.026122685187</v>
      </c>
      <c r="C1220" s="1">
        <v>44382.026250000003</v>
      </c>
      <c r="D1220">
        <v>0.18338333070278201</v>
      </c>
      <c r="E1220">
        <v>0</v>
      </c>
      <c r="F1220">
        <v>461</v>
      </c>
      <c r="G1220" t="s">
        <v>44</v>
      </c>
      <c r="H1220" t="s">
        <v>27</v>
      </c>
      <c r="I1220">
        <f>tbl_Fact[[#This Row],[Duration]] / 60</f>
        <v>3.0563888450463668E-3</v>
      </c>
      <c r="J1220">
        <f>IF(OR(G1220="Run Time", G1220="CC (Changeover Cleaning)"), I1220, 0)</f>
        <v>0</v>
      </c>
      <c r="K1220">
        <f>IF(G1220&lt;&gt;"PM (Maintenance)", I1220, 0)</f>
        <v>3.0563888450463668E-3</v>
      </c>
      <c r="L1220" s="5">
        <f>MAX(tbl_Fact[[#This Row],[TotalBiscuitsMade]],tbl_Fact[[#This Row],[GoodMadeBiscuits]])</f>
        <v>461</v>
      </c>
      <c r="M1220" s="5">
        <f>IF(tbl_Fact[[#This Row],[Operating_Hours]]&gt;0,tbl_Fact[[#This Row],[Operating_Hours]]*51840,0)</f>
        <v>0</v>
      </c>
    </row>
    <row r="1221" spans="1:13" hidden="1" x14ac:dyDescent="0.2">
      <c r="A1221" t="s">
        <v>6</v>
      </c>
      <c r="B1221" s="1">
        <v>44382.026250000003</v>
      </c>
      <c r="C1221" s="1">
        <v>44382.02648148148</v>
      </c>
      <c r="D1221">
        <v>0.33333334326744102</v>
      </c>
      <c r="E1221">
        <v>0</v>
      </c>
      <c r="F1221">
        <v>416</v>
      </c>
      <c r="G1221" t="s">
        <v>43</v>
      </c>
      <c r="H1221" t="s">
        <v>27</v>
      </c>
      <c r="I1221">
        <f>tbl_Fact[[#This Row],[Duration]] / 60</f>
        <v>5.5555557211240166E-3</v>
      </c>
      <c r="J1221">
        <f>IF(OR(G1221="Run Time", G1221="CC (Changeover Cleaning)"), I1221, 0)</f>
        <v>5.5555557211240166E-3</v>
      </c>
      <c r="K1221">
        <f>IF(G1221&lt;&gt;"PM (Maintenance)", I1221, 0)</f>
        <v>5.5555557211240166E-3</v>
      </c>
      <c r="L1221" s="5">
        <f>MAX(tbl_Fact[[#This Row],[TotalBiscuitsMade]],tbl_Fact[[#This Row],[GoodMadeBiscuits]])</f>
        <v>416</v>
      </c>
      <c r="M1221" s="5">
        <f>IF(tbl_Fact[[#This Row],[Operating_Hours]]&gt;0,tbl_Fact[[#This Row],[Operating_Hours]]*51840,0)</f>
        <v>288.00000858306902</v>
      </c>
    </row>
    <row r="1222" spans="1:13" hidden="1" x14ac:dyDescent="0.2">
      <c r="A1222" t="s">
        <v>6</v>
      </c>
      <c r="B1222" s="1">
        <v>44382.02648148148</v>
      </c>
      <c r="C1222" s="1">
        <v>44382.087638888886</v>
      </c>
      <c r="D1222">
        <v>88.062103271484403</v>
      </c>
      <c r="E1222">
        <v>0</v>
      </c>
      <c r="F1222">
        <v>118</v>
      </c>
      <c r="G1222" t="s">
        <v>44</v>
      </c>
      <c r="H1222" t="s">
        <v>27</v>
      </c>
      <c r="I1222">
        <f>tbl_Fact[[#This Row],[Duration]] / 60</f>
        <v>1.4677017211914067</v>
      </c>
      <c r="J1222">
        <f>IF(OR(G1222="Run Time", G1222="CC (Changeover Cleaning)"), I1222, 0)</f>
        <v>0</v>
      </c>
      <c r="K1222">
        <f>IF(G1222&lt;&gt;"PM (Maintenance)", I1222, 0)</f>
        <v>1.4677017211914067</v>
      </c>
      <c r="L1222" s="5">
        <f>MAX(tbl_Fact[[#This Row],[TotalBiscuitsMade]],tbl_Fact[[#This Row],[GoodMadeBiscuits]])</f>
        <v>118</v>
      </c>
      <c r="M1222" s="5">
        <f>IF(tbl_Fact[[#This Row],[Operating_Hours]]&gt;0,tbl_Fact[[#This Row],[Operating_Hours]]*51840,0)</f>
        <v>0</v>
      </c>
    </row>
    <row r="1223" spans="1:13" hidden="1" x14ac:dyDescent="0.2">
      <c r="A1223" t="s">
        <v>5</v>
      </c>
      <c r="B1223" s="1">
        <v>44382.026655092595</v>
      </c>
      <c r="C1223" s="1">
        <v>44382.029143518521</v>
      </c>
      <c r="D1223">
        <v>3.5833332538604701</v>
      </c>
      <c r="E1223">
        <v>392076</v>
      </c>
      <c r="F1223">
        <v>170389</v>
      </c>
      <c r="G1223" t="s">
        <v>43</v>
      </c>
      <c r="H1223" t="s">
        <v>27</v>
      </c>
      <c r="I1223">
        <f>tbl_Fact[[#This Row],[Duration]] / 60</f>
        <v>5.9722220897674504E-2</v>
      </c>
      <c r="J1223">
        <f>IF(OR(G1223="Run Time", G1223="CC (Changeover Cleaning)"), I1223, 0)</f>
        <v>5.9722220897674504E-2</v>
      </c>
      <c r="K1223">
        <f>IF(G1223&lt;&gt;"PM (Maintenance)", I1223, 0)</f>
        <v>5.9722220897674504E-2</v>
      </c>
      <c r="L1223" s="5">
        <f>MAX(tbl_Fact[[#This Row],[TotalBiscuitsMade]],tbl_Fact[[#This Row],[GoodMadeBiscuits]])</f>
        <v>392076</v>
      </c>
      <c r="M1223" s="5">
        <f>IF(tbl_Fact[[#This Row],[Operating_Hours]]&gt;0,tbl_Fact[[#This Row],[Operating_Hours]]*51840,0)</f>
        <v>3095.9999313354465</v>
      </c>
    </row>
    <row r="1224" spans="1:13" hidden="1" x14ac:dyDescent="0.2">
      <c r="A1224" t="s">
        <v>5</v>
      </c>
      <c r="B1224" s="1">
        <v>44382.029143518521</v>
      </c>
      <c r="C1224" s="1">
        <v>44382.030393518522</v>
      </c>
      <c r="D1224">
        <v>1.79999995231628</v>
      </c>
      <c r="E1224">
        <v>393018</v>
      </c>
      <c r="F1224">
        <v>171132</v>
      </c>
      <c r="G1224" t="s">
        <v>44</v>
      </c>
      <c r="H1224" t="s">
        <v>27</v>
      </c>
      <c r="I1224">
        <f>tbl_Fact[[#This Row],[Duration]] / 60</f>
        <v>2.9999999205271334E-2</v>
      </c>
      <c r="J1224">
        <f>IF(OR(G1224="Run Time", G1224="CC (Changeover Cleaning)"), I1224, 0)</f>
        <v>0</v>
      </c>
      <c r="K1224">
        <f>IF(G1224&lt;&gt;"PM (Maintenance)", I1224, 0)</f>
        <v>2.9999999205271334E-2</v>
      </c>
      <c r="L1224" s="5">
        <f>MAX(tbl_Fact[[#This Row],[TotalBiscuitsMade]],tbl_Fact[[#This Row],[GoodMadeBiscuits]])</f>
        <v>393018</v>
      </c>
      <c r="M1224" s="5">
        <f>IF(tbl_Fact[[#This Row],[Operating_Hours]]&gt;0,tbl_Fact[[#This Row],[Operating_Hours]]*51840,0)</f>
        <v>0</v>
      </c>
    </row>
    <row r="1225" spans="1:13" hidden="1" x14ac:dyDescent="0.2">
      <c r="A1225" t="s">
        <v>5</v>
      </c>
      <c r="B1225" s="1">
        <v>44382.030393518522</v>
      </c>
      <c r="C1225" s="1">
        <v>44382.031319444446</v>
      </c>
      <c r="D1225">
        <v>1.3333333730697601</v>
      </c>
      <c r="E1225">
        <v>393023</v>
      </c>
      <c r="F1225">
        <v>171012</v>
      </c>
      <c r="G1225" t="s">
        <v>43</v>
      </c>
      <c r="H1225" t="s">
        <v>27</v>
      </c>
      <c r="I1225">
        <f>tbl_Fact[[#This Row],[Duration]] / 60</f>
        <v>2.2222222884496001E-2</v>
      </c>
      <c r="J1225">
        <f>IF(OR(G1225="Run Time", G1225="CC (Changeover Cleaning)"), I1225, 0)</f>
        <v>2.2222222884496001E-2</v>
      </c>
      <c r="K1225">
        <f>IF(G1225&lt;&gt;"PM (Maintenance)", I1225, 0)</f>
        <v>2.2222222884496001E-2</v>
      </c>
      <c r="L1225" s="5">
        <f>MAX(tbl_Fact[[#This Row],[TotalBiscuitsMade]],tbl_Fact[[#This Row],[GoodMadeBiscuits]])</f>
        <v>393023</v>
      </c>
      <c r="M1225" s="5">
        <f>IF(tbl_Fact[[#This Row],[Operating_Hours]]&gt;0,tbl_Fact[[#This Row],[Operating_Hours]]*51840,0)</f>
        <v>1152.0000343322727</v>
      </c>
    </row>
    <row r="1226" spans="1:13" hidden="1" x14ac:dyDescent="0.2">
      <c r="A1226" t="s">
        <v>5</v>
      </c>
      <c r="B1226" s="1">
        <v>44382.031319444446</v>
      </c>
      <c r="C1226" s="1">
        <v>44382.036724537036</v>
      </c>
      <c r="D1226">
        <v>7.7833333015441903</v>
      </c>
      <c r="E1226">
        <v>398121</v>
      </c>
      <c r="F1226">
        <v>176104</v>
      </c>
      <c r="G1226" t="s">
        <v>44</v>
      </c>
      <c r="H1226" t="s">
        <v>27</v>
      </c>
      <c r="I1226">
        <f>tbl_Fact[[#This Row],[Duration]] / 60</f>
        <v>0.12972222169240316</v>
      </c>
      <c r="J1226">
        <f>IF(OR(G1226="Run Time", G1226="CC (Changeover Cleaning)"), I1226, 0)</f>
        <v>0</v>
      </c>
      <c r="K1226">
        <f>IF(G1226&lt;&gt;"PM (Maintenance)", I1226, 0)</f>
        <v>0.12972222169240316</v>
      </c>
      <c r="L1226" s="5">
        <f>MAX(tbl_Fact[[#This Row],[TotalBiscuitsMade]],tbl_Fact[[#This Row],[GoodMadeBiscuits]])</f>
        <v>398121</v>
      </c>
      <c r="M1226" s="5">
        <f>IF(tbl_Fact[[#This Row],[Operating_Hours]]&gt;0,tbl_Fact[[#This Row],[Operating_Hours]]*51840,0)</f>
        <v>0</v>
      </c>
    </row>
    <row r="1227" spans="1:13" hidden="1" x14ac:dyDescent="0.2">
      <c r="A1227" t="s">
        <v>5</v>
      </c>
      <c r="B1227" s="1">
        <v>44382.036724537036</v>
      </c>
      <c r="C1227" s="1">
        <v>44382.0391087963</v>
      </c>
      <c r="D1227">
        <v>3.4333333969116202</v>
      </c>
      <c r="E1227">
        <v>398227</v>
      </c>
      <c r="F1227">
        <v>176420</v>
      </c>
      <c r="G1227" t="s">
        <v>43</v>
      </c>
      <c r="H1227" t="s">
        <v>27</v>
      </c>
      <c r="I1227">
        <f>tbl_Fact[[#This Row],[Duration]] / 60</f>
        <v>5.7222223281860336E-2</v>
      </c>
      <c r="J1227">
        <f>IF(OR(G1227="Run Time", G1227="CC (Changeover Cleaning)"), I1227, 0)</f>
        <v>5.7222223281860336E-2</v>
      </c>
      <c r="K1227">
        <f>IF(G1227&lt;&gt;"PM (Maintenance)", I1227, 0)</f>
        <v>5.7222223281860336E-2</v>
      </c>
      <c r="L1227" s="5">
        <f>MAX(tbl_Fact[[#This Row],[TotalBiscuitsMade]],tbl_Fact[[#This Row],[GoodMadeBiscuits]])</f>
        <v>398227</v>
      </c>
      <c r="M1227" s="5">
        <f>IF(tbl_Fact[[#This Row],[Operating_Hours]]&gt;0,tbl_Fact[[#This Row],[Operating_Hours]]*51840,0)</f>
        <v>2966.4000549316397</v>
      </c>
    </row>
    <row r="1228" spans="1:13" hidden="1" x14ac:dyDescent="0.2">
      <c r="A1228" t="s">
        <v>5</v>
      </c>
      <c r="B1228" s="1">
        <v>44382.0391087963</v>
      </c>
      <c r="C1228" s="1">
        <v>44382.042962962965</v>
      </c>
      <c r="D1228">
        <v>5.5500001907348597</v>
      </c>
      <c r="E1228">
        <v>402058</v>
      </c>
      <c r="F1228">
        <v>179984</v>
      </c>
      <c r="G1228" t="s">
        <v>44</v>
      </c>
      <c r="H1228" t="s">
        <v>27</v>
      </c>
      <c r="I1228">
        <f>tbl_Fact[[#This Row],[Duration]] / 60</f>
        <v>9.2500003178914325E-2</v>
      </c>
      <c r="J1228">
        <f>IF(OR(G1228="Run Time", G1228="CC (Changeover Cleaning)"), I1228, 0)</f>
        <v>0</v>
      </c>
      <c r="K1228">
        <f>IF(G1228&lt;&gt;"PM (Maintenance)", I1228, 0)</f>
        <v>9.2500003178914325E-2</v>
      </c>
      <c r="L1228" s="5">
        <f>MAX(tbl_Fact[[#This Row],[TotalBiscuitsMade]],tbl_Fact[[#This Row],[GoodMadeBiscuits]])</f>
        <v>402058</v>
      </c>
      <c r="M1228" s="5">
        <f>IF(tbl_Fact[[#This Row],[Operating_Hours]]&gt;0,tbl_Fact[[#This Row],[Operating_Hours]]*51840,0)</f>
        <v>0</v>
      </c>
    </row>
    <row r="1229" spans="1:13" hidden="1" x14ac:dyDescent="0.2">
      <c r="A1229" t="s">
        <v>5</v>
      </c>
      <c r="B1229" s="1">
        <v>44382.042962962965</v>
      </c>
      <c r="C1229" s="1">
        <v>44382.045798611114</v>
      </c>
      <c r="D1229">
        <v>4.0833334922790501</v>
      </c>
      <c r="E1229">
        <v>402107</v>
      </c>
      <c r="F1229">
        <v>179904</v>
      </c>
      <c r="G1229" t="s">
        <v>43</v>
      </c>
      <c r="H1229" t="s">
        <v>27</v>
      </c>
      <c r="I1229">
        <f>tbl_Fact[[#This Row],[Duration]] / 60</f>
        <v>6.805555820465084E-2</v>
      </c>
      <c r="J1229">
        <f>IF(OR(G1229="Run Time", G1229="CC (Changeover Cleaning)"), I1229, 0)</f>
        <v>6.805555820465084E-2</v>
      </c>
      <c r="K1229">
        <f>IF(G1229&lt;&gt;"PM (Maintenance)", I1229, 0)</f>
        <v>6.805555820465084E-2</v>
      </c>
      <c r="L1229" s="5">
        <f>MAX(tbl_Fact[[#This Row],[TotalBiscuitsMade]],tbl_Fact[[#This Row],[GoodMadeBiscuits]])</f>
        <v>402107</v>
      </c>
      <c r="M1229" s="5">
        <f>IF(tbl_Fact[[#This Row],[Operating_Hours]]&gt;0,tbl_Fact[[#This Row],[Operating_Hours]]*51840,0)</f>
        <v>3528.0001373290997</v>
      </c>
    </row>
    <row r="1230" spans="1:13" hidden="1" x14ac:dyDescent="0.2">
      <c r="A1230" t="s">
        <v>5</v>
      </c>
      <c r="B1230" s="1">
        <v>44382.045798611114</v>
      </c>
      <c r="C1230" s="1">
        <v>44382.049062500002</v>
      </c>
      <c r="D1230">
        <v>4.6999998092651403</v>
      </c>
      <c r="E1230">
        <v>405203</v>
      </c>
      <c r="F1230">
        <v>183218</v>
      </c>
      <c r="G1230" t="s">
        <v>44</v>
      </c>
      <c r="H1230" t="s">
        <v>27</v>
      </c>
      <c r="I1230">
        <f>tbl_Fact[[#This Row],[Duration]] / 60</f>
        <v>7.8333330154418998E-2</v>
      </c>
      <c r="J1230">
        <f>IF(OR(G1230="Run Time", G1230="CC (Changeover Cleaning)"), I1230, 0)</f>
        <v>0</v>
      </c>
      <c r="K1230">
        <f>IF(G1230&lt;&gt;"PM (Maintenance)", I1230, 0)</f>
        <v>7.8333330154418998E-2</v>
      </c>
      <c r="L1230" s="5">
        <f>MAX(tbl_Fact[[#This Row],[TotalBiscuitsMade]],tbl_Fact[[#This Row],[GoodMadeBiscuits]])</f>
        <v>405203</v>
      </c>
      <c r="M1230" s="5">
        <f>IF(tbl_Fact[[#This Row],[Operating_Hours]]&gt;0,tbl_Fact[[#This Row],[Operating_Hours]]*51840,0)</f>
        <v>0</v>
      </c>
    </row>
    <row r="1231" spans="1:13" hidden="1" x14ac:dyDescent="0.2">
      <c r="A1231" t="s">
        <v>5</v>
      </c>
      <c r="B1231" s="1">
        <v>44382.049062500002</v>
      </c>
      <c r="C1231" s="1">
        <v>44382.049363425926</v>
      </c>
      <c r="D1231">
        <v>0.43333333730697599</v>
      </c>
      <c r="E1231">
        <v>405171</v>
      </c>
      <c r="F1231">
        <v>183086</v>
      </c>
      <c r="G1231" t="s">
        <v>43</v>
      </c>
      <c r="H1231" t="s">
        <v>27</v>
      </c>
      <c r="I1231">
        <f>tbl_Fact[[#This Row],[Duration]] / 60</f>
        <v>7.2222222884495996E-3</v>
      </c>
      <c r="J1231">
        <f>IF(OR(G1231="Run Time", G1231="CC (Changeover Cleaning)"), I1231, 0)</f>
        <v>7.2222222884495996E-3</v>
      </c>
      <c r="K1231">
        <f>IF(G1231&lt;&gt;"PM (Maintenance)", I1231, 0)</f>
        <v>7.2222222884495996E-3</v>
      </c>
      <c r="L1231" s="5">
        <f>MAX(tbl_Fact[[#This Row],[TotalBiscuitsMade]],tbl_Fact[[#This Row],[GoodMadeBiscuits]])</f>
        <v>405171</v>
      </c>
      <c r="M1231" s="5">
        <f>IF(tbl_Fact[[#This Row],[Operating_Hours]]&gt;0,tbl_Fact[[#This Row],[Operating_Hours]]*51840,0)</f>
        <v>374.40000343322725</v>
      </c>
    </row>
    <row r="1232" spans="1:13" hidden="1" x14ac:dyDescent="0.2">
      <c r="A1232" t="s">
        <v>5</v>
      </c>
      <c r="B1232" s="1">
        <v>44382.049363425926</v>
      </c>
      <c r="C1232" s="1">
        <v>44382.056574074071</v>
      </c>
      <c r="D1232">
        <v>10.3833332061768</v>
      </c>
      <c r="E1232">
        <v>412416</v>
      </c>
      <c r="F1232">
        <v>190070</v>
      </c>
      <c r="G1232" t="s">
        <v>44</v>
      </c>
      <c r="H1232" t="s">
        <v>27</v>
      </c>
      <c r="I1232">
        <f>tbl_Fact[[#This Row],[Duration]] / 60</f>
        <v>0.17305555343628001</v>
      </c>
      <c r="J1232">
        <f>IF(OR(G1232="Run Time", G1232="CC (Changeover Cleaning)"), I1232, 0)</f>
        <v>0</v>
      </c>
      <c r="K1232">
        <f>IF(G1232&lt;&gt;"PM (Maintenance)", I1232, 0)</f>
        <v>0.17305555343628001</v>
      </c>
      <c r="L1232" s="5">
        <f>MAX(tbl_Fact[[#This Row],[TotalBiscuitsMade]],tbl_Fact[[#This Row],[GoodMadeBiscuits]])</f>
        <v>412416</v>
      </c>
      <c r="M1232" s="5">
        <f>IF(tbl_Fact[[#This Row],[Operating_Hours]]&gt;0,tbl_Fact[[#This Row],[Operating_Hours]]*51840,0)</f>
        <v>0</v>
      </c>
    </row>
    <row r="1233" spans="1:13" hidden="1" x14ac:dyDescent="0.2">
      <c r="A1233" t="s">
        <v>5</v>
      </c>
      <c r="B1233" s="1">
        <v>44382.056574074071</v>
      </c>
      <c r="C1233" s="1">
        <v>44382.058888888889</v>
      </c>
      <c r="D1233">
        <v>3.3333332538604701</v>
      </c>
      <c r="E1233">
        <v>412237</v>
      </c>
      <c r="F1233">
        <v>190342</v>
      </c>
      <c r="G1233" t="s">
        <v>43</v>
      </c>
      <c r="H1233" t="s">
        <v>27</v>
      </c>
      <c r="I1233">
        <f>tbl_Fact[[#This Row],[Duration]] / 60</f>
        <v>5.5555554231007838E-2</v>
      </c>
      <c r="J1233">
        <f>IF(OR(G1233="Run Time", G1233="CC (Changeover Cleaning)"), I1233, 0)</f>
        <v>5.5555554231007838E-2</v>
      </c>
      <c r="K1233">
        <f>IF(G1233&lt;&gt;"PM (Maintenance)", I1233, 0)</f>
        <v>5.5555554231007838E-2</v>
      </c>
      <c r="L1233" s="5">
        <f>MAX(tbl_Fact[[#This Row],[TotalBiscuitsMade]],tbl_Fact[[#This Row],[GoodMadeBiscuits]])</f>
        <v>412237</v>
      </c>
      <c r="M1233" s="5">
        <f>IF(tbl_Fact[[#This Row],[Operating_Hours]]&gt;0,tbl_Fact[[#This Row],[Operating_Hours]]*51840,0)</f>
        <v>2879.9999313354465</v>
      </c>
    </row>
    <row r="1234" spans="1:13" hidden="1" x14ac:dyDescent="0.2">
      <c r="A1234" t="s">
        <v>5</v>
      </c>
      <c r="B1234" s="1">
        <v>44382.058888888889</v>
      </c>
      <c r="C1234" s="1">
        <v>44382.087430555555</v>
      </c>
      <c r="D1234">
        <v>41.099998474121101</v>
      </c>
      <c r="E1234">
        <v>440960</v>
      </c>
      <c r="F1234">
        <v>219230</v>
      </c>
      <c r="G1234" t="s">
        <v>44</v>
      </c>
      <c r="H1234" t="s">
        <v>27</v>
      </c>
      <c r="I1234">
        <f>tbl_Fact[[#This Row],[Duration]] / 60</f>
        <v>0.684999974568685</v>
      </c>
      <c r="J1234">
        <f>IF(OR(G1234="Run Time", G1234="CC (Changeover Cleaning)"), I1234, 0)</f>
        <v>0</v>
      </c>
      <c r="K1234">
        <f>IF(G1234&lt;&gt;"PM (Maintenance)", I1234, 0)</f>
        <v>0.684999974568685</v>
      </c>
      <c r="L1234" s="5">
        <f>MAX(tbl_Fact[[#This Row],[TotalBiscuitsMade]],tbl_Fact[[#This Row],[GoodMadeBiscuits]])</f>
        <v>440960</v>
      </c>
      <c r="M1234" s="5">
        <f>IF(tbl_Fact[[#This Row],[Operating_Hours]]&gt;0,tbl_Fact[[#This Row],[Operating_Hours]]*51840,0)</f>
        <v>0</v>
      </c>
    </row>
    <row r="1235" spans="1:13" hidden="1" x14ac:dyDescent="0.2">
      <c r="A1235" t="s">
        <v>5</v>
      </c>
      <c r="B1235" s="1">
        <v>44382.087430555555</v>
      </c>
      <c r="C1235" s="1">
        <v>44382.088750000003</v>
      </c>
      <c r="D1235">
        <v>1.8999999761581401</v>
      </c>
      <c r="E1235">
        <v>441102</v>
      </c>
      <c r="F1235">
        <v>219434</v>
      </c>
      <c r="G1235" t="s">
        <v>43</v>
      </c>
      <c r="H1235" t="s">
        <v>27</v>
      </c>
      <c r="I1235">
        <f>tbl_Fact[[#This Row],[Duration]] / 60</f>
        <v>3.1666666269302333E-2</v>
      </c>
      <c r="J1235">
        <f>IF(OR(G1235="Run Time", G1235="CC (Changeover Cleaning)"), I1235, 0)</f>
        <v>3.1666666269302333E-2</v>
      </c>
      <c r="K1235">
        <f>IF(G1235&lt;&gt;"PM (Maintenance)", I1235, 0)</f>
        <v>3.1666666269302333E-2</v>
      </c>
      <c r="L1235" s="5">
        <f>MAX(tbl_Fact[[#This Row],[TotalBiscuitsMade]],tbl_Fact[[#This Row],[GoodMadeBiscuits]])</f>
        <v>441102</v>
      </c>
      <c r="M1235" s="5">
        <f>IF(tbl_Fact[[#This Row],[Operating_Hours]]&gt;0,tbl_Fact[[#This Row],[Operating_Hours]]*51840,0)</f>
        <v>1641.5999794006329</v>
      </c>
    </row>
    <row r="1236" spans="1:13" hidden="1" x14ac:dyDescent="0.2">
      <c r="A1236" t="s">
        <v>6</v>
      </c>
      <c r="B1236" s="1">
        <v>44382.087638888886</v>
      </c>
      <c r="C1236" s="1">
        <v>44382.088055555556</v>
      </c>
      <c r="D1236">
        <v>0.59926664829254195</v>
      </c>
      <c r="E1236">
        <v>0</v>
      </c>
      <c r="F1236">
        <v>337</v>
      </c>
      <c r="G1236" t="s">
        <v>43</v>
      </c>
      <c r="H1236" t="s">
        <v>27</v>
      </c>
      <c r="I1236">
        <f>tbl_Fact[[#This Row],[Duration]] / 60</f>
        <v>9.9877774715423657E-3</v>
      </c>
      <c r="J1236">
        <f>IF(OR(G1236="Run Time", G1236="CC (Changeover Cleaning)"), I1236, 0)</f>
        <v>9.9877774715423657E-3</v>
      </c>
      <c r="K1236">
        <f>IF(G1236&lt;&gt;"PM (Maintenance)", I1236, 0)</f>
        <v>9.9877774715423657E-3</v>
      </c>
      <c r="L1236" s="5">
        <f>MAX(tbl_Fact[[#This Row],[TotalBiscuitsMade]],tbl_Fact[[#This Row],[GoodMadeBiscuits]])</f>
        <v>337</v>
      </c>
      <c r="M1236" s="5">
        <f>IF(tbl_Fact[[#This Row],[Operating_Hours]]&gt;0,tbl_Fact[[#This Row],[Operating_Hours]]*51840,0)</f>
        <v>517.7663841247562</v>
      </c>
    </row>
    <row r="1237" spans="1:13" hidden="1" x14ac:dyDescent="0.2">
      <c r="A1237" t="s">
        <v>6</v>
      </c>
      <c r="B1237" s="1">
        <v>44382.088055555556</v>
      </c>
      <c r="C1237" s="1">
        <v>44382.149745370371</v>
      </c>
      <c r="D1237">
        <v>88.835052490234403</v>
      </c>
      <c r="E1237">
        <v>0</v>
      </c>
      <c r="F1237">
        <v>172</v>
      </c>
      <c r="G1237" t="s">
        <v>44</v>
      </c>
      <c r="H1237" t="s">
        <v>27</v>
      </c>
      <c r="I1237">
        <f>tbl_Fact[[#This Row],[Duration]] / 60</f>
        <v>1.4805842081705733</v>
      </c>
      <c r="J1237">
        <f>IF(OR(G1237="Run Time", G1237="CC (Changeover Cleaning)"), I1237, 0)</f>
        <v>0</v>
      </c>
      <c r="K1237">
        <f>IF(G1237&lt;&gt;"PM (Maintenance)", I1237, 0)</f>
        <v>1.4805842081705733</v>
      </c>
      <c r="L1237" s="5">
        <f>MAX(tbl_Fact[[#This Row],[TotalBiscuitsMade]],tbl_Fact[[#This Row],[GoodMadeBiscuits]])</f>
        <v>172</v>
      </c>
      <c r="M1237" s="5">
        <f>IF(tbl_Fact[[#This Row],[Operating_Hours]]&gt;0,tbl_Fact[[#This Row],[Operating_Hours]]*51840,0)</f>
        <v>0</v>
      </c>
    </row>
    <row r="1238" spans="1:13" hidden="1" x14ac:dyDescent="0.2">
      <c r="A1238" t="s">
        <v>5</v>
      </c>
      <c r="B1238" s="1">
        <v>44382.088750000003</v>
      </c>
      <c r="C1238" s="1">
        <v>44382.098275462966</v>
      </c>
      <c r="D1238">
        <v>13.7166662216187</v>
      </c>
      <c r="E1238">
        <v>450619</v>
      </c>
      <c r="F1238">
        <v>228316</v>
      </c>
      <c r="G1238" t="s">
        <v>44</v>
      </c>
      <c r="H1238" t="s">
        <v>27</v>
      </c>
      <c r="I1238">
        <f>tbl_Fact[[#This Row],[Duration]] / 60</f>
        <v>0.22861110369364501</v>
      </c>
      <c r="J1238">
        <f>IF(OR(G1238="Run Time", G1238="CC (Changeover Cleaning)"), I1238, 0)</f>
        <v>0</v>
      </c>
      <c r="K1238">
        <f>IF(G1238&lt;&gt;"PM (Maintenance)", I1238, 0)</f>
        <v>0.22861110369364501</v>
      </c>
      <c r="L1238" s="5">
        <f>MAX(tbl_Fact[[#This Row],[TotalBiscuitsMade]],tbl_Fact[[#This Row],[GoodMadeBiscuits]])</f>
        <v>450619</v>
      </c>
      <c r="M1238" s="5">
        <f>IF(tbl_Fact[[#This Row],[Operating_Hours]]&gt;0,tbl_Fact[[#This Row],[Operating_Hours]]*51840,0)</f>
        <v>0</v>
      </c>
    </row>
    <row r="1239" spans="1:13" hidden="1" x14ac:dyDescent="0.2">
      <c r="A1239" t="s">
        <v>5</v>
      </c>
      <c r="B1239" s="1">
        <v>44382.098275462966</v>
      </c>
      <c r="C1239" s="1">
        <v>44382.10224537037</v>
      </c>
      <c r="D1239">
        <v>5.7166666984558097</v>
      </c>
      <c r="E1239">
        <v>450394</v>
      </c>
      <c r="F1239">
        <v>228274</v>
      </c>
      <c r="G1239" t="s">
        <v>43</v>
      </c>
      <c r="H1239" t="s">
        <v>27</v>
      </c>
      <c r="I1239">
        <f>tbl_Fact[[#This Row],[Duration]] / 60</f>
        <v>9.527777830759683E-2</v>
      </c>
      <c r="J1239">
        <f>IF(OR(G1239="Run Time", G1239="CC (Changeover Cleaning)"), I1239, 0)</f>
        <v>9.527777830759683E-2</v>
      </c>
      <c r="K1239">
        <f>IF(G1239&lt;&gt;"PM (Maintenance)", I1239, 0)</f>
        <v>9.527777830759683E-2</v>
      </c>
      <c r="L1239" s="5">
        <f>MAX(tbl_Fact[[#This Row],[TotalBiscuitsMade]],tbl_Fact[[#This Row],[GoodMadeBiscuits]])</f>
        <v>450394</v>
      </c>
      <c r="M1239" s="5">
        <f>IF(tbl_Fact[[#This Row],[Operating_Hours]]&gt;0,tbl_Fact[[#This Row],[Operating_Hours]]*51840,0)</f>
        <v>4939.2000274658194</v>
      </c>
    </row>
    <row r="1240" spans="1:13" hidden="1" x14ac:dyDescent="0.2">
      <c r="A1240" t="s">
        <v>5</v>
      </c>
      <c r="B1240" s="1">
        <v>44382.10224537037</v>
      </c>
      <c r="C1240" s="1">
        <v>44382.102673611109</v>
      </c>
      <c r="D1240">
        <v>0.61666667461395297</v>
      </c>
      <c r="E1240">
        <v>450589</v>
      </c>
      <c r="F1240">
        <v>228892</v>
      </c>
      <c r="G1240" t="s">
        <v>44</v>
      </c>
      <c r="H1240" t="s">
        <v>27</v>
      </c>
      <c r="I1240">
        <f>tbl_Fact[[#This Row],[Duration]] / 60</f>
        <v>1.0277777910232549E-2</v>
      </c>
      <c r="J1240">
        <f>IF(OR(G1240="Run Time", G1240="CC (Changeover Cleaning)"), I1240, 0)</f>
        <v>0</v>
      </c>
      <c r="K1240">
        <f>IF(G1240&lt;&gt;"PM (Maintenance)", I1240, 0)</f>
        <v>1.0277777910232549E-2</v>
      </c>
      <c r="L1240" s="5">
        <f>MAX(tbl_Fact[[#This Row],[TotalBiscuitsMade]],tbl_Fact[[#This Row],[GoodMadeBiscuits]])</f>
        <v>450589</v>
      </c>
      <c r="M1240" s="5">
        <f>IF(tbl_Fact[[#This Row],[Operating_Hours]]&gt;0,tbl_Fact[[#This Row],[Operating_Hours]]*51840,0)</f>
        <v>0</v>
      </c>
    </row>
    <row r="1241" spans="1:13" hidden="1" x14ac:dyDescent="0.2">
      <c r="A1241" t="s">
        <v>5</v>
      </c>
      <c r="B1241" s="1">
        <v>44382.102673611109</v>
      </c>
      <c r="C1241" s="1">
        <v>44382.112824074073</v>
      </c>
      <c r="D1241">
        <v>14.6166667938232</v>
      </c>
      <c r="E1241">
        <v>450543</v>
      </c>
      <c r="F1241">
        <v>228780</v>
      </c>
      <c r="G1241" t="s">
        <v>43</v>
      </c>
      <c r="H1241" t="s">
        <v>27</v>
      </c>
      <c r="I1241">
        <f>tbl_Fact[[#This Row],[Duration]] / 60</f>
        <v>0.24361111323038667</v>
      </c>
      <c r="J1241">
        <f>IF(OR(G1241="Run Time", G1241="CC (Changeover Cleaning)"), I1241, 0)</f>
        <v>0.24361111323038667</v>
      </c>
      <c r="K1241">
        <f>IF(G1241&lt;&gt;"PM (Maintenance)", I1241, 0)</f>
        <v>0.24361111323038667</v>
      </c>
      <c r="L1241" s="5">
        <f>MAX(tbl_Fact[[#This Row],[TotalBiscuitsMade]],tbl_Fact[[#This Row],[GoodMadeBiscuits]])</f>
        <v>450543</v>
      </c>
      <c r="M1241" s="5">
        <f>IF(tbl_Fact[[#This Row],[Operating_Hours]]&gt;0,tbl_Fact[[#This Row],[Operating_Hours]]*51840,0)</f>
        <v>12628.800109863245</v>
      </c>
    </row>
    <row r="1242" spans="1:13" hidden="1" x14ac:dyDescent="0.2">
      <c r="A1242" t="s">
        <v>5</v>
      </c>
      <c r="B1242" s="1">
        <v>44382.112824074073</v>
      </c>
      <c r="C1242" s="1">
        <v>44382.115219907406</v>
      </c>
      <c r="D1242">
        <v>3.4500000476837198</v>
      </c>
      <c r="E1242">
        <v>452563</v>
      </c>
      <c r="F1242">
        <v>230577</v>
      </c>
      <c r="G1242" t="s">
        <v>44</v>
      </c>
      <c r="H1242" t="s">
        <v>27</v>
      </c>
      <c r="I1242">
        <f>tbl_Fact[[#This Row],[Duration]] / 60</f>
        <v>5.750000079472866E-2</v>
      </c>
      <c r="J1242">
        <f>IF(OR(G1242="Run Time", G1242="CC (Changeover Cleaning)"), I1242, 0)</f>
        <v>0</v>
      </c>
      <c r="K1242">
        <f>IF(G1242&lt;&gt;"PM (Maintenance)", I1242, 0)</f>
        <v>5.750000079472866E-2</v>
      </c>
      <c r="L1242" s="5">
        <f>MAX(tbl_Fact[[#This Row],[TotalBiscuitsMade]],tbl_Fact[[#This Row],[GoodMadeBiscuits]])</f>
        <v>452563</v>
      </c>
      <c r="M1242" s="5">
        <f>IF(tbl_Fact[[#This Row],[Operating_Hours]]&gt;0,tbl_Fact[[#This Row],[Operating_Hours]]*51840,0)</f>
        <v>0</v>
      </c>
    </row>
    <row r="1243" spans="1:13" hidden="1" x14ac:dyDescent="0.2">
      <c r="A1243" t="s">
        <v>5</v>
      </c>
      <c r="B1243" s="1">
        <v>44382.115219907406</v>
      </c>
      <c r="C1243" s="1">
        <v>44382.116863425923</v>
      </c>
      <c r="D1243">
        <v>2.36666655540466</v>
      </c>
      <c r="E1243">
        <v>452882</v>
      </c>
      <c r="F1243">
        <v>231064</v>
      </c>
      <c r="G1243" t="s">
        <v>43</v>
      </c>
      <c r="H1243" t="s">
        <v>27</v>
      </c>
      <c r="I1243">
        <f>tbl_Fact[[#This Row],[Duration]] / 60</f>
        <v>3.9444442590077664E-2</v>
      </c>
      <c r="J1243">
        <f>IF(OR(G1243="Run Time", G1243="CC (Changeover Cleaning)"), I1243, 0)</f>
        <v>3.9444442590077664E-2</v>
      </c>
      <c r="K1243">
        <f>IF(G1243&lt;&gt;"PM (Maintenance)", I1243, 0)</f>
        <v>3.9444442590077664E-2</v>
      </c>
      <c r="L1243" s="5">
        <f>MAX(tbl_Fact[[#This Row],[TotalBiscuitsMade]],tbl_Fact[[#This Row],[GoodMadeBiscuits]])</f>
        <v>452882</v>
      </c>
      <c r="M1243" s="5">
        <f>IF(tbl_Fact[[#This Row],[Operating_Hours]]&gt;0,tbl_Fact[[#This Row],[Operating_Hours]]*51840,0)</f>
        <v>2044.7999038696262</v>
      </c>
    </row>
    <row r="1244" spans="1:13" hidden="1" x14ac:dyDescent="0.2">
      <c r="A1244" t="s">
        <v>5</v>
      </c>
      <c r="B1244" s="1">
        <v>44382.116863425923</v>
      </c>
      <c r="C1244" s="1">
        <v>44382.117928240739</v>
      </c>
      <c r="D1244">
        <v>1.5333333015441899</v>
      </c>
      <c r="E1244">
        <v>453715</v>
      </c>
      <c r="F1244">
        <v>231525</v>
      </c>
      <c r="G1244" t="s">
        <v>44</v>
      </c>
      <c r="H1244" t="s">
        <v>27</v>
      </c>
      <c r="I1244">
        <f>tbl_Fact[[#This Row],[Duration]] / 60</f>
        <v>2.5555555025736497E-2</v>
      </c>
      <c r="J1244">
        <f>IF(OR(G1244="Run Time", G1244="CC (Changeover Cleaning)"), I1244, 0)</f>
        <v>0</v>
      </c>
      <c r="K1244">
        <f>IF(G1244&lt;&gt;"PM (Maintenance)", I1244, 0)</f>
        <v>2.5555555025736497E-2</v>
      </c>
      <c r="L1244" s="5">
        <f>MAX(tbl_Fact[[#This Row],[TotalBiscuitsMade]],tbl_Fact[[#This Row],[GoodMadeBiscuits]])</f>
        <v>453715</v>
      </c>
      <c r="M1244" s="5">
        <f>IF(tbl_Fact[[#This Row],[Operating_Hours]]&gt;0,tbl_Fact[[#This Row],[Operating_Hours]]*51840,0)</f>
        <v>0</v>
      </c>
    </row>
    <row r="1245" spans="1:13" hidden="1" x14ac:dyDescent="0.2">
      <c r="A1245" t="s">
        <v>5</v>
      </c>
      <c r="B1245" s="1">
        <v>44382.117928240739</v>
      </c>
      <c r="C1245" s="1">
        <v>44382.11990740741</v>
      </c>
      <c r="D1245">
        <v>2.8499999046325701</v>
      </c>
      <c r="E1245">
        <v>453590</v>
      </c>
      <c r="F1245">
        <v>231907</v>
      </c>
      <c r="G1245" t="s">
        <v>43</v>
      </c>
      <c r="H1245" t="s">
        <v>27</v>
      </c>
      <c r="I1245">
        <f>tbl_Fact[[#This Row],[Duration]] / 60</f>
        <v>4.7499998410542837E-2</v>
      </c>
      <c r="J1245">
        <f>IF(OR(G1245="Run Time", G1245="CC (Changeover Cleaning)"), I1245, 0)</f>
        <v>4.7499998410542837E-2</v>
      </c>
      <c r="K1245">
        <f>IF(G1245&lt;&gt;"PM (Maintenance)", I1245, 0)</f>
        <v>4.7499998410542837E-2</v>
      </c>
      <c r="L1245" s="5">
        <f>MAX(tbl_Fact[[#This Row],[TotalBiscuitsMade]],tbl_Fact[[#This Row],[GoodMadeBiscuits]])</f>
        <v>453590</v>
      </c>
      <c r="M1245" s="5">
        <f>IF(tbl_Fact[[#This Row],[Operating_Hours]]&gt;0,tbl_Fact[[#This Row],[Operating_Hours]]*51840,0)</f>
        <v>2462.3999176025409</v>
      </c>
    </row>
    <row r="1246" spans="1:13" hidden="1" x14ac:dyDescent="0.2">
      <c r="A1246" t="s">
        <v>5</v>
      </c>
      <c r="B1246" s="1">
        <v>44382.11990740741</v>
      </c>
      <c r="C1246" s="1">
        <v>44382.121006944442</v>
      </c>
      <c r="D1246">
        <v>1.5833333730697601</v>
      </c>
      <c r="E1246">
        <v>454559</v>
      </c>
      <c r="F1246">
        <v>232840</v>
      </c>
      <c r="G1246" t="s">
        <v>44</v>
      </c>
      <c r="H1246" t="s">
        <v>27</v>
      </c>
      <c r="I1246">
        <f>tbl_Fact[[#This Row],[Duration]] / 60</f>
        <v>2.6388889551162666E-2</v>
      </c>
      <c r="J1246">
        <f>IF(OR(G1246="Run Time", G1246="CC (Changeover Cleaning)"), I1246, 0)</f>
        <v>0</v>
      </c>
      <c r="K1246">
        <f>IF(G1246&lt;&gt;"PM (Maintenance)", I1246, 0)</f>
        <v>2.6388889551162666E-2</v>
      </c>
      <c r="L1246" s="5">
        <f>MAX(tbl_Fact[[#This Row],[TotalBiscuitsMade]],tbl_Fact[[#This Row],[GoodMadeBiscuits]])</f>
        <v>454559</v>
      </c>
      <c r="M1246" s="5">
        <f>IF(tbl_Fact[[#This Row],[Operating_Hours]]&gt;0,tbl_Fact[[#This Row],[Operating_Hours]]*51840,0)</f>
        <v>0</v>
      </c>
    </row>
    <row r="1247" spans="1:13" hidden="1" x14ac:dyDescent="0.2">
      <c r="A1247" t="s">
        <v>5</v>
      </c>
      <c r="B1247" s="1">
        <v>44382.121006944442</v>
      </c>
      <c r="C1247" s="1">
        <v>44382.122395833336</v>
      </c>
      <c r="D1247">
        <v>2</v>
      </c>
      <c r="E1247">
        <v>454769</v>
      </c>
      <c r="F1247">
        <v>232842</v>
      </c>
      <c r="G1247" t="s">
        <v>43</v>
      </c>
      <c r="H1247" t="s">
        <v>27</v>
      </c>
      <c r="I1247">
        <f>tbl_Fact[[#This Row],[Duration]] / 60</f>
        <v>3.3333333333333333E-2</v>
      </c>
      <c r="J1247">
        <f>IF(OR(G1247="Run Time", G1247="CC (Changeover Cleaning)"), I1247, 0)</f>
        <v>3.3333333333333333E-2</v>
      </c>
      <c r="K1247">
        <f>IF(G1247&lt;&gt;"PM (Maintenance)", I1247, 0)</f>
        <v>3.3333333333333333E-2</v>
      </c>
      <c r="L1247" s="5">
        <f>MAX(tbl_Fact[[#This Row],[TotalBiscuitsMade]],tbl_Fact[[#This Row],[GoodMadeBiscuits]])</f>
        <v>454769</v>
      </c>
      <c r="M1247" s="5">
        <f>IF(tbl_Fact[[#This Row],[Operating_Hours]]&gt;0,tbl_Fact[[#This Row],[Operating_Hours]]*51840,0)</f>
        <v>1728</v>
      </c>
    </row>
    <row r="1248" spans="1:13" hidden="1" x14ac:dyDescent="0.2">
      <c r="A1248" t="s">
        <v>5</v>
      </c>
      <c r="B1248" s="1">
        <v>44382.122395833336</v>
      </c>
      <c r="C1248" s="1">
        <v>44382.123657407406</v>
      </c>
      <c r="D1248">
        <v>1.81666672229767</v>
      </c>
      <c r="E1248">
        <v>455231</v>
      </c>
      <c r="F1248">
        <v>233759</v>
      </c>
      <c r="G1248" t="s">
        <v>44</v>
      </c>
      <c r="H1248" t="s">
        <v>27</v>
      </c>
      <c r="I1248">
        <f>tbl_Fact[[#This Row],[Duration]] / 60</f>
        <v>3.0277778704961168E-2</v>
      </c>
      <c r="J1248">
        <f>IF(OR(G1248="Run Time", G1248="CC (Changeover Cleaning)"), I1248, 0)</f>
        <v>0</v>
      </c>
      <c r="K1248">
        <f>IF(G1248&lt;&gt;"PM (Maintenance)", I1248, 0)</f>
        <v>3.0277778704961168E-2</v>
      </c>
      <c r="L1248" s="5">
        <f>MAX(tbl_Fact[[#This Row],[TotalBiscuitsMade]],tbl_Fact[[#This Row],[GoodMadeBiscuits]])</f>
        <v>455231</v>
      </c>
      <c r="M1248" s="5">
        <f>IF(tbl_Fact[[#This Row],[Operating_Hours]]&gt;0,tbl_Fact[[#This Row],[Operating_Hours]]*51840,0)</f>
        <v>0</v>
      </c>
    </row>
    <row r="1249" spans="1:13" hidden="1" x14ac:dyDescent="0.2">
      <c r="A1249" t="s">
        <v>5</v>
      </c>
      <c r="B1249" s="1">
        <v>44382.123657407406</v>
      </c>
      <c r="C1249" s="1">
        <v>44382.125023148146</v>
      </c>
      <c r="D1249">
        <v>1.9666666984558101</v>
      </c>
      <c r="E1249">
        <v>455420</v>
      </c>
      <c r="F1249">
        <v>233377</v>
      </c>
      <c r="G1249" t="s">
        <v>43</v>
      </c>
      <c r="H1249" t="s">
        <v>27</v>
      </c>
      <c r="I1249">
        <f>tbl_Fact[[#This Row],[Duration]] / 60</f>
        <v>3.2777778307596837E-2</v>
      </c>
      <c r="J1249">
        <f>IF(OR(G1249="Run Time", G1249="CC (Changeover Cleaning)"), I1249, 0)</f>
        <v>3.2777778307596837E-2</v>
      </c>
      <c r="K1249">
        <f>IF(G1249&lt;&gt;"PM (Maintenance)", I1249, 0)</f>
        <v>3.2777778307596837E-2</v>
      </c>
      <c r="L1249" s="5">
        <f>MAX(tbl_Fact[[#This Row],[TotalBiscuitsMade]],tbl_Fact[[#This Row],[GoodMadeBiscuits]])</f>
        <v>455420</v>
      </c>
      <c r="M1249" s="5">
        <f>IF(tbl_Fact[[#This Row],[Operating_Hours]]&gt;0,tbl_Fact[[#This Row],[Operating_Hours]]*51840,0)</f>
        <v>1699.2000274658201</v>
      </c>
    </row>
    <row r="1250" spans="1:13" hidden="1" x14ac:dyDescent="0.2">
      <c r="A1250" t="s">
        <v>5</v>
      </c>
      <c r="B1250" s="1">
        <v>44382.125023148146</v>
      </c>
      <c r="C1250" s="1">
        <v>44382.12605324074</v>
      </c>
      <c r="D1250">
        <v>1.4833333492279099</v>
      </c>
      <c r="E1250">
        <v>456378</v>
      </c>
      <c r="F1250">
        <v>234236</v>
      </c>
      <c r="G1250" t="s">
        <v>44</v>
      </c>
      <c r="H1250" t="s">
        <v>27</v>
      </c>
      <c r="I1250">
        <f>tbl_Fact[[#This Row],[Duration]] / 60</f>
        <v>2.4722222487131833E-2</v>
      </c>
      <c r="J1250">
        <f>IF(OR(G1250="Run Time", G1250="CC (Changeover Cleaning)"), I1250, 0)</f>
        <v>0</v>
      </c>
      <c r="K1250">
        <f>IF(G1250&lt;&gt;"PM (Maintenance)", I1250, 0)</f>
        <v>2.4722222487131833E-2</v>
      </c>
      <c r="L1250" s="5">
        <f>MAX(tbl_Fact[[#This Row],[TotalBiscuitsMade]],tbl_Fact[[#This Row],[GoodMadeBiscuits]])</f>
        <v>456378</v>
      </c>
      <c r="M1250" s="5">
        <f>IF(tbl_Fact[[#This Row],[Operating_Hours]]&gt;0,tbl_Fact[[#This Row],[Operating_Hours]]*51840,0)</f>
        <v>0</v>
      </c>
    </row>
    <row r="1251" spans="1:13" hidden="1" x14ac:dyDescent="0.2">
      <c r="A1251" t="s">
        <v>5</v>
      </c>
      <c r="B1251" s="1">
        <v>44382.12605324074</v>
      </c>
      <c r="C1251" s="1">
        <v>44382.126354166663</v>
      </c>
      <c r="D1251">
        <v>0.43333333730697599</v>
      </c>
      <c r="E1251">
        <v>456277</v>
      </c>
      <c r="F1251">
        <v>234226</v>
      </c>
      <c r="G1251" t="s">
        <v>43</v>
      </c>
      <c r="H1251" t="s">
        <v>27</v>
      </c>
      <c r="I1251">
        <f>tbl_Fact[[#This Row],[Duration]] / 60</f>
        <v>7.2222222884495996E-3</v>
      </c>
      <c r="J1251">
        <f>IF(OR(G1251="Run Time", G1251="CC (Changeover Cleaning)"), I1251, 0)</f>
        <v>7.2222222884495996E-3</v>
      </c>
      <c r="K1251">
        <f>IF(G1251&lt;&gt;"PM (Maintenance)", I1251, 0)</f>
        <v>7.2222222884495996E-3</v>
      </c>
      <c r="L1251" s="5">
        <f>MAX(tbl_Fact[[#This Row],[TotalBiscuitsMade]],tbl_Fact[[#This Row],[GoodMadeBiscuits]])</f>
        <v>456277</v>
      </c>
      <c r="M1251" s="5">
        <f>IF(tbl_Fact[[#This Row],[Operating_Hours]]&gt;0,tbl_Fact[[#This Row],[Operating_Hours]]*51840,0)</f>
        <v>374.40000343322725</v>
      </c>
    </row>
    <row r="1252" spans="1:13" hidden="1" x14ac:dyDescent="0.2">
      <c r="A1252" t="s">
        <v>5</v>
      </c>
      <c r="B1252" s="1">
        <v>44382.126354166663</v>
      </c>
      <c r="C1252" s="1">
        <v>44382.12939814815</v>
      </c>
      <c r="D1252">
        <v>4.3833332061767596</v>
      </c>
      <c r="E1252">
        <v>459318</v>
      </c>
      <c r="F1252">
        <v>237090</v>
      </c>
      <c r="G1252" t="s">
        <v>44</v>
      </c>
      <c r="H1252" t="s">
        <v>27</v>
      </c>
      <c r="I1252">
        <f>tbl_Fact[[#This Row],[Duration]] / 60</f>
        <v>7.3055553436279327E-2</v>
      </c>
      <c r="J1252">
        <f>IF(OR(G1252="Run Time", G1252="CC (Changeover Cleaning)"), I1252, 0)</f>
        <v>0</v>
      </c>
      <c r="K1252">
        <f>IF(G1252&lt;&gt;"PM (Maintenance)", I1252, 0)</f>
        <v>7.3055553436279327E-2</v>
      </c>
      <c r="L1252" s="5">
        <f>MAX(tbl_Fact[[#This Row],[TotalBiscuitsMade]],tbl_Fact[[#This Row],[GoodMadeBiscuits]])</f>
        <v>459318</v>
      </c>
      <c r="M1252" s="5">
        <f>IF(tbl_Fact[[#This Row],[Operating_Hours]]&gt;0,tbl_Fact[[#This Row],[Operating_Hours]]*51840,0)</f>
        <v>0</v>
      </c>
    </row>
    <row r="1253" spans="1:13" hidden="1" x14ac:dyDescent="0.2">
      <c r="A1253" t="s">
        <v>5</v>
      </c>
      <c r="B1253" s="1">
        <v>44382.12939814815</v>
      </c>
      <c r="C1253" s="1">
        <v>44382.131365740737</v>
      </c>
      <c r="D1253">
        <v>2.8333332538604701</v>
      </c>
      <c r="E1253">
        <v>459319</v>
      </c>
      <c r="F1253">
        <v>237026</v>
      </c>
      <c r="G1253" t="s">
        <v>43</v>
      </c>
      <c r="H1253" t="s">
        <v>27</v>
      </c>
      <c r="I1253">
        <f>tbl_Fact[[#This Row],[Duration]] / 60</f>
        <v>4.7222220897674499E-2</v>
      </c>
      <c r="J1253">
        <f>IF(OR(G1253="Run Time", G1253="CC (Changeover Cleaning)"), I1253, 0)</f>
        <v>4.7222220897674499E-2</v>
      </c>
      <c r="K1253">
        <f>IF(G1253&lt;&gt;"PM (Maintenance)", I1253, 0)</f>
        <v>4.7222220897674499E-2</v>
      </c>
      <c r="L1253" s="5">
        <f>MAX(tbl_Fact[[#This Row],[TotalBiscuitsMade]],tbl_Fact[[#This Row],[GoodMadeBiscuits]])</f>
        <v>459319</v>
      </c>
      <c r="M1253" s="5">
        <f>IF(tbl_Fact[[#This Row],[Operating_Hours]]&gt;0,tbl_Fact[[#This Row],[Operating_Hours]]*51840,0)</f>
        <v>2447.999931335446</v>
      </c>
    </row>
    <row r="1254" spans="1:13" hidden="1" x14ac:dyDescent="0.2">
      <c r="A1254" t="s">
        <v>5</v>
      </c>
      <c r="B1254" s="1">
        <v>44382.131365740737</v>
      </c>
      <c r="C1254" s="1">
        <v>44382.132488425923</v>
      </c>
      <c r="D1254">
        <v>1.61666667461395</v>
      </c>
      <c r="E1254">
        <v>0</v>
      </c>
      <c r="F1254">
        <v>237553</v>
      </c>
      <c r="G1254" t="s">
        <v>44</v>
      </c>
      <c r="H1254" t="s">
        <v>27</v>
      </c>
      <c r="I1254">
        <f>tbl_Fact[[#This Row],[Duration]] / 60</f>
        <v>2.6944444576899165E-2</v>
      </c>
      <c r="J1254">
        <f>IF(OR(G1254="Run Time", G1254="CC (Changeover Cleaning)"), I1254, 0)</f>
        <v>0</v>
      </c>
      <c r="K1254">
        <f>IF(G1254&lt;&gt;"PM (Maintenance)", I1254, 0)</f>
        <v>2.6944444576899165E-2</v>
      </c>
      <c r="L1254" s="5">
        <f>MAX(tbl_Fact[[#This Row],[TotalBiscuitsMade]],tbl_Fact[[#This Row],[GoodMadeBiscuits]])</f>
        <v>237553</v>
      </c>
      <c r="M1254" s="5">
        <f>IF(tbl_Fact[[#This Row],[Operating_Hours]]&gt;0,tbl_Fact[[#This Row],[Operating_Hours]]*51840,0)</f>
        <v>0</v>
      </c>
    </row>
    <row r="1255" spans="1:13" hidden="1" x14ac:dyDescent="0.2">
      <c r="A1255" t="s">
        <v>5</v>
      </c>
      <c r="B1255" s="1">
        <v>44382.132488425923</v>
      </c>
      <c r="C1255" s="1">
        <v>44382.160428240742</v>
      </c>
      <c r="D1255">
        <v>40.233333587646499</v>
      </c>
      <c r="E1255">
        <v>0</v>
      </c>
      <c r="F1255">
        <v>408</v>
      </c>
      <c r="G1255" t="s">
        <v>44</v>
      </c>
      <c r="H1255" t="s">
        <v>27</v>
      </c>
      <c r="I1255">
        <f>tbl_Fact[[#This Row],[Duration]] / 60</f>
        <v>0.6705555597941083</v>
      </c>
      <c r="J1255">
        <f>IF(OR(G1255="Run Time", G1255="CC (Changeover Cleaning)"), I1255, 0)</f>
        <v>0</v>
      </c>
      <c r="K1255">
        <f>IF(G1255&lt;&gt;"PM (Maintenance)", I1255, 0)</f>
        <v>0.6705555597941083</v>
      </c>
      <c r="L1255" s="5">
        <f>MAX(tbl_Fact[[#This Row],[TotalBiscuitsMade]],tbl_Fact[[#This Row],[GoodMadeBiscuits]])</f>
        <v>408</v>
      </c>
      <c r="M1255" s="5">
        <f>IF(tbl_Fact[[#This Row],[Operating_Hours]]&gt;0,tbl_Fact[[#This Row],[Operating_Hours]]*51840,0)</f>
        <v>0</v>
      </c>
    </row>
    <row r="1256" spans="1:13" hidden="1" x14ac:dyDescent="0.2">
      <c r="A1256" t="s">
        <v>6</v>
      </c>
      <c r="B1256" s="1">
        <v>44382.149745370371</v>
      </c>
      <c r="C1256" s="1">
        <v>44382.683981481481</v>
      </c>
      <c r="D1256">
        <v>769.30261230468795</v>
      </c>
      <c r="E1256">
        <v>0</v>
      </c>
      <c r="F1256">
        <v>484</v>
      </c>
      <c r="G1256" t="s">
        <v>43</v>
      </c>
      <c r="H1256" t="s">
        <v>27</v>
      </c>
      <c r="I1256">
        <f>tbl_Fact[[#This Row],[Duration]] / 60</f>
        <v>12.821710205078132</v>
      </c>
      <c r="J1256">
        <f>IF(OR(G1256="Run Time", G1256="CC (Changeover Cleaning)"), I1256, 0)</f>
        <v>12.821710205078132</v>
      </c>
      <c r="K1256">
        <f>IF(G1256&lt;&gt;"PM (Maintenance)", I1256, 0)</f>
        <v>12.821710205078132</v>
      </c>
      <c r="L1256" s="5">
        <f>MAX(tbl_Fact[[#This Row],[TotalBiscuitsMade]],tbl_Fact[[#This Row],[GoodMadeBiscuits]])</f>
        <v>484</v>
      </c>
      <c r="M1256" s="5">
        <f>IF(tbl_Fact[[#This Row],[Operating_Hours]]&gt;0,tbl_Fact[[#This Row],[Operating_Hours]]*51840,0)</f>
        <v>664677.45703125035</v>
      </c>
    </row>
    <row r="1257" spans="1:13" hidden="1" x14ac:dyDescent="0.2">
      <c r="A1257" t="s">
        <v>5</v>
      </c>
      <c r="B1257" s="1">
        <v>44382.160428240742</v>
      </c>
      <c r="C1257" s="1">
        <v>44382.229583333334</v>
      </c>
      <c r="D1257">
        <v>99.583335876464801</v>
      </c>
      <c r="E1257">
        <v>0</v>
      </c>
      <c r="F1257">
        <v>177</v>
      </c>
      <c r="G1257" t="s">
        <v>43</v>
      </c>
      <c r="H1257" t="s">
        <v>27</v>
      </c>
      <c r="I1257">
        <f>tbl_Fact[[#This Row],[Duration]] / 60</f>
        <v>1.6597222646077467</v>
      </c>
      <c r="J1257">
        <f>IF(OR(G1257="Run Time", G1257="CC (Changeover Cleaning)"), I1257, 0)</f>
        <v>1.6597222646077467</v>
      </c>
      <c r="K1257">
        <f>IF(G1257&lt;&gt;"PM (Maintenance)", I1257, 0)</f>
        <v>1.6597222646077467</v>
      </c>
      <c r="L1257" s="5">
        <f>MAX(tbl_Fact[[#This Row],[TotalBiscuitsMade]],tbl_Fact[[#This Row],[GoodMadeBiscuits]])</f>
        <v>177</v>
      </c>
      <c r="M1257" s="5">
        <f>IF(tbl_Fact[[#This Row],[Operating_Hours]]&gt;0,tbl_Fact[[#This Row],[Operating_Hours]]*51840,0)</f>
        <v>86040.002197265596</v>
      </c>
    </row>
    <row r="1258" spans="1:13" hidden="1" x14ac:dyDescent="0.2">
      <c r="A1258" t="s">
        <v>5</v>
      </c>
      <c r="B1258" s="1">
        <v>44382.229583333334</v>
      </c>
      <c r="C1258" s="1">
        <v>44382.229583333334</v>
      </c>
      <c r="D1258">
        <v>0</v>
      </c>
      <c r="E1258">
        <v>0</v>
      </c>
      <c r="F1258">
        <v>323</v>
      </c>
      <c r="G1258" t="s">
        <v>44</v>
      </c>
      <c r="H1258" t="s">
        <v>27</v>
      </c>
      <c r="I1258">
        <f>tbl_Fact[[#This Row],[Duration]] / 60</f>
        <v>0</v>
      </c>
      <c r="J1258">
        <f>IF(OR(G1258="Run Time", G1258="CC (Changeover Cleaning)"), I1258, 0)</f>
        <v>0</v>
      </c>
      <c r="K1258">
        <f>IF(G1258&lt;&gt;"PM (Maintenance)", I1258, 0)</f>
        <v>0</v>
      </c>
      <c r="L1258" s="5">
        <f>MAX(tbl_Fact[[#This Row],[TotalBiscuitsMade]],tbl_Fact[[#This Row],[GoodMadeBiscuits]])</f>
        <v>323</v>
      </c>
      <c r="M1258" s="5">
        <f>IF(tbl_Fact[[#This Row],[Operating_Hours]]&gt;0,tbl_Fact[[#This Row],[Operating_Hours]]*51840,0)</f>
        <v>0</v>
      </c>
    </row>
    <row r="1259" spans="1:13" hidden="1" x14ac:dyDescent="0.2">
      <c r="A1259" t="s">
        <v>5</v>
      </c>
      <c r="B1259" s="1">
        <v>44382.229583333334</v>
      </c>
      <c r="C1259" s="1">
        <v>44382.683981481481</v>
      </c>
      <c r="D1259">
        <v>654.33331298828102</v>
      </c>
      <c r="E1259">
        <v>0</v>
      </c>
      <c r="F1259">
        <v>451</v>
      </c>
      <c r="G1259" t="s">
        <v>44</v>
      </c>
      <c r="H1259" t="s">
        <v>27</v>
      </c>
      <c r="I1259">
        <f>tbl_Fact[[#This Row],[Duration]] / 60</f>
        <v>10.905555216471351</v>
      </c>
      <c r="J1259">
        <f>IF(OR(G1259="Run Time", G1259="CC (Changeover Cleaning)"), I1259, 0)</f>
        <v>0</v>
      </c>
      <c r="K1259">
        <f>IF(G1259&lt;&gt;"PM (Maintenance)", I1259, 0)</f>
        <v>10.905555216471351</v>
      </c>
      <c r="L1259" s="5">
        <f>MAX(tbl_Fact[[#This Row],[TotalBiscuitsMade]],tbl_Fact[[#This Row],[GoodMadeBiscuits]])</f>
        <v>451</v>
      </c>
      <c r="M1259" s="5">
        <f>IF(tbl_Fact[[#This Row],[Operating_Hours]]&gt;0,tbl_Fact[[#This Row],[Operating_Hours]]*51840,0)</f>
        <v>0</v>
      </c>
    </row>
    <row r="1260" spans="1:13" x14ac:dyDescent="0.2">
      <c r="A1260" t="s">
        <v>8</v>
      </c>
      <c r="B1260" s="1">
        <v>44382.683981481481</v>
      </c>
      <c r="C1260" s="1">
        <v>44382.684039351851</v>
      </c>
      <c r="D1260">
        <v>8.3366669714450795E-2</v>
      </c>
      <c r="E1260">
        <v>0</v>
      </c>
      <c r="F1260">
        <v>290</v>
      </c>
      <c r="G1260" t="s">
        <v>46</v>
      </c>
      <c r="H1260" t="s">
        <v>27</v>
      </c>
      <c r="I1260">
        <f>tbl_Fact[[#This Row],[Duration]] / 60</f>
        <v>1.3894444952408465E-3</v>
      </c>
      <c r="J1260">
        <f>IF(OR(G1260="Run Time", G1260="CC (Changeover Cleaning)"), I1260, 0)</f>
        <v>0</v>
      </c>
      <c r="K1260">
        <f>IF(G1260&lt;&gt;"PM (Maintenance)", I1260, 0)</f>
        <v>0</v>
      </c>
      <c r="L1260" s="5">
        <f>MAX(tbl_Fact[[#This Row],[TotalBiscuitsMade]],tbl_Fact[[#This Row],[GoodMadeBiscuits]])</f>
        <v>290</v>
      </c>
      <c r="M1260" s="5">
        <f>IF(tbl_Fact[[#This Row],[Operating_Hours]]&gt;0,tbl_Fact[[#This Row],[Operating_Hours]]*51840,0)</f>
        <v>0</v>
      </c>
    </row>
    <row r="1261" spans="1:13" hidden="1" x14ac:dyDescent="0.2">
      <c r="A1261" t="s">
        <v>6</v>
      </c>
      <c r="B1261" s="1">
        <v>44382.683981481481</v>
      </c>
      <c r="C1261" s="1">
        <v>44382.684039351851</v>
      </c>
      <c r="D1261">
        <v>8.3350002765655504E-2</v>
      </c>
      <c r="E1261">
        <v>0</v>
      </c>
      <c r="F1261">
        <v>224</v>
      </c>
      <c r="G1261" t="s">
        <v>46</v>
      </c>
      <c r="H1261" t="s">
        <v>27</v>
      </c>
      <c r="I1261">
        <f>tbl_Fact[[#This Row],[Duration]] / 60</f>
        <v>1.389166712760925E-3</v>
      </c>
      <c r="J1261">
        <f>IF(OR(G1261="Run Time", G1261="CC (Changeover Cleaning)"), I1261, 0)</f>
        <v>0</v>
      </c>
      <c r="K1261">
        <f>IF(G1261&lt;&gt;"PM (Maintenance)", I1261, 0)</f>
        <v>0</v>
      </c>
      <c r="L1261" s="5">
        <f>MAX(tbl_Fact[[#This Row],[TotalBiscuitsMade]],tbl_Fact[[#This Row],[GoodMadeBiscuits]])</f>
        <v>224</v>
      </c>
      <c r="M1261" s="5">
        <f>IF(tbl_Fact[[#This Row],[Operating_Hours]]&gt;0,tbl_Fact[[#This Row],[Operating_Hours]]*51840,0)</f>
        <v>0</v>
      </c>
    </row>
    <row r="1262" spans="1:13" hidden="1" x14ac:dyDescent="0.2">
      <c r="A1262" t="s">
        <v>5</v>
      </c>
      <c r="B1262" s="1">
        <v>44382.683981481481</v>
      </c>
      <c r="C1262" s="1">
        <v>44382.684039351851</v>
      </c>
      <c r="D1262">
        <v>8.3333335816860199E-2</v>
      </c>
      <c r="E1262">
        <v>0</v>
      </c>
      <c r="F1262">
        <v>131</v>
      </c>
      <c r="G1262" t="s">
        <v>46</v>
      </c>
      <c r="H1262" t="s">
        <v>27</v>
      </c>
      <c r="I1262">
        <f>tbl_Fact[[#This Row],[Duration]] / 60</f>
        <v>1.3888889302810033E-3</v>
      </c>
      <c r="J1262">
        <f>IF(OR(G1262="Run Time", G1262="CC (Changeover Cleaning)"), I1262, 0)</f>
        <v>0</v>
      </c>
      <c r="K1262">
        <f>IF(G1262&lt;&gt;"PM (Maintenance)", I1262, 0)</f>
        <v>0</v>
      </c>
      <c r="L1262" s="5">
        <f>MAX(tbl_Fact[[#This Row],[TotalBiscuitsMade]],tbl_Fact[[#This Row],[GoodMadeBiscuits]])</f>
        <v>131</v>
      </c>
      <c r="M1262" s="5">
        <f>IF(tbl_Fact[[#This Row],[Operating_Hours]]&gt;0,tbl_Fact[[#This Row],[Operating_Hours]]*51840,0)</f>
        <v>0</v>
      </c>
    </row>
    <row r="1263" spans="1:13" x14ac:dyDescent="0.2">
      <c r="A1263" t="s">
        <v>8</v>
      </c>
      <c r="B1263" s="1">
        <v>44382.684039351851</v>
      </c>
      <c r="C1263" s="1">
        <v>44384.330509259256</v>
      </c>
      <c r="D1263">
        <v>2370.91357421875</v>
      </c>
      <c r="E1263">
        <v>0</v>
      </c>
      <c r="F1263">
        <v>312</v>
      </c>
      <c r="G1263" t="s">
        <v>43</v>
      </c>
      <c r="H1263" t="s">
        <v>28</v>
      </c>
      <c r="I1263">
        <f>tbl_Fact[[#This Row],[Duration]] / 60</f>
        <v>39.515226236979167</v>
      </c>
      <c r="J1263">
        <f>IF(OR(G1263="Run Time", G1263="CC (Changeover Cleaning)"), I1263, 0)</f>
        <v>39.515226236979167</v>
      </c>
      <c r="K1263">
        <f>IF(G1263&lt;&gt;"PM (Maintenance)", I1263, 0)</f>
        <v>39.515226236979167</v>
      </c>
      <c r="L1263" s="5">
        <f>MAX(tbl_Fact[[#This Row],[TotalBiscuitsMade]],tbl_Fact[[#This Row],[GoodMadeBiscuits]])</f>
        <v>312</v>
      </c>
      <c r="M1263" s="5">
        <f>IF(tbl_Fact[[#This Row],[Operating_Hours]]&gt;0,tbl_Fact[[#This Row],[Operating_Hours]]*51840,0)</f>
        <v>2048469.328125</v>
      </c>
    </row>
    <row r="1264" spans="1:13" hidden="1" x14ac:dyDescent="0.2">
      <c r="A1264" t="s">
        <v>6</v>
      </c>
      <c r="B1264" s="1">
        <v>44382.684039351851</v>
      </c>
      <c r="C1264" s="1">
        <v>44384.331030092595</v>
      </c>
      <c r="D1264">
        <v>2371.66357421875</v>
      </c>
      <c r="E1264">
        <v>0</v>
      </c>
      <c r="F1264">
        <v>426</v>
      </c>
      <c r="G1264" t="s">
        <v>43</v>
      </c>
      <c r="H1264" t="s">
        <v>28</v>
      </c>
      <c r="I1264">
        <f>tbl_Fact[[#This Row],[Duration]] / 60</f>
        <v>39.52772623697917</v>
      </c>
      <c r="J1264">
        <f>IF(OR(G1264="Run Time", G1264="CC (Changeover Cleaning)"), I1264, 0)</f>
        <v>39.52772623697917</v>
      </c>
      <c r="K1264">
        <f>IF(G1264&lt;&gt;"PM (Maintenance)", I1264, 0)</f>
        <v>39.52772623697917</v>
      </c>
      <c r="L1264" s="5">
        <f>MAX(tbl_Fact[[#This Row],[TotalBiscuitsMade]],tbl_Fact[[#This Row],[GoodMadeBiscuits]])</f>
        <v>426</v>
      </c>
      <c r="M1264" s="5">
        <f>IF(tbl_Fact[[#This Row],[Operating_Hours]]&gt;0,tbl_Fact[[#This Row],[Operating_Hours]]*51840,0)</f>
        <v>2049117.3281250002</v>
      </c>
    </row>
    <row r="1265" spans="1:13" hidden="1" x14ac:dyDescent="0.2">
      <c r="A1265" t="s">
        <v>5</v>
      </c>
      <c r="B1265" s="1">
        <v>44382.684039351851</v>
      </c>
      <c r="C1265" s="1">
        <v>44383.722025462965</v>
      </c>
      <c r="D1265">
        <v>1494.69995117188</v>
      </c>
      <c r="E1265">
        <v>0</v>
      </c>
      <c r="F1265">
        <v>55</v>
      </c>
      <c r="G1265" t="s">
        <v>44</v>
      </c>
      <c r="H1265" t="s">
        <v>27</v>
      </c>
      <c r="I1265">
        <f>tbl_Fact[[#This Row],[Duration]] / 60</f>
        <v>24.911665852864665</v>
      </c>
      <c r="J1265">
        <f>IF(OR(G1265="Run Time", G1265="CC (Changeover Cleaning)"), I1265, 0)</f>
        <v>0</v>
      </c>
      <c r="K1265">
        <f>IF(G1265&lt;&gt;"PM (Maintenance)", I1265, 0)</f>
        <v>24.911665852864665</v>
      </c>
      <c r="L1265" s="5">
        <f>MAX(tbl_Fact[[#This Row],[TotalBiscuitsMade]],tbl_Fact[[#This Row],[GoodMadeBiscuits]])</f>
        <v>55</v>
      </c>
      <c r="M1265" s="5">
        <f>IF(tbl_Fact[[#This Row],[Operating_Hours]]&gt;0,tbl_Fact[[#This Row],[Operating_Hours]]*51840,0)</f>
        <v>0</v>
      </c>
    </row>
    <row r="1266" spans="1:13" hidden="1" x14ac:dyDescent="0.2">
      <c r="A1266" t="s">
        <v>5</v>
      </c>
      <c r="B1266" s="1">
        <v>44382.684039351851</v>
      </c>
      <c r="C1266" s="1">
        <v>44382.684039351851</v>
      </c>
      <c r="D1266">
        <v>0</v>
      </c>
      <c r="E1266">
        <v>0</v>
      </c>
      <c r="F1266">
        <v>264</v>
      </c>
      <c r="G1266" t="s">
        <v>44</v>
      </c>
      <c r="H1266" t="s">
        <v>27</v>
      </c>
      <c r="I1266">
        <f>tbl_Fact[[#This Row],[Duration]] / 60</f>
        <v>0</v>
      </c>
      <c r="J1266">
        <f>IF(OR(G1266="Run Time", G1266="CC (Changeover Cleaning)"), I1266, 0)</f>
        <v>0</v>
      </c>
      <c r="K1266">
        <f>IF(G1266&lt;&gt;"PM (Maintenance)", I1266, 0)</f>
        <v>0</v>
      </c>
      <c r="L1266" s="5">
        <f>MAX(tbl_Fact[[#This Row],[TotalBiscuitsMade]],tbl_Fact[[#This Row],[GoodMadeBiscuits]])</f>
        <v>264</v>
      </c>
      <c r="M1266" s="5">
        <f>IF(tbl_Fact[[#This Row],[Operating_Hours]]&gt;0,tbl_Fact[[#This Row],[Operating_Hours]]*51840,0)</f>
        <v>0</v>
      </c>
    </row>
    <row r="1267" spans="1:13" hidden="1" x14ac:dyDescent="0.2">
      <c r="A1267" t="s">
        <v>5</v>
      </c>
      <c r="B1267" s="1">
        <v>44383.722025462965</v>
      </c>
      <c r="C1267" s="1">
        <v>44383.733148148145</v>
      </c>
      <c r="D1267">
        <v>16.016666412353501</v>
      </c>
      <c r="E1267">
        <v>0</v>
      </c>
      <c r="F1267">
        <v>260</v>
      </c>
      <c r="G1267" t="s">
        <v>43</v>
      </c>
      <c r="H1267" t="s">
        <v>27</v>
      </c>
      <c r="I1267">
        <f>tbl_Fact[[#This Row],[Duration]] / 60</f>
        <v>0.2669444402058917</v>
      </c>
      <c r="J1267">
        <f>IF(OR(G1267="Run Time", G1267="CC (Changeover Cleaning)"), I1267, 0)</f>
        <v>0.2669444402058917</v>
      </c>
      <c r="K1267">
        <f>IF(G1267&lt;&gt;"PM (Maintenance)", I1267, 0)</f>
        <v>0.2669444402058917</v>
      </c>
      <c r="L1267" s="5">
        <f>MAX(tbl_Fact[[#This Row],[TotalBiscuitsMade]],tbl_Fact[[#This Row],[GoodMadeBiscuits]])</f>
        <v>260</v>
      </c>
      <c r="M1267" s="5">
        <f>IF(tbl_Fact[[#This Row],[Operating_Hours]]&gt;0,tbl_Fact[[#This Row],[Operating_Hours]]*51840,0)</f>
        <v>13838.399780273425</v>
      </c>
    </row>
    <row r="1268" spans="1:13" hidden="1" x14ac:dyDescent="0.2">
      <c r="A1268" t="s">
        <v>5</v>
      </c>
      <c r="B1268" s="1">
        <v>44383.733148148145</v>
      </c>
      <c r="C1268" s="1">
        <v>44383.797303240739</v>
      </c>
      <c r="D1268">
        <v>92.383331298828097</v>
      </c>
      <c r="E1268">
        <v>0</v>
      </c>
      <c r="F1268">
        <v>264</v>
      </c>
      <c r="G1268" t="s">
        <v>44</v>
      </c>
      <c r="H1268" t="s">
        <v>27</v>
      </c>
      <c r="I1268">
        <f>tbl_Fact[[#This Row],[Duration]] / 60</f>
        <v>1.5397221883138017</v>
      </c>
      <c r="J1268">
        <f>IF(OR(G1268="Run Time", G1268="CC (Changeover Cleaning)"), I1268, 0)</f>
        <v>0</v>
      </c>
      <c r="K1268">
        <f>IF(G1268&lt;&gt;"PM (Maintenance)", I1268, 0)</f>
        <v>1.5397221883138017</v>
      </c>
      <c r="L1268" s="5">
        <f>MAX(tbl_Fact[[#This Row],[TotalBiscuitsMade]],tbl_Fact[[#This Row],[GoodMadeBiscuits]])</f>
        <v>264</v>
      </c>
      <c r="M1268" s="5">
        <f>IF(tbl_Fact[[#This Row],[Operating_Hours]]&gt;0,tbl_Fact[[#This Row],[Operating_Hours]]*51840,0)</f>
        <v>0</v>
      </c>
    </row>
    <row r="1269" spans="1:13" hidden="1" x14ac:dyDescent="0.2">
      <c r="A1269" t="s">
        <v>5</v>
      </c>
      <c r="B1269" s="1">
        <v>44383.733148148145</v>
      </c>
      <c r="C1269" s="1">
        <v>44383.733148148145</v>
      </c>
      <c r="D1269">
        <v>0</v>
      </c>
      <c r="E1269">
        <v>0</v>
      </c>
      <c r="F1269">
        <v>459</v>
      </c>
      <c r="G1269" t="s">
        <v>44</v>
      </c>
      <c r="H1269" t="s">
        <v>27</v>
      </c>
      <c r="I1269">
        <f>tbl_Fact[[#This Row],[Duration]] / 60</f>
        <v>0</v>
      </c>
      <c r="J1269">
        <f>IF(OR(G1269="Run Time", G1269="CC (Changeover Cleaning)"), I1269, 0)</f>
        <v>0</v>
      </c>
      <c r="K1269">
        <f>IF(G1269&lt;&gt;"PM (Maintenance)", I1269, 0)</f>
        <v>0</v>
      </c>
      <c r="L1269" s="5">
        <f>MAX(tbl_Fact[[#This Row],[TotalBiscuitsMade]],tbl_Fact[[#This Row],[GoodMadeBiscuits]])</f>
        <v>459</v>
      </c>
      <c r="M1269" s="5">
        <f>IF(tbl_Fact[[#This Row],[Operating_Hours]]&gt;0,tbl_Fact[[#This Row],[Operating_Hours]]*51840,0)</f>
        <v>0</v>
      </c>
    </row>
    <row r="1270" spans="1:13" hidden="1" x14ac:dyDescent="0.2">
      <c r="A1270" t="s">
        <v>5</v>
      </c>
      <c r="B1270" s="1">
        <v>44383.797303240739</v>
      </c>
      <c r="C1270" s="1">
        <v>44383.984189814815</v>
      </c>
      <c r="D1270">
        <v>269.11666870117199</v>
      </c>
      <c r="E1270">
        <v>0</v>
      </c>
      <c r="F1270">
        <v>272</v>
      </c>
      <c r="G1270" t="s">
        <v>43</v>
      </c>
      <c r="H1270" t="s">
        <v>27</v>
      </c>
      <c r="I1270">
        <f>tbl_Fact[[#This Row],[Duration]] / 60</f>
        <v>4.4852778116862</v>
      </c>
      <c r="J1270">
        <f>IF(OR(G1270="Run Time", G1270="CC (Changeover Cleaning)"), I1270, 0)</f>
        <v>4.4852778116862</v>
      </c>
      <c r="K1270">
        <f>IF(G1270&lt;&gt;"PM (Maintenance)", I1270, 0)</f>
        <v>4.4852778116862</v>
      </c>
      <c r="L1270" s="5">
        <f>MAX(tbl_Fact[[#This Row],[TotalBiscuitsMade]],tbl_Fact[[#This Row],[GoodMadeBiscuits]])</f>
        <v>272</v>
      </c>
      <c r="M1270" s="5">
        <f>IF(tbl_Fact[[#This Row],[Operating_Hours]]&gt;0,tbl_Fact[[#This Row],[Operating_Hours]]*51840,0)</f>
        <v>232516.80175781262</v>
      </c>
    </row>
    <row r="1271" spans="1:13" hidden="1" x14ac:dyDescent="0.2">
      <c r="A1271" t="s">
        <v>5</v>
      </c>
      <c r="B1271" s="1">
        <v>44383.984189814815</v>
      </c>
      <c r="C1271" s="1">
        <v>44384.279826388891</v>
      </c>
      <c r="D1271">
        <v>425.71667480468801</v>
      </c>
      <c r="E1271">
        <v>0</v>
      </c>
      <c r="F1271">
        <v>72</v>
      </c>
      <c r="G1271" t="s">
        <v>44</v>
      </c>
      <c r="H1271" t="s">
        <v>28</v>
      </c>
      <c r="I1271">
        <f>tbl_Fact[[#This Row],[Duration]] / 60</f>
        <v>7.0952779134114667</v>
      </c>
      <c r="J1271">
        <f>IF(OR(G1271="Run Time", G1271="CC (Changeover Cleaning)"), I1271, 0)</f>
        <v>0</v>
      </c>
      <c r="K1271">
        <f>IF(G1271&lt;&gt;"PM (Maintenance)", I1271, 0)</f>
        <v>7.0952779134114667</v>
      </c>
      <c r="L1271" s="5">
        <f>MAX(tbl_Fact[[#This Row],[TotalBiscuitsMade]],tbl_Fact[[#This Row],[GoodMadeBiscuits]])</f>
        <v>72</v>
      </c>
      <c r="M1271" s="5">
        <f>IF(tbl_Fact[[#This Row],[Operating_Hours]]&gt;0,tbl_Fact[[#This Row],[Operating_Hours]]*51840,0)</f>
        <v>0</v>
      </c>
    </row>
    <row r="1272" spans="1:13" hidden="1" x14ac:dyDescent="0.2">
      <c r="A1272" t="s">
        <v>5</v>
      </c>
      <c r="B1272" s="1">
        <v>44383.984189814815</v>
      </c>
      <c r="C1272" s="1">
        <v>44383.984189814815</v>
      </c>
      <c r="D1272">
        <v>0</v>
      </c>
      <c r="E1272">
        <v>0</v>
      </c>
      <c r="F1272">
        <v>416</v>
      </c>
      <c r="G1272" t="s">
        <v>44</v>
      </c>
      <c r="H1272" t="s">
        <v>27</v>
      </c>
      <c r="I1272">
        <f>tbl_Fact[[#This Row],[Duration]] / 60</f>
        <v>0</v>
      </c>
      <c r="J1272">
        <f>IF(OR(G1272="Run Time", G1272="CC (Changeover Cleaning)"), I1272, 0)</f>
        <v>0</v>
      </c>
      <c r="K1272">
        <f>IF(G1272&lt;&gt;"PM (Maintenance)", I1272, 0)</f>
        <v>0</v>
      </c>
      <c r="L1272" s="5">
        <f>MAX(tbl_Fact[[#This Row],[TotalBiscuitsMade]],tbl_Fact[[#This Row],[GoodMadeBiscuits]])</f>
        <v>416</v>
      </c>
      <c r="M1272" s="5">
        <f>IF(tbl_Fact[[#This Row],[Operating_Hours]]&gt;0,tbl_Fact[[#This Row],[Operating_Hours]]*51840,0)</f>
        <v>0</v>
      </c>
    </row>
    <row r="1273" spans="1:13" hidden="1" x14ac:dyDescent="0.2">
      <c r="A1273" t="s">
        <v>5</v>
      </c>
      <c r="B1273" s="1">
        <v>44384.279826388891</v>
      </c>
      <c r="C1273" s="1">
        <v>44384.297199074077</v>
      </c>
      <c r="D1273">
        <v>25.016666412353501</v>
      </c>
      <c r="E1273">
        <v>0</v>
      </c>
      <c r="F1273">
        <v>381</v>
      </c>
      <c r="G1273" t="s">
        <v>43</v>
      </c>
      <c r="H1273" t="s">
        <v>28</v>
      </c>
      <c r="I1273">
        <f>tbl_Fact[[#This Row],[Duration]] / 60</f>
        <v>0.41694444020589166</v>
      </c>
      <c r="J1273">
        <f>IF(OR(G1273="Run Time", G1273="CC (Changeover Cleaning)"), I1273, 0)</f>
        <v>0.41694444020589166</v>
      </c>
      <c r="K1273">
        <f>IF(G1273&lt;&gt;"PM (Maintenance)", I1273, 0)</f>
        <v>0.41694444020589166</v>
      </c>
      <c r="L1273" s="5">
        <f>MAX(tbl_Fact[[#This Row],[TotalBiscuitsMade]],tbl_Fact[[#This Row],[GoodMadeBiscuits]])</f>
        <v>381</v>
      </c>
      <c r="M1273" s="5">
        <f>IF(tbl_Fact[[#This Row],[Operating_Hours]]&gt;0,tbl_Fact[[#This Row],[Operating_Hours]]*51840,0)</f>
        <v>21614.399780273423</v>
      </c>
    </row>
    <row r="1274" spans="1:13" hidden="1" x14ac:dyDescent="0.2">
      <c r="A1274" t="s">
        <v>5</v>
      </c>
      <c r="B1274" s="1">
        <v>44384.279826388891</v>
      </c>
      <c r="C1274" s="1">
        <v>44384.279826388891</v>
      </c>
      <c r="D1274">
        <v>0</v>
      </c>
      <c r="E1274">
        <v>0</v>
      </c>
      <c r="F1274">
        <v>207</v>
      </c>
      <c r="G1274" t="s">
        <v>43</v>
      </c>
      <c r="H1274" t="s">
        <v>28</v>
      </c>
      <c r="I1274">
        <f>tbl_Fact[[#This Row],[Duration]] / 60</f>
        <v>0</v>
      </c>
      <c r="J1274">
        <f>IF(OR(G1274="Run Time", G1274="CC (Changeover Cleaning)"), I1274, 0)</f>
        <v>0</v>
      </c>
      <c r="K1274">
        <f>IF(G1274&lt;&gt;"PM (Maintenance)", I1274, 0)</f>
        <v>0</v>
      </c>
      <c r="L1274" s="5">
        <f>MAX(tbl_Fact[[#This Row],[TotalBiscuitsMade]],tbl_Fact[[#This Row],[GoodMadeBiscuits]])</f>
        <v>207</v>
      </c>
      <c r="M1274" s="5">
        <f>IF(tbl_Fact[[#This Row],[Operating_Hours]]&gt;0,tbl_Fact[[#This Row],[Operating_Hours]]*51840,0)</f>
        <v>0</v>
      </c>
    </row>
    <row r="1275" spans="1:13" hidden="1" x14ac:dyDescent="0.2">
      <c r="A1275" t="s">
        <v>5</v>
      </c>
      <c r="B1275" s="1">
        <v>44384.297199074077</v>
      </c>
      <c r="C1275" s="1">
        <v>44384.367812500001</v>
      </c>
      <c r="D1275">
        <v>101.68333435058599</v>
      </c>
      <c r="E1275">
        <v>0</v>
      </c>
      <c r="F1275">
        <v>34</v>
      </c>
      <c r="G1275" t="s">
        <v>44</v>
      </c>
      <c r="H1275" t="s">
        <v>28</v>
      </c>
      <c r="I1275">
        <f>tbl_Fact[[#This Row],[Duration]] / 60</f>
        <v>1.6947222391764332</v>
      </c>
      <c r="J1275">
        <f>IF(OR(G1275="Run Time", G1275="CC (Changeover Cleaning)"), I1275, 0)</f>
        <v>0</v>
      </c>
      <c r="K1275">
        <f>IF(G1275&lt;&gt;"PM (Maintenance)", I1275, 0)</f>
        <v>1.6947222391764332</v>
      </c>
      <c r="L1275" s="5">
        <f>MAX(tbl_Fact[[#This Row],[TotalBiscuitsMade]],tbl_Fact[[#This Row],[GoodMadeBiscuits]])</f>
        <v>34</v>
      </c>
      <c r="M1275" s="5">
        <f>IF(tbl_Fact[[#This Row],[Operating_Hours]]&gt;0,tbl_Fact[[#This Row],[Operating_Hours]]*51840,0)</f>
        <v>0</v>
      </c>
    </row>
    <row r="1276" spans="1:13" x14ac:dyDescent="0.2">
      <c r="A1276" t="s">
        <v>8</v>
      </c>
      <c r="B1276" s="1">
        <v>44384.330509259256</v>
      </c>
      <c r="C1276" s="1">
        <v>44385.348171296297</v>
      </c>
      <c r="D1276">
        <v>1465.44763183594</v>
      </c>
      <c r="E1276">
        <v>0</v>
      </c>
      <c r="F1276">
        <v>355</v>
      </c>
      <c r="G1276" t="s">
        <v>44</v>
      </c>
      <c r="H1276" t="s">
        <v>3</v>
      </c>
      <c r="I1276">
        <f>tbl_Fact[[#This Row],[Duration]] / 60</f>
        <v>24.424127197265666</v>
      </c>
      <c r="J1276">
        <f>IF(OR(G1276="Run Time", G1276="CC (Changeover Cleaning)"), I1276, 0)</f>
        <v>0</v>
      </c>
      <c r="K1276">
        <f>IF(G1276&lt;&gt;"PM (Maintenance)", I1276, 0)</f>
        <v>24.424127197265666</v>
      </c>
      <c r="L1276" s="5">
        <f>MAX(tbl_Fact[[#This Row],[TotalBiscuitsMade]],tbl_Fact[[#This Row],[GoodMadeBiscuits]])</f>
        <v>355</v>
      </c>
      <c r="M1276" s="5">
        <f>IF(tbl_Fact[[#This Row],[Operating_Hours]]&gt;0,tbl_Fact[[#This Row],[Operating_Hours]]*51840,0)</f>
        <v>0</v>
      </c>
    </row>
    <row r="1277" spans="1:13" hidden="1" x14ac:dyDescent="0.2">
      <c r="A1277" t="s">
        <v>6</v>
      </c>
      <c r="B1277" s="1">
        <v>44384.331030092595</v>
      </c>
      <c r="C1277" s="1">
        <v>44384.331157407411</v>
      </c>
      <c r="D1277">
        <v>0.18333333730697601</v>
      </c>
      <c r="E1277">
        <v>0</v>
      </c>
      <c r="F1277">
        <v>393</v>
      </c>
      <c r="G1277" t="s">
        <v>44</v>
      </c>
      <c r="H1277" t="s">
        <v>28</v>
      </c>
      <c r="I1277">
        <f>tbl_Fact[[#This Row],[Duration]] / 60</f>
        <v>3.0555556217829335E-3</v>
      </c>
      <c r="J1277">
        <f>IF(OR(G1277="Run Time", G1277="CC (Changeover Cleaning)"), I1277, 0)</f>
        <v>0</v>
      </c>
      <c r="K1277">
        <f>IF(G1277&lt;&gt;"PM (Maintenance)", I1277, 0)</f>
        <v>3.0555556217829335E-3</v>
      </c>
      <c r="L1277" s="5">
        <f>MAX(tbl_Fact[[#This Row],[TotalBiscuitsMade]],tbl_Fact[[#This Row],[GoodMadeBiscuits]])</f>
        <v>393</v>
      </c>
      <c r="M1277" s="5">
        <f>IF(tbl_Fact[[#This Row],[Operating_Hours]]&gt;0,tbl_Fact[[#This Row],[Operating_Hours]]*51840,0)</f>
        <v>0</v>
      </c>
    </row>
    <row r="1278" spans="1:13" hidden="1" x14ac:dyDescent="0.2">
      <c r="A1278" t="s">
        <v>6</v>
      </c>
      <c r="B1278" s="1">
        <v>44384.331157407411</v>
      </c>
      <c r="C1278" s="1">
        <v>44384.331273148149</v>
      </c>
      <c r="D1278">
        <v>0.16668333113193501</v>
      </c>
      <c r="E1278">
        <v>0</v>
      </c>
      <c r="F1278">
        <v>176</v>
      </c>
      <c r="G1278" t="s">
        <v>43</v>
      </c>
      <c r="H1278" t="s">
        <v>28</v>
      </c>
      <c r="I1278">
        <f>tbl_Fact[[#This Row],[Duration]] / 60</f>
        <v>2.7780555188655835E-3</v>
      </c>
      <c r="J1278">
        <f>IF(OR(G1278="Run Time", G1278="CC (Changeover Cleaning)"), I1278, 0)</f>
        <v>2.7780555188655835E-3</v>
      </c>
      <c r="K1278">
        <f>IF(G1278&lt;&gt;"PM (Maintenance)", I1278, 0)</f>
        <v>2.7780555188655835E-3</v>
      </c>
      <c r="L1278" s="5">
        <f>MAX(tbl_Fact[[#This Row],[TotalBiscuitsMade]],tbl_Fact[[#This Row],[GoodMadeBiscuits]])</f>
        <v>176</v>
      </c>
      <c r="M1278" s="5">
        <f>IF(tbl_Fact[[#This Row],[Operating_Hours]]&gt;0,tbl_Fact[[#This Row],[Operating_Hours]]*51840,0)</f>
        <v>144.01439809799186</v>
      </c>
    </row>
    <row r="1279" spans="1:13" hidden="1" x14ac:dyDescent="0.2">
      <c r="A1279" t="s">
        <v>6</v>
      </c>
      <c r="B1279" s="1">
        <v>44384.331273148149</v>
      </c>
      <c r="C1279" s="1">
        <v>44384.506712962961</v>
      </c>
      <c r="D1279">
        <v>252.64598083496099</v>
      </c>
      <c r="E1279">
        <v>0</v>
      </c>
      <c r="F1279">
        <v>128</v>
      </c>
      <c r="G1279" t="s">
        <v>44</v>
      </c>
      <c r="H1279" t="s">
        <v>24</v>
      </c>
      <c r="I1279">
        <f>tbl_Fact[[#This Row],[Duration]] / 60</f>
        <v>4.2107663472493497</v>
      </c>
      <c r="J1279">
        <f>IF(OR(G1279="Run Time", G1279="CC (Changeover Cleaning)"), I1279, 0)</f>
        <v>0</v>
      </c>
      <c r="K1279">
        <f>IF(G1279&lt;&gt;"PM (Maintenance)", I1279, 0)</f>
        <v>4.2107663472493497</v>
      </c>
      <c r="L1279" s="5">
        <f>MAX(tbl_Fact[[#This Row],[TotalBiscuitsMade]],tbl_Fact[[#This Row],[GoodMadeBiscuits]])</f>
        <v>128</v>
      </c>
      <c r="M1279" s="5">
        <f>IF(tbl_Fact[[#This Row],[Operating_Hours]]&gt;0,tbl_Fact[[#This Row],[Operating_Hours]]*51840,0)</f>
        <v>0</v>
      </c>
    </row>
    <row r="1280" spans="1:13" hidden="1" x14ac:dyDescent="0.2">
      <c r="A1280" t="s">
        <v>5</v>
      </c>
      <c r="B1280" s="1">
        <v>44384.367812500001</v>
      </c>
      <c r="C1280" s="1">
        <v>44384.376909722225</v>
      </c>
      <c r="D1280">
        <v>13.1000003814697</v>
      </c>
      <c r="E1280">
        <v>0</v>
      </c>
      <c r="F1280">
        <v>337</v>
      </c>
      <c r="G1280" t="s">
        <v>45</v>
      </c>
      <c r="H1280" t="s">
        <v>28</v>
      </c>
      <c r="I1280">
        <f>tbl_Fact[[#This Row],[Duration]] / 60</f>
        <v>0.21833333969116167</v>
      </c>
      <c r="J1280">
        <f>IF(OR(G1280="Run Time", G1280="CC (Changeover Cleaning)"), I1280, 0)</f>
        <v>0.21833333969116167</v>
      </c>
      <c r="K1280">
        <f>IF(G1280&lt;&gt;"PM (Maintenance)", I1280, 0)</f>
        <v>0.21833333969116167</v>
      </c>
      <c r="L1280" s="5">
        <f>MAX(tbl_Fact[[#This Row],[TotalBiscuitsMade]],tbl_Fact[[#This Row],[GoodMadeBiscuits]])</f>
        <v>337</v>
      </c>
      <c r="M1280" s="5">
        <f>IF(tbl_Fact[[#This Row],[Operating_Hours]]&gt;0,tbl_Fact[[#This Row],[Operating_Hours]]*51840,0)</f>
        <v>11318.400329589822</v>
      </c>
    </row>
    <row r="1281" spans="1:13" hidden="1" x14ac:dyDescent="0.2">
      <c r="A1281" t="s">
        <v>5</v>
      </c>
      <c r="B1281" s="1">
        <v>44384.376909722225</v>
      </c>
      <c r="C1281" s="1">
        <v>44384.384351851855</v>
      </c>
      <c r="D1281">
        <v>10.7166662216187</v>
      </c>
      <c r="E1281">
        <v>0</v>
      </c>
      <c r="F1281">
        <v>485</v>
      </c>
      <c r="G1281" t="s">
        <v>44</v>
      </c>
      <c r="H1281" t="s">
        <v>28</v>
      </c>
      <c r="I1281">
        <f>tbl_Fact[[#This Row],[Duration]] / 60</f>
        <v>0.178611103693645</v>
      </c>
      <c r="J1281">
        <f>IF(OR(G1281="Run Time", G1281="CC (Changeover Cleaning)"), I1281, 0)</f>
        <v>0</v>
      </c>
      <c r="K1281">
        <f>IF(G1281&lt;&gt;"PM (Maintenance)", I1281, 0)</f>
        <v>0.178611103693645</v>
      </c>
      <c r="L1281" s="5">
        <f>MAX(tbl_Fact[[#This Row],[TotalBiscuitsMade]],tbl_Fact[[#This Row],[GoodMadeBiscuits]])</f>
        <v>485</v>
      </c>
      <c r="M1281" s="5">
        <f>IF(tbl_Fact[[#This Row],[Operating_Hours]]&gt;0,tbl_Fact[[#This Row],[Operating_Hours]]*51840,0)</f>
        <v>0</v>
      </c>
    </row>
    <row r="1282" spans="1:13" hidden="1" x14ac:dyDescent="0.2">
      <c r="A1282" t="s">
        <v>5</v>
      </c>
      <c r="B1282" s="1">
        <v>44384.384351851855</v>
      </c>
      <c r="C1282" s="1">
        <v>44384.384456018517</v>
      </c>
      <c r="D1282">
        <v>0.15000000596046401</v>
      </c>
      <c r="E1282">
        <v>0</v>
      </c>
      <c r="F1282">
        <v>274</v>
      </c>
      <c r="G1282" t="s">
        <v>43</v>
      </c>
      <c r="H1282" t="s">
        <v>28</v>
      </c>
      <c r="I1282">
        <f>tbl_Fact[[#This Row],[Duration]] / 60</f>
        <v>2.5000000993410667E-3</v>
      </c>
      <c r="J1282">
        <f>IF(OR(G1282="Run Time", G1282="CC (Changeover Cleaning)"), I1282, 0)</f>
        <v>2.5000000993410667E-3</v>
      </c>
      <c r="K1282">
        <f>IF(G1282&lt;&gt;"PM (Maintenance)", I1282, 0)</f>
        <v>2.5000000993410667E-3</v>
      </c>
      <c r="L1282" s="5">
        <f>MAX(tbl_Fact[[#This Row],[TotalBiscuitsMade]],tbl_Fact[[#This Row],[GoodMadeBiscuits]])</f>
        <v>274</v>
      </c>
      <c r="M1282" s="5">
        <f>IF(tbl_Fact[[#This Row],[Operating_Hours]]&gt;0,tbl_Fact[[#This Row],[Operating_Hours]]*51840,0)</f>
        <v>129.60000514984088</v>
      </c>
    </row>
    <row r="1283" spans="1:13" hidden="1" x14ac:dyDescent="0.2">
      <c r="A1283" t="s">
        <v>5</v>
      </c>
      <c r="B1283" s="1">
        <v>44384.384456018517</v>
      </c>
      <c r="C1283" s="1">
        <v>44384.385000000002</v>
      </c>
      <c r="D1283">
        <v>0.78333336114883401</v>
      </c>
      <c r="E1283">
        <v>0</v>
      </c>
      <c r="F1283">
        <v>283</v>
      </c>
      <c r="G1283" t="s">
        <v>44</v>
      </c>
      <c r="H1283" t="s">
        <v>28</v>
      </c>
      <c r="I1283">
        <f>tbl_Fact[[#This Row],[Duration]] / 60</f>
        <v>1.3055556019147234E-2</v>
      </c>
      <c r="J1283">
        <f>IF(OR(G1283="Run Time", G1283="CC (Changeover Cleaning)"), I1283, 0)</f>
        <v>0</v>
      </c>
      <c r="K1283">
        <f>IF(G1283&lt;&gt;"PM (Maintenance)", I1283, 0)</f>
        <v>1.3055556019147234E-2</v>
      </c>
      <c r="L1283" s="5">
        <f>MAX(tbl_Fact[[#This Row],[TotalBiscuitsMade]],tbl_Fact[[#This Row],[GoodMadeBiscuits]])</f>
        <v>283</v>
      </c>
      <c r="M1283" s="5">
        <f>IF(tbl_Fact[[#This Row],[Operating_Hours]]&gt;0,tbl_Fact[[#This Row],[Operating_Hours]]*51840,0)</f>
        <v>0</v>
      </c>
    </row>
    <row r="1284" spans="1:13" hidden="1" x14ac:dyDescent="0.2">
      <c r="A1284" t="s">
        <v>5</v>
      </c>
      <c r="B1284" s="1">
        <v>44384.385000000002</v>
      </c>
      <c r="C1284" s="1">
        <v>44384.385104166664</v>
      </c>
      <c r="D1284">
        <v>0.15000000596046401</v>
      </c>
      <c r="E1284">
        <v>0</v>
      </c>
      <c r="F1284">
        <v>48</v>
      </c>
      <c r="G1284" t="s">
        <v>43</v>
      </c>
      <c r="H1284" t="s">
        <v>28</v>
      </c>
      <c r="I1284">
        <f>tbl_Fact[[#This Row],[Duration]] / 60</f>
        <v>2.5000000993410667E-3</v>
      </c>
      <c r="J1284">
        <f>IF(OR(G1284="Run Time", G1284="CC (Changeover Cleaning)"), I1284, 0)</f>
        <v>2.5000000993410667E-3</v>
      </c>
      <c r="K1284">
        <f>IF(G1284&lt;&gt;"PM (Maintenance)", I1284, 0)</f>
        <v>2.5000000993410667E-3</v>
      </c>
      <c r="L1284" s="5">
        <f>MAX(tbl_Fact[[#This Row],[TotalBiscuitsMade]],tbl_Fact[[#This Row],[GoodMadeBiscuits]])</f>
        <v>48</v>
      </c>
      <c r="M1284" s="5">
        <f>IF(tbl_Fact[[#This Row],[Operating_Hours]]&gt;0,tbl_Fact[[#This Row],[Operating_Hours]]*51840,0)</f>
        <v>129.60000514984088</v>
      </c>
    </row>
    <row r="1285" spans="1:13" hidden="1" x14ac:dyDescent="0.2">
      <c r="A1285" t="s">
        <v>5</v>
      </c>
      <c r="B1285" s="1">
        <v>44384.385104166664</v>
      </c>
      <c r="C1285" s="1">
        <v>44384.385300925926</v>
      </c>
      <c r="D1285">
        <v>0.28333333134651201</v>
      </c>
      <c r="E1285">
        <v>0</v>
      </c>
      <c r="F1285">
        <v>240</v>
      </c>
      <c r="G1285" t="s">
        <v>44</v>
      </c>
      <c r="H1285" t="s">
        <v>28</v>
      </c>
      <c r="I1285">
        <f>tbl_Fact[[#This Row],[Duration]] / 60</f>
        <v>4.7222221891085334E-3</v>
      </c>
      <c r="J1285">
        <f>IF(OR(G1285="Run Time", G1285="CC (Changeover Cleaning)"), I1285, 0)</f>
        <v>0</v>
      </c>
      <c r="K1285">
        <f>IF(G1285&lt;&gt;"PM (Maintenance)", I1285, 0)</f>
        <v>4.7222221891085334E-3</v>
      </c>
      <c r="L1285" s="5">
        <f>MAX(tbl_Fact[[#This Row],[TotalBiscuitsMade]],tbl_Fact[[#This Row],[GoodMadeBiscuits]])</f>
        <v>240</v>
      </c>
      <c r="M1285" s="5">
        <f>IF(tbl_Fact[[#This Row],[Operating_Hours]]&gt;0,tbl_Fact[[#This Row],[Operating_Hours]]*51840,0)</f>
        <v>0</v>
      </c>
    </row>
    <row r="1286" spans="1:13" hidden="1" x14ac:dyDescent="0.2">
      <c r="A1286" t="s">
        <v>5</v>
      </c>
      <c r="B1286" s="1">
        <v>44384.385300925926</v>
      </c>
      <c r="C1286" s="1">
        <v>44384.385405092595</v>
      </c>
      <c r="D1286">
        <v>0.15000000596046401</v>
      </c>
      <c r="E1286">
        <v>0</v>
      </c>
      <c r="F1286">
        <v>135</v>
      </c>
      <c r="G1286" t="s">
        <v>43</v>
      </c>
      <c r="H1286" t="s">
        <v>28</v>
      </c>
      <c r="I1286">
        <f>tbl_Fact[[#This Row],[Duration]] / 60</f>
        <v>2.5000000993410667E-3</v>
      </c>
      <c r="J1286">
        <f>IF(OR(G1286="Run Time", G1286="CC (Changeover Cleaning)"), I1286, 0)</f>
        <v>2.5000000993410667E-3</v>
      </c>
      <c r="K1286">
        <f>IF(G1286&lt;&gt;"PM (Maintenance)", I1286, 0)</f>
        <v>2.5000000993410667E-3</v>
      </c>
      <c r="L1286" s="5">
        <f>MAX(tbl_Fact[[#This Row],[TotalBiscuitsMade]],tbl_Fact[[#This Row],[GoodMadeBiscuits]])</f>
        <v>135</v>
      </c>
      <c r="M1286" s="5">
        <f>IF(tbl_Fact[[#This Row],[Operating_Hours]]&gt;0,tbl_Fact[[#This Row],[Operating_Hours]]*51840,0)</f>
        <v>129.60000514984088</v>
      </c>
    </row>
    <row r="1287" spans="1:13" hidden="1" x14ac:dyDescent="0.2">
      <c r="A1287" t="s">
        <v>5</v>
      </c>
      <c r="B1287" s="1">
        <v>44384.385405092595</v>
      </c>
      <c r="C1287" s="1">
        <v>44384.385763888888</v>
      </c>
      <c r="D1287">
        <v>0.51666665077209495</v>
      </c>
      <c r="E1287">
        <v>0</v>
      </c>
      <c r="F1287">
        <v>226</v>
      </c>
      <c r="G1287" t="s">
        <v>44</v>
      </c>
      <c r="H1287" t="s">
        <v>28</v>
      </c>
      <c r="I1287">
        <f>tbl_Fact[[#This Row],[Duration]] / 60</f>
        <v>8.6111108462015827E-3</v>
      </c>
      <c r="J1287">
        <f>IF(OR(G1287="Run Time", G1287="CC (Changeover Cleaning)"), I1287, 0)</f>
        <v>0</v>
      </c>
      <c r="K1287">
        <f>IF(G1287&lt;&gt;"PM (Maintenance)", I1287, 0)</f>
        <v>8.6111108462015827E-3</v>
      </c>
      <c r="L1287" s="5">
        <f>MAX(tbl_Fact[[#This Row],[TotalBiscuitsMade]],tbl_Fact[[#This Row],[GoodMadeBiscuits]])</f>
        <v>226</v>
      </c>
      <c r="M1287" s="5">
        <f>IF(tbl_Fact[[#This Row],[Operating_Hours]]&gt;0,tbl_Fact[[#This Row],[Operating_Hours]]*51840,0)</f>
        <v>0</v>
      </c>
    </row>
    <row r="1288" spans="1:13" hidden="1" x14ac:dyDescent="0.2">
      <c r="A1288" t="s">
        <v>5</v>
      </c>
      <c r="B1288" s="1">
        <v>44384.385763888888</v>
      </c>
      <c r="C1288" s="1">
        <v>44384.385879629626</v>
      </c>
      <c r="D1288">
        <v>0.16666667163372001</v>
      </c>
      <c r="E1288">
        <v>0</v>
      </c>
      <c r="F1288">
        <v>236</v>
      </c>
      <c r="G1288" t="s">
        <v>43</v>
      </c>
      <c r="H1288" t="s">
        <v>28</v>
      </c>
      <c r="I1288">
        <f>tbl_Fact[[#This Row],[Duration]] / 60</f>
        <v>2.7777778605620001E-3</v>
      </c>
      <c r="J1288">
        <f>IF(OR(G1288="Run Time", G1288="CC (Changeover Cleaning)"), I1288, 0)</f>
        <v>2.7777778605620001E-3</v>
      </c>
      <c r="K1288">
        <f>IF(G1288&lt;&gt;"PM (Maintenance)", I1288, 0)</f>
        <v>2.7777778605620001E-3</v>
      </c>
      <c r="L1288" s="5">
        <f>MAX(tbl_Fact[[#This Row],[TotalBiscuitsMade]],tbl_Fact[[#This Row],[GoodMadeBiscuits]])</f>
        <v>236</v>
      </c>
      <c r="M1288" s="5">
        <f>IF(tbl_Fact[[#This Row],[Operating_Hours]]&gt;0,tbl_Fact[[#This Row],[Operating_Hours]]*51840,0)</f>
        <v>144.00000429153408</v>
      </c>
    </row>
    <row r="1289" spans="1:13" hidden="1" x14ac:dyDescent="0.2">
      <c r="A1289" t="s">
        <v>5</v>
      </c>
      <c r="B1289" s="1">
        <v>44384.385879629626</v>
      </c>
      <c r="C1289" s="1">
        <v>44384.387395833335</v>
      </c>
      <c r="D1289">
        <v>2.1833333969116202</v>
      </c>
      <c r="E1289">
        <v>0</v>
      </c>
      <c r="F1289">
        <v>142</v>
      </c>
      <c r="G1289" t="s">
        <v>44</v>
      </c>
      <c r="H1289" t="s">
        <v>28</v>
      </c>
      <c r="I1289">
        <f>tbl_Fact[[#This Row],[Duration]] / 60</f>
        <v>3.6388889948527001E-2</v>
      </c>
      <c r="J1289">
        <f>IF(OR(G1289="Run Time", G1289="CC (Changeover Cleaning)"), I1289, 0)</f>
        <v>0</v>
      </c>
      <c r="K1289">
        <f>IF(G1289&lt;&gt;"PM (Maintenance)", I1289, 0)</f>
        <v>3.6388889948527001E-2</v>
      </c>
      <c r="L1289" s="5">
        <f>MAX(tbl_Fact[[#This Row],[TotalBiscuitsMade]],tbl_Fact[[#This Row],[GoodMadeBiscuits]])</f>
        <v>142</v>
      </c>
      <c r="M1289" s="5">
        <f>IF(tbl_Fact[[#This Row],[Operating_Hours]]&gt;0,tbl_Fact[[#This Row],[Operating_Hours]]*51840,0)</f>
        <v>0</v>
      </c>
    </row>
    <row r="1290" spans="1:13" hidden="1" x14ac:dyDescent="0.2">
      <c r="A1290" t="s">
        <v>5</v>
      </c>
      <c r="B1290" s="1">
        <v>44384.387395833335</v>
      </c>
      <c r="C1290" s="1">
        <v>44384.388506944444</v>
      </c>
      <c r="D1290">
        <v>1.6000000238418599</v>
      </c>
      <c r="E1290">
        <v>0</v>
      </c>
      <c r="F1290">
        <v>350</v>
      </c>
      <c r="G1290" t="s">
        <v>43</v>
      </c>
      <c r="H1290" t="s">
        <v>28</v>
      </c>
      <c r="I1290">
        <f>tbl_Fact[[#This Row],[Duration]] / 60</f>
        <v>2.6666667064030997E-2</v>
      </c>
      <c r="J1290">
        <f>IF(OR(G1290="Run Time", G1290="CC (Changeover Cleaning)"), I1290, 0)</f>
        <v>2.6666667064030997E-2</v>
      </c>
      <c r="K1290">
        <f>IF(G1290&lt;&gt;"PM (Maintenance)", I1290, 0)</f>
        <v>2.6666667064030997E-2</v>
      </c>
      <c r="L1290" s="5">
        <f>MAX(tbl_Fact[[#This Row],[TotalBiscuitsMade]],tbl_Fact[[#This Row],[GoodMadeBiscuits]])</f>
        <v>350</v>
      </c>
      <c r="M1290" s="5">
        <f>IF(tbl_Fact[[#This Row],[Operating_Hours]]&gt;0,tbl_Fact[[#This Row],[Operating_Hours]]*51840,0)</f>
        <v>1382.4000205993668</v>
      </c>
    </row>
    <row r="1291" spans="1:13" hidden="1" x14ac:dyDescent="0.2">
      <c r="A1291" t="s">
        <v>5</v>
      </c>
      <c r="B1291" s="1">
        <v>44384.388506944444</v>
      </c>
      <c r="C1291" s="1">
        <v>44384.388541666667</v>
      </c>
      <c r="D1291">
        <v>5.0000000745058101E-2</v>
      </c>
      <c r="E1291">
        <v>0</v>
      </c>
      <c r="F1291">
        <v>297</v>
      </c>
      <c r="G1291" t="s">
        <v>44</v>
      </c>
      <c r="H1291" t="s">
        <v>28</v>
      </c>
      <c r="I1291">
        <f>tbl_Fact[[#This Row],[Duration]] / 60</f>
        <v>8.3333334575096834E-4</v>
      </c>
      <c r="J1291">
        <f>IF(OR(G1291="Run Time", G1291="CC (Changeover Cleaning)"), I1291, 0)</f>
        <v>0</v>
      </c>
      <c r="K1291">
        <f>IF(G1291&lt;&gt;"PM (Maintenance)", I1291, 0)</f>
        <v>8.3333334575096834E-4</v>
      </c>
      <c r="L1291" s="5">
        <f>MAX(tbl_Fact[[#This Row],[TotalBiscuitsMade]],tbl_Fact[[#This Row],[GoodMadeBiscuits]])</f>
        <v>297</v>
      </c>
      <c r="M1291" s="5">
        <f>IF(tbl_Fact[[#This Row],[Operating_Hours]]&gt;0,tbl_Fact[[#This Row],[Operating_Hours]]*51840,0)</f>
        <v>0</v>
      </c>
    </row>
    <row r="1292" spans="1:13" hidden="1" x14ac:dyDescent="0.2">
      <c r="A1292" t="s">
        <v>5</v>
      </c>
      <c r="B1292" s="1">
        <v>44384.388541666667</v>
      </c>
      <c r="C1292" s="1">
        <v>44384.390324074076</v>
      </c>
      <c r="D1292">
        <v>2.5666666030883798</v>
      </c>
      <c r="E1292">
        <v>0</v>
      </c>
      <c r="F1292">
        <v>438</v>
      </c>
      <c r="G1292" t="s">
        <v>43</v>
      </c>
      <c r="H1292" t="s">
        <v>28</v>
      </c>
      <c r="I1292">
        <f>tbl_Fact[[#This Row],[Duration]] / 60</f>
        <v>4.2777776718139662E-2</v>
      </c>
      <c r="J1292">
        <f>IF(OR(G1292="Run Time", G1292="CC (Changeover Cleaning)"), I1292, 0)</f>
        <v>4.2777776718139662E-2</v>
      </c>
      <c r="K1292">
        <f>IF(G1292&lt;&gt;"PM (Maintenance)", I1292, 0)</f>
        <v>4.2777776718139662E-2</v>
      </c>
      <c r="L1292" s="5">
        <f>MAX(tbl_Fact[[#This Row],[TotalBiscuitsMade]],tbl_Fact[[#This Row],[GoodMadeBiscuits]])</f>
        <v>438</v>
      </c>
      <c r="M1292" s="5">
        <f>IF(tbl_Fact[[#This Row],[Operating_Hours]]&gt;0,tbl_Fact[[#This Row],[Operating_Hours]]*51840,0)</f>
        <v>2217.5999450683603</v>
      </c>
    </row>
    <row r="1293" spans="1:13" hidden="1" x14ac:dyDescent="0.2">
      <c r="A1293" t="s">
        <v>5</v>
      </c>
      <c r="B1293" s="1">
        <v>44384.390324074076</v>
      </c>
      <c r="C1293" s="1">
        <v>44384.394861111112</v>
      </c>
      <c r="D1293">
        <v>6.5333333015441903</v>
      </c>
      <c r="E1293">
        <v>0</v>
      </c>
      <c r="F1293">
        <v>100</v>
      </c>
      <c r="G1293" t="s">
        <v>44</v>
      </c>
      <c r="H1293" t="s">
        <v>28</v>
      </c>
      <c r="I1293">
        <f>tbl_Fact[[#This Row],[Duration]] / 60</f>
        <v>0.10888888835906983</v>
      </c>
      <c r="J1293">
        <f>IF(OR(G1293="Run Time", G1293="CC (Changeover Cleaning)"), I1293, 0)</f>
        <v>0</v>
      </c>
      <c r="K1293">
        <f>IF(G1293&lt;&gt;"PM (Maintenance)", I1293, 0)</f>
        <v>0.10888888835906983</v>
      </c>
      <c r="L1293" s="5">
        <f>MAX(tbl_Fact[[#This Row],[TotalBiscuitsMade]],tbl_Fact[[#This Row],[GoodMadeBiscuits]])</f>
        <v>100</v>
      </c>
      <c r="M1293" s="5">
        <f>IF(tbl_Fact[[#This Row],[Operating_Hours]]&gt;0,tbl_Fact[[#This Row],[Operating_Hours]]*51840,0)</f>
        <v>0</v>
      </c>
    </row>
    <row r="1294" spans="1:13" hidden="1" x14ac:dyDescent="0.2">
      <c r="A1294" t="s">
        <v>5</v>
      </c>
      <c r="B1294" s="1">
        <v>44384.394861111112</v>
      </c>
      <c r="C1294" s="1">
        <v>44384.394965277781</v>
      </c>
      <c r="D1294">
        <v>0.15000000596046401</v>
      </c>
      <c r="E1294">
        <v>0</v>
      </c>
      <c r="F1294">
        <v>301</v>
      </c>
      <c r="G1294" t="s">
        <v>43</v>
      </c>
      <c r="H1294" t="s">
        <v>28</v>
      </c>
      <c r="I1294">
        <f>tbl_Fact[[#This Row],[Duration]] / 60</f>
        <v>2.5000000993410667E-3</v>
      </c>
      <c r="J1294">
        <f>IF(OR(G1294="Run Time", G1294="CC (Changeover Cleaning)"), I1294, 0)</f>
        <v>2.5000000993410667E-3</v>
      </c>
      <c r="K1294">
        <f>IF(G1294&lt;&gt;"PM (Maintenance)", I1294, 0)</f>
        <v>2.5000000993410667E-3</v>
      </c>
      <c r="L1294" s="5">
        <f>MAX(tbl_Fact[[#This Row],[TotalBiscuitsMade]],tbl_Fact[[#This Row],[GoodMadeBiscuits]])</f>
        <v>301</v>
      </c>
      <c r="M1294" s="5">
        <f>IF(tbl_Fact[[#This Row],[Operating_Hours]]&gt;0,tbl_Fact[[#This Row],[Operating_Hours]]*51840,0)</f>
        <v>129.60000514984088</v>
      </c>
    </row>
    <row r="1295" spans="1:13" hidden="1" x14ac:dyDescent="0.2">
      <c r="A1295" t="s">
        <v>5</v>
      </c>
      <c r="B1295" s="1">
        <v>44384.394965277781</v>
      </c>
      <c r="C1295" s="1">
        <v>44384.395312499997</v>
      </c>
      <c r="D1295">
        <v>0.5</v>
      </c>
      <c r="E1295">
        <v>0</v>
      </c>
      <c r="F1295">
        <v>366</v>
      </c>
      <c r="G1295" t="s">
        <v>44</v>
      </c>
      <c r="H1295" t="s">
        <v>28</v>
      </c>
      <c r="I1295">
        <f>tbl_Fact[[#This Row],[Duration]] / 60</f>
        <v>8.3333333333333332E-3</v>
      </c>
      <c r="J1295">
        <f>IF(OR(G1295="Run Time", G1295="CC (Changeover Cleaning)"), I1295, 0)</f>
        <v>0</v>
      </c>
      <c r="K1295">
        <f>IF(G1295&lt;&gt;"PM (Maintenance)", I1295, 0)</f>
        <v>8.3333333333333332E-3</v>
      </c>
      <c r="L1295" s="5">
        <f>MAX(tbl_Fact[[#This Row],[TotalBiscuitsMade]],tbl_Fact[[#This Row],[GoodMadeBiscuits]])</f>
        <v>366</v>
      </c>
      <c r="M1295" s="5">
        <f>IF(tbl_Fact[[#This Row],[Operating_Hours]]&gt;0,tbl_Fact[[#This Row],[Operating_Hours]]*51840,0)</f>
        <v>0</v>
      </c>
    </row>
    <row r="1296" spans="1:13" hidden="1" x14ac:dyDescent="0.2">
      <c r="A1296" t="s">
        <v>5</v>
      </c>
      <c r="B1296" s="1">
        <v>44384.395312499997</v>
      </c>
      <c r="C1296" s="1">
        <v>44384.395416666666</v>
      </c>
      <c r="D1296">
        <v>0.15000000596046401</v>
      </c>
      <c r="E1296">
        <v>0</v>
      </c>
      <c r="F1296">
        <v>475</v>
      </c>
      <c r="G1296" t="s">
        <v>43</v>
      </c>
      <c r="H1296" t="s">
        <v>28</v>
      </c>
      <c r="I1296">
        <f>tbl_Fact[[#This Row],[Duration]] / 60</f>
        <v>2.5000000993410667E-3</v>
      </c>
      <c r="J1296">
        <f>IF(OR(G1296="Run Time", G1296="CC (Changeover Cleaning)"), I1296, 0)</f>
        <v>2.5000000993410667E-3</v>
      </c>
      <c r="K1296">
        <f>IF(G1296&lt;&gt;"PM (Maintenance)", I1296, 0)</f>
        <v>2.5000000993410667E-3</v>
      </c>
      <c r="L1296" s="5">
        <f>MAX(tbl_Fact[[#This Row],[TotalBiscuitsMade]],tbl_Fact[[#This Row],[GoodMadeBiscuits]])</f>
        <v>475</v>
      </c>
      <c r="M1296" s="5">
        <f>IF(tbl_Fact[[#This Row],[Operating_Hours]]&gt;0,tbl_Fact[[#This Row],[Operating_Hours]]*51840,0)</f>
        <v>129.60000514984088</v>
      </c>
    </row>
    <row r="1297" spans="1:13" hidden="1" x14ac:dyDescent="0.2">
      <c r="A1297" t="s">
        <v>5</v>
      </c>
      <c r="B1297" s="1">
        <v>44384.395416666666</v>
      </c>
      <c r="C1297" s="1">
        <v>44384.39565972222</v>
      </c>
      <c r="D1297">
        <v>0.34999999403953602</v>
      </c>
      <c r="E1297">
        <v>0</v>
      </c>
      <c r="F1297">
        <v>163</v>
      </c>
      <c r="G1297" t="s">
        <v>44</v>
      </c>
      <c r="H1297" t="s">
        <v>28</v>
      </c>
      <c r="I1297">
        <f>tbl_Fact[[#This Row],[Duration]] / 60</f>
        <v>5.833333233992267E-3</v>
      </c>
      <c r="J1297">
        <f>IF(OR(G1297="Run Time", G1297="CC (Changeover Cleaning)"), I1297, 0)</f>
        <v>0</v>
      </c>
      <c r="K1297">
        <f>IF(G1297&lt;&gt;"PM (Maintenance)", I1297, 0)</f>
        <v>5.833333233992267E-3</v>
      </c>
      <c r="L1297" s="5">
        <f>MAX(tbl_Fact[[#This Row],[TotalBiscuitsMade]],tbl_Fact[[#This Row],[GoodMadeBiscuits]])</f>
        <v>163</v>
      </c>
      <c r="M1297" s="5">
        <f>IF(tbl_Fact[[#This Row],[Operating_Hours]]&gt;0,tbl_Fact[[#This Row],[Operating_Hours]]*51840,0)</f>
        <v>0</v>
      </c>
    </row>
    <row r="1298" spans="1:13" hidden="1" x14ac:dyDescent="0.2">
      <c r="A1298" t="s">
        <v>5</v>
      </c>
      <c r="B1298" s="1">
        <v>44384.39565972222</v>
      </c>
      <c r="C1298" s="1">
        <v>44384.39576388889</v>
      </c>
      <c r="D1298">
        <v>0.15000000596046401</v>
      </c>
      <c r="E1298">
        <v>0</v>
      </c>
      <c r="F1298">
        <v>258</v>
      </c>
      <c r="G1298" t="s">
        <v>43</v>
      </c>
      <c r="H1298" t="s">
        <v>28</v>
      </c>
      <c r="I1298">
        <f>tbl_Fact[[#This Row],[Duration]] / 60</f>
        <v>2.5000000993410667E-3</v>
      </c>
      <c r="J1298">
        <f>IF(OR(G1298="Run Time", G1298="CC (Changeover Cleaning)"), I1298, 0)</f>
        <v>2.5000000993410667E-3</v>
      </c>
      <c r="K1298">
        <f>IF(G1298&lt;&gt;"PM (Maintenance)", I1298, 0)</f>
        <v>2.5000000993410667E-3</v>
      </c>
      <c r="L1298" s="5">
        <f>MAX(tbl_Fact[[#This Row],[TotalBiscuitsMade]],tbl_Fact[[#This Row],[GoodMadeBiscuits]])</f>
        <v>258</v>
      </c>
      <c r="M1298" s="5">
        <f>IF(tbl_Fact[[#This Row],[Operating_Hours]]&gt;0,tbl_Fact[[#This Row],[Operating_Hours]]*51840,0)</f>
        <v>129.60000514984088</v>
      </c>
    </row>
    <row r="1299" spans="1:13" hidden="1" x14ac:dyDescent="0.2">
      <c r="A1299" t="s">
        <v>5</v>
      </c>
      <c r="B1299" s="1">
        <v>44384.39576388889</v>
      </c>
      <c r="C1299" s="1">
        <v>44384.395787037036</v>
      </c>
      <c r="D1299">
        <v>3.3333335071802098E-2</v>
      </c>
      <c r="E1299">
        <v>0</v>
      </c>
      <c r="F1299">
        <v>11</v>
      </c>
      <c r="G1299" t="s">
        <v>44</v>
      </c>
      <c r="H1299" t="s">
        <v>28</v>
      </c>
      <c r="I1299">
        <f>tbl_Fact[[#This Row],[Duration]] / 60</f>
        <v>5.5555558453003495E-4</v>
      </c>
      <c r="J1299">
        <f>IF(OR(G1299="Run Time", G1299="CC (Changeover Cleaning)"), I1299, 0)</f>
        <v>0</v>
      </c>
      <c r="K1299">
        <f>IF(G1299&lt;&gt;"PM (Maintenance)", I1299, 0)</f>
        <v>5.5555558453003495E-4</v>
      </c>
      <c r="L1299" s="5">
        <f>MAX(tbl_Fact[[#This Row],[TotalBiscuitsMade]],tbl_Fact[[#This Row],[GoodMadeBiscuits]])</f>
        <v>11</v>
      </c>
      <c r="M1299" s="5">
        <f>IF(tbl_Fact[[#This Row],[Operating_Hours]]&gt;0,tbl_Fact[[#This Row],[Operating_Hours]]*51840,0)</f>
        <v>0</v>
      </c>
    </row>
    <row r="1300" spans="1:13" hidden="1" x14ac:dyDescent="0.2">
      <c r="A1300" t="s">
        <v>5</v>
      </c>
      <c r="B1300" s="1">
        <v>44384.395787037036</v>
      </c>
      <c r="C1300" s="1">
        <v>44384.395902777775</v>
      </c>
      <c r="D1300">
        <v>0.16666667163372001</v>
      </c>
      <c r="E1300">
        <v>0</v>
      </c>
      <c r="F1300">
        <v>357</v>
      </c>
      <c r="G1300" t="s">
        <v>43</v>
      </c>
      <c r="H1300" t="s">
        <v>28</v>
      </c>
      <c r="I1300">
        <f>tbl_Fact[[#This Row],[Duration]] / 60</f>
        <v>2.7777778605620001E-3</v>
      </c>
      <c r="J1300">
        <f>IF(OR(G1300="Run Time", G1300="CC (Changeover Cleaning)"), I1300, 0)</f>
        <v>2.7777778605620001E-3</v>
      </c>
      <c r="K1300">
        <f>IF(G1300&lt;&gt;"PM (Maintenance)", I1300, 0)</f>
        <v>2.7777778605620001E-3</v>
      </c>
      <c r="L1300" s="5">
        <f>MAX(tbl_Fact[[#This Row],[TotalBiscuitsMade]],tbl_Fact[[#This Row],[GoodMadeBiscuits]])</f>
        <v>357</v>
      </c>
      <c r="M1300" s="5">
        <f>IF(tbl_Fact[[#This Row],[Operating_Hours]]&gt;0,tbl_Fact[[#This Row],[Operating_Hours]]*51840,0)</f>
        <v>144.00000429153408</v>
      </c>
    </row>
    <row r="1301" spans="1:13" hidden="1" x14ac:dyDescent="0.2">
      <c r="A1301" t="s">
        <v>5</v>
      </c>
      <c r="B1301" s="1">
        <v>44384.395902777775</v>
      </c>
      <c r="C1301" s="1">
        <v>44384.396087962959</v>
      </c>
      <c r="D1301">
        <v>0.266666680574417</v>
      </c>
      <c r="E1301">
        <v>0</v>
      </c>
      <c r="F1301">
        <v>226</v>
      </c>
      <c r="G1301" t="s">
        <v>44</v>
      </c>
      <c r="H1301" t="s">
        <v>28</v>
      </c>
      <c r="I1301">
        <f>tbl_Fact[[#This Row],[Duration]] / 60</f>
        <v>4.444444676240283E-3</v>
      </c>
      <c r="J1301">
        <f>IF(OR(G1301="Run Time", G1301="CC (Changeover Cleaning)"), I1301, 0)</f>
        <v>0</v>
      </c>
      <c r="K1301">
        <f>IF(G1301&lt;&gt;"PM (Maintenance)", I1301, 0)</f>
        <v>4.444444676240283E-3</v>
      </c>
      <c r="L1301" s="5">
        <f>MAX(tbl_Fact[[#This Row],[TotalBiscuitsMade]],tbl_Fact[[#This Row],[GoodMadeBiscuits]])</f>
        <v>226</v>
      </c>
      <c r="M1301" s="5">
        <f>IF(tbl_Fact[[#This Row],[Operating_Hours]]&gt;0,tbl_Fact[[#This Row],[Operating_Hours]]*51840,0)</f>
        <v>0</v>
      </c>
    </row>
    <row r="1302" spans="1:13" hidden="1" x14ac:dyDescent="0.2">
      <c r="A1302" t="s">
        <v>5</v>
      </c>
      <c r="B1302" s="1">
        <v>44384.396087962959</v>
      </c>
      <c r="C1302" s="1">
        <v>44384.396192129629</v>
      </c>
      <c r="D1302">
        <v>0.15000000596046401</v>
      </c>
      <c r="E1302">
        <v>0</v>
      </c>
      <c r="F1302">
        <v>189</v>
      </c>
      <c r="G1302" t="s">
        <v>43</v>
      </c>
      <c r="H1302" t="s">
        <v>28</v>
      </c>
      <c r="I1302">
        <f>tbl_Fact[[#This Row],[Duration]] / 60</f>
        <v>2.5000000993410667E-3</v>
      </c>
      <c r="J1302">
        <f>IF(OR(G1302="Run Time", G1302="CC (Changeover Cleaning)"), I1302, 0)</f>
        <v>2.5000000993410667E-3</v>
      </c>
      <c r="K1302">
        <f>IF(G1302&lt;&gt;"PM (Maintenance)", I1302, 0)</f>
        <v>2.5000000993410667E-3</v>
      </c>
      <c r="L1302" s="5">
        <f>MAX(tbl_Fact[[#This Row],[TotalBiscuitsMade]],tbl_Fact[[#This Row],[GoodMadeBiscuits]])</f>
        <v>189</v>
      </c>
      <c r="M1302" s="5">
        <f>IF(tbl_Fact[[#This Row],[Operating_Hours]]&gt;0,tbl_Fact[[#This Row],[Operating_Hours]]*51840,0)</f>
        <v>129.60000514984088</v>
      </c>
    </row>
    <row r="1303" spans="1:13" hidden="1" x14ac:dyDescent="0.2">
      <c r="A1303" t="s">
        <v>5</v>
      </c>
      <c r="B1303" s="1">
        <v>44384.396192129629</v>
      </c>
      <c r="C1303" s="1">
        <v>44384.39638888889</v>
      </c>
      <c r="D1303">
        <v>0.28333333134651201</v>
      </c>
      <c r="E1303">
        <v>0</v>
      </c>
      <c r="F1303">
        <v>59</v>
      </c>
      <c r="G1303" t="s">
        <v>44</v>
      </c>
      <c r="H1303" t="s">
        <v>28</v>
      </c>
      <c r="I1303">
        <f>tbl_Fact[[#This Row],[Duration]] / 60</f>
        <v>4.7222221891085334E-3</v>
      </c>
      <c r="J1303">
        <f>IF(OR(G1303="Run Time", G1303="CC (Changeover Cleaning)"), I1303, 0)</f>
        <v>0</v>
      </c>
      <c r="K1303">
        <f>IF(G1303&lt;&gt;"PM (Maintenance)", I1303, 0)</f>
        <v>4.7222221891085334E-3</v>
      </c>
      <c r="L1303" s="5">
        <f>MAX(tbl_Fact[[#This Row],[TotalBiscuitsMade]],tbl_Fact[[#This Row],[GoodMadeBiscuits]])</f>
        <v>59</v>
      </c>
      <c r="M1303" s="5">
        <f>IF(tbl_Fact[[#This Row],[Operating_Hours]]&gt;0,tbl_Fact[[#This Row],[Operating_Hours]]*51840,0)</f>
        <v>0</v>
      </c>
    </row>
    <row r="1304" spans="1:13" hidden="1" x14ac:dyDescent="0.2">
      <c r="A1304" t="s">
        <v>5</v>
      </c>
      <c r="B1304" s="1">
        <v>44384.39638888889</v>
      </c>
      <c r="C1304" s="1">
        <v>44384.396493055552</v>
      </c>
      <c r="D1304">
        <v>0.15000000596046401</v>
      </c>
      <c r="E1304">
        <v>0</v>
      </c>
      <c r="F1304">
        <v>177</v>
      </c>
      <c r="G1304" t="s">
        <v>43</v>
      </c>
      <c r="H1304" t="s">
        <v>28</v>
      </c>
      <c r="I1304">
        <f>tbl_Fact[[#This Row],[Duration]] / 60</f>
        <v>2.5000000993410667E-3</v>
      </c>
      <c r="J1304">
        <f>IF(OR(G1304="Run Time", G1304="CC (Changeover Cleaning)"), I1304, 0)</f>
        <v>2.5000000993410667E-3</v>
      </c>
      <c r="K1304">
        <f>IF(G1304&lt;&gt;"PM (Maintenance)", I1304, 0)</f>
        <v>2.5000000993410667E-3</v>
      </c>
      <c r="L1304" s="5">
        <f>MAX(tbl_Fact[[#This Row],[TotalBiscuitsMade]],tbl_Fact[[#This Row],[GoodMadeBiscuits]])</f>
        <v>177</v>
      </c>
      <c r="M1304" s="5">
        <f>IF(tbl_Fact[[#This Row],[Operating_Hours]]&gt;0,tbl_Fact[[#This Row],[Operating_Hours]]*51840,0)</f>
        <v>129.60000514984088</v>
      </c>
    </row>
    <row r="1305" spans="1:13" hidden="1" x14ac:dyDescent="0.2">
      <c r="A1305" t="s">
        <v>5</v>
      </c>
      <c r="B1305" s="1">
        <v>44384.396493055552</v>
      </c>
      <c r="C1305" s="1">
        <v>44384.396562499998</v>
      </c>
      <c r="D1305">
        <v>0.10000000149011599</v>
      </c>
      <c r="E1305">
        <v>0</v>
      </c>
      <c r="F1305">
        <v>224</v>
      </c>
      <c r="G1305" t="s">
        <v>44</v>
      </c>
      <c r="H1305" t="s">
        <v>28</v>
      </c>
      <c r="I1305">
        <f>tbl_Fact[[#This Row],[Duration]] / 60</f>
        <v>1.6666666915019332E-3</v>
      </c>
      <c r="J1305">
        <f>IF(OR(G1305="Run Time", G1305="CC (Changeover Cleaning)"), I1305, 0)</f>
        <v>0</v>
      </c>
      <c r="K1305">
        <f>IF(G1305&lt;&gt;"PM (Maintenance)", I1305, 0)</f>
        <v>1.6666666915019332E-3</v>
      </c>
      <c r="L1305" s="5">
        <f>MAX(tbl_Fact[[#This Row],[TotalBiscuitsMade]],tbl_Fact[[#This Row],[GoodMadeBiscuits]])</f>
        <v>224</v>
      </c>
      <c r="M1305" s="5">
        <f>IF(tbl_Fact[[#This Row],[Operating_Hours]]&gt;0,tbl_Fact[[#This Row],[Operating_Hours]]*51840,0)</f>
        <v>0</v>
      </c>
    </row>
    <row r="1306" spans="1:13" hidden="1" x14ac:dyDescent="0.2">
      <c r="A1306" t="s">
        <v>5</v>
      </c>
      <c r="B1306" s="1">
        <v>44384.396562499998</v>
      </c>
      <c r="C1306" s="1">
        <v>44384.396909722222</v>
      </c>
      <c r="D1306">
        <v>0.5</v>
      </c>
      <c r="E1306">
        <v>0</v>
      </c>
      <c r="F1306">
        <v>427</v>
      </c>
      <c r="G1306" t="s">
        <v>43</v>
      </c>
      <c r="H1306" t="s">
        <v>28</v>
      </c>
      <c r="I1306">
        <f>tbl_Fact[[#This Row],[Duration]] / 60</f>
        <v>8.3333333333333332E-3</v>
      </c>
      <c r="J1306">
        <f>IF(OR(G1306="Run Time", G1306="CC (Changeover Cleaning)"), I1306, 0)</f>
        <v>8.3333333333333332E-3</v>
      </c>
      <c r="K1306">
        <f>IF(G1306&lt;&gt;"PM (Maintenance)", I1306, 0)</f>
        <v>8.3333333333333332E-3</v>
      </c>
      <c r="L1306" s="5">
        <f>MAX(tbl_Fact[[#This Row],[TotalBiscuitsMade]],tbl_Fact[[#This Row],[GoodMadeBiscuits]])</f>
        <v>427</v>
      </c>
      <c r="M1306" s="5">
        <f>IF(tbl_Fact[[#This Row],[Operating_Hours]]&gt;0,tbl_Fact[[#This Row],[Operating_Hours]]*51840,0)</f>
        <v>432</v>
      </c>
    </row>
    <row r="1307" spans="1:13" hidden="1" x14ac:dyDescent="0.2">
      <c r="A1307" t="s">
        <v>5</v>
      </c>
      <c r="B1307" s="1">
        <v>44384.396909722222</v>
      </c>
      <c r="C1307" s="1">
        <v>44384.397303240738</v>
      </c>
      <c r="D1307">
        <v>0.56666666269302401</v>
      </c>
      <c r="E1307">
        <v>0</v>
      </c>
      <c r="F1307">
        <v>50</v>
      </c>
      <c r="G1307" t="s">
        <v>44</v>
      </c>
      <c r="H1307" t="s">
        <v>28</v>
      </c>
      <c r="I1307">
        <f>tbl_Fact[[#This Row],[Duration]] / 60</f>
        <v>9.4444443782170668E-3</v>
      </c>
      <c r="J1307">
        <f>IF(OR(G1307="Run Time", G1307="CC (Changeover Cleaning)"), I1307, 0)</f>
        <v>0</v>
      </c>
      <c r="K1307">
        <f>IF(G1307&lt;&gt;"PM (Maintenance)", I1307, 0)</f>
        <v>9.4444443782170668E-3</v>
      </c>
      <c r="L1307" s="5">
        <f>MAX(tbl_Fact[[#This Row],[TotalBiscuitsMade]],tbl_Fact[[#This Row],[GoodMadeBiscuits]])</f>
        <v>50</v>
      </c>
      <c r="M1307" s="5">
        <f>IF(tbl_Fact[[#This Row],[Operating_Hours]]&gt;0,tbl_Fact[[#This Row],[Operating_Hours]]*51840,0)</f>
        <v>0</v>
      </c>
    </row>
    <row r="1308" spans="1:13" hidden="1" x14ac:dyDescent="0.2">
      <c r="A1308" t="s">
        <v>5</v>
      </c>
      <c r="B1308" s="1">
        <v>44384.397303240738</v>
      </c>
      <c r="C1308" s="1">
        <v>44384.397407407407</v>
      </c>
      <c r="D1308">
        <v>0.15000000596046401</v>
      </c>
      <c r="E1308">
        <v>0</v>
      </c>
      <c r="F1308">
        <v>109</v>
      </c>
      <c r="G1308" t="s">
        <v>43</v>
      </c>
      <c r="H1308" t="s">
        <v>28</v>
      </c>
      <c r="I1308">
        <f>tbl_Fact[[#This Row],[Duration]] / 60</f>
        <v>2.5000000993410667E-3</v>
      </c>
      <c r="J1308">
        <f>IF(OR(G1308="Run Time", G1308="CC (Changeover Cleaning)"), I1308, 0)</f>
        <v>2.5000000993410667E-3</v>
      </c>
      <c r="K1308">
        <f>IF(G1308&lt;&gt;"PM (Maintenance)", I1308, 0)</f>
        <v>2.5000000993410667E-3</v>
      </c>
      <c r="L1308" s="5">
        <f>MAX(tbl_Fact[[#This Row],[TotalBiscuitsMade]],tbl_Fact[[#This Row],[GoodMadeBiscuits]])</f>
        <v>109</v>
      </c>
      <c r="M1308" s="5">
        <f>IF(tbl_Fact[[#This Row],[Operating_Hours]]&gt;0,tbl_Fact[[#This Row],[Operating_Hours]]*51840,0)</f>
        <v>129.60000514984088</v>
      </c>
    </row>
    <row r="1309" spans="1:13" hidden="1" x14ac:dyDescent="0.2">
      <c r="A1309" t="s">
        <v>5</v>
      </c>
      <c r="B1309" s="1">
        <v>44384.397407407407</v>
      </c>
      <c r="C1309" s="1">
        <v>44384.413472222222</v>
      </c>
      <c r="D1309">
        <v>23.1333332061768</v>
      </c>
      <c r="E1309">
        <v>0</v>
      </c>
      <c r="F1309">
        <v>302</v>
      </c>
      <c r="G1309" t="s">
        <v>44</v>
      </c>
      <c r="H1309" t="s">
        <v>28</v>
      </c>
      <c r="I1309">
        <f>tbl_Fact[[#This Row],[Duration]] / 60</f>
        <v>0.38555555343628001</v>
      </c>
      <c r="J1309">
        <f>IF(OR(G1309="Run Time", G1309="CC (Changeover Cleaning)"), I1309, 0)</f>
        <v>0</v>
      </c>
      <c r="K1309">
        <f>IF(G1309&lt;&gt;"PM (Maintenance)", I1309, 0)</f>
        <v>0.38555555343628001</v>
      </c>
      <c r="L1309" s="5">
        <f>MAX(tbl_Fact[[#This Row],[TotalBiscuitsMade]],tbl_Fact[[#This Row],[GoodMadeBiscuits]])</f>
        <v>302</v>
      </c>
      <c r="M1309" s="5">
        <f>IF(tbl_Fact[[#This Row],[Operating_Hours]]&gt;0,tbl_Fact[[#This Row],[Operating_Hours]]*51840,0)</f>
        <v>0</v>
      </c>
    </row>
    <row r="1310" spans="1:13" hidden="1" x14ac:dyDescent="0.2">
      <c r="A1310" t="s">
        <v>5</v>
      </c>
      <c r="B1310" s="1">
        <v>44384.413472222222</v>
      </c>
      <c r="C1310" s="1">
        <v>44384.413506944446</v>
      </c>
      <c r="D1310">
        <v>5.0000000745058101E-2</v>
      </c>
      <c r="E1310">
        <v>0</v>
      </c>
      <c r="F1310">
        <v>345</v>
      </c>
      <c r="G1310" t="s">
        <v>43</v>
      </c>
      <c r="H1310" t="s">
        <v>28</v>
      </c>
      <c r="I1310">
        <f>tbl_Fact[[#This Row],[Duration]] / 60</f>
        <v>8.3333334575096834E-4</v>
      </c>
      <c r="J1310">
        <f>IF(OR(G1310="Run Time", G1310="CC (Changeover Cleaning)"), I1310, 0)</f>
        <v>8.3333334575096834E-4</v>
      </c>
      <c r="K1310">
        <f>IF(G1310&lt;&gt;"PM (Maintenance)", I1310, 0)</f>
        <v>8.3333334575096834E-4</v>
      </c>
      <c r="L1310" s="5">
        <f>MAX(tbl_Fact[[#This Row],[TotalBiscuitsMade]],tbl_Fact[[#This Row],[GoodMadeBiscuits]])</f>
        <v>345</v>
      </c>
      <c r="M1310" s="5">
        <f>IF(tbl_Fact[[#This Row],[Operating_Hours]]&gt;0,tbl_Fact[[#This Row],[Operating_Hours]]*51840,0)</f>
        <v>43.200000643730199</v>
      </c>
    </row>
    <row r="1311" spans="1:13" hidden="1" x14ac:dyDescent="0.2">
      <c r="A1311" t="s">
        <v>5</v>
      </c>
      <c r="B1311" s="1">
        <v>44384.413506944446</v>
      </c>
      <c r="C1311" s="1">
        <v>44384.414247685185</v>
      </c>
      <c r="D1311">
        <v>1.06666672229767</v>
      </c>
      <c r="E1311">
        <v>0</v>
      </c>
      <c r="F1311">
        <v>283</v>
      </c>
      <c r="G1311" t="s">
        <v>44</v>
      </c>
      <c r="H1311" t="s">
        <v>28</v>
      </c>
      <c r="I1311">
        <f>tbl_Fact[[#This Row],[Duration]] / 60</f>
        <v>1.7777778704961167E-2</v>
      </c>
      <c r="J1311">
        <f>IF(OR(G1311="Run Time", G1311="CC (Changeover Cleaning)"), I1311, 0)</f>
        <v>0</v>
      </c>
      <c r="K1311">
        <f>IF(G1311&lt;&gt;"PM (Maintenance)", I1311, 0)</f>
        <v>1.7777778704961167E-2</v>
      </c>
      <c r="L1311" s="5">
        <f>MAX(tbl_Fact[[#This Row],[TotalBiscuitsMade]],tbl_Fact[[#This Row],[GoodMadeBiscuits]])</f>
        <v>283</v>
      </c>
      <c r="M1311" s="5">
        <f>IF(tbl_Fact[[#This Row],[Operating_Hours]]&gt;0,tbl_Fact[[#This Row],[Operating_Hours]]*51840,0)</f>
        <v>0</v>
      </c>
    </row>
    <row r="1312" spans="1:13" hidden="1" x14ac:dyDescent="0.2">
      <c r="A1312" t="s">
        <v>5</v>
      </c>
      <c r="B1312" s="1">
        <v>44384.414247685185</v>
      </c>
      <c r="C1312" s="1">
        <v>44384.414270833331</v>
      </c>
      <c r="D1312">
        <v>3.3333335071802098E-2</v>
      </c>
      <c r="E1312">
        <v>0</v>
      </c>
      <c r="F1312">
        <v>329</v>
      </c>
      <c r="G1312" t="s">
        <v>43</v>
      </c>
      <c r="H1312" t="s">
        <v>28</v>
      </c>
      <c r="I1312">
        <f>tbl_Fact[[#This Row],[Duration]] / 60</f>
        <v>5.5555558453003495E-4</v>
      </c>
      <c r="J1312">
        <f>IF(OR(G1312="Run Time", G1312="CC (Changeover Cleaning)"), I1312, 0)</f>
        <v>5.5555558453003495E-4</v>
      </c>
      <c r="K1312">
        <f>IF(G1312&lt;&gt;"PM (Maintenance)", I1312, 0)</f>
        <v>5.5555558453003495E-4</v>
      </c>
      <c r="L1312" s="5">
        <f>MAX(tbl_Fact[[#This Row],[TotalBiscuitsMade]],tbl_Fact[[#This Row],[GoodMadeBiscuits]])</f>
        <v>329</v>
      </c>
      <c r="M1312" s="5">
        <f>IF(tbl_Fact[[#This Row],[Operating_Hours]]&gt;0,tbl_Fact[[#This Row],[Operating_Hours]]*51840,0)</f>
        <v>28.800001502037013</v>
      </c>
    </row>
    <row r="1313" spans="1:13" hidden="1" x14ac:dyDescent="0.2">
      <c r="A1313" t="s">
        <v>5</v>
      </c>
      <c r="B1313" s="1">
        <v>44384.414270833331</v>
      </c>
      <c r="C1313" s="1">
        <v>44384.415486111109</v>
      </c>
      <c r="D1313">
        <v>1.75</v>
      </c>
      <c r="E1313">
        <v>0</v>
      </c>
      <c r="F1313">
        <v>413</v>
      </c>
      <c r="G1313" t="s">
        <v>44</v>
      </c>
      <c r="H1313" t="s">
        <v>28</v>
      </c>
      <c r="I1313">
        <f>tbl_Fact[[#This Row],[Duration]] / 60</f>
        <v>2.9166666666666667E-2</v>
      </c>
      <c r="J1313">
        <f>IF(OR(G1313="Run Time", G1313="CC (Changeover Cleaning)"), I1313, 0)</f>
        <v>0</v>
      </c>
      <c r="K1313">
        <f>IF(G1313&lt;&gt;"PM (Maintenance)", I1313, 0)</f>
        <v>2.9166666666666667E-2</v>
      </c>
      <c r="L1313" s="5">
        <f>MAX(tbl_Fact[[#This Row],[TotalBiscuitsMade]],tbl_Fact[[#This Row],[GoodMadeBiscuits]])</f>
        <v>413</v>
      </c>
      <c r="M1313" s="5">
        <f>IF(tbl_Fact[[#This Row],[Operating_Hours]]&gt;0,tbl_Fact[[#This Row],[Operating_Hours]]*51840,0)</f>
        <v>0</v>
      </c>
    </row>
    <row r="1314" spans="1:13" hidden="1" x14ac:dyDescent="0.2">
      <c r="A1314" t="s">
        <v>5</v>
      </c>
      <c r="B1314" s="1">
        <v>44384.415486111109</v>
      </c>
      <c r="C1314" s="1">
        <v>44384.416134259256</v>
      </c>
      <c r="D1314">
        <v>0.93333333730697599</v>
      </c>
      <c r="E1314">
        <v>0</v>
      </c>
      <c r="F1314">
        <v>83</v>
      </c>
      <c r="G1314" t="s">
        <v>43</v>
      </c>
      <c r="H1314" t="s">
        <v>28</v>
      </c>
      <c r="I1314">
        <f>tbl_Fact[[#This Row],[Duration]] / 60</f>
        <v>1.5555555621782933E-2</v>
      </c>
      <c r="J1314">
        <f>IF(OR(G1314="Run Time", G1314="CC (Changeover Cleaning)"), I1314, 0)</f>
        <v>1.5555555621782933E-2</v>
      </c>
      <c r="K1314">
        <f>IF(G1314&lt;&gt;"PM (Maintenance)", I1314, 0)</f>
        <v>1.5555555621782933E-2</v>
      </c>
      <c r="L1314" s="5">
        <f>MAX(tbl_Fact[[#This Row],[TotalBiscuitsMade]],tbl_Fact[[#This Row],[GoodMadeBiscuits]])</f>
        <v>83</v>
      </c>
      <c r="M1314" s="5">
        <f>IF(tbl_Fact[[#This Row],[Operating_Hours]]&gt;0,tbl_Fact[[#This Row],[Operating_Hours]]*51840,0)</f>
        <v>806.4000034332272</v>
      </c>
    </row>
    <row r="1315" spans="1:13" hidden="1" x14ac:dyDescent="0.2">
      <c r="A1315" t="s">
        <v>5</v>
      </c>
      <c r="B1315" s="1">
        <v>44384.416134259256</v>
      </c>
      <c r="C1315" s="1">
        <v>44384.416250000002</v>
      </c>
      <c r="D1315">
        <v>0.16666667163372001</v>
      </c>
      <c r="E1315">
        <v>0</v>
      </c>
      <c r="F1315">
        <v>327</v>
      </c>
      <c r="G1315" t="s">
        <v>44</v>
      </c>
      <c r="H1315" t="s">
        <v>28</v>
      </c>
      <c r="I1315">
        <f>tbl_Fact[[#This Row],[Duration]] / 60</f>
        <v>2.7777778605620001E-3</v>
      </c>
      <c r="J1315">
        <f>IF(OR(G1315="Run Time", G1315="CC (Changeover Cleaning)"), I1315, 0)</f>
        <v>0</v>
      </c>
      <c r="K1315">
        <f>IF(G1315&lt;&gt;"PM (Maintenance)", I1315, 0)</f>
        <v>2.7777778605620001E-3</v>
      </c>
      <c r="L1315" s="5">
        <f>MAX(tbl_Fact[[#This Row],[TotalBiscuitsMade]],tbl_Fact[[#This Row],[GoodMadeBiscuits]])</f>
        <v>327</v>
      </c>
      <c r="M1315" s="5">
        <f>IF(tbl_Fact[[#This Row],[Operating_Hours]]&gt;0,tbl_Fact[[#This Row],[Operating_Hours]]*51840,0)</f>
        <v>0</v>
      </c>
    </row>
    <row r="1316" spans="1:13" hidden="1" x14ac:dyDescent="0.2">
      <c r="A1316" t="s">
        <v>5</v>
      </c>
      <c r="B1316" s="1">
        <v>44384.416250000002</v>
      </c>
      <c r="C1316" s="1">
        <v>44384.416597222225</v>
      </c>
      <c r="D1316">
        <v>0.5</v>
      </c>
      <c r="E1316">
        <v>0</v>
      </c>
      <c r="F1316">
        <v>255</v>
      </c>
      <c r="G1316" t="s">
        <v>43</v>
      </c>
      <c r="H1316" t="s">
        <v>28</v>
      </c>
      <c r="I1316">
        <f>tbl_Fact[[#This Row],[Duration]] / 60</f>
        <v>8.3333333333333332E-3</v>
      </c>
      <c r="J1316">
        <f>IF(OR(G1316="Run Time", G1316="CC (Changeover Cleaning)"), I1316, 0)</f>
        <v>8.3333333333333332E-3</v>
      </c>
      <c r="K1316">
        <f>IF(G1316&lt;&gt;"PM (Maintenance)", I1316, 0)</f>
        <v>8.3333333333333332E-3</v>
      </c>
      <c r="L1316" s="5">
        <f>MAX(tbl_Fact[[#This Row],[TotalBiscuitsMade]],tbl_Fact[[#This Row],[GoodMadeBiscuits]])</f>
        <v>255</v>
      </c>
      <c r="M1316" s="5">
        <f>IF(tbl_Fact[[#This Row],[Operating_Hours]]&gt;0,tbl_Fact[[#This Row],[Operating_Hours]]*51840,0)</f>
        <v>432</v>
      </c>
    </row>
    <row r="1317" spans="1:13" hidden="1" x14ac:dyDescent="0.2">
      <c r="A1317" t="s">
        <v>5</v>
      </c>
      <c r="B1317" s="1">
        <v>44384.416597222225</v>
      </c>
      <c r="C1317" s="1">
        <v>44384.423055555555</v>
      </c>
      <c r="D1317">
        <v>9.3000001907348597</v>
      </c>
      <c r="E1317">
        <v>0</v>
      </c>
      <c r="F1317">
        <v>12</v>
      </c>
      <c r="G1317" t="s">
        <v>44</v>
      </c>
      <c r="H1317" t="s">
        <v>28</v>
      </c>
      <c r="I1317">
        <f>tbl_Fact[[#This Row],[Duration]] / 60</f>
        <v>0.15500000317891433</v>
      </c>
      <c r="J1317">
        <f>IF(OR(G1317="Run Time", G1317="CC (Changeover Cleaning)"), I1317, 0)</f>
        <v>0</v>
      </c>
      <c r="K1317">
        <f>IF(G1317&lt;&gt;"PM (Maintenance)", I1317, 0)</f>
        <v>0.15500000317891433</v>
      </c>
      <c r="L1317" s="5">
        <f>MAX(tbl_Fact[[#This Row],[TotalBiscuitsMade]],tbl_Fact[[#This Row],[GoodMadeBiscuits]])</f>
        <v>12</v>
      </c>
      <c r="M1317" s="5">
        <f>IF(tbl_Fact[[#This Row],[Operating_Hours]]&gt;0,tbl_Fact[[#This Row],[Operating_Hours]]*51840,0)</f>
        <v>0</v>
      </c>
    </row>
    <row r="1318" spans="1:13" hidden="1" x14ac:dyDescent="0.2">
      <c r="A1318" t="s">
        <v>5</v>
      </c>
      <c r="B1318" s="1">
        <v>44384.423055555555</v>
      </c>
      <c r="C1318" s="1">
        <v>44384.423090277778</v>
      </c>
      <c r="D1318">
        <v>5.0000000745058101E-2</v>
      </c>
      <c r="E1318">
        <v>0</v>
      </c>
      <c r="F1318">
        <v>427</v>
      </c>
      <c r="G1318" t="s">
        <v>43</v>
      </c>
      <c r="H1318" t="s">
        <v>28</v>
      </c>
      <c r="I1318">
        <f>tbl_Fact[[#This Row],[Duration]] / 60</f>
        <v>8.3333334575096834E-4</v>
      </c>
      <c r="J1318">
        <f>IF(OR(G1318="Run Time", G1318="CC (Changeover Cleaning)"), I1318, 0)</f>
        <v>8.3333334575096834E-4</v>
      </c>
      <c r="K1318">
        <f>IF(G1318&lt;&gt;"PM (Maintenance)", I1318, 0)</f>
        <v>8.3333334575096834E-4</v>
      </c>
      <c r="L1318" s="5">
        <f>MAX(tbl_Fact[[#This Row],[TotalBiscuitsMade]],tbl_Fact[[#This Row],[GoodMadeBiscuits]])</f>
        <v>427</v>
      </c>
      <c r="M1318" s="5">
        <f>IF(tbl_Fact[[#This Row],[Operating_Hours]]&gt;0,tbl_Fact[[#This Row],[Operating_Hours]]*51840,0)</f>
        <v>43.200000643730199</v>
      </c>
    </row>
    <row r="1319" spans="1:13" hidden="1" x14ac:dyDescent="0.2">
      <c r="A1319" t="s">
        <v>5</v>
      </c>
      <c r="B1319" s="1">
        <v>44384.423090277778</v>
      </c>
      <c r="C1319" s="1">
        <v>44384.45988425926</v>
      </c>
      <c r="D1319">
        <v>52.983333587646499</v>
      </c>
      <c r="E1319">
        <v>0</v>
      </c>
      <c r="F1319">
        <v>379</v>
      </c>
      <c r="G1319" t="s">
        <v>44</v>
      </c>
      <c r="H1319" t="s">
        <v>28</v>
      </c>
      <c r="I1319">
        <f>tbl_Fact[[#This Row],[Duration]] / 60</f>
        <v>0.88305555979410832</v>
      </c>
      <c r="J1319">
        <f>IF(OR(G1319="Run Time", G1319="CC (Changeover Cleaning)"), I1319, 0)</f>
        <v>0</v>
      </c>
      <c r="K1319">
        <f>IF(G1319&lt;&gt;"PM (Maintenance)", I1319, 0)</f>
        <v>0.88305555979410832</v>
      </c>
      <c r="L1319" s="5">
        <f>MAX(tbl_Fact[[#This Row],[TotalBiscuitsMade]],tbl_Fact[[#This Row],[GoodMadeBiscuits]])</f>
        <v>379</v>
      </c>
      <c r="M1319" s="5">
        <f>IF(tbl_Fact[[#This Row],[Operating_Hours]]&gt;0,tbl_Fact[[#This Row],[Operating_Hours]]*51840,0)</f>
        <v>0</v>
      </c>
    </row>
    <row r="1320" spans="1:13" hidden="1" x14ac:dyDescent="0.2">
      <c r="A1320" t="s">
        <v>5</v>
      </c>
      <c r="B1320" s="1">
        <v>44384.45988425926</v>
      </c>
      <c r="C1320" s="1">
        <v>44384.459918981483</v>
      </c>
      <c r="D1320">
        <v>5.0000000745058101E-2</v>
      </c>
      <c r="E1320">
        <v>0</v>
      </c>
      <c r="F1320">
        <v>321</v>
      </c>
      <c r="G1320" t="s">
        <v>43</v>
      </c>
      <c r="H1320" t="s">
        <v>28</v>
      </c>
      <c r="I1320">
        <f>tbl_Fact[[#This Row],[Duration]] / 60</f>
        <v>8.3333334575096834E-4</v>
      </c>
      <c r="J1320">
        <f>IF(OR(G1320="Run Time", G1320="CC (Changeover Cleaning)"), I1320, 0)</f>
        <v>8.3333334575096834E-4</v>
      </c>
      <c r="K1320">
        <f>IF(G1320&lt;&gt;"PM (Maintenance)", I1320, 0)</f>
        <v>8.3333334575096834E-4</v>
      </c>
      <c r="L1320" s="5">
        <f>MAX(tbl_Fact[[#This Row],[TotalBiscuitsMade]],tbl_Fact[[#This Row],[GoodMadeBiscuits]])</f>
        <v>321</v>
      </c>
      <c r="M1320" s="5">
        <f>IF(tbl_Fact[[#This Row],[Operating_Hours]]&gt;0,tbl_Fact[[#This Row],[Operating_Hours]]*51840,0)</f>
        <v>43.200000643730199</v>
      </c>
    </row>
    <row r="1321" spans="1:13" hidden="1" x14ac:dyDescent="0.2">
      <c r="A1321" t="s">
        <v>5</v>
      </c>
      <c r="B1321" s="1">
        <v>44384.459918981483</v>
      </c>
      <c r="C1321" s="1">
        <v>44384.460578703707</v>
      </c>
      <c r="D1321">
        <v>0.94999998807907104</v>
      </c>
      <c r="E1321">
        <v>0</v>
      </c>
      <c r="F1321">
        <v>475</v>
      </c>
      <c r="G1321" t="s">
        <v>44</v>
      </c>
      <c r="H1321" t="s">
        <v>28</v>
      </c>
      <c r="I1321">
        <f>tbl_Fact[[#This Row],[Duration]] / 60</f>
        <v>1.5833333134651184E-2</v>
      </c>
      <c r="J1321">
        <f>IF(OR(G1321="Run Time", G1321="CC (Changeover Cleaning)"), I1321, 0)</f>
        <v>0</v>
      </c>
      <c r="K1321">
        <f>IF(G1321&lt;&gt;"PM (Maintenance)", I1321, 0)</f>
        <v>1.5833333134651184E-2</v>
      </c>
      <c r="L1321" s="5">
        <f>MAX(tbl_Fact[[#This Row],[TotalBiscuitsMade]],tbl_Fact[[#This Row],[GoodMadeBiscuits]])</f>
        <v>475</v>
      </c>
      <c r="M1321" s="5">
        <f>IF(tbl_Fact[[#This Row],[Operating_Hours]]&gt;0,tbl_Fact[[#This Row],[Operating_Hours]]*51840,0)</f>
        <v>0</v>
      </c>
    </row>
    <row r="1322" spans="1:13" hidden="1" x14ac:dyDescent="0.2">
      <c r="A1322" t="s">
        <v>5</v>
      </c>
      <c r="B1322" s="1">
        <v>44384.460578703707</v>
      </c>
      <c r="C1322" s="1">
        <v>44384.46130787037</v>
      </c>
      <c r="D1322">
        <v>1.04999995231628</v>
      </c>
      <c r="E1322">
        <v>0</v>
      </c>
      <c r="F1322">
        <v>460</v>
      </c>
      <c r="G1322" t="s">
        <v>43</v>
      </c>
      <c r="H1322" t="s">
        <v>28</v>
      </c>
      <c r="I1322">
        <f>tbl_Fact[[#This Row],[Duration]] / 60</f>
        <v>1.7499999205271333E-2</v>
      </c>
      <c r="J1322">
        <f>IF(OR(G1322="Run Time", G1322="CC (Changeover Cleaning)"), I1322, 0)</f>
        <v>1.7499999205271333E-2</v>
      </c>
      <c r="K1322">
        <f>IF(G1322&lt;&gt;"PM (Maintenance)", I1322, 0)</f>
        <v>1.7499999205271333E-2</v>
      </c>
      <c r="L1322" s="5">
        <f>MAX(tbl_Fact[[#This Row],[TotalBiscuitsMade]],tbl_Fact[[#This Row],[GoodMadeBiscuits]])</f>
        <v>460</v>
      </c>
      <c r="M1322" s="5">
        <f>IF(tbl_Fact[[#This Row],[Operating_Hours]]&gt;0,tbl_Fact[[#This Row],[Operating_Hours]]*51840,0)</f>
        <v>907.19995880126589</v>
      </c>
    </row>
    <row r="1323" spans="1:13" hidden="1" x14ac:dyDescent="0.2">
      <c r="A1323" t="s">
        <v>5</v>
      </c>
      <c r="B1323" s="1">
        <v>44384.46130787037</v>
      </c>
      <c r="C1323" s="1">
        <v>44384.461898148147</v>
      </c>
      <c r="D1323">
        <v>0.85000002384185802</v>
      </c>
      <c r="E1323">
        <v>0</v>
      </c>
      <c r="F1323">
        <v>330</v>
      </c>
      <c r="G1323" t="s">
        <v>44</v>
      </c>
      <c r="H1323" t="s">
        <v>28</v>
      </c>
      <c r="I1323">
        <f>tbl_Fact[[#This Row],[Duration]] / 60</f>
        <v>1.4166667064030967E-2</v>
      </c>
      <c r="J1323">
        <f>IF(OR(G1323="Run Time", G1323="CC (Changeover Cleaning)"), I1323, 0)</f>
        <v>0</v>
      </c>
      <c r="K1323">
        <f>IF(G1323&lt;&gt;"PM (Maintenance)", I1323, 0)</f>
        <v>1.4166667064030967E-2</v>
      </c>
      <c r="L1323" s="5">
        <f>MAX(tbl_Fact[[#This Row],[TotalBiscuitsMade]],tbl_Fact[[#This Row],[GoodMadeBiscuits]])</f>
        <v>330</v>
      </c>
      <c r="M1323" s="5">
        <f>IF(tbl_Fact[[#This Row],[Operating_Hours]]&gt;0,tbl_Fact[[#This Row],[Operating_Hours]]*51840,0)</f>
        <v>0</v>
      </c>
    </row>
    <row r="1324" spans="1:13" hidden="1" x14ac:dyDescent="0.2">
      <c r="A1324" t="s">
        <v>5</v>
      </c>
      <c r="B1324" s="1">
        <v>44384.461898148147</v>
      </c>
      <c r="C1324" s="1">
        <v>44384.462002314816</v>
      </c>
      <c r="D1324">
        <v>0.15000000596046401</v>
      </c>
      <c r="E1324">
        <v>0</v>
      </c>
      <c r="F1324">
        <v>153</v>
      </c>
      <c r="G1324" t="s">
        <v>43</v>
      </c>
      <c r="H1324" t="s">
        <v>28</v>
      </c>
      <c r="I1324">
        <f>tbl_Fact[[#This Row],[Duration]] / 60</f>
        <v>2.5000000993410667E-3</v>
      </c>
      <c r="J1324">
        <f>IF(OR(G1324="Run Time", G1324="CC (Changeover Cleaning)"), I1324, 0)</f>
        <v>2.5000000993410667E-3</v>
      </c>
      <c r="K1324">
        <f>IF(G1324&lt;&gt;"PM (Maintenance)", I1324, 0)</f>
        <v>2.5000000993410667E-3</v>
      </c>
      <c r="L1324" s="5">
        <f>MAX(tbl_Fact[[#This Row],[TotalBiscuitsMade]],tbl_Fact[[#This Row],[GoodMadeBiscuits]])</f>
        <v>153</v>
      </c>
      <c r="M1324" s="5">
        <f>IF(tbl_Fact[[#This Row],[Operating_Hours]]&gt;0,tbl_Fact[[#This Row],[Operating_Hours]]*51840,0)</f>
        <v>129.60000514984088</v>
      </c>
    </row>
    <row r="1325" spans="1:13" hidden="1" x14ac:dyDescent="0.2">
      <c r="A1325" t="s">
        <v>5</v>
      </c>
      <c r="B1325" s="1">
        <v>44384.462002314816</v>
      </c>
      <c r="C1325" s="1">
        <v>44384.462071759262</v>
      </c>
      <c r="D1325">
        <v>0.10000000149011599</v>
      </c>
      <c r="E1325">
        <v>0</v>
      </c>
      <c r="F1325">
        <v>292</v>
      </c>
      <c r="G1325" t="s">
        <v>44</v>
      </c>
      <c r="H1325" t="s">
        <v>28</v>
      </c>
      <c r="I1325">
        <f>tbl_Fact[[#This Row],[Duration]] / 60</f>
        <v>1.6666666915019332E-3</v>
      </c>
      <c r="J1325">
        <f>IF(OR(G1325="Run Time", G1325="CC (Changeover Cleaning)"), I1325, 0)</f>
        <v>0</v>
      </c>
      <c r="K1325">
        <f>IF(G1325&lt;&gt;"PM (Maintenance)", I1325, 0)</f>
        <v>1.6666666915019332E-3</v>
      </c>
      <c r="L1325" s="5">
        <f>MAX(tbl_Fact[[#This Row],[TotalBiscuitsMade]],tbl_Fact[[#This Row],[GoodMadeBiscuits]])</f>
        <v>292</v>
      </c>
      <c r="M1325" s="5">
        <f>IF(tbl_Fact[[#This Row],[Operating_Hours]]&gt;0,tbl_Fact[[#This Row],[Operating_Hours]]*51840,0)</f>
        <v>0</v>
      </c>
    </row>
    <row r="1326" spans="1:13" hidden="1" x14ac:dyDescent="0.2">
      <c r="A1326" t="s">
        <v>5</v>
      </c>
      <c r="B1326" s="1">
        <v>44384.462071759262</v>
      </c>
      <c r="C1326" s="1">
        <v>44384.462523148148</v>
      </c>
      <c r="D1326">
        <v>0.64999997615814198</v>
      </c>
      <c r="E1326">
        <v>0</v>
      </c>
      <c r="F1326">
        <v>473</v>
      </c>
      <c r="G1326" t="s">
        <v>43</v>
      </c>
      <c r="H1326" t="s">
        <v>28</v>
      </c>
      <c r="I1326">
        <f>tbl_Fact[[#This Row],[Duration]] / 60</f>
        <v>1.0833332935969033E-2</v>
      </c>
      <c r="J1326">
        <f>IF(OR(G1326="Run Time", G1326="CC (Changeover Cleaning)"), I1326, 0)</f>
        <v>1.0833332935969033E-2</v>
      </c>
      <c r="K1326">
        <f>IF(G1326&lt;&gt;"PM (Maintenance)", I1326, 0)</f>
        <v>1.0833332935969033E-2</v>
      </c>
      <c r="L1326" s="5">
        <f>MAX(tbl_Fact[[#This Row],[TotalBiscuitsMade]],tbl_Fact[[#This Row],[GoodMadeBiscuits]])</f>
        <v>473</v>
      </c>
      <c r="M1326" s="5">
        <f>IF(tbl_Fact[[#This Row],[Operating_Hours]]&gt;0,tbl_Fact[[#This Row],[Operating_Hours]]*51840,0)</f>
        <v>561.59997940063465</v>
      </c>
    </row>
    <row r="1327" spans="1:13" hidden="1" x14ac:dyDescent="0.2">
      <c r="A1327" t="s">
        <v>5</v>
      </c>
      <c r="B1327" s="1">
        <v>44384.462523148148</v>
      </c>
      <c r="C1327" s="1">
        <v>44384.462581018517</v>
      </c>
      <c r="D1327">
        <v>8.3333335816860199E-2</v>
      </c>
      <c r="E1327">
        <v>0</v>
      </c>
      <c r="F1327">
        <v>350</v>
      </c>
      <c r="G1327" t="s">
        <v>44</v>
      </c>
      <c r="H1327" t="s">
        <v>28</v>
      </c>
      <c r="I1327">
        <f>tbl_Fact[[#This Row],[Duration]] / 60</f>
        <v>1.3888889302810033E-3</v>
      </c>
      <c r="J1327">
        <f>IF(OR(G1327="Run Time", G1327="CC (Changeover Cleaning)"), I1327, 0)</f>
        <v>0</v>
      </c>
      <c r="K1327">
        <f>IF(G1327&lt;&gt;"PM (Maintenance)", I1327, 0)</f>
        <v>1.3888889302810033E-3</v>
      </c>
      <c r="L1327" s="5">
        <f>MAX(tbl_Fact[[#This Row],[TotalBiscuitsMade]],tbl_Fact[[#This Row],[GoodMadeBiscuits]])</f>
        <v>350</v>
      </c>
      <c r="M1327" s="5">
        <f>IF(tbl_Fact[[#This Row],[Operating_Hours]]&gt;0,tbl_Fact[[#This Row],[Operating_Hours]]*51840,0)</f>
        <v>0</v>
      </c>
    </row>
    <row r="1328" spans="1:13" hidden="1" x14ac:dyDescent="0.2">
      <c r="A1328" t="s">
        <v>5</v>
      </c>
      <c r="B1328" s="1">
        <v>44384.462581018517</v>
      </c>
      <c r="C1328" s="1">
        <v>44384.463206018518</v>
      </c>
      <c r="D1328">
        <v>0.89999997615814198</v>
      </c>
      <c r="E1328">
        <v>3</v>
      </c>
      <c r="F1328">
        <v>402</v>
      </c>
      <c r="G1328" t="s">
        <v>43</v>
      </c>
      <c r="H1328" t="s">
        <v>28</v>
      </c>
      <c r="I1328">
        <f>tbl_Fact[[#This Row],[Duration]] / 60</f>
        <v>1.49999996026357E-2</v>
      </c>
      <c r="J1328">
        <f>IF(OR(G1328="Run Time", G1328="CC (Changeover Cleaning)"), I1328, 0)</f>
        <v>1.49999996026357E-2</v>
      </c>
      <c r="K1328">
        <f>IF(G1328&lt;&gt;"PM (Maintenance)", I1328, 0)</f>
        <v>1.49999996026357E-2</v>
      </c>
      <c r="L1328" s="5">
        <f>MAX(tbl_Fact[[#This Row],[TotalBiscuitsMade]],tbl_Fact[[#This Row],[GoodMadeBiscuits]])</f>
        <v>402</v>
      </c>
      <c r="M1328" s="5">
        <f>IF(tbl_Fact[[#This Row],[Operating_Hours]]&gt;0,tbl_Fact[[#This Row],[Operating_Hours]]*51840,0)</f>
        <v>777.59997940063465</v>
      </c>
    </row>
    <row r="1329" spans="1:13" hidden="1" x14ac:dyDescent="0.2">
      <c r="A1329" t="s">
        <v>5</v>
      </c>
      <c r="B1329" s="1">
        <v>44384.463206018518</v>
      </c>
      <c r="C1329" s="1">
        <v>44384.463425925926</v>
      </c>
      <c r="D1329">
        <v>0.31666666269302401</v>
      </c>
      <c r="E1329">
        <v>213</v>
      </c>
      <c r="F1329">
        <v>537</v>
      </c>
      <c r="G1329" t="s">
        <v>44</v>
      </c>
      <c r="H1329" t="s">
        <v>28</v>
      </c>
      <c r="I1329">
        <f>tbl_Fact[[#This Row],[Duration]] / 60</f>
        <v>5.2777777115504002E-3</v>
      </c>
      <c r="J1329">
        <f>IF(OR(G1329="Run Time", G1329="CC (Changeover Cleaning)"), I1329, 0)</f>
        <v>0</v>
      </c>
      <c r="K1329">
        <f>IF(G1329&lt;&gt;"PM (Maintenance)", I1329, 0)</f>
        <v>5.2777777115504002E-3</v>
      </c>
      <c r="L1329" s="5">
        <f>MAX(tbl_Fact[[#This Row],[TotalBiscuitsMade]],tbl_Fact[[#This Row],[GoodMadeBiscuits]])</f>
        <v>537</v>
      </c>
      <c r="M1329" s="5">
        <f>IF(tbl_Fact[[#This Row],[Operating_Hours]]&gt;0,tbl_Fact[[#This Row],[Operating_Hours]]*51840,0)</f>
        <v>0</v>
      </c>
    </row>
    <row r="1330" spans="1:13" hidden="1" x14ac:dyDescent="0.2">
      <c r="A1330" t="s">
        <v>5</v>
      </c>
      <c r="B1330" s="1">
        <v>44384.463425925926</v>
      </c>
      <c r="C1330" s="1">
        <v>44384.466840277775</v>
      </c>
      <c r="D1330">
        <v>4.9166665077209499</v>
      </c>
      <c r="E1330">
        <v>223</v>
      </c>
      <c r="F1330">
        <v>448</v>
      </c>
      <c r="G1330" t="s">
        <v>43</v>
      </c>
      <c r="H1330" t="s">
        <v>28</v>
      </c>
      <c r="I1330">
        <f>tbl_Fact[[#This Row],[Duration]] / 60</f>
        <v>8.1944441795349168E-2</v>
      </c>
      <c r="J1330">
        <f>IF(OR(G1330="Run Time", G1330="CC (Changeover Cleaning)"), I1330, 0)</f>
        <v>8.1944441795349168E-2</v>
      </c>
      <c r="K1330">
        <f>IF(G1330&lt;&gt;"PM (Maintenance)", I1330, 0)</f>
        <v>8.1944441795349168E-2</v>
      </c>
      <c r="L1330" s="5">
        <f>MAX(tbl_Fact[[#This Row],[TotalBiscuitsMade]],tbl_Fact[[#This Row],[GoodMadeBiscuits]])</f>
        <v>448</v>
      </c>
      <c r="M1330" s="5">
        <f>IF(tbl_Fact[[#This Row],[Operating_Hours]]&gt;0,tbl_Fact[[#This Row],[Operating_Hours]]*51840,0)</f>
        <v>4247.9998626709012</v>
      </c>
    </row>
    <row r="1331" spans="1:13" hidden="1" x14ac:dyDescent="0.2">
      <c r="A1331" t="s">
        <v>5</v>
      </c>
      <c r="B1331" s="1">
        <v>44384.466840277775</v>
      </c>
      <c r="C1331" s="1">
        <v>44384.468171296299</v>
      </c>
      <c r="D1331">
        <v>1.9166666269302399</v>
      </c>
      <c r="E1331">
        <v>942</v>
      </c>
      <c r="F1331">
        <v>1631</v>
      </c>
      <c r="G1331" t="s">
        <v>44</v>
      </c>
      <c r="H1331" t="s">
        <v>28</v>
      </c>
      <c r="I1331">
        <f>tbl_Fact[[#This Row],[Duration]] / 60</f>
        <v>3.1944443782170664E-2</v>
      </c>
      <c r="J1331">
        <f>IF(OR(G1331="Run Time", G1331="CC (Changeover Cleaning)"), I1331, 0)</f>
        <v>0</v>
      </c>
      <c r="K1331">
        <f>IF(G1331&lt;&gt;"PM (Maintenance)", I1331, 0)</f>
        <v>3.1944443782170664E-2</v>
      </c>
      <c r="L1331" s="5">
        <f>MAX(tbl_Fact[[#This Row],[TotalBiscuitsMade]],tbl_Fact[[#This Row],[GoodMadeBiscuits]])</f>
        <v>1631</v>
      </c>
      <c r="M1331" s="5">
        <f>IF(tbl_Fact[[#This Row],[Operating_Hours]]&gt;0,tbl_Fact[[#This Row],[Operating_Hours]]*51840,0)</f>
        <v>0</v>
      </c>
    </row>
    <row r="1332" spans="1:13" hidden="1" x14ac:dyDescent="0.2">
      <c r="A1332" t="s">
        <v>5</v>
      </c>
      <c r="B1332" s="1">
        <v>44384.468171296299</v>
      </c>
      <c r="C1332" s="1">
        <v>44384.471782407411</v>
      </c>
      <c r="D1332">
        <v>5.1999998092651403</v>
      </c>
      <c r="E1332">
        <v>1147</v>
      </c>
      <c r="F1332">
        <v>1491</v>
      </c>
      <c r="G1332" t="s">
        <v>43</v>
      </c>
      <c r="H1332" t="s">
        <v>28</v>
      </c>
      <c r="I1332">
        <f>tbl_Fact[[#This Row],[Duration]] / 60</f>
        <v>8.6666663487752343E-2</v>
      </c>
      <c r="J1332">
        <f>IF(OR(G1332="Run Time", G1332="CC (Changeover Cleaning)"), I1332, 0)</f>
        <v>8.6666663487752343E-2</v>
      </c>
      <c r="K1332">
        <f>IF(G1332&lt;&gt;"PM (Maintenance)", I1332, 0)</f>
        <v>8.6666663487752343E-2</v>
      </c>
      <c r="L1332" s="5">
        <f>MAX(tbl_Fact[[#This Row],[TotalBiscuitsMade]],tbl_Fact[[#This Row],[GoodMadeBiscuits]])</f>
        <v>1491</v>
      </c>
      <c r="M1332" s="5">
        <f>IF(tbl_Fact[[#This Row],[Operating_Hours]]&gt;0,tbl_Fact[[#This Row],[Operating_Hours]]*51840,0)</f>
        <v>4492.7998352050818</v>
      </c>
    </row>
    <row r="1333" spans="1:13" hidden="1" x14ac:dyDescent="0.2">
      <c r="A1333" t="s">
        <v>5</v>
      </c>
      <c r="B1333" s="1">
        <v>44384.471782407411</v>
      </c>
      <c r="C1333" s="1">
        <v>44384.472615740742</v>
      </c>
      <c r="D1333">
        <v>1.20000004768372</v>
      </c>
      <c r="E1333">
        <v>1877</v>
      </c>
      <c r="F1333">
        <v>2402</v>
      </c>
      <c r="G1333" t="s">
        <v>44</v>
      </c>
      <c r="H1333" t="s">
        <v>28</v>
      </c>
      <c r="I1333">
        <f>tbl_Fact[[#This Row],[Duration]] / 60</f>
        <v>2.0000000794728669E-2</v>
      </c>
      <c r="J1333">
        <f>IF(OR(G1333="Run Time", G1333="CC (Changeover Cleaning)"), I1333, 0)</f>
        <v>0</v>
      </c>
      <c r="K1333">
        <f>IF(G1333&lt;&gt;"PM (Maintenance)", I1333, 0)</f>
        <v>2.0000000794728669E-2</v>
      </c>
      <c r="L1333" s="5">
        <f>MAX(tbl_Fact[[#This Row],[TotalBiscuitsMade]],tbl_Fact[[#This Row],[GoodMadeBiscuits]])</f>
        <v>2402</v>
      </c>
      <c r="M1333" s="5">
        <f>IF(tbl_Fact[[#This Row],[Operating_Hours]]&gt;0,tbl_Fact[[#This Row],[Operating_Hours]]*51840,0)</f>
        <v>0</v>
      </c>
    </row>
    <row r="1334" spans="1:13" hidden="1" x14ac:dyDescent="0.2">
      <c r="A1334" t="s">
        <v>5</v>
      </c>
      <c r="B1334" s="1">
        <v>44384.472615740742</v>
      </c>
      <c r="C1334" s="1">
        <v>44384.473749999997</v>
      </c>
      <c r="D1334">
        <v>1.63333332538605</v>
      </c>
      <c r="E1334">
        <v>1783</v>
      </c>
      <c r="F1334">
        <v>2074</v>
      </c>
      <c r="G1334" t="s">
        <v>43</v>
      </c>
      <c r="H1334" t="s">
        <v>28</v>
      </c>
      <c r="I1334">
        <f>tbl_Fact[[#This Row],[Duration]] / 60</f>
        <v>2.72222220897675E-2</v>
      </c>
      <c r="J1334">
        <f>IF(OR(G1334="Run Time", G1334="CC (Changeover Cleaning)"), I1334, 0)</f>
        <v>2.72222220897675E-2</v>
      </c>
      <c r="K1334">
        <f>IF(G1334&lt;&gt;"PM (Maintenance)", I1334, 0)</f>
        <v>2.72222220897675E-2</v>
      </c>
      <c r="L1334" s="5">
        <f>MAX(tbl_Fact[[#This Row],[TotalBiscuitsMade]],tbl_Fact[[#This Row],[GoodMadeBiscuits]])</f>
        <v>2074</v>
      </c>
      <c r="M1334" s="5">
        <f>IF(tbl_Fact[[#This Row],[Operating_Hours]]&gt;0,tbl_Fact[[#This Row],[Operating_Hours]]*51840,0)</f>
        <v>1411.1999931335472</v>
      </c>
    </row>
    <row r="1335" spans="1:13" hidden="1" x14ac:dyDescent="0.2">
      <c r="A1335" t="s">
        <v>5</v>
      </c>
      <c r="B1335" s="1">
        <v>44384.473749999997</v>
      </c>
      <c r="C1335" s="1">
        <v>44384.474097222221</v>
      </c>
      <c r="D1335">
        <v>0.5</v>
      </c>
      <c r="E1335">
        <v>1556</v>
      </c>
      <c r="F1335">
        <v>2456</v>
      </c>
      <c r="G1335" t="s">
        <v>44</v>
      </c>
      <c r="H1335" t="s">
        <v>28</v>
      </c>
      <c r="I1335">
        <f>tbl_Fact[[#This Row],[Duration]] / 60</f>
        <v>8.3333333333333332E-3</v>
      </c>
      <c r="J1335">
        <f>IF(OR(G1335="Run Time", G1335="CC (Changeover Cleaning)"), I1335, 0)</f>
        <v>0</v>
      </c>
      <c r="K1335">
        <f>IF(G1335&lt;&gt;"PM (Maintenance)", I1335, 0)</f>
        <v>8.3333333333333332E-3</v>
      </c>
      <c r="L1335" s="5">
        <f>MAX(tbl_Fact[[#This Row],[TotalBiscuitsMade]],tbl_Fact[[#This Row],[GoodMadeBiscuits]])</f>
        <v>2456</v>
      </c>
      <c r="M1335" s="5">
        <f>IF(tbl_Fact[[#This Row],[Operating_Hours]]&gt;0,tbl_Fact[[#This Row],[Operating_Hours]]*51840,0)</f>
        <v>0</v>
      </c>
    </row>
    <row r="1336" spans="1:13" hidden="1" x14ac:dyDescent="0.2">
      <c r="A1336" t="s">
        <v>5</v>
      </c>
      <c r="B1336" s="1">
        <v>44384.474097222221</v>
      </c>
      <c r="C1336" s="1">
        <v>44384.481874999998</v>
      </c>
      <c r="D1336">
        <v>11.199999809265099</v>
      </c>
      <c r="E1336">
        <v>2003</v>
      </c>
      <c r="F1336">
        <v>2225</v>
      </c>
      <c r="G1336" t="s">
        <v>43</v>
      </c>
      <c r="H1336" t="s">
        <v>28</v>
      </c>
      <c r="I1336">
        <f>tbl_Fact[[#This Row],[Duration]] / 60</f>
        <v>0.18666666348775166</v>
      </c>
      <c r="J1336">
        <f>IF(OR(G1336="Run Time", G1336="CC (Changeover Cleaning)"), I1336, 0)</f>
        <v>0.18666666348775166</v>
      </c>
      <c r="K1336">
        <f>IF(G1336&lt;&gt;"PM (Maintenance)", I1336, 0)</f>
        <v>0.18666666348775166</v>
      </c>
      <c r="L1336" s="5">
        <f>MAX(tbl_Fact[[#This Row],[TotalBiscuitsMade]],tbl_Fact[[#This Row],[GoodMadeBiscuits]])</f>
        <v>2225</v>
      </c>
      <c r="M1336" s="5">
        <f>IF(tbl_Fact[[#This Row],[Operating_Hours]]&gt;0,tbl_Fact[[#This Row],[Operating_Hours]]*51840,0)</f>
        <v>9676.7998352050454</v>
      </c>
    </row>
    <row r="1337" spans="1:13" hidden="1" x14ac:dyDescent="0.2">
      <c r="A1337" t="s">
        <v>5</v>
      </c>
      <c r="B1337" s="1">
        <v>44384.481874999998</v>
      </c>
      <c r="C1337" s="1">
        <v>44384.483194444445</v>
      </c>
      <c r="D1337">
        <v>1.8999999761581401</v>
      </c>
      <c r="E1337">
        <v>2690</v>
      </c>
      <c r="F1337">
        <v>3425</v>
      </c>
      <c r="G1337" t="s">
        <v>44</v>
      </c>
      <c r="H1337" t="s">
        <v>28</v>
      </c>
      <c r="I1337">
        <f>tbl_Fact[[#This Row],[Duration]] / 60</f>
        <v>3.1666666269302333E-2</v>
      </c>
      <c r="J1337">
        <f>IF(OR(G1337="Run Time", G1337="CC (Changeover Cleaning)"), I1337, 0)</f>
        <v>0</v>
      </c>
      <c r="K1337">
        <f>IF(G1337&lt;&gt;"PM (Maintenance)", I1337, 0)</f>
        <v>3.1666666269302333E-2</v>
      </c>
      <c r="L1337" s="5">
        <f>MAX(tbl_Fact[[#This Row],[TotalBiscuitsMade]],tbl_Fact[[#This Row],[GoodMadeBiscuits]])</f>
        <v>3425</v>
      </c>
      <c r="M1337" s="5">
        <f>IF(tbl_Fact[[#This Row],[Operating_Hours]]&gt;0,tbl_Fact[[#This Row],[Operating_Hours]]*51840,0)</f>
        <v>0</v>
      </c>
    </row>
    <row r="1338" spans="1:13" hidden="1" x14ac:dyDescent="0.2">
      <c r="A1338" t="s">
        <v>5</v>
      </c>
      <c r="B1338" s="1">
        <v>44384.483194444445</v>
      </c>
      <c r="C1338" s="1">
        <v>44384.48369212963</v>
      </c>
      <c r="D1338">
        <v>0.71666663885116599</v>
      </c>
      <c r="E1338">
        <v>2907</v>
      </c>
      <c r="F1338">
        <v>3136</v>
      </c>
      <c r="G1338" t="s">
        <v>43</v>
      </c>
      <c r="H1338" t="s">
        <v>28</v>
      </c>
      <c r="I1338">
        <f>tbl_Fact[[#This Row],[Duration]] / 60</f>
        <v>1.1944443980852766E-2</v>
      </c>
      <c r="J1338">
        <f>IF(OR(G1338="Run Time", G1338="CC (Changeover Cleaning)"), I1338, 0)</f>
        <v>1.1944443980852766E-2</v>
      </c>
      <c r="K1338">
        <f>IF(G1338&lt;&gt;"PM (Maintenance)", I1338, 0)</f>
        <v>1.1944443980852766E-2</v>
      </c>
      <c r="L1338" s="5">
        <f>MAX(tbl_Fact[[#This Row],[TotalBiscuitsMade]],tbl_Fact[[#This Row],[GoodMadeBiscuits]])</f>
        <v>3136</v>
      </c>
      <c r="M1338" s="5">
        <f>IF(tbl_Fact[[#This Row],[Operating_Hours]]&gt;0,tbl_Fact[[#This Row],[Operating_Hours]]*51840,0)</f>
        <v>619.19997596740734</v>
      </c>
    </row>
    <row r="1339" spans="1:13" hidden="1" x14ac:dyDescent="0.2">
      <c r="A1339" t="s">
        <v>5</v>
      </c>
      <c r="B1339" s="1">
        <v>44384.48369212963</v>
      </c>
      <c r="C1339" s="1">
        <v>44384.48505787037</v>
      </c>
      <c r="D1339">
        <v>1.9666666984558101</v>
      </c>
      <c r="E1339">
        <v>4086</v>
      </c>
      <c r="F1339">
        <v>4546</v>
      </c>
      <c r="G1339" t="s">
        <v>44</v>
      </c>
      <c r="H1339" t="s">
        <v>28</v>
      </c>
      <c r="I1339">
        <f>tbl_Fact[[#This Row],[Duration]] / 60</f>
        <v>3.2777778307596837E-2</v>
      </c>
      <c r="J1339">
        <f>IF(OR(G1339="Run Time", G1339="CC (Changeover Cleaning)"), I1339, 0)</f>
        <v>0</v>
      </c>
      <c r="K1339">
        <f>IF(G1339&lt;&gt;"PM (Maintenance)", I1339, 0)</f>
        <v>3.2777778307596837E-2</v>
      </c>
      <c r="L1339" s="5">
        <f>MAX(tbl_Fact[[#This Row],[TotalBiscuitsMade]],tbl_Fact[[#This Row],[GoodMadeBiscuits]])</f>
        <v>4546</v>
      </c>
      <c r="M1339" s="5">
        <f>IF(tbl_Fact[[#This Row],[Operating_Hours]]&gt;0,tbl_Fact[[#This Row],[Operating_Hours]]*51840,0)</f>
        <v>0</v>
      </c>
    </row>
    <row r="1340" spans="1:13" hidden="1" x14ac:dyDescent="0.2">
      <c r="A1340" t="s">
        <v>5</v>
      </c>
      <c r="B1340" s="1">
        <v>44384.48505787037</v>
      </c>
      <c r="C1340" s="1">
        <v>44384.485335648147</v>
      </c>
      <c r="D1340">
        <v>0.40000000596046398</v>
      </c>
      <c r="E1340">
        <v>3752</v>
      </c>
      <c r="F1340">
        <v>4668</v>
      </c>
      <c r="G1340" t="s">
        <v>43</v>
      </c>
      <c r="H1340" t="s">
        <v>28</v>
      </c>
      <c r="I1340">
        <f>tbl_Fact[[#This Row],[Duration]] / 60</f>
        <v>6.6666667660077328E-3</v>
      </c>
      <c r="J1340">
        <f>IF(OR(G1340="Run Time", G1340="CC (Changeover Cleaning)"), I1340, 0)</f>
        <v>6.6666667660077328E-3</v>
      </c>
      <c r="K1340">
        <f>IF(G1340&lt;&gt;"PM (Maintenance)", I1340, 0)</f>
        <v>6.6666667660077328E-3</v>
      </c>
      <c r="L1340" s="5">
        <f>MAX(tbl_Fact[[#This Row],[TotalBiscuitsMade]],tbl_Fact[[#This Row],[GoodMadeBiscuits]])</f>
        <v>4668</v>
      </c>
      <c r="M1340" s="5">
        <f>IF(tbl_Fact[[#This Row],[Operating_Hours]]&gt;0,tbl_Fact[[#This Row],[Operating_Hours]]*51840,0)</f>
        <v>345.60000514984085</v>
      </c>
    </row>
    <row r="1341" spans="1:13" hidden="1" x14ac:dyDescent="0.2">
      <c r="A1341" t="s">
        <v>5</v>
      </c>
      <c r="B1341" s="1">
        <v>44384.485335648147</v>
      </c>
      <c r="C1341" s="1">
        <v>44384.488020833334</v>
      </c>
      <c r="D1341">
        <v>3.86666655540466</v>
      </c>
      <c r="E1341">
        <v>3869</v>
      </c>
      <c r="F1341">
        <v>4791</v>
      </c>
      <c r="G1341" t="s">
        <v>43</v>
      </c>
      <c r="H1341" t="s">
        <v>28</v>
      </c>
      <c r="I1341">
        <f>tbl_Fact[[#This Row],[Duration]] / 60</f>
        <v>6.4444442590077672E-2</v>
      </c>
      <c r="J1341">
        <f>IF(OR(G1341="Run Time", G1341="CC (Changeover Cleaning)"), I1341, 0)</f>
        <v>6.4444442590077672E-2</v>
      </c>
      <c r="K1341">
        <f>IF(G1341&lt;&gt;"PM (Maintenance)", I1341, 0)</f>
        <v>6.4444442590077672E-2</v>
      </c>
      <c r="L1341" s="5">
        <f>MAX(tbl_Fact[[#This Row],[TotalBiscuitsMade]],tbl_Fact[[#This Row],[GoodMadeBiscuits]])</f>
        <v>4791</v>
      </c>
      <c r="M1341" s="5">
        <f>IF(tbl_Fact[[#This Row],[Operating_Hours]]&gt;0,tbl_Fact[[#This Row],[Operating_Hours]]*51840,0)</f>
        <v>3340.7999038696266</v>
      </c>
    </row>
    <row r="1342" spans="1:13" hidden="1" x14ac:dyDescent="0.2">
      <c r="A1342" t="s">
        <v>5</v>
      </c>
      <c r="B1342" s="1">
        <v>44384.488020833334</v>
      </c>
      <c r="C1342" s="1">
        <v>44384.489317129628</v>
      </c>
      <c r="D1342">
        <v>1.86666667461395</v>
      </c>
      <c r="E1342">
        <v>4963</v>
      </c>
      <c r="F1342">
        <v>5458</v>
      </c>
      <c r="G1342" t="s">
        <v>44</v>
      </c>
      <c r="H1342" t="s">
        <v>28</v>
      </c>
      <c r="I1342">
        <f>tbl_Fact[[#This Row],[Duration]] / 60</f>
        <v>3.1111111243565834E-2</v>
      </c>
      <c r="J1342">
        <f>IF(OR(G1342="Run Time", G1342="CC (Changeover Cleaning)"), I1342, 0)</f>
        <v>0</v>
      </c>
      <c r="K1342">
        <f>IF(G1342&lt;&gt;"PM (Maintenance)", I1342, 0)</f>
        <v>3.1111111243565834E-2</v>
      </c>
      <c r="L1342" s="5">
        <f>MAX(tbl_Fact[[#This Row],[TotalBiscuitsMade]],tbl_Fact[[#This Row],[GoodMadeBiscuits]])</f>
        <v>5458</v>
      </c>
      <c r="M1342" s="5">
        <f>IF(tbl_Fact[[#This Row],[Operating_Hours]]&gt;0,tbl_Fact[[#This Row],[Operating_Hours]]*51840,0)</f>
        <v>0</v>
      </c>
    </row>
    <row r="1343" spans="1:13" hidden="1" x14ac:dyDescent="0.2">
      <c r="A1343" t="s">
        <v>5</v>
      </c>
      <c r="B1343" s="1">
        <v>44384.489317129628</v>
      </c>
      <c r="C1343" s="1">
        <v>44384.489687499998</v>
      </c>
      <c r="D1343">
        <v>0.53333336114883401</v>
      </c>
      <c r="E1343">
        <v>5265</v>
      </c>
      <c r="F1343">
        <v>5548</v>
      </c>
      <c r="G1343" t="s">
        <v>43</v>
      </c>
      <c r="H1343" t="s">
        <v>28</v>
      </c>
      <c r="I1343">
        <f>tbl_Fact[[#This Row],[Duration]] / 60</f>
        <v>8.8888893524805661E-3</v>
      </c>
      <c r="J1343">
        <f>IF(OR(G1343="Run Time", G1343="CC (Changeover Cleaning)"), I1343, 0)</f>
        <v>8.8888893524805661E-3</v>
      </c>
      <c r="K1343">
        <f>IF(G1343&lt;&gt;"PM (Maintenance)", I1343, 0)</f>
        <v>8.8888893524805661E-3</v>
      </c>
      <c r="L1343" s="5">
        <f>MAX(tbl_Fact[[#This Row],[TotalBiscuitsMade]],tbl_Fact[[#This Row],[GoodMadeBiscuits]])</f>
        <v>5548</v>
      </c>
      <c r="M1343" s="5">
        <f>IF(tbl_Fact[[#This Row],[Operating_Hours]]&gt;0,tbl_Fact[[#This Row],[Operating_Hours]]*51840,0)</f>
        <v>460.80002403259255</v>
      </c>
    </row>
    <row r="1344" spans="1:13" hidden="1" x14ac:dyDescent="0.2">
      <c r="A1344" t="s">
        <v>5</v>
      </c>
      <c r="B1344" s="1">
        <v>44384.489687499998</v>
      </c>
      <c r="C1344" s="1">
        <v>44384.490949074076</v>
      </c>
      <c r="D1344">
        <v>1.81666672229767</v>
      </c>
      <c r="E1344">
        <v>6284</v>
      </c>
      <c r="F1344">
        <v>6480</v>
      </c>
      <c r="G1344" t="s">
        <v>44</v>
      </c>
      <c r="H1344" t="s">
        <v>28</v>
      </c>
      <c r="I1344">
        <f>tbl_Fact[[#This Row],[Duration]] / 60</f>
        <v>3.0277778704961168E-2</v>
      </c>
      <c r="J1344">
        <f>IF(OR(G1344="Run Time", G1344="CC (Changeover Cleaning)"), I1344, 0)</f>
        <v>0</v>
      </c>
      <c r="K1344">
        <f>IF(G1344&lt;&gt;"PM (Maintenance)", I1344, 0)</f>
        <v>3.0277778704961168E-2</v>
      </c>
      <c r="L1344" s="5">
        <f>MAX(tbl_Fact[[#This Row],[TotalBiscuitsMade]],tbl_Fact[[#This Row],[GoodMadeBiscuits]])</f>
        <v>6480</v>
      </c>
      <c r="M1344" s="5">
        <f>IF(tbl_Fact[[#This Row],[Operating_Hours]]&gt;0,tbl_Fact[[#This Row],[Operating_Hours]]*51840,0)</f>
        <v>0</v>
      </c>
    </row>
    <row r="1345" spans="1:13" hidden="1" x14ac:dyDescent="0.2">
      <c r="A1345" t="s">
        <v>5</v>
      </c>
      <c r="B1345" s="1">
        <v>44384.490949074076</v>
      </c>
      <c r="C1345" s="1">
        <v>44384.495520833334</v>
      </c>
      <c r="D1345">
        <v>6.5833334922790501</v>
      </c>
      <c r="E1345">
        <v>6148</v>
      </c>
      <c r="F1345">
        <v>6894</v>
      </c>
      <c r="G1345" t="s">
        <v>43</v>
      </c>
      <c r="H1345" t="s">
        <v>28</v>
      </c>
      <c r="I1345">
        <f>tbl_Fact[[#This Row],[Duration]] / 60</f>
        <v>0.1097222248713175</v>
      </c>
      <c r="J1345">
        <f>IF(OR(G1345="Run Time", G1345="CC (Changeover Cleaning)"), I1345, 0)</f>
        <v>0.1097222248713175</v>
      </c>
      <c r="K1345">
        <f>IF(G1345&lt;&gt;"PM (Maintenance)", I1345, 0)</f>
        <v>0.1097222248713175</v>
      </c>
      <c r="L1345" s="5">
        <f>MAX(tbl_Fact[[#This Row],[TotalBiscuitsMade]],tbl_Fact[[#This Row],[GoodMadeBiscuits]])</f>
        <v>6894</v>
      </c>
      <c r="M1345" s="5">
        <f>IF(tbl_Fact[[#This Row],[Operating_Hours]]&gt;0,tbl_Fact[[#This Row],[Operating_Hours]]*51840,0)</f>
        <v>5688.0001373290988</v>
      </c>
    </row>
    <row r="1346" spans="1:13" hidden="1" x14ac:dyDescent="0.2">
      <c r="A1346" t="s">
        <v>5</v>
      </c>
      <c r="B1346" s="1">
        <v>44384.495520833334</v>
      </c>
      <c r="C1346" s="1">
        <v>44384.496412037035</v>
      </c>
      <c r="D1346">
        <v>1.2833333015441899</v>
      </c>
      <c r="E1346">
        <v>6716</v>
      </c>
      <c r="F1346">
        <v>6770</v>
      </c>
      <c r="G1346" t="s">
        <v>44</v>
      </c>
      <c r="H1346" t="s">
        <v>28</v>
      </c>
      <c r="I1346">
        <f>tbl_Fact[[#This Row],[Duration]] / 60</f>
        <v>2.1388888359069831E-2</v>
      </c>
      <c r="J1346">
        <f>IF(OR(G1346="Run Time", G1346="CC (Changeover Cleaning)"), I1346, 0)</f>
        <v>0</v>
      </c>
      <c r="K1346">
        <f>IF(G1346&lt;&gt;"PM (Maintenance)", I1346, 0)</f>
        <v>2.1388888359069831E-2</v>
      </c>
      <c r="L1346" s="5">
        <f>MAX(tbl_Fact[[#This Row],[TotalBiscuitsMade]],tbl_Fact[[#This Row],[GoodMadeBiscuits]])</f>
        <v>6770</v>
      </c>
      <c r="M1346" s="5">
        <f>IF(tbl_Fact[[#This Row],[Operating_Hours]]&gt;0,tbl_Fact[[#This Row],[Operating_Hours]]*51840,0)</f>
        <v>0</v>
      </c>
    </row>
    <row r="1347" spans="1:13" hidden="1" x14ac:dyDescent="0.2">
      <c r="A1347" t="s">
        <v>5</v>
      </c>
      <c r="B1347" s="1">
        <v>44384.496412037035</v>
      </c>
      <c r="C1347" s="1">
        <v>44384.532106481478</v>
      </c>
      <c r="D1347">
        <v>51.400001525878899</v>
      </c>
      <c r="E1347">
        <v>6275</v>
      </c>
      <c r="F1347">
        <v>391</v>
      </c>
      <c r="G1347" t="s">
        <v>43</v>
      </c>
      <c r="H1347" t="s">
        <v>24</v>
      </c>
      <c r="I1347">
        <f>tbl_Fact[[#This Row],[Duration]] / 60</f>
        <v>0.85666669209798163</v>
      </c>
      <c r="J1347">
        <f>IF(OR(G1347="Run Time", G1347="CC (Changeover Cleaning)"), I1347, 0)</f>
        <v>0.85666669209798163</v>
      </c>
      <c r="K1347">
        <f>IF(G1347&lt;&gt;"PM (Maintenance)", I1347, 0)</f>
        <v>0.85666669209798163</v>
      </c>
      <c r="L1347" s="5">
        <f>MAX(tbl_Fact[[#This Row],[TotalBiscuitsMade]],tbl_Fact[[#This Row],[GoodMadeBiscuits]])</f>
        <v>6275</v>
      </c>
      <c r="M1347" s="5">
        <f>IF(tbl_Fact[[#This Row],[Operating_Hours]]&gt;0,tbl_Fact[[#This Row],[Operating_Hours]]*51840,0)</f>
        <v>44409.601318359368</v>
      </c>
    </row>
    <row r="1348" spans="1:13" hidden="1" x14ac:dyDescent="0.2">
      <c r="A1348" t="s">
        <v>6</v>
      </c>
      <c r="B1348" s="1">
        <v>44384.506712962961</v>
      </c>
      <c r="C1348" s="1">
        <v>44384.529722222222</v>
      </c>
      <c r="D1348">
        <v>33.133766174316399</v>
      </c>
      <c r="E1348">
        <v>0</v>
      </c>
      <c r="F1348">
        <v>351</v>
      </c>
      <c r="G1348" t="s">
        <v>43</v>
      </c>
      <c r="H1348" t="s">
        <v>24</v>
      </c>
      <c r="I1348">
        <f>tbl_Fact[[#This Row],[Duration]] / 60</f>
        <v>0.55222943623860665</v>
      </c>
      <c r="J1348">
        <f>IF(OR(G1348="Run Time", G1348="CC (Changeover Cleaning)"), I1348, 0)</f>
        <v>0.55222943623860665</v>
      </c>
      <c r="K1348">
        <f>IF(G1348&lt;&gt;"PM (Maintenance)", I1348, 0)</f>
        <v>0.55222943623860665</v>
      </c>
      <c r="L1348" s="5">
        <f>MAX(tbl_Fact[[#This Row],[TotalBiscuitsMade]],tbl_Fact[[#This Row],[GoodMadeBiscuits]])</f>
        <v>351</v>
      </c>
      <c r="M1348" s="5">
        <f>IF(tbl_Fact[[#This Row],[Operating_Hours]]&gt;0,tbl_Fact[[#This Row],[Operating_Hours]]*51840,0)</f>
        <v>28627.573974609368</v>
      </c>
    </row>
    <row r="1349" spans="1:13" hidden="1" x14ac:dyDescent="0.2">
      <c r="A1349" t="s">
        <v>6</v>
      </c>
      <c r="B1349" s="1">
        <v>44384.529722222222</v>
      </c>
      <c r="C1349" s="1">
        <v>44384.628229166665</v>
      </c>
      <c r="D1349">
        <v>141.84196472168</v>
      </c>
      <c r="E1349">
        <v>0</v>
      </c>
      <c r="F1349">
        <v>481</v>
      </c>
      <c r="G1349" t="s">
        <v>44</v>
      </c>
      <c r="H1349" t="s">
        <v>24</v>
      </c>
      <c r="I1349">
        <f>tbl_Fact[[#This Row],[Duration]] / 60</f>
        <v>2.3640327453613335</v>
      </c>
      <c r="J1349">
        <f>IF(OR(G1349="Run Time", G1349="CC (Changeover Cleaning)"), I1349, 0)</f>
        <v>0</v>
      </c>
      <c r="K1349">
        <f>IF(G1349&lt;&gt;"PM (Maintenance)", I1349, 0)</f>
        <v>2.3640327453613335</v>
      </c>
      <c r="L1349" s="5">
        <f>MAX(tbl_Fact[[#This Row],[TotalBiscuitsMade]],tbl_Fact[[#This Row],[GoodMadeBiscuits]])</f>
        <v>481</v>
      </c>
      <c r="M1349" s="5">
        <f>IF(tbl_Fact[[#This Row],[Operating_Hours]]&gt;0,tbl_Fact[[#This Row],[Operating_Hours]]*51840,0)</f>
        <v>0</v>
      </c>
    </row>
    <row r="1350" spans="1:13" hidden="1" x14ac:dyDescent="0.2">
      <c r="A1350" t="s">
        <v>5</v>
      </c>
      <c r="B1350" s="1">
        <v>44384.532106481478</v>
      </c>
      <c r="C1350" s="1">
        <v>44384.545185185183</v>
      </c>
      <c r="D1350">
        <v>18.8333339691162</v>
      </c>
      <c r="E1350">
        <v>6289</v>
      </c>
      <c r="F1350">
        <v>121</v>
      </c>
      <c r="G1350" t="s">
        <v>44</v>
      </c>
      <c r="H1350" t="s">
        <v>24</v>
      </c>
      <c r="I1350">
        <f>tbl_Fact[[#This Row],[Duration]] / 60</f>
        <v>0.31388889948526999</v>
      </c>
      <c r="J1350">
        <f>IF(OR(G1350="Run Time", G1350="CC (Changeover Cleaning)"), I1350, 0)</f>
        <v>0</v>
      </c>
      <c r="K1350">
        <f>IF(G1350&lt;&gt;"PM (Maintenance)", I1350, 0)</f>
        <v>0.31388889948526999</v>
      </c>
      <c r="L1350" s="5">
        <f>MAX(tbl_Fact[[#This Row],[TotalBiscuitsMade]],tbl_Fact[[#This Row],[GoodMadeBiscuits]])</f>
        <v>6289</v>
      </c>
      <c r="M1350" s="5">
        <f>IF(tbl_Fact[[#This Row],[Operating_Hours]]&gt;0,tbl_Fact[[#This Row],[Operating_Hours]]*51840,0)</f>
        <v>0</v>
      </c>
    </row>
    <row r="1351" spans="1:13" hidden="1" x14ac:dyDescent="0.2">
      <c r="A1351" t="s">
        <v>5</v>
      </c>
      <c r="B1351" s="1">
        <v>44384.545185185183</v>
      </c>
      <c r="C1351" s="1">
        <v>44384.546238425923</v>
      </c>
      <c r="D1351">
        <v>1.5166666507720901</v>
      </c>
      <c r="E1351">
        <v>6225</v>
      </c>
      <c r="F1351">
        <v>368</v>
      </c>
      <c r="G1351" t="s">
        <v>43</v>
      </c>
      <c r="H1351" t="s">
        <v>24</v>
      </c>
      <c r="I1351">
        <f>tbl_Fact[[#This Row],[Duration]] / 60</f>
        <v>2.5277777512868169E-2</v>
      </c>
      <c r="J1351">
        <f>IF(OR(G1351="Run Time", G1351="CC (Changeover Cleaning)"), I1351, 0)</f>
        <v>2.5277777512868169E-2</v>
      </c>
      <c r="K1351">
        <f>IF(G1351&lt;&gt;"PM (Maintenance)", I1351, 0)</f>
        <v>2.5277777512868169E-2</v>
      </c>
      <c r="L1351" s="5">
        <f>MAX(tbl_Fact[[#This Row],[TotalBiscuitsMade]],tbl_Fact[[#This Row],[GoodMadeBiscuits]])</f>
        <v>6225</v>
      </c>
      <c r="M1351" s="5">
        <f>IF(tbl_Fact[[#This Row],[Operating_Hours]]&gt;0,tbl_Fact[[#This Row],[Operating_Hours]]*51840,0)</f>
        <v>1310.399986267086</v>
      </c>
    </row>
    <row r="1352" spans="1:13" hidden="1" x14ac:dyDescent="0.2">
      <c r="A1352" t="s">
        <v>5</v>
      </c>
      <c r="B1352" s="1">
        <v>44384.546238425923</v>
      </c>
      <c r="C1352" s="1">
        <v>44384.546446759261</v>
      </c>
      <c r="D1352">
        <v>0.30000001192092901</v>
      </c>
      <c r="E1352">
        <v>6500</v>
      </c>
      <c r="F1352">
        <v>52</v>
      </c>
      <c r="G1352" t="s">
        <v>44</v>
      </c>
      <c r="H1352" t="s">
        <v>24</v>
      </c>
      <c r="I1352">
        <f>tbl_Fact[[#This Row],[Duration]] / 60</f>
        <v>5.0000001986821498E-3</v>
      </c>
      <c r="J1352">
        <f>IF(OR(G1352="Run Time", G1352="CC (Changeover Cleaning)"), I1352, 0)</f>
        <v>0</v>
      </c>
      <c r="K1352">
        <f>IF(G1352&lt;&gt;"PM (Maintenance)", I1352, 0)</f>
        <v>5.0000001986821498E-3</v>
      </c>
      <c r="L1352" s="5">
        <f>MAX(tbl_Fact[[#This Row],[TotalBiscuitsMade]],tbl_Fact[[#This Row],[GoodMadeBiscuits]])</f>
        <v>6500</v>
      </c>
      <c r="M1352" s="5">
        <f>IF(tbl_Fact[[#This Row],[Operating_Hours]]&gt;0,tbl_Fact[[#This Row],[Operating_Hours]]*51840,0)</f>
        <v>0</v>
      </c>
    </row>
    <row r="1353" spans="1:13" hidden="1" x14ac:dyDescent="0.2">
      <c r="A1353" t="s">
        <v>5</v>
      </c>
      <c r="B1353" s="1">
        <v>44384.546446759261</v>
      </c>
      <c r="C1353" s="1">
        <v>44384.548217592594</v>
      </c>
      <c r="D1353">
        <v>2.5499999523162802</v>
      </c>
      <c r="E1353">
        <v>6468</v>
      </c>
      <c r="F1353">
        <v>368</v>
      </c>
      <c r="G1353" t="s">
        <v>43</v>
      </c>
      <c r="H1353" t="s">
        <v>24</v>
      </c>
      <c r="I1353">
        <f>tbl_Fact[[#This Row],[Duration]] / 60</f>
        <v>4.2499999205271338E-2</v>
      </c>
      <c r="J1353">
        <f>IF(OR(G1353="Run Time", G1353="CC (Changeover Cleaning)"), I1353, 0)</f>
        <v>4.2499999205271338E-2</v>
      </c>
      <c r="K1353">
        <f>IF(G1353&lt;&gt;"PM (Maintenance)", I1353, 0)</f>
        <v>4.2499999205271338E-2</v>
      </c>
      <c r="L1353" s="5">
        <f>MAX(tbl_Fact[[#This Row],[TotalBiscuitsMade]],tbl_Fact[[#This Row],[GoodMadeBiscuits]])</f>
        <v>6468</v>
      </c>
      <c r="M1353" s="5">
        <f>IF(tbl_Fact[[#This Row],[Operating_Hours]]&gt;0,tbl_Fact[[#This Row],[Operating_Hours]]*51840,0)</f>
        <v>2203.1999588012663</v>
      </c>
    </row>
    <row r="1354" spans="1:13" hidden="1" x14ac:dyDescent="0.2">
      <c r="A1354" t="s">
        <v>5</v>
      </c>
      <c r="B1354" s="1">
        <v>44384.548217592594</v>
      </c>
      <c r="C1354" s="1">
        <v>44384.558634259258</v>
      </c>
      <c r="D1354">
        <v>15</v>
      </c>
      <c r="E1354">
        <v>6587</v>
      </c>
      <c r="F1354">
        <v>146</v>
      </c>
      <c r="G1354" t="s">
        <v>44</v>
      </c>
      <c r="H1354" t="s">
        <v>24</v>
      </c>
      <c r="I1354">
        <f>tbl_Fact[[#This Row],[Duration]] / 60</f>
        <v>0.25</v>
      </c>
      <c r="J1354">
        <f>IF(OR(G1354="Run Time", G1354="CC (Changeover Cleaning)"), I1354, 0)</f>
        <v>0</v>
      </c>
      <c r="K1354">
        <f>IF(G1354&lt;&gt;"PM (Maintenance)", I1354, 0)</f>
        <v>0.25</v>
      </c>
      <c r="L1354" s="5">
        <f>MAX(tbl_Fact[[#This Row],[TotalBiscuitsMade]],tbl_Fact[[#This Row],[GoodMadeBiscuits]])</f>
        <v>6587</v>
      </c>
      <c r="M1354" s="5">
        <f>IF(tbl_Fact[[#This Row],[Operating_Hours]]&gt;0,tbl_Fact[[#This Row],[Operating_Hours]]*51840,0)</f>
        <v>0</v>
      </c>
    </row>
    <row r="1355" spans="1:13" hidden="1" x14ac:dyDescent="0.2">
      <c r="A1355" t="s">
        <v>5</v>
      </c>
      <c r="B1355" s="1">
        <v>44384.558634259258</v>
      </c>
      <c r="C1355" s="1">
        <v>44384.559131944443</v>
      </c>
      <c r="D1355">
        <v>0.71666663885116599</v>
      </c>
      <c r="E1355">
        <v>6322</v>
      </c>
      <c r="F1355">
        <v>299</v>
      </c>
      <c r="G1355" t="s">
        <v>43</v>
      </c>
      <c r="H1355" t="s">
        <v>24</v>
      </c>
      <c r="I1355">
        <f>tbl_Fact[[#This Row],[Duration]] / 60</f>
        <v>1.1944443980852766E-2</v>
      </c>
      <c r="J1355">
        <f>IF(OR(G1355="Run Time", G1355="CC (Changeover Cleaning)"), I1355, 0)</f>
        <v>1.1944443980852766E-2</v>
      </c>
      <c r="K1355">
        <f>IF(G1355&lt;&gt;"PM (Maintenance)", I1355, 0)</f>
        <v>1.1944443980852766E-2</v>
      </c>
      <c r="L1355" s="5">
        <f>MAX(tbl_Fact[[#This Row],[TotalBiscuitsMade]],tbl_Fact[[#This Row],[GoodMadeBiscuits]])</f>
        <v>6322</v>
      </c>
      <c r="M1355" s="5">
        <f>IF(tbl_Fact[[#This Row],[Operating_Hours]]&gt;0,tbl_Fact[[#This Row],[Operating_Hours]]*51840,0)</f>
        <v>619.19997596740734</v>
      </c>
    </row>
    <row r="1356" spans="1:13" hidden="1" x14ac:dyDescent="0.2">
      <c r="A1356" t="s">
        <v>5</v>
      </c>
      <c r="B1356" s="1">
        <v>44384.559131944443</v>
      </c>
      <c r="C1356" s="1">
        <v>44384.559803240743</v>
      </c>
      <c r="D1356">
        <v>0.96666663885116599</v>
      </c>
      <c r="E1356">
        <v>6459</v>
      </c>
      <c r="F1356">
        <v>491</v>
      </c>
      <c r="G1356" t="s">
        <v>44</v>
      </c>
      <c r="H1356" t="s">
        <v>24</v>
      </c>
      <c r="I1356">
        <f>tbl_Fact[[#This Row],[Duration]] / 60</f>
        <v>1.6111110647519432E-2</v>
      </c>
      <c r="J1356">
        <f>IF(OR(G1356="Run Time", G1356="CC (Changeover Cleaning)"), I1356, 0)</f>
        <v>0</v>
      </c>
      <c r="K1356">
        <f>IF(G1356&lt;&gt;"PM (Maintenance)", I1356, 0)</f>
        <v>1.6111110647519432E-2</v>
      </c>
      <c r="L1356" s="5">
        <f>MAX(tbl_Fact[[#This Row],[TotalBiscuitsMade]],tbl_Fact[[#This Row],[GoodMadeBiscuits]])</f>
        <v>6459</v>
      </c>
      <c r="M1356" s="5">
        <f>IF(tbl_Fact[[#This Row],[Operating_Hours]]&gt;0,tbl_Fact[[#This Row],[Operating_Hours]]*51840,0)</f>
        <v>0</v>
      </c>
    </row>
    <row r="1357" spans="1:13" hidden="1" x14ac:dyDescent="0.2">
      <c r="A1357" t="s">
        <v>5</v>
      </c>
      <c r="B1357" s="1">
        <v>44384.559803240743</v>
      </c>
      <c r="C1357" s="1">
        <v>44384.559907407405</v>
      </c>
      <c r="D1357">
        <v>0.15000000596046401</v>
      </c>
      <c r="E1357">
        <v>6278</v>
      </c>
      <c r="F1357">
        <v>305</v>
      </c>
      <c r="G1357" t="s">
        <v>43</v>
      </c>
      <c r="H1357" t="s">
        <v>24</v>
      </c>
      <c r="I1357">
        <f>tbl_Fact[[#This Row],[Duration]] / 60</f>
        <v>2.5000000993410667E-3</v>
      </c>
      <c r="J1357">
        <f>IF(OR(G1357="Run Time", G1357="CC (Changeover Cleaning)"), I1357, 0)</f>
        <v>2.5000000993410667E-3</v>
      </c>
      <c r="K1357">
        <f>IF(G1357&lt;&gt;"PM (Maintenance)", I1357, 0)</f>
        <v>2.5000000993410667E-3</v>
      </c>
      <c r="L1357" s="5">
        <f>MAX(tbl_Fact[[#This Row],[TotalBiscuitsMade]],tbl_Fact[[#This Row],[GoodMadeBiscuits]])</f>
        <v>6278</v>
      </c>
      <c r="M1357" s="5">
        <f>IF(tbl_Fact[[#This Row],[Operating_Hours]]&gt;0,tbl_Fact[[#This Row],[Operating_Hours]]*51840,0)</f>
        <v>129.60000514984088</v>
      </c>
    </row>
    <row r="1358" spans="1:13" hidden="1" x14ac:dyDescent="0.2">
      <c r="A1358" t="s">
        <v>5</v>
      </c>
      <c r="B1358" s="1">
        <v>44384.559907407405</v>
      </c>
      <c r="C1358" s="1">
        <v>44384.559988425928</v>
      </c>
      <c r="D1358">
        <v>0.116666667163372</v>
      </c>
      <c r="E1358">
        <v>6354</v>
      </c>
      <c r="F1358">
        <v>402</v>
      </c>
      <c r="G1358" t="s">
        <v>44</v>
      </c>
      <c r="H1358" t="s">
        <v>24</v>
      </c>
      <c r="I1358">
        <f>tbl_Fact[[#This Row],[Duration]] / 60</f>
        <v>1.9444444527228666E-3</v>
      </c>
      <c r="J1358">
        <f>IF(OR(G1358="Run Time", G1358="CC (Changeover Cleaning)"), I1358, 0)</f>
        <v>0</v>
      </c>
      <c r="K1358">
        <f>IF(G1358&lt;&gt;"PM (Maintenance)", I1358, 0)</f>
        <v>1.9444444527228666E-3</v>
      </c>
      <c r="L1358" s="5">
        <f>MAX(tbl_Fact[[#This Row],[TotalBiscuitsMade]],tbl_Fact[[#This Row],[GoodMadeBiscuits]])</f>
        <v>6354</v>
      </c>
      <c r="M1358" s="5">
        <f>IF(tbl_Fact[[#This Row],[Operating_Hours]]&gt;0,tbl_Fact[[#This Row],[Operating_Hours]]*51840,0)</f>
        <v>0</v>
      </c>
    </row>
    <row r="1359" spans="1:13" hidden="1" x14ac:dyDescent="0.2">
      <c r="A1359" t="s">
        <v>5</v>
      </c>
      <c r="B1359" s="1">
        <v>44384.559988425928</v>
      </c>
      <c r="C1359" s="1">
        <v>44384.560011574074</v>
      </c>
      <c r="D1359">
        <v>3.3333335071802098E-2</v>
      </c>
      <c r="E1359">
        <v>6448</v>
      </c>
      <c r="F1359">
        <v>470</v>
      </c>
      <c r="G1359" t="s">
        <v>43</v>
      </c>
      <c r="H1359" t="s">
        <v>24</v>
      </c>
      <c r="I1359">
        <f>tbl_Fact[[#This Row],[Duration]] / 60</f>
        <v>5.5555558453003495E-4</v>
      </c>
      <c r="J1359">
        <f>IF(OR(G1359="Run Time", G1359="CC (Changeover Cleaning)"), I1359, 0)</f>
        <v>5.5555558453003495E-4</v>
      </c>
      <c r="K1359">
        <f>IF(G1359&lt;&gt;"PM (Maintenance)", I1359, 0)</f>
        <v>5.5555558453003495E-4</v>
      </c>
      <c r="L1359" s="5">
        <f>MAX(tbl_Fact[[#This Row],[TotalBiscuitsMade]],tbl_Fact[[#This Row],[GoodMadeBiscuits]])</f>
        <v>6448</v>
      </c>
      <c r="M1359" s="5">
        <f>IF(tbl_Fact[[#This Row],[Operating_Hours]]&gt;0,tbl_Fact[[#This Row],[Operating_Hours]]*51840,0)</f>
        <v>28.800001502037013</v>
      </c>
    </row>
    <row r="1360" spans="1:13" hidden="1" x14ac:dyDescent="0.2">
      <c r="A1360" t="s">
        <v>5</v>
      </c>
      <c r="B1360" s="1">
        <v>44384.560011574074</v>
      </c>
      <c r="C1360" s="1">
        <v>44384.560162037036</v>
      </c>
      <c r="D1360">
        <v>0.21666666865348799</v>
      </c>
      <c r="E1360">
        <v>6382</v>
      </c>
      <c r="F1360">
        <v>115</v>
      </c>
      <c r="G1360" t="s">
        <v>44</v>
      </c>
      <c r="H1360" t="s">
        <v>24</v>
      </c>
      <c r="I1360">
        <f>tbl_Fact[[#This Row],[Duration]] / 60</f>
        <v>3.6111111442247998E-3</v>
      </c>
      <c r="J1360">
        <f>IF(OR(G1360="Run Time", G1360="CC (Changeover Cleaning)"), I1360, 0)</f>
        <v>0</v>
      </c>
      <c r="K1360">
        <f>IF(G1360&lt;&gt;"PM (Maintenance)", I1360, 0)</f>
        <v>3.6111111442247998E-3</v>
      </c>
      <c r="L1360" s="5">
        <f>MAX(tbl_Fact[[#This Row],[TotalBiscuitsMade]],tbl_Fact[[#This Row],[GoodMadeBiscuits]])</f>
        <v>6382</v>
      </c>
      <c r="M1360" s="5">
        <f>IF(tbl_Fact[[#This Row],[Operating_Hours]]&gt;0,tbl_Fact[[#This Row],[Operating_Hours]]*51840,0)</f>
        <v>0</v>
      </c>
    </row>
    <row r="1361" spans="1:13" hidden="1" x14ac:dyDescent="0.2">
      <c r="A1361" t="s">
        <v>5</v>
      </c>
      <c r="B1361" s="1">
        <v>44384.560162037036</v>
      </c>
      <c r="C1361" s="1">
        <v>44384.560706018521</v>
      </c>
      <c r="D1361">
        <v>0.78333336114883401</v>
      </c>
      <c r="E1361">
        <v>6482</v>
      </c>
      <c r="F1361">
        <v>79</v>
      </c>
      <c r="G1361" t="s">
        <v>43</v>
      </c>
      <c r="H1361" t="s">
        <v>24</v>
      </c>
      <c r="I1361">
        <f>tbl_Fact[[#This Row],[Duration]] / 60</f>
        <v>1.3055556019147234E-2</v>
      </c>
      <c r="J1361">
        <f>IF(OR(G1361="Run Time", G1361="CC (Changeover Cleaning)"), I1361, 0)</f>
        <v>1.3055556019147234E-2</v>
      </c>
      <c r="K1361">
        <f>IF(G1361&lt;&gt;"PM (Maintenance)", I1361, 0)</f>
        <v>1.3055556019147234E-2</v>
      </c>
      <c r="L1361" s="5">
        <f>MAX(tbl_Fact[[#This Row],[TotalBiscuitsMade]],tbl_Fact[[#This Row],[GoodMadeBiscuits]])</f>
        <v>6482</v>
      </c>
      <c r="M1361" s="5">
        <f>IF(tbl_Fact[[#This Row],[Operating_Hours]]&gt;0,tbl_Fact[[#This Row],[Operating_Hours]]*51840,0)</f>
        <v>676.80002403259255</v>
      </c>
    </row>
    <row r="1362" spans="1:13" hidden="1" x14ac:dyDescent="0.2">
      <c r="A1362" t="s">
        <v>5</v>
      </c>
      <c r="B1362" s="1">
        <v>44384.560706018521</v>
      </c>
      <c r="C1362" s="1">
        <v>44384.560763888891</v>
      </c>
      <c r="D1362">
        <v>8.3333335816860199E-2</v>
      </c>
      <c r="E1362">
        <v>6530</v>
      </c>
      <c r="F1362">
        <v>476</v>
      </c>
      <c r="G1362" t="s">
        <v>44</v>
      </c>
      <c r="H1362" t="s">
        <v>24</v>
      </c>
      <c r="I1362">
        <f>tbl_Fact[[#This Row],[Duration]] / 60</f>
        <v>1.3888889302810033E-3</v>
      </c>
      <c r="J1362">
        <f>IF(OR(G1362="Run Time", G1362="CC (Changeover Cleaning)"), I1362, 0)</f>
        <v>0</v>
      </c>
      <c r="K1362">
        <f>IF(G1362&lt;&gt;"PM (Maintenance)", I1362, 0)</f>
        <v>1.3888889302810033E-3</v>
      </c>
      <c r="L1362" s="5">
        <f>MAX(tbl_Fact[[#This Row],[TotalBiscuitsMade]],tbl_Fact[[#This Row],[GoodMadeBiscuits]])</f>
        <v>6530</v>
      </c>
      <c r="M1362" s="5">
        <f>IF(tbl_Fact[[#This Row],[Operating_Hours]]&gt;0,tbl_Fact[[#This Row],[Operating_Hours]]*51840,0)</f>
        <v>0</v>
      </c>
    </row>
    <row r="1363" spans="1:13" hidden="1" x14ac:dyDescent="0.2">
      <c r="A1363" t="s">
        <v>5</v>
      </c>
      <c r="B1363" s="1">
        <v>44384.560763888891</v>
      </c>
      <c r="C1363" s="1">
        <v>44384.561377314814</v>
      </c>
      <c r="D1363">
        <v>0.88333332538604703</v>
      </c>
      <c r="E1363">
        <v>6275</v>
      </c>
      <c r="F1363">
        <v>245</v>
      </c>
      <c r="G1363" t="s">
        <v>43</v>
      </c>
      <c r="H1363" t="s">
        <v>24</v>
      </c>
      <c r="I1363">
        <f>tbl_Fact[[#This Row],[Duration]] / 60</f>
        <v>1.4722222089767451E-2</v>
      </c>
      <c r="J1363">
        <f>IF(OR(G1363="Run Time", G1363="CC (Changeover Cleaning)"), I1363, 0)</f>
        <v>1.4722222089767451E-2</v>
      </c>
      <c r="K1363">
        <f>IF(G1363&lt;&gt;"PM (Maintenance)", I1363, 0)</f>
        <v>1.4722222089767451E-2</v>
      </c>
      <c r="L1363" s="5">
        <f>MAX(tbl_Fact[[#This Row],[TotalBiscuitsMade]],tbl_Fact[[#This Row],[GoodMadeBiscuits]])</f>
        <v>6275</v>
      </c>
      <c r="M1363" s="5">
        <f>IF(tbl_Fact[[#This Row],[Operating_Hours]]&gt;0,tbl_Fact[[#This Row],[Operating_Hours]]*51840,0)</f>
        <v>763.19999313354458</v>
      </c>
    </row>
    <row r="1364" spans="1:13" hidden="1" x14ac:dyDescent="0.2">
      <c r="A1364" t="s">
        <v>5</v>
      </c>
      <c r="B1364" s="1">
        <v>44384.561377314814</v>
      </c>
      <c r="C1364" s="1">
        <v>44384.56212962963</v>
      </c>
      <c r="D1364">
        <v>1.0833333730697601</v>
      </c>
      <c r="E1364">
        <v>538</v>
      </c>
      <c r="F1364">
        <v>1259</v>
      </c>
      <c r="G1364" t="s">
        <v>44</v>
      </c>
      <c r="H1364" t="s">
        <v>24</v>
      </c>
      <c r="I1364">
        <f>tbl_Fact[[#This Row],[Duration]] / 60</f>
        <v>1.8055556217829335E-2</v>
      </c>
      <c r="J1364">
        <f>IF(OR(G1364="Run Time", G1364="CC (Changeover Cleaning)"), I1364, 0)</f>
        <v>0</v>
      </c>
      <c r="K1364">
        <f>IF(G1364&lt;&gt;"PM (Maintenance)", I1364, 0)</f>
        <v>1.8055556217829335E-2</v>
      </c>
      <c r="L1364" s="5">
        <f>MAX(tbl_Fact[[#This Row],[TotalBiscuitsMade]],tbl_Fact[[#This Row],[GoodMadeBiscuits]])</f>
        <v>1259</v>
      </c>
      <c r="M1364" s="5">
        <f>IF(tbl_Fact[[#This Row],[Operating_Hours]]&gt;0,tbl_Fact[[#This Row],[Operating_Hours]]*51840,0)</f>
        <v>0</v>
      </c>
    </row>
    <row r="1365" spans="1:13" hidden="1" x14ac:dyDescent="0.2">
      <c r="A1365" t="s">
        <v>5</v>
      </c>
      <c r="B1365" s="1">
        <v>44384.56212962963</v>
      </c>
      <c r="C1365" s="1">
        <v>44384.5622337963</v>
      </c>
      <c r="D1365">
        <v>0.15000000596046401</v>
      </c>
      <c r="E1365">
        <v>751</v>
      </c>
      <c r="F1365">
        <v>824</v>
      </c>
      <c r="G1365" t="s">
        <v>43</v>
      </c>
      <c r="H1365" t="s">
        <v>24</v>
      </c>
      <c r="I1365">
        <f>tbl_Fact[[#This Row],[Duration]] / 60</f>
        <v>2.5000000993410667E-3</v>
      </c>
      <c r="J1365">
        <f>IF(OR(G1365="Run Time", G1365="CC (Changeover Cleaning)"), I1365, 0)</f>
        <v>2.5000000993410667E-3</v>
      </c>
      <c r="K1365">
        <f>IF(G1365&lt;&gt;"PM (Maintenance)", I1365, 0)</f>
        <v>2.5000000993410667E-3</v>
      </c>
      <c r="L1365" s="5">
        <f>MAX(tbl_Fact[[#This Row],[TotalBiscuitsMade]],tbl_Fact[[#This Row],[GoodMadeBiscuits]])</f>
        <v>824</v>
      </c>
      <c r="M1365" s="5">
        <f>IF(tbl_Fact[[#This Row],[Operating_Hours]]&gt;0,tbl_Fact[[#This Row],[Operating_Hours]]*51840,0)</f>
        <v>129.60000514984088</v>
      </c>
    </row>
    <row r="1366" spans="1:13" hidden="1" x14ac:dyDescent="0.2">
      <c r="A1366" t="s">
        <v>5</v>
      </c>
      <c r="B1366" s="1">
        <v>44384.5622337963</v>
      </c>
      <c r="C1366" s="1">
        <v>44384.56453703704</v>
      </c>
      <c r="D1366">
        <v>3.3166666030883798</v>
      </c>
      <c r="E1366">
        <v>2419</v>
      </c>
      <c r="F1366">
        <v>3015</v>
      </c>
      <c r="G1366" t="s">
        <v>44</v>
      </c>
      <c r="H1366" t="s">
        <v>24</v>
      </c>
      <c r="I1366">
        <f>tbl_Fact[[#This Row],[Duration]] / 60</f>
        <v>5.5277776718139666E-2</v>
      </c>
      <c r="J1366">
        <f>IF(OR(G1366="Run Time", G1366="CC (Changeover Cleaning)"), I1366, 0)</f>
        <v>0</v>
      </c>
      <c r="K1366">
        <f>IF(G1366&lt;&gt;"PM (Maintenance)", I1366, 0)</f>
        <v>5.5277776718139666E-2</v>
      </c>
      <c r="L1366" s="5">
        <f>MAX(tbl_Fact[[#This Row],[TotalBiscuitsMade]],tbl_Fact[[#This Row],[GoodMadeBiscuits]])</f>
        <v>3015</v>
      </c>
      <c r="M1366" s="5">
        <f>IF(tbl_Fact[[#This Row],[Operating_Hours]]&gt;0,tbl_Fact[[#This Row],[Operating_Hours]]*51840,0)</f>
        <v>0</v>
      </c>
    </row>
    <row r="1367" spans="1:13" hidden="1" x14ac:dyDescent="0.2">
      <c r="A1367" t="s">
        <v>5</v>
      </c>
      <c r="B1367" s="1">
        <v>44384.56453703704</v>
      </c>
      <c r="C1367" s="1">
        <v>44384.566643518519</v>
      </c>
      <c r="D1367">
        <v>3.0333333015441899</v>
      </c>
      <c r="E1367">
        <v>2480</v>
      </c>
      <c r="F1367">
        <v>3381</v>
      </c>
      <c r="G1367" t="s">
        <v>43</v>
      </c>
      <c r="H1367" t="s">
        <v>24</v>
      </c>
      <c r="I1367">
        <f>tbl_Fact[[#This Row],[Duration]] / 60</f>
        <v>5.0555555025736498E-2</v>
      </c>
      <c r="J1367">
        <f>IF(OR(G1367="Run Time", G1367="CC (Changeover Cleaning)"), I1367, 0)</f>
        <v>5.0555555025736498E-2</v>
      </c>
      <c r="K1367">
        <f>IF(G1367&lt;&gt;"PM (Maintenance)", I1367, 0)</f>
        <v>5.0555555025736498E-2</v>
      </c>
      <c r="L1367" s="5">
        <f>MAX(tbl_Fact[[#This Row],[TotalBiscuitsMade]],tbl_Fact[[#This Row],[GoodMadeBiscuits]])</f>
        <v>3381</v>
      </c>
      <c r="M1367" s="5">
        <f>IF(tbl_Fact[[#This Row],[Operating_Hours]]&gt;0,tbl_Fact[[#This Row],[Operating_Hours]]*51840,0)</f>
        <v>2620.7999725341801</v>
      </c>
    </row>
    <row r="1368" spans="1:13" hidden="1" x14ac:dyDescent="0.2">
      <c r="A1368" t="s">
        <v>5</v>
      </c>
      <c r="B1368" s="1">
        <v>44384.566643518519</v>
      </c>
      <c r="C1368" s="1">
        <v>44384.574421296296</v>
      </c>
      <c r="D1368">
        <v>11.199999809265099</v>
      </c>
      <c r="E1368">
        <v>10619</v>
      </c>
      <c r="F1368">
        <v>11028</v>
      </c>
      <c r="G1368" t="s">
        <v>44</v>
      </c>
      <c r="H1368" t="s">
        <v>24</v>
      </c>
      <c r="I1368">
        <f>tbl_Fact[[#This Row],[Duration]] / 60</f>
        <v>0.18666666348775166</v>
      </c>
      <c r="J1368">
        <f>IF(OR(G1368="Run Time", G1368="CC (Changeover Cleaning)"), I1368, 0)</f>
        <v>0</v>
      </c>
      <c r="K1368">
        <f>IF(G1368&lt;&gt;"PM (Maintenance)", I1368, 0)</f>
        <v>0.18666666348775166</v>
      </c>
      <c r="L1368" s="5">
        <f>MAX(tbl_Fact[[#This Row],[TotalBiscuitsMade]],tbl_Fact[[#This Row],[GoodMadeBiscuits]])</f>
        <v>11028</v>
      </c>
      <c r="M1368" s="5">
        <f>IF(tbl_Fact[[#This Row],[Operating_Hours]]&gt;0,tbl_Fact[[#This Row],[Operating_Hours]]*51840,0)</f>
        <v>0</v>
      </c>
    </row>
    <row r="1369" spans="1:13" hidden="1" x14ac:dyDescent="0.2">
      <c r="A1369" t="s">
        <v>5</v>
      </c>
      <c r="B1369" s="1">
        <v>44384.574421296296</v>
      </c>
      <c r="C1369" s="1">
        <v>44384.577546296299</v>
      </c>
      <c r="D1369">
        <v>4.5</v>
      </c>
      <c r="E1369">
        <v>10517</v>
      </c>
      <c r="F1369">
        <v>10880</v>
      </c>
      <c r="G1369" t="s">
        <v>43</v>
      </c>
      <c r="H1369" t="s">
        <v>24</v>
      </c>
      <c r="I1369">
        <f>tbl_Fact[[#This Row],[Duration]] / 60</f>
        <v>7.4999999999999997E-2</v>
      </c>
      <c r="J1369">
        <f>IF(OR(G1369="Run Time", G1369="CC (Changeover Cleaning)"), I1369, 0)</f>
        <v>7.4999999999999997E-2</v>
      </c>
      <c r="K1369">
        <f>IF(G1369&lt;&gt;"PM (Maintenance)", I1369, 0)</f>
        <v>7.4999999999999997E-2</v>
      </c>
      <c r="L1369" s="5">
        <f>MAX(tbl_Fact[[#This Row],[TotalBiscuitsMade]],tbl_Fact[[#This Row],[GoodMadeBiscuits]])</f>
        <v>10880</v>
      </c>
      <c r="M1369" s="5">
        <f>IF(tbl_Fact[[#This Row],[Operating_Hours]]&gt;0,tbl_Fact[[#This Row],[Operating_Hours]]*51840,0)</f>
        <v>3888</v>
      </c>
    </row>
    <row r="1370" spans="1:13" hidden="1" x14ac:dyDescent="0.2">
      <c r="A1370" t="s">
        <v>5</v>
      </c>
      <c r="B1370" s="1">
        <v>44384.577546296299</v>
      </c>
      <c r="C1370" s="1">
        <v>44384.579479166663</v>
      </c>
      <c r="D1370">
        <v>2.7833333015441899</v>
      </c>
      <c r="E1370">
        <v>12233</v>
      </c>
      <c r="F1370">
        <v>12844</v>
      </c>
      <c r="G1370" t="s">
        <v>44</v>
      </c>
      <c r="H1370" t="s">
        <v>24</v>
      </c>
      <c r="I1370">
        <f>tbl_Fact[[#This Row],[Duration]] / 60</f>
        <v>4.6388888359069833E-2</v>
      </c>
      <c r="J1370">
        <f>IF(OR(G1370="Run Time", G1370="CC (Changeover Cleaning)"), I1370, 0)</f>
        <v>0</v>
      </c>
      <c r="K1370">
        <f>IF(G1370&lt;&gt;"PM (Maintenance)", I1370, 0)</f>
        <v>4.6388888359069833E-2</v>
      </c>
      <c r="L1370" s="5">
        <f>MAX(tbl_Fact[[#This Row],[TotalBiscuitsMade]],tbl_Fact[[#This Row],[GoodMadeBiscuits]])</f>
        <v>12844</v>
      </c>
      <c r="M1370" s="5">
        <f>IF(tbl_Fact[[#This Row],[Operating_Hours]]&gt;0,tbl_Fact[[#This Row],[Operating_Hours]]*51840,0)</f>
        <v>0</v>
      </c>
    </row>
    <row r="1371" spans="1:13" hidden="1" x14ac:dyDescent="0.2">
      <c r="A1371" t="s">
        <v>5</v>
      </c>
      <c r="B1371" s="1">
        <v>44384.579479166663</v>
      </c>
      <c r="C1371" s="1">
        <v>44384.580578703702</v>
      </c>
      <c r="D1371">
        <v>1.5833333730697601</v>
      </c>
      <c r="E1371">
        <v>12419</v>
      </c>
      <c r="F1371">
        <v>12594</v>
      </c>
      <c r="G1371" t="s">
        <v>43</v>
      </c>
      <c r="H1371" t="s">
        <v>24</v>
      </c>
      <c r="I1371">
        <f>tbl_Fact[[#This Row],[Duration]] / 60</f>
        <v>2.6388889551162666E-2</v>
      </c>
      <c r="J1371">
        <f>IF(OR(G1371="Run Time", G1371="CC (Changeover Cleaning)"), I1371, 0)</f>
        <v>2.6388889551162666E-2</v>
      </c>
      <c r="K1371">
        <f>IF(G1371&lt;&gt;"PM (Maintenance)", I1371, 0)</f>
        <v>2.6388889551162666E-2</v>
      </c>
      <c r="L1371" s="5">
        <f>MAX(tbl_Fact[[#This Row],[TotalBiscuitsMade]],tbl_Fact[[#This Row],[GoodMadeBiscuits]])</f>
        <v>12594</v>
      </c>
      <c r="M1371" s="5">
        <f>IF(tbl_Fact[[#This Row],[Operating_Hours]]&gt;0,tbl_Fact[[#This Row],[Operating_Hours]]*51840,0)</f>
        <v>1368.0000343322727</v>
      </c>
    </row>
    <row r="1372" spans="1:13" hidden="1" x14ac:dyDescent="0.2">
      <c r="A1372" t="s">
        <v>5</v>
      </c>
      <c r="B1372" s="1">
        <v>44384.580578703702</v>
      </c>
      <c r="C1372" s="1">
        <v>44384.604780092595</v>
      </c>
      <c r="D1372">
        <v>34.849998474121101</v>
      </c>
      <c r="E1372">
        <v>36901</v>
      </c>
      <c r="F1372">
        <v>37588</v>
      </c>
      <c r="G1372" t="s">
        <v>44</v>
      </c>
      <c r="H1372" t="s">
        <v>24</v>
      </c>
      <c r="I1372">
        <f>tbl_Fact[[#This Row],[Duration]] / 60</f>
        <v>0.58083330790201837</v>
      </c>
      <c r="J1372">
        <f>IF(OR(G1372="Run Time", G1372="CC (Changeover Cleaning)"), I1372, 0)</f>
        <v>0</v>
      </c>
      <c r="K1372">
        <f>IF(G1372&lt;&gt;"PM (Maintenance)", I1372, 0)</f>
        <v>0.58083330790201837</v>
      </c>
      <c r="L1372" s="5">
        <f>MAX(tbl_Fact[[#This Row],[TotalBiscuitsMade]],tbl_Fact[[#This Row],[GoodMadeBiscuits]])</f>
        <v>37588</v>
      </c>
      <c r="M1372" s="5">
        <f>IF(tbl_Fact[[#This Row],[Operating_Hours]]&gt;0,tbl_Fact[[#This Row],[Operating_Hours]]*51840,0)</f>
        <v>0</v>
      </c>
    </row>
    <row r="1373" spans="1:13" hidden="1" x14ac:dyDescent="0.2">
      <c r="A1373" t="s">
        <v>5</v>
      </c>
      <c r="B1373" s="1">
        <v>44384.604780092595</v>
      </c>
      <c r="C1373" s="1">
        <v>44384.606423611112</v>
      </c>
      <c r="D1373">
        <v>2.36666655540466</v>
      </c>
      <c r="E1373">
        <v>36988</v>
      </c>
      <c r="F1373">
        <v>37402</v>
      </c>
      <c r="G1373" t="s">
        <v>43</v>
      </c>
      <c r="H1373" t="s">
        <v>24</v>
      </c>
      <c r="I1373">
        <f>tbl_Fact[[#This Row],[Duration]] / 60</f>
        <v>3.9444442590077664E-2</v>
      </c>
      <c r="J1373">
        <f>IF(OR(G1373="Run Time", G1373="CC (Changeover Cleaning)"), I1373, 0)</f>
        <v>3.9444442590077664E-2</v>
      </c>
      <c r="K1373">
        <f>IF(G1373&lt;&gt;"PM (Maintenance)", I1373, 0)</f>
        <v>3.9444442590077664E-2</v>
      </c>
      <c r="L1373" s="5">
        <f>MAX(tbl_Fact[[#This Row],[TotalBiscuitsMade]],tbl_Fact[[#This Row],[GoodMadeBiscuits]])</f>
        <v>37402</v>
      </c>
      <c r="M1373" s="5">
        <f>IF(tbl_Fact[[#This Row],[Operating_Hours]]&gt;0,tbl_Fact[[#This Row],[Operating_Hours]]*51840,0)</f>
        <v>2044.7999038696262</v>
      </c>
    </row>
    <row r="1374" spans="1:13" hidden="1" x14ac:dyDescent="0.2">
      <c r="A1374" t="s">
        <v>5</v>
      </c>
      <c r="B1374" s="1">
        <v>44384.606423611112</v>
      </c>
      <c r="C1374" s="1">
        <v>44384.608969907407</v>
      </c>
      <c r="D1374">
        <v>3.6666667461395299</v>
      </c>
      <c r="E1374">
        <v>38766</v>
      </c>
      <c r="F1374">
        <v>39345</v>
      </c>
      <c r="G1374" t="s">
        <v>44</v>
      </c>
      <c r="H1374" t="s">
        <v>24</v>
      </c>
      <c r="I1374">
        <f>tbl_Fact[[#This Row],[Duration]] / 60</f>
        <v>6.1111112435658831E-2</v>
      </c>
      <c r="J1374">
        <f>IF(OR(G1374="Run Time", G1374="CC (Changeover Cleaning)"), I1374, 0)</f>
        <v>0</v>
      </c>
      <c r="K1374">
        <f>IF(G1374&lt;&gt;"PM (Maintenance)", I1374, 0)</f>
        <v>6.1111112435658831E-2</v>
      </c>
      <c r="L1374" s="5">
        <f>MAX(tbl_Fact[[#This Row],[TotalBiscuitsMade]],tbl_Fact[[#This Row],[GoodMadeBiscuits]])</f>
        <v>39345</v>
      </c>
      <c r="M1374" s="5">
        <f>IF(tbl_Fact[[#This Row],[Operating_Hours]]&gt;0,tbl_Fact[[#This Row],[Operating_Hours]]*51840,0)</f>
        <v>0</v>
      </c>
    </row>
    <row r="1375" spans="1:13" hidden="1" x14ac:dyDescent="0.2">
      <c r="A1375" t="s">
        <v>5</v>
      </c>
      <c r="B1375" s="1">
        <v>44384.608969907407</v>
      </c>
      <c r="C1375" s="1">
        <v>44384.609594907408</v>
      </c>
      <c r="D1375">
        <v>0.89999997615814198</v>
      </c>
      <c r="E1375">
        <v>39016</v>
      </c>
      <c r="F1375">
        <v>39461</v>
      </c>
      <c r="G1375" t="s">
        <v>43</v>
      </c>
      <c r="H1375" t="s">
        <v>24</v>
      </c>
      <c r="I1375">
        <f>tbl_Fact[[#This Row],[Duration]] / 60</f>
        <v>1.49999996026357E-2</v>
      </c>
      <c r="J1375">
        <f>IF(OR(G1375="Run Time", G1375="CC (Changeover Cleaning)"), I1375, 0)</f>
        <v>1.49999996026357E-2</v>
      </c>
      <c r="K1375">
        <f>IF(G1375&lt;&gt;"PM (Maintenance)", I1375, 0)</f>
        <v>1.49999996026357E-2</v>
      </c>
      <c r="L1375" s="5">
        <f>MAX(tbl_Fact[[#This Row],[TotalBiscuitsMade]],tbl_Fact[[#This Row],[GoodMadeBiscuits]])</f>
        <v>39461</v>
      </c>
      <c r="M1375" s="5">
        <f>IF(tbl_Fact[[#This Row],[Operating_Hours]]&gt;0,tbl_Fact[[#This Row],[Operating_Hours]]*51840,0)</f>
        <v>777.59997940063465</v>
      </c>
    </row>
    <row r="1376" spans="1:13" hidden="1" x14ac:dyDescent="0.2">
      <c r="A1376" t="s">
        <v>5</v>
      </c>
      <c r="B1376" s="1">
        <v>44384.609594907408</v>
      </c>
      <c r="C1376" s="1">
        <v>44384.613749999997</v>
      </c>
      <c r="D1376">
        <v>5.9833331108093297</v>
      </c>
      <c r="E1376">
        <v>42956</v>
      </c>
      <c r="F1376">
        <v>43345</v>
      </c>
      <c r="G1376" t="s">
        <v>44</v>
      </c>
      <c r="H1376" t="s">
        <v>24</v>
      </c>
      <c r="I1376">
        <f>tbl_Fact[[#This Row],[Duration]] / 60</f>
        <v>9.9722218513488822E-2</v>
      </c>
      <c r="J1376">
        <f>IF(OR(G1376="Run Time", G1376="CC (Changeover Cleaning)"), I1376, 0)</f>
        <v>0</v>
      </c>
      <c r="K1376">
        <f>IF(G1376&lt;&gt;"PM (Maintenance)", I1376, 0)</f>
        <v>9.9722218513488822E-2</v>
      </c>
      <c r="L1376" s="5">
        <f>MAX(tbl_Fact[[#This Row],[TotalBiscuitsMade]],tbl_Fact[[#This Row],[GoodMadeBiscuits]])</f>
        <v>43345</v>
      </c>
      <c r="M1376" s="5">
        <f>IF(tbl_Fact[[#This Row],[Operating_Hours]]&gt;0,tbl_Fact[[#This Row],[Operating_Hours]]*51840,0)</f>
        <v>0</v>
      </c>
    </row>
    <row r="1377" spans="1:13" hidden="1" x14ac:dyDescent="0.2">
      <c r="A1377" t="s">
        <v>5</v>
      </c>
      <c r="B1377" s="1">
        <v>44384.613749999997</v>
      </c>
      <c r="C1377" s="1">
        <v>44384.615520833337</v>
      </c>
      <c r="D1377">
        <v>2.5499999523162802</v>
      </c>
      <c r="E1377">
        <v>42933</v>
      </c>
      <c r="F1377">
        <v>43279</v>
      </c>
      <c r="G1377" t="s">
        <v>43</v>
      </c>
      <c r="H1377" t="s">
        <v>24</v>
      </c>
      <c r="I1377">
        <f>tbl_Fact[[#This Row],[Duration]] / 60</f>
        <v>4.2499999205271338E-2</v>
      </c>
      <c r="J1377">
        <f>IF(OR(G1377="Run Time", G1377="CC (Changeover Cleaning)"), I1377, 0)</f>
        <v>4.2499999205271338E-2</v>
      </c>
      <c r="K1377">
        <f>IF(G1377&lt;&gt;"PM (Maintenance)", I1377, 0)</f>
        <v>4.2499999205271338E-2</v>
      </c>
      <c r="L1377" s="5">
        <f>MAX(tbl_Fact[[#This Row],[TotalBiscuitsMade]],tbl_Fact[[#This Row],[GoodMadeBiscuits]])</f>
        <v>43279</v>
      </c>
      <c r="M1377" s="5">
        <f>IF(tbl_Fact[[#This Row],[Operating_Hours]]&gt;0,tbl_Fact[[#This Row],[Operating_Hours]]*51840,0)</f>
        <v>2203.1999588012663</v>
      </c>
    </row>
    <row r="1378" spans="1:13" hidden="1" x14ac:dyDescent="0.2">
      <c r="A1378" t="s">
        <v>5</v>
      </c>
      <c r="B1378" s="1">
        <v>44384.615520833337</v>
      </c>
      <c r="C1378" s="1">
        <v>44384.621990740743</v>
      </c>
      <c r="D1378">
        <v>9.3166666030883807</v>
      </c>
      <c r="E1378">
        <v>49631</v>
      </c>
      <c r="F1378">
        <v>49915</v>
      </c>
      <c r="G1378" t="s">
        <v>44</v>
      </c>
      <c r="H1378" t="s">
        <v>24</v>
      </c>
      <c r="I1378">
        <f>tbl_Fact[[#This Row],[Duration]] / 60</f>
        <v>0.15527777671813967</v>
      </c>
      <c r="J1378">
        <f>IF(OR(G1378="Run Time", G1378="CC (Changeover Cleaning)"), I1378, 0)</f>
        <v>0</v>
      </c>
      <c r="K1378">
        <f>IF(G1378&lt;&gt;"PM (Maintenance)", I1378, 0)</f>
        <v>0.15527777671813967</v>
      </c>
      <c r="L1378" s="5">
        <f>MAX(tbl_Fact[[#This Row],[TotalBiscuitsMade]],tbl_Fact[[#This Row],[GoodMadeBiscuits]])</f>
        <v>49915</v>
      </c>
      <c r="M1378" s="5">
        <f>IF(tbl_Fact[[#This Row],[Operating_Hours]]&gt;0,tbl_Fact[[#This Row],[Operating_Hours]]*51840,0)</f>
        <v>0</v>
      </c>
    </row>
    <row r="1379" spans="1:13" hidden="1" x14ac:dyDescent="0.2">
      <c r="A1379" t="s">
        <v>5</v>
      </c>
      <c r="B1379" s="1">
        <v>44384.621990740743</v>
      </c>
      <c r="C1379" s="1">
        <v>44384.628275462965</v>
      </c>
      <c r="D1379">
        <v>9.0500001907348597</v>
      </c>
      <c r="E1379">
        <v>49304</v>
      </c>
      <c r="F1379">
        <v>49966</v>
      </c>
      <c r="G1379" t="s">
        <v>43</v>
      </c>
      <c r="H1379" t="s">
        <v>24</v>
      </c>
      <c r="I1379">
        <f>tbl_Fact[[#This Row],[Duration]] / 60</f>
        <v>0.15083333651224767</v>
      </c>
      <c r="J1379">
        <f>IF(OR(G1379="Run Time", G1379="CC (Changeover Cleaning)"), I1379, 0)</f>
        <v>0.15083333651224767</v>
      </c>
      <c r="K1379">
        <f>IF(G1379&lt;&gt;"PM (Maintenance)", I1379, 0)</f>
        <v>0.15083333651224767</v>
      </c>
      <c r="L1379" s="5">
        <f>MAX(tbl_Fact[[#This Row],[TotalBiscuitsMade]],tbl_Fact[[#This Row],[GoodMadeBiscuits]])</f>
        <v>49966</v>
      </c>
      <c r="M1379" s="5">
        <f>IF(tbl_Fact[[#This Row],[Operating_Hours]]&gt;0,tbl_Fact[[#This Row],[Operating_Hours]]*51840,0)</f>
        <v>7819.2001647949191</v>
      </c>
    </row>
    <row r="1380" spans="1:13" hidden="1" x14ac:dyDescent="0.2">
      <c r="A1380" t="s">
        <v>6</v>
      </c>
      <c r="B1380" s="1">
        <v>44384.628229166665</v>
      </c>
      <c r="C1380" s="1">
        <v>44384.628449074073</v>
      </c>
      <c r="D1380">
        <v>0.31665000319480902</v>
      </c>
      <c r="E1380">
        <v>0</v>
      </c>
      <c r="F1380">
        <v>198</v>
      </c>
      <c r="G1380" t="s">
        <v>43</v>
      </c>
      <c r="H1380" t="s">
        <v>24</v>
      </c>
      <c r="I1380">
        <f>tbl_Fact[[#This Row],[Duration]] / 60</f>
        <v>5.2775000532468168E-3</v>
      </c>
      <c r="J1380">
        <f>IF(OR(G1380="Run Time", G1380="CC (Changeover Cleaning)"), I1380, 0)</f>
        <v>5.2775000532468168E-3</v>
      </c>
      <c r="K1380">
        <f>IF(G1380&lt;&gt;"PM (Maintenance)", I1380, 0)</f>
        <v>5.2775000532468168E-3</v>
      </c>
      <c r="L1380" s="5">
        <f>MAX(tbl_Fact[[#This Row],[TotalBiscuitsMade]],tbl_Fact[[#This Row],[GoodMadeBiscuits]])</f>
        <v>198</v>
      </c>
      <c r="M1380" s="5">
        <f>IF(tbl_Fact[[#This Row],[Operating_Hours]]&gt;0,tbl_Fact[[#This Row],[Operating_Hours]]*51840,0)</f>
        <v>273.585602760315</v>
      </c>
    </row>
    <row r="1381" spans="1:13" hidden="1" x14ac:dyDescent="0.2">
      <c r="A1381" t="s">
        <v>5</v>
      </c>
      <c r="B1381" s="1">
        <v>44384.628275462965</v>
      </c>
      <c r="C1381" s="1">
        <v>44384.665856481479</v>
      </c>
      <c r="D1381">
        <v>54.116664886474602</v>
      </c>
      <c r="E1381">
        <v>87290</v>
      </c>
      <c r="F1381">
        <v>87651</v>
      </c>
      <c r="G1381" t="s">
        <v>44</v>
      </c>
      <c r="H1381" t="s">
        <v>24</v>
      </c>
      <c r="I1381">
        <f>tbl_Fact[[#This Row],[Duration]] / 60</f>
        <v>0.90194441477457665</v>
      </c>
      <c r="J1381">
        <f>IF(OR(G1381="Run Time", G1381="CC (Changeover Cleaning)"), I1381, 0)</f>
        <v>0</v>
      </c>
      <c r="K1381">
        <f>IF(G1381&lt;&gt;"PM (Maintenance)", I1381, 0)</f>
        <v>0.90194441477457665</v>
      </c>
      <c r="L1381" s="5">
        <f>MAX(tbl_Fact[[#This Row],[TotalBiscuitsMade]],tbl_Fact[[#This Row],[GoodMadeBiscuits]])</f>
        <v>87651</v>
      </c>
      <c r="M1381" s="5">
        <f>IF(tbl_Fact[[#This Row],[Operating_Hours]]&gt;0,tbl_Fact[[#This Row],[Operating_Hours]]*51840,0)</f>
        <v>0</v>
      </c>
    </row>
    <row r="1382" spans="1:13" hidden="1" x14ac:dyDescent="0.2">
      <c r="A1382" t="s">
        <v>6</v>
      </c>
      <c r="B1382" s="1">
        <v>44384.628449074073</v>
      </c>
      <c r="C1382" s="1">
        <v>44384.629108796296</v>
      </c>
      <c r="D1382">
        <v>0.95006668567657504</v>
      </c>
      <c r="E1382">
        <v>0</v>
      </c>
      <c r="F1382">
        <v>438</v>
      </c>
      <c r="G1382" t="s">
        <v>44</v>
      </c>
      <c r="H1382" t="s">
        <v>24</v>
      </c>
      <c r="I1382">
        <f>tbl_Fact[[#This Row],[Duration]] / 60</f>
        <v>1.583444476127625E-2</v>
      </c>
      <c r="J1382">
        <f>IF(OR(G1382="Run Time", G1382="CC (Changeover Cleaning)"), I1382, 0)</f>
        <v>0</v>
      </c>
      <c r="K1382">
        <f>IF(G1382&lt;&gt;"PM (Maintenance)", I1382, 0)</f>
        <v>1.583444476127625E-2</v>
      </c>
      <c r="L1382" s="5">
        <f>MAX(tbl_Fact[[#This Row],[TotalBiscuitsMade]],tbl_Fact[[#This Row],[GoodMadeBiscuits]])</f>
        <v>438</v>
      </c>
      <c r="M1382" s="5">
        <f>IF(tbl_Fact[[#This Row],[Operating_Hours]]&gt;0,tbl_Fact[[#This Row],[Operating_Hours]]*51840,0)</f>
        <v>0</v>
      </c>
    </row>
    <row r="1383" spans="1:13" hidden="1" x14ac:dyDescent="0.2">
      <c r="A1383" t="s">
        <v>6</v>
      </c>
      <c r="B1383" s="1">
        <v>44384.629108796296</v>
      </c>
      <c r="C1383" s="1">
        <v>44384.630567129629</v>
      </c>
      <c r="D1383">
        <v>2.0999832153320299</v>
      </c>
      <c r="E1383">
        <v>0</v>
      </c>
      <c r="F1383">
        <v>281</v>
      </c>
      <c r="G1383" t="s">
        <v>43</v>
      </c>
      <c r="H1383" t="s">
        <v>24</v>
      </c>
      <c r="I1383">
        <f>tbl_Fact[[#This Row],[Duration]] / 60</f>
        <v>3.4999720255533835E-2</v>
      </c>
      <c r="J1383">
        <f>IF(OR(G1383="Run Time", G1383="CC (Changeover Cleaning)"), I1383, 0)</f>
        <v>3.4999720255533835E-2</v>
      </c>
      <c r="K1383">
        <f>IF(G1383&lt;&gt;"PM (Maintenance)", I1383, 0)</f>
        <v>3.4999720255533835E-2</v>
      </c>
      <c r="L1383" s="5">
        <f>MAX(tbl_Fact[[#This Row],[TotalBiscuitsMade]],tbl_Fact[[#This Row],[GoodMadeBiscuits]])</f>
        <v>281</v>
      </c>
      <c r="M1383" s="5">
        <f>IF(tbl_Fact[[#This Row],[Operating_Hours]]&gt;0,tbl_Fact[[#This Row],[Operating_Hours]]*51840,0)</f>
        <v>1814.3854980468741</v>
      </c>
    </row>
    <row r="1384" spans="1:13" hidden="1" x14ac:dyDescent="0.2">
      <c r="A1384" t="s">
        <v>6</v>
      </c>
      <c r="B1384" s="1">
        <v>44384.630567129629</v>
      </c>
      <c r="C1384" s="1">
        <v>44384.630601851852</v>
      </c>
      <c r="D1384">
        <v>5.0050001591444002E-2</v>
      </c>
      <c r="E1384">
        <v>0</v>
      </c>
      <c r="F1384">
        <v>72</v>
      </c>
      <c r="G1384" t="s">
        <v>44</v>
      </c>
      <c r="H1384" t="s">
        <v>24</v>
      </c>
      <c r="I1384">
        <f>tbl_Fact[[#This Row],[Duration]] / 60</f>
        <v>8.3416669319073334E-4</v>
      </c>
      <c r="J1384">
        <f>IF(OR(G1384="Run Time", G1384="CC (Changeover Cleaning)"), I1384, 0)</f>
        <v>0</v>
      </c>
      <c r="K1384">
        <f>IF(G1384&lt;&gt;"PM (Maintenance)", I1384, 0)</f>
        <v>8.3416669319073334E-4</v>
      </c>
      <c r="L1384" s="5">
        <f>MAX(tbl_Fact[[#This Row],[TotalBiscuitsMade]],tbl_Fact[[#This Row],[GoodMadeBiscuits]])</f>
        <v>72</v>
      </c>
      <c r="M1384" s="5">
        <f>IF(tbl_Fact[[#This Row],[Operating_Hours]]&gt;0,tbl_Fact[[#This Row],[Operating_Hours]]*51840,0)</f>
        <v>0</v>
      </c>
    </row>
    <row r="1385" spans="1:13" hidden="1" x14ac:dyDescent="0.2">
      <c r="A1385" t="s">
        <v>6</v>
      </c>
      <c r="B1385" s="1">
        <v>44384.630601851852</v>
      </c>
      <c r="C1385" s="1">
        <v>44384.630844907406</v>
      </c>
      <c r="D1385">
        <v>0.34998333454132102</v>
      </c>
      <c r="E1385">
        <v>0</v>
      </c>
      <c r="F1385">
        <v>327</v>
      </c>
      <c r="G1385" t="s">
        <v>43</v>
      </c>
      <c r="H1385" t="s">
        <v>24</v>
      </c>
      <c r="I1385">
        <f>tbl_Fact[[#This Row],[Duration]] / 60</f>
        <v>5.8330555756886835E-3</v>
      </c>
      <c r="J1385">
        <f>IF(OR(G1385="Run Time", G1385="CC (Changeover Cleaning)"), I1385, 0)</f>
        <v>5.8330555756886835E-3</v>
      </c>
      <c r="K1385">
        <f>IF(G1385&lt;&gt;"PM (Maintenance)", I1385, 0)</f>
        <v>5.8330555756886835E-3</v>
      </c>
      <c r="L1385" s="5">
        <f>MAX(tbl_Fact[[#This Row],[TotalBiscuitsMade]],tbl_Fact[[#This Row],[GoodMadeBiscuits]])</f>
        <v>327</v>
      </c>
      <c r="M1385" s="5">
        <f>IF(tbl_Fact[[#This Row],[Operating_Hours]]&gt;0,tbl_Fact[[#This Row],[Operating_Hours]]*51840,0)</f>
        <v>302.38560104370134</v>
      </c>
    </row>
    <row r="1386" spans="1:13" hidden="1" x14ac:dyDescent="0.2">
      <c r="A1386" t="s">
        <v>6</v>
      </c>
      <c r="B1386" s="1">
        <v>44384.630844907406</v>
      </c>
      <c r="C1386" s="1">
        <v>44384.776956018519</v>
      </c>
      <c r="D1386">
        <v>210.40165710449199</v>
      </c>
      <c r="E1386">
        <v>0</v>
      </c>
      <c r="F1386">
        <v>415</v>
      </c>
      <c r="G1386" t="s">
        <v>44</v>
      </c>
      <c r="H1386" t="s">
        <v>24</v>
      </c>
      <c r="I1386">
        <f>tbl_Fact[[#This Row],[Duration]] / 60</f>
        <v>3.5066942850748664</v>
      </c>
      <c r="J1386">
        <f>IF(OR(G1386="Run Time", G1386="CC (Changeover Cleaning)"), I1386, 0)</f>
        <v>0</v>
      </c>
      <c r="K1386">
        <f>IF(G1386&lt;&gt;"PM (Maintenance)", I1386, 0)</f>
        <v>3.5066942850748664</v>
      </c>
      <c r="L1386" s="5">
        <f>MAX(tbl_Fact[[#This Row],[TotalBiscuitsMade]],tbl_Fact[[#This Row],[GoodMadeBiscuits]])</f>
        <v>415</v>
      </c>
      <c r="M1386" s="5">
        <f>IF(tbl_Fact[[#This Row],[Operating_Hours]]&gt;0,tbl_Fact[[#This Row],[Operating_Hours]]*51840,0)</f>
        <v>0</v>
      </c>
    </row>
    <row r="1387" spans="1:13" hidden="1" x14ac:dyDescent="0.2">
      <c r="A1387" t="s">
        <v>5</v>
      </c>
      <c r="B1387" s="1">
        <v>44384.665856481479</v>
      </c>
      <c r="C1387" s="1">
        <v>44384.668055555558</v>
      </c>
      <c r="D1387">
        <v>3.1666667461395299</v>
      </c>
      <c r="E1387">
        <v>87335</v>
      </c>
      <c r="F1387">
        <v>87930</v>
      </c>
      <c r="G1387" t="s">
        <v>43</v>
      </c>
      <c r="H1387" t="s">
        <v>24</v>
      </c>
      <c r="I1387">
        <f>tbl_Fact[[#This Row],[Duration]] / 60</f>
        <v>5.2777779102325499E-2</v>
      </c>
      <c r="J1387">
        <f>IF(OR(G1387="Run Time", G1387="CC (Changeover Cleaning)"), I1387, 0)</f>
        <v>5.2777779102325499E-2</v>
      </c>
      <c r="K1387">
        <f>IF(G1387&lt;&gt;"PM (Maintenance)", I1387, 0)</f>
        <v>5.2777779102325499E-2</v>
      </c>
      <c r="L1387" s="5">
        <f>MAX(tbl_Fact[[#This Row],[TotalBiscuitsMade]],tbl_Fact[[#This Row],[GoodMadeBiscuits]])</f>
        <v>87930</v>
      </c>
      <c r="M1387" s="5">
        <f>IF(tbl_Fact[[#This Row],[Operating_Hours]]&gt;0,tbl_Fact[[#This Row],[Operating_Hours]]*51840,0)</f>
        <v>2736.000068664554</v>
      </c>
    </row>
    <row r="1388" spans="1:13" hidden="1" x14ac:dyDescent="0.2">
      <c r="A1388" t="s">
        <v>5</v>
      </c>
      <c r="B1388" s="1">
        <v>44384.668055555558</v>
      </c>
      <c r="C1388" s="1">
        <v>44384.675196759257</v>
      </c>
      <c r="D1388">
        <v>10.2833337783813</v>
      </c>
      <c r="E1388">
        <v>93936</v>
      </c>
      <c r="F1388">
        <v>94487</v>
      </c>
      <c r="G1388" t="s">
        <v>44</v>
      </c>
      <c r="H1388" t="s">
        <v>24</v>
      </c>
      <c r="I1388">
        <f>tbl_Fact[[#This Row],[Duration]] / 60</f>
        <v>0.17138889630635498</v>
      </c>
      <c r="J1388">
        <f>IF(OR(G1388="Run Time", G1388="CC (Changeover Cleaning)"), I1388, 0)</f>
        <v>0</v>
      </c>
      <c r="K1388">
        <f>IF(G1388&lt;&gt;"PM (Maintenance)", I1388, 0)</f>
        <v>0.17138889630635498</v>
      </c>
      <c r="L1388" s="5">
        <f>MAX(tbl_Fact[[#This Row],[TotalBiscuitsMade]],tbl_Fact[[#This Row],[GoodMadeBiscuits]])</f>
        <v>94487</v>
      </c>
      <c r="M1388" s="5">
        <f>IF(tbl_Fact[[#This Row],[Operating_Hours]]&gt;0,tbl_Fact[[#This Row],[Operating_Hours]]*51840,0)</f>
        <v>0</v>
      </c>
    </row>
    <row r="1389" spans="1:13" hidden="1" x14ac:dyDescent="0.2">
      <c r="A1389" t="s">
        <v>5</v>
      </c>
      <c r="B1389" s="1">
        <v>44384.675196759257</v>
      </c>
      <c r="C1389" s="1">
        <v>44384.675740740742</v>
      </c>
      <c r="D1389">
        <v>0.78333336114883401</v>
      </c>
      <c r="E1389">
        <v>93882</v>
      </c>
      <c r="F1389">
        <v>94655</v>
      </c>
      <c r="G1389" t="s">
        <v>43</v>
      </c>
      <c r="H1389" t="s">
        <v>24</v>
      </c>
      <c r="I1389">
        <f>tbl_Fact[[#This Row],[Duration]] / 60</f>
        <v>1.3055556019147234E-2</v>
      </c>
      <c r="J1389">
        <f>IF(OR(G1389="Run Time", G1389="CC (Changeover Cleaning)"), I1389, 0)</f>
        <v>1.3055556019147234E-2</v>
      </c>
      <c r="K1389">
        <f>IF(G1389&lt;&gt;"PM (Maintenance)", I1389, 0)</f>
        <v>1.3055556019147234E-2</v>
      </c>
      <c r="L1389" s="5">
        <f>MAX(tbl_Fact[[#This Row],[TotalBiscuitsMade]],tbl_Fact[[#This Row],[GoodMadeBiscuits]])</f>
        <v>94655</v>
      </c>
      <c r="M1389" s="5">
        <f>IF(tbl_Fact[[#This Row],[Operating_Hours]]&gt;0,tbl_Fact[[#This Row],[Operating_Hours]]*51840,0)</f>
        <v>676.80002403259255</v>
      </c>
    </row>
    <row r="1390" spans="1:13" hidden="1" x14ac:dyDescent="0.2">
      <c r="A1390" t="s">
        <v>5</v>
      </c>
      <c r="B1390" s="1">
        <v>44384.675740740742</v>
      </c>
      <c r="C1390" s="1">
        <v>44384.675763888888</v>
      </c>
      <c r="D1390">
        <v>3.3333335071802098E-2</v>
      </c>
      <c r="E1390">
        <v>94219</v>
      </c>
      <c r="F1390">
        <v>94530</v>
      </c>
      <c r="G1390" t="s">
        <v>44</v>
      </c>
      <c r="H1390" t="s">
        <v>24</v>
      </c>
      <c r="I1390">
        <f>tbl_Fact[[#This Row],[Duration]] / 60</f>
        <v>5.5555558453003495E-4</v>
      </c>
      <c r="J1390">
        <f>IF(OR(G1390="Run Time", G1390="CC (Changeover Cleaning)"), I1390, 0)</f>
        <v>0</v>
      </c>
      <c r="K1390">
        <f>IF(G1390&lt;&gt;"PM (Maintenance)", I1390, 0)</f>
        <v>5.5555558453003495E-4</v>
      </c>
      <c r="L1390" s="5">
        <f>MAX(tbl_Fact[[#This Row],[TotalBiscuitsMade]],tbl_Fact[[#This Row],[GoodMadeBiscuits]])</f>
        <v>94530</v>
      </c>
      <c r="M1390" s="5">
        <f>IF(tbl_Fact[[#This Row],[Operating_Hours]]&gt;0,tbl_Fact[[#This Row],[Operating_Hours]]*51840,0)</f>
        <v>0</v>
      </c>
    </row>
    <row r="1391" spans="1:13" hidden="1" x14ac:dyDescent="0.2">
      <c r="A1391" t="s">
        <v>5</v>
      </c>
      <c r="B1391" s="1">
        <v>44384.675763888888</v>
      </c>
      <c r="C1391" s="1">
        <v>44384.676238425927</v>
      </c>
      <c r="D1391">
        <v>0.68333333730697599</v>
      </c>
      <c r="E1391">
        <v>94026</v>
      </c>
      <c r="F1391">
        <v>94700</v>
      </c>
      <c r="G1391" t="s">
        <v>43</v>
      </c>
      <c r="H1391" t="s">
        <v>24</v>
      </c>
      <c r="I1391">
        <f>tbl_Fact[[#This Row],[Duration]] / 60</f>
        <v>1.1388888955116267E-2</v>
      </c>
      <c r="J1391">
        <f>IF(OR(G1391="Run Time", G1391="CC (Changeover Cleaning)"), I1391, 0)</f>
        <v>1.1388888955116267E-2</v>
      </c>
      <c r="K1391">
        <f>IF(G1391&lt;&gt;"PM (Maintenance)", I1391, 0)</f>
        <v>1.1388888955116267E-2</v>
      </c>
      <c r="L1391" s="5">
        <f>MAX(tbl_Fact[[#This Row],[TotalBiscuitsMade]],tbl_Fact[[#This Row],[GoodMadeBiscuits]])</f>
        <v>94700</v>
      </c>
      <c r="M1391" s="5">
        <f>IF(tbl_Fact[[#This Row],[Operating_Hours]]&gt;0,tbl_Fact[[#This Row],[Operating_Hours]]*51840,0)</f>
        <v>590.40000343322731</v>
      </c>
    </row>
    <row r="1392" spans="1:13" hidden="1" x14ac:dyDescent="0.2">
      <c r="A1392" t="s">
        <v>5</v>
      </c>
      <c r="B1392" s="1">
        <v>44384.676238425927</v>
      </c>
      <c r="C1392" s="1">
        <v>44384.676562499997</v>
      </c>
      <c r="D1392">
        <v>0.46666666865348799</v>
      </c>
      <c r="E1392">
        <v>94017</v>
      </c>
      <c r="F1392">
        <v>94601</v>
      </c>
      <c r="G1392" t="s">
        <v>44</v>
      </c>
      <c r="H1392" t="s">
        <v>24</v>
      </c>
      <c r="I1392">
        <f>tbl_Fact[[#This Row],[Duration]] / 60</f>
        <v>7.7777778108914664E-3</v>
      </c>
      <c r="J1392">
        <f>IF(OR(G1392="Run Time", G1392="CC (Changeover Cleaning)"), I1392, 0)</f>
        <v>0</v>
      </c>
      <c r="K1392">
        <f>IF(G1392&lt;&gt;"PM (Maintenance)", I1392, 0)</f>
        <v>7.7777778108914664E-3</v>
      </c>
      <c r="L1392" s="5">
        <f>MAX(tbl_Fact[[#This Row],[TotalBiscuitsMade]],tbl_Fact[[#This Row],[GoodMadeBiscuits]])</f>
        <v>94601</v>
      </c>
      <c r="M1392" s="5">
        <f>IF(tbl_Fact[[#This Row],[Operating_Hours]]&gt;0,tbl_Fact[[#This Row],[Operating_Hours]]*51840,0)</f>
        <v>0</v>
      </c>
    </row>
    <row r="1393" spans="1:13" hidden="1" x14ac:dyDescent="0.2">
      <c r="A1393" t="s">
        <v>5</v>
      </c>
      <c r="B1393" s="1">
        <v>44384.676562499997</v>
      </c>
      <c r="C1393" s="1">
        <v>44384.678460648145</v>
      </c>
      <c r="D1393">
        <v>2.7333333492279102</v>
      </c>
      <c r="E1393">
        <v>94217</v>
      </c>
      <c r="F1393">
        <v>94849</v>
      </c>
      <c r="G1393" t="s">
        <v>43</v>
      </c>
      <c r="H1393" t="s">
        <v>24</v>
      </c>
      <c r="I1393">
        <f>tbl_Fact[[#This Row],[Duration]] / 60</f>
        <v>4.5555555820465173E-2</v>
      </c>
      <c r="J1393">
        <f>IF(OR(G1393="Run Time", G1393="CC (Changeover Cleaning)"), I1393, 0)</f>
        <v>4.5555555820465173E-2</v>
      </c>
      <c r="K1393">
        <f>IF(G1393&lt;&gt;"PM (Maintenance)", I1393, 0)</f>
        <v>4.5555555820465173E-2</v>
      </c>
      <c r="L1393" s="5">
        <f>MAX(tbl_Fact[[#This Row],[TotalBiscuitsMade]],tbl_Fact[[#This Row],[GoodMadeBiscuits]])</f>
        <v>94849</v>
      </c>
      <c r="M1393" s="5">
        <f>IF(tbl_Fact[[#This Row],[Operating_Hours]]&gt;0,tbl_Fact[[#This Row],[Operating_Hours]]*51840,0)</f>
        <v>2361.6000137329147</v>
      </c>
    </row>
    <row r="1394" spans="1:13" hidden="1" x14ac:dyDescent="0.2">
      <c r="A1394" t="s">
        <v>5</v>
      </c>
      <c r="B1394" s="1">
        <v>44384.678460648145</v>
      </c>
      <c r="C1394" s="1">
        <v>44384.679826388892</v>
      </c>
      <c r="D1394">
        <v>1.9666666984558101</v>
      </c>
      <c r="E1394">
        <v>95166</v>
      </c>
      <c r="F1394">
        <v>95762</v>
      </c>
      <c r="G1394" t="s">
        <v>44</v>
      </c>
      <c r="H1394" t="s">
        <v>24</v>
      </c>
      <c r="I1394">
        <f>tbl_Fact[[#This Row],[Duration]] / 60</f>
        <v>3.2777778307596837E-2</v>
      </c>
      <c r="J1394">
        <f>IF(OR(G1394="Run Time", G1394="CC (Changeover Cleaning)"), I1394, 0)</f>
        <v>0</v>
      </c>
      <c r="K1394">
        <f>IF(G1394&lt;&gt;"PM (Maintenance)", I1394, 0)</f>
        <v>3.2777778307596837E-2</v>
      </c>
      <c r="L1394" s="5">
        <f>MAX(tbl_Fact[[#This Row],[TotalBiscuitsMade]],tbl_Fact[[#This Row],[GoodMadeBiscuits]])</f>
        <v>95762</v>
      </c>
      <c r="M1394" s="5">
        <f>IF(tbl_Fact[[#This Row],[Operating_Hours]]&gt;0,tbl_Fact[[#This Row],[Operating_Hours]]*51840,0)</f>
        <v>0</v>
      </c>
    </row>
    <row r="1395" spans="1:13" hidden="1" x14ac:dyDescent="0.2">
      <c r="A1395" t="s">
        <v>5</v>
      </c>
      <c r="B1395" s="1">
        <v>44384.679826388892</v>
      </c>
      <c r="C1395" s="1">
        <v>44384.680474537039</v>
      </c>
      <c r="D1395">
        <v>0.93333333730697599</v>
      </c>
      <c r="E1395">
        <v>95314</v>
      </c>
      <c r="F1395">
        <v>95445</v>
      </c>
      <c r="G1395" t="s">
        <v>43</v>
      </c>
      <c r="H1395" t="s">
        <v>24</v>
      </c>
      <c r="I1395">
        <f>tbl_Fact[[#This Row],[Duration]] / 60</f>
        <v>1.5555555621782933E-2</v>
      </c>
      <c r="J1395">
        <f>IF(OR(G1395="Run Time", G1395="CC (Changeover Cleaning)"), I1395, 0)</f>
        <v>1.5555555621782933E-2</v>
      </c>
      <c r="K1395">
        <f>IF(G1395&lt;&gt;"PM (Maintenance)", I1395, 0)</f>
        <v>1.5555555621782933E-2</v>
      </c>
      <c r="L1395" s="5">
        <f>MAX(tbl_Fact[[#This Row],[TotalBiscuitsMade]],tbl_Fact[[#This Row],[GoodMadeBiscuits]])</f>
        <v>95445</v>
      </c>
      <c r="M1395" s="5">
        <f>IF(tbl_Fact[[#This Row],[Operating_Hours]]&gt;0,tbl_Fact[[#This Row],[Operating_Hours]]*51840,0)</f>
        <v>806.4000034332272</v>
      </c>
    </row>
    <row r="1396" spans="1:13" hidden="1" x14ac:dyDescent="0.2">
      <c r="A1396" t="s">
        <v>5</v>
      </c>
      <c r="B1396" s="1">
        <v>44384.680474537039</v>
      </c>
      <c r="C1396" s="1">
        <v>44384.682210648149</v>
      </c>
      <c r="D1396">
        <v>2.5</v>
      </c>
      <c r="E1396">
        <v>96534</v>
      </c>
      <c r="F1396">
        <v>97057</v>
      </c>
      <c r="G1396" t="s">
        <v>44</v>
      </c>
      <c r="H1396" t="s">
        <v>24</v>
      </c>
      <c r="I1396">
        <f>tbl_Fact[[#This Row],[Duration]] / 60</f>
        <v>4.1666666666666664E-2</v>
      </c>
      <c r="J1396">
        <f>IF(OR(G1396="Run Time", G1396="CC (Changeover Cleaning)"), I1396, 0)</f>
        <v>0</v>
      </c>
      <c r="K1396">
        <f>IF(G1396&lt;&gt;"PM (Maintenance)", I1396, 0)</f>
        <v>4.1666666666666664E-2</v>
      </c>
      <c r="L1396" s="5">
        <f>MAX(tbl_Fact[[#This Row],[TotalBiscuitsMade]],tbl_Fact[[#This Row],[GoodMadeBiscuits]])</f>
        <v>97057</v>
      </c>
      <c r="M1396" s="5">
        <f>IF(tbl_Fact[[#This Row],[Operating_Hours]]&gt;0,tbl_Fact[[#This Row],[Operating_Hours]]*51840,0)</f>
        <v>0</v>
      </c>
    </row>
    <row r="1397" spans="1:13" hidden="1" x14ac:dyDescent="0.2">
      <c r="A1397" t="s">
        <v>5</v>
      </c>
      <c r="B1397" s="1">
        <v>44384.682210648149</v>
      </c>
      <c r="C1397" s="1">
        <v>44384.685289351852</v>
      </c>
      <c r="D1397">
        <v>4.4333333969116202</v>
      </c>
      <c r="E1397">
        <v>96868</v>
      </c>
      <c r="F1397">
        <v>97468</v>
      </c>
      <c r="G1397" t="s">
        <v>43</v>
      </c>
      <c r="H1397" t="s">
        <v>24</v>
      </c>
      <c r="I1397">
        <f>tbl_Fact[[#This Row],[Duration]] / 60</f>
        <v>7.3888889948527006E-2</v>
      </c>
      <c r="J1397">
        <f>IF(OR(G1397="Run Time", G1397="CC (Changeover Cleaning)"), I1397, 0)</f>
        <v>7.3888889948527006E-2</v>
      </c>
      <c r="K1397">
        <f>IF(G1397&lt;&gt;"PM (Maintenance)", I1397, 0)</f>
        <v>7.3888889948527006E-2</v>
      </c>
      <c r="L1397" s="5">
        <f>MAX(tbl_Fact[[#This Row],[TotalBiscuitsMade]],tbl_Fact[[#This Row],[GoodMadeBiscuits]])</f>
        <v>97468</v>
      </c>
      <c r="M1397" s="5">
        <f>IF(tbl_Fact[[#This Row],[Operating_Hours]]&gt;0,tbl_Fact[[#This Row],[Operating_Hours]]*51840,0)</f>
        <v>3830.4000549316402</v>
      </c>
    </row>
    <row r="1398" spans="1:13" hidden="1" x14ac:dyDescent="0.2">
      <c r="A1398" t="s">
        <v>5</v>
      </c>
      <c r="B1398" s="1">
        <v>44384.685289351852</v>
      </c>
      <c r="C1398" s="1">
        <v>44384.68546296296</v>
      </c>
      <c r="D1398">
        <v>0.25</v>
      </c>
      <c r="E1398">
        <v>96958</v>
      </c>
      <c r="F1398">
        <v>97525</v>
      </c>
      <c r="G1398" t="s">
        <v>44</v>
      </c>
      <c r="H1398" t="s">
        <v>24</v>
      </c>
      <c r="I1398">
        <f>tbl_Fact[[#This Row],[Duration]] / 60</f>
        <v>4.1666666666666666E-3</v>
      </c>
      <c r="J1398">
        <f>IF(OR(G1398="Run Time", G1398="CC (Changeover Cleaning)"), I1398, 0)</f>
        <v>0</v>
      </c>
      <c r="K1398">
        <f>IF(G1398&lt;&gt;"PM (Maintenance)", I1398, 0)</f>
        <v>4.1666666666666666E-3</v>
      </c>
      <c r="L1398" s="5">
        <f>MAX(tbl_Fact[[#This Row],[TotalBiscuitsMade]],tbl_Fact[[#This Row],[GoodMadeBiscuits]])</f>
        <v>97525</v>
      </c>
      <c r="M1398" s="5">
        <f>IF(tbl_Fact[[#This Row],[Operating_Hours]]&gt;0,tbl_Fact[[#This Row],[Operating_Hours]]*51840,0)</f>
        <v>0</v>
      </c>
    </row>
    <row r="1399" spans="1:13" hidden="1" x14ac:dyDescent="0.2">
      <c r="A1399" t="s">
        <v>5</v>
      </c>
      <c r="B1399" s="1">
        <v>44384.68546296296</v>
      </c>
      <c r="C1399" s="1">
        <v>44384.685590277775</v>
      </c>
      <c r="D1399">
        <v>0.18333333730697601</v>
      </c>
      <c r="E1399">
        <v>96713</v>
      </c>
      <c r="F1399">
        <v>97261</v>
      </c>
      <c r="G1399" t="s">
        <v>43</v>
      </c>
      <c r="H1399" t="s">
        <v>24</v>
      </c>
      <c r="I1399">
        <f>tbl_Fact[[#This Row],[Duration]] / 60</f>
        <v>3.0555556217829335E-3</v>
      </c>
      <c r="J1399">
        <f>IF(OR(G1399="Run Time", G1399="CC (Changeover Cleaning)"), I1399, 0)</f>
        <v>3.0555556217829335E-3</v>
      </c>
      <c r="K1399">
        <f>IF(G1399&lt;&gt;"PM (Maintenance)", I1399, 0)</f>
        <v>3.0555556217829335E-3</v>
      </c>
      <c r="L1399" s="5">
        <f>MAX(tbl_Fact[[#This Row],[TotalBiscuitsMade]],tbl_Fact[[#This Row],[GoodMadeBiscuits]])</f>
        <v>97261</v>
      </c>
      <c r="M1399" s="5">
        <f>IF(tbl_Fact[[#This Row],[Operating_Hours]]&gt;0,tbl_Fact[[#This Row],[Operating_Hours]]*51840,0)</f>
        <v>158.40000343322728</v>
      </c>
    </row>
    <row r="1400" spans="1:13" hidden="1" x14ac:dyDescent="0.2">
      <c r="A1400" t="s">
        <v>5</v>
      </c>
      <c r="B1400" s="1">
        <v>44384.685590277775</v>
      </c>
      <c r="C1400" s="1">
        <v>44384.686006944445</v>
      </c>
      <c r="D1400">
        <v>0.60000002384185802</v>
      </c>
      <c r="E1400">
        <v>97192</v>
      </c>
      <c r="F1400">
        <v>97692</v>
      </c>
      <c r="G1400" t="s">
        <v>44</v>
      </c>
      <c r="H1400" t="s">
        <v>24</v>
      </c>
      <c r="I1400">
        <f>tbl_Fact[[#This Row],[Duration]] / 60</f>
        <v>1.00000003973643E-2</v>
      </c>
      <c r="J1400">
        <f>IF(OR(G1400="Run Time", G1400="CC (Changeover Cleaning)"), I1400, 0)</f>
        <v>0</v>
      </c>
      <c r="K1400">
        <f>IF(G1400&lt;&gt;"PM (Maintenance)", I1400, 0)</f>
        <v>1.00000003973643E-2</v>
      </c>
      <c r="L1400" s="5">
        <f>MAX(tbl_Fact[[#This Row],[TotalBiscuitsMade]],tbl_Fact[[#This Row],[GoodMadeBiscuits]])</f>
        <v>97692</v>
      </c>
      <c r="M1400" s="5">
        <f>IF(tbl_Fact[[#This Row],[Operating_Hours]]&gt;0,tbl_Fact[[#This Row],[Operating_Hours]]*51840,0)</f>
        <v>0</v>
      </c>
    </row>
    <row r="1401" spans="1:13" hidden="1" x14ac:dyDescent="0.2">
      <c r="A1401" t="s">
        <v>5</v>
      </c>
      <c r="B1401" s="1">
        <v>44384.686006944445</v>
      </c>
      <c r="C1401" s="1">
        <v>44384.68608796296</v>
      </c>
      <c r="D1401">
        <v>0.116666667163372</v>
      </c>
      <c r="E1401">
        <v>97144</v>
      </c>
      <c r="F1401">
        <v>97673</v>
      </c>
      <c r="G1401" t="s">
        <v>43</v>
      </c>
      <c r="H1401" t="s">
        <v>24</v>
      </c>
      <c r="I1401">
        <f>tbl_Fact[[#This Row],[Duration]] / 60</f>
        <v>1.9444444527228666E-3</v>
      </c>
      <c r="J1401">
        <f>IF(OR(G1401="Run Time", G1401="CC (Changeover Cleaning)"), I1401, 0)</f>
        <v>1.9444444527228666E-3</v>
      </c>
      <c r="K1401">
        <f>IF(G1401&lt;&gt;"PM (Maintenance)", I1401, 0)</f>
        <v>1.9444444527228666E-3</v>
      </c>
      <c r="L1401" s="5">
        <f>MAX(tbl_Fact[[#This Row],[TotalBiscuitsMade]],tbl_Fact[[#This Row],[GoodMadeBiscuits]])</f>
        <v>97673</v>
      </c>
      <c r="M1401" s="5">
        <f>IF(tbl_Fact[[#This Row],[Operating_Hours]]&gt;0,tbl_Fact[[#This Row],[Operating_Hours]]*51840,0)</f>
        <v>100.8000004291534</v>
      </c>
    </row>
    <row r="1402" spans="1:13" hidden="1" x14ac:dyDescent="0.2">
      <c r="A1402" t="s">
        <v>5</v>
      </c>
      <c r="B1402" s="1">
        <v>44384.68608796296</v>
      </c>
      <c r="C1402" s="1">
        <v>44384.687025462961</v>
      </c>
      <c r="D1402">
        <v>1.3500000238418599</v>
      </c>
      <c r="E1402">
        <v>97524</v>
      </c>
      <c r="F1402">
        <v>98192</v>
      </c>
      <c r="G1402" t="s">
        <v>44</v>
      </c>
      <c r="H1402" t="s">
        <v>24</v>
      </c>
      <c r="I1402">
        <f>tbl_Fact[[#This Row],[Duration]] / 60</f>
        <v>2.2500000397364332E-2</v>
      </c>
      <c r="J1402">
        <f>IF(OR(G1402="Run Time", G1402="CC (Changeover Cleaning)"), I1402, 0)</f>
        <v>0</v>
      </c>
      <c r="K1402">
        <f>IF(G1402&lt;&gt;"PM (Maintenance)", I1402, 0)</f>
        <v>2.2500000397364332E-2</v>
      </c>
      <c r="L1402" s="5">
        <f>MAX(tbl_Fact[[#This Row],[TotalBiscuitsMade]],tbl_Fact[[#This Row],[GoodMadeBiscuits]])</f>
        <v>98192</v>
      </c>
      <c r="M1402" s="5">
        <f>IF(tbl_Fact[[#This Row],[Operating_Hours]]&gt;0,tbl_Fact[[#This Row],[Operating_Hours]]*51840,0)</f>
        <v>0</v>
      </c>
    </row>
    <row r="1403" spans="1:13" hidden="1" x14ac:dyDescent="0.2">
      <c r="A1403" t="s">
        <v>5</v>
      </c>
      <c r="B1403" s="1">
        <v>44384.687025462961</v>
      </c>
      <c r="C1403" s="1">
        <v>44384.6872337963</v>
      </c>
      <c r="D1403">
        <v>0.30000001192092901</v>
      </c>
      <c r="E1403">
        <v>97488</v>
      </c>
      <c r="F1403">
        <v>98178</v>
      </c>
      <c r="G1403" t="s">
        <v>43</v>
      </c>
      <c r="H1403" t="s">
        <v>24</v>
      </c>
      <c r="I1403">
        <f>tbl_Fact[[#This Row],[Duration]] / 60</f>
        <v>5.0000001986821498E-3</v>
      </c>
      <c r="J1403">
        <f>IF(OR(G1403="Run Time", G1403="CC (Changeover Cleaning)"), I1403, 0)</f>
        <v>5.0000001986821498E-3</v>
      </c>
      <c r="K1403">
        <f>IF(G1403&lt;&gt;"PM (Maintenance)", I1403, 0)</f>
        <v>5.0000001986821498E-3</v>
      </c>
      <c r="L1403" s="5">
        <f>MAX(tbl_Fact[[#This Row],[TotalBiscuitsMade]],tbl_Fact[[#This Row],[GoodMadeBiscuits]])</f>
        <v>98178</v>
      </c>
      <c r="M1403" s="5">
        <f>IF(tbl_Fact[[#This Row],[Operating_Hours]]&gt;0,tbl_Fact[[#This Row],[Operating_Hours]]*51840,0)</f>
        <v>259.20001029968267</v>
      </c>
    </row>
    <row r="1404" spans="1:13" hidden="1" x14ac:dyDescent="0.2">
      <c r="A1404" t="s">
        <v>5</v>
      </c>
      <c r="B1404" s="1">
        <v>44384.6872337963</v>
      </c>
      <c r="C1404" s="1">
        <v>44384.691504629627</v>
      </c>
      <c r="D1404">
        <v>6.1500000953674299</v>
      </c>
      <c r="E1404">
        <v>101744</v>
      </c>
      <c r="F1404">
        <v>102122</v>
      </c>
      <c r="G1404" t="s">
        <v>44</v>
      </c>
      <c r="H1404" t="s">
        <v>24</v>
      </c>
      <c r="I1404">
        <f>tbl_Fact[[#This Row],[Duration]] / 60</f>
        <v>0.10250000158945717</v>
      </c>
      <c r="J1404">
        <f>IF(OR(G1404="Run Time", G1404="CC (Changeover Cleaning)"), I1404, 0)</f>
        <v>0</v>
      </c>
      <c r="K1404">
        <f>IF(G1404&lt;&gt;"PM (Maintenance)", I1404, 0)</f>
        <v>0.10250000158945717</v>
      </c>
      <c r="L1404" s="5">
        <f>MAX(tbl_Fact[[#This Row],[TotalBiscuitsMade]],tbl_Fact[[#This Row],[GoodMadeBiscuits]])</f>
        <v>102122</v>
      </c>
      <c r="M1404" s="5">
        <f>IF(tbl_Fact[[#This Row],[Operating_Hours]]&gt;0,tbl_Fact[[#This Row],[Operating_Hours]]*51840,0)</f>
        <v>0</v>
      </c>
    </row>
    <row r="1405" spans="1:13" hidden="1" x14ac:dyDescent="0.2">
      <c r="A1405" t="s">
        <v>5</v>
      </c>
      <c r="B1405" s="1">
        <v>44384.691504629627</v>
      </c>
      <c r="C1405" s="1">
        <v>44384.69327546296</v>
      </c>
      <c r="D1405">
        <v>2.5499999523162802</v>
      </c>
      <c r="E1405">
        <v>101563</v>
      </c>
      <c r="F1405">
        <v>101991</v>
      </c>
      <c r="G1405" t="s">
        <v>43</v>
      </c>
      <c r="H1405" t="s">
        <v>24</v>
      </c>
      <c r="I1405">
        <f>tbl_Fact[[#This Row],[Duration]] / 60</f>
        <v>4.2499999205271338E-2</v>
      </c>
      <c r="J1405">
        <f>IF(OR(G1405="Run Time", G1405="CC (Changeover Cleaning)"), I1405, 0)</f>
        <v>4.2499999205271338E-2</v>
      </c>
      <c r="K1405">
        <f>IF(G1405&lt;&gt;"PM (Maintenance)", I1405, 0)</f>
        <v>4.2499999205271338E-2</v>
      </c>
      <c r="L1405" s="5">
        <f>MAX(tbl_Fact[[#This Row],[TotalBiscuitsMade]],tbl_Fact[[#This Row],[GoodMadeBiscuits]])</f>
        <v>101991</v>
      </c>
      <c r="M1405" s="5">
        <f>IF(tbl_Fact[[#This Row],[Operating_Hours]]&gt;0,tbl_Fact[[#This Row],[Operating_Hours]]*51840,0)</f>
        <v>2203.1999588012663</v>
      </c>
    </row>
    <row r="1406" spans="1:13" hidden="1" x14ac:dyDescent="0.2">
      <c r="A1406" t="s">
        <v>5</v>
      </c>
      <c r="B1406" s="1">
        <v>44384.69327546296</v>
      </c>
      <c r="C1406" s="1">
        <v>44384.694328703707</v>
      </c>
      <c r="D1406">
        <v>1.5166666507720901</v>
      </c>
      <c r="E1406">
        <v>102212</v>
      </c>
      <c r="F1406">
        <v>102959</v>
      </c>
      <c r="G1406" t="s">
        <v>44</v>
      </c>
      <c r="H1406" t="s">
        <v>24</v>
      </c>
      <c r="I1406">
        <f>tbl_Fact[[#This Row],[Duration]] / 60</f>
        <v>2.5277777512868169E-2</v>
      </c>
      <c r="J1406">
        <f>IF(OR(G1406="Run Time", G1406="CC (Changeover Cleaning)"), I1406, 0)</f>
        <v>0</v>
      </c>
      <c r="K1406">
        <f>IF(G1406&lt;&gt;"PM (Maintenance)", I1406, 0)</f>
        <v>2.5277777512868169E-2</v>
      </c>
      <c r="L1406" s="5">
        <f>MAX(tbl_Fact[[#This Row],[TotalBiscuitsMade]],tbl_Fact[[#This Row],[GoodMadeBiscuits]])</f>
        <v>102959</v>
      </c>
      <c r="M1406" s="5">
        <f>IF(tbl_Fact[[#This Row],[Operating_Hours]]&gt;0,tbl_Fact[[#This Row],[Operating_Hours]]*51840,0)</f>
        <v>0</v>
      </c>
    </row>
    <row r="1407" spans="1:13" hidden="1" x14ac:dyDescent="0.2">
      <c r="A1407" t="s">
        <v>5</v>
      </c>
      <c r="B1407" s="1">
        <v>44384.694328703707</v>
      </c>
      <c r="C1407" s="1">
        <v>44384.696261574078</v>
      </c>
      <c r="D1407">
        <v>2.7833333015441899</v>
      </c>
      <c r="E1407">
        <v>102468</v>
      </c>
      <c r="F1407">
        <v>103004</v>
      </c>
      <c r="G1407" t="s">
        <v>43</v>
      </c>
      <c r="H1407" t="s">
        <v>24</v>
      </c>
      <c r="I1407">
        <f>tbl_Fact[[#This Row],[Duration]] / 60</f>
        <v>4.6388888359069833E-2</v>
      </c>
      <c r="J1407">
        <f>IF(OR(G1407="Run Time", G1407="CC (Changeover Cleaning)"), I1407, 0)</f>
        <v>4.6388888359069833E-2</v>
      </c>
      <c r="K1407">
        <f>IF(G1407&lt;&gt;"PM (Maintenance)", I1407, 0)</f>
        <v>4.6388888359069833E-2</v>
      </c>
      <c r="L1407" s="5">
        <f>MAX(tbl_Fact[[#This Row],[TotalBiscuitsMade]],tbl_Fact[[#This Row],[GoodMadeBiscuits]])</f>
        <v>103004</v>
      </c>
      <c r="M1407" s="5">
        <f>IF(tbl_Fact[[#This Row],[Operating_Hours]]&gt;0,tbl_Fact[[#This Row],[Operating_Hours]]*51840,0)</f>
        <v>2404.7999725341801</v>
      </c>
    </row>
    <row r="1408" spans="1:13" hidden="1" x14ac:dyDescent="0.2">
      <c r="A1408" t="s">
        <v>5</v>
      </c>
      <c r="B1408" s="1">
        <v>44384.696261574078</v>
      </c>
      <c r="C1408" s="1">
        <v>44384.702685185184</v>
      </c>
      <c r="D1408">
        <v>9.25</v>
      </c>
      <c r="E1408">
        <v>108618</v>
      </c>
      <c r="F1408">
        <v>109021</v>
      </c>
      <c r="G1408" t="s">
        <v>44</v>
      </c>
      <c r="H1408" t="s">
        <v>24</v>
      </c>
      <c r="I1408">
        <f>tbl_Fact[[#This Row],[Duration]] / 60</f>
        <v>0.15416666666666667</v>
      </c>
      <c r="J1408">
        <f>IF(OR(G1408="Run Time", G1408="CC (Changeover Cleaning)"), I1408, 0)</f>
        <v>0</v>
      </c>
      <c r="K1408">
        <f>IF(G1408&lt;&gt;"PM (Maintenance)", I1408, 0)</f>
        <v>0.15416666666666667</v>
      </c>
      <c r="L1408" s="5">
        <f>MAX(tbl_Fact[[#This Row],[TotalBiscuitsMade]],tbl_Fact[[#This Row],[GoodMadeBiscuits]])</f>
        <v>109021</v>
      </c>
      <c r="M1408" s="5">
        <f>IF(tbl_Fact[[#This Row],[Operating_Hours]]&gt;0,tbl_Fact[[#This Row],[Operating_Hours]]*51840,0)</f>
        <v>0</v>
      </c>
    </row>
    <row r="1409" spans="1:13" hidden="1" x14ac:dyDescent="0.2">
      <c r="A1409" t="s">
        <v>5</v>
      </c>
      <c r="B1409" s="1">
        <v>44384.702685185184</v>
      </c>
      <c r="C1409" s="1">
        <v>44384.704143518517</v>
      </c>
      <c r="D1409">
        <v>2.0999999046325701</v>
      </c>
      <c r="E1409">
        <v>108678</v>
      </c>
      <c r="F1409">
        <v>109392</v>
      </c>
      <c r="G1409" t="s">
        <v>43</v>
      </c>
      <c r="H1409" t="s">
        <v>24</v>
      </c>
      <c r="I1409">
        <f>tbl_Fact[[#This Row],[Duration]] / 60</f>
        <v>3.4999998410542833E-2</v>
      </c>
      <c r="J1409">
        <f>IF(OR(G1409="Run Time", G1409="CC (Changeover Cleaning)"), I1409, 0)</f>
        <v>3.4999998410542833E-2</v>
      </c>
      <c r="K1409">
        <f>IF(G1409&lt;&gt;"PM (Maintenance)", I1409, 0)</f>
        <v>3.4999998410542833E-2</v>
      </c>
      <c r="L1409" s="5">
        <f>MAX(tbl_Fact[[#This Row],[TotalBiscuitsMade]],tbl_Fact[[#This Row],[GoodMadeBiscuits]])</f>
        <v>109392</v>
      </c>
      <c r="M1409" s="5">
        <f>IF(tbl_Fact[[#This Row],[Operating_Hours]]&gt;0,tbl_Fact[[#This Row],[Operating_Hours]]*51840,0)</f>
        <v>1814.3999176025404</v>
      </c>
    </row>
    <row r="1410" spans="1:13" hidden="1" x14ac:dyDescent="0.2">
      <c r="A1410" t="s">
        <v>5</v>
      </c>
      <c r="B1410" s="1">
        <v>44384.704143518517</v>
      </c>
      <c r="C1410" s="1">
        <v>44384.709988425922</v>
      </c>
      <c r="D1410">
        <v>8.4166669845581108</v>
      </c>
      <c r="E1410">
        <v>114489</v>
      </c>
      <c r="F1410">
        <v>114780</v>
      </c>
      <c r="G1410" t="s">
        <v>44</v>
      </c>
      <c r="H1410" t="s">
        <v>24</v>
      </c>
      <c r="I1410">
        <f>tbl_Fact[[#This Row],[Duration]] / 60</f>
        <v>0.14027778307596853</v>
      </c>
      <c r="J1410">
        <f>IF(OR(G1410="Run Time", G1410="CC (Changeover Cleaning)"), I1410, 0)</f>
        <v>0</v>
      </c>
      <c r="K1410">
        <f>IF(G1410&lt;&gt;"PM (Maintenance)", I1410, 0)</f>
        <v>0.14027778307596853</v>
      </c>
      <c r="L1410" s="5">
        <f>MAX(tbl_Fact[[#This Row],[TotalBiscuitsMade]],tbl_Fact[[#This Row],[GoodMadeBiscuits]])</f>
        <v>114780</v>
      </c>
      <c r="M1410" s="5">
        <f>IF(tbl_Fact[[#This Row],[Operating_Hours]]&gt;0,tbl_Fact[[#This Row],[Operating_Hours]]*51840,0)</f>
        <v>0</v>
      </c>
    </row>
    <row r="1411" spans="1:13" hidden="1" x14ac:dyDescent="0.2">
      <c r="A1411" t="s">
        <v>5</v>
      </c>
      <c r="B1411" s="1">
        <v>44384.709988425922</v>
      </c>
      <c r="C1411" s="1">
        <v>44384.710625</v>
      </c>
      <c r="D1411">
        <v>0.91666668653488204</v>
      </c>
      <c r="E1411">
        <v>114273</v>
      </c>
      <c r="F1411">
        <v>114904</v>
      </c>
      <c r="G1411" t="s">
        <v>43</v>
      </c>
      <c r="H1411" t="s">
        <v>24</v>
      </c>
      <c r="I1411">
        <f>tbl_Fact[[#This Row],[Duration]] / 60</f>
        <v>1.5277778108914701E-2</v>
      </c>
      <c r="J1411">
        <f>IF(OR(G1411="Run Time", G1411="CC (Changeover Cleaning)"), I1411, 0)</f>
        <v>1.5277778108914701E-2</v>
      </c>
      <c r="K1411">
        <f>IF(G1411&lt;&gt;"PM (Maintenance)", I1411, 0)</f>
        <v>1.5277778108914701E-2</v>
      </c>
      <c r="L1411" s="5">
        <f>MAX(tbl_Fact[[#This Row],[TotalBiscuitsMade]],tbl_Fact[[#This Row],[GoodMadeBiscuits]])</f>
        <v>114904</v>
      </c>
      <c r="M1411" s="5">
        <f>IF(tbl_Fact[[#This Row],[Operating_Hours]]&gt;0,tbl_Fact[[#This Row],[Operating_Hours]]*51840,0)</f>
        <v>792.00001716613804</v>
      </c>
    </row>
    <row r="1412" spans="1:13" hidden="1" x14ac:dyDescent="0.2">
      <c r="A1412" t="s">
        <v>5</v>
      </c>
      <c r="B1412" s="1">
        <v>44384.710625</v>
      </c>
      <c r="C1412" s="1">
        <v>44384.717615740738</v>
      </c>
      <c r="D1412">
        <v>10.0666666030884</v>
      </c>
      <c r="E1412">
        <v>121414</v>
      </c>
      <c r="F1412">
        <v>121562</v>
      </c>
      <c r="G1412" t="s">
        <v>44</v>
      </c>
      <c r="H1412" t="s">
        <v>24</v>
      </c>
      <c r="I1412">
        <f>tbl_Fact[[#This Row],[Duration]] / 60</f>
        <v>0.16777777671814001</v>
      </c>
      <c r="J1412">
        <f>IF(OR(G1412="Run Time", G1412="CC (Changeover Cleaning)"), I1412, 0)</f>
        <v>0</v>
      </c>
      <c r="K1412">
        <f>IF(G1412&lt;&gt;"PM (Maintenance)", I1412, 0)</f>
        <v>0.16777777671814001</v>
      </c>
      <c r="L1412" s="5">
        <f>MAX(tbl_Fact[[#This Row],[TotalBiscuitsMade]],tbl_Fact[[#This Row],[GoodMadeBiscuits]])</f>
        <v>121562</v>
      </c>
      <c r="M1412" s="5">
        <f>IF(tbl_Fact[[#This Row],[Operating_Hours]]&gt;0,tbl_Fact[[#This Row],[Operating_Hours]]*51840,0)</f>
        <v>0</v>
      </c>
    </row>
    <row r="1413" spans="1:13" hidden="1" x14ac:dyDescent="0.2">
      <c r="A1413" t="s">
        <v>5</v>
      </c>
      <c r="B1413" s="1">
        <v>44384.717615740738</v>
      </c>
      <c r="C1413" s="1">
        <v>44384.71875</v>
      </c>
      <c r="D1413">
        <v>1.63333332538605</v>
      </c>
      <c r="E1413">
        <v>121281</v>
      </c>
      <c r="F1413">
        <v>121978</v>
      </c>
      <c r="G1413" t="s">
        <v>43</v>
      </c>
      <c r="H1413" t="s">
        <v>24</v>
      </c>
      <c r="I1413">
        <f>tbl_Fact[[#This Row],[Duration]] / 60</f>
        <v>2.72222220897675E-2</v>
      </c>
      <c r="J1413">
        <f>IF(OR(G1413="Run Time", G1413="CC (Changeover Cleaning)"), I1413, 0)</f>
        <v>2.72222220897675E-2</v>
      </c>
      <c r="K1413">
        <f>IF(G1413&lt;&gt;"PM (Maintenance)", I1413, 0)</f>
        <v>2.72222220897675E-2</v>
      </c>
      <c r="L1413" s="5">
        <f>MAX(tbl_Fact[[#This Row],[TotalBiscuitsMade]],tbl_Fact[[#This Row],[GoodMadeBiscuits]])</f>
        <v>121978</v>
      </c>
      <c r="M1413" s="5">
        <f>IF(tbl_Fact[[#This Row],[Operating_Hours]]&gt;0,tbl_Fact[[#This Row],[Operating_Hours]]*51840,0)</f>
        <v>1411.1999931335472</v>
      </c>
    </row>
    <row r="1414" spans="1:13" hidden="1" x14ac:dyDescent="0.2">
      <c r="A1414" t="s">
        <v>5</v>
      </c>
      <c r="B1414" s="1">
        <v>44384.71875</v>
      </c>
      <c r="C1414" s="1">
        <v>44384.719363425924</v>
      </c>
      <c r="D1414">
        <v>0.88333332538604703</v>
      </c>
      <c r="E1414">
        <v>121425</v>
      </c>
      <c r="F1414">
        <v>122139</v>
      </c>
      <c r="G1414" t="s">
        <v>44</v>
      </c>
      <c r="H1414" t="s">
        <v>24</v>
      </c>
      <c r="I1414">
        <f>tbl_Fact[[#This Row],[Duration]] / 60</f>
        <v>1.4722222089767451E-2</v>
      </c>
      <c r="J1414">
        <f>IF(OR(G1414="Run Time", G1414="CC (Changeover Cleaning)"), I1414, 0)</f>
        <v>0</v>
      </c>
      <c r="K1414">
        <f>IF(G1414&lt;&gt;"PM (Maintenance)", I1414, 0)</f>
        <v>1.4722222089767451E-2</v>
      </c>
      <c r="L1414" s="5">
        <f>MAX(tbl_Fact[[#This Row],[TotalBiscuitsMade]],tbl_Fact[[#This Row],[GoodMadeBiscuits]])</f>
        <v>122139</v>
      </c>
      <c r="M1414" s="5">
        <f>IF(tbl_Fact[[#This Row],[Operating_Hours]]&gt;0,tbl_Fact[[#This Row],[Operating_Hours]]*51840,0)</f>
        <v>0</v>
      </c>
    </row>
    <row r="1415" spans="1:13" hidden="1" x14ac:dyDescent="0.2">
      <c r="A1415" t="s">
        <v>5</v>
      </c>
      <c r="B1415" s="1">
        <v>44384.719363425924</v>
      </c>
      <c r="C1415" s="1">
        <v>44384.721331018518</v>
      </c>
      <c r="D1415">
        <v>2.8333332538604701</v>
      </c>
      <c r="E1415">
        <v>121525</v>
      </c>
      <c r="F1415">
        <v>121959</v>
      </c>
      <c r="G1415" t="s">
        <v>43</v>
      </c>
      <c r="H1415" t="s">
        <v>24</v>
      </c>
      <c r="I1415">
        <f>tbl_Fact[[#This Row],[Duration]] / 60</f>
        <v>4.7222220897674499E-2</v>
      </c>
      <c r="J1415">
        <f>IF(OR(G1415="Run Time", G1415="CC (Changeover Cleaning)"), I1415, 0)</f>
        <v>4.7222220897674499E-2</v>
      </c>
      <c r="K1415">
        <f>IF(G1415&lt;&gt;"PM (Maintenance)", I1415, 0)</f>
        <v>4.7222220897674499E-2</v>
      </c>
      <c r="L1415" s="5">
        <f>MAX(tbl_Fact[[#This Row],[TotalBiscuitsMade]],tbl_Fact[[#This Row],[GoodMadeBiscuits]])</f>
        <v>121959</v>
      </c>
      <c r="M1415" s="5">
        <f>IF(tbl_Fact[[#This Row],[Operating_Hours]]&gt;0,tbl_Fact[[#This Row],[Operating_Hours]]*51840,0)</f>
        <v>2447.999931335446</v>
      </c>
    </row>
    <row r="1416" spans="1:13" hidden="1" x14ac:dyDescent="0.2">
      <c r="A1416" t="s">
        <v>5</v>
      </c>
      <c r="B1416" s="1">
        <v>44384.721331018518</v>
      </c>
      <c r="C1416" s="1">
        <v>44384.731342592589</v>
      </c>
      <c r="D1416">
        <v>14.4166669845581</v>
      </c>
      <c r="E1416">
        <v>131659</v>
      </c>
      <c r="F1416">
        <v>132042</v>
      </c>
      <c r="G1416" t="s">
        <v>44</v>
      </c>
      <c r="H1416" t="s">
        <v>24</v>
      </c>
      <c r="I1416">
        <f>tbl_Fact[[#This Row],[Duration]] / 60</f>
        <v>0.24027778307596834</v>
      </c>
      <c r="J1416">
        <f>IF(OR(G1416="Run Time", G1416="CC (Changeover Cleaning)"), I1416, 0)</f>
        <v>0</v>
      </c>
      <c r="K1416">
        <f>IF(G1416&lt;&gt;"PM (Maintenance)", I1416, 0)</f>
        <v>0.24027778307596834</v>
      </c>
      <c r="L1416" s="5">
        <f>MAX(tbl_Fact[[#This Row],[TotalBiscuitsMade]],tbl_Fact[[#This Row],[GoodMadeBiscuits]])</f>
        <v>132042</v>
      </c>
      <c r="M1416" s="5">
        <f>IF(tbl_Fact[[#This Row],[Operating_Hours]]&gt;0,tbl_Fact[[#This Row],[Operating_Hours]]*51840,0)</f>
        <v>0</v>
      </c>
    </row>
    <row r="1417" spans="1:13" hidden="1" x14ac:dyDescent="0.2">
      <c r="A1417" t="s">
        <v>5</v>
      </c>
      <c r="B1417" s="1">
        <v>44384.731342592589</v>
      </c>
      <c r="C1417" s="1">
        <v>44384.731921296298</v>
      </c>
      <c r="D1417">
        <v>0.83333331346511796</v>
      </c>
      <c r="E1417">
        <v>131352</v>
      </c>
      <c r="F1417">
        <v>132174</v>
      </c>
      <c r="G1417" t="s">
        <v>43</v>
      </c>
      <c r="H1417" t="s">
        <v>24</v>
      </c>
      <c r="I1417">
        <f>tbl_Fact[[#This Row],[Duration]] / 60</f>
        <v>1.3888888557751966E-2</v>
      </c>
      <c r="J1417">
        <f>IF(OR(G1417="Run Time", G1417="CC (Changeover Cleaning)"), I1417, 0)</f>
        <v>1.3888888557751966E-2</v>
      </c>
      <c r="K1417">
        <f>IF(G1417&lt;&gt;"PM (Maintenance)", I1417, 0)</f>
        <v>1.3888888557751966E-2</v>
      </c>
      <c r="L1417" s="5">
        <f>MAX(tbl_Fact[[#This Row],[TotalBiscuitsMade]],tbl_Fact[[#This Row],[GoodMadeBiscuits]])</f>
        <v>132174</v>
      </c>
      <c r="M1417" s="5">
        <f>IF(tbl_Fact[[#This Row],[Operating_Hours]]&gt;0,tbl_Fact[[#This Row],[Operating_Hours]]*51840,0)</f>
        <v>719.99998283386196</v>
      </c>
    </row>
    <row r="1418" spans="1:13" hidden="1" x14ac:dyDescent="0.2">
      <c r="A1418" t="s">
        <v>5</v>
      </c>
      <c r="B1418" s="1">
        <v>44384.731921296298</v>
      </c>
      <c r="C1418" s="1">
        <v>44384.739583333336</v>
      </c>
      <c r="D1418">
        <v>11.0333337783813</v>
      </c>
      <c r="E1418">
        <v>138996</v>
      </c>
      <c r="F1418">
        <v>139399</v>
      </c>
      <c r="G1418" t="s">
        <v>44</v>
      </c>
      <c r="H1418" t="s">
        <v>24</v>
      </c>
      <c r="I1418">
        <f>tbl_Fact[[#This Row],[Duration]] / 60</f>
        <v>0.18388889630635499</v>
      </c>
      <c r="J1418">
        <f>IF(OR(G1418="Run Time", G1418="CC (Changeover Cleaning)"), I1418, 0)</f>
        <v>0</v>
      </c>
      <c r="K1418">
        <f>IF(G1418&lt;&gt;"PM (Maintenance)", I1418, 0)</f>
        <v>0.18388889630635499</v>
      </c>
      <c r="L1418" s="5">
        <f>MAX(tbl_Fact[[#This Row],[TotalBiscuitsMade]],tbl_Fact[[#This Row],[GoodMadeBiscuits]])</f>
        <v>139399</v>
      </c>
      <c r="M1418" s="5">
        <f>IF(tbl_Fact[[#This Row],[Operating_Hours]]&gt;0,tbl_Fact[[#This Row],[Operating_Hours]]*51840,0)</f>
        <v>0</v>
      </c>
    </row>
    <row r="1419" spans="1:13" hidden="1" x14ac:dyDescent="0.2">
      <c r="A1419" t="s">
        <v>5</v>
      </c>
      <c r="B1419" s="1">
        <v>44384.739583333336</v>
      </c>
      <c r="C1419" s="1">
        <v>44384.740277777775</v>
      </c>
      <c r="D1419">
        <v>1</v>
      </c>
      <c r="E1419">
        <v>139293</v>
      </c>
      <c r="F1419">
        <v>139578</v>
      </c>
      <c r="G1419" t="s">
        <v>43</v>
      </c>
      <c r="H1419" t="s">
        <v>24</v>
      </c>
      <c r="I1419">
        <f>tbl_Fact[[#This Row],[Duration]] / 60</f>
        <v>1.6666666666666666E-2</v>
      </c>
      <c r="J1419">
        <f>IF(OR(G1419="Run Time", G1419="CC (Changeover Cleaning)"), I1419, 0)</f>
        <v>1.6666666666666666E-2</v>
      </c>
      <c r="K1419">
        <f>IF(G1419&lt;&gt;"PM (Maintenance)", I1419, 0)</f>
        <v>1.6666666666666666E-2</v>
      </c>
      <c r="L1419" s="5">
        <f>MAX(tbl_Fact[[#This Row],[TotalBiscuitsMade]],tbl_Fact[[#This Row],[GoodMadeBiscuits]])</f>
        <v>139578</v>
      </c>
      <c r="M1419" s="5">
        <f>IF(tbl_Fact[[#This Row],[Operating_Hours]]&gt;0,tbl_Fact[[#This Row],[Operating_Hours]]*51840,0)</f>
        <v>864</v>
      </c>
    </row>
    <row r="1420" spans="1:13" hidden="1" x14ac:dyDescent="0.2">
      <c r="A1420" t="s">
        <v>5</v>
      </c>
      <c r="B1420" s="1">
        <v>44384.740277777775</v>
      </c>
      <c r="C1420" s="1">
        <v>44384.754120370373</v>
      </c>
      <c r="D1420">
        <v>19.933332443237301</v>
      </c>
      <c r="E1420">
        <v>152939</v>
      </c>
      <c r="F1420">
        <v>153709</v>
      </c>
      <c r="G1420" t="s">
        <v>44</v>
      </c>
      <c r="H1420" t="s">
        <v>24</v>
      </c>
      <c r="I1420">
        <f>tbl_Fact[[#This Row],[Duration]] / 60</f>
        <v>0.33222220738728836</v>
      </c>
      <c r="J1420">
        <f>IF(OR(G1420="Run Time", G1420="CC (Changeover Cleaning)"), I1420, 0)</f>
        <v>0</v>
      </c>
      <c r="K1420">
        <f>IF(G1420&lt;&gt;"PM (Maintenance)", I1420, 0)</f>
        <v>0.33222220738728836</v>
      </c>
      <c r="L1420" s="5">
        <f>MAX(tbl_Fact[[#This Row],[TotalBiscuitsMade]],tbl_Fact[[#This Row],[GoodMadeBiscuits]])</f>
        <v>153709</v>
      </c>
      <c r="M1420" s="5">
        <f>IF(tbl_Fact[[#This Row],[Operating_Hours]]&gt;0,tbl_Fact[[#This Row],[Operating_Hours]]*51840,0)</f>
        <v>0</v>
      </c>
    </row>
    <row r="1421" spans="1:13" hidden="1" x14ac:dyDescent="0.2">
      <c r="A1421" t="s">
        <v>5</v>
      </c>
      <c r="B1421" s="1">
        <v>44384.754120370373</v>
      </c>
      <c r="C1421" s="1">
        <v>44384.757025462961</v>
      </c>
      <c r="D1421">
        <v>4.1833333969116202</v>
      </c>
      <c r="E1421">
        <v>152912</v>
      </c>
      <c r="F1421">
        <v>153533</v>
      </c>
      <c r="G1421" t="s">
        <v>43</v>
      </c>
      <c r="H1421" t="s">
        <v>24</v>
      </c>
      <c r="I1421">
        <f>tbl_Fact[[#This Row],[Duration]] / 60</f>
        <v>6.972222328186034E-2</v>
      </c>
      <c r="J1421">
        <f>IF(OR(G1421="Run Time", G1421="CC (Changeover Cleaning)"), I1421, 0)</f>
        <v>6.972222328186034E-2</v>
      </c>
      <c r="K1421">
        <f>IF(G1421&lt;&gt;"PM (Maintenance)", I1421, 0)</f>
        <v>6.972222328186034E-2</v>
      </c>
      <c r="L1421" s="5">
        <f>MAX(tbl_Fact[[#This Row],[TotalBiscuitsMade]],tbl_Fact[[#This Row],[GoodMadeBiscuits]])</f>
        <v>153533</v>
      </c>
      <c r="M1421" s="5">
        <f>IF(tbl_Fact[[#This Row],[Operating_Hours]]&gt;0,tbl_Fact[[#This Row],[Operating_Hours]]*51840,0)</f>
        <v>3614.4000549316402</v>
      </c>
    </row>
    <row r="1422" spans="1:13" hidden="1" x14ac:dyDescent="0.2">
      <c r="A1422" t="s">
        <v>5</v>
      </c>
      <c r="B1422" s="1">
        <v>44384.757025462961</v>
      </c>
      <c r="C1422" s="1">
        <v>44384.758148148147</v>
      </c>
      <c r="D1422">
        <v>1.61666667461395</v>
      </c>
      <c r="E1422">
        <v>153769</v>
      </c>
      <c r="F1422">
        <v>154263</v>
      </c>
      <c r="G1422" t="s">
        <v>44</v>
      </c>
      <c r="H1422" t="s">
        <v>24</v>
      </c>
      <c r="I1422">
        <f>tbl_Fact[[#This Row],[Duration]] / 60</f>
        <v>2.6944444576899165E-2</v>
      </c>
      <c r="J1422">
        <f>IF(OR(G1422="Run Time", G1422="CC (Changeover Cleaning)"), I1422, 0)</f>
        <v>0</v>
      </c>
      <c r="K1422">
        <f>IF(G1422&lt;&gt;"PM (Maintenance)", I1422, 0)</f>
        <v>2.6944444576899165E-2</v>
      </c>
      <c r="L1422" s="5">
        <f>MAX(tbl_Fact[[#This Row],[TotalBiscuitsMade]],tbl_Fact[[#This Row],[GoodMadeBiscuits]])</f>
        <v>154263</v>
      </c>
      <c r="M1422" s="5">
        <f>IF(tbl_Fact[[#This Row],[Operating_Hours]]&gt;0,tbl_Fact[[#This Row],[Operating_Hours]]*51840,0)</f>
        <v>0</v>
      </c>
    </row>
    <row r="1423" spans="1:13" hidden="1" x14ac:dyDescent="0.2">
      <c r="A1423" t="s">
        <v>5</v>
      </c>
      <c r="B1423" s="1">
        <v>44384.758148148147</v>
      </c>
      <c r="C1423" s="1">
        <v>44384.762013888889</v>
      </c>
      <c r="D1423">
        <v>5.5666666030883798</v>
      </c>
      <c r="E1423">
        <v>153824</v>
      </c>
      <c r="F1423">
        <v>154119</v>
      </c>
      <c r="G1423" t="s">
        <v>43</v>
      </c>
      <c r="H1423" t="s">
        <v>24</v>
      </c>
      <c r="I1423">
        <f>tbl_Fact[[#This Row],[Duration]] / 60</f>
        <v>9.2777776718139665E-2</v>
      </c>
      <c r="J1423">
        <f>IF(OR(G1423="Run Time", G1423="CC (Changeover Cleaning)"), I1423, 0)</f>
        <v>9.2777776718139665E-2</v>
      </c>
      <c r="K1423">
        <f>IF(G1423&lt;&gt;"PM (Maintenance)", I1423, 0)</f>
        <v>9.2777776718139665E-2</v>
      </c>
      <c r="L1423" s="5">
        <f>MAX(tbl_Fact[[#This Row],[TotalBiscuitsMade]],tbl_Fact[[#This Row],[GoodMadeBiscuits]])</f>
        <v>154119</v>
      </c>
      <c r="M1423" s="5">
        <f>IF(tbl_Fact[[#This Row],[Operating_Hours]]&gt;0,tbl_Fact[[#This Row],[Operating_Hours]]*51840,0)</f>
        <v>4809.5999450683603</v>
      </c>
    </row>
    <row r="1424" spans="1:13" hidden="1" x14ac:dyDescent="0.2">
      <c r="A1424" t="s">
        <v>5</v>
      </c>
      <c r="B1424" s="1">
        <v>44384.762013888889</v>
      </c>
      <c r="C1424" s="1">
        <v>44384.767372685186</v>
      </c>
      <c r="D1424">
        <v>7.7166666984558097</v>
      </c>
      <c r="E1424">
        <v>159099</v>
      </c>
      <c r="F1424">
        <v>159410</v>
      </c>
      <c r="G1424" t="s">
        <v>44</v>
      </c>
      <c r="H1424" t="s">
        <v>24</v>
      </c>
      <c r="I1424">
        <f>tbl_Fact[[#This Row],[Duration]] / 60</f>
        <v>0.12861111164093017</v>
      </c>
      <c r="J1424">
        <f>IF(OR(G1424="Run Time", G1424="CC (Changeover Cleaning)"), I1424, 0)</f>
        <v>0</v>
      </c>
      <c r="K1424">
        <f>IF(G1424&lt;&gt;"PM (Maintenance)", I1424, 0)</f>
        <v>0.12861111164093017</v>
      </c>
      <c r="L1424" s="5">
        <f>MAX(tbl_Fact[[#This Row],[TotalBiscuitsMade]],tbl_Fact[[#This Row],[GoodMadeBiscuits]])</f>
        <v>159410</v>
      </c>
      <c r="M1424" s="5">
        <f>IF(tbl_Fact[[#This Row],[Operating_Hours]]&gt;0,tbl_Fact[[#This Row],[Operating_Hours]]*51840,0)</f>
        <v>0</v>
      </c>
    </row>
    <row r="1425" spans="1:13" hidden="1" x14ac:dyDescent="0.2">
      <c r="A1425" t="s">
        <v>5</v>
      </c>
      <c r="B1425" s="1">
        <v>44384.767372685186</v>
      </c>
      <c r="C1425" s="1">
        <v>44384.787164351852</v>
      </c>
      <c r="D1425">
        <v>28.5</v>
      </c>
      <c r="E1425">
        <v>159236</v>
      </c>
      <c r="F1425">
        <v>223</v>
      </c>
      <c r="G1425" t="s">
        <v>43</v>
      </c>
      <c r="H1425" t="s">
        <v>24</v>
      </c>
      <c r="I1425">
        <f>tbl_Fact[[#This Row],[Duration]] / 60</f>
        <v>0.47499999999999998</v>
      </c>
      <c r="J1425">
        <f>IF(OR(G1425="Run Time", G1425="CC (Changeover Cleaning)"), I1425, 0)</f>
        <v>0.47499999999999998</v>
      </c>
      <c r="K1425">
        <f>IF(G1425&lt;&gt;"PM (Maintenance)", I1425, 0)</f>
        <v>0.47499999999999998</v>
      </c>
      <c r="L1425" s="5">
        <f>MAX(tbl_Fact[[#This Row],[TotalBiscuitsMade]],tbl_Fact[[#This Row],[GoodMadeBiscuits]])</f>
        <v>159236</v>
      </c>
      <c r="M1425" s="5">
        <f>IF(tbl_Fact[[#This Row],[Operating_Hours]]&gt;0,tbl_Fact[[#This Row],[Operating_Hours]]*51840,0)</f>
        <v>24624</v>
      </c>
    </row>
    <row r="1426" spans="1:13" hidden="1" x14ac:dyDescent="0.2">
      <c r="A1426" t="s">
        <v>6</v>
      </c>
      <c r="B1426" s="1">
        <v>44384.776956018519</v>
      </c>
      <c r="C1426" s="1">
        <v>44384.776979166665</v>
      </c>
      <c r="D1426">
        <v>3.32666672766209E-2</v>
      </c>
      <c r="E1426">
        <v>0</v>
      </c>
      <c r="F1426">
        <v>58</v>
      </c>
      <c r="G1426" t="s">
        <v>43</v>
      </c>
      <c r="H1426" t="s">
        <v>24</v>
      </c>
      <c r="I1426">
        <f>tbl_Fact[[#This Row],[Duration]] / 60</f>
        <v>5.5444445461034835E-4</v>
      </c>
      <c r="J1426">
        <f>IF(OR(G1426="Run Time", G1426="CC (Changeover Cleaning)"), I1426, 0)</f>
        <v>5.5444445461034835E-4</v>
      </c>
      <c r="K1426">
        <f>IF(G1426&lt;&gt;"PM (Maintenance)", I1426, 0)</f>
        <v>5.5444445461034835E-4</v>
      </c>
      <c r="L1426" s="5">
        <f>MAX(tbl_Fact[[#This Row],[TotalBiscuitsMade]],tbl_Fact[[#This Row],[GoodMadeBiscuits]])</f>
        <v>58</v>
      </c>
      <c r="M1426" s="5">
        <f>IF(tbl_Fact[[#This Row],[Operating_Hours]]&gt;0,tbl_Fact[[#This Row],[Operating_Hours]]*51840,0)</f>
        <v>28.742400527000459</v>
      </c>
    </row>
    <row r="1427" spans="1:13" hidden="1" x14ac:dyDescent="0.2">
      <c r="A1427" t="s">
        <v>6</v>
      </c>
      <c r="B1427" s="1">
        <v>44384.776979166665</v>
      </c>
      <c r="C1427" s="1">
        <v>44384.777129629627</v>
      </c>
      <c r="D1427">
        <v>0.21663333475589799</v>
      </c>
      <c r="E1427">
        <v>0</v>
      </c>
      <c r="F1427">
        <v>391</v>
      </c>
      <c r="G1427" t="s">
        <v>44</v>
      </c>
      <c r="H1427" t="s">
        <v>24</v>
      </c>
      <c r="I1427">
        <f>tbl_Fact[[#This Row],[Duration]] / 60</f>
        <v>3.6105555792649664E-3</v>
      </c>
      <c r="J1427">
        <f>IF(OR(G1427="Run Time", G1427="CC (Changeover Cleaning)"), I1427, 0)</f>
        <v>0</v>
      </c>
      <c r="K1427">
        <f>IF(G1427&lt;&gt;"PM (Maintenance)", I1427, 0)</f>
        <v>3.6105555792649664E-3</v>
      </c>
      <c r="L1427" s="5">
        <f>MAX(tbl_Fact[[#This Row],[TotalBiscuitsMade]],tbl_Fact[[#This Row],[GoodMadeBiscuits]])</f>
        <v>391</v>
      </c>
      <c r="M1427" s="5">
        <f>IF(tbl_Fact[[#This Row],[Operating_Hours]]&gt;0,tbl_Fact[[#This Row],[Operating_Hours]]*51840,0)</f>
        <v>0</v>
      </c>
    </row>
    <row r="1428" spans="1:13" hidden="1" x14ac:dyDescent="0.2">
      <c r="A1428" t="s">
        <v>7</v>
      </c>
      <c r="B1428" s="1">
        <v>44384.777129629627</v>
      </c>
      <c r="C1428" s="1">
        <v>44384.779664351852</v>
      </c>
      <c r="D1428">
        <v>3.6500000953674299</v>
      </c>
      <c r="E1428">
        <v>0</v>
      </c>
      <c r="F1428">
        <v>323</v>
      </c>
      <c r="G1428" t="s">
        <v>43</v>
      </c>
      <c r="H1428" t="s">
        <v>24</v>
      </c>
      <c r="I1428">
        <f>tbl_Fact[[#This Row],[Duration]] / 60</f>
        <v>6.08333349227905E-2</v>
      </c>
      <c r="J1428">
        <f>IF(OR(G1428="Run Time", G1428="CC (Changeover Cleaning)"), I1428, 0)</f>
        <v>6.08333349227905E-2</v>
      </c>
      <c r="K1428">
        <f>IF(G1428&lt;&gt;"PM (Maintenance)", I1428, 0)</f>
        <v>6.08333349227905E-2</v>
      </c>
      <c r="L1428" s="5">
        <f>MAX(tbl_Fact[[#This Row],[TotalBiscuitsMade]],tbl_Fact[[#This Row],[GoodMadeBiscuits]])</f>
        <v>323</v>
      </c>
      <c r="M1428" s="5">
        <f>IF(tbl_Fact[[#This Row],[Operating_Hours]]&gt;0,tbl_Fact[[#This Row],[Operating_Hours]]*51840,0)</f>
        <v>3153.6000823974596</v>
      </c>
    </row>
    <row r="1429" spans="1:13" hidden="1" x14ac:dyDescent="0.2">
      <c r="A1429" t="s">
        <v>6</v>
      </c>
      <c r="B1429" s="1">
        <v>44384.777129629627</v>
      </c>
      <c r="C1429" s="1">
        <v>44385.284039351849</v>
      </c>
      <c r="D1429">
        <v>729.94671630859398</v>
      </c>
      <c r="E1429">
        <v>0</v>
      </c>
      <c r="F1429">
        <v>407</v>
      </c>
      <c r="G1429" t="s">
        <v>43</v>
      </c>
      <c r="H1429" t="s">
        <v>3</v>
      </c>
      <c r="I1429">
        <f>tbl_Fact[[#This Row],[Duration]] / 60</f>
        <v>12.165778605143233</v>
      </c>
      <c r="J1429">
        <f>IF(OR(G1429="Run Time", G1429="CC (Changeover Cleaning)"), I1429, 0)</f>
        <v>12.165778605143233</v>
      </c>
      <c r="K1429">
        <f>IF(G1429&lt;&gt;"PM (Maintenance)", I1429, 0)</f>
        <v>12.165778605143233</v>
      </c>
      <c r="L1429" s="5">
        <f>MAX(tbl_Fact[[#This Row],[TotalBiscuitsMade]],tbl_Fact[[#This Row],[GoodMadeBiscuits]])</f>
        <v>407</v>
      </c>
      <c r="M1429" s="5">
        <f>IF(tbl_Fact[[#This Row],[Operating_Hours]]&gt;0,tbl_Fact[[#This Row],[Operating_Hours]]*51840,0)</f>
        <v>630673.96289062523</v>
      </c>
    </row>
    <row r="1430" spans="1:13" hidden="1" x14ac:dyDescent="0.2">
      <c r="A1430" t="s">
        <v>7</v>
      </c>
      <c r="B1430" s="1">
        <v>44384.779664351852</v>
      </c>
      <c r="C1430" s="1">
        <v>44385.284016203703</v>
      </c>
      <c r="D1430">
        <v>726.263427734375</v>
      </c>
      <c r="E1430">
        <v>0</v>
      </c>
      <c r="F1430">
        <v>416</v>
      </c>
      <c r="G1430" t="s">
        <v>44</v>
      </c>
      <c r="H1430" t="s">
        <v>3</v>
      </c>
      <c r="I1430">
        <f>tbl_Fact[[#This Row],[Duration]] / 60</f>
        <v>12.104390462239584</v>
      </c>
      <c r="J1430">
        <f>IF(OR(G1430="Run Time", G1430="CC (Changeover Cleaning)"), I1430, 0)</f>
        <v>0</v>
      </c>
      <c r="K1430">
        <f>IF(G1430&lt;&gt;"PM (Maintenance)", I1430, 0)</f>
        <v>12.104390462239584</v>
      </c>
      <c r="L1430" s="5">
        <f>MAX(tbl_Fact[[#This Row],[TotalBiscuitsMade]],tbl_Fact[[#This Row],[GoodMadeBiscuits]])</f>
        <v>416</v>
      </c>
      <c r="M1430" s="5">
        <f>IF(tbl_Fact[[#This Row],[Operating_Hours]]&gt;0,tbl_Fact[[#This Row],[Operating_Hours]]*51840,0)</f>
        <v>0</v>
      </c>
    </row>
    <row r="1431" spans="1:13" hidden="1" x14ac:dyDescent="0.2">
      <c r="A1431" t="s">
        <v>5</v>
      </c>
      <c r="B1431" s="1">
        <v>44384.787164351852</v>
      </c>
      <c r="C1431" s="1">
        <v>44384.788773148146</v>
      </c>
      <c r="D1431">
        <v>2.3166666030883798</v>
      </c>
      <c r="E1431">
        <v>160350</v>
      </c>
      <c r="F1431">
        <v>1626</v>
      </c>
      <c r="G1431" t="s">
        <v>44</v>
      </c>
      <c r="H1431" t="s">
        <v>24</v>
      </c>
      <c r="I1431">
        <f>tbl_Fact[[#This Row],[Duration]] / 60</f>
        <v>3.8611110051472997E-2</v>
      </c>
      <c r="J1431">
        <f>IF(OR(G1431="Run Time", G1431="CC (Changeover Cleaning)"), I1431, 0)</f>
        <v>0</v>
      </c>
      <c r="K1431">
        <f>IF(G1431&lt;&gt;"PM (Maintenance)", I1431, 0)</f>
        <v>3.8611110051472997E-2</v>
      </c>
      <c r="L1431" s="5">
        <f>MAX(tbl_Fact[[#This Row],[TotalBiscuitsMade]],tbl_Fact[[#This Row],[GoodMadeBiscuits]])</f>
        <v>160350</v>
      </c>
      <c r="M1431" s="5">
        <f>IF(tbl_Fact[[#This Row],[Operating_Hours]]&gt;0,tbl_Fact[[#This Row],[Operating_Hours]]*51840,0)</f>
        <v>0</v>
      </c>
    </row>
    <row r="1432" spans="1:13" hidden="1" x14ac:dyDescent="0.2">
      <c r="A1432" t="s">
        <v>5</v>
      </c>
      <c r="B1432" s="1">
        <v>44384.788773148146</v>
      </c>
      <c r="C1432" s="1">
        <v>44384.789699074077</v>
      </c>
      <c r="D1432">
        <v>1.3333333730697601</v>
      </c>
      <c r="E1432">
        <v>160222</v>
      </c>
      <c r="F1432">
        <v>1792</v>
      </c>
      <c r="G1432" t="s">
        <v>43</v>
      </c>
      <c r="H1432" t="s">
        <v>24</v>
      </c>
      <c r="I1432">
        <f>tbl_Fact[[#This Row],[Duration]] / 60</f>
        <v>2.2222222884496001E-2</v>
      </c>
      <c r="J1432">
        <f>IF(OR(G1432="Run Time", G1432="CC (Changeover Cleaning)"), I1432, 0)</f>
        <v>2.2222222884496001E-2</v>
      </c>
      <c r="K1432">
        <f>IF(G1432&lt;&gt;"PM (Maintenance)", I1432, 0)</f>
        <v>2.2222222884496001E-2</v>
      </c>
      <c r="L1432" s="5">
        <f>MAX(tbl_Fact[[#This Row],[TotalBiscuitsMade]],tbl_Fact[[#This Row],[GoodMadeBiscuits]])</f>
        <v>160222</v>
      </c>
      <c r="M1432" s="5">
        <f>IF(tbl_Fact[[#This Row],[Operating_Hours]]&gt;0,tbl_Fact[[#This Row],[Operating_Hours]]*51840,0)</f>
        <v>1152.0000343322727</v>
      </c>
    </row>
    <row r="1433" spans="1:13" hidden="1" x14ac:dyDescent="0.2">
      <c r="A1433" t="s">
        <v>5</v>
      </c>
      <c r="B1433" s="1">
        <v>44384.789699074077</v>
      </c>
      <c r="C1433" s="1">
        <v>44384.803148148145</v>
      </c>
      <c r="D1433">
        <v>19.3666667938232</v>
      </c>
      <c r="E1433">
        <v>174199</v>
      </c>
      <c r="F1433">
        <v>15275</v>
      </c>
      <c r="G1433" t="s">
        <v>44</v>
      </c>
      <c r="H1433" t="s">
        <v>24</v>
      </c>
      <c r="I1433">
        <f>tbl_Fact[[#This Row],[Duration]] / 60</f>
        <v>0.32277777989705331</v>
      </c>
      <c r="J1433">
        <f>IF(OR(G1433="Run Time", G1433="CC (Changeover Cleaning)"), I1433, 0)</f>
        <v>0</v>
      </c>
      <c r="K1433">
        <f>IF(G1433&lt;&gt;"PM (Maintenance)", I1433, 0)</f>
        <v>0.32277777989705331</v>
      </c>
      <c r="L1433" s="5">
        <f>MAX(tbl_Fact[[#This Row],[TotalBiscuitsMade]],tbl_Fact[[#This Row],[GoodMadeBiscuits]])</f>
        <v>174199</v>
      </c>
      <c r="M1433" s="5">
        <f>IF(tbl_Fact[[#This Row],[Operating_Hours]]&gt;0,tbl_Fact[[#This Row],[Operating_Hours]]*51840,0)</f>
        <v>0</v>
      </c>
    </row>
    <row r="1434" spans="1:13" hidden="1" x14ac:dyDescent="0.2">
      <c r="A1434" t="s">
        <v>5</v>
      </c>
      <c r="B1434" s="1">
        <v>44384.789699074077</v>
      </c>
      <c r="C1434" s="1">
        <v>44384.789699074077</v>
      </c>
      <c r="D1434">
        <v>0</v>
      </c>
      <c r="E1434">
        <v>162050</v>
      </c>
      <c r="F1434">
        <v>3453</v>
      </c>
      <c r="G1434" t="s">
        <v>44</v>
      </c>
      <c r="H1434" t="s">
        <v>24</v>
      </c>
      <c r="I1434">
        <f>tbl_Fact[[#This Row],[Duration]] / 60</f>
        <v>0</v>
      </c>
      <c r="J1434">
        <f>IF(OR(G1434="Run Time", G1434="CC (Changeover Cleaning)"), I1434, 0)</f>
        <v>0</v>
      </c>
      <c r="K1434">
        <f>IF(G1434&lt;&gt;"PM (Maintenance)", I1434, 0)</f>
        <v>0</v>
      </c>
      <c r="L1434" s="5">
        <f>MAX(tbl_Fact[[#This Row],[TotalBiscuitsMade]],tbl_Fact[[#This Row],[GoodMadeBiscuits]])</f>
        <v>162050</v>
      </c>
      <c r="M1434" s="5">
        <f>IF(tbl_Fact[[#This Row],[Operating_Hours]]&gt;0,tbl_Fact[[#This Row],[Operating_Hours]]*51840,0)</f>
        <v>0</v>
      </c>
    </row>
    <row r="1435" spans="1:13" hidden="1" x14ac:dyDescent="0.2">
      <c r="A1435" t="s">
        <v>5</v>
      </c>
      <c r="B1435" s="1">
        <v>44384.803148148145</v>
      </c>
      <c r="C1435" s="1">
        <v>44384.808564814812</v>
      </c>
      <c r="D1435">
        <v>7.8000001907348597</v>
      </c>
      <c r="E1435">
        <v>174200</v>
      </c>
      <c r="F1435">
        <v>15220</v>
      </c>
      <c r="G1435" t="s">
        <v>43</v>
      </c>
      <c r="H1435" t="s">
        <v>24</v>
      </c>
      <c r="I1435">
        <f>tbl_Fact[[#This Row],[Duration]] / 60</f>
        <v>0.13000000317891433</v>
      </c>
      <c r="J1435">
        <f>IF(OR(G1435="Run Time", G1435="CC (Changeover Cleaning)"), I1435, 0)</f>
        <v>0.13000000317891433</v>
      </c>
      <c r="K1435">
        <f>IF(G1435&lt;&gt;"PM (Maintenance)", I1435, 0)</f>
        <v>0.13000000317891433</v>
      </c>
      <c r="L1435" s="5">
        <f>MAX(tbl_Fact[[#This Row],[TotalBiscuitsMade]],tbl_Fact[[#This Row],[GoodMadeBiscuits]])</f>
        <v>174200</v>
      </c>
      <c r="M1435" s="5">
        <f>IF(tbl_Fact[[#This Row],[Operating_Hours]]&gt;0,tbl_Fact[[#This Row],[Operating_Hours]]*51840,0)</f>
        <v>6739.2001647949191</v>
      </c>
    </row>
    <row r="1436" spans="1:13" hidden="1" x14ac:dyDescent="0.2">
      <c r="A1436" t="s">
        <v>5</v>
      </c>
      <c r="B1436" s="1">
        <v>44384.808564814812</v>
      </c>
      <c r="C1436" s="1">
        <v>44384.809074074074</v>
      </c>
      <c r="D1436">
        <v>0.73333334922790505</v>
      </c>
      <c r="E1436">
        <v>174462</v>
      </c>
      <c r="F1436">
        <v>15517</v>
      </c>
      <c r="G1436" t="s">
        <v>44</v>
      </c>
      <c r="H1436" t="s">
        <v>24</v>
      </c>
      <c r="I1436">
        <f>tbl_Fact[[#This Row],[Duration]] / 60</f>
        <v>1.2222222487131751E-2</v>
      </c>
      <c r="J1436">
        <f>IF(OR(G1436="Run Time", G1436="CC (Changeover Cleaning)"), I1436, 0)</f>
        <v>0</v>
      </c>
      <c r="K1436">
        <f>IF(G1436&lt;&gt;"PM (Maintenance)", I1436, 0)</f>
        <v>1.2222222487131751E-2</v>
      </c>
      <c r="L1436" s="5">
        <f>MAX(tbl_Fact[[#This Row],[TotalBiscuitsMade]],tbl_Fact[[#This Row],[GoodMadeBiscuits]])</f>
        <v>174462</v>
      </c>
      <c r="M1436" s="5">
        <f>IF(tbl_Fact[[#This Row],[Operating_Hours]]&gt;0,tbl_Fact[[#This Row],[Operating_Hours]]*51840,0)</f>
        <v>0</v>
      </c>
    </row>
    <row r="1437" spans="1:13" hidden="1" x14ac:dyDescent="0.2">
      <c r="A1437" t="s">
        <v>5</v>
      </c>
      <c r="B1437" s="1">
        <v>44384.809074074074</v>
      </c>
      <c r="C1437" s="1">
        <v>44384.810370370367</v>
      </c>
      <c r="D1437">
        <v>1.86666667461395</v>
      </c>
      <c r="E1437">
        <v>174319</v>
      </c>
      <c r="F1437">
        <v>15265</v>
      </c>
      <c r="G1437" t="s">
        <v>43</v>
      </c>
      <c r="H1437" t="s">
        <v>24</v>
      </c>
      <c r="I1437">
        <f>tbl_Fact[[#This Row],[Duration]] / 60</f>
        <v>3.1111111243565834E-2</v>
      </c>
      <c r="J1437">
        <f>IF(OR(G1437="Run Time", G1437="CC (Changeover Cleaning)"), I1437, 0)</f>
        <v>3.1111111243565834E-2</v>
      </c>
      <c r="K1437">
        <f>IF(G1437&lt;&gt;"PM (Maintenance)", I1437, 0)</f>
        <v>3.1111111243565834E-2</v>
      </c>
      <c r="L1437" s="5">
        <f>MAX(tbl_Fact[[#This Row],[TotalBiscuitsMade]],tbl_Fact[[#This Row],[GoodMadeBiscuits]])</f>
        <v>174319</v>
      </c>
      <c r="M1437" s="5">
        <f>IF(tbl_Fact[[#This Row],[Operating_Hours]]&gt;0,tbl_Fact[[#This Row],[Operating_Hours]]*51840,0)</f>
        <v>1612.8000068664528</v>
      </c>
    </row>
    <row r="1438" spans="1:13" hidden="1" x14ac:dyDescent="0.2">
      <c r="A1438" t="s">
        <v>5</v>
      </c>
      <c r="B1438" s="1">
        <v>44384.810370370367</v>
      </c>
      <c r="C1438" s="1">
        <v>44384.811030092591</v>
      </c>
      <c r="D1438">
        <v>0.94999998807907104</v>
      </c>
      <c r="E1438">
        <v>174684</v>
      </c>
      <c r="F1438">
        <v>15914</v>
      </c>
      <c r="G1438" t="s">
        <v>44</v>
      </c>
      <c r="H1438" t="s">
        <v>24</v>
      </c>
      <c r="I1438">
        <f>tbl_Fact[[#This Row],[Duration]] / 60</f>
        <v>1.5833333134651184E-2</v>
      </c>
      <c r="J1438">
        <f>IF(OR(G1438="Run Time", G1438="CC (Changeover Cleaning)"), I1438, 0)</f>
        <v>0</v>
      </c>
      <c r="K1438">
        <f>IF(G1438&lt;&gt;"PM (Maintenance)", I1438, 0)</f>
        <v>1.5833333134651184E-2</v>
      </c>
      <c r="L1438" s="5">
        <f>MAX(tbl_Fact[[#This Row],[TotalBiscuitsMade]],tbl_Fact[[#This Row],[GoodMadeBiscuits]])</f>
        <v>174684</v>
      </c>
      <c r="M1438" s="5">
        <f>IF(tbl_Fact[[#This Row],[Operating_Hours]]&gt;0,tbl_Fact[[#This Row],[Operating_Hours]]*51840,0)</f>
        <v>0</v>
      </c>
    </row>
    <row r="1439" spans="1:13" hidden="1" x14ac:dyDescent="0.2">
      <c r="A1439" t="s">
        <v>5</v>
      </c>
      <c r="B1439" s="1">
        <v>44384.811030092591</v>
      </c>
      <c r="C1439" s="1">
        <v>44384.813032407408</v>
      </c>
      <c r="D1439">
        <v>2.88333344459534</v>
      </c>
      <c r="E1439">
        <v>174577</v>
      </c>
      <c r="F1439">
        <v>15876</v>
      </c>
      <c r="G1439" t="s">
        <v>43</v>
      </c>
      <c r="H1439" t="s">
        <v>24</v>
      </c>
      <c r="I1439">
        <f>tbl_Fact[[#This Row],[Duration]] / 60</f>
        <v>4.8055557409922331E-2</v>
      </c>
      <c r="J1439">
        <f>IF(OR(G1439="Run Time", G1439="CC (Changeover Cleaning)"), I1439, 0)</f>
        <v>4.8055557409922331E-2</v>
      </c>
      <c r="K1439">
        <f>IF(G1439&lt;&gt;"PM (Maintenance)", I1439, 0)</f>
        <v>4.8055557409922331E-2</v>
      </c>
      <c r="L1439" s="5">
        <f>MAX(tbl_Fact[[#This Row],[TotalBiscuitsMade]],tbl_Fact[[#This Row],[GoodMadeBiscuits]])</f>
        <v>174577</v>
      </c>
      <c r="M1439" s="5">
        <f>IF(tbl_Fact[[#This Row],[Operating_Hours]]&gt;0,tbl_Fact[[#This Row],[Operating_Hours]]*51840,0)</f>
        <v>2491.2000961303738</v>
      </c>
    </row>
    <row r="1440" spans="1:13" hidden="1" x14ac:dyDescent="0.2">
      <c r="A1440" t="s">
        <v>5</v>
      </c>
      <c r="B1440" s="1">
        <v>44384.813032407408</v>
      </c>
      <c r="C1440" s="1">
        <v>44384.81417824074</v>
      </c>
      <c r="D1440">
        <v>1.6499999761581401</v>
      </c>
      <c r="E1440">
        <v>175414</v>
      </c>
      <c r="F1440">
        <v>16669</v>
      </c>
      <c r="G1440" t="s">
        <v>44</v>
      </c>
      <c r="H1440" t="s">
        <v>24</v>
      </c>
      <c r="I1440">
        <f>tbl_Fact[[#This Row],[Duration]] / 60</f>
        <v>2.7499999602635668E-2</v>
      </c>
      <c r="J1440">
        <f>IF(OR(G1440="Run Time", G1440="CC (Changeover Cleaning)"), I1440, 0)</f>
        <v>0</v>
      </c>
      <c r="K1440">
        <f>IF(G1440&lt;&gt;"PM (Maintenance)", I1440, 0)</f>
        <v>2.7499999602635668E-2</v>
      </c>
      <c r="L1440" s="5">
        <f>MAX(tbl_Fact[[#This Row],[TotalBiscuitsMade]],tbl_Fact[[#This Row],[GoodMadeBiscuits]])</f>
        <v>175414</v>
      </c>
      <c r="M1440" s="5">
        <f>IF(tbl_Fact[[#This Row],[Operating_Hours]]&gt;0,tbl_Fact[[#This Row],[Operating_Hours]]*51840,0)</f>
        <v>0</v>
      </c>
    </row>
    <row r="1441" spans="1:13" hidden="1" x14ac:dyDescent="0.2">
      <c r="A1441" t="s">
        <v>5</v>
      </c>
      <c r="B1441" s="1">
        <v>44384.81417824074</v>
      </c>
      <c r="C1441" s="1">
        <v>44384.81554398148</v>
      </c>
      <c r="D1441">
        <v>1.9666666984558101</v>
      </c>
      <c r="E1441">
        <v>175287</v>
      </c>
      <c r="F1441">
        <v>16900</v>
      </c>
      <c r="G1441" t="s">
        <v>43</v>
      </c>
      <c r="H1441" t="s">
        <v>24</v>
      </c>
      <c r="I1441">
        <f>tbl_Fact[[#This Row],[Duration]] / 60</f>
        <v>3.2777778307596837E-2</v>
      </c>
      <c r="J1441">
        <f>IF(OR(G1441="Run Time", G1441="CC (Changeover Cleaning)"), I1441, 0)</f>
        <v>3.2777778307596837E-2</v>
      </c>
      <c r="K1441">
        <f>IF(G1441&lt;&gt;"PM (Maintenance)", I1441, 0)</f>
        <v>3.2777778307596837E-2</v>
      </c>
      <c r="L1441" s="5">
        <f>MAX(tbl_Fact[[#This Row],[TotalBiscuitsMade]],tbl_Fact[[#This Row],[GoodMadeBiscuits]])</f>
        <v>175287</v>
      </c>
      <c r="M1441" s="5">
        <f>IF(tbl_Fact[[#This Row],[Operating_Hours]]&gt;0,tbl_Fact[[#This Row],[Operating_Hours]]*51840,0)</f>
        <v>1699.2000274658201</v>
      </c>
    </row>
    <row r="1442" spans="1:13" hidden="1" x14ac:dyDescent="0.2">
      <c r="A1442" t="s">
        <v>5</v>
      </c>
      <c r="B1442" s="1">
        <v>44384.81554398148</v>
      </c>
      <c r="C1442" s="1">
        <v>44384.816134259258</v>
      </c>
      <c r="D1442">
        <v>0.85000002384185802</v>
      </c>
      <c r="E1442">
        <v>175986</v>
      </c>
      <c r="F1442">
        <v>16868</v>
      </c>
      <c r="G1442" t="s">
        <v>44</v>
      </c>
      <c r="H1442" t="s">
        <v>24</v>
      </c>
      <c r="I1442">
        <f>tbl_Fact[[#This Row],[Duration]] / 60</f>
        <v>1.4166667064030967E-2</v>
      </c>
      <c r="J1442">
        <f>IF(OR(G1442="Run Time", G1442="CC (Changeover Cleaning)"), I1442, 0)</f>
        <v>0</v>
      </c>
      <c r="K1442">
        <f>IF(G1442&lt;&gt;"PM (Maintenance)", I1442, 0)</f>
        <v>1.4166667064030967E-2</v>
      </c>
      <c r="L1442" s="5">
        <f>MAX(tbl_Fact[[#This Row],[TotalBiscuitsMade]],tbl_Fact[[#This Row],[GoodMadeBiscuits]])</f>
        <v>175986</v>
      </c>
      <c r="M1442" s="5">
        <f>IF(tbl_Fact[[#This Row],[Operating_Hours]]&gt;0,tbl_Fact[[#This Row],[Operating_Hours]]*51840,0)</f>
        <v>0</v>
      </c>
    </row>
    <row r="1443" spans="1:13" hidden="1" x14ac:dyDescent="0.2">
      <c r="A1443" t="s">
        <v>5</v>
      </c>
      <c r="B1443" s="1">
        <v>44384.816134259258</v>
      </c>
      <c r="C1443" s="1">
        <v>44384.954733796294</v>
      </c>
      <c r="D1443">
        <v>199.58332824707</v>
      </c>
      <c r="E1443">
        <v>175694</v>
      </c>
      <c r="F1443">
        <v>16815</v>
      </c>
      <c r="G1443" t="s">
        <v>43</v>
      </c>
      <c r="H1443" t="s">
        <v>24</v>
      </c>
      <c r="I1443">
        <f>tbl_Fact[[#This Row],[Duration]] / 60</f>
        <v>3.3263888041178333</v>
      </c>
      <c r="J1443">
        <f>IF(OR(G1443="Run Time", G1443="CC (Changeover Cleaning)"), I1443, 0)</f>
        <v>3.3263888041178333</v>
      </c>
      <c r="K1443">
        <f>IF(G1443&lt;&gt;"PM (Maintenance)", I1443, 0)</f>
        <v>3.3263888041178333</v>
      </c>
      <c r="L1443" s="5">
        <f>MAX(tbl_Fact[[#This Row],[TotalBiscuitsMade]],tbl_Fact[[#This Row],[GoodMadeBiscuits]])</f>
        <v>175694</v>
      </c>
      <c r="M1443" s="5">
        <f>IF(tbl_Fact[[#This Row],[Operating_Hours]]&gt;0,tbl_Fact[[#This Row],[Operating_Hours]]*51840,0)</f>
        <v>172439.99560546849</v>
      </c>
    </row>
    <row r="1444" spans="1:13" hidden="1" x14ac:dyDescent="0.2">
      <c r="A1444" t="s">
        <v>5</v>
      </c>
      <c r="B1444" s="1">
        <v>44384.954733796294</v>
      </c>
      <c r="C1444" s="1">
        <v>44384.955381944441</v>
      </c>
      <c r="D1444">
        <v>0.93333333730697599</v>
      </c>
      <c r="E1444">
        <v>176105</v>
      </c>
      <c r="F1444">
        <v>17204</v>
      </c>
      <c r="G1444" t="s">
        <v>44</v>
      </c>
      <c r="H1444" t="s">
        <v>24</v>
      </c>
      <c r="I1444">
        <f>tbl_Fact[[#This Row],[Duration]] / 60</f>
        <v>1.5555555621782933E-2</v>
      </c>
      <c r="J1444">
        <f>IF(OR(G1444="Run Time", G1444="CC (Changeover Cleaning)"), I1444, 0)</f>
        <v>0</v>
      </c>
      <c r="K1444">
        <f>IF(G1444&lt;&gt;"PM (Maintenance)", I1444, 0)</f>
        <v>1.5555555621782933E-2</v>
      </c>
      <c r="L1444" s="5">
        <f>MAX(tbl_Fact[[#This Row],[TotalBiscuitsMade]],tbl_Fact[[#This Row],[GoodMadeBiscuits]])</f>
        <v>176105</v>
      </c>
      <c r="M1444" s="5">
        <f>IF(tbl_Fact[[#This Row],[Operating_Hours]]&gt;0,tbl_Fact[[#This Row],[Operating_Hours]]*51840,0)</f>
        <v>0</v>
      </c>
    </row>
    <row r="1445" spans="1:13" hidden="1" x14ac:dyDescent="0.2">
      <c r="A1445" t="s">
        <v>5</v>
      </c>
      <c r="B1445" s="1">
        <v>44384.955381944441</v>
      </c>
      <c r="C1445" s="1">
        <v>44384.956446759257</v>
      </c>
      <c r="D1445">
        <v>1.5333333015441899</v>
      </c>
      <c r="E1445">
        <v>176115</v>
      </c>
      <c r="F1445">
        <v>17270</v>
      </c>
      <c r="G1445" t="s">
        <v>43</v>
      </c>
      <c r="H1445" t="s">
        <v>24</v>
      </c>
      <c r="I1445">
        <f>tbl_Fact[[#This Row],[Duration]] / 60</f>
        <v>2.5555555025736497E-2</v>
      </c>
      <c r="J1445">
        <f>IF(OR(G1445="Run Time", G1445="CC (Changeover Cleaning)"), I1445, 0)</f>
        <v>2.5555555025736497E-2</v>
      </c>
      <c r="K1445">
        <f>IF(G1445&lt;&gt;"PM (Maintenance)", I1445, 0)</f>
        <v>2.5555555025736497E-2</v>
      </c>
      <c r="L1445" s="5">
        <f>MAX(tbl_Fact[[#This Row],[TotalBiscuitsMade]],tbl_Fact[[#This Row],[GoodMadeBiscuits]])</f>
        <v>176115</v>
      </c>
      <c r="M1445" s="5">
        <f>IF(tbl_Fact[[#This Row],[Operating_Hours]]&gt;0,tbl_Fact[[#This Row],[Operating_Hours]]*51840,0)</f>
        <v>1324.7999725341799</v>
      </c>
    </row>
    <row r="1446" spans="1:13" hidden="1" x14ac:dyDescent="0.2">
      <c r="A1446" t="s">
        <v>5</v>
      </c>
      <c r="B1446" s="1">
        <v>44384.956446759257</v>
      </c>
      <c r="C1446" s="1">
        <v>44384.957326388889</v>
      </c>
      <c r="D1446">
        <v>1.2666666507720901</v>
      </c>
      <c r="E1446">
        <v>176793</v>
      </c>
      <c r="F1446">
        <v>18032</v>
      </c>
      <c r="G1446" t="s">
        <v>44</v>
      </c>
      <c r="H1446" t="s">
        <v>24</v>
      </c>
      <c r="I1446">
        <f>tbl_Fact[[#This Row],[Duration]] / 60</f>
        <v>2.11111108462015E-2</v>
      </c>
      <c r="J1446">
        <f>IF(OR(G1446="Run Time", G1446="CC (Changeover Cleaning)"), I1446, 0)</f>
        <v>0</v>
      </c>
      <c r="K1446">
        <f>IF(G1446&lt;&gt;"PM (Maintenance)", I1446, 0)</f>
        <v>2.11111108462015E-2</v>
      </c>
      <c r="L1446" s="5">
        <f>MAX(tbl_Fact[[#This Row],[TotalBiscuitsMade]],tbl_Fact[[#This Row],[GoodMadeBiscuits]])</f>
        <v>176793</v>
      </c>
      <c r="M1446" s="5">
        <f>IF(tbl_Fact[[#This Row],[Operating_Hours]]&gt;0,tbl_Fact[[#This Row],[Operating_Hours]]*51840,0)</f>
        <v>0</v>
      </c>
    </row>
    <row r="1447" spans="1:13" hidden="1" x14ac:dyDescent="0.2">
      <c r="A1447" t="s">
        <v>5</v>
      </c>
      <c r="B1447" s="1">
        <v>44384.957326388889</v>
      </c>
      <c r="C1447" s="1">
        <v>44384.960173611114</v>
      </c>
      <c r="D1447">
        <v>4.0999999046325701</v>
      </c>
      <c r="E1447">
        <v>176822</v>
      </c>
      <c r="F1447">
        <v>17813</v>
      </c>
      <c r="G1447" t="s">
        <v>43</v>
      </c>
      <c r="H1447" t="s">
        <v>24</v>
      </c>
      <c r="I1447">
        <f>tbl_Fact[[#This Row],[Duration]] / 60</f>
        <v>6.8333331743876166E-2</v>
      </c>
      <c r="J1447">
        <f>IF(OR(G1447="Run Time", G1447="CC (Changeover Cleaning)"), I1447, 0)</f>
        <v>6.8333331743876166E-2</v>
      </c>
      <c r="K1447">
        <f>IF(G1447&lt;&gt;"PM (Maintenance)", I1447, 0)</f>
        <v>6.8333331743876166E-2</v>
      </c>
      <c r="L1447" s="5">
        <f>MAX(tbl_Fact[[#This Row],[TotalBiscuitsMade]],tbl_Fact[[#This Row],[GoodMadeBiscuits]])</f>
        <v>176822</v>
      </c>
      <c r="M1447" s="5">
        <f>IF(tbl_Fact[[#This Row],[Operating_Hours]]&gt;0,tbl_Fact[[#This Row],[Operating_Hours]]*51840,0)</f>
        <v>3542.3999176025404</v>
      </c>
    </row>
    <row r="1448" spans="1:13" hidden="1" x14ac:dyDescent="0.2">
      <c r="A1448" t="s">
        <v>5</v>
      </c>
      <c r="B1448" s="1">
        <v>44384.960173611114</v>
      </c>
      <c r="C1448" s="1">
        <v>44384.960752314815</v>
      </c>
      <c r="D1448">
        <v>0.83333331346511796</v>
      </c>
      <c r="E1448">
        <v>177154</v>
      </c>
      <c r="F1448">
        <v>18548</v>
      </c>
      <c r="G1448" t="s">
        <v>44</v>
      </c>
      <c r="H1448" t="s">
        <v>24</v>
      </c>
      <c r="I1448">
        <f>tbl_Fact[[#This Row],[Duration]] / 60</f>
        <v>1.3888888557751966E-2</v>
      </c>
      <c r="J1448">
        <f>IF(OR(G1448="Run Time", G1448="CC (Changeover Cleaning)"), I1448, 0)</f>
        <v>0</v>
      </c>
      <c r="K1448">
        <f>IF(G1448&lt;&gt;"PM (Maintenance)", I1448, 0)</f>
        <v>1.3888888557751966E-2</v>
      </c>
      <c r="L1448" s="5">
        <f>MAX(tbl_Fact[[#This Row],[TotalBiscuitsMade]],tbl_Fact[[#This Row],[GoodMadeBiscuits]])</f>
        <v>177154</v>
      </c>
      <c r="M1448" s="5">
        <f>IF(tbl_Fact[[#This Row],[Operating_Hours]]&gt;0,tbl_Fact[[#This Row],[Operating_Hours]]*51840,0)</f>
        <v>0</v>
      </c>
    </row>
    <row r="1449" spans="1:13" hidden="1" x14ac:dyDescent="0.2">
      <c r="A1449" t="s">
        <v>5</v>
      </c>
      <c r="B1449" s="1">
        <v>44384.960752314815</v>
      </c>
      <c r="C1449" s="1">
        <v>44384.967812499999</v>
      </c>
      <c r="D1449">
        <v>10.1666669845581</v>
      </c>
      <c r="E1449">
        <v>177221</v>
      </c>
      <c r="F1449">
        <v>18206</v>
      </c>
      <c r="G1449" t="s">
        <v>43</v>
      </c>
      <c r="H1449" t="s">
        <v>24</v>
      </c>
      <c r="I1449">
        <f>tbl_Fact[[#This Row],[Duration]] / 60</f>
        <v>0.16944444974263501</v>
      </c>
      <c r="J1449">
        <f>IF(OR(G1449="Run Time", G1449="CC (Changeover Cleaning)"), I1449, 0)</f>
        <v>0.16944444974263501</v>
      </c>
      <c r="K1449">
        <f>IF(G1449&lt;&gt;"PM (Maintenance)", I1449, 0)</f>
        <v>0.16944444974263501</v>
      </c>
      <c r="L1449" s="5">
        <f>MAX(tbl_Fact[[#This Row],[TotalBiscuitsMade]],tbl_Fact[[#This Row],[GoodMadeBiscuits]])</f>
        <v>177221</v>
      </c>
      <c r="M1449" s="5">
        <f>IF(tbl_Fact[[#This Row],[Operating_Hours]]&gt;0,tbl_Fact[[#This Row],[Operating_Hours]]*51840,0)</f>
        <v>8784.0002746581995</v>
      </c>
    </row>
    <row r="1450" spans="1:13" hidden="1" x14ac:dyDescent="0.2">
      <c r="A1450" t="s">
        <v>5</v>
      </c>
      <c r="B1450" s="1">
        <v>44384.967812499999</v>
      </c>
      <c r="C1450" s="1">
        <v>44384.968541666669</v>
      </c>
      <c r="D1450">
        <v>1.04999995231628</v>
      </c>
      <c r="E1450">
        <v>177440</v>
      </c>
      <c r="F1450">
        <v>18603</v>
      </c>
      <c r="G1450" t="s">
        <v>44</v>
      </c>
      <c r="H1450" t="s">
        <v>24</v>
      </c>
      <c r="I1450">
        <f>tbl_Fact[[#This Row],[Duration]] / 60</f>
        <v>1.7499999205271333E-2</v>
      </c>
      <c r="J1450">
        <f>IF(OR(G1450="Run Time", G1450="CC (Changeover Cleaning)"), I1450, 0)</f>
        <v>0</v>
      </c>
      <c r="K1450">
        <f>IF(G1450&lt;&gt;"PM (Maintenance)", I1450, 0)</f>
        <v>1.7499999205271333E-2</v>
      </c>
      <c r="L1450" s="5">
        <f>MAX(tbl_Fact[[#This Row],[TotalBiscuitsMade]],tbl_Fact[[#This Row],[GoodMadeBiscuits]])</f>
        <v>177440</v>
      </c>
      <c r="M1450" s="5">
        <f>IF(tbl_Fact[[#This Row],[Operating_Hours]]&gt;0,tbl_Fact[[#This Row],[Operating_Hours]]*51840,0)</f>
        <v>0</v>
      </c>
    </row>
    <row r="1451" spans="1:13" hidden="1" x14ac:dyDescent="0.2">
      <c r="A1451" t="s">
        <v>5</v>
      </c>
      <c r="B1451" s="1">
        <v>44384.968541666669</v>
      </c>
      <c r="C1451" s="1">
        <v>44384.969606481478</v>
      </c>
      <c r="D1451">
        <v>1.5333333015441899</v>
      </c>
      <c r="E1451">
        <v>177756</v>
      </c>
      <c r="F1451">
        <v>18840</v>
      </c>
      <c r="G1451" t="s">
        <v>43</v>
      </c>
      <c r="H1451" t="s">
        <v>24</v>
      </c>
      <c r="I1451">
        <f>tbl_Fact[[#This Row],[Duration]] / 60</f>
        <v>2.5555555025736497E-2</v>
      </c>
      <c r="J1451">
        <f>IF(OR(G1451="Run Time", G1451="CC (Changeover Cleaning)"), I1451, 0)</f>
        <v>2.5555555025736497E-2</v>
      </c>
      <c r="K1451">
        <f>IF(G1451&lt;&gt;"PM (Maintenance)", I1451, 0)</f>
        <v>2.5555555025736497E-2</v>
      </c>
      <c r="L1451" s="5">
        <f>MAX(tbl_Fact[[#This Row],[TotalBiscuitsMade]],tbl_Fact[[#This Row],[GoodMadeBiscuits]])</f>
        <v>177756</v>
      </c>
      <c r="M1451" s="5">
        <f>IF(tbl_Fact[[#This Row],[Operating_Hours]]&gt;0,tbl_Fact[[#This Row],[Operating_Hours]]*51840,0)</f>
        <v>1324.7999725341799</v>
      </c>
    </row>
    <row r="1452" spans="1:13" hidden="1" x14ac:dyDescent="0.2">
      <c r="A1452" t="s">
        <v>5</v>
      </c>
      <c r="B1452" s="1">
        <v>44384.969606481478</v>
      </c>
      <c r="C1452" s="1">
        <v>44384.978715277779</v>
      </c>
      <c r="D1452">
        <v>13.1166667938232</v>
      </c>
      <c r="E1452">
        <v>186588</v>
      </c>
      <c r="F1452">
        <v>28119</v>
      </c>
      <c r="G1452" t="s">
        <v>44</v>
      </c>
      <c r="H1452" t="s">
        <v>24</v>
      </c>
      <c r="I1452">
        <f>tbl_Fact[[#This Row],[Duration]] / 60</f>
        <v>0.21861111323038665</v>
      </c>
      <c r="J1452">
        <f>IF(OR(G1452="Run Time", G1452="CC (Changeover Cleaning)"), I1452, 0)</f>
        <v>0</v>
      </c>
      <c r="K1452">
        <f>IF(G1452&lt;&gt;"PM (Maintenance)", I1452, 0)</f>
        <v>0.21861111323038665</v>
      </c>
      <c r="L1452" s="5">
        <f>MAX(tbl_Fact[[#This Row],[TotalBiscuitsMade]],tbl_Fact[[#This Row],[GoodMadeBiscuits]])</f>
        <v>186588</v>
      </c>
      <c r="M1452" s="5">
        <f>IF(tbl_Fact[[#This Row],[Operating_Hours]]&gt;0,tbl_Fact[[#This Row],[Operating_Hours]]*51840,0)</f>
        <v>0</v>
      </c>
    </row>
    <row r="1453" spans="1:13" hidden="1" x14ac:dyDescent="0.2">
      <c r="A1453" t="s">
        <v>5</v>
      </c>
      <c r="B1453" s="1">
        <v>44384.978715277779</v>
      </c>
      <c r="C1453" s="1">
        <v>44384.979490740741</v>
      </c>
      <c r="D1453">
        <v>1.11666667461395</v>
      </c>
      <c r="E1453">
        <v>186885</v>
      </c>
      <c r="F1453">
        <v>27755</v>
      </c>
      <c r="G1453" t="s">
        <v>43</v>
      </c>
      <c r="H1453" t="s">
        <v>24</v>
      </c>
      <c r="I1453">
        <f>tbl_Fact[[#This Row],[Duration]] / 60</f>
        <v>1.8611111243565834E-2</v>
      </c>
      <c r="J1453">
        <f>IF(OR(G1453="Run Time", G1453="CC (Changeover Cleaning)"), I1453, 0)</f>
        <v>1.8611111243565834E-2</v>
      </c>
      <c r="K1453">
        <f>IF(G1453&lt;&gt;"PM (Maintenance)", I1453, 0)</f>
        <v>1.8611111243565834E-2</v>
      </c>
      <c r="L1453" s="5">
        <f>MAX(tbl_Fact[[#This Row],[TotalBiscuitsMade]],tbl_Fact[[#This Row],[GoodMadeBiscuits]])</f>
        <v>186885</v>
      </c>
      <c r="M1453" s="5">
        <f>IF(tbl_Fact[[#This Row],[Operating_Hours]]&gt;0,tbl_Fact[[#This Row],[Operating_Hours]]*51840,0)</f>
        <v>964.8000068664528</v>
      </c>
    </row>
    <row r="1454" spans="1:13" hidden="1" x14ac:dyDescent="0.2">
      <c r="A1454" t="s">
        <v>5</v>
      </c>
      <c r="B1454" s="1">
        <v>44384.979490740741</v>
      </c>
      <c r="C1454" s="1">
        <v>44384.984930555554</v>
      </c>
      <c r="D1454">
        <v>7.8333334922790501</v>
      </c>
      <c r="E1454">
        <v>191806</v>
      </c>
      <c r="F1454">
        <v>33469</v>
      </c>
      <c r="G1454" t="s">
        <v>44</v>
      </c>
      <c r="H1454" t="s">
        <v>24</v>
      </c>
      <c r="I1454">
        <f>tbl_Fact[[#This Row],[Duration]] / 60</f>
        <v>0.13055555820465084</v>
      </c>
      <c r="J1454">
        <f>IF(OR(G1454="Run Time", G1454="CC (Changeover Cleaning)"), I1454, 0)</f>
        <v>0</v>
      </c>
      <c r="K1454">
        <f>IF(G1454&lt;&gt;"PM (Maintenance)", I1454, 0)</f>
        <v>0.13055555820465084</v>
      </c>
      <c r="L1454" s="5">
        <f>MAX(tbl_Fact[[#This Row],[TotalBiscuitsMade]],tbl_Fact[[#This Row],[GoodMadeBiscuits]])</f>
        <v>191806</v>
      </c>
      <c r="M1454" s="5">
        <f>IF(tbl_Fact[[#This Row],[Operating_Hours]]&gt;0,tbl_Fact[[#This Row],[Operating_Hours]]*51840,0)</f>
        <v>0</v>
      </c>
    </row>
    <row r="1455" spans="1:13" hidden="1" x14ac:dyDescent="0.2">
      <c r="A1455" t="s">
        <v>5</v>
      </c>
      <c r="B1455" s="1">
        <v>44384.984930555554</v>
      </c>
      <c r="C1455" s="1">
        <v>44384.987719907411</v>
      </c>
      <c r="D1455">
        <v>4.0166668891906703</v>
      </c>
      <c r="E1455">
        <v>191936</v>
      </c>
      <c r="F1455">
        <v>33512</v>
      </c>
      <c r="G1455" t="s">
        <v>43</v>
      </c>
      <c r="H1455" t="s">
        <v>24</v>
      </c>
      <c r="I1455">
        <f>tbl_Fact[[#This Row],[Duration]] / 60</f>
        <v>6.6944448153177835E-2</v>
      </c>
      <c r="J1455">
        <f>IF(OR(G1455="Run Time", G1455="CC (Changeover Cleaning)"), I1455, 0)</f>
        <v>6.6944448153177835E-2</v>
      </c>
      <c r="K1455">
        <f>IF(G1455&lt;&gt;"PM (Maintenance)", I1455, 0)</f>
        <v>6.6944448153177835E-2</v>
      </c>
      <c r="L1455" s="5">
        <f>MAX(tbl_Fact[[#This Row],[TotalBiscuitsMade]],tbl_Fact[[#This Row],[GoodMadeBiscuits]])</f>
        <v>191936</v>
      </c>
      <c r="M1455" s="5">
        <f>IF(tbl_Fact[[#This Row],[Operating_Hours]]&gt;0,tbl_Fact[[#This Row],[Operating_Hours]]*51840,0)</f>
        <v>3470.400192260739</v>
      </c>
    </row>
    <row r="1456" spans="1:13" hidden="1" x14ac:dyDescent="0.2">
      <c r="A1456" t="s">
        <v>5</v>
      </c>
      <c r="B1456" s="1">
        <v>44384.987719907411</v>
      </c>
      <c r="C1456" s="1">
        <v>44384.991608796299</v>
      </c>
      <c r="D1456">
        <v>5.5999999046325701</v>
      </c>
      <c r="E1456">
        <v>195862</v>
      </c>
      <c r="F1456">
        <v>37043</v>
      </c>
      <c r="G1456" t="s">
        <v>44</v>
      </c>
      <c r="H1456" t="s">
        <v>24</v>
      </c>
      <c r="I1456">
        <f>tbl_Fact[[#This Row],[Duration]] / 60</f>
        <v>9.3333331743876174E-2</v>
      </c>
      <c r="J1456">
        <f>IF(OR(G1456="Run Time", G1456="CC (Changeover Cleaning)"), I1456, 0)</f>
        <v>0</v>
      </c>
      <c r="K1456">
        <f>IF(G1456&lt;&gt;"PM (Maintenance)", I1456, 0)</f>
        <v>9.3333331743876174E-2</v>
      </c>
      <c r="L1456" s="5">
        <f>MAX(tbl_Fact[[#This Row],[TotalBiscuitsMade]],tbl_Fact[[#This Row],[GoodMadeBiscuits]])</f>
        <v>195862</v>
      </c>
      <c r="M1456" s="5">
        <f>IF(tbl_Fact[[#This Row],[Operating_Hours]]&gt;0,tbl_Fact[[#This Row],[Operating_Hours]]*51840,0)</f>
        <v>0</v>
      </c>
    </row>
    <row r="1457" spans="1:13" hidden="1" x14ac:dyDescent="0.2">
      <c r="A1457" t="s">
        <v>5</v>
      </c>
      <c r="B1457" s="1">
        <v>44384.991608796299</v>
      </c>
      <c r="C1457" s="1">
        <v>44384.992442129631</v>
      </c>
      <c r="D1457">
        <v>1.20000004768372</v>
      </c>
      <c r="E1457">
        <v>195941</v>
      </c>
      <c r="F1457">
        <v>37157</v>
      </c>
      <c r="G1457" t="s">
        <v>43</v>
      </c>
      <c r="H1457" t="s">
        <v>24</v>
      </c>
      <c r="I1457">
        <f>tbl_Fact[[#This Row],[Duration]] / 60</f>
        <v>2.0000000794728669E-2</v>
      </c>
      <c r="J1457">
        <f>IF(OR(G1457="Run Time", G1457="CC (Changeover Cleaning)"), I1457, 0)</f>
        <v>2.0000000794728669E-2</v>
      </c>
      <c r="K1457">
        <f>IF(G1457&lt;&gt;"PM (Maintenance)", I1457, 0)</f>
        <v>2.0000000794728669E-2</v>
      </c>
      <c r="L1457" s="5">
        <f>MAX(tbl_Fact[[#This Row],[TotalBiscuitsMade]],tbl_Fact[[#This Row],[GoodMadeBiscuits]])</f>
        <v>195941</v>
      </c>
      <c r="M1457" s="5">
        <f>IF(tbl_Fact[[#This Row],[Operating_Hours]]&gt;0,tbl_Fact[[#This Row],[Operating_Hours]]*51840,0)</f>
        <v>1036.8000411987341</v>
      </c>
    </row>
    <row r="1458" spans="1:13" hidden="1" x14ac:dyDescent="0.2">
      <c r="A1458" t="s">
        <v>5</v>
      </c>
      <c r="B1458" s="1">
        <v>44384.992442129631</v>
      </c>
      <c r="C1458" s="1">
        <v>44384.99324074074</v>
      </c>
      <c r="D1458">
        <v>1.1499999761581401</v>
      </c>
      <c r="E1458">
        <v>195946</v>
      </c>
      <c r="F1458">
        <v>37177</v>
      </c>
      <c r="G1458" t="s">
        <v>44</v>
      </c>
      <c r="H1458" t="s">
        <v>24</v>
      </c>
      <c r="I1458">
        <f>tbl_Fact[[#This Row],[Duration]] / 60</f>
        <v>1.9166666269302336E-2</v>
      </c>
      <c r="J1458">
        <f>IF(OR(G1458="Run Time", G1458="CC (Changeover Cleaning)"), I1458, 0)</f>
        <v>0</v>
      </c>
      <c r="K1458">
        <f>IF(G1458&lt;&gt;"PM (Maintenance)", I1458, 0)</f>
        <v>1.9166666269302336E-2</v>
      </c>
      <c r="L1458" s="5">
        <f>MAX(tbl_Fact[[#This Row],[TotalBiscuitsMade]],tbl_Fact[[#This Row],[GoodMadeBiscuits]])</f>
        <v>195946</v>
      </c>
      <c r="M1458" s="5">
        <f>IF(tbl_Fact[[#This Row],[Operating_Hours]]&gt;0,tbl_Fact[[#This Row],[Operating_Hours]]*51840,0)</f>
        <v>0</v>
      </c>
    </row>
    <row r="1459" spans="1:13" hidden="1" x14ac:dyDescent="0.2">
      <c r="A1459" t="s">
        <v>5</v>
      </c>
      <c r="B1459" s="1">
        <v>44384.99324074074</v>
      </c>
      <c r="C1459" s="1">
        <v>44384.993518518517</v>
      </c>
      <c r="D1459">
        <v>0.40000000596046398</v>
      </c>
      <c r="E1459">
        <v>196313</v>
      </c>
      <c r="F1459">
        <v>37292</v>
      </c>
      <c r="G1459" t="s">
        <v>43</v>
      </c>
      <c r="H1459" t="s">
        <v>24</v>
      </c>
      <c r="I1459">
        <f>tbl_Fact[[#This Row],[Duration]] / 60</f>
        <v>6.6666667660077328E-3</v>
      </c>
      <c r="J1459">
        <f>IF(OR(G1459="Run Time", G1459="CC (Changeover Cleaning)"), I1459, 0)</f>
        <v>6.6666667660077328E-3</v>
      </c>
      <c r="K1459">
        <f>IF(G1459&lt;&gt;"PM (Maintenance)", I1459, 0)</f>
        <v>6.6666667660077328E-3</v>
      </c>
      <c r="L1459" s="5">
        <f>MAX(tbl_Fact[[#This Row],[TotalBiscuitsMade]],tbl_Fact[[#This Row],[GoodMadeBiscuits]])</f>
        <v>196313</v>
      </c>
      <c r="M1459" s="5">
        <f>IF(tbl_Fact[[#This Row],[Operating_Hours]]&gt;0,tbl_Fact[[#This Row],[Operating_Hours]]*51840,0)</f>
        <v>345.60000514984085</v>
      </c>
    </row>
    <row r="1460" spans="1:13" hidden="1" x14ac:dyDescent="0.2">
      <c r="A1460" t="s">
        <v>5</v>
      </c>
      <c r="B1460" s="1">
        <v>44384.993518518517</v>
      </c>
      <c r="C1460" s="1">
        <v>44384.993518518517</v>
      </c>
      <c r="D1460">
        <v>0</v>
      </c>
      <c r="E1460">
        <v>202592</v>
      </c>
      <c r="F1460">
        <v>43712</v>
      </c>
      <c r="G1460" t="s">
        <v>44</v>
      </c>
      <c r="H1460" t="s">
        <v>24</v>
      </c>
      <c r="I1460">
        <f>tbl_Fact[[#This Row],[Duration]] / 60</f>
        <v>0</v>
      </c>
      <c r="J1460">
        <f>IF(OR(G1460="Run Time", G1460="CC (Changeover Cleaning)"), I1460, 0)</f>
        <v>0</v>
      </c>
      <c r="K1460">
        <f>IF(G1460&lt;&gt;"PM (Maintenance)", I1460, 0)</f>
        <v>0</v>
      </c>
      <c r="L1460" s="5">
        <f>MAX(tbl_Fact[[#This Row],[TotalBiscuitsMade]],tbl_Fact[[#This Row],[GoodMadeBiscuits]])</f>
        <v>202592</v>
      </c>
      <c r="M1460" s="5">
        <f>IF(tbl_Fact[[#This Row],[Operating_Hours]]&gt;0,tbl_Fact[[#This Row],[Operating_Hours]]*51840,0)</f>
        <v>0</v>
      </c>
    </row>
    <row r="1461" spans="1:13" hidden="1" x14ac:dyDescent="0.2">
      <c r="A1461" t="s">
        <v>5</v>
      </c>
      <c r="B1461" s="1">
        <v>44384.993518518517</v>
      </c>
      <c r="C1461" s="1">
        <v>44385.008599537039</v>
      </c>
      <c r="D1461">
        <v>21.716667175293001</v>
      </c>
      <c r="E1461">
        <v>211420</v>
      </c>
      <c r="F1461">
        <v>52676</v>
      </c>
      <c r="G1461" t="s">
        <v>44</v>
      </c>
      <c r="H1461" t="s">
        <v>24</v>
      </c>
      <c r="I1461">
        <f>tbl_Fact[[#This Row],[Duration]] / 60</f>
        <v>0.36194445292155003</v>
      </c>
      <c r="J1461">
        <f>IF(OR(G1461="Run Time", G1461="CC (Changeover Cleaning)"), I1461, 0)</f>
        <v>0</v>
      </c>
      <c r="K1461">
        <f>IF(G1461&lt;&gt;"PM (Maintenance)", I1461, 0)</f>
        <v>0.36194445292155003</v>
      </c>
      <c r="L1461" s="5">
        <f>MAX(tbl_Fact[[#This Row],[TotalBiscuitsMade]],tbl_Fact[[#This Row],[GoodMadeBiscuits]])</f>
        <v>211420</v>
      </c>
      <c r="M1461" s="5">
        <f>IF(tbl_Fact[[#This Row],[Operating_Hours]]&gt;0,tbl_Fact[[#This Row],[Operating_Hours]]*51840,0)</f>
        <v>0</v>
      </c>
    </row>
    <row r="1462" spans="1:13" hidden="1" x14ac:dyDescent="0.2">
      <c r="A1462" t="s">
        <v>5</v>
      </c>
      <c r="B1462" s="1">
        <v>44385.008599537039</v>
      </c>
      <c r="C1462" s="1">
        <v>44385.013599537036</v>
      </c>
      <c r="D1462">
        <v>7.1999998092651403</v>
      </c>
      <c r="E1462">
        <v>211396</v>
      </c>
      <c r="F1462">
        <v>52410</v>
      </c>
      <c r="G1462" t="s">
        <v>43</v>
      </c>
      <c r="H1462" t="s">
        <v>24</v>
      </c>
      <c r="I1462">
        <f>tbl_Fact[[#This Row],[Duration]] / 60</f>
        <v>0.11999999682108567</v>
      </c>
      <c r="J1462">
        <f>IF(OR(G1462="Run Time", G1462="CC (Changeover Cleaning)"), I1462, 0)</f>
        <v>0.11999999682108567</v>
      </c>
      <c r="K1462">
        <f>IF(G1462&lt;&gt;"PM (Maintenance)", I1462, 0)</f>
        <v>0.11999999682108567</v>
      </c>
      <c r="L1462" s="5">
        <f>MAX(tbl_Fact[[#This Row],[TotalBiscuitsMade]],tbl_Fact[[#This Row],[GoodMadeBiscuits]])</f>
        <v>211396</v>
      </c>
      <c r="M1462" s="5">
        <f>IF(tbl_Fact[[#This Row],[Operating_Hours]]&gt;0,tbl_Fact[[#This Row],[Operating_Hours]]*51840,0)</f>
        <v>6220.7998352050809</v>
      </c>
    </row>
    <row r="1463" spans="1:13" hidden="1" x14ac:dyDescent="0.2">
      <c r="A1463" t="s">
        <v>5</v>
      </c>
      <c r="B1463" s="1">
        <v>44385.013599537036</v>
      </c>
      <c r="C1463" s="1">
        <v>44385.014363425929</v>
      </c>
      <c r="D1463">
        <v>1.1000000238418599</v>
      </c>
      <c r="E1463">
        <v>211814</v>
      </c>
      <c r="F1463">
        <v>53014</v>
      </c>
      <c r="G1463" t="s">
        <v>44</v>
      </c>
      <c r="H1463" t="s">
        <v>24</v>
      </c>
      <c r="I1463">
        <f>tbl_Fact[[#This Row],[Duration]] / 60</f>
        <v>1.8333333730697666E-2</v>
      </c>
      <c r="J1463">
        <f>IF(OR(G1463="Run Time", G1463="CC (Changeover Cleaning)"), I1463, 0)</f>
        <v>0</v>
      </c>
      <c r="K1463">
        <f>IF(G1463&lt;&gt;"PM (Maintenance)", I1463, 0)</f>
        <v>1.8333333730697666E-2</v>
      </c>
      <c r="L1463" s="5">
        <f>MAX(tbl_Fact[[#This Row],[TotalBiscuitsMade]],tbl_Fact[[#This Row],[GoodMadeBiscuits]])</f>
        <v>211814</v>
      </c>
      <c r="M1463" s="5">
        <f>IF(tbl_Fact[[#This Row],[Operating_Hours]]&gt;0,tbl_Fact[[#This Row],[Operating_Hours]]*51840,0)</f>
        <v>0</v>
      </c>
    </row>
    <row r="1464" spans="1:13" hidden="1" x14ac:dyDescent="0.2">
      <c r="A1464" t="s">
        <v>5</v>
      </c>
      <c r="B1464" s="1">
        <v>44385.014363425929</v>
      </c>
      <c r="C1464" s="1">
        <v>44385.016215277778</v>
      </c>
      <c r="D1464">
        <v>2.6666667461395299</v>
      </c>
      <c r="E1464">
        <v>211866</v>
      </c>
      <c r="F1464">
        <v>53199</v>
      </c>
      <c r="G1464" t="s">
        <v>43</v>
      </c>
      <c r="H1464" t="s">
        <v>24</v>
      </c>
      <c r="I1464">
        <f>tbl_Fact[[#This Row],[Duration]] / 60</f>
        <v>4.4444445768992168E-2</v>
      </c>
      <c r="J1464">
        <f>IF(OR(G1464="Run Time", G1464="CC (Changeover Cleaning)"), I1464, 0)</f>
        <v>4.4444445768992168E-2</v>
      </c>
      <c r="K1464">
        <f>IF(G1464&lt;&gt;"PM (Maintenance)", I1464, 0)</f>
        <v>4.4444445768992168E-2</v>
      </c>
      <c r="L1464" s="5">
        <f>MAX(tbl_Fact[[#This Row],[TotalBiscuitsMade]],tbl_Fact[[#This Row],[GoodMadeBiscuits]])</f>
        <v>211866</v>
      </c>
      <c r="M1464" s="5">
        <f>IF(tbl_Fact[[#This Row],[Operating_Hours]]&gt;0,tbl_Fact[[#This Row],[Operating_Hours]]*51840,0)</f>
        <v>2304.000068664554</v>
      </c>
    </row>
    <row r="1465" spans="1:13" hidden="1" x14ac:dyDescent="0.2">
      <c r="A1465" t="s">
        <v>5</v>
      </c>
      <c r="B1465" s="1">
        <v>44385.016215277778</v>
      </c>
      <c r="C1465" s="1">
        <v>44385.016967592594</v>
      </c>
      <c r="D1465">
        <v>1.0833333730697601</v>
      </c>
      <c r="E1465">
        <v>212429</v>
      </c>
      <c r="F1465">
        <v>53732</v>
      </c>
      <c r="G1465" t="s">
        <v>44</v>
      </c>
      <c r="H1465" t="s">
        <v>24</v>
      </c>
      <c r="I1465">
        <f>tbl_Fact[[#This Row],[Duration]] / 60</f>
        <v>1.8055556217829335E-2</v>
      </c>
      <c r="J1465">
        <f>IF(OR(G1465="Run Time", G1465="CC (Changeover Cleaning)"), I1465, 0)</f>
        <v>0</v>
      </c>
      <c r="K1465">
        <f>IF(G1465&lt;&gt;"PM (Maintenance)", I1465, 0)</f>
        <v>1.8055556217829335E-2</v>
      </c>
      <c r="L1465" s="5">
        <f>MAX(tbl_Fact[[#This Row],[TotalBiscuitsMade]],tbl_Fact[[#This Row],[GoodMadeBiscuits]])</f>
        <v>212429</v>
      </c>
      <c r="M1465" s="5">
        <f>IF(tbl_Fact[[#This Row],[Operating_Hours]]&gt;0,tbl_Fact[[#This Row],[Operating_Hours]]*51840,0)</f>
        <v>0</v>
      </c>
    </row>
    <row r="1466" spans="1:13" hidden="1" x14ac:dyDescent="0.2">
      <c r="A1466" t="s">
        <v>5</v>
      </c>
      <c r="B1466" s="1">
        <v>44385.016967592594</v>
      </c>
      <c r="C1466" s="1">
        <v>44385.01766203704</v>
      </c>
      <c r="D1466">
        <v>1</v>
      </c>
      <c r="E1466">
        <v>212196</v>
      </c>
      <c r="F1466">
        <v>53572</v>
      </c>
      <c r="G1466" t="s">
        <v>43</v>
      </c>
      <c r="H1466" t="s">
        <v>24</v>
      </c>
      <c r="I1466">
        <f>tbl_Fact[[#This Row],[Duration]] / 60</f>
        <v>1.6666666666666666E-2</v>
      </c>
      <c r="J1466">
        <f>IF(OR(G1466="Run Time", G1466="CC (Changeover Cleaning)"), I1466, 0)</f>
        <v>1.6666666666666666E-2</v>
      </c>
      <c r="K1466">
        <f>IF(G1466&lt;&gt;"PM (Maintenance)", I1466, 0)</f>
        <v>1.6666666666666666E-2</v>
      </c>
      <c r="L1466" s="5">
        <f>MAX(tbl_Fact[[#This Row],[TotalBiscuitsMade]],tbl_Fact[[#This Row],[GoodMadeBiscuits]])</f>
        <v>212196</v>
      </c>
      <c r="M1466" s="5">
        <f>IF(tbl_Fact[[#This Row],[Operating_Hours]]&gt;0,tbl_Fact[[#This Row],[Operating_Hours]]*51840,0)</f>
        <v>864</v>
      </c>
    </row>
    <row r="1467" spans="1:13" hidden="1" x14ac:dyDescent="0.2">
      <c r="A1467" t="s">
        <v>5</v>
      </c>
      <c r="B1467" s="1">
        <v>44385.01766203704</v>
      </c>
      <c r="C1467" s="1">
        <v>44385.020879629628</v>
      </c>
      <c r="D1467">
        <v>4.6333332061767596</v>
      </c>
      <c r="E1467">
        <v>215207</v>
      </c>
      <c r="F1467">
        <v>56736</v>
      </c>
      <c r="G1467" t="s">
        <v>44</v>
      </c>
      <c r="H1467" t="s">
        <v>24</v>
      </c>
      <c r="I1467">
        <f>tbl_Fact[[#This Row],[Duration]] / 60</f>
        <v>7.7222220102945993E-2</v>
      </c>
      <c r="J1467">
        <f>IF(OR(G1467="Run Time", G1467="CC (Changeover Cleaning)"), I1467, 0)</f>
        <v>0</v>
      </c>
      <c r="K1467">
        <f>IF(G1467&lt;&gt;"PM (Maintenance)", I1467, 0)</f>
        <v>7.7222220102945993E-2</v>
      </c>
      <c r="L1467" s="5">
        <f>MAX(tbl_Fact[[#This Row],[TotalBiscuitsMade]],tbl_Fact[[#This Row],[GoodMadeBiscuits]])</f>
        <v>215207</v>
      </c>
      <c r="M1467" s="5">
        <f>IF(tbl_Fact[[#This Row],[Operating_Hours]]&gt;0,tbl_Fact[[#This Row],[Operating_Hours]]*51840,0)</f>
        <v>0</v>
      </c>
    </row>
    <row r="1468" spans="1:13" hidden="1" x14ac:dyDescent="0.2">
      <c r="A1468" t="s">
        <v>5</v>
      </c>
      <c r="B1468" s="1">
        <v>44385.020879629628</v>
      </c>
      <c r="C1468" s="1">
        <v>44385.021840277775</v>
      </c>
      <c r="D1468">
        <v>1.38333332538605</v>
      </c>
      <c r="E1468">
        <v>215615</v>
      </c>
      <c r="F1468">
        <v>56451</v>
      </c>
      <c r="G1468" t="s">
        <v>43</v>
      </c>
      <c r="H1468" t="s">
        <v>24</v>
      </c>
      <c r="I1468">
        <f>tbl_Fact[[#This Row],[Duration]] / 60</f>
        <v>2.3055555423100834E-2</v>
      </c>
      <c r="J1468">
        <f>IF(OR(G1468="Run Time", G1468="CC (Changeover Cleaning)"), I1468, 0)</f>
        <v>2.3055555423100834E-2</v>
      </c>
      <c r="K1468">
        <f>IF(G1468&lt;&gt;"PM (Maintenance)", I1468, 0)</f>
        <v>2.3055555423100834E-2</v>
      </c>
      <c r="L1468" s="5">
        <f>MAX(tbl_Fact[[#This Row],[TotalBiscuitsMade]],tbl_Fact[[#This Row],[GoodMadeBiscuits]])</f>
        <v>215615</v>
      </c>
      <c r="M1468" s="5">
        <f>IF(tbl_Fact[[#This Row],[Operating_Hours]]&gt;0,tbl_Fact[[#This Row],[Operating_Hours]]*51840,0)</f>
        <v>1195.1999931335472</v>
      </c>
    </row>
    <row r="1469" spans="1:13" hidden="1" x14ac:dyDescent="0.2">
      <c r="A1469" t="s">
        <v>5</v>
      </c>
      <c r="B1469" s="1">
        <v>44385.021840277775</v>
      </c>
      <c r="C1469" s="1">
        <v>44385.028067129628</v>
      </c>
      <c r="D1469">
        <v>8.9666662216186506</v>
      </c>
      <c r="E1469">
        <v>221481</v>
      </c>
      <c r="F1469">
        <v>62409</v>
      </c>
      <c r="G1469" t="s">
        <v>44</v>
      </c>
      <c r="H1469" t="s">
        <v>24</v>
      </c>
      <c r="I1469">
        <f>tbl_Fact[[#This Row],[Duration]] / 60</f>
        <v>0.14944443702697752</v>
      </c>
      <c r="J1469">
        <f>IF(OR(G1469="Run Time", G1469="CC (Changeover Cleaning)"), I1469, 0)</f>
        <v>0</v>
      </c>
      <c r="K1469">
        <f>IF(G1469&lt;&gt;"PM (Maintenance)", I1469, 0)</f>
        <v>0.14944443702697752</v>
      </c>
      <c r="L1469" s="5">
        <f>MAX(tbl_Fact[[#This Row],[TotalBiscuitsMade]],tbl_Fact[[#This Row],[GoodMadeBiscuits]])</f>
        <v>221481</v>
      </c>
      <c r="M1469" s="5">
        <f>IF(tbl_Fact[[#This Row],[Operating_Hours]]&gt;0,tbl_Fact[[#This Row],[Operating_Hours]]*51840,0)</f>
        <v>0</v>
      </c>
    </row>
    <row r="1470" spans="1:13" hidden="1" x14ac:dyDescent="0.2">
      <c r="A1470" t="s">
        <v>5</v>
      </c>
      <c r="B1470" s="1">
        <v>44385.028067129628</v>
      </c>
      <c r="C1470" s="1">
        <v>44385.028391203705</v>
      </c>
      <c r="D1470">
        <v>0.46666666865348799</v>
      </c>
      <c r="E1470">
        <v>221428</v>
      </c>
      <c r="F1470">
        <v>62445</v>
      </c>
      <c r="G1470" t="s">
        <v>43</v>
      </c>
      <c r="H1470" t="s">
        <v>24</v>
      </c>
      <c r="I1470">
        <f>tbl_Fact[[#This Row],[Duration]] / 60</f>
        <v>7.7777778108914664E-3</v>
      </c>
      <c r="J1470">
        <f>IF(OR(G1470="Run Time", G1470="CC (Changeover Cleaning)"), I1470, 0)</f>
        <v>7.7777778108914664E-3</v>
      </c>
      <c r="K1470">
        <f>IF(G1470&lt;&gt;"PM (Maintenance)", I1470, 0)</f>
        <v>7.7777778108914664E-3</v>
      </c>
      <c r="L1470" s="5">
        <f>MAX(tbl_Fact[[#This Row],[TotalBiscuitsMade]],tbl_Fact[[#This Row],[GoodMadeBiscuits]])</f>
        <v>221428</v>
      </c>
      <c r="M1470" s="5">
        <f>IF(tbl_Fact[[#This Row],[Operating_Hours]]&gt;0,tbl_Fact[[#This Row],[Operating_Hours]]*51840,0)</f>
        <v>403.2000017166136</v>
      </c>
    </row>
    <row r="1471" spans="1:13" hidden="1" x14ac:dyDescent="0.2">
      <c r="A1471" t="s">
        <v>5</v>
      </c>
      <c r="B1471" s="1">
        <v>44385.028391203705</v>
      </c>
      <c r="C1471" s="1">
        <v>44385.030416666668</v>
      </c>
      <c r="D1471">
        <v>2.9166667461395299</v>
      </c>
      <c r="E1471">
        <v>223370</v>
      </c>
      <c r="F1471">
        <v>64230</v>
      </c>
      <c r="G1471" t="s">
        <v>44</v>
      </c>
      <c r="H1471" t="s">
        <v>24</v>
      </c>
      <c r="I1471">
        <f>tbl_Fact[[#This Row],[Duration]] / 60</f>
        <v>4.8611112435658833E-2</v>
      </c>
      <c r="J1471">
        <f>IF(OR(G1471="Run Time", G1471="CC (Changeover Cleaning)"), I1471, 0)</f>
        <v>0</v>
      </c>
      <c r="K1471">
        <f>IF(G1471&lt;&gt;"PM (Maintenance)", I1471, 0)</f>
        <v>4.8611112435658833E-2</v>
      </c>
      <c r="L1471" s="5">
        <f>MAX(tbl_Fact[[#This Row],[TotalBiscuitsMade]],tbl_Fact[[#This Row],[GoodMadeBiscuits]])</f>
        <v>223370</v>
      </c>
      <c r="M1471" s="5">
        <f>IF(tbl_Fact[[#This Row],[Operating_Hours]]&gt;0,tbl_Fact[[#This Row],[Operating_Hours]]*51840,0)</f>
        <v>0</v>
      </c>
    </row>
    <row r="1472" spans="1:13" hidden="1" x14ac:dyDescent="0.2">
      <c r="A1472" t="s">
        <v>5</v>
      </c>
      <c r="B1472" s="1">
        <v>44385.030416666668</v>
      </c>
      <c r="C1472" s="1">
        <v>44385.046180555553</v>
      </c>
      <c r="D1472">
        <v>22.700000762939499</v>
      </c>
      <c r="E1472">
        <v>223358</v>
      </c>
      <c r="F1472">
        <v>64577</v>
      </c>
      <c r="G1472" t="s">
        <v>43</v>
      </c>
      <c r="H1472" t="s">
        <v>24</v>
      </c>
      <c r="I1472">
        <f>tbl_Fact[[#This Row],[Duration]] / 60</f>
        <v>0.37833334604899166</v>
      </c>
      <c r="J1472">
        <f>IF(OR(G1472="Run Time", G1472="CC (Changeover Cleaning)"), I1472, 0)</f>
        <v>0.37833334604899166</v>
      </c>
      <c r="K1472">
        <f>IF(G1472&lt;&gt;"PM (Maintenance)", I1472, 0)</f>
        <v>0.37833334604899166</v>
      </c>
      <c r="L1472" s="5">
        <f>MAX(tbl_Fact[[#This Row],[TotalBiscuitsMade]],tbl_Fact[[#This Row],[GoodMadeBiscuits]])</f>
        <v>223358</v>
      </c>
      <c r="M1472" s="5">
        <f>IF(tbl_Fact[[#This Row],[Operating_Hours]]&gt;0,tbl_Fact[[#This Row],[Operating_Hours]]*51840,0)</f>
        <v>19612.800659179728</v>
      </c>
    </row>
    <row r="1473" spans="1:13" hidden="1" x14ac:dyDescent="0.2">
      <c r="A1473" t="s">
        <v>5</v>
      </c>
      <c r="B1473" s="1">
        <v>44385.046180555553</v>
      </c>
      <c r="C1473" s="1">
        <v>44385.046643518515</v>
      </c>
      <c r="D1473">
        <v>0.66666668653488204</v>
      </c>
      <c r="E1473">
        <v>223163</v>
      </c>
      <c r="F1473">
        <v>64798</v>
      </c>
      <c r="G1473" t="s">
        <v>44</v>
      </c>
      <c r="H1473" t="s">
        <v>24</v>
      </c>
      <c r="I1473">
        <f>tbl_Fact[[#This Row],[Duration]] / 60</f>
        <v>1.1111111442248033E-2</v>
      </c>
      <c r="J1473">
        <f>IF(OR(G1473="Run Time", G1473="CC (Changeover Cleaning)"), I1473, 0)</f>
        <v>0</v>
      </c>
      <c r="K1473">
        <f>IF(G1473&lt;&gt;"PM (Maintenance)", I1473, 0)</f>
        <v>1.1111111442248033E-2</v>
      </c>
      <c r="L1473" s="5">
        <f>MAX(tbl_Fact[[#This Row],[TotalBiscuitsMade]],tbl_Fact[[#This Row],[GoodMadeBiscuits]])</f>
        <v>223163</v>
      </c>
      <c r="M1473" s="5">
        <f>IF(tbl_Fact[[#This Row],[Operating_Hours]]&gt;0,tbl_Fact[[#This Row],[Operating_Hours]]*51840,0)</f>
        <v>0</v>
      </c>
    </row>
    <row r="1474" spans="1:13" hidden="1" x14ac:dyDescent="0.2">
      <c r="A1474" t="s">
        <v>5</v>
      </c>
      <c r="B1474" s="1">
        <v>44385.046643518515</v>
      </c>
      <c r="C1474" s="1">
        <v>44385.047152777777</v>
      </c>
      <c r="D1474">
        <v>0.73333334922790505</v>
      </c>
      <c r="E1474">
        <v>223177</v>
      </c>
      <c r="F1474">
        <v>64704</v>
      </c>
      <c r="G1474" t="s">
        <v>43</v>
      </c>
      <c r="H1474" t="s">
        <v>24</v>
      </c>
      <c r="I1474">
        <f>tbl_Fact[[#This Row],[Duration]] / 60</f>
        <v>1.2222222487131751E-2</v>
      </c>
      <c r="J1474">
        <f>IF(OR(G1474="Run Time", G1474="CC (Changeover Cleaning)"), I1474, 0)</f>
        <v>1.2222222487131751E-2</v>
      </c>
      <c r="K1474">
        <f>IF(G1474&lt;&gt;"PM (Maintenance)", I1474, 0)</f>
        <v>1.2222222487131751E-2</v>
      </c>
      <c r="L1474" s="5">
        <f>MAX(tbl_Fact[[#This Row],[TotalBiscuitsMade]],tbl_Fact[[#This Row],[GoodMadeBiscuits]])</f>
        <v>223177</v>
      </c>
      <c r="M1474" s="5">
        <f>IF(tbl_Fact[[#This Row],[Operating_Hours]]&gt;0,tbl_Fact[[#This Row],[Operating_Hours]]*51840,0)</f>
        <v>633.60001373290993</v>
      </c>
    </row>
    <row r="1475" spans="1:13" hidden="1" x14ac:dyDescent="0.2">
      <c r="A1475" t="s">
        <v>5</v>
      </c>
      <c r="B1475" s="1">
        <v>44385.047152777777</v>
      </c>
      <c r="C1475" s="1">
        <v>44385.051932870374</v>
      </c>
      <c r="D1475">
        <v>6.8833332061767596</v>
      </c>
      <c r="E1475">
        <v>228031</v>
      </c>
      <c r="F1475">
        <v>69400</v>
      </c>
      <c r="G1475" t="s">
        <v>44</v>
      </c>
      <c r="H1475" t="s">
        <v>24</v>
      </c>
      <c r="I1475">
        <f>tbl_Fact[[#This Row],[Duration]] / 60</f>
        <v>0.114722220102946</v>
      </c>
      <c r="J1475">
        <f>IF(OR(G1475="Run Time", G1475="CC (Changeover Cleaning)"), I1475, 0)</f>
        <v>0</v>
      </c>
      <c r="K1475">
        <f>IF(G1475&lt;&gt;"PM (Maintenance)", I1475, 0)</f>
        <v>0.114722220102946</v>
      </c>
      <c r="L1475" s="5">
        <f>MAX(tbl_Fact[[#This Row],[TotalBiscuitsMade]],tbl_Fact[[#This Row],[GoodMadeBiscuits]])</f>
        <v>228031</v>
      </c>
      <c r="M1475" s="5">
        <f>IF(tbl_Fact[[#This Row],[Operating_Hours]]&gt;0,tbl_Fact[[#This Row],[Operating_Hours]]*51840,0)</f>
        <v>0</v>
      </c>
    </row>
    <row r="1476" spans="1:13" hidden="1" x14ac:dyDescent="0.2">
      <c r="A1476" t="s">
        <v>5</v>
      </c>
      <c r="B1476" s="1">
        <v>44385.051932870374</v>
      </c>
      <c r="C1476" s="1">
        <v>44385.053310185183</v>
      </c>
      <c r="D1476">
        <v>1.9833333492279099</v>
      </c>
      <c r="E1476">
        <v>228047</v>
      </c>
      <c r="F1476">
        <v>69056</v>
      </c>
      <c r="G1476" t="s">
        <v>43</v>
      </c>
      <c r="H1476" t="s">
        <v>24</v>
      </c>
      <c r="I1476">
        <f>tbl_Fact[[#This Row],[Duration]] / 60</f>
        <v>3.3055555820465168E-2</v>
      </c>
      <c r="J1476">
        <f>IF(OR(G1476="Run Time", G1476="CC (Changeover Cleaning)"), I1476, 0)</f>
        <v>3.3055555820465168E-2</v>
      </c>
      <c r="K1476">
        <f>IF(G1476&lt;&gt;"PM (Maintenance)", I1476, 0)</f>
        <v>3.3055555820465168E-2</v>
      </c>
      <c r="L1476" s="5">
        <f>MAX(tbl_Fact[[#This Row],[TotalBiscuitsMade]],tbl_Fact[[#This Row],[GoodMadeBiscuits]])</f>
        <v>228047</v>
      </c>
      <c r="M1476" s="5">
        <f>IF(tbl_Fact[[#This Row],[Operating_Hours]]&gt;0,tbl_Fact[[#This Row],[Operating_Hours]]*51840,0)</f>
        <v>1713.6000137329142</v>
      </c>
    </row>
    <row r="1477" spans="1:13" hidden="1" x14ac:dyDescent="0.2">
      <c r="A1477" t="s">
        <v>5</v>
      </c>
      <c r="B1477" s="1">
        <v>44385.053310185183</v>
      </c>
      <c r="C1477" s="1">
        <v>44385.053344907406</v>
      </c>
      <c r="D1477">
        <v>5.0000000745058101E-2</v>
      </c>
      <c r="E1477">
        <v>228177</v>
      </c>
      <c r="F1477">
        <v>69292</v>
      </c>
      <c r="G1477" t="s">
        <v>44</v>
      </c>
      <c r="H1477" t="s">
        <v>24</v>
      </c>
      <c r="I1477">
        <f>tbl_Fact[[#This Row],[Duration]] / 60</f>
        <v>8.3333334575096834E-4</v>
      </c>
      <c r="J1477">
        <f>IF(OR(G1477="Run Time", G1477="CC (Changeover Cleaning)"), I1477, 0)</f>
        <v>0</v>
      </c>
      <c r="K1477">
        <f>IF(G1477&lt;&gt;"PM (Maintenance)", I1477, 0)</f>
        <v>8.3333334575096834E-4</v>
      </c>
      <c r="L1477" s="5">
        <f>MAX(tbl_Fact[[#This Row],[TotalBiscuitsMade]],tbl_Fact[[#This Row],[GoodMadeBiscuits]])</f>
        <v>228177</v>
      </c>
      <c r="M1477" s="5">
        <f>IF(tbl_Fact[[#This Row],[Operating_Hours]]&gt;0,tbl_Fact[[#This Row],[Operating_Hours]]*51840,0)</f>
        <v>0</v>
      </c>
    </row>
    <row r="1478" spans="1:13" hidden="1" x14ac:dyDescent="0.2">
      <c r="A1478" t="s">
        <v>5</v>
      </c>
      <c r="B1478" s="1">
        <v>44385.053344907406</v>
      </c>
      <c r="C1478" s="1">
        <v>44385.053391203706</v>
      </c>
      <c r="D1478">
        <v>6.6666670143604306E-2</v>
      </c>
      <c r="E1478">
        <v>227864</v>
      </c>
      <c r="F1478">
        <v>69492</v>
      </c>
      <c r="G1478" t="s">
        <v>43</v>
      </c>
      <c r="H1478" t="s">
        <v>24</v>
      </c>
      <c r="I1478">
        <f>tbl_Fact[[#This Row],[Duration]] / 60</f>
        <v>1.1111111690600718E-3</v>
      </c>
      <c r="J1478">
        <f>IF(OR(G1478="Run Time", G1478="CC (Changeover Cleaning)"), I1478, 0)</f>
        <v>1.1111111690600718E-3</v>
      </c>
      <c r="K1478">
        <f>IF(G1478&lt;&gt;"PM (Maintenance)", I1478, 0)</f>
        <v>1.1111111690600718E-3</v>
      </c>
      <c r="L1478" s="5">
        <f>MAX(tbl_Fact[[#This Row],[TotalBiscuitsMade]],tbl_Fact[[#This Row],[GoodMadeBiscuits]])</f>
        <v>227864</v>
      </c>
      <c r="M1478" s="5">
        <f>IF(tbl_Fact[[#This Row],[Operating_Hours]]&gt;0,tbl_Fact[[#This Row],[Operating_Hours]]*51840,0)</f>
        <v>57.600003004074125</v>
      </c>
    </row>
    <row r="1479" spans="1:13" hidden="1" x14ac:dyDescent="0.2">
      <c r="A1479" t="s">
        <v>5</v>
      </c>
      <c r="B1479" s="1">
        <v>44385.053391203706</v>
      </c>
      <c r="C1479" s="1">
        <v>44385.063993055555</v>
      </c>
      <c r="D1479">
        <v>15.2666664123535</v>
      </c>
      <c r="E1479">
        <v>238893</v>
      </c>
      <c r="F1479">
        <v>80133</v>
      </c>
      <c r="G1479" t="s">
        <v>44</v>
      </c>
      <c r="H1479" t="s">
        <v>24</v>
      </c>
      <c r="I1479">
        <f>tbl_Fact[[#This Row],[Duration]] / 60</f>
        <v>0.25444444020589169</v>
      </c>
      <c r="J1479">
        <f>IF(OR(G1479="Run Time", G1479="CC (Changeover Cleaning)"), I1479, 0)</f>
        <v>0</v>
      </c>
      <c r="K1479">
        <f>IF(G1479&lt;&gt;"PM (Maintenance)", I1479, 0)</f>
        <v>0.25444444020589169</v>
      </c>
      <c r="L1479" s="5">
        <f>MAX(tbl_Fact[[#This Row],[TotalBiscuitsMade]],tbl_Fact[[#This Row],[GoodMadeBiscuits]])</f>
        <v>238893</v>
      </c>
      <c r="M1479" s="5">
        <f>IF(tbl_Fact[[#This Row],[Operating_Hours]]&gt;0,tbl_Fact[[#This Row],[Operating_Hours]]*51840,0)</f>
        <v>0</v>
      </c>
    </row>
    <row r="1480" spans="1:13" hidden="1" x14ac:dyDescent="0.2">
      <c r="A1480" t="s">
        <v>5</v>
      </c>
      <c r="B1480" s="1">
        <v>44385.063993055555</v>
      </c>
      <c r="C1480" s="1">
        <v>44385.078819444447</v>
      </c>
      <c r="D1480">
        <v>21.350000381469702</v>
      </c>
      <c r="E1480">
        <v>238927</v>
      </c>
      <c r="F1480">
        <v>80117</v>
      </c>
      <c r="G1480" t="s">
        <v>43</v>
      </c>
      <c r="H1480" t="s">
        <v>24</v>
      </c>
      <c r="I1480">
        <f>tbl_Fact[[#This Row],[Duration]] / 60</f>
        <v>0.35583333969116171</v>
      </c>
      <c r="J1480">
        <f>IF(OR(G1480="Run Time", G1480="CC (Changeover Cleaning)"), I1480, 0)</f>
        <v>0.35583333969116171</v>
      </c>
      <c r="K1480">
        <f>IF(G1480&lt;&gt;"PM (Maintenance)", I1480, 0)</f>
        <v>0.35583333969116171</v>
      </c>
      <c r="L1480" s="5">
        <f>MAX(tbl_Fact[[#This Row],[TotalBiscuitsMade]],tbl_Fact[[#This Row],[GoodMadeBiscuits]])</f>
        <v>238927</v>
      </c>
      <c r="M1480" s="5">
        <f>IF(tbl_Fact[[#This Row],[Operating_Hours]]&gt;0,tbl_Fact[[#This Row],[Operating_Hours]]*51840,0)</f>
        <v>18446.400329589822</v>
      </c>
    </row>
    <row r="1481" spans="1:13" hidden="1" x14ac:dyDescent="0.2">
      <c r="A1481" t="s">
        <v>5</v>
      </c>
      <c r="B1481" s="1">
        <v>44385.078819444447</v>
      </c>
      <c r="C1481" s="1">
        <v>44385.079826388886</v>
      </c>
      <c r="D1481">
        <v>1.45000004768372</v>
      </c>
      <c r="E1481">
        <v>239696</v>
      </c>
      <c r="F1481">
        <v>80783</v>
      </c>
      <c r="G1481" t="s">
        <v>44</v>
      </c>
      <c r="H1481" t="s">
        <v>24</v>
      </c>
      <c r="I1481">
        <f>tbl_Fact[[#This Row],[Duration]] / 60</f>
        <v>2.4166667461395334E-2</v>
      </c>
      <c r="J1481">
        <f>IF(OR(G1481="Run Time", G1481="CC (Changeover Cleaning)"), I1481, 0)</f>
        <v>0</v>
      </c>
      <c r="K1481">
        <f>IF(G1481&lt;&gt;"PM (Maintenance)", I1481, 0)</f>
        <v>2.4166667461395334E-2</v>
      </c>
      <c r="L1481" s="5">
        <f>MAX(tbl_Fact[[#This Row],[TotalBiscuitsMade]],tbl_Fact[[#This Row],[GoodMadeBiscuits]])</f>
        <v>239696</v>
      </c>
      <c r="M1481" s="5">
        <f>IF(tbl_Fact[[#This Row],[Operating_Hours]]&gt;0,tbl_Fact[[#This Row],[Operating_Hours]]*51840,0)</f>
        <v>0</v>
      </c>
    </row>
    <row r="1482" spans="1:13" hidden="1" x14ac:dyDescent="0.2">
      <c r="A1482" t="s">
        <v>5</v>
      </c>
      <c r="B1482" s="1">
        <v>44385.079826388886</v>
      </c>
      <c r="C1482" s="1">
        <v>44385.080451388887</v>
      </c>
      <c r="D1482">
        <v>0.89999997615814198</v>
      </c>
      <c r="E1482">
        <v>239452</v>
      </c>
      <c r="F1482">
        <v>80834</v>
      </c>
      <c r="G1482" t="s">
        <v>43</v>
      </c>
      <c r="H1482" t="s">
        <v>24</v>
      </c>
      <c r="I1482">
        <f>tbl_Fact[[#This Row],[Duration]] / 60</f>
        <v>1.49999996026357E-2</v>
      </c>
      <c r="J1482">
        <f>IF(OR(G1482="Run Time", G1482="CC (Changeover Cleaning)"), I1482, 0)</f>
        <v>1.49999996026357E-2</v>
      </c>
      <c r="K1482">
        <f>IF(G1482&lt;&gt;"PM (Maintenance)", I1482, 0)</f>
        <v>1.49999996026357E-2</v>
      </c>
      <c r="L1482" s="5">
        <f>MAX(tbl_Fact[[#This Row],[TotalBiscuitsMade]],tbl_Fact[[#This Row],[GoodMadeBiscuits]])</f>
        <v>239452</v>
      </c>
      <c r="M1482" s="5">
        <f>IF(tbl_Fact[[#This Row],[Operating_Hours]]&gt;0,tbl_Fact[[#This Row],[Operating_Hours]]*51840,0)</f>
        <v>777.59997940063465</v>
      </c>
    </row>
    <row r="1483" spans="1:13" hidden="1" x14ac:dyDescent="0.2">
      <c r="A1483" t="s">
        <v>5</v>
      </c>
      <c r="B1483" s="1">
        <v>44385.080451388887</v>
      </c>
      <c r="C1483" s="1">
        <v>44385.089502314811</v>
      </c>
      <c r="D1483">
        <v>13.0333337783813</v>
      </c>
      <c r="E1483">
        <v>248276</v>
      </c>
      <c r="F1483">
        <v>89466</v>
      </c>
      <c r="G1483" t="s">
        <v>44</v>
      </c>
      <c r="H1483" t="s">
        <v>24</v>
      </c>
      <c r="I1483">
        <f>tbl_Fact[[#This Row],[Duration]] / 60</f>
        <v>0.21722222963968832</v>
      </c>
      <c r="J1483">
        <f>IF(OR(G1483="Run Time", G1483="CC (Changeover Cleaning)"), I1483, 0)</f>
        <v>0</v>
      </c>
      <c r="K1483">
        <f>IF(G1483&lt;&gt;"PM (Maintenance)", I1483, 0)</f>
        <v>0.21722222963968832</v>
      </c>
      <c r="L1483" s="5">
        <f>MAX(tbl_Fact[[#This Row],[TotalBiscuitsMade]],tbl_Fact[[#This Row],[GoodMadeBiscuits]])</f>
        <v>248276</v>
      </c>
      <c r="M1483" s="5">
        <f>IF(tbl_Fact[[#This Row],[Operating_Hours]]&gt;0,tbl_Fact[[#This Row],[Operating_Hours]]*51840,0)</f>
        <v>0</v>
      </c>
    </row>
    <row r="1484" spans="1:13" hidden="1" x14ac:dyDescent="0.2">
      <c r="A1484" t="s">
        <v>5</v>
      </c>
      <c r="B1484" s="1">
        <v>44385.089502314811</v>
      </c>
      <c r="C1484" s="1">
        <v>44385.090995370374</v>
      </c>
      <c r="D1484">
        <v>2.1500000953674299</v>
      </c>
      <c r="E1484">
        <v>248485</v>
      </c>
      <c r="F1484">
        <v>89683</v>
      </c>
      <c r="G1484" t="s">
        <v>43</v>
      </c>
      <c r="H1484" t="s">
        <v>24</v>
      </c>
      <c r="I1484">
        <f>tbl_Fact[[#This Row],[Duration]] / 60</f>
        <v>3.5833334922790498E-2</v>
      </c>
      <c r="J1484">
        <f>IF(OR(G1484="Run Time", G1484="CC (Changeover Cleaning)"), I1484, 0)</f>
        <v>3.5833334922790498E-2</v>
      </c>
      <c r="K1484">
        <f>IF(G1484&lt;&gt;"PM (Maintenance)", I1484, 0)</f>
        <v>3.5833334922790498E-2</v>
      </c>
      <c r="L1484" s="5">
        <f>MAX(tbl_Fact[[#This Row],[TotalBiscuitsMade]],tbl_Fact[[#This Row],[GoodMadeBiscuits]])</f>
        <v>248485</v>
      </c>
      <c r="M1484" s="5">
        <f>IF(tbl_Fact[[#This Row],[Operating_Hours]]&gt;0,tbl_Fact[[#This Row],[Operating_Hours]]*51840,0)</f>
        <v>1857.6000823974593</v>
      </c>
    </row>
    <row r="1485" spans="1:13" hidden="1" x14ac:dyDescent="0.2">
      <c r="A1485" t="s">
        <v>5</v>
      </c>
      <c r="B1485" s="1">
        <v>44385.090995370374</v>
      </c>
      <c r="C1485" s="1">
        <v>44385.093310185184</v>
      </c>
      <c r="D1485">
        <v>3.3333332538604701</v>
      </c>
      <c r="E1485">
        <v>250795</v>
      </c>
      <c r="F1485">
        <v>91793</v>
      </c>
      <c r="G1485" t="s">
        <v>44</v>
      </c>
      <c r="H1485" t="s">
        <v>24</v>
      </c>
      <c r="I1485">
        <f>tbl_Fact[[#This Row],[Duration]] / 60</f>
        <v>5.5555554231007838E-2</v>
      </c>
      <c r="J1485">
        <f>IF(OR(G1485="Run Time", G1485="CC (Changeover Cleaning)"), I1485, 0)</f>
        <v>0</v>
      </c>
      <c r="K1485">
        <f>IF(G1485&lt;&gt;"PM (Maintenance)", I1485, 0)</f>
        <v>5.5555554231007838E-2</v>
      </c>
      <c r="L1485" s="5">
        <f>MAX(tbl_Fact[[#This Row],[TotalBiscuitsMade]],tbl_Fact[[#This Row],[GoodMadeBiscuits]])</f>
        <v>250795</v>
      </c>
      <c r="M1485" s="5">
        <f>IF(tbl_Fact[[#This Row],[Operating_Hours]]&gt;0,tbl_Fact[[#This Row],[Operating_Hours]]*51840,0)</f>
        <v>0</v>
      </c>
    </row>
    <row r="1486" spans="1:13" hidden="1" x14ac:dyDescent="0.2">
      <c r="A1486" t="s">
        <v>5</v>
      </c>
      <c r="B1486" s="1">
        <v>44385.093310185184</v>
      </c>
      <c r="C1486" s="1">
        <v>44385.094375000001</v>
      </c>
      <c r="D1486">
        <v>1.5333333015441899</v>
      </c>
      <c r="E1486">
        <v>250553</v>
      </c>
      <c r="F1486">
        <v>91933</v>
      </c>
      <c r="G1486" t="s">
        <v>43</v>
      </c>
      <c r="H1486" t="s">
        <v>24</v>
      </c>
      <c r="I1486">
        <f>tbl_Fact[[#This Row],[Duration]] / 60</f>
        <v>2.5555555025736497E-2</v>
      </c>
      <c r="J1486">
        <f>IF(OR(G1486="Run Time", G1486="CC (Changeover Cleaning)"), I1486, 0)</f>
        <v>2.5555555025736497E-2</v>
      </c>
      <c r="K1486">
        <f>IF(G1486&lt;&gt;"PM (Maintenance)", I1486, 0)</f>
        <v>2.5555555025736497E-2</v>
      </c>
      <c r="L1486" s="5">
        <f>MAX(tbl_Fact[[#This Row],[TotalBiscuitsMade]],tbl_Fact[[#This Row],[GoodMadeBiscuits]])</f>
        <v>250553</v>
      </c>
      <c r="M1486" s="5">
        <f>IF(tbl_Fact[[#This Row],[Operating_Hours]]&gt;0,tbl_Fact[[#This Row],[Operating_Hours]]*51840,0)</f>
        <v>1324.7999725341799</v>
      </c>
    </row>
    <row r="1487" spans="1:13" hidden="1" x14ac:dyDescent="0.2">
      <c r="A1487" t="s">
        <v>5</v>
      </c>
      <c r="B1487" s="1">
        <v>44385.094375000001</v>
      </c>
      <c r="C1487" s="1">
        <v>44385.09480324074</v>
      </c>
      <c r="D1487">
        <v>0.61666667461395297</v>
      </c>
      <c r="E1487">
        <v>250860</v>
      </c>
      <c r="F1487">
        <v>91953</v>
      </c>
      <c r="G1487" t="s">
        <v>44</v>
      </c>
      <c r="H1487" t="s">
        <v>24</v>
      </c>
      <c r="I1487">
        <f>tbl_Fact[[#This Row],[Duration]] / 60</f>
        <v>1.0277777910232549E-2</v>
      </c>
      <c r="J1487">
        <f>IF(OR(G1487="Run Time", G1487="CC (Changeover Cleaning)"), I1487, 0)</f>
        <v>0</v>
      </c>
      <c r="K1487">
        <f>IF(G1487&lt;&gt;"PM (Maintenance)", I1487, 0)</f>
        <v>1.0277777910232549E-2</v>
      </c>
      <c r="L1487" s="5">
        <f>MAX(tbl_Fact[[#This Row],[TotalBiscuitsMade]],tbl_Fact[[#This Row],[GoodMadeBiscuits]])</f>
        <v>250860</v>
      </c>
      <c r="M1487" s="5">
        <f>IF(tbl_Fact[[#This Row],[Operating_Hours]]&gt;0,tbl_Fact[[#This Row],[Operating_Hours]]*51840,0)</f>
        <v>0</v>
      </c>
    </row>
    <row r="1488" spans="1:13" hidden="1" x14ac:dyDescent="0.2">
      <c r="A1488" t="s">
        <v>5</v>
      </c>
      <c r="B1488" s="1">
        <v>44385.09480324074</v>
      </c>
      <c r="C1488" s="1">
        <v>44385.095034722224</v>
      </c>
      <c r="D1488">
        <v>0.33333334326744102</v>
      </c>
      <c r="E1488">
        <v>250913</v>
      </c>
      <c r="F1488">
        <v>91735</v>
      </c>
      <c r="G1488" t="s">
        <v>43</v>
      </c>
      <c r="H1488" t="s">
        <v>24</v>
      </c>
      <c r="I1488">
        <f>tbl_Fact[[#This Row],[Duration]] / 60</f>
        <v>5.5555557211240166E-3</v>
      </c>
      <c r="J1488">
        <f>IF(OR(G1488="Run Time", G1488="CC (Changeover Cleaning)"), I1488, 0)</f>
        <v>5.5555557211240166E-3</v>
      </c>
      <c r="K1488">
        <f>IF(G1488&lt;&gt;"PM (Maintenance)", I1488, 0)</f>
        <v>5.5555557211240166E-3</v>
      </c>
      <c r="L1488" s="5">
        <f>MAX(tbl_Fact[[#This Row],[TotalBiscuitsMade]],tbl_Fact[[#This Row],[GoodMadeBiscuits]])</f>
        <v>250913</v>
      </c>
      <c r="M1488" s="5">
        <f>IF(tbl_Fact[[#This Row],[Operating_Hours]]&gt;0,tbl_Fact[[#This Row],[Operating_Hours]]*51840,0)</f>
        <v>288.00000858306902</v>
      </c>
    </row>
    <row r="1489" spans="1:13" hidden="1" x14ac:dyDescent="0.2">
      <c r="A1489" t="s">
        <v>5</v>
      </c>
      <c r="B1489" s="1">
        <v>44385.095034722224</v>
      </c>
      <c r="C1489" s="1">
        <v>44385.099583333336</v>
      </c>
      <c r="D1489">
        <v>6.5500001907348597</v>
      </c>
      <c r="E1489">
        <v>254934</v>
      </c>
      <c r="F1489">
        <v>96143</v>
      </c>
      <c r="G1489" t="s">
        <v>44</v>
      </c>
      <c r="H1489" t="s">
        <v>24</v>
      </c>
      <c r="I1489">
        <f>tbl_Fact[[#This Row],[Duration]] / 60</f>
        <v>0.109166669845581</v>
      </c>
      <c r="J1489">
        <f>IF(OR(G1489="Run Time", G1489="CC (Changeover Cleaning)"), I1489, 0)</f>
        <v>0</v>
      </c>
      <c r="K1489">
        <f>IF(G1489&lt;&gt;"PM (Maintenance)", I1489, 0)</f>
        <v>0.109166669845581</v>
      </c>
      <c r="L1489" s="5">
        <f>MAX(tbl_Fact[[#This Row],[TotalBiscuitsMade]],tbl_Fact[[#This Row],[GoodMadeBiscuits]])</f>
        <v>254934</v>
      </c>
      <c r="M1489" s="5">
        <f>IF(tbl_Fact[[#This Row],[Operating_Hours]]&gt;0,tbl_Fact[[#This Row],[Operating_Hours]]*51840,0)</f>
        <v>0</v>
      </c>
    </row>
    <row r="1490" spans="1:13" hidden="1" x14ac:dyDescent="0.2">
      <c r="A1490" t="s">
        <v>5</v>
      </c>
      <c r="B1490" s="1">
        <v>44385.099583333336</v>
      </c>
      <c r="C1490" s="1">
        <v>44385.100787037038</v>
      </c>
      <c r="D1490">
        <v>1.7333333492279099</v>
      </c>
      <c r="E1490">
        <v>255066</v>
      </c>
      <c r="F1490">
        <v>96194</v>
      </c>
      <c r="G1490" t="s">
        <v>43</v>
      </c>
      <c r="H1490" t="s">
        <v>24</v>
      </c>
      <c r="I1490">
        <f>tbl_Fact[[#This Row],[Duration]] / 60</f>
        <v>2.8888889153798499E-2</v>
      </c>
      <c r="J1490">
        <f>IF(OR(G1490="Run Time", G1490="CC (Changeover Cleaning)"), I1490, 0)</f>
        <v>2.8888889153798499E-2</v>
      </c>
      <c r="K1490">
        <f>IF(G1490&lt;&gt;"PM (Maintenance)", I1490, 0)</f>
        <v>2.8888889153798499E-2</v>
      </c>
      <c r="L1490" s="5">
        <f>MAX(tbl_Fact[[#This Row],[TotalBiscuitsMade]],tbl_Fact[[#This Row],[GoodMadeBiscuits]])</f>
        <v>255066</v>
      </c>
      <c r="M1490" s="5">
        <f>IF(tbl_Fact[[#This Row],[Operating_Hours]]&gt;0,tbl_Fact[[#This Row],[Operating_Hours]]*51840,0)</f>
        <v>1497.6000137329142</v>
      </c>
    </row>
    <row r="1491" spans="1:13" hidden="1" x14ac:dyDescent="0.2">
      <c r="A1491" t="s">
        <v>5</v>
      </c>
      <c r="B1491" s="1">
        <v>44385.100787037038</v>
      </c>
      <c r="C1491" s="1">
        <v>44385.112870370373</v>
      </c>
      <c r="D1491">
        <v>17.399999618530298</v>
      </c>
      <c r="E1491">
        <v>266862</v>
      </c>
      <c r="F1491">
        <v>108264</v>
      </c>
      <c r="G1491" t="s">
        <v>44</v>
      </c>
      <c r="H1491" t="s">
        <v>24</v>
      </c>
      <c r="I1491">
        <f>tbl_Fact[[#This Row],[Duration]] / 60</f>
        <v>0.28999999364217166</v>
      </c>
      <c r="J1491">
        <f>IF(OR(G1491="Run Time", G1491="CC (Changeover Cleaning)"), I1491, 0)</f>
        <v>0</v>
      </c>
      <c r="K1491">
        <f>IF(G1491&lt;&gt;"PM (Maintenance)", I1491, 0)</f>
        <v>0.28999999364217166</v>
      </c>
      <c r="L1491" s="5">
        <f>MAX(tbl_Fact[[#This Row],[TotalBiscuitsMade]],tbl_Fact[[#This Row],[GoodMadeBiscuits]])</f>
        <v>266862</v>
      </c>
      <c r="M1491" s="5">
        <f>IF(tbl_Fact[[#This Row],[Operating_Hours]]&gt;0,tbl_Fact[[#This Row],[Operating_Hours]]*51840,0)</f>
        <v>0</v>
      </c>
    </row>
    <row r="1492" spans="1:13" hidden="1" x14ac:dyDescent="0.2">
      <c r="A1492" t="s">
        <v>5</v>
      </c>
      <c r="B1492" s="1">
        <v>44385.112870370373</v>
      </c>
      <c r="C1492" s="1">
        <v>44385.113171296296</v>
      </c>
      <c r="D1492">
        <v>0.43333333730697599</v>
      </c>
      <c r="E1492">
        <v>267146</v>
      </c>
      <c r="F1492">
        <v>108504</v>
      </c>
      <c r="G1492" t="s">
        <v>43</v>
      </c>
      <c r="H1492" t="s">
        <v>24</v>
      </c>
      <c r="I1492">
        <f>tbl_Fact[[#This Row],[Duration]] / 60</f>
        <v>7.2222222884495996E-3</v>
      </c>
      <c r="J1492">
        <f>IF(OR(G1492="Run Time", G1492="CC (Changeover Cleaning)"), I1492, 0)</f>
        <v>7.2222222884495996E-3</v>
      </c>
      <c r="K1492">
        <f>IF(G1492&lt;&gt;"PM (Maintenance)", I1492, 0)</f>
        <v>7.2222222884495996E-3</v>
      </c>
      <c r="L1492" s="5">
        <f>MAX(tbl_Fact[[#This Row],[TotalBiscuitsMade]],tbl_Fact[[#This Row],[GoodMadeBiscuits]])</f>
        <v>267146</v>
      </c>
      <c r="M1492" s="5">
        <f>IF(tbl_Fact[[#This Row],[Operating_Hours]]&gt;0,tbl_Fact[[#This Row],[Operating_Hours]]*51840,0)</f>
        <v>374.40000343322725</v>
      </c>
    </row>
    <row r="1493" spans="1:13" hidden="1" x14ac:dyDescent="0.2">
      <c r="A1493" t="s">
        <v>5</v>
      </c>
      <c r="B1493" s="1">
        <v>44385.113171296296</v>
      </c>
      <c r="C1493" s="1">
        <v>44385.116342592592</v>
      </c>
      <c r="D1493">
        <v>4.5666666030883798</v>
      </c>
      <c r="E1493">
        <v>269936</v>
      </c>
      <c r="F1493">
        <v>111449</v>
      </c>
      <c r="G1493" t="s">
        <v>44</v>
      </c>
      <c r="H1493" t="s">
        <v>24</v>
      </c>
      <c r="I1493">
        <f>tbl_Fact[[#This Row],[Duration]] / 60</f>
        <v>7.6111110051473002E-2</v>
      </c>
      <c r="J1493">
        <f>IF(OR(G1493="Run Time", G1493="CC (Changeover Cleaning)"), I1493, 0)</f>
        <v>0</v>
      </c>
      <c r="K1493">
        <f>IF(G1493&lt;&gt;"PM (Maintenance)", I1493, 0)</f>
        <v>7.6111110051473002E-2</v>
      </c>
      <c r="L1493" s="5">
        <f>MAX(tbl_Fact[[#This Row],[TotalBiscuitsMade]],tbl_Fact[[#This Row],[GoodMadeBiscuits]])</f>
        <v>269936</v>
      </c>
      <c r="M1493" s="5">
        <f>IF(tbl_Fact[[#This Row],[Operating_Hours]]&gt;0,tbl_Fact[[#This Row],[Operating_Hours]]*51840,0)</f>
        <v>0</v>
      </c>
    </row>
    <row r="1494" spans="1:13" hidden="1" x14ac:dyDescent="0.2">
      <c r="A1494" t="s">
        <v>5</v>
      </c>
      <c r="B1494" s="1">
        <v>44385.116342592592</v>
      </c>
      <c r="C1494" s="1">
        <v>44385.119502314818</v>
      </c>
      <c r="D1494">
        <v>4.5500001907348597</v>
      </c>
      <c r="E1494">
        <v>270037</v>
      </c>
      <c r="F1494">
        <v>111150</v>
      </c>
      <c r="G1494" t="s">
        <v>43</v>
      </c>
      <c r="H1494" t="s">
        <v>24</v>
      </c>
      <c r="I1494">
        <f>tbl_Fact[[#This Row],[Duration]] / 60</f>
        <v>7.5833336512247662E-2</v>
      </c>
      <c r="J1494">
        <f>IF(OR(G1494="Run Time", G1494="CC (Changeover Cleaning)"), I1494, 0)</f>
        <v>7.5833336512247662E-2</v>
      </c>
      <c r="K1494">
        <f>IF(G1494&lt;&gt;"PM (Maintenance)", I1494, 0)</f>
        <v>7.5833336512247662E-2</v>
      </c>
      <c r="L1494" s="5">
        <f>MAX(tbl_Fact[[#This Row],[TotalBiscuitsMade]],tbl_Fact[[#This Row],[GoodMadeBiscuits]])</f>
        <v>270037</v>
      </c>
      <c r="M1494" s="5">
        <f>IF(tbl_Fact[[#This Row],[Operating_Hours]]&gt;0,tbl_Fact[[#This Row],[Operating_Hours]]*51840,0)</f>
        <v>3931.2001647949187</v>
      </c>
    </row>
    <row r="1495" spans="1:13" hidden="1" x14ac:dyDescent="0.2">
      <c r="A1495" t="s">
        <v>5</v>
      </c>
      <c r="B1495" s="1">
        <v>44385.119502314818</v>
      </c>
      <c r="C1495" s="1">
        <v>44385.120752314811</v>
      </c>
      <c r="D1495">
        <v>1.79999995231628</v>
      </c>
      <c r="E1495">
        <v>270914</v>
      </c>
      <c r="F1495">
        <v>112217</v>
      </c>
      <c r="G1495" t="s">
        <v>44</v>
      </c>
      <c r="H1495" t="s">
        <v>24</v>
      </c>
      <c r="I1495">
        <f>tbl_Fact[[#This Row],[Duration]] / 60</f>
        <v>2.9999999205271334E-2</v>
      </c>
      <c r="J1495">
        <f>IF(OR(G1495="Run Time", G1495="CC (Changeover Cleaning)"), I1495, 0)</f>
        <v>0</v>
      </c>
      <c r="K1495">
        <f>IF(G1495&lt;&gt;"PM (Maintenance)", I1495, 0)</f>
        <v>2.9999999205271334E-2</v>
      </c>
      <c r="L1495" s="5">
        <f>MAX(tbl_Fact[[#This Row],[TotalBiscuitsMade]],tbl_Fact[[#This Row],[GoodMadeBiscuits]])</f>
        <v>270914</v>
      </c>
      <c r="M1495" s="5">
        <f>IF(tbl_Fact[[#This Row],[Operating_Hours]]&gt;0,tbl_Fact[[#This Row],[Operating_Hours]]*51840,0)</f>
        <v>0</v>
      </c>
    </row>
    <row r="1496" spans="1:13" hidden="1" x14ac:dyDescent="0.2">
      <c r="A1496" t="s">
        <v>5</v>
      </c>
      <c r="B1496" s="1">
        <v>44385.120752314811</v>
      </c>
      <c r="C1496" s="1">
        <v>44385.12159722222</v>
      </c>
      <c r="D1496">
        <v>1.2166666984558101</v>
      </c>
      <c r="E1496">
        <v>270898</v>
      </c>
      <c r="F1496">
        <v>111964</v>
      </c>
      <c r="G1496" t="s">
        <v>43</v>
      </c>
      <c r="H1496" t="s">
        <v>24</v>
      </c>
      <c r="I1496">
        <f>tbl_Fact[[#This Row],[Duration]] / 60</f>
        <v>2.0277778307596837E-2</v>
      </c>
      <c r="J1496">
        <f>IF(OR(G1496="Run Time", G1496="CC (Changeover Cleaning)"), I1496, 0)</f>
        <v>2.0277778307596837E-2</v>
      </c>
      <c r="K1496">
        <f>IF(G1496&lt;&gt;"PM (Maintenance)", I1496, 0)</f>
        <v>2.0277778307596837E-2</v>
      </c>
      <c r="L1496" s="5">
        <f>MAX(tbl_Fact[[#This Row],[TotalBiscuitsMade]],tbl_Fact[[#This Row],[GoodMadeBiscuits]])</f>
        <v>270898</v>
      </c>
      <c r="M1496" s="5">
        <f>IF(tbl_Fact[[#This Row],[Operating_Hours]]&gt;0,tbl_Fact[[#This Row],[Operating_Hours]]*51840,0)</f>
        <v>1051.2000274658201</v>
      </c>
    </row>
    <row r="1497" spans="1:13" hidden="1" x14ac:dyDescent="0.2">
      <c r="A1497" t="s">
        <v>5</v>
      </c>
      <c r="B1497" s="1">
        <v>44385.12159722222</v>
      </c>
      <c r="C1497" s="1">
        <v>44385.123657407406</v>
      </c>
      <c r="D1497">
        <v>2.9666666984558101</v>
      </c>
      <c r="E1497">
        <v>272897</v>
      </c>
      <c r="F1497">
        <v>114213</v>
      </c>
      <c r="G1497" t="s">
        <v>44</v>
      </c>
      <c r="H1497" t="s">
        <v>24</v>
      </c>
      <c r="I1497">
        <f>tbl_Fact[[#This Row],[Duration]] / 60</f>
        <v>4.94444449742635E-2</v>
      </c>
      <c r="J1497">
        <f>IF(OR(G1497="Run Time", G1497="CC (Changeover Cleaning)"), I1497, 0)</f>
        <v>0</v>
      </c>
      <c r="K1497">
        <f>IF(G1497&lt;&gt;"PM (Maintenance)", I1497, 0)</f>
        <v>4.94444449742635E-2</v>
      </c>
      <c r="L1497" s="5">
        <f>MAX(tbl_Fact[[#This Row],[TotalBiscuitsMade]],tbl_Fact[[#This Row],[GoodMadeBiscuits]])</f>
        <v>272897</v>
      </c>
      <c r="M1497" s="5">
        <f>IF(tbl_Fact[[#This Row],[Operating_Hours]]&gt;0,tbl_Fact[[#This Row],[Operating_Hours]]*51840,0)</f>
        <v>0</v>
      </c>
    </row>
    <row r="1498" spans="1:13" hidden="1" x14ac:dyDescent="0.2">
      <c r="A1498" t="s">
        <v>5</v>
      </c>
      <c r="B1498" s="1">
        <v>44385.123657407406</v>
      </c>
      <c r="C1498" s="1">
        <v>44385.1247337963</v>
      </c>
      <c r="D1498">
        <v>1.54999995231628</v>
      </c>
      <c r="E1498">
        <v>272639</v>
      </c>
      <c r="F1498">
        <v>113964</v>
      </c>
      <c r="G1498" t="s">
        <v>43</v>
      </c>
      <c r="H1498" t="s">
        <v>24</v>
      </c>
      <c r="I1498">
        <f>tbl_Fact[[#This Row],[Duration]] / 60</f>
        <v>2.5833332538604665E-2</v>
      </c>
      <c r="J1498">
        <f>IF(OR(G1498="Run Time", G1498="CC (Changeover Cleaning)"), I1498, 0)</f>
        <v>2.5833332538604665E-2</v>
      </c>
      <c r="K1498">
        <f>IF(G1498&lt;&gt;"PM (Maintenance)", I1498, 0)</f>
        <v>2.5833332538604665E-2</v>
      </c>
      <c r="L1498" s="5">
        <f>MAX(tbl_Fact[[#This Row],[TotalBiscuitsMade]],tbl_Fact[[#This Row],[GoodMadeBiscuits]])</f>
        <v>272639</v>
      </c>
      <c r="M1498" s="5">
        <f>IF(tbl_Fact[[#This Row],[Operating_Hours]]&gt;0,tbl_Fact[[#This Row],[Operating_Hours]]*51840,0)</f>
        <v>1339.1999588012659</v>
      </c>
    </row>
    <row r="1499" spans="1:13" hidden="1" x14ac:dyDescent="0.2">
      <c r="A1499" t="s">
        <v>5</v>
      </c>
      <c r="B1499" s="1">
        <v>44385.1247337963</v>
      </c>
      <c r="C1499" s="1">
        <v>44385.126562500001</v>
      </c>
      <c r="D1499">
        <v>2.63333344459534</v>
      </c>
      <c r="E1499">
        <v>274330</v>
      </c>
      <c r="F1499">
        <v>115779</v>
      </c>
      <c r="G1499" t="s">
        <v>44</v>
      </c>
      <c r="H1499" t="s">
        <v>24</v>
      </c>
      <c r="I1499">
        <f>tbl_Fact[[#This Row],[Duration]] / 60</f>
        <v>4.3888890743255665E-2</v>
      </c>
      <c r="J1499">
        <f>IF(OR(G1499="Run Time", G1499="CC (Changeover Cleaning)"), I1499, 0)</f>
        <v>0</v>
      </c>
      <c r="K1499">
        <f>IF(G1499&lt;&gt;"PM (Maintenance)", I1499, 0)</f>
        <v>4.3888890743255665E-2</v>
      </c>
      <c r="L1499" s="5">
        <f>MAX(tbl_Fact[[#This Row],[TotalBiscuitsMade]],tbl_Fact[[#This Row],[GoodMadeBiscuits]])</f>
        <v>274330</v>
      </c>
      <c r="M1499" s="5">
        <f>IF(tbl_Fact[[#This Row],[Operating_Hours]]&gt;0,tbl_Fact[[#This Row],[Operating_Hours]]*51840,0)</f>
        <v>0</v>
      </c>
    </row>
    <row r="1500" spans="1:13" hidden="1" x14ac:dyDescent="0.2">
      <c r="A1500" t="s">
        <v>5</v>
      </c>
      <c r="B1500" s="1">
        <v>44385.126562500001</v>
      </c>
      <c r="C1500" s="1">
        <v>44385.127546296295</v>
      </c>
      <c r="D1500">
        <v>1.4166666269302399</v>
      </c>
      <c r="E1500">
        <v>274374</v>
      </c>
      <c r="F1500">
        <v>115581</v>
      </c>
      <c r="G1500" t="s">
        <v>43</v>
      </c>
      <c r="H1500" t="s">
        <v>24</v>
      </c>
      <c r="I1500">
        <f>tbl_Fact[[#This Row],[Duration]] / 60</f>
        <v>2.3611110448837333E-2</v>
      </c>
      <c r="J1500">
        <f>IF(OR(G1500="Run Time", G1500="CC (Changeover Cleaning)"), I1500, 0)</f>
        <v>2.3611110448837333E-2</v>
      </c>
      <c r="K1500">
        <f>IF(G1500&lt;&gt;"PM (Maintenance)", I1500, 0)</f>
        <v>2.3611110448837333E-2</v>
      </c>
      <c r="L1500" s="5">
        <f>MAX(tbl_Fact[[#This Row],[TotalBiscuitsMade]],tbl_Fact[[#This Row],[GoodMadeBiscuits]])</f>
        <v>274374</v>
      </c>
      <c r="M1500" s="5">
        <f>IF(tbl_Fact[[#This Row],[Operating_Hours]]&gt;0,tbl_Fact[[#This Row],[Operating_Hours]]*51840,0)</f>
        <v>1223.9999656677273</v>
      </c>
    </row>
    <row r="1501" spans="1:13" hidden="1" x14ac:dyDescent="0.2">
      <c r="A1501" t="s">
        <v>5</v>
      </c>
      <c r="B1501" s="1">
        <v>44385.127546296295</v>
      </c>
      <c r="C1501" s="1">
        <v>44385.129374999997</v>
      </c>
      <c r="D1501">
        <v>2.63333344459534</v>
      </c>
      <c r="E1501">
        <v>275961</v>
      </c>
      <c r="F1501">
        <v>117484</v>
      </c>
      <c r="G1501" t="s">
        <v>44</v>
      </c>
      <c r="H1501" t="s">
        <v>24</v>
      </c>
      <c r="I1501">
        <f>tbl_Fact[[#This Row],[Duration]] / 60</f>
        <v>4.3888890743255665E-2</v>
      </c>
      <c r="J1501">
        <f>IF(OR(G1501="Run Time", G1501="CC (Changeover Cleaning)"), I1501, 0)</f>
        <v>0</v>
      </c>
      <c r="K1501">
        <f>IF(G1501&lt;&gt;"PM (Maintenance)", I1501, 0)</f>
        <v>4.3888890743255665E-2</v>
      </c>
      <c r="L1501" s="5">
        <f>MAX(tbl_Fact[[#This Row],[TotalBiscuitsMade]],tbl_Fact[[#This Row],[GoodMadeBiscuits]])</f>
        <v>275961</v>
      </c>
      <c r="M1501" s="5">
        <f>IF(tbl_Fact[[#This Row],[Operating_Hours]]&gt;0,tbl_Fact[[#This Row],[Operating_Hours]]*51840,0)</f>
        <v>0</v>
      </c>
    </row>
    <row r="1502" spans="1:13" hidden="1" x14ac:dyDescent="0.2">
      <c r="A1502" t="s">
        <v>5</v>
      </c>
      <c r="B1502" s="1">
        <v>44385.129374999997</v>
      </c>
      <c r="C1502" s="1">
        <v>44385.130439814813</v>
      </c>
      <c r="D1502">
        <v>1.5333333015441899</v>
      </c>
      <c r="E1502">
        <v>276026</v>
      </c>
      <c r="F1502">
        <v>117266</v>
      </c>
      <c r="G1502" t="s">
        <v>43</v>
      </c>
      <c r="H1502" t="s">
        <v>24</v>
      </c>
      <c r="I1502">
        <f>tbl_Fact[[#This Row],[Duration]] / 60</f>
        <v>2.5555555025736497E-2</v>
      </c>
      <c r="J1502">
        <f>IF(OR(G1502="Run Time", G1502="CC (Changeover Cleaning)"), I1502, 0)</f>
        <v>2.5555555025736497E-2</v>
      </c>
      <c r="K1502">
        <f>IF(G1502&lt;&gt;"PM (Maintenance)", I1502, 0)</f>
        <v>2.5555555025736497E-2</v>
      </c>
      <c r="L1502" s="5">
        <f>MAX(tbl_Fact[[#This Row],[TotalBiscuitsMade]],tbl_Fact[[#This Row],[GoodMadeBiscuits]])</f>
        <v>276026</v>
      </c>
      <c r="M1502" s="5">
        <f>IF(tbl_Fact[[#This Row],[Operating_Hours]]&gt;0,tbl_Fact[[#This Row],[Operating_Hours]]*51840,0)</f>
        <v>1324.7999725341799</v>
      </c>
    </row>
    <row r="1503" spans="1:13" hidden="1" x14ac:dyDescent="0.2">
      <c r="A1503" t="s">
        <v>5</v>
      </c>
      <c r="B1503" s="1">
        <v>44385.130439814813</v>
      </c>
      <c r="C1503" s="1">
        <v>44385.143067129633</v>
      </c>
      <c r="D1503">
        <v>18.183332443237301</v>
      </c>
      <c r="E1503">
        <v>289005</v>
      </c>
      <c r="F1503">
        <v>130008</v>
      </c>
      <c r="G1503" t="s">
        <v>44</v>
      </c>
      <c r="H1503" t="s">
        <v>24</v>
      </c>
      <c r="I1503">
        <f>tbl_Fact[[#This Row],[Duration]] / 60</f>
        <v>0.30305554072062169</v>
      </c>
      <c r="J1503">
        <f>IF(OR(G1503="Run Time", G1503="CC (Changeover Cleaning)"), I1503, 0)</f>
        <v>0</v>
      </c>
      <c r="K1503">
        <f>IF(G1503&lt;&gt;"PM (Maintenance)", I1503, 0)</f>
        <v>0.30305554072062169</v>
      </c>
      <c r="L1503" s="5">
        <f>MAX(tbl_Fact[[#This Row],[TotalBiscuitsMade]],tbl_Fact[[#This Row],[GoodMadeBiscuits]])</f>
        <v>289005</v>
      </c>
      <c r="M1503" s="5">
        <f>IF(tbl_Fact[[#This Row],[Operating_Hours]]&gt;0,tbl_Fact[[#This Row],[Operating_Hours]]*51840,0)</f>
        <v>0</v>
      </c>
    </row>
    <row r="1504" spans="1:13" hidden="1" x14ac:dyDescent="0.2">
      <c r="A1504" t="s">
        <v>5</v>
      </c>
      <c r="B1504" s="1">
        <v>44385.143067129633</v>
      </c>
      <c r="C1504" s="1">
        <v>44385.144525462965</v>
      </c>
      <c r="D1504">
        <v>2.0999999046325701</v>
      </c>
      <c r="E1504">
        <v>288927</v>
      </c>
      <c r="F1504">
        <v>130050</v>
      </c>
      <c r="G1504" t="s">
        <v>43</v>
      </c>
      <c r="H1504" t="s">
        <v>24</v>
      </c>
      <c r="I1504">
        <f>tbl_Fact[[#This Row],[Duration]] / 60</f>
        <v>3.4999998410542833E-2</v>
      </c>
      <c r="J1504">
        <f>IF(OR(G1504="Run Time", G1504="CC (Changeover Cleaning)"), I1504, 0)</f>
        <v>3.4999998410542833E-2</v>
      </c>
      <c r="K1504">
        <f>IF(G1504&lt;&gt;"PM (Maintenance)", I1504, 0)</f>
        <v>3.4999998410542833E-2</v>
      </c>
      <c r="L1504" s="5">
        <f>MAX(tbl_Fact[[#This Row],[TotalBiscuitsMade]],tbl_Fact[[#This Row],[GoodMadeBiscuits]])</f>
        <v>288927</v>
      </c>
      <c r="M1504" s="5">
        <f>IF(tbl_Fact[[#This Row],[Operating_Hours]]&gt;0,tbl_Fact[[#This Row],[Operating_Hours]]*51840,0)</f>
        <v>1814.3999176025404</v>
      </c>
    </row>
    <row r="1505" spans="1:13" hidden="1" x14ac:dyDescent="0.2">
      <c r="A1505" t="s">
        <v>5</v>
      </c>
      <c r="B1505" s="1">
        <v>44385.144525462965</v>
      </c>
      <c r="C1505" s="1">
        <v>44385.145601851851</v>
      </c>
      <c r="D1505">
        <v>1.54999995231628</v>
      </c>
      <c r="E1505">
        <v>289927</v>
      </c>
      <c r="F1505">
        <v>131067</v>
      </c>
      <c r="G1505" t="s">
        <v>44</v>
      </c>
      <c r="H1505" t="s">
        <v>24</v>
      </c>
      <c r="I1505">
        <f>tbl_Fact[[#This Row],[Duration]] / 60</f>
        <v>2.5833332538604665E-2</v>
      </c>
      <c r="J1505">
        <f>IF(OR(G1505="Run Time", G1505="CC (Changeover Cleaning)"), I1505, 0)</f>
        <v>0</v>
      </c>
      <c r="K1505">
        <f>IF(G1505&lt;&gt;"PM (Maintenance)", I1505, 0)</f>
        <v>2.5833332538604665E-2</v>
      </c>
      <c r="L1505" s="5">
        <f>MAX(tbl_Fact[[#This Row],[TotalBiscuitsMade]],tbl_Fact[[#This Row],[GoodMadeBiscuits]])</f>
        <v>289927</v>
      </c>
      <c r="M1505" s="5">
        <f>IF(tbl_Fact[[#This Row],[Operating_Hours]]&gt;0,tbl_Fact[[#This Row],[Operating_Hours]]*51840,0)</f>
        <v>0</v>
      </c>
    </row>
    <row r="1506" spans="1:13" hidden="1" x14ac:dyDescent="0.2">
      <c r="A1506" t="s">
        <v>5</v>
      </c>
      <c r="B1506" s="1">
        <v>44385.145601851851</v>
      </c>
      <c r="C1506" s="1">
        <v>44385.145891203705</v>
      </c>
      <c r="D1506">
        <v>0.41666665673255898</v>
      </c>
      <c r="E1506">
        <v>289544</v>
      </c>
      <c r="F1506">
        <v>130932</v>
      </c>
      <c r="G1506" t="s">
        <v>43</v>
      </c>
      <c r="H1506" t="s">
        <v>24</v>
      </c>
      <c r="I1506">
        <f>tbl_Fact[[#This Row],[Duration]] / 60</f>
        <v>6.9444442788759832E-3</v>
      </c>
      <c r="J1506">
        <f>IF(OR(G1506="Run Time", G1506="CC (Changeover Cleaning)"), I1506, 0)</f>
        <v>6.9444442788759832E-3</v>
      </c>
      <c r="K1506">
        <f>IF(G1506&lt;&gt;"PM (Maintenance)", I1506, 0)</f>
        <v>6.9444442788759832E-3</v>
      </c>
      <c r="L1506" s="5">
        <f>MAX(tbl_Fact[[#This Row],[TotalBiscuitsMade]],tbl_Fact[[#This Row],[GoodMadeBiscuits]])</f>
        <v>289544</v>
      </c>
      <c r="M1506" s="5">
        <f>IF(tbl_Fact[[#This Row],[Operating_Hours]]&gt;0,tbl_Fact[[#This Row],[Operating_Hours]]*51840,0)</f>
        <v>359.99999141693098</v>
      </c>
    </row>
    <row r="1507" spans="1:13" hidden="1" x14ac:dyDescent="0.2">
      <c r="A1507" t="s">
        <v>5</v>
      </c>
      <c r="B1507" s="1">
        <v>44385.145891203705</v>
      </c>
      <c r="C1507" s="1">
        <v>44385.158553240741</v>
      </c>
      <c r="D1507">
        <v>18.233333587646499</v>
      </c>
      <c r="E1507">
        <v>302296</v>
      </c>
      <c r="F1507">
        <v>143708</v>
      </c>
      <c r="G1507" t="s">
        <v>44</v>
      </c>
      <c r="H1507" t="s">
        <v>24</v>
      </c>
      <c r="I1507">
        <f>tbl_Fact[[#This Row],[Duration]] / 60</f>
        <v>0.30388889312744166</v>
      </c>
      <c r="J1507">
        <f>IF(OR(G1507="Run Time", G1507="CC (Changeover Cleaning)"), I1507, 0)</f>
        <v>0</v>
      </c>
      <c r="K1507">
        <f>IF(G1507&lt;&gt;"PM (Maintenance)", I1507, 0)</f>
        <v>0.30388889312744166</v>
      </c>
      <c r="L1507" s="5">
        <f>MAX(tbl_Fact[[#This Row],[TotalBiscuitsMade]],tbl_Fact[[#This Row],[GoodMadeBiscuits]])</f>
        <v>302296</v>
      </c>
      <c r="M1507" s="5">
        <f>IF(tbl_Fact[[#This Row],[Operating_Hours]]&gt;0,tbl_Fact[[#This Row],[Operating_Hours]]*51840,0)</f>
        <v>0</v>
      </c>
    </row>
    <row r="1508" spans="1:13" hidden="1" x14ac:dyDescent="0.2">
      <c r="A1508" t="s">
        <v>5</v>
      </c>
      <c r="B1508" s="1">
        <v>44385.158553240741</v>
      </c>
      <c r="C1508" s="1">
        <v>44385.15966435185</v>
      </c>
      <c r="D1508">
        <v>1.6000000238418599</v>
      </c>
      <c r="E1508">
        <v>302541</v>
      </c>
      <c r="F1508">
        <v>143614</v>
      </c>
      <c r="G1508" t="s">
        <v>43</v>
      </c>
      <c r="H1508" t="s">
        <v>24</v>
      </c>
      <c r="I1508">
        <f>tbl_Fact[[#This Row],[Duration]] / 60</f>
        <v>2.6666667064030997E-2</v>
      </c>
      <c r="J1508">
        <f>IF(OR(G1508="Run Time", G1508="CC (Changeover Cleaning)"), I1508, 0)</f>
        <v>2.6666667064030997E-2</v>
      </c>
      <c r="K1508">
        <f>IF(G1508&lt;&gt;"PM (Maintenance)", I1508, 0)</f>
        <v>2.6666667064030997E-2</v>
      </c>
      <c r="L1508" s="5">
        <f>MAX(tbl_Fact[[#This Row],[TotalBiscuitsMade]],tbl_Fact[[#This Row],[GoodMadeBiscuits]])</f>
        <v>302541</v>
      </c>
      <c r="M1508" s="5">
        <f>IF(tbl_Fact[[#This Row],[Operating_Hours]]&gt;0,tbl_Fact[[#This Row],[Operating_Hours]]*51840,0)</f>
        <v>1382.4000205993668</v>
      </c>
    </row>
    <row r="1509" spans="1:13" hidden="1" x14ac:dyDescent="0.2">
      <c r="A1509" t="s">
        <v>5</v>
      </c>
      <c r="B1509" s="1">
        <v>44385.15966435185</v>
      </c>
      <c r="C1509" s="1">
        <v>44385.163703703707</v>
      </c>
      <c r="D1509">
        <v>5.8166666030883798</v>
      </c>
      <c r="E1509">
        <v>306216</v>
      </c>
      <c r="F1509">
        <v>147591</v>
      </c>
      <c r="G1509" t="s">
        <v>44</v>
      </c>
      <c r="H1509" t="s">
        <v>24</v>
      </c>
      <c r="I1509">
        <f>tbl_Fact[[#This Row],[Duration]] / 60</f>
        <v>9.6944443384806331E-2</v>
      </c>
      <c r="J1509">
        <f>IF(OR(G1509="Run Time", G1509="CC (Changeover Cleaning)"), I1509, 0)</f>
        <v>0</v>
      </c>
      <c r="K1509">
        <f>IF(G1509&lt;&gt;"PM (Maintenance)", I1509, 0)</f>
        <v>9.6944443384806331E-2</v>
      </c>
      <c r="L1509" s="5">
        <f>MAX(tbl_Fact[[#This Row],[TotalBiscuitsMade]],tbl_Fact[[#This Row],[GoodMadeBiscuits]])</f>
        <v>306216</v>
      </c>
      <c r="M1509" s="5">
        <f>IF(tbl_Fact[[#This Row],[Operating_Hours]]&gt;0,tbl_Fact[[#This Row],[Operating_Hours]]*51840,0)</f>
        <v>0</v>
      </c>
    </row>
    <row r="1510" spans="1:13" hidden="1" x14ac:dyDescent="0.2">
      <c r="A1510" t="s">
        <v>5</v>
      </c>
      <c r="B1510" s="1">
        <v>44385.163703703707</v>
      </c>
      <c r="C1510" s="1">
        <v>44385.16542824074</v>
      </c>
      <c r="D1510">
        <v>2.4833333492279102</v>
      </c>
      <c r="E1510">
        <v>306523</v>
      </c>
      <c r="F1510">
        <v>147652</v>
      </c>
      <c r="G1510" t="s">
        <v>43</v>
      </c>
      <c r="H1510" t="s">
        <v>24</v>
      </c>
      <c r="I1510">
        <f>tbl_Fact[[#This Row],[Duration]] / 60</f>
        <v>4.13888891537985E-2</v>
      </c>
      <c r="J1510">
        <f>IF(OR(G1510="Run Time", G1510="CC (Changeover Cleaning)"), I1510, 0)</f>
        <v>4.13888891537985E-2</v>
      </c>
      <c r="K1510">
        <f>IF(G1510&lt;&gt;"PM (Maintenance)", I1510, 0)</f>
        <v>4.13888891537985E-2</v>
      </c>
      <c r="L1510" s="5">
        <f>MAX(tbl_Fact[[#This Row],[TotalBiscuitsMade]],tbl_Fact[[#This Row],[GoodMadeBiscuits]])</f>
        <v>306523</v>
      </c>
      <c r="M1510" s="5">
        <f>IF(tbl_Fact[[#This Row],[Operating_Hours]]&gt;0,tbl_Fact[[#This Row],[Operating_Hours]]*51840,0)</f>
        <v>2145.6000137329142</v>
      </c>
    </row>
    <row r="1511" spans="1:13" hidden="1" x14ac:dyDescent="0.2">
      <c r="A1511" t="s">
        <v>5</v>
      </c>
      <c r="B1511" s="1">
        <v>44385.16542824074</v>
      </c>
      <c r="C1511" s="1">
        <v>44385.170347222222</v>
      </c>
      <c r="D1511">
        <v>7.0833334922790501</v>
      </c>
      <c r="E1511">
        <v>311164</v>
      </c>
      <c r="F1511">
        <v>152098</v>
      </c>
      <c r="G1511" t="s">
        <v>44</v>
      </c>
      <c r="H1511" t="s">
        <v>24</v>
      </c>
      <c r="I1511">
        <f>tbl_Fact[[#This Row],[Duration]] / 60</f>
        <v>0.11805555820465083</v>
      </c>
      <c r="J1511">
        <f>IF(OR(G1511="Run Time", G1511="CC (Changeover Cleaning)"), I1511, 0)</f>
        <v>0</v>
      </c>
      <c r="K1511">
        <f>IF(G1511&lt;&gt;"PM (Maintenance)", I1511, 0)</f>
        <v>0.11805555820465083</v>
      </c>
      <c r="L1511" s="5">
        <f>MAX(tbl_Fact[[#This Row],[TotalBiscuitsMade]],tbl_Fact[[#This Row],[GoodMadeBiscuits]])</f>
        <v>311164</v>
      </c>
      <c r="M1511" s="5">
        <f>IF(tbl_Fact[[#This Row],[Operating_Hours]]&gt;0,tbl_Fact[[#This Row],[Operating_Hours]]*51840,0)</f>
        <v>0</v>
      </c>
    </row>
    <row r="1512" spans="1:13" hidden="1" x14ac:dyDescent="0.2">
      <c r="A1512" t="s">
        <v>5</v>
      </c>
      <c r="B1512" s="1">
        <v>44385.170347222222</v>
      </c>
      <c r="C1512" s="1">
        <v>44385.171157407407</v>
      </c>
      <c r="D1512">
        <v>1.1666666269302399</v>
      </c>
      <c r="E1512">
        <v>311283</v>
      </c>
      <c r="F1512">
        <v>152155</v>
      </c>
      <c r="G1512" t="s">
        <v>43</v>
      </c>
      <c r="H1512" t="s">
        <v>24</v>
      </c>
      <c r="I1512">
        <f>tbl_Fact[[#This Row],[Duration]] / 60</f>
        <v>1.9444443782170664E-2</v>
      </c>
      <c r="J1512">
        <f>IF(OR(G1512="Run Time", G1512="CC (Changeover Cleaning)"), I1512, 0)</f>
        <v>1.9444443782170664E-2</v>
      </c>
      <c r="K1512">
        <f>IF(G1512&lt;&gt;"PM (Maintenance)", I1512, 0)</f>
        <v>1.9444443782170664E-2</v>
      </c>
      <c r="L1512" s="5">
        <f>MAX(tbl_Fact[[#This Row],[TotalBiscuitsMade]],tbl_Fact[[#This Row],[GoodMadeBiscuits]])</f>
        <v>311283</v>
      </c>
      <c r="M1512" s="5">
        <f>IF(tbl_Fact[[#This Row],[Operating_Hours]]&gt;0,tbl_Fact[[#This Row],[Operating_Hours]]*51840,0)</f>
        <v>1007.9999656677272</v>
      </c>
    </row>
    <row r="1513" spans="1:13" hidden="1" x14ac:dyDescent="0.2">
      <c r="A1513" t="s">
        <v>5</v>
      </c>
      <c r="B1513" s="1">
        <v>44385.171157407407</v>
      </c>
      <c r="C1513" s="1">
        <v>44385.171712962961</v>
      </c>
      <c r="D1513">
        <v>0.80000001192092896</v>
      </c>
      <c r="E1513">
        <v>311236</v>
      </c>
      <c r="F1513">
        <v>152646</v>
      </c>
      <c r="G1513" t="s">
        <v>44</v>
      </c>
      <c r="H1513" t="s">
        <v>24</v>
      </c>
      <c r="I1513">
        <f>tbl_Fact[[#This Row],[Duration]] / 60</f>
        <v>1.3333333532015483E-2</v>
      </c>
      <c r="J1513">
        <f>IF(OR(G1513="Run Time", G1513="CC (Changeover Cleaning)"), I1513, 0)</f>
        <v>0</v>
      </c>
      <c r="K1513">
        <f>IF(G1513&lt;&gt;"PM (Maintenance)", I1513, 0)</f>
        <v>1.3333333532015483E-2</v>
      </c>
      <c r="L1513" s="5">
        <f>MAX(tbl_Fact[[#This Row],[TotalBiscuitsMade]],tbl_Fact[[#This Row],[GoodMadeBiscuits]])</f>
        <v>311236</v>
      </c>
      <c r="M1513" s="5">
        <f>IF(tbl_Fact[[#This Row],[Operating_Hours]]&gt;0,tbl_Fact[[#This Row],[Operating_Hours]]*51840,0)</f>
        <v>0</v>
      </c>
    </row>
    <row r="1514" spans="1:13" hidden="1" x14ac:dyDescent="0.2">
      <c r="A1514" t="s">
        <v>5</v>
      </c>
      <c r="B1514" s="1">
        <v>44385.171712962961</v>
      </c>
      <c r="C1514" s="1">
        <v>44385.172199074077</v>
      </c>
      <c r="D1514">
        <v>0.69999998807907104</v>
      </c>
      <c r="E1514">
        <v>311312</v>
      </c>
      <c r="F1514">
        <v>152799</v>
      </c>
      <c r="G1514" t="s">
        <v>43</v>
      </c>
      <c r="H1514" t="s">
        <v>24</v>
      </c>
      <c r="I1514">
        <f>tbl_Fact[[#This Row],[Duration]] / 60</f>
        <v>1.1666666467984517E-2</v>
      </c>
      <c r="J1514">
        <f>IF(OR(G1514="Run Time", G1514="CC (Changeover Cleaning)"), I1514, 0)</f>
        <v>1.1666666467984517E-2</v>
      </c>
      <c r="K1514">
        <f>IF(G1514&lt;&gt;"PM (Maintenance)", I1514, 0)</f>
        <v>1.1666666467984517E-2</v>
      </c>
      <c r="L1514" s="5">
        <f>MAX(tbl_Fact[[#This Row],[TotalBiscuitsMade]],tbl_Fact[[#This Row],[GoodMadeBiscuits]])</f>
        <v>311312</v>
      </c>
      <c r="M1514" s="5">
        <f>IF(tbl_Fact[[#This Row],[Operating_Hours]]&gt;0,tbl_Fact[[#This Row],[Operating_Hours]]*51840,0)</f>
        <v>604.79998970031738</v>
      </c>
    </row>
    <row r="1515" spans="1:13" hidden="1" x14ac:dyDescent="0.2">
      <c r="A1515" t="s">
        <v>5</v>
      </c>
      <c r="B1515" s="1">
        <v>44385.172199074077</v>
      </c>
      <c r="C1515" s="1">
        <v>44385.172696759262</v>
      </c>
      <c r="D1515">
        <v>0.71666663885116599</v>
      </c>
      <c r="E1515">
        <v>311670</v>
      </c>
      <c r="F1515">
        <v>152837</v>
      </c>
      <c r="G1515" t="s">
        <v>44</v>
      </c>
      <c r="H1515" t="s">
        <v>24</v>
      </c>
      <c r="I1515">
        <f>tbl_Fact[[#This Row],[Duration]] / 60</f>
        <v>1.1944443980852766E-2</v>
      </c>
      <c r="J1515">
        <f>IF(OR(G1515="Run Time", G1515="CC (Changeover Cleaning)"), I1515, 0)</f>
        <v>0</v>
      </c>
      <c r="K1515">
        <f>IF(G1515&lt;&gt;"PM (Maintenance)", I1515, 0)</f>
        <v>1.1944443980852766E-2</v>
      </c>
      <c r="L1515" s="5">
        <f>MAX(tbl_Fact[[#This Row],[TotalBiscuitsMade]],tbl_Fact[[#This Row],[GoodMadeBiscuits]])</f>
        <v>311670</v>
      </c>
      <c r="M1515" s="5">
        <f>IF(tbl_Fact[[#This Row],[Operating_Hours]]&gt;0,tbl_Fact[[#This Row],[Operating_Hours]]*51840,0)</f>
        <v>0</v>
      </c>
    </row>
    <row r="1516" spans="1:13" hidden="1" x14ac:dyDescent="0.2">
      <c r="A1516" t="s">
        <v>5</v>
      </c>
      <c r="B1516" s="1">
        <v>44385.172696759262</v>
      </c>
      <c r="C1516" s="1">
        <v>44385.173136574071</v>
      </c>
      <c r="D1516">
        <v>0.63333332538604703</v>
      </c>
      <c r="E1516">
        <v>311661</v>
      </c>
      <c r="F1516">
        <v>152654</v>
      </c>
      <c r="G1516" t="s">
        <v>43</v>
      </c>
      <c r="H1516" t="s">
        <v>24</v>
      </c>
      <c r="I1516">
        <f>tbl_Fact[[#This Row],[Duration]] / 60</f>
        <v>1.0555555423100783E-2</v>
      </c>
      <c r="J1516">
        <f>IF(OR(G1516="Run Time", G1516="CC (Changeover Cleaning)"), I1516, 0)</f>
        <v>1.0555555423100783E-2</v>
      </c>
      <c r="K1516">
        <f>IF(G1516&lt;&gt;"PM (Maintenance)", I1516, 0)</f>
        <v>1.0555555423100783E-2</v>
      </c>
      <c r="L1516" s="5">
        <f>MAX(tbl_Fact[[#This Row],[TotalBiscuitsMade]],tbl_Fact[[#This Row],[GoodMadeBiscuits]])</f>
        <v>311661</v>
      </c>
      <c r="M1516" s="5">
        <f>IF(tbl_Fact[[#This Row],[Operating_Hours]]&gt;0,tbl_Fact[[#This Row],[Operating_Hours]]*51840,0)</f>
        <v>547.19999313354458</v>
      </c>
    </row>
    <row r="1517" spans="1:13" hidden="1" x14ac:dyDescent="0.2">
      <c r="A1517" t="s">
        <v>5</v>
      </c>
      <c r="B1517" s="1">
        <v>44385.173136574071</v>
      </c>
      <c r="C1517" s="1">
        <v>44385.17863425926</v>
      </c>
      <c r="D1517">
        <v>7.9166665077209499</v>
      </c>
      <c r="E1517">
        <v>316770</v>
      </c>
      <c r="F1517">
        <v>157905</v>
      </c>
      <c r="G1517" t="s">
        <v>44</v>
      </c>
      <c r="H1517" t="s">
        <v>24</v>
      </c>
      <c r="I1517">
        <f>tbl_Fact[[#This Row],[Duration]] / 60</f>
        <v>0.13194444179534917</v>
      </c>
      <c r="J1517">
        <f>IF(OR(G1517="Run Time", G1517="CC (Changeover Cleaning)"), I1517, 0)</f>
        <v>0</v>
      </c>
      <c r="K1517">
        <f>IF(G1517&lt;&gt;"PM (Maintenance)", I1517, 0)</f>
        <v>0.13194444179534917</v>
      </c>
      <c r="L1517" s="5">
        <f>MAX(tbl_Fact[[#This Row],[TotalBiscuitsMade]],tbl_Fact[[#This Row],[GoodMadeBiscuits]])</f>
        <v>316770</v>
      </c>
      <c r="M1517" s="5">
        <f>IF(tbl_Fact[[#This Row],[Operating_Hours]]&gt;0,tbl_Fact[[#This Row],[Operating_Hours]]*51840,0)</f>
        <v>0</v>
      </c>
    </row>
    <row r="1518" spans="1:13" hidden="1" x14ac:dyDescent="0.2">
      <c r="A1518" t="s">
        <v>5</v>
      </c>
      <c r="B1518" s="1">
        <v>44385.17863425926</v>
      </c>
      <c r="C1518" s="1">
        <v>44385.179224537038</v>
      </c>
      <c r="D1518">
        <v>0.85000002384185802</v>
      </c>
      <c r="E1518">
        <v>317057</v>
      </c>
      <c r="F1518">
        <v>157979</v>
      </c>
      <c r="G1518" t="s">
        <v>43</v>
      </c>
      <c r="H1518" t="s">
        <v>24</v>
      </c>
      <c r="I1518">
        <f>tbl_Fact[[#This Row],[Duration]] / 60</f>
        <v>1.4166667064030967E-2</v>
      </c>
      <c r="J1518">
        <f>IF(OR(G1518="Run Time", G1518="CC (Changeover Cleaning)"), I1518, 0)</f>
        <v>1.4166667064030967E-2</v>
      </c>
      <c r="K1518">
        <f>IF(G1518&lt;&gt;"PM (Maintenance)", I1518, 0)</f>
        <v>1.4166667064030967E-2</v>
      </c>
      <c r="L1518" s="5">
        <f>MAX(tbl_Fact[[#This Row],[TotalBiscuitsMade]],tbl_Fact[[#This Row],[GoodMadeBiscuits]])</f>
        <v>317057</v>
      </c>
      <c r="M1518" s="5">
        <f>IF(tbl_Fact[[#This Row],[Operating_Hours]]&gt;0,tbl_Fact[[#This Row],[Operating_Hours]]*51840,0)</f>
        <v>734.40002059936535</v>
      </c>
    </row>
    <row r="1519" spans="1:13" hidden="1" x14ac:dyDescent="0.2">
      <c r="A1519" t="s">
        <v>5</v>
      </c>
      <c r="B1519" s="1">
        <v>44385.179224537038</v>
      </c>
      <c r="C1519" s="1">
        <v>44385.187222222223</v>
      </c>
      <c r="D1519">
        <v>11.5166664123535</v>
      </c>
      <c r="E1519">
        <v>316986</v>
      </c>
      <c r="F1519">
        <v>158357</v>
      </c>
      <c r="G1519" t="s">
        <v>43</v>
      </c>
      <c r="H1519" t="s">
        <v>24</v>
      </c>
      <c r="I1519">
        <f>tbl_Fact[[#This Row],[Duration]] / 60</f>
        <v>0.19194444020589166</v>
      </c>
      <c r="J1519">
        <f>IF(OR(G1519="Run Time", G1519="CC (Changeover Cleaning)"), I1519, 0)</f>
        <v>0.19194444020589166</v>
      </c>
      <c r="K1519">
        <f>IF(G1519&lt;&gt;"PM (Maintenance)", I1519, 0)</f>
        <v>0.19194444020589166</v>
      </c>
      <c r="L1519" s="5">
        <f>MAX(tbl_Fact[[#This Row],[TotalBiscuitsMade]],tbl_Fact[[#This Row],[GoodMadeBiscuits]])</f>
        <v>316986</v>
      </c>
      <c r="M1519" s="5">
        <f>IF(tbl_Fact[[#This Row],[Operating_Hours]]&gt;0,tbl_Fact[[#This Row],[Operating_Hours]]*51840,0)</f>
        <v>9950.3997802734229</v>
      </c>
    </row>
    <row r="1520" spans="1:13" hidden="1" x14ac:dyDescent="0.2">
      <c r="A1520" t="s">
        <v>5</v>
      </c>
      <c r="B1520" s="1">
        <v>44385.187222222223</v>
      </c>
      <c r="C1520" s="1">
        <v>44385.188252314816</v>
      </c>
      <c r="D1520">
        <v>1.4833333492279099</v>
      </c>
      <c r="E1520">
        <v>317412</v>
      </c>
      <c r="F1520">
        <v>158890</v>
      </c>
      <c r="G1520" t="s">
        <v>44</v>
      </c>
      <c r="H1520" t="s">
        <v>24</v>
      </c>
      <c r="I1520">
        <f>tbl_Fact[[#This Row],[Duration]] / 60</f>
        <v>2.4722222487131833E-2</v>
      </c>
      <c r="J1520">
        <f>IF(OR(G1520="Run Time", G1520="CC (Changeover Cleaning)"), I1520, 0)</f>
        <v>0</v>
      </c>
      <c r="K1520">
        <f>IF(G1520&lt;&gt;"PM (Maintenance)", I1520, 0)</f>
        <v>2.4722222487131833E-2</v>
      </c>
      <c r="L1520" s="5">
        <f>MAX(tbl_Fact[[#This Row],[TotalBiscuitsMade]],tbl_Fact[[#This Row],[GoodMadeBiscuits]])</f>
        <v>317412</v>
      </c>
      <c r="M1520" s="5">
        <f>IF(tbl_Fact[[#This Row],[Operating_Hours]]&gt;0,tbl_Fact[[#This Row],[Operating_Hours]]*51840,0)</f>
        <v>0</v>
      </c>
    </row>
    <row r="1521" spans="1:13" hidden="1" x14ac:dyDescent="0.2">
      <c r="A1521" t="s">
        <v>5</v>
      </c>
      <c r="B1521" s="1">
        <v>44385.188252314816</v>
      </c>
      <c r="C1521" s="1">
        <v>44385.188599537039</v>
      </c>
      <c r="D1521">
        <v>0.5</v>
      </c>
      <c r="E1521">
        <v>317390</v>
      </c>
      <c r="F1521">
        <v>159047</v>
      </c>
      <c r="G1521" t="s">
        <v>43</v>
      </c>
      <c r="H1521" t="s">
        <v>24</v>
      </c>
      <c r="I1521">
        <f>tbl_Fact[[#This Row],[Duration]] / 60</f>
        <v>8.3333333333333332E-3</v>
      </c>
      <c r="J1521">
        <f>IF(OR(G1521="Run Time", G1521="CC (Changeover Cleaning)"), I1521, 0)</f>
        <v>8.3333333333333332E-3</v>
      </c>
      <c r="K1521">
        <f>IF(G1521&lt;&gt;"PM (Maintenance)", I1521, 0)</f>
        <v>8.3333333333333332E-3</v>
      </c>
      <c r="L1521" s="5">
        <f>MAX(tbl_Fact[[#This Row],[TotalBiscuitsMade]],tbl_Fact[[#This Row],[GoodMadeBiscuits]])</f>
        <v>317390</v>
      </c>
      <c r="M1521" s="5">
        <f>IF(tbl_Fact[[#This Row],[Operating_Hours]]&gt;0,tbl_Fact[[#This Row],[Operating_Hours]]*51840,0)</f>
        <v>432</v>
      </c>
    </row>
    <row r="1522" spans="1:13" hidden="1" x14ac:dyDescent="0.2">
      <c r="A1522" t="s">
        <v>5</v>
      </c>
      <c r="B1522" s="1">
        <v>44385.188599537039</v>
      </c>
      <c r="C1522" s="1">
        <v>44385.189340277779</v>
      </c>
      <c r="D1522">
        <v>1.06666672229767</v>
      </c>
      <c r="E1522">
        <v>318140</v>
      </c>
      <c r="F1522">
        <v>159312</v>
      </c>
      <c r="G1522" t="s">
        <v>44</v>
      </c>
      <c r="H1522" t="s">
        <v>24</v>
      </c>
      <c r="I1522">
        <f>tbl_Fact[[#This Row],[Duration]] / 60</f>
        <v>1.7777778704961167E-2</v>
      </c>
      <c r="J1522">
        <f>IF(OR(G1522="Run Time", G1522="CC (Changeover Cleaning)"), I1522, 0)</f>
        <v>0</v>
      </c>
      <c r="K1522">
        <f>IF(G1522&lt;&gt;"PM (Maintenance)", I1522, 0)</f>
        <v>1.7777778704961167E-2</v>
      </c>
      <c r="L1522" s="5">
        <f>MAX(tbl_Fact[[#This Row],[TotalBiscuitsMade]],tbl_Fact[[#This Row],[GoodMadeBiscuits]])</f>
        <v>318140</v>
      </c>
      <c r="M1522" s="5">
        <f>IF(tbl_Fact[[#This Row],[Operating_Hours]]&gt;0,tbl_Fact[[#This Row],[Operating_Hours]]*51840,0)</f>
        <v>0</v>
      </c>
    </row>
    <row r="1523" spans="1:13" hidden="1" x14ac:dyDescent="0.2">
      <c r="A1523" t="s">
        <v>5</v>
      </c>
      <c r="B1523" s="1">
        <v>44385.189340277779</v>
      </c>
      <c r="C1523" s="1">
        <v>44385.194560185184</v>
      </c>
      <c r="D1523">
        <v>7.5166668891906703</v>
      </c>
      <c r="E1523">
        <v>318010</v>
      </c>
      <c r="F1523">
        <v>159153</v>
      </c>
      <c r="G1523" t="s">
        <v>43</v>
      </c>
      <c r="H1523" t="s">
        <v>24</v>
      </c>
      <c r="I1523">
        <f>tbl_Fact[[#This Row],[Duration]] / 60</f>
        <v>0.12527778148651117</v>
      </c>
      <c r="J1523">
        <f>IF(OR(G1523="Run Time", G1523="CC (Changeover Cleaning)"), I1523, 0)</f>
        <v>0.12527778148651117</v>
      </c>
      <c r="K1523">
        <f>IF(G1523&lt;&gt;"PM (Maintenance)", I1523, 0)</f>
        <v>0.12527778148651117</v>
      </c>
      <c r="L1523" s="5">
        <f>MAX(tbl_Fact[[#This Row],[TotalBiscuitsMade]],tbl_Fact[[#This Row],[GoodMadeBiscuits]])</f>
        <v>318010</v>
      </c>
      <c r="M1523" s="5">
        <f>IF(tbl_Fact[[#This Row],[Operating_Hours]]&gt;0,tbl_Fact[[#This Row],[Operating_Hours]]*51840,0)</f>
        <v>6494.4001922607395</v>
      </c>
    </row>
    <row r="1524" spans="1:13" hidden="1" x14ac:dyDescent="0.2">
      <c r="A1524" t="s">
        <v>5</v>
      </c>
      <c r="B1524" s="1">
        <v>44385.194560185184</v>
      </c>
      <c r="C1524" s="1">
        <v>44385.196631944447</v>
      </c>
      <c r="D1524">
        <v>2.9833333492279102</v>
      </c>
      <c r="E1524">
        <v>319757</v>
      </c>
      <c r="F1524">
        <v>160922</v>
      </c>
      <c r="G1524" t="s">
        <v>44</v>
      </c>
      <c r="H1524" t="s">
        <v>24</v>
      </c>
      <c r="I1524">
        <f>tbl_Fact[[#This Row],[Duration]] / 60</f>
        <v>4.9722222487131838E-2</v>
      </c>
      <c r="J1524">
        <f>IF(OR(G1524="Run Time", G1524="CC (Changeover Cleaning)"), I1524, 0)</f>
        <v>0</v>
      </c>
      <c r="K1524">
        <f>IF(G1524&lt;&gt;"PM (Maintenance)", I1524, 0)</f>
        <v>4.9722222487131838E-2</v>
      </c>
      <c r="L1524" s="5">
        <f>MAX(tbl_Fact[[#This Row],[TotalBiscuitsMade]],tbl_Fact[[#This Row],[GoodMadeBiscuits]])</f>
        <v>319757</v>
      </c>
      <c r="M1524" s="5">
        <f>IF(tbl_Fact[[#This Row],[Operating_Hours]]&gt;0,tbl_Fact[[#This Row],[Operating_Hours]]*51840,0)</f>
        <v>0</v>
      </c>
    </row>
    <row r="1525" spans="1:13" hidden="1" x14ac:dyDescent="0.2">
      <c r="A1525" t="s">
        <v>5</v>
      </c>
      <c r="B1525" s="1">
        <v>44385.196631944447</v>
      </c>
      <c r="C1525" s="1">
        <v>44385.19935185185</v>
      </c>
      <c r="D1525">
        <v>3.9166667461395299</v>
      </c>
      <c r="E1525">
        <v>319719</v>
      </c>
      <c r="F1525">
        <v>160968</v>
      </c>
      <c r="G1525" t="s">
        <v>43</v>
      </c>
      <c r="H1525" t="s">
        <v>24</v>
      </c>
      <c r="I1525">
        <f>tbl_Fact[[#This Row],[Duration]] / 60</f>
        <v>6.5277779102325503E-2</v>
      </c>
      <c r="J1525">
        <f>IF(OR(G1525="Run Time", G1525="CC (Changeover Cleaning)"), I1525, 0)</f>
        <v>6.5277779102325503E-2</v>
      </c>
      <c r="K1525">
        <f>IF(G1525&lt;&gt;"PM (Maintenance)", I1525, 0)</f>
        <v>6.5277779102325503E-2</v>
      </c>
      <c r="L1525" s="5">
        <f>MAX(tbl_Fact[[#This Row],[TotalBiscuitsMade]],tbl_Fact[[#This Row],[GoodMadeBiscuits]])</f>
        <v>319719</v>
      </c>
      <c r="M1525" s="5">
        <f>IF(tbl_Fact[[#This Row],[Operating_Hours]]&gt;0,tbl_Fact[[#This Row],[Operating_Hours]]*51840,0)</f>
        <v>3384.000068664554</v>
      </c>
    </row>
    <row r="1526" spans="1:13" hidden="1" x14ac:dyDescent="0.2">
      <c r="A1526" t="s">
        <v>5</v>
      </c>
      <c r="B1526" s="1">
        <v>44385.19935185185</v>
      </c>
      <c r="C1526" s="1">
        <v>44385.204050925924</v>
      </c>
      <c r="D1526">
        <v>6.7666668891906703</v>
      </c>
      <c r="E1526">
        <v>324514</v>
      </c>
      <c r="F1526">
        <v>165642</v>
      </c>
      <c r="G1526" t="s">
        <v>44</v>
      </c>
      <c r="H1526" t="s">
        <v>24</v>
      </c>
      <c r="I1526">
        <f>tbl_Fact[[#This Row],[Duration]] / 60</f>
        <v>0.11277778148651117</v>
      </c>
      <c r="J1526">
        <f>IF(OR(G1526="Run Time", G1526="CC (Changeover Cleaning)"), I1526, 0)</f>
        <v>0</v>
      </c>
      <c r="K1526">
        <f>IF(G1526&lt;&gt;"PM (Maintenance)", I1526, 0)</f>
        <v>0.11277778148651117</v>
      </c>
      <c r="L1526" s="5">
        <f>MAX(tbl_Fact[[#This Row],[TotalBiscuitsMade]],tbl_Fact[[#This Row],[GoodMadeBiscuits]])</f>
        <v>324514</v>
      </c>
      <c r="M1526" s="5">
        <f>IF(tbl_Fact[[#This Row],[Operating_Hours]]&gt;0,tbl_Fact[[#This Row],[Operating_Hours]]*51840,0)</f>
        <v>0</v>
      </c>
    </row>
    <row r="1527" spans="1:13" hidden="1" x14ac:dyDescent="0.2">
      <c r="A1527" t="s">
        <v>5</v>
      </c>
      <c r="B1527" s="1">
        <v>44385.204050925924</v>
      </c>
      <c r="C1527" s="1">
        <v>44385.209537037037</v>
      </c>
      <c r="D1527">
        <v>7.9000000953674299</v>
      </c>
      <c r="E1527">
        <v>324515</v>
      </c>
      <c r="F1527">
        <v>165629</v>
      </c>
      <c r="G1527" t="s">
        <v>43</v>
      </c>
      <c r="H1527" t="s">
        <v>24</v>
      </c>
      <c r="I1527">
        <f>tbl_Fact[[#This Row],[Duration]] / 60</f>
        <v>0.13166666825612383</v>
      </c>
      <c r="J1527">
        <f>IF(OR(G1527="Run Time", G1527="CC (Changeover Cleaning)"), I1527, 0)</f>
        <v>0.13166666825612383</v>
      </c>
      <c r="K1527">
        <f>IF(G1527&lt;&gt;"PM (Maintenance)", I1527, 0)</f>
        <v>0.13166666825612383</v>
      </c>
      <c r="L1527" s="5">
        <f>MAX(tbl_Fact[[#This Row],[TotalBiscuitsMade]],tbl_Fact[[#This Row],[GoodMadeBiscuits]])</f>
        <v>324515</v>
      </c>
      <c r="M1527" s="5">
        <f>IF(tbl_Fact[[#This Row],[Operating_Hours]]&gt;0,tbl_Fact[[#This Row],[Operating_Hours]]*51840,0)</f>
        <v>6825.6000823974591</v>
      </c>
    </row>
    <row r="1528" spans="1:13" hidden="1" x14ac:dyDescent="0.2">
      <c r="A1528" t="s">
        <v>5</v>
      </c>
      <c r="B1528" s="1">
        <v>44385.209537037037</v>
      </c>
      <c r="C1528" s="1">
        <v>44385.209872685184</v>
      </c>
      <c r="D1528">
        <v>0.483333319425583</v>
      </c>
      <c r="E1528">
        <v>324740</v>
      </c>
      <c r="F1528">
        <v>165954</v>
      </c>
      <c r="G1528" t="s">
        <v>44</v>
      </c>
      <c r="H1528" t="s">
        <v>24</v>
      </c>
      <c r="I1528">
        <f>tbl_Fact[[#This Row],[Duration]] / 60</f>
        <v>8.0555553237597159E-3</v>
      </c>
      <c r="J1528">
        <f>IF(OR(G1528="Run Time", G1528="CC (Changeover Cleaning)"), I1528, 0)</f>
        <v>0</v>
      </c>
      <c r="K1528">
        <f>IF(G1528&lt;&gt;"PM (Maintenance)", I1528, 0)</f>
        <v>8.0555553237597159E-3</v>
      </c>
      <c r="L1528" s="5">
        <f>MAX(tbl_Fact[[#This Row],[TotalBiscuitsMade]],tbl_Fact[[#This Row],[GoodMadeBiscuits]])</f>
        <v>324740</v>
      </c>
      <c r="M1528" s="5">
        <f>IF(tbl_Fact[[#This Row],[Operating_Hours]]&gt;0,tbl_Fact[[#This Row],[Operating_Hours]]*51840,0)</f>
        <v>0</v>
      </c>
    </row>
    <row r="1529" spans="1:13" hidden="1" x14ac:dyDescent="0.2">
      <c r="A1529" t="s">
        <v>5</v>
      </c>
      <c r="B1529" s="1">
        <v>44385.209872685184</v>
      </c>
      <c r="C1529" s="1">
        <v>44385.210023148145</v>
      </c>
      <c r="D1529">
        <v>0.21666666865348799</v>
      </c>
      <c r="E1529">
        <v>324660</v>
      </c>
      <c r="F1529">
        <v>165704</v>
      </c>
      <c r="G1529" t="s">
        <v>43</v>
      </c>
      <c r="H1529" t="s">
        <v>24</v>
      </c>
      <c r="I1529">
        <f>tbl_Fact[[#This Row],[Duration]] / 60</f>
        <v>3.6111111442247998E-3</v>
      </c>
      <c r="J1529">
        <f>IF(OR(G1529="Run Time", G1529="CC (Changeover Cleaning)"), I1529, 0)</f>
        <v>3.6111111442247998E-3</v>
      </c>
      <c r="K1529">
        <f>IF(G1529&lt;&gt;"PM (Maintenance)", I1529, 0)</f>
        <v>3.6111111442247998E-3</v>
      </c>
      <c r="L1529" s="5">
        <f>MAX(tbl_Fact[[#This Row],[TotalBiscuitsMade]],tbl_Fact[[#This Row],[GoodMadeBiscuits]])</f>
        <v>324660</v>
      </c>
      <c r="M1529" s="5">
        <f>IF(tbl_Fact[[#This Row],[Operating_Hours]]&gt;0,tbl_Fact[[#This Row],[Operating_Hours]]*51840,0)</f>
        <v>187.20000171661363</v>
      </c>
    </row>
    <row r="1530" spans="1:13" hidden="1" x14ac:dyDescent="0.2">
      <c r="A1530" t="s">
        <v>5</v>
      </c>
      <c r="B1530" s="1">
        <v>44385.210023148145</v>
      </c>
      <c r="C1530" s="1">
        <v>44385.212083333332</v>
      </c>
      <c r="D1530">
        <v>2.9666666984558101</v>
      </c>
      <c r="E1530">
        <v>326511</v>
      </c>
      <c r="F1530">
        <v>167711</v>
      </c>
      <c r="G1530" t="s">
        <v>44</v>
      </c>
      <c r="H1530" t="s">
        <v>24</v>
      </c>
      <c r="I1530">
        <f>tbl_Fact[[#This Row],[Duration]] / 60</f>
        <v>4.94444449742635E-2</v>
      </c>
      <c r="J1530">
        <f>IF(OR(G1530="Run Time", G1530="CC (Changeover Cleaning)"), I1530, 0)</f>
        <v>0</v>
      </c>
      <c r="K1530">
        <f>IF(G1530&lt;&gt;"PM (Maintenance)", I1530, 0)</f>
        <v>4.94444449742635E-2</v>
      </c>
      <c r="L1530" s="5">
        <f>MAX(tbl_Fact[[#This Row],[TotalBiscuitsMade]],tbl_Fact[[#This Row],[GoodMadeBiscuits]])</f>
        <v>326511</v>
      </c>
      <c r="M1530" s="5">
        <f>IF(tbl_Fact[[#This Row],[Operating_Hours]]&gt;0,tbl_Fact[[#This Row],[Operating_Hours]]*51840,0)</f>
        <v>0</v>
      </c>
    </row>
    <row r="1531" spans="1:13" hidden="1" x14ac:dyDescent="0.2">
      <c r="A1531" t="s">
        <v>5</v>
      </c>
      <c r="B1531" s="1">
        <v>44385.212083333332</v>
      </c>
      <c r="C1531" s="1">
        <v>44385.215752314813</v>
      </c>
      <c r="D1531">
        <v>5.2833333015441903</v>
      </c>
      <c r="E1531">
        <v>326542</v>
      </c>
      <c r="F1531">
        <v>167793</v>
      </c>
      <c r="G1531" t="s">
        <v>43</v>
      </c>
      <c r="H1531" t="s">
        <v>24</v>
      </c>
      <c r="I1531">
        <f>tbl_Fact[[#This Row],[Duration]] / 60</f>
        <v>8.8055555025736504E-2</v>
      </c>
      <c r="J1531">
        <f>IF(OR(G1531="Run Time", G1531="CC (Changeover Cleaning)"), I1531, 0)</f>
        <v>8.8055555025736504E-2</v>
      </c>
      <c r="K1531">
        <f>IF(G1531&lt;&gt;"PM (Maintenance)", I1531, 0)</f>
        <v>8.8055555025736504E-2</v>
      </c>
      <c r="L1531" s="5">
        <f>MAX(tbl_Fact[[#This Row],[TotalBiscuitsMade]],tbl_Fact[[#This Row],[GoodMadeBiscuits]])</f>
        <v>326542</v>
      </c>
      <c r="M1531" s="5">
        <f>IF(tbl_Fact[[#This Row],[Operating_Hours]]&gt;0,tbl_Fact[[#This Row],[Operating_Hours]]*51840,0)</f>
        <v>4564.7999725341806</v>
      </c>
    </row>
    <row r="1532" spans="1:13" hidden="1" x14ac:dyDescent="0.2">
      <c r="A1532" t="s">
        <v>5</v>
      </c>
      <c r="B1532" s="1">
        <v>44385.215752314813</v>
      </c>
      <c r="C1532" s="1">
        <v>44385.216446759259</v>
      </c>
      <c r="D1532">
        <v>1</v>
      </c>
      <c r="E1532">
        <v>327165</v>
      </c>
      <c r="F1532">
        <v>168095</v>
      </c>
      <c r="G1532" t="s">
        <v>44</v>
      </c>
      <c r="H1532" t="s">
        <v>24</v>
      </c>
      <c r="I1532">
        <f>tbl_Fact[[#This Row],[Duration]] / 60</f>
        <v>1.6666666666666666E-2</v>
      </c>
      <c r="J1532">
        <f>IF(OR(G1532="Run Time", G1532="CC (Changeover Cleaning)"), I1532, 0)</f>
        <v>0</v>
      </c>
      <c r="K1532">
        <f>IF(G1532&lt;&gt;"PM (Maintenance)", I1532, 0)</f>
        <v>1.6666666666666666E-2</v>
      </c>
      <c r="L1532" s="5">
        <f>MAX(tbl_Fact[[#This Row],[TotalBiscuitsMade]],tbl_Fact[[#This Row],[GoodMadeBiscuits]])</f>
        <v>327165</v>
      </c>
      <c r="M1532" s="5">
        <f>IF(tbl_Fact[[#This Row],[Operating_Hours]]&gt;0,tbl_Fact[[#This Row],[Operating_Hours]]*51840,0)</f>
        <v>0</v>
      </c>
    </row>
    <row r="1533" spans="1:13" hidden="1" x14ac:dyDescent="0.2">
      <c r="A1533" t="s">
        <v>5</v>
      </c>
      <c r="B1533" s="1">
        <v>44385.216446759259</v>
      </c>
      <c r="C1533" s="1">
        <v>44385.236886574072</v>
      </c>
      <c r="D1533">
        <v>29.433332443237301</v>
      </c>
      <c r="E1533">
        <v>326908</v>
      </c>
      <c r="F1533">
        <v>168092</v>
      </c>
      <c r="G1533" t="s">
        <v>43</v>
      </c>
      <c r="H1533" t="s">
        <v>24</v>
      </c>
      <c r="I1533">
        <f>tbl_Fact[[#This Row],[Duration]] / 60</f>
        <v>0.49055554072062169</v>
      </c>
      <c r="J1533">
        <f>IF(OR(G1533="Run Time", G1533="CC (Changeover Cleaning)"), I1533, 0)</f>
        <v>0.49055554072062169</v>
      </c>
      <c r="K1533">
        <f>IF(G1533&lt;&gt;"PM (Maintenance)", I1533, 0)</f>
        <v>0.49055554072062169</v>
      </c>
      <c r="L1533" s="5">
        <f>MAX(tbl_Fact[[#This Row],[TotalBiscuitsMade]],tbl_Fact[[#This Row],[GoodMadeBiscuits]])</f>
        <v>326908</v>
      </c>
      <c r="M1533" s="5">
        <f>IF(tbl_Fact[[#This Row],[Operating_Hours]]&gt;0,tbl_Fact[[#This Row],[Operating_Hours]]*51840,0)</f>
        <v>25430.399230957028</v>
      </c>
    </row>
    <row r="1534" spans="1:13" hidden="1" x14ac:dyDescent="0.2">
      <c r="A1534" t="s">
        <v>5</v>
      </c>
      <c r="B1534" s="1">
        <v>44385.236886574072</v>
      </c>
      <c r="C1534" s="1">
        <v>44385.237905092596</v>
      </c>
      <c r="D1534">
        <v>1.4666666984558101</v>
      </c>
      <c r="E1534">
        <v>327551</v>
      </c>
      <c r="F1534">
        <v>168501</v>
      </c>
      <c r="G1534" t="s">
        <v>44</v>
      </c>
      <c r="H1534" t="s">
        <v>24</v>
      </c>
      <c r="I1534">
        <f>tbl_Fact[[#This Row],[Duration]] / 60</f>
        <v>2.4444444974263502E-2</v>
      </c>
      <c r="J1534">
        <f>IF(OR(G1534="Run Time", G1534="CC (Changeover Cleaning)"), I1534, 0)</f>
        <v>0</v>
      </c>
      <c r="K1534">
        <f>IF(G1534&lt;&gt;"PM (Maintenance)", I1534, 0)</f>
        <v>2.4444444974263502E-2</v>
      </c>
      <c r="L1534" s="5">
        <f>MAX(tbl_Fact[[#This Row],[TotalBiscuitsMade]],tbl_Fact[[#This Row],[GoodMadeBiscuits]])</f>
        <v>327551</v>
      </c>
      <c r="M1534" s="5">
        <f>IF(tbl_Fact[[#This Row],[Operating_Hours]]&gt;0,tbl_Fact[[#This Row],[Operating_Hours]]*51840,0)</f>
        <v>0</v>
      </c>
    </row>
    <row r="1535" spans="1:13" hidden="1" x14ac:dyDescent="0.2">
      <c r="A1535" t="s">
        <v>5</v>
      </c>
      <c r="B1535" s="1">
        <v>44385.237905092596</v>
      </c>
      <c r="C1535" s="1">
        <v>44385.263495370367</v>
      </c>
      <c r="D1535">
        <v>36.849998474121101</v>
      </c>
      <c r="E1535">
        <v>0</v>
      </c>
      <c r="F1535">
        <v>120</v>
      </c>
      <c r="G1535" t="s">
        <v>43</v>
      </c>
      <c r="H1535" t="s">
        <v>3</v>
      </c>
      <c r="I1535">
        <f>tbl_Fact[[#This Row],[Duration]] / 60</f>
        <v>0.6141666412353517</v>
      </c>
      <c r="J1535">
        <f>IF(OR(G1535="Run Time", G1535="CC (Changeover Cleaning)"), I1535, 0)</f>
        <v>0.6141666412353517</v>
      </c>
      <c r="K1535">
        <f>IF(G1535&lt;&gt;"PM (Maintenance)", I1535, 0)</f>
        <v>0.6141666412353517</v>
      </c>
      <c r="L1535" s="5">
        <f>MAX(tbl_Fact[[#This Row],[TotalBiscuitsMade]],tbl_Fact[[#This Row],[GoodMadeBiscuits]])</f>
        <v>120</v>
      </c>
      <c r="M1535" s="5">
        <f>IF(tbl_Fact[[#This Row],[Operating_Hours]]&gt;0,tbl_Fact[[#This Row],[Operating_Hours]]*51840,0)</f>
        <v>31838.398681640632</v>
      </c>
    </row>
    <row r="1536" spans="1:13" hidden="1" x14ac:dyDescent="0.2">
      <c r="A1536" t="s">
        <v>5</v>
      </c>
      <c r="B1536" s="1">
        <v>44385.263495370367</v>
      </c>
      <c r="C1536" s="1">
        <v>44385.298854166664</v>
      </c>
      <c r="D1536">
        <v>50.916667938232401</v>
      </c>
      <c r="E1536">
        <v>0</v>
      </c>
      <c r="F1536">
        <v>700</v>
      </c>
      <c r="G1536" t="s">
        <v>44</v>
      </c>
      <c r="H1536" t="s">
        <v>3</v>
      </c>
      <c r="I1536">
        <f>tbl_Fact[[#This Row],[Duration]] / 60</f>
        <v>0.84861113230387331</v>
      </c>
      <c r="J1536">
        <f>IF(OR(G1536="Run Time", G1536="CC (Changeover Cleaning)"), I1536, 0)</f>
        <v>0</v>
      </c>
      <c r="K1536">
        <f>IF(G1536&lt;&gt;"PM (Maintenance)", I1536, 0)</f>
        <v>0.84861113230387331</v>
      </c>
      <c r="L1536" s="5">
        <f>MAX(tbl_Fact[[#This Row],[TotalBiscuitsMade]],tbl_Fact[[#This Row],[GoodMadeBiscuits]])</f>
        <v>700</v>
      </c>
      <c r="M1536" s="5">
        <f>IF(tbl_Fact[[#This Row],[Operating_Hours]]&gt;0,tbl_Fact[[#This Row],[Operating_Hours]]*51840,0)</f>
        <v>0</v>
      </c>
    </row>
    <row r="1537" spans="1:13" hidden="1" x14ac:dyDescent="0.2">
      <c r="A1537" t="s">
        <v>5</v>
      </c>
      <c r="B1537" s="1">
        <v>44385.263495370367</v>
      </c>
      <c r="C1537" s="1">
        <v>44385.263495370367</v>
      </c>
      <c r="D1537">
        <v>0</v>
      </c>
      <c r="E1537">
        <v>88</v>
      </c>
      <c r="F1537">
        <v>710</v>
      </c>
      <c r="G1537" t="s">
        <v>44</v>
      </c>
      <c r="H1537" t="s">
        <v>3</v>
      </c>
      <c r="I1537">
        <f>tbl_Fact[[#This Row],[Duration]] / 60</f>
        <v>0</v>
      </c>
      <c r="J1537">
        <f>IF(OR(G1537="Run Time", G1537="CC (Changeover Cleaning)"), I1537, 0)</f>
        <v>0</v>
      </c>
      <c r="K1537">
        <f>IF(G1537&lt;&gt;"PM (Maintenance)", I1537, 0)</f>
        <v>0</v>
      </c>
      <c r="L1537" s="5">
        <f>MAX(tbl_Fact[[#This Row],[TotalBiscuitsMade]],tbl_Fact[[#This Row],[GoodMadeBiscuits]])</f>
        <v>710</v>
      </c>
      <c r="M1537" s="5">
        <f>IF(tbl_Fact[[#This Row],[Operating_Hours]]&gt;0,tbl_Fact[[#This Row],[Operating_Hours]]*51840,0)</f>
        <v>0</v>
      </c>
    </row>
    <row r="1538" spans="1:13" hidden="1" x14ac:dyDescent="0.2">
      <c r="A1538" t="s">
        <v>7</v>
      </c>
      <c r="B1538" s="1">
        <v>44385.284016203703</v>
      </c>
      <c r="C1538" s="1">
        <v>44385.284039351849</v>
      </c>
      <c r="D1538">
        <v>3.3300001174211502E-2</v>
      </c>
      <c r="E1538">
        <v>0</v>
      </c>
      <c r="F1538">
        <v>296</v>
      </c>
      <c r="G1538" t="s">
        <v>43</v>
      </c>
      <c r="H1538" t="s">
        <v>3</v>
      </c>
      <c r="I1538">
        <f>tbl_Fact[[#This Row],[Duration]] / 60</f>
        <v>5.5500001957019165E-4</v>
      </c>
      <c r="J1538">
        <f>IF(OR(G1538="Run Time", G1538="CC (Changeover Cleaning)"), I1538, 0)</f>
        <v>5.5500001957019165E-4</v>
      </c>
      <c r="K1538">
        <f>IF(G1538&lt;&gt;"PM (Maintenance)", I1538, 0)</f>
        <v>5.5500001957019165E-4</v>
      </c>
      <c r="L1538" s="5">
        <f>MAX(tbl_Fact[[#This Row],[TotalBiscuitsMade]],tbl_Fact[[#This Row],[GoodMadeBiscuits]])</f>
        <v>296</v>
      </c>
      <c r="M1538" s="5">
        <f>IF(tbl_Fact[[#This Row],[Operating_Hours]]&gt;0,tbl_Fact[[#This Row],[Operating_Hours]]*51840,0)</f>
        <v>28.771201014518734</v>
      </c>
    </row>
    <row r="1539" spans="1:13" hidden="1" x14ac:dyDescent="0.2">
      <c r="A1539" t="s">
        <v>6</v>
      </c>
      <c r="B1539" s="1">
        <v>44385.284039351849</v>
      </c>
      <c r="C1539" s="1">
        <v>44385.284189814818</v>
      </c>
      <c r="D1539">
        <v>0.21668332815170299</v>
      </c>
      <c r="E1539">
        <v>0</v>
      </c>
      <c r="F1539">
        <v>450</v>
      </c>
      <c r="G1539" t="s">
        <v>44</v>
      </c>
      <c r="H1539" t="s">
        <v>3</v>
      </c>
      <c r="I1539">
        <f>tbl_Fact[[#This Row],[Duration]] / 60</f>
        <v>3.6113888025283833E-3</v>
      </c>
      <c r="J1539">
        <f>IF(OR(G1539="Run Time", G1539="CC (Changeover Cleaning)"), I1539, 0)</f>
        <v>0</v>
      </c>
      <c r="K1539">
        <f>IF(G1539&lt;&gt;"PM (Maintenance)", I1539, 0)</f>
        <v>3.6113888025283833E-3</v>
      </c>
      <c r="L1539" s="5">
        <f>MAX(tbl_Fact[[#This Row],[TotalBiscuitsMade]],tbl_Fact[[#This Row],[GoodMadeBiscuits]])</f>
        <v>450</v>
      </c>
      <c r="M1539" s="5">
        <f>IF(tbl_Fact[[#This Row],[Operating_Hours]]&gt;0,tbl_Fact[[#This Row],[Operating_Hours]]*51840,0)</f>
        <v>0</v>
      </c>
    </row>
    <row r="1540" spans="1:13" hidden="1" x14ac:dyDescent="0.2">
      <c r="A1540" t="s">
        <v>6</v>
      </c>
      <c r="B1540" s="1">
        <v>44385.284189814818</v>
      </c>
      <c r="C1540" s="1">
        <v>44385.285231481481</v>
      </c>
      <c r="D1540">
        <v>1.50003337860107</v>
      </c>
      <c r="E1540">
        <v>0</v>
      </c>
      <c r="F1540">
        <v>162</v>
      </c>
      <c r="G1540" t="s">
        <v>43</v>
      </c>
      <c r="H1540" t="s">
        <v>3</v>
      </c>
      <c r="I1540">
        <f>tbl_Fact[[#This Row],[Duration]] / 60</f>
        <v>2.5000556310017834E-2</v>
      </c>
      <c r="J1540">
        <f>IF(OR(G1540="Run Time", G1540="CC (Changeover Cleaning)"), I1540, 0)</f>
        <v>2.5000556310017834E-2</v>
      </c>
      <c r="K1540">
        <f>IF(G1540&lt;&gt;"PM (Maintenance)", I1540, 0)</f>
        <v>2.5000556310017834E-2</v>
      </c>
      <c r="L1540" s="5">
        <f>MAX(tbl_Fact[[#This Row],[TotalBiscuitsMade]],tbl_Fact[[#This Row],[GoodMadeBiscuits]])</f>
        <v>162</v>
      </c>
      <c r="M1540" s="5">
        <f>IF(tbl_Fact[[#This Row],[Operating_Hours]]&gt;0,tbl_Fact[[#This Row],[Operating_Hours]]*51840,0)</f>
        <v>1296.0288391113245</v>
      </c>
    </row>
    <row r="1541" spans="1:13" hidden="1" x14ac:dyDescent="0.2">
      <c r="A1541" t="s">
        <v>6</v>
      </c>
      <c r="B1541" s="1">
        <v>44385.285231481481</v>
      </c>
      <c r="C1541" s="1">
        <v>44385.35564814815</v>
      </c>
      <c r="D1541">
        <v>101.4111328125</v>
      </c>
      <c r="E1541">
        <v>0</v>
      </c>
      <c r="F1541">
        <v>198</v>
      </c>
      <c r="G1541" t="s">
        <v>44</v>
      </c>
      <c r="H1541" t="s">
        <v>3</v>
      </c>
      <c r="I1541">
        <f>tbl_Fact[[#This Row],[Duration]] / 60</f>
        <v>1.690185546875</v>
      </c>
      <c r="J1541">
        <f>IF(OR(G1541="Run Time", G1541="CC (Changeover Cleaning)"), I1541, 0)</f>
        <v>0</v>
      </c>
      <c r="K1541">
        <f>IF(G1541&lt;&gt;"PM (Maintenance)", I1541, 0)</f>
        <v>1.690185546875</v>
      </c>
      <c r="L1541" s="5">
        <f>MAX(tbl_Fact[[#This Row],[TotalBiscuitsMade]],tbl_Fact[[#This Row],[GoodMadeBiscuits]])</f>
        <v>198</v>
      </c>
      <c r="M1541" s="5">
        <f>IF(tbl_Fact[[#This Row],[Operating_Hours]]&gt;0,tbl_Fact[[#This Row],[Operating_Hours]]*51840,0)</f>
        <v>0</v>
      </c>
    </row>
    <row r="1542" spans="1:13" hidden="1" x14ac:dyDescent="0.2">
      <c r="A1542" t="s">
        <v>5</v>
      </c>
      <c r="B1542" s="1">
        <v>44385.298854166664</v>
      </c>
      <c r="C1542" s="1">
        <v>44385.300636574073</v>
      </c>
      <c r="D1542">
        <v>2.5666666030883798</v>
      </c>
      <c r="E1542">
        <v>0</v>
      </c>
      <c r="F1542">
        <v>555</v>
      </c>
      <c r="G1542" t="s">
        <v>43</v>
      </c>
      <c r="H1542" t="s">
        <v>3</v>
      </c>
      <c r="I1542">
        <f>tbl_Fact[[#This Row],[Duration]] / 60</f>
        <v>4.2777776718139662E-2</v>
      </c>
      <c r="J1542">
        <f>IF(OR(G1542="Run Time", G1542="CC (Changeover Cleaning)"), I1542, 0)</f>
        <v>4.2777776718139662E-2</v>
      </c>
      <c r="K1542">
        <f>IF(G1542&lt;&gt;"PM (Maintenance)", I1542, 0)</f>
        <v>4.2777776718139662E-2</v>
      </c>
      <c r="L1542" s="5">
        <f>MAX(tbl_Fact[[#This Row],[TotalBiscuitsMade]],tbl_Fact[[#This Row],[GoodMadeBiscuits]])</f>
        <v>555</v>
      </c>
      <c r="M1542" s="5">
        <f>IF(tbl_Fact[[#This Row],[Operating_Hours]]&gt;0,tbl_Fact[[#This Row],[Operating_Hours]]*51840,0)</f>
        <v>2217.5999450683603</v>
      </c>
    </row>
    <row r="1543" spans="1:13" hidden="1" x14ac:dyDescent="0.2">
      <c r="A1543" t="s">
        <v>5</v>
      </c>
      <c r="B1543" s="1">
        <v>44385.300636574073</v>
      </c>
      <c r="C1543" s="1">
        <v>44385.301041666666</v>
      </c>
      <c r="D1543">
        <v>0.58333331346511796</v>
      </c>
      <c r="E1543">
        <v>0</v>
      </c>
      <c r="F1543">
        <v>641</v>
      </c>
      <c r="G1543" t="s">
        <v>44</v>
      </c>
      <c r="H1543" t="s">
        <v>3</v>
      </c>
      <c r="I1543">
        <f>tbl_Fact[[#This Row],[Duration]] / 60</f>
        <v>9.7222218910852989E-3</v>
      </c>
      <c r="J1543">
        <f>IF(OR(G1543="Run Time", G1543="CC (Changeover Cleaning)"), I1543, 0)</f>
        <v>0</v>
      </c>
      <c r="K1543">
        <f>IF(G1543&lt;&gt;"PM (Maintenance)", I1543, 0)</f>
        <v>9.7222218910852989E-3</v>
      </c>
      <c r="L1543" s="5">
        <f>MAX(tbl_Fact[[#This Row],[TotalBiscuitsMade]],tbl_Fact[[#This Row],[GoodMadeBiscuits]])</f>
        <v>641</v>
      </c>
      <c r="M1543" s="5">
        <f>IF(tbl_Fact[[#This Row],[Operating_Hours]]&gt;0,tbl_Fact[[#This Row],[Operating_Hours]]*51840,0)</f>
        <v>0</v>
      </c>
    </row>
    <row r="1544" spans="1:13" hidden="1" x14ac:dyDescent="0.2">
      <c r="A1544" t="s">
        <v>5</v>
      </c>
      <c r="B1544" s="1">
        <v>44385.301041666666</v>
      </c>
      <c r="C1544" s="1">
        <v>44385.302824074075</v>
      </c>
      <c r="D1544">
        <v>2.5666666030883798</v>
      </c>
      <c r="E1544">
        <v>169</v>
      </c>
      <c r="F1544">
        <v>558</v>
      </c>
      <c r="G1544" t="s">
        <v>43</v>
      </c>
      <c r="H1544" t="s">
        <v>3</v>
      </c>
      <c r="I1544">
        <f>tbl_Fact[[#This Row],[Duration]] / 60</f>
        <v>4.2777776718139662E-2</v>
      </c>
      <c r="J1544">
        <f>IF(OR(G1544="Run Time", G1544="CC (Changeover Cleaning)"), I1544, 0)</f>
        <v>4.2777776718139662E-2</v>
      </c>
      <c r="K1544">
        <f>IF(G1544&lt;&gt;"PM (Maintenance)", I1544, 0)</f>
        <v>4.2777776718139662E-2</v>
      </c>
      <c r="L1544" s="5">
        <f>MAX(tbl_Fact[[#This Row],[TotalBiscuitsMade]],tbl_Fact[[#This Row],[GoodMadeBiscuits]])</f>
        <v>558</v>
      </c>
      <c r="M1544" s="5">
        <f>IF(tbl_Fact[[#This Row],[Operating_Hours]]&gt;0,tbl_Fact[[#This Row],[Operating_Hours]]*51840,0)</f>
        <v>2217.5999450683603</v>
      </c>
    </row>
    <row r="1545" spans="1:13" hidden="1" x14ac:dyDescent="0.2">
      <c r="A1545" t="s">
        <v>5</v>
      </c>
      <c r="B1545" s="1">
        <v>44385.302824074075</v>
      </c>
      <c r="C1545" s="1">
        <v>44385.313263888886</v>
      </c>
      <c r="D1545">
        <v>15.0333337783813</v>
      </c>
      <c r="E1545">
        <v>10</v>
      </c>
      <c r="F1545">
        <v>300</v>
      </c>
      <c r="G1545" t="s">
        <v>44</v>
      </c>
      <c r="H1545" t="s">
        <v>3</v>
      </c>
      <c r="I1545">
        <f>tbl_Fact[[#This Row],[Duration]] / 60</f>
        <v>0.25055556297302167</v>
      </c>
      <c r="J1545">
        <f>IF(OR(G1545="Run Time", G1545="CC (Changeover Cleaning)"), I1545, 0)</f>
        <v>0</v>
      </c>
      <c r="K1545">
        <f>IF(G1545&lt;&gt;"PM (Maintenance)", I1545, 0)</f>
        <v>0.25055556297302167</v>
      </c>
      <c r="L1545" s="5">
        <f>MAX(tbl_Fact[[#This Row],[TotalBiscuitsMade]],tbl_Fact[[#This Row],[GoodMadeBiscuits]])</f>
        <v>300</v>
      </c>
      <c r="M1545" s="5">
        <f>IF(tbl_Fact[[#This Row],[Operating_Hours]]&gt;0,tbl_Fact[[#This Row],[Operating_Hours]]*51840,0)</f>
        <v>0</v>
      </c>
    </row>
    <row r="1546" spans="1:13" hidden="1" x14ac:dyDescent="0.2">
      <c r="A1546" t="s">
        <v>5</v>
      </c>
      <c r="B1546" s="1">
        <v>44385.313263888886</v>
      </c>
      <c r="C1546" s="1">
        <v>44385.313298611109</v>
      </c>
      <c r="D1546">
        <v>5.0000000745058101E-2</v>
      </c>
      <c r="E1546">
        <v>0</v>
      </c>
      <c r="F1546">
        <v>417</v>
      </c>
      <c r="G1546" t="s">
        <v>43</v>
      </c>
      <c r="H1546" t="s">
        <v>3</v>
      </c>
      <c r="I1546">
        <f>tbl_Fact[[#This Row],[Duration]] / 60</f>
        <v>8.3333334575096834E-4</v>
      </c>
      <c r="J1546">
        <f>IF(OR(G1546="Run Time", G1546="CC (Changeover Cleaning)"), I1546, 0)</f>
        <v>8.3333334575096834E-4</v>
      </c>
      <c r="K1546">
        <f>IF(G1546&lt;&gt;"PM (Maintenance)", I1546, 0)</f>
        <v>8.3333334575096834E-4</v>
      </c>
      <c r="L1546" s="5">
        <f>MAX(tbl_Fact[[#This Row],[TotalBiscuitsMade]],tbl_Fact[[#This Row],[GoodMadeBiscuits]])</f>
        <v>417</v>
      </c>
      <c r="M1546" s="5">
        <f>IF(tbl_Fact[[#This Row],[Operating_Hours]]&gt;0,tbl_Fact[[#This Row],[Operating_Hours]]*51840,0)</f>
        <v>43.200000643730199</v>
      </c>
    </row>
    <row r="1547" spans="1:13" hidden="1" x14ac:dyDescent="0.2">
      <c r="A1547" t="s">
        <v>5</v>
      </c>
      <c r="B1547" s="1">
        <v>44385.313298611109</v>
      </c>
      <c r="C1547" s="1">
        <v>44385.318842592591</v>
      </c>
      <c r="D1547">
        <v>7.9833331108093297</v>
      </c>
      <c r="E1547">
        <v>4945</v>
      </c>
      <c r="F1547">
        <v>5352</v>
      </c>
      <c r="G1547" t="s">
        <v>44</v>
      </c>
      <c r="H1547" t="s">
        <v>3</v>
      </c>
      <c r="I1547">
        <f>tbl_Fact[[#This Row],[Duration]] / 60</f>
        <v>0.13305555184682216</v>
      </c>
      <c r="J1547">
        <f>IF(OR(G1547="Run Time", G1547="CC (Changeover Cleaning)"), I1547, 0)</f>
        <v>0</v>
      </c>
      <c r="K1547">
        <f>IF(G1547&lt;&gt;"PM (Maintenance)", I1547, 0)</f>
        <v>0.13305555184682216</v>
      </c>
      <c r="L1547" s="5">
        <f>MAX(tbl_Fact[[#This Row],[TotalBiscuitsMade]],tbl_Fact[[#This Row],[GoodMadeBiscuits]])</f>
        <v>5352</v>
      </c>
      <c r="M1547" s="5">
        <f>IF(tbl_Fact[[#This Row],[Operating_Hours]]&gt;0,tbl_Fact[[#This Row],[Operating_Hours]]*51840,0)</f>
        <v>0</v>
      </c>
    </row>
    <row r="1548" spans="1:13" hidden="1" x14ac:dyDescent="0.2">
      <c r="A1548" t="s">
        <v>5</v>
      </c>
      <c r="B1548" s="1">
        <v>44385.318842592591</v>
      </c>
      <c r="C1548" s="1">
        <v>44385.32167824074</v>
      </c>
      <c r="D1548">
        <v>4.0833334922790501</v>
      </c>
      <c r="E1548">
        <v>4793</v>
      </c>
      <c r="F1548">
        <v>5607</v>
      </c>
      <c r="G1548" t="s">
        <v>43</v>
      </c>
      <c r="H1548" t="s">
        <v>3</v>
      </c>
      <c r="I1548">
        <f>tbl_Fact[[#This Row],[Duration]] / 60</f>
        <v>6.805555820465084E-2</v>
      </c>
      <c r="J1548">
        <f>IF(OR(G1548="Run Time", G1548="CC (Changeover Cleaning)"), I1548, 0)</f>
        <v>6.805555820465084E-2</v>
      </c>
      <c r="K1548">
        <f>IF(G1548&lt;&gt;"PM (Maintenance)", I1548, 0)</f>
        <v>6.805555820465084E-2</v>
      </c>
      <c r="L1548" s="5">
        <f>MAX(tbl_Fact[[#This Row],[TotalBiscuitsMade]],tbl_Fact[[#This Row],[GoodMadeBiscuits]])</f>
        <v>5607</v>
      </c>
      <c r="M1548" s="5">
        <f>IF(tbl_Fact[[#This Row],[Operating_Hours]]&gt;0,tbl_Fact[[#This Row],[Operating_Hours]]*51840,0)</f>
        <v>3528.0001373290997</v>
      </c>
    </row>
    <row r="1549" spans="1:13" hidden="1" x14ac:dyDescent="0.2">
      <c r="A1549" t="s">
        <v>5</v>
      </c>
      <c r="B1549" s="1">
        <v>44385.32167824074</v>
      </c>
      <c r="C1549" s="1">
        <v>44385.321701388886</v>
      </c>
      <c r="D1549">
        <v>3.3333335071802098E-2</v>
      </c>
      <c r="E1549">
        <v>4901</v>
      </c>
      <c r="F1549">
        <v>5680</v>
      </c>
      <c r="G1549" t="s">
        <v>44</v>
      </c>
      <c r="H1549" t="s">
        <v>3</v>
      </c>
      <c r="I1549">
        <f>tbl_Fact[[#This Row],[Duration]] / 60</f>
        <v>5.5555558453003495E-4</v>
      </c>
      <c r="J1549">
        <f>IF(OR(G1549="Run Time", G1549="CC (Changeover Cleaning)"), I1549, 0)</f>
        <v>0</v>
      </c>
      <c r="K1549">
        <f>IF(G1549&lt;&gt;"PM (Maintenance)", I1549, 0)</f>
        <v>5.5555558453003495E-4</v>
      </c>
      <c r="L1549" s="5">
        <f>MAX(tbl_Fact[[#This Row],[TotalBiscuitsMade]],tbl_Fact[[#This Row],[GoodMadeBiscuits]])</f>
        <v>5680</v>
      </c>
      <c r="M1549" s="5">
        <f>IF(tbl_Fact[[#This Row],[Operating_Hours]]&gt;0,tbl_Fact[[#This Row],[Operating_Hours]]*51840,0)</f>
        <v>0</v>
      </c>
    </row>
    <row r="1550" spans="1:13" hidden="1" x14ac:dyDescent="0.2">
      <c r="A1550" t="s">
        <v>5</v>
      </c>
      <c r="B1550" s="1">
        <v>44385.321701388886</v>
      </c>
      <c r="C1550" s="1">
        <v>44385.321817129632</v>
      </c>
      <c r="D1550">
        <v>0.16666667163372001</v>
      </c>
      <c r="E1550">
        <v>4684</v>
      </c>
      <c r="F1550">
        <v>5405</v>
      </c>
      <c r="G1550" t="s">
        <v>43</v>
      </c>
      <c r="H1550" t="s">
        <v>3</v>
      </c>
      <c r="I1550">
        <f>tbl_Fact[[#This Row],[Duration]] / 60</f>
        <v>2.7777778605620001E-3</v>
      </c>
      <c r="J1550">
        <f>IF(OR(G1550="Run Time", G1550="CC (Changeover Cleaning)"), I1550, 0)</f>
        <v>2.7777778605620001E-3</v>
      </c>
      <c r="K1550">
        <f>IF(G1550&lt;&gt;"PM (Maintenance)", I1550, 0)</f>
        <v>2.7777778605620001E-3</v>
      </c>
      <c r="L1550" s="5">
        <f>MAX(tbl_Fact[[#This Row],[TotalBiscuitsMade]],tbl_Fact[[#This Row],[GoodMadeBiscuits]])</f>
        <v>5405</v>
      </c>
      <c r="M1550" s="5">
        <f>IF(tbl_Fact[[#This Row],[Operating_Hours]]&gt;0,tbl_Fact[[#This Row],[Operating_Hours]]*51840,0)</f>
        <v>144.00000429153408</v>
      </c>
    </row>
    <row r="1551" spans="1:13" hidden="1" x14ac:dyDescent="0.2">
      <c r="A1551" t="s">
        <v>5</v>
      </c>
      <c r="B1551" s="1">
        <v>44385.321817129632</v>
      </c>
      <c r="C1551" s="1">
        <v>44385.3283912037</v>
      </c>
      <c r="D1551">
        <v>9.4666662216186506</v>
      </c>
      <c r="E1551">
        <v>11168</v>
      </c>
      <c r="F1551">
        <v>11780</v>
      </c>
      <c r="G1551" t="s">
        <v>44</v>
      </c>
      <c r="H1551" t="s">
        <v>3</v>
      </c>
      <c r="I1551">
        <f>tbl_Fact[[#This Row],[Duration]] / 60</f>
        <v>0.15777777036031085</v>
      </c>
      <c r="J1551">
        <f>IF(OR(G1551="Run Time", G1551="CC (Changeover Cleaning)"), I1551, 0)</f>
        <v>0</v>
      </c>
      <c r="K1551">
        <f>IF(G1551&lt;&gt;"PM (Maintenance)", I1551, 0)</f>
        <v>0.15777777036031085</v>
      </c>
      <c r="L1551" s="5">
        <f>MAX(tbl_Fact[[#This Row],[TotalBiscuitsMade]],tbl_Fact[[#This Row],[GoodMadeBiscuits]])</f>
        <v>11780</v>
      </c>
      <c r="M1551" s="5">
        <f>IF(tbl_Fact[[#This Row],[Operating_Hours]]&gt;0,tbl_Fact[[#This Row],[Operating_Hours]]*51840,0)</f>
        <v>0</v>
      </c>
    </row>
    <row r="1552" spans="1:13" hidden="1" x14ac:dyDescent="0.2">
      <c r="A1552" t="s">
        <v>5</v>
      </c>
      <c r="B1552" s="1">
        <v>44385.3283912037</v>
      </c>
      <c r="C1552" s="1">
        <v>44385.328900462962</v>
      </c>
      <c r="D1552">
        <v>0.73333334922790505</v>
      </c>
      <c r="E1552">
        <v>11086</v>
      </c>
      <c r="F1552">
        <v>12131</v>
      </c>
      <c r="G1552" t="s">
        <v>43</v>
      </c>
      <c r="H1552" t="s">
        <v>3</v>
      </c>
      <c r="I1552">
        <f>tbl_Fact[[#This Row],[Duration]] / 60</f>
        <v>1.2222222487131751E-2</v>
      </c>
      <c r="J1552">
        <f>IF(OR(G1552="Run Time", G1552="CC (Changeover Cleaning)"), I1552, 0)</f>
        <v>1.2222222487131751E-2</v>
      </c>
      <c r="K1552">
        <f>IF(G1552&lt;&gt;"PM (Maintenance)", I1552, 0)</f>
        <v>1.2222222487131751E-2</v>
      </c>
      <c r="L1552" s="5">
        <f>MAX(tbl_Fact[[#This Row],[TotalBiscuitsMade]],tbl_Fact[[#This Row],[GoodMadeBiscuits]])</f>
        <v>12131</v>
      </c>
      <c r="M1552" s="5">
        <f>IF(tbl_Fact[[#This Row],[Operating_Hours]]&gt;0,tbl_Fact[[#This Row],[Operating_Hours]]*51840,0)</f>
        <v>633.60001373290993</v>
      </c>
    </row>
    <row r="1553" spans="1:13" hidden="1" x14ac:dyDescent="0.2">
      <c r="A1553" t="s">
        <v>5</v>
      </c>
      <c r="B1553" s="1">
        <v>44385.328900462962</v>
      </c>
      <c r="C1553" s="1">
        <v>44385.328923611109</v>
      </c>
      <c r="D1553">
        <v>3.3333335071802098E-2</v>
      </c>
      <c r="E1553">
        <v>11463</v>
      </c>
      <c r="F1553">
        <v>11804</v>
      </c>
      <c r="G1553" t="s">
        <v>44</v>
      </c>
      <c r="H1553" t="s">
        <v>3</v>
      </c>
      <c r="I1553">
        <f>tbl_Fact[[#This Row],[Duration]] / 60</f>
        <v>5.5555558453003495E-4</v>
      </c>
      <c r="J1553">
        <f>IF(OR(G1553="Run Time", G1553="CC (Changeover Cleaning)"), I1553, 0)</f>
        <v>0</v>
      </c>
      <c r="K1553">
        <f>IF(G1553&lt;&gt;"PM (Maintenance)", I1553, 0)</f>
        <v>5.5555558453003495E-4</v>
      </c>
      <c r="L1553" s="5">
        <f>MAX(tbl_Fact[[#This Row],[TotalBiscuitsMade]],tbl_Fact[[#This Row],[GoodMadeBiscuits]])</f>
        <v>11804</v>
      </c>
      <c r="M1553" s="5">
        <f>IF(tbl_Fact[[#This Row],[Operating_Hours]]&gt;0,tbl_Fact[[#This Row],[Operating_Hours]]*51840,0)</f>
        <v>0</v>
      </c>
    </row>
    <row r="1554" spans="1:13" hidden="1" x14ac:dyDescent="0.2">
      <c r="A1554" t="s">
        <v>5</v>
      </c>
      <c r="B1554" s="1">
        <v>44385.328923611109</v>
      </c>
      <c r="C1554" s="1">
        <v>44385.329201388886</v>
      </c>
      <c r="D1554">
        <v>0.40000000596046398</v>
      </c>
      <c r="E1554">
        <v>11153</v>
      </c>
      <c r="F1554">
        <v>11940</v>
      </c>
      <c r="G1554" t="s">
        <v>43</v>
      </c>
      <c r="H1554" t="s">
        <v>3</v>
      </c>
      <c r="I1554">
        <f>tbl_Fact[[#This Row],[Duration]] / 60</f>
        <v>6.6666667660077328E-3</v>
      </c>
      <c r="J1554">
        <f>IF(OR(G1554="Run Time", G1554="CC (Changeover Cleaning)"), I1554, 0)</f>
        <v>6.6666667660077328E-3</v>
      </c>
      <c r="K1554">
        <f>IF(G1554&lt;&gt;"PM (Maintenance)", I1554, 0)</f>
        <v>6.6666667660077328E-3</v>
      </c>
      <c r="L1554" s="5">
        <f>MAX(tbl_Fact[[#This Row],[TotalBiscuitsMade]],tbl_Fact[[#This Row],[GoodMadeBiscuits]])</f>
        <v>11940</v>
      </c>
      <c r="M1554" s="5">
        <f>IF(tbl_Fact[[#This Row],[Operating_Hours]]&gt;0,tbl_Fact[[#This Row],[Operating_Hours]]*51840,0)</f>
        <v>345.60000514984085</v>
      </c>
    </row>
    <row r="1555" spans="1:13" hidden="1" x14ac:dyDescent="0.2">
      <c r="A1555" t="s">
        <v>5</v>
      </c>
      <c r="B1555" s="1">
        <v>44385.329201388886</v>
      </c>
      <c r="C1555" s="1">
        <v>44385.336168981485</v>
      </c>
      <c r="D1555">
        <v>10.0333337783813</v>
      </c>
      <c r="E1555">
        <v>17830</v>
      </c>
      <c r="F1555">
        <v>18765</v>
      </c>
      <c r="G1555" t="s">
        <v>44</v>
      </c>
      <c r="H1555" t="s">
        <v>3</v>
      </c>
      <c r="I1555">
        <f>tbl_Fact[[#This Row],[Duration]] / 60</f>
        <v>0.16722222963968833</v>
      </c>
      <c r="J1555">
        <f>IF(OR(G1555="Run Time", G1555="CC (Changeover Cleaning)"), I1555, 0)</f>
        <v>0</v>
      </c>
      <c r="K1555">
        <f>IF(G1555&lt;&gt;"PM (Maintenance)", I1555, 0)</f>
        <v>0.16722222963968833</v>
      </c>
      <c r="L1555" s="5">
        <f>MAX(tbl_Fact[[#This Row],[TotalBiscuitsMade]],tbl_Fact[[#This Row],[GoodMadeBiscuits]])</f>
        <v>18765</v>
      </c>
      <c r="M1555" s="5">
        <f>IF(tbl_Fact[[#This Row],[Operating_Hours]]&gt;0,tbl_Fact[[#This Row],[Operating_Hours]]*51840,0)</f>
        <v>0</v>
      </c>
    </row>
    <row r="1556" spans="1:13" hidden="1" x14ac:dyDescent="0.2">
      <c r="A1556" t="s">
        <v>5</v>
      </c>
      <c r="B1556" s="1">
        <v>44385.336168981485</v>
      </c>
      <c r="C1556" s="1">
        <v>44385.337013888886</v>
      </c>
      <c r="D1556">
        <v>1.2166666984558101</v>
      </c>
      <c r="E1556">
        <v>17952</v>
      </c>
      <c r="F1556">
        <v>18986</v>
      </c>
      <c r="G1556" t="s">
        <v>43</v>
      </c>
      <c r="H1556" t="s">
        <v>3</v>
      </c>
      <c r="I1556">
        <f>tbl_Fact[[#This Row],[Duration]] / 60</f>
        <v>2.0277778307596837E-2</v>
      </c>
      <c r="J1556">
        <f>IF(OR(G1556="Run Time", G1556="CC (Changeover Cleaning)"), I1556, 0)</f>
        <v>2.0277778307596837E-2</v>
      </c>
      <c r="K1556">
        <f>IF(G1556&lt;&gt;"PM (Maintenance)", I1556, 0)</f>
        <v>2.0277778307596837E-2</v>
      </c>
      <c r="L1556" s="5">
        <f>MAX(tbl_Fact[[#This Row],[TotalBiscuitsMade]],tbl_Fact[[#This Row],[GoodMadeBiscuits]])</f>
        <v>18986</v>
      </c>
      <c r="M1556" s="5">
        <f>IF(tbl_Fact[[#This Row],[Operating_Hours]]&gt;0,tbl_Fact[[#This Row],[Operating_Hours]]*51840,0)</f>
        <v>1051.2000274658201</v>
      </c>
    </row>
    <row r="1557" spans="1:13" hidden="1" x14ac:dyDescent="0.2">
      <c r="A1557" t="s">
        <v>5</v>
      </c>
      <c r="B1557" s="1">
        <v>44385.337013888886</v>
      </c>
      <c r="C1557" s="1">
        <v>44385.340532407405</v>
      </c>
      <c r="D1557">
        <v>5.0666666030883798</v>
      </c>
      <c r="E1557">
        <v>20962</v>
      </c>
      <c r="F1557">
        <v>22034</v>
      </c>
      <c r="G1557" t="s">
        <v>44</v>
      </c>
      <c r="H1557" t="s">
        <v>3</v>
      </c>
      <c r="I1557">
        <f>tbl_Fact[[#This Row],[Duration]] / 60</f>
        <v>8.4444443384806334E-2</v>
      </c>
      <c r="J1557">
        <f>IF(OR(G1557="Run Time", G1557="CC (Changeover Cleaning)"), I1557, 0)</f>
        <v>0</v>
      </c>
      <c r="K1557">
        <f>IF(G1557&lt;&gt;"PM (Maintenance)", I1557, 0)</f>
        <v>8.4444443384806334E-2</v>
      </c>
      <c r="L1557" s="5">
        <f>MAX(tbl_Fact[[#This Row],[TotalBiscuitsMade]],tbl_Fact[[#This Row],[GoodMadeBiscuits]])</f>
        <v>22034</v>
      </c>
      <c r="M1557" s="5">
        <f>IF(tbl_Fact[[#This Row],[Operating_Hours]]&gt;0,tbl_Fact[[#This Row],[Operating_Hours]]*51840,0)</f>
        <v>0</v>
      </c>
    </row>
    <row r="1558" spans="1:13" hidden="1" x14ac:dyDescent="0.2">
      <c r="A1558" t="s">
        <v>5</v>
      </c>
      <c r="B1558" s="1">
        <v>44385.340532407405</v>
      </c>
      <c r="C1558" s="1">
        <v>44385.342986111114</v>
      </c>
      <c r="D1558">
        <v>3.5333333015441899</v>
      </c>
      <c r="E1558">
        <v>21356</v>
      </c>
      <c r="F1558">
        <v>22043</v>
      </c>
      <c r="G1558" t="s">
        <v>43</v>
      </c>
      <c r="H1558" t="s">
        <v>3</v>
      </c>
      <c r="I1558">
        <f>tbl_Fact[[#This Row],[Duration]] / 60</f>
        <v>5.888888835906983E-2</v>
      </c>
      <c r="J1558">
        <f>IF(OR(G1558="Run Time", G1558="CC (Changeover Cleaning)"), I1558, 0)</f>
        <v>5.888888835906983E-2</v>
      </c>
      <c r="K1558">
        <f>IF(G1558&lt;&gt;"PM (Maintenance)", I1558, 0)</f>
        <v>5.888888835906983E-2</v>
      </c>
      <c r="L1558" s="5">
        <f>MAX(tbl_Fact[[#This Row],[TotalBiscuitsMade]],tbl_Fact[[#This Row],[GoodMadeBiscuits]])</f>
        <v>22043</v>
      </c>
      <c r="M1558" s="5">
        <f>IF(tbl_Fact[[#This Row],[Operating_Hours]]&gt;0,tbl_Fact[[#This Row],[Operating_Hours]]*51840,0)</f>
        <v>3052.7999725341801</v>
      </c>
    </row>
    <row r="1559" spans="1:13" hidden="1" x14ac:dyDescent="0.2">
      <c r="A1559" t="s">
        <v>5</v>
      </c>
      <c r="B1559" s="1">
        <v>44385.342986111114</v>
      </c>
      <c r="C1559" s="1">
        <v>44385.348483796297</v>
      </c>
      <c r="D1559">
        <v>7.9166665077209499</v>
      </c>
      <c r="E1559">
        <v>26720</v>
      </c>
      <c r="F1559">
        <v>27397</v>
      </c>
      <c r="G1559" t="s">
        <v>44</v>
      </c>
      <c r="H1559" t="s">
        <v>3</v>
      </c>
      <c r="I1559">
        <f>tbl_Fact[[#This Row],[Duration]] / 60</f>
        <v>0.13194444179534917</v>
      </c>
      <c r="J1559">
        <f>IF(OR(G1559="Run Time", G1559="CC (Changeover Cleaning)"), I1559, 0)</f>
        <v>0</v>
      </c>
      <c r="K1559">
        <f>IF(G1559&lt;&gt;"PM (Maintenance)", I1559, 0)</f>
        <v>0.13194444179534917</v>
      </c>
      <c r="L1559" s="5">
        <f>MAX(tbl_Fact[[#This Row],[TotalBiscuitsMade]],tbl_Fact[[#This Row],[GoodMadeBiscuits]])</f>
        <v>27397</v>
      </c>
      <c r="M1559" s="5">
        <f>IF(tbl_Fact[[#This Row],[Operating_Hours]]&gt;0,tbl_Fact[[#This Row],[Operating_Hours]]*51840,0)</f>
        <v>0</v>
      </c>
    </row>
    <row r="1560" spans="1:13" hidden="1" x14ac:dyDescent="0.2">
      <c r="A1560" t="s">
        <v>9</v>
      </c>
      <c r="B1560" s="1">
        <v>44385.348171296297</v>
      </c>
      <c r="C1560" s="1">
        <v>44385.354085648149</v>
      </c>
      <c r="D1560">
        <v>8.5168504714965803</v>
      </c>
      <c r="E1560">
        <v>0</v>
      </c>
      <c r="F1560">
        <v>11</v>
      </c>
      <c r="G1560" t="s">
        <v>43</v>
      </c>
      <c r="H1560" t="s">
        <v>3</v>
      </c>
      <c r="I1560">
        <f>tbl_Fact[[#This Row],[Duration]] / 60</f>
        <v>0.14194750785827634</v>
      </c>
      <c r="J1560">
        <f>IF(OR(G1560="Run Time", G1560="CC (Changeover Cleaning)"), I1560, 0)</f>
        <v>0.14194750785827634</v>
      </c>
      <c r="K1560">
        <f>IF(G1560&lt;&gt;"PM (Maintenance)", I1560, 0)</f>
        <v>0.14194750785827634</v>
      </c>
      <c r="L1560" s="5">
        <f>MAX(tbl_Fact[[#This Row],[TotalBiscuitsMade]],tbl_Fact[[#This Row],[GoodMadeBiscuits]])</f>
        <v>11</v>
      </c>
      <c r="M1560" s="5">
        <f>IF(tbl_Fact[[#This Row],[Operating_Hours]]&gt;0,tbl_Fact[[#This Row],[Operating_Hours]]*51840,0)</f>
        <v>7358.5588073730451</v>
      </c>
    </row>
    <row r="1561" spans="1:13" x14ac:dyDescent="0.2">
      <c r="A1561" t="s">
        <v>8</v>
      </c>
      <c r="B1561" s="1">
        <v>44385.348171296297</v>
      </c>
      <c r="C1561" s="1">
        <v>44385.348877314813</v>
      </c>
      <c r="D1561">
        <v>1.0166499614715601</v>
      </c>
      <c r="E1561">
        <v>0</v>
      </c>
      <c r="F1561">
        <v>96</v>
      </c>
      <c r="G1561" t="s">
        <v>43</v>
      </c>
      <c r="H1561" t="s">
        <v>3</v>
      </c>
      <c r="I1561">
        <f>tbl_Fact[[#This Row],[Duration]] / 60</f>
        <v>1.6944166024525999E-2</v>
      </c>
      <c r="J1561">
        <f>IF(OR(G1561="Run Time", G1561="CC (Changeover Cleaning)"), I1561, 0)</f>
        <v>1.6944166024525999E-2</v>
      </c>
      <c r="K1561">
        <f>IF(G1561&lt;&gt;"PM (Maintenance)", I1561, 0)</f>
        <v>1.6944166024525999E-2</v>
      </c>
      <c r="L1561" s="5">
        <f>MAX(tbl_Fact[[#This Row],[TotalBiscuitsMade]],tbl_Fact[[#This Row],[GoodMadeBiscuits]])</f>
        <v>96</v>
      </c>
      <c r="M1561" s="5">
        <f>IF(tbl_Fact[[#This Row],[Operating_Hours]]&gt;0,tbl_Fact[[#This Row],[Operating_Hours]]*51840,0)</f>
        <v>878.38556671142783</v>
      </c>
    </row>
    <row r="1562" spans="1:13" hidden="1" x14ac:dyDescent="0.2">
      <c r="A1562" t="s">
        <v>5</v>
      </c>
      <c r="B1562" s="1">
        <v>44385.348483796297</v>
      </c>
      <c r="C1562" s="1">
        <v>44385.349560185183</v>
      </c>
      <c r="D1562">
        <v>1.54999995231628</v>
      </c>
      <c r="E1562">
        <v>26699</v>
      </c>
      <c r="F1562">
        <v>27474</v>
      </c>
      <c r="G1562" t="s">
        <v>43</v>
      </c>
      <c r="H1562" t="s">
        <v>3</v>
      </c>
      <c r="I1562">
        <f>tbl_Fact[[#This Row],[Duration]] / 60</f>
        <v>2.5833332538604665E-2</v>
      </c>
      <c r="J1562">
        <f>IF(OR(G1562="Run Time", G1562="CC (Changeover Cleaning)"), I1562, 0)</f>
        <v>2.5833332538604665E-2</v>
      </c>
      <c r="K1562">
        <f>IF(G1562&lt;&gt;"PM (Maintenance)", I1562, 0)</f>
        <v>2.5833332538604665E-2</v>
      </c>
      <c r="L1562" s="5">
        <f>MAX(tbl_Fact[[#This Row],[TotalBiscuitsMade]],tbl_Fact[[#This Row],[GoodMadeBiscuits]])</f>
        <v>27474</v>
      </c>
      <c r="M1562" s="5">
        <f>IF(tbl_Fact[[#This Row],[Operating_Hours]]&gt;0,tbl_Fact[[#This Row],[Operating_Hours]]*51840,0)</f>
        <v>1339.1999588012659</v>
      </c>
    </row>
    <row r="1563" spans="1:13" hidden="1" x14ac:dyDescent="0.2">
      <c r="A1563" t="s">
        <v>5</v>
      </c>
      <c r="B1563" s="1">
        <v>44385.349560185183</v>
      </c>
      <c r="C1563" s="1">
        <v>44385.352835648147</v>
      </c>
      <c r="D1563">
        <v>4.7166666984558097</v>
      </c>
      <c r="E1563">
        <v>29297</v>
      </c>
      <c r="F1563">
        <v>30535</v>
      </c>
      <c r="G1563" t="s">
        <v>44</v>
      </c>
      <c r="H1563" t="s">
        <v>3</v>
      </c>
      <c r="I1563">
        <f>tbl_Fact[[#This Row],[Duration]] / 60</f>
        <v>7.8611111640930167E-2</v>
      </c>
      <c r="J1563">
        <f>IF(OR(G1563="Run Time", G1563="CC (Changeover Cleaning)"), I1563, 0)</f>
        <v>0</v>
      </c>
      <c r="K1563">
        <f>IF(G1563&lt;&gt;"PM (Maintenance)", I1563, 0)</f>
        <v>7.8611111640930167E-2</v>
      </c>
      <c r="L1563" s="5">
        <f>MAX(tbl_Fact[[#This Row],[TotalBiscuitsMade]],tbl_Fact[[#This Row],[GoodMadeBiscuits]])</f>
        <v>30535</v>
      </c>
      <c r="M1563" s="5">
        <f>IF(tbl_Fact[[#This Row],[Operating_Hours]]&gt;0,tbl_Fact[[#This Row],[Operating_Hours]]*51840,0)</f>
        <v>0</v>
      </c>
    </row>
    <row r="1564" spans="1:13" hidden="1" x14ac:dyDescent="0.2">
      <c r="A1564" t="s">
        <v>5</v>
      </c>
      <c r="B1564" s="1">
        <v>44385.352835648147</v>
      </c>
      <c r="C1564" s="1">
        <v>44385.357187499998</v>
      </c>
      <c r="D1564">
        <v>6.2666668891906703</v>
      </c>
      <c r="E1564">
        <v>29319</v>
      </c>
      <c r="F1564">
        <v>30178</v>
      </c>
      <c r="G1564" t="s">
        <v>43</v>
      </c>
      <c r="H1564" t="s">
        <v>3</v>
      </c>
      <c r="I1564">
        <f>tbl_Fact[[#This Row],[Duration]] / 60</f>
        <v>0.10444444815317784</v>
      </c>
      <c r="J1564">
        <f>IF(OR(G1564="Run Time", G1564="CC (Changeover Cleaning)"), I1564, 0)</f>
        <v>0.10444444815317784</v>
      </c>
      <c r="K1564">
        <f>IF(G1564&lt;&gt;"PM (Maintenance)", I1564, 0)</f>
        <v>0.10444444815317784</v>
      </c>
      <c r="L1564" s="5">
        <f>MAX(tbl_Fact[[#This Row],[TotalBiscuitsMade]],tbl_Fact[[#This Row],[GoodMadeBiscuits]])</f>
        <v>30178</v>
      </c>
      <c r="M1564" s="5">
        <f>IF(tbl_Fact[[#This Row],[Operating_Hours]]&gt;0,tbl_Fact[[#This Row],[Operating_Hours]]*51840,0)</f>
        <v>5414.4001922607395</v>
      </c>
    </row>
    <row r="1565" spans="1:13" hidden="1" x14ac:dyDescent="0.2">
      <c r="A1565" t="s">
        <v>6</v>
      </c>
      <c r="B1565" s="1">
        <v>44385.35564814815</v>
      </c>
      <c r="C1565" s="1">
        <v>44385.357037037036</v>
      </c>
      <c r="D1565">
        <v>1.9833666086196899</v>
      </c>
      <c r="E1565">
        <v>0</v>
      </c>
      <c r="F1565">
        <v>114</v>
      </c>
      <c r="G1565" t="s">
        <v>43</v>
      </c>
      <c r="H1565" t="s">
        <v>3</v>
      </c>
      <c r="I1565">
        <f>tbl_Fact[[#This Row],[Duration]] / 60</f>
        <v>3.3056110143661499E-2</v>
      </c>
      <c r="J1565">
        <f>IF(OR(G1565="Run Time", G1565="CC (Changeover Cleaning)"), I1565, 0)</f>
        <v>3.3056110143661499E-2</v>
      </c>
      <c r="K1565">
        <f>IF(G1565&lt;&gt;"PM (Maintenance)", I1565, 0)</f>
        <v>3.3056110143661499E-2</v>
      </c>
      <c r="L1565" s="5">
        <f>MAX(tbl_Fact[[#This Row],[TotalBiscuitsMade]],tbl_Fact[[#This Row],[GoodMadeBiscuits]])</f>
        <v>114</v>
      </c>
      <c r="M1565" s="5">
        <f>IF(tbl_Fact[[#This Row],[Operating_Hours]]&gt;0,tbl_Fact[[#This Row],[Operating_Hours]]*51840,0)</f>
        <v>1713.6287498474121</v>
      </c>
    </row>
    <row r="1566" spans="1:13" hidden="1" x14ac:dyDescent="0.2">
      <c r="A1566" t="s">
        <v>6</v>
      </c>
      <c r="B1566" s="1">
        <v>44385.357037037036</v>
      </c>
      <c r="C1566" s="1">
        <v>44385.651226851849</v>
      </c>
      <c r="D1566">
        <v>423.64141845703102</v>
      </c>
      <c r="E1566">
        <v>0</v>
      </c>
      <c r="F1566">
        <v>48</v>
      </c>
      <c r="G1566" t="s">
        <v>44</v>
      </c>
      <c r="H1566" t="s">
        <v>3</v>
      </c>
      <c r="I1566">
        <f>tbl_Fact[[#This Row],[Duration]] / 60</f>
        <v>7.0606903076171834</v>
      </c>
      <c r="J1566">
        <f>IF(OR(G1566="Run Time", G1566="CC (Changeover Cleaning)"), I1566, 0)</f>
        <v>0</v>
      </c>
      <c r="K1566">
        <f>IF(G1566&lt;&gt;"PM (Maintenance)", I1566, 0)</f>
        <v>7.0606903076171834</v>
      </c>
      <c r="L1566" s="5">
        <f>MAX(tbl_Fact[[#This Row],[TotalBiscuitsMade]],tbl_Fact[[#This Row],[GoodMadeBiscuits]])</f>
        <v>48</v>
      </c>
      <c r="M1566" s="5">
        <f>IF(tbl_Fact[[#This Row],[Operating_Hours]]&gt;0,tbl_Fact[[#This Row],[Operating_Hours]]*51840,0)</f>
        <v>0</v>
      </c>
    </row>
    <row r="1567" spans="1:13" hidden="1" x14ac:dyDescent="0.2">
      <c r="A1567" t="s">
        <v>5</v>
      </c>
      <c r="B1567" s="1">
        <v>44385.357187499998</v>
      </c>
      <c r="C1567" s="1">
        <v>44385.379803240743</v>
      </c>
      <c r="D1567">
        <v>32.566665649414098</v>
      </c>
      <c r="E1567">
        <v>52673</v>
      </c>
      <c r="F1567">
        <v>53284</v>
      </c>
      <c r="G1567" t="s">
        <v>44</v>
      </c>
      <c r="H1567" t="s">
        <v>3</v>
      </c>
      <c r="I1567">
        <f>tbl_Fact[[#This Row],[Duration]] / 60</f>
        <v>0.54277776082356832</v>
      </c>
      <c r="J1567">
        <f>IF(OR(G1567="Run Time", G1567="CC (Changeover Cleaning)"), I1567, 0)</f>
        <v>0</v>
      </c>
      <c r="K1567">
        <f>IF(G1567&lt;&gt;"PM (Maintenance)", I1567, 0)</f>
        <v>0.54277776082356832</v>
      </c>
      <c r="L1567" s="5">
        <f>MAX(tbl_Fact[[#This Row],[TotalBiscuitsMade]],tbl_Fact[[#This Row],[GoodMadeBiscuits]])</f>
        <v>53284</v>
      </c>
      <c r="M1567" s="5">
        <f>IF(tbl_Fact[[#This Row],[Operating_Hours]]&gt;0,tbl_Fact[[#This Row],[Operating_Hours]]*51840,0)</f>
        <v>0</v>
      </c>
    </row>
    <row r="1568" spans="1:13" hidden="1" x14ac:dyDescent="0.2">
      <c r="A1568" t="s">
        <v>5</v>
      </c>
      <c r="B1568" s="1">
        <v>44385.379803240743</v>
      </c>
      <c r="C1568" s="1">
        <v>44385.38040509259</v>
      </c>
      <c r="D1568">
        <v>0.86666667461395297</v>
      </c>
      <c r="E1568">
        <v>52382</v>
      </c>
      <c r="F1568">
        <v>53230</v>
      </c>
      <c r="G1568" t="s">
        <v>43</v>
      </c>
      <c r="H1568" t="s">
        <v>3</v>
      </c>
      <c r="I1568">
        <f>tbl_Fact[[#This Row],[Duration]] / 60</f>
        <v>1.4444444576899217E-2</v>
      </c>
      <c r="J1568">
        <f>IF(OR(G1568="Run Time", G1568="CC (Changeover Cleaning)"), I1568, 0)</f>
        <v>1.4444444576899217E-2</v>
      </c>
      <c r="K1568">
        <f>IF(G1568&lt;&gt;"PM (Maintenance)", I1568, 0)</f>
        <v>1.4444444576899217E-2</v>
      </c>
      <c r="L1568" s="5">
        <f>MAX(tbl_Fact[[#This Row],[TotalBiscuitsMade]],tbl_Fact[[#This Row],[GoodMadeBiscuits]])</f>
        <v>53230</v>
      </c>
      <c r="M1568" s="5">
        <f>IF(tbl_Fact[[#This Row],[Operating_Hours]]&gt;0,tbl_Fact[[#This Row],[Operating_Hours]]*51840,0)</f>
        <v>748.80000686645542</v>
      </c>
    </row>
    <row r="1569" spans="1:13" hidden="1" x14ac:dyDescent="0.2">
      <c r="A1569" t="s">
        <v>5</v>
      </c>
      <c r="B1569" s="1">
        <v>44385.38040509259</v>
      </c>
      <c r="C1569" s="1">
        <v>44385.382349537038</v>
      </c>
      <c r="D1569">
        <v>2.7999999523162802</v>
      </c>
      <c r="E1569">
        <v>54085</v>
      </c>
      <c r="F1569">
        <v>55001</v>
      </c>
      <c r="G1569" t="s">
        <v>44</v>
      </c>
      <c r="H1569" t="s">
        <v>3</v>
      </c>
      <c r="I1569">
        <f>tbl_Fact[[#This Row],[Duration]] / 60</f>
        <v>4.6666665871938004E-2</v>
      </c>
      <c r="J1569">
        <f>IF(OR(G1569="Run Time", G1569="CC (Changeover Cleaning)"), I1569, 0)</f>
        <v>0</v>
      </c>
      <c r="K1569">
        <f>IF(G1569&lt;&gt;"PM (Maintenance)", I1569, 0)</f>
        <v>4.6666665871938004E-2</v>
      </c>
      <c r="L1569" s="5">
        <f>MAX(tbl_Fact[[#This Row],[TotalBiscuitsMade]],tbl_Fact[[#This Row],[GoodMadeBiscuits]])</f>
        <v>55001</v>
      </c>
      <c r="M1569" s="5">
        <f>IF(tbl_Fact[[#This Row],[Operating_Hours]]&gt;0,tbl_Fact[[#This Row],[Operating_Hours]]*51840,0)</f>
        <v>0</v>
      </c>
    </row>
    <row r="1570" spans="1:13" hidden="1" x14ac:dyDescent="0.2">
      <c r="A1570" t="s">
        <v>5</v>
      </c>
      <c r="B1570" s="1">
        <v>44385.382349537038</v>
      </c>
      <c r="C1570" s="1">
        <v>44385.386261574073</v>
      </c>
      <c r="D1570">
        <v>5.6333332061767596</v>
      </c>
      <c r="E1570">
        <v>54475</v>
      </c>
      <c r="F1570">
        <v>54864</v>
      </c>
      <c r="G1570" t="s">
        <v>43</v>
      </c>
      <c r="H1570" t="s">
        <v>3</v>
      </c>
      <c r="I1570">
        <f>tbl_Fact[[#This Row],[Duration]] / 60</f>
        <v>9.3888886769612656E-2</v>
      </c>
      <c r="J1570">
        <f>IF(OR(G1570="Run Time", G1570="CC (Changeover Cleaning)"), I1570, 0)</f>
        <v>9.3888886769612656E-2</v>
      </c>
      <c r="K1570">
        <f>IF(G1570&lt;&gt;"PM (Maintenance)", I1570, 0)</f>
        <v>9.3888886769612656E-2</v>
      </c>
      <c r="L1570" s="5">
        <f>MAX(tbl_Fact[[#This Row],[TotalBiscuitsMade]],tbl_Fact[[#This Row],[GoodMadeBiscuits]])</f>
        <v>54864</v>
      </c>
      <c r="M1570" s="5">
        <f>IF(tbl_Fact[[#This Row],[Operating_Hours]]&gt;0,tbl_Fact[[#This Row],[Operating_Hours]]*51840,0)</f>
        <v>4867.1998901367197</v>
      </c>
    </row>
    <row r="1571" spans="1:13" hidden="1" x14ac:dyDescent="0.2">
      <c r="A1571" t="s">
        <v>5</v>
      </c>
      <c r="B1571" s="1">
        <v>44385.386261574073</v>
      </c>
      <c r="C1571" s="1">
        <v>44385.389351851853</v>
      </c>
      <c r="D1571">
        <v>4.4499998092651403</v>
      </c>
      <c r="E1571">
        <v>57266</v>
      </c>
      <c r="F1571">
        <v>57782</v>
      </c>
      <c r="G1571" t="s">
        <v>44</v>
      </c>
      <c r="H1571" t="s">
        <v>3</v>
      </c>
      <c r="I1571">
        <f>tbl_Fact[[#This Row],[Duration]] / 60</f>
        <v>7.4166663487752332E-2</v>
      </c>
      <c r="J1571">
        <f>IF(OR(G1571="Run Time", G1571="CC (Changeover Cleaning)"), I1571, 0)</f>
        <v>0</v>
      </c>
      <c r="K1571">
        <f>IF(G1571&lt;&gt;"PM (Maintenance)", I1571, 0)</f>
        <v>7.4166663487752332E-2</v>
      </c>
      <c r="L1571" s="5">
        <f>MAX(tbl_Fact[[#This Row],[TotalBiscuitsMade]],tbl_Fact[[#This Row],[GoodMadeBiscuits]])</f>
        <v>57782</v>
      </c>
      <c r="M1571" s="5">
        <f>IF(tbl_Fact[[#This Row],[Operating_Hours]]&gt;0,tbl_Fact[[#This Row],[Operating_Hours]]*51840,0)</f>
        <v>0</v>
      </c>
    </row>
    <row r="1572" spans="1:13" hidden="1" x14ac:dyDescent="0.2">
      <c r="A1572" t="s">
        <v>5</v>
      </c>
      <c r="B1572" s="1">
        <v>44385.389351851853</v>
      </c>
      <c r="C1572" s="1">
        <v>44385.391215277778</v>
      </c>
      <c r="D1572">
        <v>2.6833333969116202</v>
      </c>
      <c r="E1572">
        <v>57351</v>
      </c>
      <c r="F1572">
        <v>57900</v>
      </c>
      <c r="G1572" t="s">
        <v>43</v>
      </c>
      <c r="H1572" t="s">
        <v>3</v>
      </c>
      <c r="I1572">
        <f>tbl_Fact[[#This Row],[Duration]] / 60</f>
        <v>4.4722223281860339E-2</v>
      </c>
      <c r="J1572">
        <f>IF(OR(G1572="Run Time", G1572="CC (Changeover Cleaning)"), I1572, 0)</f>
        <v>4.4722223281860339E-2</v>
      </c>
      <c r="K1572">
        <f>IF(G1572&lt;&gt;"PM (Maintenance)", I1572, 0)</f>
        <v>4.4722223281860339E-2</v>
      </c>
      <c r="L1572" s="5">
        <f>MAX(tbl_Fact[[#This Row],[TotalBiscuitsMade]],tbl_Fact[[#This Row],[GoodMadeBiscuits]])</f>
        <v>57900</v>
      </c>
      <c r="M1572" s="5">
        <f>IF(tbl_Fact[[#This Row],[Operating_Hours]]&gt;0,tbl_Fact[[#This Row],[Operating_Hours]]*51840,0)</f>
        <v>2318.4000549316402</v>
      </c>
    </row>
    <row r="1573" spans="1:13" hidden="1" x14ac:dyDescent="0.2">
      <c r="A1573" t="s">
        <v>5</v>
      </c>
      <c r="B1573" s="1">
        <v>44385.391215277778</v>
      </c>
      <c r="C1573" s="1">
        <v>44385.392314814817</v>
      </c>
      <c r="D1573">
        <v>1.5833333730697601</v>
      </c>
      <c r="E1573">
        <v>58038</v>
      </c>
      <c r="F1573">
        <v>58845</v>
      </c>
      <c r="G1573" t="s">
        <v>44</v>
      </c>
      <c r="H1573" t="s">
        <v>3</v>
      </c>
      <c r="I1573">
        <f>tbl_Fact[[#This Row],[Duration]] / 60</f>
        <v>2.6388889551162666E-2</v>
      </c>
      <c r="J1573">
        <f>IF(OR(G1573="Run Time", G1573="CC (Changeover Cleaning)"), I1573, 0)</f>
        <v>0</v>
      </c>
      <c r="K1573">
        <f>IF(G1573&lt;&gt;"PM (Maintenance)", I1573, 0)</f>
        <v>2.6388889551162666E-2</v>
      </c>
      <c r="L1573" s="5">
        <f>MAX(tbl_Fact[[#This Row],[TotalBiscuitsMade]],tbl_Fact[[#This Row],[GoodMadeBiscuits]])</f>
        <v>58845</v>
      </c>
      <c r="M1573" s="5">
        <f>IF(tbl_Fact[[#This Row],[Operating_Hours]]&gt;0,tbl_Fact[[#This Row],[Operating_Hours]]*51840,0)</f>
        <v>0</v>
      </c>
    </row>
    <row r="1574" spans="1:13" hidden="1" x14ac:dyDescent="0.2">
      <c r="A1574" t="s">
        <v>5</v>
      </c>
      <c r="B1574" s="1">
        <v>44385.392314814817</v>
      </c>
      <c r="C1574" s="1">
        <v>44385.392604166664</v>
      </c>
      <c r="D1574">
        <v>0.41666665673255898</v>
      </c>
      <c r="E1574">
        <v>57785</v>
      </c>
      <c r="F1574">
        <v>58657</v>
      </c>
      <c r="G1574" t="s">
        <v>43</v>
      </c>
      <c r="H1574" t="s">
        <v>3</v>
      </c>
      <c r="I1574">
        <f>tbl_Fact[[#This Row],[Duration]] / 60</f>
        <v>6.9444442788759832E-3</v>
      </c>
      <c r="J1574">
        <f>IF(OR(G1574="Run Time", G1574="CC (Changeover Cleaning)"), I1574, 0)</f>
        <v>6.9444442788759832E-3</v>
      </c>
      <c r="K1574">
        <f>IF(G1574&lt;&gt;"PM (Maintenance)", I1574, 0)</f>
        <v>6.9444442788759832E-3</v>
      </c>
      <c r="L1574" s="5">
        <f>MAX(tbl_Fact[[#This Row],[TotalBiscuitsMade]],tbl_Fact[[#This Row],[GoodMadeBiscuits]])</f>
        <v>58657</v>
      </c>
      <c r="M1574" s="5">
        <f>IF(tbl_Fact[[#This Row],[Operating_Hours]]&gt;0,tbl_Fact[[#This Row],[Operating_Hours]]*51840,0)</f>
        <v>359.99999141693098</v>
      </c>
    </row>
    <row r="1575" spans="1:13" hidden="1" x14ac:dyDescent="0.2">
      <c r="A1575" t="s">
        <v>5</v>
      </c>
      <c r="B1575" s="1">
        <v>44385.392604166664</v>
      </c>
      <c r="C1575" s="1">
        <v>44385.400150462963</v>
      </c>
      <c r="D1575">
        <v>10.8666667938232</v>
      </c>
      <c r="E1575">
        <v>65214</v>
      </c>
      <c r="F1575">
        <v>66176</v>
      </c>
      <c r="G1575" t="s">
        <v>44</v>
      </c>
      <c r="H1575" t="s">
        <v>3</v>
      </c>
      <c r="I1575">
        <f>tbl_Fact[[#This Row],[Duration]] / 60</f>
        <v>0.18111111323038667</v>
      </c>
      <c r="J1575">
        <f>IF(OR(G1575="Run Time", G1575="CC (Changeover Cleaning)"), I1575, 0)</f>
        <v>0</v>
      </c>
      <c r="K1575">
        <f>IF(G1575&lt;&gt;"PM (Maintenance)", I1575, 0)</f>
        <v>0.18111111323038667</v>
      </c>
      <c r="L1575" s="5">
        <f>MAX(tbl_Fact[[#This Row],[TotalBiscuitsMade]],tbl_Fact[[#This Row],[GoodMadeBiscuits]])</f>
        <v>66176</v>
      </c>
      <c r="M1575" s="5">
        <f>IF(tbl_Fact[[#This Row],[Operating_Hours]]&gt;0,tbl_Fact[[#This Row],[Operating_Hours]]*51840,0)</f>
        <v>0</v>
      </c>
    </row>
    <row r="1576" spans="1:13" hidden="1" x14ac:dyDescent="0.2">
      <c r="A1576" t="s">
        <v>5</v>
      </c>
      <c r="B1576" s="1">
        <v>44385.400150462963</v>
      </c>
      <c r="C1576" s="1">
        <v>44385.400254629632</v>
      </c>
      <c r="D1576">
        <v>0.15000000596046401</v>
      </c>
      <c r="E1576">
        <v>65455</v>
      </c>
      <c r="F1576">
        <v>66305</v>
      </c>
      <c r="G1576" t="s">
        <v>43</v>
      </c>
      <c r="H1576" t="s">
        <v>3</v>
      </c>
      <c r="I1576">
        <f>tbl_Fact[[#This Row],[Duration]] / 60</f>
        <v>2.5000000993410667E-3</v>
      </c>
      <c r="J1576">
        <f>IF(OR(G1576="Run Time", G1576="CC (Changeover Cleaning)"), I1576, 0)</f>
        <v>2.5000000993410667E-3</v>
      </c>
      <c r="K1576">
        <f>IF(G1576&lt;&gt;"PM (Maintenance)", I1576, 0)</f>
        <v>2.5000000993410667E-3</v>
      </c>
      <c r="L1576" s="5">
        <f>MAX(tbl_Fact[[#This Row],[TotalBiscuitsMade]],tbl_Fact[[#This Row],[GoodMadeBiscuits]])</f>
        <v>66305</v>
      </c>
      <c r="M1576" s="5">
        <f>IF(tbl_Fact[[#This Row],[Operating_Hours]]&gt;0,tbl_Fact[[#This Row],[Operating_Hours]]*51840,0)</f>
        <v>129.60000514984088</v>
      </c>
    </row>
    <row r="1577" spans="1:13" hidden="1" x14ac:dyDescent="0.2">
      <c r="A1577" t="s">
        <v>5</v>
      </c>
      <c r="B1577" s="1">
        <v>44385.400254629632</v>
      </c>
      <c r="C1577" s="1">
        <v>44385.403935185182</v>
      </c>
      <c r="D1577">
        <v>5.3000001907348597</v>
      </c>
      <c r="E1577">
        <v>68940</v>
      </c>
      <c r="F1577">
        <v>69891</v>
      </c>
      <c r="G1577" t="s">
        <v>44</v>
      </c>
      <c r="H1577" t="s">
        <v>3</v>
      </c>
      <c r="I1577">
        <f>tbl_Fact[[#This Row],[Duration]] / 60</f>
        <v>8.8333336512247659E-2</v>
      </c>
      <c r="J1577">
        <f>IF(OR(G1577="Run Time", G1577="CC (Changeover Cleaning)"), I1577, 0)</f>
        <v>0</v>
      </c>
      <c r="K1577">
        <f>IF(G1577&lt;&gt;"PM (Maintenance)", I1577, 0)</f>
        <v>8.8333336512247659E-2</v>
      </c>
      <c r="L1577" s="5">
        <f>MAX(tbl_Fact[[#This Row],[TotalBiscuitsMade]],tbl_Fact[[#This Row],[GoodMadeBiscuits]])</f>
        <v>69891</v>
      </c>
      <c r="M1577" s="5">
        <f>IF(tbl_Fact[[#This Row],[Operating_Hours]]&gt;0,tbl_Fact[[#This Row],[Operating_Hours]]*51840,0)</f>
        <v>0</v>
      </c>
    </row>
    <row r="1578" spans="1:13" hidden="1" x14ac:dyDescent="0.2">
      <c r="A1578" t="s">
        <v>5</v>
      </c>
      <c r="B1578" s="1">
        <v>44385.403935185182</v>
      </c>
      <c r="C1578" s="1">
        <v>44385.405370370368</v>
      </c>
      <c r="D1578">
        <v>2.0666666030883798</v>
      </c>
      <c r="E1578">
        <v>68865</v>
      </c>
      <c r="F1578">
        <v>69752</v>
      </c>
      <c r="G1578" t="s">
        <v>43</v>
      </c>
      <c r="H1578" t="s">
        <v>3</v>
      </c>
      <c r="I1578">
        <f>tbl_Fact[[#This Row],[Duration]] / 60</f>
        <v>3.4444443384806331E-2</v>
      </c>
      <c r="J1578">
        <f>IF(OR(G1578="Run Time", G1578="CC (Changeover Cleaning)"), I1578, 0)</f>
        <v>3.4444443384806331E-2</v>
      </c>
      <c r="K1578">
        <f>IF(G1578&lt;&gt;"PM (Maintenance)", I1578, 0)</f>
        <v>3.4444443384806331E-2</v>
      </c>
      <c r="L1578" s="5">
        <f>MAX(tbl_Fact[[#This Row],[TotalBiscuitsMade]],tbl_Fact[[#This Row],[GoodMadeBiscuits]])</f>
        <v>69752</v>
      </c>
      <c r="M1578" s="5">
        <f>IF(tbl_Fact[[#This Row],[Operating_Hours]]&gt;0,tbl_Fact[[#This Row],[Operating_Hours]]*51840,0)</f>
        <v>1785.5999450683603</v>
      </c>
    </row>
    <row r="1579" spans="1:13" hidden="1" x14ac:dyDescent="0.2">
      <c r="A1579" t="s">
        <v>5</v>
      </c>
      <c r="B1579" s="1">
        <v>44385.405370370368</v>
      </c>
      <c r="C1579" s="1">
        <v>44385.405497685184</v>
      </c>
      <c r="D1579">
        <v>0.18333333730697601</v>
      </c>
      <c r="E1579">
        <v>68875</v>
      </c>
      <c r="F1579">
        <v>69875</v>
      </c>
      <c r="G1579" t="s">
        <v>44</v>
      </c>
      <c r="H1579" t="s">
        <v>3</v>
      </c>
      <c r="I1579">
        <f>tbl_Fact[[#This Row],[Duration]] / 60</f>
        <v>3.0555556217829335E-3</v>
      </c>
      <c r="J1579">
        <f>IF(OR(G1579="Run Time", G1579="CC (Changeover Cleaning)"), I1579, 0)</f>
        <v>0</v>
      </c>
      <c r="K1579">
        <f>IF(G1579&lt;&gt;"PM (Maintenance)", I1579, 0)</f>
        <v>3.0555556217829335E-3</v>
      </c>
      <c r="L1579" s="5">
        <f>MAX(tbl_Fact[[#This Row],[TotalBiscuitsMade]],tbl_Fact[[#This Row],[GoodMadeBiscuits]])</f>
        <v>69875</v>
      </c>
      <c r="M1579" s="5">
        <f>IF(tbl_Fact[[#This Row],[Operating_Hours]]&gt;0,tbl_Fact[[#This Row],[Operating_Hours]]*51840,0)</f>
        <v>0</v>
      </c>
    </row>
    <row r="1580" spans="1:13" hidden="1" x14ac:dyDescent="0.2">
      <c r="A1580" t="s">
        <v>5</v>
      </c>
      <c r="B1580" s="1">
        <v>44385.405497685184</v>
      </c>
      <c r="C1580" s="1">
        <v>44385.405682870369</v>
      </c>
      <c r="D1580">
        <v>0.266666680574417</v>
      </c>
      <c r="E1580">
        <v>69085</v>
      </c>
      <c r="F1580">
        <v>69839</v>
      </c>
      <c r="G1580" t="s">
        <v>43</v>
      </c>
      <c r="H1580" t="s">
        <v>3</v>
      </c>
      <c r="I1580">
        <f>tbl_Fact[[#This Row],[Duration]] / 60</f>
        <v>4.444444676240283E-3</v>
      </c>
      <c r="J1580">
        <f>IF(OR(G1580="Run Time", G1580="CC (Changeover Cleaning)"), I1580, 0)</f>
        <v>4.444444676240283E-3</v>
      </c>
      <c r="K1580">
        <f>IF(G1580&lt;&gt;"PM (Maintenance)", I1580, 0)</f>
        <v>4.444444676240283E-3</v>
      </c>
      <c r="L1580" s="5">
        <f>MAX(tbl_Fact[[#This Row],[TotalBiscuitsMade]],tbl_Fact[[#This Row],[GoodMadeBiscuits]])</f>
        <v>69839</v>
      </c>
      <c r="M1580" s="5">
        <f>IF(tbl_Fact[[#This Row],[Operating_Hours]]&gt;0,tbl_Fact[[#This Row],[Operating_Hours]]*51840,0)</f>
        <v>230.40001201629627</v>
      </c>
    </row>
    <row r="1581" spans="1:13" hidden="1" x14ac:dyDescent="0.2">
      <c r="A1581" t="s">
        <v>5</v>
      </c>
      <c r="B1581" s="1">
        <v>44385.405682870369</v>
      </c>
      <c r="C1581" s="1">
        <v>44385.409004629626</v>
      </c>
      <c r="D1581">
        <v>4.7833333015441903</v>
      </c>
      <c r="E1581">
        <v>71887</v>
      </c>
      <c r="F1581">
        <v>72934</v>
      </c>
      <c r="G1581" t="s">
        <v>44</v>
      </c>
      <c r="H1581" t="s">
        <v>3</v>
      </c>
      <c r="I1581">
        <f>tbl_Fact[[#This Row],[Duration]] / 60</f>
        <v>7.9722221692403172E-2</v>
      </c>
      <c r="J1581">
        <f>IF(OR(G1581="Run Time", G1581="CC (Changeover Cleaning)"), I1581, 0)</f>
        <v>0</v>
      </c>
      <c r="K1581">
        <f>IF(G1581&lt;&gt;"PM (Maintenance)", I1581, 0)</f>
        <v>7.9722221692403172E-2</v>
      </c>
      <c r="L1581" s="5">
        <f>MAX(tbl_Fact[[#This Row],[TotalBiscuitsMade]],tbl_Fact[[#This Row],[GoodMadeBiscuits]])</f>
        <v>72934</v>
      </c>
      <c r="M1581" s="5">
        <f>IF(tbl_Fact[[#This Row],[Operating_Hours]]&gt;0,tbl_Fact[[#This Row],[Operating_Hours]]*51840,0)</f>
        <v>0</v>
      </c>
    </row>
    <row r="1582" spans="1:13" hidden="1" x14ac:dyDescent="0.2">
      <c r="A1582" t="s">
        <v>5</v>
      </c>
      <c r="B1582" s="1">
        <v>44385.409004629626</v>
      </c>
      <c r="C1582" s="1">
        <v>44385.411793981482</v>
      </c>
      <c r="D1582">
        <v>4.0166668891906703</v>
      </c>
      <c r="E1582">
        <v>71967</v>
      </c>
      <c r="F1582">
        <v>72947</v>
      </c>
      <c r="G1582" t="s">
        <v>43</v>
      </c>
      <c r="H1582" t="s">
        <v>3</v>
      </c>
      <c r="I1582">
        <f>tbl_Fact[[#This Row],[Duration]] / 60</f>
        <v>6.6944448153177835E-2</v>
      </c>
      <c r="J1582">
        <f>IF(OR(G1582="Run Time", G1582="CC (Changeover Cleaning)"), I1582, 0)</f>
        <v>6.6944448153177835E-2</v>
      </c>
      <c r="K1582">
        <f>IF(G1582&lt;&gt;"PM (Maintenance)", I1582, 0)</f>
        <v>6.6944448153177835E-2</v>
      </c>
      <c r="L1582" s="5">
        <f>MAX(tbl_Fact[[#This Row],[TotalBiscuitsMade]],tbl_Fact[[#This Row],[GoodMadeBiscuits]])</f>
        <v>72947</v>
      </c>
      <c r="M1582" s="5">
        <f>IF(tbl_Fact[[#This Row],[Operating_Hours]]&gt;0,tbl_Fact[[#This Row],[Operating_Hours]]*51840,0)</f>
        <v>3470.400192260739</v>
      </c>
    </row>
    <row r="1583" spans="1:13" hidden="1" x14ac:dyDescent="0.2">
      <c r="A1583" t="s">
        <v>5</v>
      </c>
      <c r="B1583" s="1">
        <v>44385.411793981482</v>
      </c>
      <c r="C1583" s="1">
        <v>44385.415532407409</v>
      </c>
      <c r="D1583">
        <v>5.3833332061767596</v>
      </c>
      <c r="E1583">
        <v>75699</v>
      </c>
      <c r="F1583">
        <v>76703</v>
      </c>
      <c r="G1583" t="s">
        <v>44</v>
      </c>
      <c r="H1583" t="s">
        <v>3</v>
      </c>
      <c r="I1583">
        <f>tbl_Fact[[#This Row],[Duration]] / 60</f>
        <v>8.972222010294599E-2</v>
      </c>
      <c r="J1583">
        <f>IF(OR(G1583="Run Time", G1583="CC (Changeover Cleaning)"), I1583, 0)</f>
        <v>0</v>
      </c>
      <c r="K1583">
        <f>IF(G1583&lt;&gt;"PM (Maintenance)", I1583, 0)</f>
        <v>8.972222010294599E-2</v>
      </c>
      <c r="L1583" s="5">
        <f>MAX(tbl_Fact[[#This Row],[TotalBiscuitsMade]],tbl_Fact[[#This Row],[GoodMadeBiscuits]])</f>
        <v>76703</v>
      </c>
      <c r="M1583" s="5">
        <f>IF(tbl_Fact[[#This Row],[Operating_Hours]]&gt;0,tbl_Fact[[#This Row],[Operating_Hours]]*51840,0)</f>
        <v>0</v>
      </c>
    </row>
    <row r="1584" spans="1:13" hidden="1" x14ac:dyDescent="0.2">
      <c r="A1584" t="s">
        <v>5</v>
      </c>
      <c r="B1584" s="1">
        <v>44385.415532407409</v>
      </c>
      <c r="C1584" s="1">
        <v>44385.438900462963</v>
      </c>
      <c r="D1584">
        <v>33.650001525878899</v>
      </c>
      <c r="E1584">
        <v>75900</v>
      </c>
      <c r="F1584">
        <v>76436</v>
      </c>
      <c r="G1584" t="s">
        <v>43</v>
      </c>
      <c r="H1584" t="s">
        <v>3</v>
      </c>
      <c r="I1584">
        <f>tbl_Fact[[#This Row],[Duration]] / 60</f>
        <v>0.56083335876464835</v>
      </c>
      <c r="J1584">
        <f>IF(OR(G1584="Run Time", G1584="CC (Changeover Cleaning)"), I1584, 0)</f>
        <v>0.56083335876464835</v>
      </c>
      <c r="K1584">
        <f>IF(G1584&lt;&gt;"PM (Maintenance)", I1584, 0)</f>
        <v>0.56083335876464835</v>
      </c>
      <c r="L1584" s="5">
        <f>MAX(tbl_Fact[[#This Row],[TotalBiscuitsMade]],tbl_Fact[[#This Row],[GoodMadeBiscuits]])</f>
        <v>76436</v>
      </c>
      <c r="M1584" s="5">
        <f>IF(tbl_Fact[[#This Row],[Operating_Hours]]&gt;0,tbl_Fact[[#This Row],[Operating_Hours]]*51840,0)</f>
        <v>29073.601318359371</v>
      </c>
    </row>
    <row r="1585" spans="1:13" hidden="1" x14ac:dyDescent="0.2">
      <c r="A1585" t="s">
        <v>5</v>
      </c>
      <c r="B1585" s="1">
        <v>44385.438900462963</v>
      </c>
      <c r="C1585" s="1">
        <v>44385.439074074071</v>
      </c>
      <c r="D1585">
        <v>0.25</v>
      </c>
      <c r="E1585">
        <v>75788</v>
      </c>
      <c r="F1585">
        <v>76845</v>
      </c>
      <c r="G1585" t="s">
        <v>44</v>
      </c>
      <c r="H1585" t="s">
        <v>3</v>
      </c>
      <c r="I1585">
        <f>tbl_Fact[[#This Row],[Duration]] / 60</f>
        <v>4.1666666666666666E-3</v>
      </c>
      <c r="J1585">
        <f>IF(OR(G1585="Run Time", G1585="CC (Changeover Cleaning)"), I1585, 0)</f>
        <v>0</v>
      </c>
      <c r="K1585">
        <f>IF(G1585&lt;&gt;"PM (Maintenance)", I1585, 0)</f>
        <v>4.1666666666666666E-3</v>
      </c>
      <c r="L1585" s="5">
        <f>MAX(tbl_Fact[[#This Row],[TotalBiscuitsMade]],tbl_Fact[[#This Row],[GoodMadeBiscuits]])</f>
        <v>76845</v>
      </c>
      <c r="M1585" s="5">
        <f>IF(tbl_Fact[[#This Row],[Operating_Hours]]&gt;0,tbl_Fact[[#This Row],[Operating_Hours]]*51840,0)</f>
        <v>0</v>
      </c>
    </row>
    <row r="1586" spans="1:13" hidden="1" x14ac:dyDescent="0.2">
      <c r="A1586" t="s">
        <v>5</v>
      </c>
      <c r="B1586" s="1">
        <v>44385.439074074071</v>
      </c>
      <c r="C1586" s="1">
        <v>44385.440000000002</v>
      </c>
      <c r="D1586">
        <v>1.3333333730697601</v>
      </c>
      <c r="E1586">
        <v>75776</v>
      </c>
      <c r="F1586">
        <v>76605</v>
      </c>
      <c r="G1586" t="s">
        <v>43</v>
      </c>
      <c r="H1586" t="s">
        <v>3</v>
      </c>
      <c r="I1586">
        <f>tbl_Fact[[#This Row],[Duration]] / 60</f>
        <v>2.2222222884496001E-2</v>
      </c>
      <c r="J1586">
        <f>IF(OR(G1586="Run Time", G1586="CC (Changeover Cleaning)"), I1586, 0)</f>
        <v>2.2222222884496001E-2</v>
      </c>
      <c r="K1586">
        <f>IF(G1586&lt;&gt;"PM (Maintenance)", I1586, 0)</f>
        <v>2.2222222884496001E-2</v>
      </c>
      <c r="L1586" s="5">
        <f>MAX(tbl_Fact[[#This Row],[TotalBiscuitsMade]],tbl_Fact[[#This Row],[GoodMadeBiscuits]])</f>
        <v>76605</v>
      </c>
      <c r="M1586" s="5">
        <f>IF(tbl_Fact[[#This Row],[Operating_Hours]]&gt;0,tbl_Fact[[#This Row],[Operating_Hours]]*51840,0)</f>
        <v>1152.0000343322727</v>
      </c>
    </row>
    <row r="1587" spans="1:13" hidden="1" x14ac:dyDescent="0.2">
      <c r="A1587" t="s">
        <v>5</v>
      </c>
      <c r="B1587" s="1">
        <v>44385.440000000002</v>
      </c>
      <c r="C1587" s="1">
        <v>44385.440833333334</v>
      </c>
      <c r="D1587">
        <v>1.20000004768372</v>
      </c>
      <c r="E1587">
        <v>75971</v>
      </c>
      <c r="F1587">
        <v>77037</v>
      </c>
      <c r="G1587" t="s">
        <v>44</v>
      </c>
      <c r="H1587" t="s">
        <v>3</v>
      </c>
      <c r="I1587">
        <f>tbl_Fact[[#This Row],[Duration]] / 60</f>
        <v>2.0000000794728669E-2</v>
      </c>
      <c r="J1587">
        <f>IF(OR(G1587="Run Time", G1587="CC (Changeover Cleaning)"), I1587, 0)</f>
        <v>0</v>
      </c>
      <c r="K1587">
        <f>IF(G1587&lt;&gt;"PM (Maintenance)", I1587, 0)</f>
        <v>2.0000000794728669E-2</v>
      </c>
      <c r="L1587" s="5">
        <f>MAX(tbl_Fact[[#This Row],[TotalBiscuitsMade]],tbl_Fact[[#This Row],[GoodMadeBiscuits]])</f>
        <v>77037</v>
      </c>
      <c r="M1587" s="5">
        <f>IF(tbl_Fact[[#This Row],[Operating_Hours]]&gt;0,tbl_Fact[[#This Row],[Operating_Hours]]*51840,0)</f>
        <v>0</v>
      </c>
    </row>
    <row r="1588" spans="1:13" hidden="1" x14ac:dyDescent="0.2">
      <c r="A1588" t="s">
        <v>5</v>
      </c>
      <c r="B1588" s="1">
        <v>44385.440833333334</v>
      </c>
      <c r="C1588" s="1">
        <v>44385.454351851855</v>
      </c>
      <c r="D1588">
        <v>19.466667175293001</v>
      </c>
      <c r="E1588">
        <v>76335</v>
      </c>
      <c r="F1588">
        <v>76904</v>
      </c>
      <c r="G1588" t="s">
        <v>43</v>
      </c>
      <c r="H1588" t="s">
        <v>3</v>
      </c>
      <c r="I1588">
        <f>tbl_Fact[[#This Row],[Duration]] / 60</f>
        <v>0.32444445292155</v>
      </c>
      <c r="J1588">
        <f>IF(OR(G1588="Run Time", G1588="CC (Changeover Cleaning)"), I1588, 0)</f>
        <v>0.32444445292155</v>
      </c>
      <c r="K1588">
        <f>IF(G1588&lt;&gt;"PM (Maintenance)", I1588, 0)</f>
        <v>0.32444445292155</v>
      </c>
      <c r="L1588" s="5">
        <f>MAX(tbl_Fact[[#This Row],[TotalBiscuitsMade]],tbl_Fact[[#This Row],[GoodMadeBiscuits]])</f>
        <v>76904</v>
      </c>
      <c r="M1588" s="5">
        <f>IF(tbl_Fact[[#This Row],[Operating_Hours]]&gt;0,tbl_Fact[[#This Row],[Operating_Hours]]*51840,0)</f>
        <v>16819.20043945315</v>
      </c>
    </row>
    <row r="1589" spans="1:13" hidden="1" x14ac:dyDescent="0.2">
      <c r="A1589" t="s">
        <v>5</v>
      </c>
      <c r="B1589" s="1">
        <v>44385.454351851855</v>
      </c>
      <c r="C1589" s="1">
        <v>44385.456122685187</v>
      </c>
      <c r="D1589">
        <v>2.5499999523162802</v>
      </c>
      <c r="E1589">
        <v>78146</v>
      </c>
      <c r="F1589">
        <v>78494</v>
      </c>
      <c r="G1589" t="s">
        <v>44</v>
      </c>
      <c r="H1589" t="s">
        <v>3</v>
      </c>
      <c r="I1589">
        <f>tbl_Fact[[#This Row],[Duration]] / 60</f>
        <v>4.2499999205271338E-2</v>
      </c>
      <c r="J1589">
        <f>IF(OR(G1589="Run Time", G1589="CC (Changeover Cleaning)"), I1589, 0)</f>
        <v>0</v>
      </c>
      <c r="K1589">
        <f>IF(G1589&lt;&gt;"PM (Maintenance)", I1589, 0)</f>
        <v>4.2499999205271338E-2</v>
      </c>
      <c r="L1589" s="5">
        <f>MAX(tbl_Fact[[#This Row],[TotalBiscuitsMade]],tbl_Fact[[#This Row],[GoodMadeBiscuits]])</f>
        <v>78494</v>
      </c>
      <c r="M1589" s="5">
        <f>IF(tbl_Fact[[#This Row],[Operating_Hours]]&gt;0,tbl_Fact[[#This Row],[Operating_Hours]]*51840,0)</f>
        <v>0</v>
      </c>
    </row>
    <row r="1590" spans="1:13" hidden="1" x14ac:dyDescent="0.2">
      <c r="A1590" t="s">
        <v>5</v>
      </c>
      <c r="B1590" s="1">
        <v>44385.456122685187</v>
      </c>
      <c r="C1590" s="1">
        <v>44385.496354166666</v>
      </c>
      <c r="D1590">
        <v>57.933334350585902</v>
      </c>
      <c r="E1590">
        <v>77757</v>
      </c>
      <c r="F1590">
        <v>78814</v>
      </c>
      <c r="G1590" t="s">
        <v>43</v>
      </c>
      <c r="H1590" t="s">
        <v>3</v>
      </c>
      <c r="I1590">
        <f>tbl_Fact[[#This Row],[Duration]] / 60</f>
        <v>0.96555557250976498</v>
      </c>
      <c r="J1590">
        <f>IF(OR(G1590="Run Time", G1590="CC (Changeover Cleaning)"), I1590, 0)</f>
        <v>0.96555557250976498</v>
      </c>
      <c r="K1590">
        <f>IF(G1590&lt;&gt;"PM (Maintenance)", I1590, 0)</f>
        <v>0.96555557250976498</v>
      </c>
      <c r="L1590" s="5">
        <f>MAX(tbl_Fact[[#This Row],[TotalBiscuitsMade]],tbl_Fact[[#This Row],[GoodMadeBiscuits]])</f>
        <v>78814</v>
      </c>
      <c r="M1590" s="5">
        <f>IF(tbl_Fact[[#This Row],[Operating_Hours]]&gt;0,tbl_Fact[[#This Row],[Operating_Hours]]*51840,0)</f>
        <v>50054.400878906214</v>
      </c>
    </row>
    <row r="1591" spans="1:13" hidden="1" x14ac:dyDescent="0.2">
      <c r="A1591" t="s">
        <v>5</v>
      </c>
      <c r="B1591" s="1">
        <v>44385.496354166666</v>
      </c>
      <c r="C1591" s="1">
        <v>44385.519629629627</v>
      </c>
      <c r="D1591">
        <v>33.516666412353501</v>
      </c>
      <c r="E1591">
        <v>101759</v>
      </c>
      <c r="F1591">
        <v>102477</v>
      </c>
      <c r="G1591" t="s">
        <v>44</v>
      </c>
      <c r="H1591" t="s">
        <v>3</v>
      </c>
      <c r="I1591">
        <f>tbl_Fact[[#This Row],[Duration]] / 60</f>
        <v>0.55861110687255833</v>
      </c>
      <c r="J1591">
        <f>IF(OR(G1591="Run Time", G1591="CC (Changeover Cleaning)"), I1591, 0)</f>
        <v>0</v>
      </c>
      <c r="K1591">
        <f>IF(G1591&lt;&gt;"PM (Maintenance)", I1591, 0)</f>
        <v>0.55861110687255833</v>
      </c>
      <c r="L1591" s="5">
        <f>MAX(tbl_Fact[[#This Row],[TotalBiscuitsMade]],tbl_Fact[[#This Row],[GoodMadeBiscuits]])</f>
        <v>102477</v>
      </c>
      <c r="M1591" s="5">
        <f>IF(tbl_Fact[[#This Row],[Operating_Hours]]&gt;0,tbl_Fact[[#This Row],[Operating_Hours]]*51840,0)</f>
        <v>0</v>
      </c>
    </row>
    <row r="1592" spans="1:13" hidden="1" x14ac:dyDescent="0.2">
      <c r="A1592" t="s">
        <v>5</v>
      </c>
      <c r="B1592" s="1">
        <v>44385.519629629627</v>
      </c>
      <c r="C1592" s="1">
        <v>44385.520439814813</v>
      </c>
      <c r="D1592">
        <v>1.1666666269302399</v>
      </c>
      <c r="E1592">
        <v>101950</v>
      </c>
      <c r="F1592">
        <v>102364</v>
      </c>
      <c r="G1592" t="s">
        <v>43</v>
      </c>
      <c r="H1592" t="s">
        <v>3</v>
      </c>
      <c r="I1592">
        <f>tbl_Fact[[#This Row],[Duration]] / 60</f>
        <v>1.9444443782170664E-2</v>
      </c>
      <c r="J1592">
        <f>IF(OR(G1592="Run Time", G1592="CC (Changeover Cleaning)"), I1592, 0)</f>
        <v>1.9444443782170664E-2</v>
      </c>
      <c r="K1592">
        <f>IF(G1592&lt;&gt;"PM (Maintenance)", I1592, 0)</f>
        <v>1.9444443782170664E-2</v>
      </c>
      <c r="L1592" s="5">
        <f>MAX(tbl_Fact[[#This Row],[TotalBiscuitsMade]],tbl_Fact[[#This Row],[GoodMadeBiscuits]])</f>
        <v>102364</v>
      </c>
      <c r="M1592" s="5">
        <f>IF(tbl_Fact[[#This Row],[Operating_Hours]]&gt;0,tbl_Fact[[#This Row],[Operating_Hours]]*51840,0)</f>
        <v>1007.9999656677272</v>
      </c>
    </row>
    <row r="1593" spans="1:13" hidden="1" x14ac:dyDescent="0.2">
      <c r="A1593" t="s">
        <v>5</v>
      </c>
      <c r="B1593" s="1">
        <v>44385.520439814813</v>
      </c>
      <c r="C1593" s="1">
        <v>44385.526192129626</v>
      </c>
      <c r="D1593">
        <v>8.2833337783813494</v>
      </c>
      <c r="E1593">
        <v>107510</v>
      </c>
      <c r="F1593">
        <v>108082</v>
      </c>
      <c r="G1593" t="s">
        <v>44</v>
      </c>
      <c r="H1593" t="s">
        <v>3</v>
      </c>
      <c r="I1593">
        <f>tbl_Fact[[#This Row],[Duration]] / 60</f>
        <v>0.13805556297302249</v>
      </c>
      <c r="J1593">
        <f>IF(OR(G1593="Run Time", G1593="CC (Changeover Cleaning)"), I1593, 0)</f>
        <v>0</v>
      </c>
      <c r="K1593">
        <f>IF(G1593&lt;&gt;"PM (Maintenance)", I1593, 0)</f>
        <v>0.13805556297302249</v>
      </c>
      <c r="L1593" s="5">
        <f>MAX(tbl_Fact[[#This Row],[TotalBiscuitsMade]],tbl_Fact[[#This Row],[GoodMadeBiscuits]])</f>
        <v>108082</v>
      </c>
      <c r="M1593" s="5">
        <f>IF(tbl_Fact[[#This Row],[Operating_Hours]]&gt;0,tbl_Fact[[#This Row],[Operating_Hours]]*51840,0)</f>
        <v>0</v>
      </c>
    </row>
    <row r="1594" spans="1:13" hidden="1" x14ac:dyDescent="0.2">
      <c r="A1594" t="s">
        <v>5</v>
      </c>
      <c r="B1594" s="1">
        <v>44385.526192129626</v>
      </c>
      <c r="C1594" s="1">
        <v>44385.532766203702</v>
      </c>
      <c r="D1594">
        <v>9.4666662216186506</v>
      </c>
      <c r="E1594">
        <v>107248</v>
      </c>
      <c r="F1594">
        <v>108159</v>
      </c>
      <c r="G1594" t="s">
        <v>43</v>
      </c>
      <c r="H1594" t="s">
        <v>3</v>
      </c>
      <c r="I1594">
        <f>tbl_Fact[[#This Row],[Duration]] / 60</f>
        <v>0.15777777036031085</v>
      </c>
      <c r="J1594">
        <f>IF(OR(G1594="Run Time", G1594="CC (Changeover Cleaning)"), I1594, 0)</f>
        <v>0.15777777036031085</v>
      </c>
      <c r="K1594">
        <f>IF(G1594&lt;&gt;"PM (Maintenance)", I1594, 0)</f>
        <v>0.15777777036031085</v>
      </c>
      <c r="L1594" s="5">
        <f>MAX(tbl_Fact[[#This Row],[TotalBiscuitsMade]],tbl_Fact[[#This Row],[GoodMadeBiscuits]])</f>
        <v>108159</v>
      </c>
      <c r="M1594" s="5">
        <f>IF(tbl_Fact[[#This Row],[Operating_Hours]]&gt;0,tbl_Fact[[#This Row],[Operating_Hours]]*51840,0)</f>
        <v>8179.1996154785147</v>
      </c>
    </row>
    <row r="1595" spans="1:13" hidden="1" x14ac:dyDescent="0.2">
      <c r="A1595" t="s">
        <v>5</v>
      </c>
      <c r="B1595" s="1">
        <v>44385.532766203702</v>
      </c>
      <c r="C1595" s="1">
        <v>44385.533587962964</v>
      </c>
      <c r="D1595">
        <v>1.18333327770233</v>
      </c>
      <c r="E1595">
        <v>108027</v>
      </c>
      <c r="F1595">
        <v>108775</v>
      </c>
      <c r="G1595" t="s">
        <v>44</v>
      </c>
      <c r="H1595" t="s">
        <v>3</v>
      </c>
      <c r="I1595">
        <f>tbl_Fact[[#This Row],[Duration]] / 60</f>
        <v>1.9722221295038832E-2</v>
      </c>
      <c r="J1595">
        <f>IF(OR(G1595="Run Time", G1595="CC (Changeover Cleaning)"), I1595, 0)</f>
        <v>0</v>
      </c>
      <c r="K1595">
        <f>IF(G1595&lt;&gt;"PM (Maintenance)", I1595, 0)</f>
        <v>1.9722221295038832E-2</v>
      </c>
      <c r="L1595" s="5">
        <f>MAX(tbl_Fact[[#This Row],[TotalBiscuitsMade]],tbl_Fact[[#This Row],[GoodMadeBiscuits]])</f>
        <v>108775</v>
      </c>
      <c r="M1595" s="5">
        <f>IF(tbl_Fact[[#This Row],[Operating_Hours]]&gt;0,tbl_Fact[[#This Row],[Operating_Hours]]*51840,0)</f>
        <v>0</v>
      </c>
    </row>
    <row r="1596" spans="1:13" hidden="1" x14ac:dyDescent="0.2">
      <c r="A1596" t="s">
        <v>5</v>
      </c>
      <c r="B1596" s="1">
        <v>44385.533587962964</v>
      </c>
      <c r="C1596" s="1">
        <v>44385.534016203703</v>
      </c>
      <c r="D1596">
        <v>0.61666667461395297</v>
      </c>
      <c r="E1596">
        <v>108103</v>
      </c>
      <c r="F1596">
        <v>108707</v>
      </c>
      <c r="G1596" t="s">
        <v>43</v>
      </c>
      <c r="H1596" t="s">
        <v>3</v>
      </c>
      <c r="I1596">
        <f>tbl_Fact[[#This Row],[Duration]] / 60</f>
        <v>1.0277777910232549E-2</v>
      </c>
      <c r="J1596">
        <f>IF(OR(G1596="Run Time", G1596="CC (Changeover Cleaning)"), I1596, 0)</f>
        <v>1.0277777910232549E-2</v>
      </c>
      <c r="K1596">
        <f>IF(G1596&lt;&gt;"PM (Maintenance)", I1596, 0)</f>
        <v>1.0277777910232549E-2</v>
      </c>
      <c r="L1596" s="5">
        <f>MAX(tbl_Fact[[#This Row],[TotalBiscuitsMade]],tbl_Fact[[#This Row],[GoodMadeBiscuits]])</f>
        <v>108707</v>
      </c>
      <c r="M1596" s="5">
        <f>IF(tbl_Fact[[#This Row],[Operating_Hours]]&gt;0,tbl_Fact[[#This Row],[Operating_Hours]]*51840,0)</f>
        <v>532.80000686645531</v>
      </c>
    </row>
    <row r="1597" spans="1:13" hidden="1" x14ac:dyDescent="0.2">
      <c r="A1597" t="s">
        <v>5</v>
      </c>
      <c r="B1597" s="1">
        <v>44385.534016203703</v>
      </c>
      <c r="C1597" s="1">
        <v>44385.536909722221</v>
      </c>
      <c r="D1597">
        <v>4.1666665077209499</v>
      </c>
      <c r="E1597">
        <v>110624</v>
      </c>
      <c r="F1597">
        <v>111328</v>
      </c>
      <c r="G1597" t="s">
        <v>44</v>
      </c>
      <c r="H1597" t="s">
        <v>3</v>
      </c>
      <c r="I1597">
        <f>tbl_Fact[[#This Row],[Duration]] / 60</f>
        <v>6.9444441795349171E-2</v>
      </c>
      <c r="J1597">
        <f>IF(OR(G1597="Run Time", G1597="CC (Changeover Cleaning)"), I1597, 0)</f>
        <v>0</v>
      </c>
      <c r="K1597">
        <f>IF(G1597&lt;&gt;"PM (Maintenance)", I1597, 0)</f>
        <v>6.9444441795349171E-2</v>
      </c>
      <c r="L1597" s="5">
        <f>MAX(tbl_Fact[[#This Row],[TotalBiscuitsMade]],tbl_Fact[[#This Row],[GoodMadeBiscuits]])</f>
        <v>111328</v>
      </c>
      <c r="M1597" s="5">
        <f>IF(tbl_Fact[[#This Row],[Operating_Hours]]&gt;0,tbl_Fact[[#This Row],[Operating_Hours]]*51840,0)</f>
        <v>0</v>
      </c>
    </row>
    <row r="1598" spans="1:13" hidden="1" x14ac:dyDescent="0.2">
      <c r="A1598" t="s">
        <v>5</v>
      </c>
      <c r="B1598" s="1">
        <v>44385.536909722221</v>
      </c>
      <c r="C1598" s="1">
        <v>44385.537569444445</v>
      </c>
      <c r="D1598">
        <v>0.94999998807907104</v>
      </c>
      <c r="E1598">
        <v>110849</v>
      </c>
      <c r="F1598">
        <v>111641</v>
      </c>
      <c r="G1598" t="s">
        <v>43</v>
      </c>
      <c r="H1598" t="s">
        <v>3</v>
      </c>
      <c r="I1598">
        <f>tbl_Fact[[#This Row],[Duration]] / 60</f>
        <v>1.5833333134651184E-2</v>
      </c>
      <c r="J1598">
        <f>IF(OR(G1598="Run Time", G1598="CC (Changeover Cleaning)"), I1598, 0)</f>
        <v>1.5833333134651184E-2</v>
      </c>
      <c r="K1598">
        <f>IF(G1598&lt;&gt;"PM (Maintenance)", I1598, 0)</f>
        <v>1.5833333134651184E-2</v>
      </c>
      <c r="L1598" s="5">
        <f>MAX(tbl_Fact[[#This Row],[TotalBiscuitsMade]],tbl_Fact[[#This Row],[GoodMadeBiscuits]])</f>
        <v>111641</v>
      </c>
      <c r="M1598" s="5">
        <f>IF(tbl_Fact[[#This Row],[Operating_Hours]]&gt;0,tbl_Fact[[#This Row],[Operating_Hours]]*51840,0)</f>
        <v>820.79998970031738</v>
      </c>
    </row>
    <row r="1599" spans="1:13" hidden="1" x14ac:dyDescent="0.2">
      <c r="A1599" t="s">
        <v>5</v>
      </c>
      <c r="B1599" s="1">
        <v>44385.537569444445</v>
      </c>
      <c r="C1599" s="1">
        <v>44385.541608796295</v>
      </c>
      <c r="D1599">
        <v>5.8166666030883798</v>
      </c>
      <c r="E1599">
        <v>114526</v>
      </c>
      <c r="F1599">
        <v>115616</v>
      </c>
      <c r="G1599" t="s">
        <v>44</v>
      </c>
      <c r="H1599" t="s">
        <v>3</v>
      </c>
      <c r="I1599">
        <f>tbl_Fact[[#This Row],[Duration]] / 60</f>
        <v>9.6944443384806331E-2</v>
      </c>
      <c r="J1599">
        <f>IF(OR(G1599="Run Time", G1599="CC (Changeover Cleaning)"), I1599, 0)</f>
        <v>0</v>
      </c>
      <c r="K1599">
        <f>IF(G1599&lt;&gt;"PM (Maintenance)", I1599, 0)</f>
        <v>9.6944443384806331E-2</v>
      </c>
      <c r="L1599" s="5">
        <f>MAX(tbl_Fact[[#This Row],[TotalBiscuitsMade]],tbl_Fact[[#This Row],[GoodMadeBiscuits]])</f>
        <v>115616</v>
      </c>
      <c r="M1599" s="5">
        <f>IF(tbl_Fact[[#This Row],[Operating_Hours]]&gt;0,tbl_Fact[[#This Row],[Operating_Hours]]*51840,0)</f>
        <v>0</v>
      </c>
    </row>
    <row r="1600" spans="1:13" hidden="1" x14ac:dyDescent="0.2">
      <c r="A1600" t="s">
        <v>5</v>
      </c>
      <c r="B1600" s="1">
        <v>44385.541608796295</v>
      </c>
      <c r="C1600" s="1">
        <v>44385.543391203704</v>
      </c>
      <c r="D1600">
        <v>2.5666666030883798</v>
      </c>
      <c r="E1600">
        <v>114893</v>
      </c>
      <c r="F1600">
        <v>115587</v>
      </c>
      <c r="G1600" t="s">
        <v>43</v>
      </c>
      <c r="H1600" t="s">
        <v>3</v>
      </c>
      <c r="I1600">
        <f>tbl_Fact[[#This Row],[Duration]] / 60</f>
        <v>4.2777776718139662E-2</v>
      </c>
      <c r="J1600">
        <f>IF(OR(G1600="Run Time", G1600="CC (Changeover Cleaning)"), I1600, 0)</f>
        <v>4.2777776718139662E-2</v>
      </c>
      <c r="K1600">
        <f>IF(G1600&lt;&gt;"PM (Maintenance)", I1600, 0)</f>
        <v>4.2777776718139662E-2</v>
      </c>
      <c r="L1600" s="5">
        <f>MAX(tbl_Fact[[#This Row],[TotalBiscuitsMade]],tbl_Fact[[#This Row],[GoodMadeBiscuits]])</f>
        <v>115587</v>
      </c>
      <c r="M1600" s="5">
        <f>IF(tbl_Fact[[#This Row],[Operating_Hours]]&gt;0,tbl_Fact[[#This Row],[Operating_Hours]]*51840,0)</f>
        <v>2217.5999450683603</v>
      </c>
    </row>
    <row r="1601" spans="1:13" hidden="1" x14ac:dyDescent="0.2">
      <c r="A1601" t="s">
        <v>5</v>
      </c>
      <c r="B1601" s="1">
        <v>44385.543391203704</v>
      </c>
      <c r="C1601" s="1">
        <v>44385.544629629629</v>
      </c>
      <c r="D1601">
        <v>1.7833333015441899</v>
      </c>
      <c r="E1601">
        <v>115633</v>
      </c>
      <c r="F1601">
        <v>116167</v>
      </c>
      <c r="G1601" t="s">
        <v>44</v>
      </c>
      <c r="H1601" t="s">
        <v>3</v>
      </c>
      <c r="I1601">
        <f>tbl_Fact[[#This Row],[Duration]] / 60</f>
        <v>2.9722221692403166E-2</v>
      </c>
      <c r="J1601">
        <f>IF(OR(G1601="Run Time", G1601="CC (Changeover Cleaning)"), I1601, 0)</f>
        <v>0</v>
      </c>
      <c r="K1601">
        <f>IF(G1601&lt;&gt;"PM (Maintenance)", I1601, 0)</f>
        <v>2.9722221692403166E-2</v>
      </c>
      <c r="L1601" s="5">
        <f>MAX(tbl_Fact[[#This Row],[TotalBiscuitsMade]],tbl_Fact[[#This Row],[GoodMadeBiscuits]])</f>
        <v>116167</v>
      </c>
      <c r="M1601" s="5">
        <f>IF(tbl_Fact[[#This Row],[Operating_Hours]]&gt;0,tbl_Fact[[#This Row],[Operating_Hours]]*51840,0)</f>
        <v>0</v>
      </c>
    </row>
    <row r="1602" spans="1:13" hidden="1" x14ac:dyDescent="0.2">
      <c r="A1602" t="s">
        <v>5</v>
      </c>
      <c r="B1602" s="1">
        <v>44385.544629629629</v>
      </c>
      <c r="C1602" s="1">
        <v>44385.545173611114</v>
      </c>
      <c r="D1602">
        <v>0.78333336114883401</v>
      </c>
      <c r="E1602">
        <v>115716</v>
      </c>
      <c r="F1602">
        <v>116231</v>
      </c>
      <c r="G1602" t="s">
        <v>43</v>
      </c>
      <c r="H1602" t="s">
        <v>3</v>
      </c>
      <c r="I1602">
        <f>tbl_Fact[[#This Row],[Duration]] / 60</f>
        <v>1.3055556019147234E-2</v>
      </c>
      <c r="J1602">
        <f>IF(OR(G1602="Run Time", G1602="CC (Changeover Cleaning)"), I1602, 0)</f>
        <v>1.3055556019147234E-2</v>
      </c>
      <c r="K1602">
        <f>IF(G1602&lt;&gt;"PM (Maintenance)", I1602, 0)</f>
        <v>1.3055556019147234E-2</v>
      </c>
      <c r="L1602" s="5">
        <f>MAX(tbl_Fact[[#This Row],[TotalBiscuitsMade]],tbl_Fact[[#This Row],[GoodMadeBiscuits]])</f>
        <v>116231</v>
      </c>
      <c r="M1602" s="5">
        <f>IF(tbl_Fact[[#This Row],[Operating_Hours]]&gt;0,tbl_Fact[[#This Row],[Operating_Hours]]*51840,0)</f>
        <v>676.80002403259255</v>
      </c>
    </row>
    <row r="1603" spans="1:13" hidden="1" x14ac:dyDescent="0.2">
      <c r="A1603" t="s">
        <v>5</v>
      </c>
      <c r="B1603" s="1">
        <v>44385.545173611114</v>
      </c>
      <c r="C1603" s="1">
        <v>44385.554525462961</v>
      </c>
      <c r="D1603">
        <v>13.4666662216187</v>
      </c>
      <c r="E1603">
        <v>124260</v>
      </c>
      <c r="F1603">
        <v>125025</v>
      </c>
      <c r="G1603" t="s">
        <v>44</v>
      </c>
      <c r="H1603" t="s">
        <v>3</v>
      </c>
      <c r="I1603">
        <f>tbl_Fact[[#This Row],[Duration]] / 60</f>
        <v>0.22444443702697833</v>
      </c>
      <c r="J1603">
        <f>IF(OR(G1603="Run Time", G1603="CC (Changeover Cleaning)"), I1603, 0)</f>
        <v>0</v>
      </c>
      <c r="K1603">
        <f>IF(G1603&lt;&gt;"PM (Maintenance)", I1603, 0)</f>
        <v>0.22444443702697833</v>
      </c>
      <c r="L1603" s="5">
        <f>MAX(tbl_Fact[[#This Row],[TotalBiscuitsMade]],tbl_Fact[[#This Row],[GoodMadeBiscuits]])</f>
        <v>125025</v>
      </c>
      <c r="M1603" s="5">
        <f>IF(tbl_Fact[[#This Row],[Operating_Hours]]&gt;0,tbl_Fact[[#This Row],[Operating_Hours]]*51840,0)</f>
        <v>0</v>
      </c>
    </row>
    <row r="1604" spans="1:13" hidden="1" x14ac:dyDescent="0.2">
      <c r="A1604" t="s">
        <v>5</v>
      </c>
      <c r="B1604" s="1">
        <v>44385.554525462961</v>
      </c>
      <c r="C1604" s="1">
        <v>44385.556238425925</v>
      </c>
      <c r="D1604">
        <v>2.4666666984558101</v>
      </c>
      <c r="E1604">
        <v>124252</v>
      </c>
      <c r="F1604">
        <v>125191</v>
      </c>
      <c r="G1604" t="s">
        <v>43</v>
      </c>
      <c r="H1604" t="s">
        <v>3</v>
      </c>
      <c r="I1604">
        <f>tbl_Fact[[#This Row],[Duration]] / 60</f>
        <v>4.1111111640930169E-2</v>
      </c>
      <c r="J1604">
        <f>IF(OR(G1604="Run Time", G1604="CC (Changeover Cleaning)"), I1604, 0)</f>
        <v>4.1111111640930169E-2</v>
      </c>
      <c r="K1604">
        <f>IF(G1604&lt;&gt;"PM (Maintenance)", I1604, 0)</f>
        <v>4.1111111640930169E-2</v>
      </c>
      <c r="L1604" s="5">
        <f>MAX(tbl_Fact[[#This Row],[TotalBiscuitsMade]],tbl_Fact[[#This Row],[GoodMadeBiscuits]])</f>
        <v>125191</v>
      </c>
      <c r="M1604" s="5">
        <f>IF(tbl_Fact[[#This Row],[Operating_Hours]]&gt;0,tbl_Fact[[#This Row],[Operating_Hours]]*51840,0)</f>
        <v>2131.2000274658199</v>
      </c>
    </row>
    <row r="1605" spans="1:13" hidden="1" x14ac:dyDescent="0.2">
      <c r="A1605" t="s">
        <v>5</v>
      </c>
      <c r="B1605" s="1">
        <v>44385.556238425925</v>
      </c>
      <c r="C1605" s="1">
        <v>44385.556747685187</v>
      </c>
      <c r="D1605">
        <v>0.73333334922790505</v>
      </c>
      <c r="E1605">
        <v>124914</v>
      </c>
      <c r="F1605">
        <v>125869</v>
      </c>
      <c r="G1605" t="s">
        <v>44</v>
      </c>
      <c r="H1605" t="s">
        <v>3</v>
      </c>
      <c r="I1605">
        <f>tbl_Fact[[#This Row],[Duration]] / 60</f>
        <v>1.2222222487131751E-2</v>
      </c>
      <c r="J1605">
        <f>IF(OR(G1605="Run Time", G1605="CC (Changeover Cleaning)"), I1605, 0)</f>
        <v>0</v>
      </c>
      <c r="K1605">
        <f>IF(G1605&lt;&gt;"PM (Maintenance)", I1605, 0)</f>
        <v>1.2222222487131751E-2</v>
      </c>
      <c r="L1605" s="5">
        <f>MAX(tbl_Fact[[#This Row],[TotalBiscuitsMade]],tbl_Fact[[#This Row],[GoodMadeBiscuits]])</f>
        <v>125869</v>
      </c>
      <c r="M1605" s="5">
        <f>IF(tbl_Fact[[#This Row],[Operating_Hours]]&gt;0,tbl_Fact[[#This Row],[Operating_Hours]]*51840,0)</f>
        <v>0</v>
      </c>
    </row>
    <row r="1606" spans="1:13" hidden="1" x14ac:dyDescent="0.2">
      <c r="A1606" t="s">
        <v>5</v>
      </c>
      <c r="B1606" s="1">
        <v>44385.556747685187</v>
      </c>
      <c r="C1606" s="1">
        <v>44385.558622685188</v>
      </c>
      <c r="D1606">
        <v>2.7000000476837198</v>
      </c>
      <c r="E1606">
        <v>125186</v>
      </c>
      <c r="F1606">
        <v>125744</v>
      </c>
      <c r="G1606" t="s">
        <v>43</v>
      </c>
      <c r="H1606" t="s">
        <v>3</v>
      </c>
      <c r="I1606">
        <f>tbl_Fact[[#This Row],[Duration]] / 60</f>
        <v>4.5000000794728663E-2</v>
      </c>
      <c r="J1606">
        <f>IF(OR(G1606="Run Time", G1606="CC (Changeover Cleaning)"), I1606, 0)</f>
        <v>4.5000000794728663E-2</v>
      </c>
      <c r="K1606">
        <f>IF(G1606&lt;&gt;"PM (Maintenance)", I1606, 0)</f>
        <v>4.5000000794728663E-2</v>
      </c>
      <c r="L1606" s="5">
        <f>MAX(tbl_Fact[[#This Row],[TotalBiscuitsMade]],tbl_Fact[[#This Row],[GoodMadeBiscuits]])</f>
        <v>125744</v>
      </c>
      <c r="M1606" s="5">
        <f>IF(tbl_Fact[[#This Row],[Operating_Hours]]&gt;0,tbl_Fact[[#This Row],[Operating_Hours]]*51840,0)</f>
        <v>2332.8000411987341</v>
      </c>
    </row>
    <row r="1607" spans="1:13" hidden="1" x14ac:dyDescent="0.2">
      <c r="A1607" t="s">
        <v>5</v>
      </c>
      <c r="B1607" s="1">
        <v>44385.558622685188</v>
      </c>
      <c r="C1607" s="1">
        <v>44385.559618055559</v>
      </c>
      <c r="D1607">
        <v>1.43333327770233</v>
      </c>
      <c r="E1607">
        <v>125444</v>
      </c>
      <c r="F1607">
        <v>126548</v>
      </c>
      <c r="G1607" t="s">
        <v>44</v>
      </c>
      <c r="H1607" t="s">
        <v>3</v>
      </c>
      <c r="I1607">
        <f>tbl_Fact[[#This Row],[Duration]] / 60</f>
        <v>2.3888887961705501E-2</v>
      </c>
      <c r="J1607">
        <f>IF(OR(G1607="Run Time", G1607="CC (Changeover Cleaning)"), I1607, 0)</f>
        <v>0</v>
      </c>
      <c r="K1607">
        <f>IF(G1607&lt;&gt;"PM (Maintenance)", I1607, 0)</f>
        <v>2.3888887961705501E-2</v>
      </c>
      <c r="L1607" s="5">
        <f>MAX(tbl_Fact[[#This Row],[TotalBiscuitsMade]],tbl_Fact[[#This Row],[GoodMadeBiscuits]])</f>
        <v>126548</v>
      </c>
      <c r="M1607" s="5">
        <f>IF(tbl_Fact[[#This Row],[Operating_Hours]]&gt;0,tbl_Fact[[#This Row],[Operating_Hours]]*51840,0)</f>
        <v>0</v>
      </c>
    </row>
    <row r="1608" spans="1:13" hidden="1" x14ac:dyDescent="0.2">
      <c r="A1608" t="s">
        <v>5</v>
      </c>
      <c r="B1608" s="1">
        <v>44385.559618055559</v>
      </c>
      <c r="C1608" s="1">
        <v>44385.56050925926</v>
      </c>
      <c r="D1608">
        <v>1.2833333015441899</v>
      </c>
      <c r="E1608">
        <v>125785</v>
      </c>
      <c r="F1608">
        <v>126647</v>
      </c>
      <c r="G1608" t="s">
        <v>43</v>
      </c>
      <c r="H1608" t="s">
        <v>3</v>
      </c>
      <c r="I1608">
        <f>tbl_Fact[[#This Row],[Duration]] / 60</f>
        <v>2.1388888359069831E-2</v>
      </c>
      <c r="J1608">
        <f>IF(OR(G1608="Run Time", G1608="CC (Changeover Cleaning)"), I1608, 0)</f>
        <v>2.1388888359069831E-2</v>
      </c>
      <c r="K1608">
        <f>IF(G1608&lt;&gt;"PM (Maintenance)", I1608, 0)</f>
        <v>2.1388888359069831E-2</v>
      </c>
      <c r="L1608" s="5">
        <f>MAX(tbl_Fact[[#This Row],[TotalBiscuitsMade]],tbl_Fact[[#This Row],[GoodMadeBiscuits]])</f>
        <v>126647</v>
      </c>
      <c r="M1608" s="5">
        <f>IF(tbl_Fact[[#This Row],[Operating_Hours]]&gt;0,tbl_Fact[[#This Row],[Operating_Hours]]*51840,0)</f>
        <v>1108.7999725341801</v>
      </c>
    </row>
    <row r="1609" spans="1:13" hidden="1" x14ac:dyDescent="0.2">
      <c r="A1609" t="s">
        <v>5</v>
      </c>
      <c r="B1609" s="1">
        <v>44385.56050925926</v>
      </c>
      <c r="C1609" s="1">
        <v>44385.569039351853</v>
      </c>
      <c r="D1609">
        <v>12.2833337783813</v>
      </c>
      <c r="E1609">
        <v>133536</v>
      </c>
      <c r="F1609">
        <v>134469</v>
      </c>
      <c r="G1609" t="s">
        <v>44</v>
      </c>
      <c r="H1609" t="s">
        <v>3</v>
      </c>
      <c r="I1609">
        <f>tbl_Fact[[#This Row],[Duration]] / 60</f>
        <v>0.20472222963968834</v>
      </c>
      <c r="J1609">
        <f>IF(OR(G1609="Run Time", G1609="CC (Changeover Cleaning)"), I1609, 0)</f>
        <v>0</v>
      </c>
      <c r="K1609">
        <f>IF(G1609&lt;&gt;"PM (Maintenance)", I1609, 0)</f>
        <v>0.20472222963968834</v>
      </c>
      <c r="L1609" s="5">
        <f>MAX(tbl_Fact[[#This Row],[TotalBiscuitsMade]],tbl_Fact[[#This Row],[GoodMadeBiscuits]])</f>
        <v>134469</v>
      </c>
      <c r="M1609" s="5">
        <f>IF(tbl_Fact[[#This Row],[Operating_Hours]]&gt;0,tbl_Fact[[#This Row],[Operating_Hours]]*51840,0)</f>
        <v>0</v>
      </c>
    </row>
    <row r="1610" spans="1:13" hidden="1" x14ac:dyDescent="0.2">
      <c r="A1610" t="s">
        <v>5</v>
      </c>
      <c r="B1610" s="1">
        <v>44385.569039351853</v>
      </c>
      <c r="C1610" s="1">
        <v>44385.573530092595</v>
      </c>
      <c r="D1610">
        <v>6.4666666984558097</v>
      </c>
      <c r="E1610">
        <v>133834</v>
      </c>
      <c r="F1610">
        <v>134358</v>
      </c>
      <c r="G1610" t="s">
        <v>43</v>
      </c>
      <c r="H1610" t="s">
        <v>3</v>
      </c>
      <c r="I1610">
        <f>tbl_Fact[[#This Row],[Duration]] / 60</f>
        <v>0.10777777830759683</v>
      </c>
      <c r="J1610">
        <f>IF(OR(G1610="Run Time", G1610="CC (Changeover Cleaning)"), I1610, 0)</f>
        <v>0.10777777830759683</v>
      </c>
      <c r="K1610">
        <f>IF(G1610&lt;&gt;"PM (Maintenance)", I1610, 0)</f>
        <v>0.10777777830759683</v>
      </c>
      <c r="L1610" s="5">
        <f>MAX(tbl_Fact[[#This Row],[TotalBiscuitsMade]],tbl_Fact[[#This Row],[GoodMadeBiscuits]])</f>
        <v>134358</v>
      </c>
      <c r="M1610" s="5">
        <f>IF(tbl_Fact[[#This Row],[Operating_Hours]]&gt;0,tbl_Fact[[#This Row],[Operating_Hours]]*51840,0)</f>
        <v>5587.2000274658194</v>
      </c>
    </row>
    <row r="1611" spans="1:13" hidden="1" x14ac:dyDescent="0.2">
      <c r="A1611" t="s">
        <v>5</v>
      </c>
      <c r="B1611" s="1">
        <v>44385.573530092595</v>
      </c>
      <c r="C1611" s="1">
        <v>44385.57402777778</v>
      </c>
      <c r="D1611">
        <v>0.71666663885116599</v>
      </c>
      <c r="E1611">
        <v>133996</v>
      </c>
      <c r="F1611">
        <v>135187</v>
      </c>
      <c r="G1611" t="s">
        <v>44</v>
      </c>
      <c r="H1611" t="s">
        <v>3</v>
      </c>
      <c r="I1611">
        <f>tbl_Fact[[#This Row],[Duration]] / 60</f>
        <v>1.1944443980852766E-2</v>
      </c>
      <c r="J1611">
        <f>IF(OR(G1611="Run Time", G1611="CC (Changeover Cleaning)"), I1611, 0)</f>
        <v>0</v>
      </c>
      <c r="K1611">
        <f>IF(G1611&lt;&gt;"PM (Maintenance)", I1611, 0)</f>
        <v>1.1944443980852766E-2</v>
      </c>
      <c r="L1611" s="5">
        <f>MAX(tbl_Fact[[#This Row],[TotalBiscuitsMade]],tbl_Fact[[#This Row],[GoodMadeBiscuits]])</f>
        <v>135187</v>
      </c>
      <c r="M1611" s="5">
        <f>IF(tbl_Fact[[#This Row],[Operating_Hours]]&gt;0,tbl_Fact[[#This Row],[Operating_Hours]]*51840,0)</f>
        <v>0</v>
      </c>
    </row>
    <row r="1612" spans="1:13" hidden="1" x14ac:dyDescent="0.2">
      <c r="A1612" t="s">
        <v>5</v>
      </c>
      <c r="B1612" s="1">
        <v>44385.57402777778</v>
      </c>
      <c r="C1612" s="1">
        <v>44385.575335648151</v>
      </c>
      <c r="D1612">
        <v>1.88333332538605</v>
      </c>
      <c r="E1612">
        <v>134392</v>
      </c>
      <c r="F1612">
        <v>135166</v>
      </c>
      <c r="G1612" t="s">
        <v>43</v>
      </c>
      <c r="H1612" t="s">
        <v>3</v>
      </c>
      <c r="I1612">
        <f>tbl_Fact[[#This Row],[Duration]] / 60</f>
        <v>3.1388888756434169E-2</v>
      </c>
      <c r="J1612">
        <f>IF(OR(G1612="Run Time", G1612="CC (Changeover Cleaning)"), I1612, 0)</f>
        <v>3.1388888756434169E-2</v>
      </c>
      <c r="K1612">
        <f>IF(G1612&lt;&gt;"PM (Maintenance)", I1612, 0)</f>
        <v>3.1388888756434169E-2</v>
      </c>
      <c r="L1612" s="5">
        <f>MAX(tbl_Fact[[#This Row],[TotalBiscuitsMade]],tbl_Fact[[#This Row],[GoodMadeBiscuits]])</f>
        <v>135166</v>
      </c>
      <c r="M1612" s="5">
        <f>IF(tbl_Fact[[#This Row],[Operating_Hours]]&gt;0,tbl_Fact[[#This Row],[Operating_Hours]]*51840,0)</f>
        <v>1627.1999931335474</v>
      </c>
    </row>
    <row r="1613" spans="1:13" hidden="1" x14ac:dyDescent="0.2">
      <c r="A1613" t="s">
        <v>5</v>
      </c>
      <c r="B1613" s="1">
        <v>44385.575335648151</v>
      </c>
      <c r="C1613" s="1">
        <v>44385.575775462959</v>
      </c>
      <c r="D1613">
        <v>0.63333332538604703</v>
      </c>
      <c r="E1613">
        <v>134504</v>
      </c>
      <c r="F1613">
        <v>134954</v>
      </c>
      <c r="G1613" t="s">
        <v>44</v>
      </c>
      <c r="H1613" t="s">
        <v>3</v>
      </c>
      <c r="I1613">
        <f>tbl_Fact[[#This Row],[Duration]] / 60</f>
        <v>1.0555555423100783E-2</v>
      </c>
      <c r="J1613">
        <f>IF(OR(G1613="Run Time", G1613="CC (Changeover Cleaning)"), I1613, 0)</f>
        <v>0</v>
      </c>
      <c r="K1613">
        <f>IF(G1613&lt;&gt;"PM (Maintenance)", I1613, 0)</f>
        <v>1.0555555423100783E-2</v>
      </c>
      <c r="L1613" s="5">
        <f>MAX(tbl_Fact[[#This Row],[TotalBiscuitsMade]],tbl_Fact[[#This Row],[GoodMadeBiscuits]])</f>
        <v>134954</v>
      </c>
      <c r="M1613" s="5">
        <f>IF(tbl_Fact[[#This Row],[Operating_Hours]]&gt;0,tbl_Fact[[#This Row],[Operating_Hours]]*51840,0)</f>
        <v>0</v>
      </c>
    </row>
    <row r="1614" spans="1:13" hidden="1" x14ac:dyDescent="0.2">
      <c r="A1614" t="s">
        <v>5</v>
      </c>
      <c r="B1614" s="1">
        <v>44385.575775462959</v>
      </c>
      <c r="C1614" s="1">
        <v>44385.575914351852</v>
      </c>
      <c r="D1614">
        <v>0.20000000298023199</v>
      </c>
      <c r="E1614">
        <v>134587</v>
      </c>
      <c r="F1614">
        <v>134952</v>
      </c>
      <c r="G1614" t="s">
        <v>43</v>
      </c>
      <c r="H1614" t="s">
        <v>3</v>
      </c>
      <c r="I1614">
        <f>tbl_Fact[[#This Row],[Duration]] / 60</f>
        <v>3.3333333830038664E-3</v>
      </c>
      <c r="J1614">
        <f>IF(OR(G1614="Run Time", G1614="CC (Changeover Cleaning)"), I1614, 0)</f>
        <v>3.3333333830038664E-3</v>
      </c>
      <c r="K1614">
        <f>IF(G1614&lt;&gt;"PM (Maintenance)", I1614, 0)</f>
        <v>3.3333333830038664E-3</v>
      </c>
      <c r="L1614" s="5">
        <f>MAX(tbl_Fact[[#This Row],[TotalBiscuitsMade]],tbl_Fact[[#This Row],[GoodMadeBiscuits]])</f>
        <v>134952</v>
      </c>
      <c r="M1614" s="5">
        <f>IF(tbl_Fact[[#This Row],[Operating_Hours]]&gt;0,tbl_Fact[[#This Row],[Operating_Hours]]*51840,0)</f>
        <v>172.80000257492043</v>
      </c>
    </row>
    <row r="1615" spans="1:13" hidden="1" x14ac:dyDescent="0.2">
      <c r="A1615" t="s">
        <v>5</v>
      </c>
      <c r="B1615" s="1">
        <v>44385.575914351852</v>
      </c>
      <c r="C1615" s="1">
        <v>44385.58834490741</v>
      </c>
      <c r="D1615">
        <v>17.899999618530298</v>
      </c>
      <c r="E1615">
        <v>147071</v>
      </c>
      <c r="F1615">
        <v>147846</v>
      </c>
      <c r="G1615" t="s">
        <v>44</v>
      </c>
      <c r="H1615" t="s">
        <v>3</v>
      </c>
      <c r="I1615">
        <f>tbl_Fact[[#This Row],[Duration]] / 60</f>
        <v>0.29833332697550496</v>
      </c>
      <c r="J1615">
        <f>IF(OR(G1615="Run Time", G1615="CC (Changeover Cleaning)"), I1615, 0)</f>
        <v>0</v>
      </c>
      <c r="K1615">
        <f>IF(G1615&lt;&gt;"PM (Maintenance)", I1615, 0)</f>
        <v>0.29833332697550496</v>
      </c>
      <c r="L1615" s="5">
        <f>MAX(tbl_Fact[[#This Row],[TotalBiscuitsMade]],tbl_Fact[[#This Row],[GoodMadeBiscuits]])</f>
        <v>147846</v>
      </c>
      <c r="M1615" s="5">
        <f>IF(tbl_Fact[[#This Row],[Operating_Hours]]&gt;0,tbl_Fact[[#This Row],[Operating_Hours]]*51840,0)</f>
        <v>0</v>
      </c>
    </row>
    <row r="1616" spans="1:13" hidden="1" x14ac:dyDescent="0.2">
      <c r="A1616" t="s">
        <v>5</v>
      </c>
      <c r="B1616" s="1">
        <v>44385.58834490741</v>
      </c>
      <c r="C1616" s="1">
        <v>44385.589398148149</v>
      </c>
      <c r="D1616">
        <v>1.5166666507720901</v>
      </c>
      <c r="E1616">
        <v>147203</v>
      </c>
      <c r="F1616">
        <v>147506</v>
      </c>
      <c r="G1616" t="s">
        <v>43</v>
      </c>
      <c r="H1616" t="s">
        <v>3</v>
      </c>
      <c r="I1616">
        <f>tbl_Fact[[#This Row],[Duration]] / 60</f>
        <v>2.5277777512868169E-2</v>
      </c>
      <c r="J1616">
        <f>IF(OR(G1616="Run Time", G1616="CC (Changeover Cleaning)"), I1616, 0)</f>
        <v>2.5277777512868169E-2</v>
      </c>
      <c r="K1616">
        <f>IF(G1616&lt;&gt;"PM (Maintenance)", I1616, 0)</f>
        <v>2.5277777512868169E-2</v>
      </c>
      <c r="L1616" s="5">
        <f>MAX(tbl_Fact[[#This Row],[TotalBiscuitsMade]],tbl_Fact[[#This Row],[GoodMadeBiscuits]])</f>
        <v>147506</v>
      </c>
      <c r="M1616" s="5">
        <f>IF(tbl_Fact[[#This Row],[Operating_Hours]]&gt;0,tbl_Fact[[#This Row],[Operating_Hours]]*51840,0)</f>
        <v>1310.399986267086</v>
      </c>
    </row>
    <row r="1617" spans="1:13" hidden="1" x14ac:dyDescent="0.2">
      <c r="A1617" t="s">
        <v>5</v>
      </c>
      <c r="B1617" s="1">
        <v>44385.589398148149</v>
      </c>
      <c r="C1617" s="1">
        <v>44385.600798611114</v>
      </c>
      <c r="D1617">
        <v>16.4166660308838</v>
      </c>
      <c r="E1617">
        <v>158544</v>
      </c>
      <c r="F1617">
        <v>159260</v>
      </c>
      <c r="G1617" t="s">
        <v>44</v>
      </c>
      <c r="H1617" t="s">
        <v>3</v>
      </c>
      <c r="I1617">
        <f>tbl_Fact[[#This Row],[Duration]] / 60</f>
        <v>0.27361110051472998</v>
      </c>
      <c r="J1617">
        <f>IF(OR(G1617="Run Time", G1617="CC (Changeover Cleaning)"), I1617, 0)</f>
        <v>0</v>
      </c>
      <c r="K1617">
        <f>IF(G1617&lt;&gt;"PM (Maintenance)", I1617, 0)</f>
        <v>0.27361110051472998</v>
      </c>
      <c r="L1617" s="5">
        <f>MAX(tbl_Fact[[#This Row],[TotalBiscuitsMade]],tbl_Fact[[#This Row],[GoodMadeBiscuits]])</f>
        <v>159260</v>
      </c>
      <c r="M1617" s="5">
        <f>IF(tbl_Fact[[#This Row],[Operating_Hours]]&gt;0,tbl_Fact[[#This Row],[Operating_Hours]]*51840,0)</f>
        <v>0</v>
      </c>
    </row>
    <row r="1618" spans="1:13" hidden="1" x14ac:dyDescent="0.2">
      <c r="A1618" t="s">
        <v>5</v>
      </c>
      <c r="B1618" s="1">
        <v>44385.600798611114</v>
      </c>
      <c r="C1618" s="1">
        <v>44385.601990740739</v>
      </c>
      <c r="D1618">
        <v>1.7166666984558101</v>
      </c>
      <c r="E1618">
        <v>158456</v>
      </c>
      <c r="F1618">
        <v>159258</v>
      </c>
      <c r="G1618" t="s">
        <v>43</v>
      </c>
      <c r="H1618" t="s">
        <v>3</v>
      </c>
      <c r="I1618">
        <f>tbl_Fact[[#This Row],[Duration]] / 60</f>
        <v>2.8611111640930168E-2</v>
      </c>
      <c r="J1618">
        <f>IF(OR(G1618="Run Time", G1618="CC (Changeover Cleaning)"), I1618, 0)</f>
        <v>2.8611111640930168E-2</v>
      </c>
      <c r="K1618">
        <f>IF(G1618&lt;&gt;"PM (Maintenance)", I1618, 0)</f>
        <v>2.8611111640930168E-2</v>
      </c>
      <c r="L1618" s="5">
        <f>MAX(tbl_Fact[[#This Row],[TotalBiscuitsMade]],tbl_Fact[[#This Row],[GoodMadeBiscuits]])</f>
        <v>159258</v>
      </c>
      <c r="M1618" s="5">
        <f>IF(tbl_Fact[[#This Row],[Operating_Hours]]&gt;0,tbl_Fact[[#This Row],[Operating_Hours]]*51840,0)</f>
        <v>1483.2000274658199</v>
      </c>
    </row>
    <row r="1619" spans="1:13" hidden="1" x14ac:dyDescent="0.2">
      <c r="A1619" t="s">
        <v>5</v>
      </c>
      <c r="B1619" s="1">
        <v>44385.601990740739</v>
      </c>
      <c r="C1619" s="1">
        <v>44385.615104166667</v>
      </c>
      <c r="D1619">
        <v>18.8833332061768</v>
      </c>
      <c r="E1619">
        <v>171348</v>
      </c>
      <c r="F1619">
        <v>172397</v>
      </c>
      <c r="G1619" t="s">
        <v>44</v>
      </c>
      <c r="H1619" t="s">
        <v>3</v>
      </c>
      <c r="I1619">
        <f>tbl_Fact[[#This Row],[Duration]] / 60</f>
        <v>0.31472222010294665</v>
      </c>
      <c r="J1619">
        <f>IF(OR(G1619="Run Time", G1619="CC (Changeover Cleaning)"), I1619, 0)</f>
        <v>0</v>
      </c>
      <c r="K1619">
        <f>IF(G1619&lt;&gt;"PM (Maintenance)", I1619, 0)</f>
        <v>0.31472222010294665</v>
      </c>
      <c r="L1619" s="5">
        <f>MAX(tbl_Fact[[#This Row],[TotalBiscuitsMade]],tbl_Fact[[#This Row],[GoodMadeBiscuits]])</f>
        <v>172397</v>
      </c>
      <c r="M1619" s="5">
        <f>IF(tbl_Fact[[#This Row],[Operating_Hours]]&gt;0,tbl_Fact[[#This Row],[Operating_Hours]]*51840,0)</f>
        <v>0</v>
      </c>
    </row>
    <row r="1620" spans="1:13" hidden="1" x14ac:dyDescent="0.2">
      <c r="A1620" t="s">
        <v>5</v>
      </c>
      <c r="B1620" s="1">
        <v>44385.615104166667</v>
      </c>
      <c r="C1620" s="1">
        <v>44385.617280092592</v>
      </c>
      <c r="D1620">
        <v>3.13333344459534</v>
      </c>
      <c r="E1620">
        <v>171557</v>
      </c>
      <c r="F1620">
        <v>172267</v>
      </c>
      <c r="G1620" t="s">
        <v>43</v>
      </c>
      <c r="H1620" t="s">
        <v>3</v>
      </c>
      <c r="I1620">
        <f>tbl_Fact[[#This Row],[Duration]] / 60</f>
        <v>5.2222224076589004E-2</v>
      </c>
      <c r="J1620">
        <f>IF(OR(G1620="Run Time", G1620="CC (Changeover Cleaning)"), I1620, 0)</f>
        <v>5.2222224076589004E-2</v>
      </c>
      <c r="K1620">
        <f>IF(G1620&lt;&gt;"PM (Maintenance)", I1620, 0)</f>
        <v>5.2222224076589004E-2</v>
      </c>
      <c r="L1620" s="5">
        <f>MAX(tbl_Fact[[#This Row],[TotalBiscuitsMade]],tbl_Fact[[#This Row],[GoodMadeBiscuits]])</f>
        <v>172267</v>
      </c>
      <c r="M1620" s="5">
        <f>IF(tbl_Fact[[#This Row],[Operating_Hours]]&gt;0,tbl_Fact[[#This Row],[Operating_Hours]]*51840,0)</f>
        <v>2707.2000961303738</v>
      </c>
    </row>
    <row r="1621" spans="1:13" hidden="1" x14ac:dyDescent="0.2">
      <c r="A1621" t="s">
        <v>5</v>
      </c>
      <c r="B1621" s="1">
        <v>44385.617280092592</v>
      </c>
      <c r="C1621" s="1">
        <v>44385.647905092592</v>
      </c>
      <c r="D1621">
        <v>44.099998474121101</v>
      </c>
      <c r="E1621">
        <v>202932</v>
      </c>
      <c r="F1621">
        <v>203287</v>
      </c>
      <c r="G1621" t="s">
        <v>44</v>
      </c>
      <c r="H1621" t="s">
        <v>3</v>
      </c>
      <c r="I1621">
        <f>tbl_Fact[[#This Row],[Duration]] / 60</f>
        <v>0.73499997456868504</v>
      </c>
      <c r="J1621">
        <f>IF(OR(G1621="Run Time", G1621="CC (Changeover Cleaning)"), I1621, 0)</f>
        <v>0</v>
      </c>
      <c r="K1621">
        <f>IF(G1621&lt;&gt;"PM (Maintenance)", I1621, 0)</f>
        <v>0.73499997456868504</v>
      </c>
      <c r="L1621" s="5">
        <f>MAX(tbl_Fact[[#This Row],[TotalBiscuitsMade]],tbl_Fact[[#This Row],[GoodMadeBiscuits]])</f>
        <v>203287</v>
      </c>
      <c r="M1621" s="5">
        <f>IF(tbl_Fact[[#This Row],[Operating_Hours]]&gt;0,tbl_Fact[[#This Row],[Operating_Hours]]*51840,0)</f>
        <v>0</v>
      </c>
    </row>
    <row r="1622" spans="1:13" hidden="1" x14ac:dyDescent="0.2">
      <c r="A1622" t="s">
        <v>5</v>
      </c>
      <c r="B1622" s="1">
        <v>44385.647905092592</v>
      </c>
      <c r="C1622" s="1">
        <v>44385.649097222224</v>
      </c>
      <c r="D1622">
        <v>1.7166666984558101</v>
      </c>
      <c r="E1622">
        <v>202895</v>
      </c>
      <c r="F1622">
        <v>203397</v>
      </c>
      <c r="G1622" t="s">
        <v>43</v>
      </c>
      <c r="H1622" t="s">
        <v>3</v>
      </c>
      <c r="I1622">
        <f>tbl_Fact[[#This Row],[Duration]] / 60</f>
        <v>2.8611111640930168E-2</v>
      </c>
      <c r="J1622">
        <f>IF(OR(G1622="Run Time", G1622="CC (Changeover Cleaning)"), I1622, 0)</f>
        <v>2.8611111640930168E-2</v>
      </c>
      <c r="K1622">
        <f>IF(G1622&lt;&gt;"PM (Maintenance)", I1622, 0)</f>
        <v>2.8611111640930168E-2</v>
      </c>
      <c r="L1622" s="5">
        <f>MAX(tbl_Fact[[#This Row],[TotalBiscuitsMade]],tbl_Fact[[#This Row],[GoodMadeBiscuits]])</f>
        <v>203397</v>
      </c>
      <c r="M1622" s="5">
        <f>IF(tbl_Fact[[#This Row],[Operating_Hours]]&gt;0,tbl_Fact[[#This Row],[Operating_Hours]]*51840,0)</f>
        <v>1483.2000274658199</v>
      </c>
    </row>
    <row r="1623" spans="1:13" hidden="1" x14ac:dyDescent="0.2">
      <c r="A1623" t="s">
        <v>5</v>
      </c>
      <c r="B1623" s="1">
        <v>44385.649097222224</v>
      </c>
      <c r="C1623" s="1">
        <v>44385.651631944442</v>
      </c>
      <c r="D1623">
        <v>3.6500000953674299</v>
      </c>
      <c r="E1623">
        <v>205198</v>
      </c>
      <c r="F1623">
        <v>205885</v>
      </c>
      <c r="G1623" t="s">
        <v>44</v>
      </c>
      <c r="H1623" t="s">
        <v>3</v>
      </c>
      <c r="I1623">
        <f>tbl_Fact[[#This Row],[Duration]] / 60</f>
        <v>6.08333349227905E-2</v>
      </c>
      <c r="J1623">
        <f>IF(OR(G1623="Run Time", G1623="CC (Changeover Cleaning)"), I1623, 0)</f>
        <v>0</v>
      </c>
      <c r="K1623">
        <f>IF(G1623&lt;&gt;"PM (Maintenance)", I1623, 0)</f>
        <v>6.08333349227905E-2</v>
      </c>
      <c r="L1623" s="5">
        <f>MAX(tbl_Fact[[#This Row],[TotalBiscuitsMade]],tbl_Fact[[#This Row],[GoodMadeBiscuits]])</f>
        <v>205885</v>
      </c>
      <c r="M1623" s="5">
        <f>IF(tbl_Fact[[#This Row],[Operating_Hours]]&gt;0,tbl_Fact[[#This Row],[Operating_Hours]]*51840,0)</f>
        <v>0</v>
      </c>
    </row>
    <row r="1624" spans="1:13" hidden="1" x14ac:dyDescent="0.2">
      <c r="A1624" t="s">
        <v>6</v>
      </c>
      <c r="B1624" s="1">
        <v>44385.651226851849</v>
      </c>
      <c r="C1624" s="1">
        <v>44385.65152777778</v>
      </c>
      <c r="D1624">
        <v>0.43336665630340598</v>
      </c>
      <c r="E1624">
        <v>0</v>
      </c>
      <c r="F1624">
        <v>486</v>
      </c>
      <c r="G1624" t="s">
        <v>43</v>
      </c>
      <c r="H1624" t="s">
        <v>3</v>
      </c>
      <c r="I1624">
        <f>tbl_Fact[[#This Row],[Duration]] / 60</f>
        <v>7.2227776050567665E-3</v>
      </c>
      <c r="J1624">
        <f>IF(OR(G1624="Run Time", G1624="CC (Changeover Cleaning)"), I1624, 0)</f>
        <v>7.2227776050567665E-3</v>
      </c>
      <c r="K1624">
        <f>IF(G1624&lt;&gt;"PM (Maintenance)", I1624, 0)</f>
        <v>7.2227776050567665E-3</v>
      </c>
      <c r="L1624" s="5">
        <f>MAX(tbl_Fact[[#This Row],[TotalBiscuitsMade]],tbl_Fact[[#This Row],[GoodMadeBiscuits]])</f>
        <v>486</v>
      </c>
      <c r="M1624" s="5">
        <f>IF(tbl_Fact[[#This Row],[Operating_Hours]]&gt;0,tbl_Fact[[#This Row],[Operating_Hours]]*51840,0)</f>
        <v>374.42879104614275</v>
      </c>
    </row>
    <row r="1625" spans="1:13" hidden="1" x14ac:dyDescent="0.2">
      <c r="A1625" t="s">
        <v>6</v>
      </c>
      <c r="B1625" s="1">
        <v>44385.65152777778</v>
      </c>
      <c r="C1625" s="1">
        <v>44385.711770833332</v>
      </c>
      <c r="D1625">
        <v>86.752182006835895</v>
      </c>
      <c r="E1625">
        <v>0</v>
      </c>
      <c r="F1625">
        <v>217</v>
      </c>
      <c r="G1625" t="s">
        <v>44</v>
      </c>
      <c r="H1625" t="s">
        <v>3</v>
      </c>
      <c r="I1625">
        <f>tbl_Fact[[#This Row],[Duration]] / 60</f>
        <v>1.4458697001139316</v>
      </c>
      <c r="J1625">
        <f>IF(OR(G1625="Run Time", G1625="CC (Changeover Cleaning)"), I1625, 0)</f>
        <v>0</v>
      </c>
      <c r="K1625">
        <f>IF(G1625&lt;&gt;"PM (Maintenance)", I1625, 0)</f>
        <v>1.4458697001139316</v>
      </c>
      <c r="L1625" s="5">
        <f>MAX(tbl_Fact[[#This Row],[TotalBiscuitsMade]],tbl_Fact[[#This Row],[GoodMadeBiscuits]])</f>
        <v>217</v>
      </c>
      <c r="M1625" s="5">
        <f>IF(tbl_Fact[[#This Row],[Operating_Hours]]&gt;0,tbl_Fact[[#This Row],[Operating_Hours]]*51840,0)</f>
        <v>0</v>
      </c>
    </row>
    <row r="1626" spans="1:13" hidden="1" x14ac:dyDescent="0.2">
      <c r="A1626" t="s">
        <v>5</v>
      </c>
      <c r="B1626" s="1">
        <v>44385.651631944442</v>
      </c>
      <c r="C1626" s="1">
        <v>44385.652696759258</v>
      </c>
      <c r="D1626">
        <v>1.5333333015441899</v>
      </c>
      <c r="E1626">
        <v>205173</v>
      </c>
      <c r="F1626">
        <v>205830</v>
      </c>
      <c r="G1626" t="s">
        <v>43</v>
      </c>
      <c r="H1626" t="s">
        <v>3</v>
      </c>
      <c r="I1626">
        <f>tbl_Fact[[#This Row],[Duration]] / 60</f>
        <v>2.5555555025736497E-2</v>
      </c>
      <c r="J1626">
        <f>IF(OR(G1626="Run Time", G1626="CC (Changeover Cleaning)"), I1626, 0)</f>
        <v>2.5555555025736497E-2</v>
      </c>
      <c r="K1626">
        <f>IF(G1626&lt;&gt;"PM (Maintenance)", I1626, 0)</f>
        <v>2.5555555025736497E-2</v>
      </c>
      <c r="L1626" s="5">
        <f>MAX(tbl_Fact[[#This Row],[TotalBiscuitsMade]],tbl_Fact[[#This Row],[GoodMadeBiscuits]])</f>
        <v>205830</v>
      </c>
      <c r="M1626" s="5">
        <f>IF(tbl_Fact[[#This Row],[Operating_Hours]]&gt;0,tbl_Fact[[#This Row],[Operating_Hours]]*51840,0)</f>
        <v>1324.7999725341799</v>
      </c>
    </row>
    <row r="1627" spans="1:13" hidden="1" x14ac:dyDescent="0.2">
      <c r="A1627" t="s">
        <v>5</v>
      </c>
      <c r="B1627" s="1">
        <v>44385.652696759258</v>
      </c>
      <c r="C1627" s="1">
        <v>44385.658217592594</v>
      </c>
      <c r="D1627">
        <v>7.9499998092651403</v>
      </c>
      <c r="E1627">
        <v>210022</v>
      </c>
      <c r="F1627">
        <v>210810</v>
      </c>
      <c r="G1627" t="s">
        <v>44</v>
      </c>
      <c r="H1627" t="s">
        <v>3</v>
      </c>
      <c r="I1627">
        <f>tbl_Fact[[#This Row],[Duration]] / 60</f>
        <v>0.13249999682108568</v>
      </c>
      <c r="J1627">
        <f>IF(OR(G1627="Run Time", G1627="CC (Changeover Cleaning)"), I1627, 0)</f>
        <v>0</v>
      </c>
      <c r="K1627">
        <f>IF(G1627&lt;&gt;"PM (Maintenance)", I1627, 0)</f>
        <v>0.13249999682108568</v>
      </c>
      <c r="L1627" s="5">
        <f>MAX(tbl_Fact[[#This Row],[TotalBiscuitsMade]],tbl_Fact[[#This Row],[GoodMadeBiscuits]])</f>
        <v>210810</v>
      </c>
      <c r="M1627" s="5">
        <f>IF(tbl_Fact[[#This Row],[Operating_Hours]]&gt;0,tbl_Fact[[#This Row],[Operating_Hours]]*51840,0)</f>
        <v>0</v>
      </c>
    </row>
    <row r="1628" spans="1:13" hidden="1" x14ac:dyDescent="0.2">
      <c r="A1628" t="s">
        <v>5</v>
      </c>
      <c r="B1628" s="1">
        <v>44385.658217592594</v>
      </c>
      <c r="C1628" s="1">
        <v>44385.661956018521</v>
      </c>
      <c r="D1628">
        <v>5.3833332061767596</v>
      </c>
      <c r="E1628">
        <v>209623</v>
      </c>
      <c r="F1628">
        <v>210529</v>
      </c>
      <c r="G1628" t="s">
        <v>43</v>
      </c>
      <c r="H1628" t="s">
        <v>3</v>
      </c>
      <c r="I1628">
        <f>tbl_Fact[[#This Row],[Duration]] / 60</f>
        <v>8.972222010294599E-2</v>
      </c>
      <c r="J1628">
        <f>IF(OR(G1628="Run Time", G1628="CC (Changeover Cleaning)"), I1628, 0)</f>
        <v>8.972222010294599E-2</v>
      </c>
      <c r="K1628">
        <f>IF(G1628&lt;&gt;"PM (Maintenance)", I1628, 0)</f>
        <v>8.972222010294599E-2</v>
      </c>
      <c r="L1628" s="5">
        <f>MAX(tbl_Fact[[#This Row],[TotalBiscuitsMade]],tbl_Fact[[#This Row],[GoodMadeBiscuits]])</f>
        <v>210529</v>
      </c>
      <c r="M1628" s="5">
        <f>IF(tbl_Fact[[#This Row],[Operating_Hours]]&gt;0,tbl_Fact[[#This Row],[Operating_Hours]]*51840,0)</f>
        <v>4651.1998901367206</v>
      </c>
    </row>
    <row r="1629" spans="1:13" hidden="1" x14ac:dyDescent="0.2">
      <c r="A1629" t="s">
        <v>5</v>
      </c>
      <c r="B1629" s="1">
        <v>44385.661956018521</v>
      </c>
      <c r="C1629" s="1">
        <v>44385.662453703706</v>
      </c>
      <c r="D1629">
        <v>0.71666663885116599</v>
      </c>
      <c r="E1629">
        <v>210349</v>
      </c>
      <c r="F1629">
        <v>211192</v>
      </c>
      <c r="G1629" t="s">
        <v>44</v>
      </c>
      <c r="H1629" t="s">
        <v>3</v>
      </c>
      <c r="I1629">
        <f>tbl_Fact[[#This Row],[Duration]] / 60</f>
        <v>1.1944443980852766E-2</v>
      </c>
      <c r="J1629">
        <f>IF(OR(G1629="Run Time", G1629="CC (Changeover Cleaning)"), I1629, 0)</f>
        <v>0</v>
      </c>
      <c r="K1629">
        <f>IF(G1629&lt;&gt;"PM (Maintenance)", I1629, 0)</f>
        <v>1.1944443980852766E-2</v>
      </c>
      <c r="L1629" s="5">
        <f>MAX(tbl_Fact[[#This Row],[TotalBiscuitsMade]],tbl_Fact[[#This Row],[GoodMadeBiscuits]])</f>
        <v>211192</v>
      </c>
      <c r="M1629" s="5">
        <f>IF(tbl_Fact[[#This Row],[Operating_Hours]]&gt;0,tbl_Fact[[#This Row],[Operating_Hours]]*51840,0)</f>
        <v>0</v>
      </c>
    </row>
    <row r="1630" spans="1:13" hidden="1" x14ac:dyDescent="0.2">
      <c r="A1630" t="s">
        <v>5</v>
      </c>
      <c r="B1630" s="1">
        <v>44385.662453703706</v>
      </c>
      <c r="C1630" s="1">
        <v>44385.663460648146</v>
      </c>
      <c r="D1630">
        <v>1.45000004768372</v>
      </c>
      <c r="E1630">
        <v>210493</v>
      </c>
      <c r="F1630">
        <v>211260</v>
      </c>
      <c r="G1630" t="s">
        <v>43</v>
      </c>
      <c r="H1630" t="s">
        <v>3</v>
      </c>
      <c r="I1630">
        <f>tbl_Fact[[#This Row],[Duration]] / 60</f>
        <v>2.4166667461395334E-2</v>
      </c>
      <c r="J1630">
        <f>IF(OR(G1630="Run Time", G1630="CC (Changeover Cleaning)"), I1630, 0)</f>
        <v>2.4166667461395334E-2</v>
      </c>
      <c r="K1630">
        <f>IF(G1630&lt;&gt;"PM (Maintenance)", I1630, 0)</f>
        <v>2.4166667461395334E-2</v>
      </c>
      <c r="L1630" s="5">
        <f>MAX(tbl_Fact[[#This Row],[TotalBiscuitsMade]],tbl_Fact[[#This Row],[GoodMadeBiscuits]])</f>
        <v>211260</v>
      </c>
      <c r="M1630" s="5">
        <f>IF(tbl_Fact[[#This Row],[Operating_Hours]]&gt;0,tbl_Fact[[#This Row],[Operating_Hours]]*51840,0)</f>
        <v>1252.8000411987341</v>
      </c>
    </row>
    <row r="1631" spans="1:13" hidden="1" x14ac:dyDescent="0.2">
      <c r="A1631" t="s">
        <v>5</v>
      </c>
      <c r="B1631" s="1">
        <v>44385.663460648146</v>
      </c>
      <c r="C1631" s="1">
        <v>44385.664872685185</v>
      </c>
      <c r="D1631">
        <v>2.0333333015441899</v>
      </c>
      <c r="E1631">
        <v>211335</v>
      </c>
      <c r="F1631">
        <v>212423</v>
      </c>
      <c r="G1631" t="s">
        <v>44</v>
      </c>
      <c r="H1631" t="s">
        <v>3</v>
      </c>
      <c r="I1631">
        <f>tbl_Fact[[#This Row],[Duration]] / 60</f>
        <v>3.3888888359069828E-2</v>
      </c>
      <c r="J1631">
        <f>IF(OR(G1631="Run Time", G1631="CC (Changeover Cleaning)"), I1631, 0)</f>
        <v>0</v>
      </c>
      <c r="K1631">
        <f>IF(G1631&lt;&gt;"PM (Maintenance)", I1631, 0)</f>
        <v>3.3888888359069828E-2</v>
      </c>
      <c r="L1631" s="5">
        <f>MAX(tbl_Fact[[#This Row],[TotalBiscuitsMade]],tbl_Fact[[#This Row],[GoodMadeBiscuits]])</f>
        <v>212423</v>
      </c>
      <c r="M1631" s="5">
        <f>IF(tbl_Fact[[#This Row],[Operating_Hours]]&gt;0,tbl_Fact[[#This Row],[Operating_Hours]]*51840,0)</f>
        <v>0</v>
      </c>
    </row>
    <row r="1632" spans="1:13" hidden="1" x14ac:dyDescent="0.2">
      <c r="A1632" t="s">
        <v>5</v>
      </c>
      <c r="B1632" s="1">
        <v>44385.664872685185</v>
      </c>
      <c r="C1632" s="1">
        <v>44385.669016203705</v>
      </c>
      <c r="D1632">
        <v>5.9666666984558097</v>
      </c>
      <c r="E1632">
        <v>211607</v>
      </c>
      <c r="F1632">
        <v>212540</v>
      </c>
      <c r="G1632" t="s">
        <v>43</v>
      </c>
      <c r="H1632" t="s">
        <v>3</v>
      </c>
      <c r="I1632">
        <f>tbl_Fact[[#This Row],[Duration]] / 60</f>
        <v>9.9444444974263496E-2</v>
      </c>
      <c r="J1632">
        <f>IF(OR(G1632="Run Time", G1632="CC (Changeover Cleaning)"), I1632, 0)</f>
        <v>9.9444444974263496E-2</v>
      </c>
      <c r="K1632">
        <f>IF(G1632&lt;&gt;"PM (Maintenance)", I1632, 0)</f>
        <v>9.9444444974263496E-2</v>
      </c>
      <c r="L1632" s="5">
        <f>MAX(tbl_Fact[[#This Row],[TotalBiscuitsMade]],tbl_Fact[[#This Row],[GoodMadeBiscuits]])</f>
        <v>212540</v>
      </c>
      <c r="M1632" s="5">
        <f>IF(tbl_Fact[[#This Row],[Operating_Hours]]&gt;0,tbl_Fact[[#This Row],[Operating_Hours]]*51840,0)</f>
        <v>5155.2000274658194</v>
      </c>
    </row>
    <row r="1633" spans="1:13" hidden="1" x14ac:dyDescent="0.2">
      <c r="A1633" t="s">
        <v>5</v>
      </c>
      <c r="B1633" s="1">
        <v>44385.669016203705</v>
      </c>
      <c r="C1633" s="1">
        <v>44385.669490740744</v>
      </c>
      <c r="D1633">
        <v>0.68333333730697599</v>
      </c>
      <c r="E1633">
        <v>211721</v>
      </c>
      <c r="F1633">
        <v>212719</v>
      </c>
      <c r="G1633" t="s">
        <v>44</v>
      </c>
      <c r="H1633" t="s">
        <v>3</v>
      </c>
      <c r="I1633">
        <f>tbl_Fact[[#This Row],[Duration]] / 60</f>
        <v>1.1388888955116267E-2</v>
      </c>
      <c r="J1633">
        <f>IF(OR(G1633="Run Time", G1633="CC (Changeover Cleaning)"), I1633, 0)</f>
        <v>0</v>
      </c>
      <c r="K1633">
        <f>IF(G1633&lt;&gt;"PM (Maintenance)", I1633, 0)</f>
        <v>1.1388888955116267E-2</v>
      </c>
      <c r="L1633" s="5">
        <f>MAX(tbl_Fact[[#This Row],[TotalBiscuitsMade]],tbl_Fact[[#This Row],[GoodMadeBiscuits]])</f>
        <v>212719</v>
      </c>
      <c r="M1633" s="5">
        <f>IF(tbl_Fact[[#This Row],[Operating_Hours]]&gt;0,tbl_Fact[[#This Row],[Operating_Hours]]*51840,0)</f>
        <v>0</v>
      </c>
    </row>
    <row r="1634" spans="1:13" hidden="1" x14ac:dyDescent="0.2">
      <c r="A1634" t="s">
        <v>5</v>
      </c>
      <c r="B1634" s="1">
        <v>44385.669490740744</v>
      </c>
      <c r="C1634" s="1">
        <v>44385.676851851851</v>
      </c>
      <c r="D1634">
        <v>10.6000003814697</v>
      </c>
      <c r="E1634">
        <v>211591</v>
      </c>
      <c r="F1634">
        <v>212458</v>
      </c>
      <c r="G1634" t="s">
        <v>43</v>
      </c>
      <c r="H1634" t="s">
        <v>3</v>
      </c>
      <c r="I1634">
        <f>tbl_Fact[[#This Row],[Duration]] / 60</f>
        <v>0.17666667302449499</v>
      </c>
      <c r="J1634">
        <f>IF(OR(G1634="Run Time", G1634="CC (Changeover Cleaning)"), I1634, 0)</f>
        <v>0.17666667302449499</v>
      </c>
      <c r="K1634">
        <f>IF(G1634&lt;&gt;"PM (Maintenance)", I1634, 0)</f>
        <v>0.17666667302449499</v>
      </c>
      <c r="L1634" s="5">
        <f>MAX(tbl_Fact[[#This Row],[TotalBiscuitsMade]],tbl_Fact[[#This Row],[GoodMadeBiscuits]])</f>
        <v>212458</v>
      </c>
      <c r="M1634" s="5">
        <f>IF(tbl_Fact[[#This Row],[Operating_Hours]]&gt;0,tbl_Fact[[#This Row],[Operating_Hours]]*51840,0)</f>
        <v>9158.4003295898201</v>
      </c>
    </row>
    <row r="1635" spans="1:13" hidden="1" x14ac:dyDescent="0.2">
      <c r="A1635" t="s">
        <v>5</v>
      </c>
      <c r="B1635" s="1">
        <v>44385.676851851851</v>
      </c>
      <c r="C1635" s="1">
        <v>44385.680069444446</v>
      </c>
      <c r="D1635">
        <v>4.6333332061767596</v>
      </c>
      <c r="E1635">
        <v>214814</v>
      </c>
      <c r="F1635">
        <v>215571</v>
      </c>
      <c r="G1635" t="s">
        <v>44</v>
      </c>
      <c r="H1635" t="s">
        <v>3</v>
      </c>
      <c r="I1635">
        <f>tbl_Fact[[#This Row],[Duration]] / 60</f>
        <v>7.7222220102945993E-2</v>
      </c>
      <c r="J1635">
        <f>IF(OR(G1635="Run Time", G1635="CC (Changeover Cleaning)"), I1635, 0)</f>
        <v>0</v>
      </c>
      <c r="K1635">
        <f>IF(G1635&lt;&gt;"PM (Maintenance)", I1635, 0)</f>
        <v>7.7222220102945993E-2</v>
      </c>
      <c r="L1635" s="5">
        <f>MAX(tbl_Fact[[#This Row],[TotalBiscuitsMade]],tbl_Fact[[#This Row],[GoodMadeBiscuits]])</f>
        <v>215571</v>
      </c>
      <c r="M1635" s="5">
        <f>IF(tbl_Fact[[#This Row],[Operating_Hours]]&gt;0,tbl_Fact[[#This Row],[Operating_Hours]]*51840,0)</f>
        <v>0</v>
      </c>
    </row>
    <row r="1636" spans="1:13" hidden="1" x14ac:dyDescent="0.2">
      <c r="A1636" t="s">
        <v>5</v>
      </c>
      <c r="B1636" s="1">
        <v>44385.680069444446</v>
      </c>
      <c r="C1636" s="1">
        <v>44385.680451388886</v>
      </c>
      <c r="D1636">
        <v>0.55000001192092896</v>
      </c>
      <c r="E1636">
        <v>214544</v>
      </c>
      <c r="F1636">
        <v>215319</v>
      </c>
      <c r="G1636" t="s">
        <v>43</v>
      </c>
      <c r="H1636" t="s">
        <v>3</v>
      </c>
      <c r="I1636">
        <f>tbl_Fact[[#This Row],[Duration]] / 60</f>
        <v>9.1666668653488156E-3</v>
      </c>
      <c r="J1636">
        <f>IF(OR(G1636="Run Time", G1636="CC (Changeover Cleaning)"), I1636, 0)</f>
        <v>9.1666668653488156E-3</v>
      </c>
      <c r="K1636">
        <f>IF(G1636&lt;&gt;"PM (Maintenance)", I1636, 0)</f>
        <v>9.1666668653488156E-3</v>
      </c>
      <c r="L1636" s="5">
        <f>MAX(tbl_Fact[[#This Row],[TotalBiscuitsMade]],tbl_Fact[[#This Row],[GoodMadeBiscuits]])</f>
        <v>215319</v>
      </c>
      <c r="M1636" s="5">
        <f>IF(tbl_Fact[[#This Row],[Operating_Hours]]&gt;0,tbl_Fact[[#This Row],[Operating_Hours]]*51840,0)</f>
        <v>475.20001029968262</v>
      </c>
    </row>
    <row r="1637" spans="1:13" hidden="1" x14ac:dyDescent="0.2">
      <c r="A1637" t="s">
        <v>5</v>
      </c>
      <c r="B1637" s="1">
        <v>44385.680451388886</v>
      </c>
      <c r="C1637" s="1">
        <v>44385.682754629626</v>
      </c>
      <c r="D1637">
        <v>3.3166666030883798</v>
      </c>
      <c r="E1637">
        <v>216707</v>
      </c>
      <c r="F1637">
        <v>217842</v>
      </c>
      <c r="G1637" t="s">
        <v>44</v>
      </c>
      <c r="H1637" t="s">
        <v>3</v>
      </c>
      <c r="I1637">
        <f>tbl_Fact[[#This Row],[Duration]] / 60</f>
        <v>5.5277776718139666E-2</v>
      </c>
      <c r="J1637">
        <f>IF(OR(G1637="Run Time", G1637="CC (Changeover Cleaning)"), I1637, 0)</f>
        <v>0</v>
      </c>
      <c r="K1637">
        <f>IF(G1637&lt;&gt;"PM (Maintenance)", I1637, 0)</f>
        <v>5.5277776718139666E-2</v>
      </c>
      <c r="L1637" s="5">
        <f>MAX(tbl_Fact[[#This Row],[TotalBiscuitsMade]],tbl_Fact[[#This Row],[GoodMadeBiscuits]])</f>
        <v>217842</v>
      </c>
      <c r="M1637" s="5">
        <f>IF(tbl_Fact[[#This Row],[Operating_Hours]]&gt;0,tbl_Fact[[#This Row],[Operating_Hours]]*51840,0)</f>
        <v>0</v>
      </c>
    </row>
    <row r="1638" spans="1:13" hidden="1" x14ac:dyDescent="0.2">
      <c r="A1638" t="s">
        <v>5</v>
      </c>
      <c r="B1638" s="1">
        <v>44385.682754629626</v>
      </c>
      <c r="C1638" s="1">
        <v>44385.683449074073</v>
      </c>
      <c r="D1638">
        <v>1</v>
      </c>
      <c r="E1638">
        <v>216942</v>
      </c>
      <c r="F1638">
        <v>217419</v>
      </c>
      <c r="G1638" t="s">
        <v>43</v>
      </c>
      <c r="H1638" t="s">
        <v>3</v>
      </c>
      <c r="I1638">
        <f>tbl_Fact[[#This Row],[Duration]] / 60</f>
        <v>1.6666666666666666E-2</v>
      </c>
      <c r="J1638">
        <f>IF(OR(G1638="Run Time", G1638="CC (Changeover Cleaning)"), I1638, 0)</f>
        <v>1.6666666666666666E-2</v>
      </c>
      <c r="K1638">
        <f>IF(G1638&lt;&gt;"PM (Maintenance)", I1638, 0)</f>
        <v>1.6666666666666666E-2</v>
      </c>
      <c r="L1638" s="5">
        <f>MAX(tbl_Fact[[#This Row],[TotalBiscuitsMade]],tbl_Fact[[#This Row],[GoodMadeBiscuits]])</f>
        <v>217419</v>
      </c>
      <c r="M1638" s="5">
        <f>IF(tbl_Fact[[#This Row],[Operating_Hours]]&gt;0,tbl_Fact[[#This Row],[Operating_Hours]]*51840,0)</f>
        <v>864</v>
      </c>
    </row>
    <row r="1639" spans="1:13" hidden="1" x14ac:dyDescent="0.2">
      <c r="A1639" t="s">
        <v>5</v>
      </c>
      <c r="B1639" s="1">
        <v>44385.683449074073</v>
      </c>
      <c r="C1639" s="1">
        <v>44385.687858796293</v>
      </c>
      <c r="D1639">
        <v>6.3499999046325701</v>
      </c>
      <c r="E1639">
        <v>221157</v>
      </c>
      <c r="F1639">
        <v>221850</v>
      </c>
      <c r="G1639" t="s">
        <v>44</v>
      </c>
      <c r="H1639" t="s">
        <v>3</v>
      </c>
      <c r="I1639">
        <f>tbl_Fact[[#This Row],[Duration]] / 60</f>
        <v>0.10583333174387617</v>
      </c>
      <c r="J1639">
        <f>IF(OR(G1639="Run Time", G1639="CC (Changeover Cleaning)"), I1639, 0)</f>
        <v>0</v>
      </c>
      <c r="K1639">
        <f>IF(G1639&lt;&gt;"PM (Maintenance)", I1639, 0)</f>
        <v>0.10583333174387617</v>
      </c>
      <c r="L1639" s="5">
        <f>MAX(tbl_Fact[[#This Row],[TotalBiscuitsMade]],tbl_Fact[[#This Row],[GoodMadeBiscuits]])</f>
        <v>221850</v>
      </c>
      <c r="M1639" s="5">
        <f>IF(tbl_Fact[[#This Row],[Operating_Hours]]&gt;0,tbl_Fact[[#This Row],[Operating_Hours]]*51840,0)</f>
        <v>0</v>
      </c>
    </row>
    <row r="1640" spans="1:13" hidden="1" x14ac:dyDescent="0.2">
      <c r="A1640" t="s">
        <v>5</v>
      </c>
      <c r="B1640" s="1">
        <v>44385.687858796293</v>
      </c>
      <c r="C1640" s="1">
        <v>44385.691967592589</v>
      </c>
      <c r="D1640">
        <v>5.9166665077209499</v>
      </c>
      <c r="E1640">
        <v>221162</v>
      </c>
      <c r="F1640">
        <v>221954</v>
      </c>
      <c r="G1640" t="s">
        <v>43</v>
      </c>
      <c r="H1640" t="s">
        <v>3</v>
      </c>
      <c r="I1640">
        <f>tbl_Fact[[#This Row],[Duration]] / 60</f>
        <v>9.8611108462015831E-2</v>
      </c>
      <c r="J1640">
        <f>IF(OR(G1640="Run Time", G1640="CC (Changeover Cleaning)"), I1640, 0)</f>
        <v>9.8611108462015831E-2</v>
      </c>
      <c r="K1640">
        <f>IF(G1640&lt;&gt;"PM (Maintenance)", I1640, 0)</f>
        <v>9.8611108462015831E-2</v>
      </c>
      <c r="L1640" s="5">
        <f>MAX(tbl_Fact[[#This Row],[TotalBiscuitsMade]],tbl_Fact[[#This Row],[GoodMadeBiscuits]])</f>
        <v>221954</v>
      </c>
      <c r="M1640" s="5">
        <f>IF(tbl_Fact[[#This Row],[Operating_Hours]]&gt;0,tbl_Fact[[#This Row],[Operating_Hours]]*51840,0)</f>
        <v>5111.9998626709003</v>
      </c>
    </row>
    <row r="1641" spans="1:13" hidden="1" x14ac:dyDescent="0.2">
      <c r="A1641" t="s">
        <v>5</v>
      </c>
      <c r="B1641" s="1">
        <v>44385.691967592589</v>
      </c>
      <c r="C1641" s="1">
        <v>44385.700543981482</v>
      </c>
      <c r="D1641">
        <v>12.3500003814697</v>
      </c>
      <c r="E1641">
        <v>229452</v>
      </c>
      <c r="F1641">
        <v>230177</v>
      </c>
      <c r="G1641" t="s">
        <v>44</v>
      </c>
      <c r="H1641" t="s">
        <v>3</v>
      </c>
      <c r="I1641">
        <f>tbl_Fact[[#This Row],[Duration]] / 60</f>
        <v>0.20583333969116166</v>
      </c>
      <c r="J1641">
        <f>IF(OR(G1641="Run Time", G1641="CC (Changeover Cleaning)"), I1641, 0)</f>
        <v>0</v>
      </c>
      <c r="K1641">
        <f>IF(G1641&lt;&gt;"PM (Maintenance)", I1641, 0)</f>
        <v>0.20583333969116166</v>
      </c>
      <c r="L1641" s="5">
        <f>MAX(tbl_Fact[[#This Row],[TotalBiscuitsMade]],tbl_Fact[[#This Row],[GoodMadeBiscuits]])</f>
        <v>230177</v>
      </c>
      <c r="M1641" s="5">
        <f>IF(tbl_Fact[[#This Row],[Operating_Hours]]&gt;0,tbl_Fact[[#This Row],[Operating_Hours]]*51840,0)</f>
        <v>0</v>
      </c>
    </row>
    <row r="1642" spans="1:13" hidden="1" x14ac:dyDescent="0.2">
      <c r="A1642" t="s">
        <v>5</v>
      </c>
      <c r="B1642" s="1">
        <v>44385.700543981482</v>
      </c>
      <c r="C1642" s="1">
        <v>44385.702905092592</v>
      </c>
      <c r="D1642">
        <v>3.4000000953674299</v>
      </c>
      <c r="E1642">
        <v>229648</v>
      </c>
      <c r="F1642">
        <v>230161</v>
      </c>
      <c r="G1642" t="s">
        <v>43</v>
      </c>
      <c r="H1642" t="s">
        <v>3</v>
      </c>
      <c r="I1642">
        <f>tbl_Fact[[#This Row],[Duration]] / 60</f>
        <v>5.6666668256123834E-2</v>
      </c>
      <c r="J1642">
        <f>IF(OR(G1642="Run Time", G1642="CC (Changeover Cleaning)"), I1642, 0)</f>
        <v>5.6666668256123834E-2</v>
      </c>
      <c r="K1642">
        <f>IF(G1642&lt;&gt;"PM (Maintenance)", I1642, 0)</f>
        <v>5.6666668256123834E-2</v>
      </c>
      <c r="L1642" s="5">
        <f>MAX(tbl_Fact[[#This Row],[TotalBiscuitsMade]],tbl_Fact[[#This Row],[GoodMadeBiscuits]])</f>
        <v>230161</v>
      </c>
      <c r="M1642" s="5">
        <f>IF(tbl_Fact[[#This Row],[Operating_Hours]]&gt;0,tbl_Fact[[#This Row],[Operating_Hours]]*51840,0)</f>
        <v>2937.6000823974596</v>
      </c>
    </row>
    <row r="1643" spans="1:13" hidden="1" x14ac:dyDescent="0.2">
      <c r="A1643" t="s">
        <v>5</v>
      </c>
      <c r="B1643" s="1">
        <v>44385.702905092592</v>
      </c>
      <c r="C1643" s="1">
        <v>44385.704467592594</v>
      </c>
      <c r="D1643">
        <v>2.25</v>
      </c>
      <c r="E1643">
        <v>230721</v>
      </c>
      <c r="F1643">
        <v>231695</v>
      </c>
      <c r="G1643" t="s">
        <v>44</v>
      </c>
      <c r="H1643" t="s">
        <v>3</v>
      </c>
      <c r="I1643">
        <f>tbl_Fact[[#This Row],[Duration]] / 60</f>
        <v>3.7499999999999999E-2</v>
      </c>
      <c r="J1643">
        <f>IF(OR(G1643="Run Time", G1643="CC (Changeover Cleaning)"), I1643, 0)</f>
        <v>0</v>
      </c>
      <c r="K1643">
        <f>IF(G1643&lt;&gt;"PM (Maintenance)", I1643, 0)</f>
        <v>3.7499999999999999E-2</v>
      </c>
      <c r="L1643" s="5">
        <f>MAX(tbl_Fact[[#This Row],[TotalBiscuitsMade]],tbl_Fact[[#This Row],[GoodMadeBiscuits]])</f>
        <v>231695</v>
      </c>
      <c r="M1643" s="5">
        <f>IF(tbl_Fact[[#This Row],[Operating_Hours]]&gt;0,tbl_Fact[[#This Row],[Operating_Hours]]*51840,0)</f>
        <v>0</v>
      </c>
    </row>
    <row r="1644" spans="1:13" hidden="1" x14ac:dyDescent="0.2">
      <c r="A1644" t="s">
        <v>5</v>
      </c>
      <c r="B1644" s="1">
        <v>44385.704467592594</v>
      </c>
      <c r="C1644" s="1">
        <v>44385.70453703704</v>
      </c>
      <c r="D1644">
        <v>0.10000000149011599</v>
      </c>
      <c r="E1644">
        <v>230651</v>
      </c>
      <c r="F1644">
        <v>231448</v>
      </c>
      <c r="G1644" t="s">
        <v>43</v>
      </c>
      <c r="H1644" t="s">
        <v>3</v>
      </c>
      <c r="I1644">
        <f>tbl_Fact[[#This Row],[Duration]] / 60</f>
        <v>1.6666666915019332E-3</v>
      </c>
      <c r="J1644">
        <f>IF(OR(G1644="Run Time", G1644="CC (Changeover Cleaning)"), I1644, 0)</f>
        <v>1.6666666915019332E-3</v>
      </c>
      <c r="K1644">
        <f>IF(G1644&lt;&gt;"PM (Maintenance)", I1644, 0)</f>
        <v>1.6666666915019332E-3</v>
      </c>
      <c r="L1644" s="5">
        <f>MAX(tbl_Fact[[#This Row],[TotalBiscuitsMade]],tbl_Fact[[#This Row],[GoodMadeBiscuits]])</f>
        <v>231448</v>
      </c>
      <c r="M1644" s="5">
        <f>IF(tbl_Fact[[#This Row],[Operating_Hours]]&gt;0,tbl_Fact[[#This Row],[Operating_Hours]]*51840,0)</f>
        <v>86.400001287460213</v>
      </c>
    </row>
    <row r="1645" spans="1:13" hidden="1" x14ac:dyDescent="0.2">
      <c r="A1645" t="s">
        <v>5</v>
      </c>
      <c r="B1645" s="1">
        <v>44385.70453703704</v>
      </c>
      <c r="C1645" s="1">
        <v>44385.716643518521</v>
      </c>
      <c r="D1645">
        <v>17.433332443237301</v>
      </c>
      <c r="E1645">
        <v>243199</v>
      </c>
      <c r="F1645">
        <v>244088</v>
      </c>
      <c r="G1645" t="s">
        <v>44</v>
      </c>
      <c r="H1645" t="s">
        <v>3</v>
      </c>
      <c r="I1645">
        <f>tbl_Fact[[#This Row],[Duration]] / 60</f>
        <v>0.29055554072062167</v>
      </c>
      <c r="J1645">
        <f>IF(OR(G1645="Run Time", G1645="CC (Changeover Cleaning)"), I1645, 0)</f>
        <v>0</v>
      </c>
      <c r="K1645">
        <f>IF(G1645&lt;&gt;"PM (Maintenance)", I1645, 0)</f>
        <v>0.29055554072062167</v>
      </c>
      <c r="L1645" s="5">
        <f>MAX(tbl_Fact[[#This Row],[TotalBiscuitsMade]],tbl_Fact[[#This Row],[GoodMadeBiscuits]])</f>
        <v>244088</v>
      </c>
      <c r="M1645" s="5">
        <f>IF(tbl_Fact[[#This Row],[Operating_Hours]]&gt;0,tbl_Fact[[#This Row],[Operating_Hours]]*51840,0)</f>
        <v>0</v>
      </c>
    </row>
    <row r="1646" spans="1:13" hidden="1" x14ac:dyDescent="0.2">
      <c r="A1646" t="s">
        <v>6</v>
      </c>
      <c r="B1646" s="1">
        <v>44385.711770833332</v>
      </c>
      <c r="C1646" s="1">
        <v>44385.713541666664</v>
      </c>
      <c r="D1646">
        <v>2.5499999523162802</v>
      </c>
      <c r="E1646">
        <v>0</v>
      </c>
      <c r="F1646">
        <v>30</v>
      </c>
      <c r="G1646" t="s">
        <v>43</v>
      </c>
      <c r="H1646" t="s">
        <v>3</v>
      </c>
      <c r="I1646">
        <f>tbl_Fact[[#This Row],[Duration]] / 60</f>
        <v>4.2499999205271338E-2</v>
      </c>
      <c r="J1646">
        <f>IF(OR(G1646="Run Time", G1646="CC (Changeover Cleaning)"), I1646, 0)</f>
        <v>4.2499999205271338E-2</v>
      </c>
      <c r="K1646">
        <f>IF(G1646&lt;&gt;"PM (Maintenance)", I1646, 0)</f>
        <v>4.2499999205271338E-2</v>
      </c>
      <c r="L1646" s="5">
        <f>MAX(tbl_Fact[[#This Row],[TotalBiscuitsMade]],tbl_Fact[[#This Row],[GoodMadeBiscuits]])</f>
        <v>30</v>
      </c>
      <c r="M1646" s="5">
        <f>IF(tbl_Fact[[#This Row],[Operating_Hours]]&gt;0,tbl_Fact[[#This Row],[Operating_Hours]]*51840,0)</f>
        <v>2203.1999588012663</v>
      </c>
    </row>
    <row r="1647" spans="1:13" hidden="1" x14ac:dyDescent="0.2">
      <c r="A1647" t="s">
        <v>6</v>
      </c>
      <c r="B1647" s="1">
        <v>44385.713541666664</v>
      </c>
      <c r="C1647" s="1">
        <v>44385.956608796296</v>
      </c>
      <c r="D1647">
        <v>350.02282714843801</v>
      </c>
      <c r="E1647">
        <v>0</v>
      </c>
      <c r="F1647">
        <v>268</v>
      </c>
      <c r="G1647" t="s">
        <v>44</v>
      </c>
      <c r="H1647" t="s">
        <v>25</v>
      </c>
      <c r="I1647">
        <f>tbl_Fact[[#This Row],[Duration]] / 60</f>
        <v>5.8337137858073005</v>
      </c>
      <c r="J1647">
        <f>IF(OR(G1647="Run Time", G1647="CC (Changeover Cleaning)"), I1647, 0)</f>
        <v>0</v>
      </c>
      <c r="K1647">
        <f>IF(G1647&lt;&gt;"PM (Maintenance)", I1647, 0)</f>
        <v>5.8337137858073005</v>
      </c>
      <c r="L1647" s="5">
        <f>MAX(tbl_Fact[[#This Row],[TotalBiscuitsMade]],tbl_Fact[[#This Row],[GoodMadeBiscuits]])</f>
        <v>268</v>
      </c>
      <c r="M1647" s="5">
        <f>IF(tbl_Fact[[#This Row],[Operating_Hours]]&gt;0,tbl_Fact[[#This Row],[Operating_Hours]]*51840,0)</f>
        <v>0</v>
      </c>
    </row>
    <row r="1648" spans="1:13" hidden="1" x14ac:dyDescent="0.2">
      <c r="A1648" t="s">
        <v>5</v>
      </c>
      <c r="B1648" s="1">
        <v>44385.716643518521</v>
      </c>
      <c r="C1648" s="1">
        <v>44385.717974537038</v>
      </c>
      <c r="D1648">
        <v>1.9166666269302399</v>
      </c>
      <c r="E1648">
        <v>243279</v>
      </c>
      <c r="F1648">
        <v>244091</v>
      </c>
      <c r="G1648" t="s">
        <v>43</v>
      </c>
      <c r="H1648" t="s">
        <v>3</v>
      </c>
      <c r="I1648">
        <f>tbl_Fact[[#This Row],[Duration]] / 60</f>
        <v>3.1944443782170664E-2</v>
      </c>
      <c r="J1648">
        <f>IF(OR(G1648="Run Time", G1648="CC (Changeover Cleaning)"), I1648, 0)</f>
        <v>3.1944443782170664E-2</v>
      </c>
      <c r="K1648">
        <f>IF(G1648&lt;&gt;"PM (Maintenance)", I1648, 0)</f>
        <v>3.1944443782170664E-2</v>
      </c>
      <c r="L1648" s="5">
        <f>MAX(tbl_Fact[[#This Row],[TotalBiscuitsMade]],tbl_Fact[[#This Row],[GoodMadeBiscuits]])</f>
        <v>244091</v>
      </c>
      <c r="M1648" s="5">
        <f>IF(tbl_Fact[[#This Row],[Operating_Hours]]&gt;0,tbl_Fact[[#This Row],[Operating_Hours]]*51840,0)</f>
        <v>1655.9999656677273</v>
      </c>
    </row>
    <row r="1649" spans="1:13" hidden="1" x14ac:dyDescent="0.2">
      <c r="A1649" t="s">
        <v>5</v>
      </c>
      <c r="B1649" s="1">
        <v>44385.717974537038</v>
      </c>
      <c r="C1649" s="1">
        <v>44385.72184027778</v>
      </c>
      <c r="D1649">
        <v>5.5666666030883798</v>
      </c>
      <c r="E1649">
        <v>246761</v>
      </c>
      <c r="F1649">
        <v>247376</v>
      </c>
      <c r="G1649" t="s">
        <v>44</v>
      </c>
      <c r="H1649" t="s">
        <v>3</v>
      </c>
      <c r="I1649">
        <f>tbl_Fact[[#This Row],[Duration]] / 60</f>
        <v>9.2777776718139665E-2</v>
      </c>
      <c r="J1649">
        <f>IF(OR(G1649="Run Time", G1649="CC (Changeover Cleaning)"), I1649, 0)</f>
        <v>0</v>
      </c>
      <c r="K1649">
        <f>IF(G1649&lt;&gt;"PM (Maintenance)", I1649, 0)</f>
        <v>9.2777776718139665E-2</v>
      </c>
      <c r="L1649" s="5">
        <f>MAX(tbl_Fact[[#This Row],[TotalBiscuitsMade]],tbl_Fact[[#This Row],[GoodMadeBiscuits]])</f>
        <v>247376</v>
      </c>
      <c r="M1649" s="5">
        <f>IF(tbl_Fact[[#This Row],[Operating_Hours]]&gt;0,tbl_Fact[[#This Row],[Operating_Hours]]*51840,0)</f>
        <v>0</v>
      </c>
    </row>
    <row r="1650" spans="1:13" hidden="1" x14ac:dyDescent="0.2">
      <c r="A1650" t="s">
        <v>5</v>
      </c>
      <c r="B1650" s="1">
        <v>44385.72184027778</v>
      </c>
      <c r="C1650" s="1">
        <v>44385.731724537036</v>
      </c>
      <c r="D1650">
        <v>14.2333335876465</v>
      </c>
      <c r="E1650">
        <v>246733</v>
      </c>
      <c r="F1650">
        <v>247645</v>
      </c>
      <c r="G1650" t="s">
        <v>43</v>
      </c>
      <c r="H1650" t="s">
        <v>3</v>
      </c>
      <c r="I1650">
        <f>tbl_Fact[[#This Row],[Duration]] / 60</f>
        <v>0.23722222646077501</v>
      </c>
      <c r="J1650">
        <f>IF(OR(G1650="Run Time", G1650="CC (Changeover Cleaning)"), I1650, 0)</f>
        <v>0.23722222646077501</v>
      </c>
      <c r="K1650">
        <f>IF(G1650&lt;&gt;"PM (Maintenance)", I1650, 0)</f>
        <v>0.23722222646077501</v>
      </c>
      <c r="L1650" s="5">
        <f>MAX(tbl_Fact[[#This Row],[TotalBiscuitsMade]],tbl_Fact[[#This Row],[GoodMadeBiscuits]])</f>
        <v>247645</v>
      </c>
      <c r="M1650" s="5">
        <f>IF(tbl_Fact[[#This Row],[Operating_Hours]]&gt;0,tbl_Fact[[#This Row],[Operating_Hours]]*51840,0)</f>
        <v>12297.600219726577</v>
      </c>
    </row>
    <row r="1651" spans="1:13" hidden="1" x14ac:dyDescent="0.2">
      <c r="A1651" t="s">
        <v>5</v>
      </c>
      <c r="B1651" s="1">
        <v>44385.731724537036</v>
      </c>
      <c r="C1651" s="1">
        <v>44385.731747685182</v>
      </c>
      <c r="D1651">
        <v>3.3333335071802098E-2</v>
      </c>
      <c r="E1651">
        <v>246834</v>
      </c>
      <c r="F1651">
        <v>247557</v>
      </c>
      <c r="G1651" t="s">
        <v>44</v>
      </c>
      <c r="H1651" t="s">
        <v>3</v>
      </c>
      <c r="I1651">
        <f>tbl_Fact[[#This Row],[Duration]] / 60</f>
        <v>5.5555558453003495E-4</v>
      </c>
      <c r="J1651">
        <f>IF(OR(G1651="Run Time", G1651="CC (Changeover Cleaning)"), I1651, 0)</f>
        <v>0</v>
      </c>
      <c r="K1651">
        <f>IF(G1651&lt;&gt;"PM (Maintenance)", I1651, 0)</f>
        <v>5.5555558453003495E-4</v>
      </c>
      <c r="L1651" s="5">
        <f>MAX(tbl_Fact[[#This Row],[TotalBiscuitsMade]],tbl_Fact[[#This Row],[GoodMadeBiscuits]])</f>
        <v>247557</v>
      </c>
      <c r="M1651" s="5">
        <f>IF(tbl_Fact[[#This Row],[Operating_Hours]]&gt;0,tbl_Fact[[#This Row],[Operating_Hours]]*51840,0)</f>
        <v>0</v>
      </c>
    </row>
    <row r="1652" spans="1:13" hidden="1" x14ac:dyDescent="0.2">
      <c r="A1652" t="s">
        <v>5</v>
      </c>
      <c r="B1652" s="1">
        <v>44385.731747685182</v>
      </c>
      <c r="C1652" s="1">
        <v>44385.731828703705</v>
      </c>
      <c r="D1652">
        <v>0.116666667163372</v>
      </c>
      <c r="E1652">
        <v>246982</v>
      </c>
      <c r="F1652">
        <v>247464</v>
      </c>
      <c r="G1652" t="s">
        <v>43</v>
      </c>
      <c r="H1652" t="s">
        <v>3</v>
      </c>
      <c r="I1652">
        <f>tbl_Fact[[#This Row],[Duration]] / 60</f>
        <v>1.9444444527228666E-3</v>
      </c>
      <c r="J1652">
        <f>IF(OR(G1652="Run Time", G1652="CC (Changeover Cleaning)"), I1652, 0)</f>
        <v>1.9444444527228666E-3</v>
      </c>
      <c r="K1652">
        <f>IF(G1652&lt;&gt;"PM (Maintenance)", I1652, 0)</f>
        <v>1.9444444527228666E-3</v>
      </c>
      <c r="L1652" s="5">
        <f>MAX(tbl_Fact[[#This Row],[TotalBiscuitsMade]],tbl_Fact[[#This Row],[GoodMadeBiscuits]])</f>
        <v>247464</v>
      </c>
      <c r="M1652" s="5">
        <f>IF(tbl_Fact[[#This Row],[Operating_Hours]]&gt;0,tbl_Fact[[#This Row],[Operating_Hours]]*51840,0)</f>
        <v>100.8000004291534</v>
      </c>
    </row>
    <row r="1653" spans="1:13" hidden="1" x14ac:dyDescent="0.2">
      <c r="A1653" t="s">
        <v>5</v>
      </c>
      <c r="B1653" s="1">
        <v>44385.731828703705</v>
      </c>
      <c r="C1653" s="1">
        <v>44385.732106481482</v>
      </c>
      <c r="D1653">
        <v>0.40000000596046398</v>
      </c>
      <c r="E1653">
        <v>247122</v>
      </c>
      <c r="F1653">
        <v>247516</v>
      </c>
      <c r="G1653" t="s">
        <v>44</v>
      </c>
      <c r="H1653" t="s">
        <v>3</v>
      </c>
      <c r="I1653">
        <f>tbl_Fact[[#This Row],[Duration]] / 60</f>
        <v>6.6666667660077328E-3</v>
      </c>
      <c r="J1653">
        <f>IF(OR(G1653="Run Time", G1653="CC (Changeover Cleaning)"), I1653, 0)</f>
        <v>0</v>
      </c>
      <c r="K1653">
        <f>IF(G1653&lt;&gt;"PM (Maintenance)", I1653, 0)</f>
        <v>6.6666667660077328E-3</v>
      </c>
      <c r="L1653" s="5">
        <f>MAX(tbl_Fact[[#This Row],[TotalBiscuitsMade]],tbl_Fact[[#This Row],[GoodMadeBiscuits]])</f>
        <v>247516</v>
      </c>
      <c r="M1653" s="5">
        <f>IF(tbl_Fact[[#This Row],[Operating_Hours]]&gt;0,tbl_Fact[[#This Row],[Operating_Hours]]*51840,0)</f>
        <v>0</v>
      </c>
    </row>
    <row r="1654" spans="1:13" hidden="1" x14ac:dyDescent="0.2">
      <c r="A1654" t="s">
        <v>5</v>
      </c>
      <c r="B1654" s="1">
        <v>44385.732106481482</v>
      </c>
      <c r="C1654" s="1">
        <v>44385.733530092592</v>
      </c>
      <c r="D1654">
        <v>2.0499999523162802</v>
      </c>
      <c r="E1654">
        <v>246870</v>
      </c>
      <c r="F1654">
        <v>247546</v>
      </c>
      <c r="G1654" t="s">
        <v>43</v>
      </c>
      <c r="H1654" t="s">
        <v>3</v>
      </c>
      <c r="I1654">
        <f>tbl_Fact[[#This Row],[Duration]] / 60</f>
        <v>3.4166665871938E-2</v>
      </c>
      <c r="J1654">
        <f>IF(OR(G1654="Run Time", G1654="CC (Changeover Cleaning)"), I1654, 0)</f>
        <v>3.4166665871938E-2</v>
      </c>
      <c r="K1654">
        <f>IF(G1654&lt;&gt;"PM (Maintenance)", I1654, 0)</f>
        <v>3.4166665871938E-2</v>
      </c>
      <c r="L1654" s="5">
        <f>MAX(tbl_Fact[[#This Row],[TotalBiscuitsMade]],tbl_Fact[[#This Row],[GoodMadeBiscuits]])</f>
        <v>247546</v>
      </c>
      <c r="M1654" s="5">
        <f>IF(tbl_Fact[[#This Row],[Operating_Hours]]&gt;0,tbl_Fact[[#This Row],[Operating_Hours]]*51840,0)</f>
        <v>1771.1999588012659</v>
      </c>
    </row>
    <row r="1655" spans="1:13" hidden="1" x14ac:dyDescent="0.2">
      <c r="A1655" t="s">
        <v>5</v>
      </c>
      <c r="B1655" s="1">
        <v>44385.733530092592</v>
      </c>
      <c r="C1655" s="1">
        <v>44385.733553240738</v>
      </c>
      <c r="D1655">
        <v>3.3333335071802098E-2</v>
      </c>
      <c r="E1655">
        <v>247187</v>
      </c>
      <c r="F1655">
        <v>247682</v>
      </c>
      <c r="G1655" t="s">
        <v>44</v>
      </c>
      <c r="H1655" t="s">
        <v>3</v>
      </c>
      <c r="I1655">
        <f>tbl_Fact[[#This Row],[Duration]] / 60</f>
        <v>5.5555558453003495E-4</v>
      </c>
      <c r="J1655">
        <f>IF(OR(G1655="Run Time", G1655="CC (Changeover Cleaning)"), I1655, 0)</f>
        <v>0</v>
      </c>
      <c r="K1655">
        <f>IF(G1655&lt;&gt;"PM (Maintenance)", I1655, 0)</f>
        <v>5.5555558453003495E-4</v>
      </c>
      <c r="L1655" s="5">
        <f>MAX(tbl_Fact[[#This Row],[TotalBiscuitsMade]],tbl_Fact[[#This Row],[GoodMadeBiscuits]])</f>
        <v>247682</v>
      </c>
      <c r="M1655" s="5">
        <f>IF(tbl_Fact[[#This Row],[Operating_Hours]]&gt;0,tbl_Fact[[#This Row],[Operating_Hours]]*51840,0)</f>
        <v>0</v>
      </c>
    </row>
    <row r="1656" spans="1:13" hidden="1" x14ac:dyDescent="0.2">
      <c r="A1656" t="s">
        <v>5</v>
      </c>
      <c r="B1656" s="1">
        <v>44385.733553240738</v>
      </c>
      <c r="C1656" s="1">
        <v>44385.733634259261</v>
      </c>
      <c r="D1656">
        <v>0.116666667163372</v>
      </c>
      <c r="E1656">
        <v>247026</v>
      </c>
      <c r="F1656">
        <v>247578</v>
      </c>
      <c r="G1656" t="s">
        <v>43</v>
      </c>
      <c r="H1656" t="s">
        <v>3</v>
      </c>
      <c r="I1656">
        <f>tbl_Fact[[#This Row],[Duration]] / 60</f>
        <v>1.9444444527228666E-3</v>
      </c>
      <c r="J1656">
        <f>IF(OR(G1656="Run Time", G1656="CC (Changeover Cleaning)"), I1656, 0)</f>
        <v>1.9444444527228666E-3</v>
      </c>
      <c r="K1656">
        <f>IF(G1656&lt;&gt;"PM (Maintenance)", I1656, 0)</f>
        <v>1.9444444527228666E-3</v>
      </c>
      <c r="L1656" s="5">
        <f>MAX(tbl_Fact[[#This Row],[TotalBiscuitsMade]],tbl_Fact[[#This Row],[GoodMadeBiscuits]])</f>
        <v>247578</v>
      </c>
      <c r="M1656" s="5">
        <f>IF(tbl_Fact[[#This Row],[Operating_Hours]]&gt;0,tbl_Fact[[#This Row],[Operating_Hours]]*51840,0)</f>
        <v>100.8000004291534</v>
      </c>
    </row>
    <row r="1657" spans="1:13" hidden="1" x14ac:dyDescent="0.2">
      <c r="A1657" t="s">
        <v>5</v>
      </c>
      <c r="B1657" s="1">
        <v>44385.733634259261</v>
      </c>
      <c r="C1657" s="1">
        <v>44385.73364583333</v>
      </c>
      <c r="D1657">
        <v>1.6666667535901101E-2</v>
      </c>
      <c r="E1657">
        <v>246900</v>
      </c>
      <c r="F1657">
        <v>247944</v>
      </c>
      <c r="G1657" t="s">
        <v>44</v>
      </c>
      <c r="H1657" t="s">
        <v>3</v>
      </c>
      <c r="I1657">
        <f>tbl_Fact[[#This Row],[Duration]] / 60</f>
        <v>2.7777779226501834E-4</v>
      </c>
      <c r="J1657">
        <f>IF(OR(G1657="Run Time", G1657="CC (Changeover Cleaning)"), I1657, 0)</f>
        <v>0</v>
      </c>
      <c r="K1657">
        <f>IF(G1657&lt;&gt;"PM (Maintenance)", I1657, 0)</f>
        <v>2.7777779226501834E-4</v>
      </c>
      <c r="L1657" s="5">
        <f>MAX(tbl_Fact[[#This Row],[TotalBiscuitsMade]],tbl_Fact[[#This Row],[GoodMadeBiscuits]])</f>
        <v>247944</v>
      </c>
      <c r="M1657" s="5">
        <f>IF(tbl_Fact[[#This Row],[Operating_Hours]]&gt;0,tbl_Fact[[#This Row],[Operating_Hours]]*51840,0)</f>
        <v>0</v>
      </c>
    </row>
    <row r="1658" spans="1:13" hidden="1" x14ac:dyDescent="0.2">
      <c r="A1658" t="s">
        <v>5</v>
      </c>
      <c r="B1658" s="1">
        <v>44385.73364583333</v>
      </c>
      <c r="C1658" s="1">
        <v>44385.734039351853</v>
      </c>
      <c r="D1658">
        <v>0.56666666269302401</v>
      </c>
      <c r="E1658">
        <v>247145</v>
      </c>
      <c r="F1658">
        <v>247615</v>
      </c>
      <c r="G1658" t="s">
        <v>43</v>
      </c>
      <c r="H1658" t="s">
        <v>3</v>
      </c>
      <c r="I1658">
        <f>tbl_Fact[[#This Row],[Duration]] / 60</f>
        <v>9.4444443782170668E-3</v>
      </c>
      <c r="J1658">
        <f>IF(OR(G1658="Run Time", G1658="CC (Changeover Cleaning)"), I1658, 0)</f>
        <v>9.4444443782170668E-3</v>
      </c>
      <c r="K1658">
        <f>IF(G1658&lt;&gt;"PM (Maintenance)", I1658, 0)</f>
        <v>9.4444443782170668E-3</v>
      </c>
      <c r="L1658" s="5">
        <f>MAX(tbl_Fact[[#This Row],[TotalBiscuitsMade]],tbl_Fact[[#This Row],[GoodMadeBiscuits]])</f>
        <v>247615</v>
      </c>
      <c r="M1658" s="5">
        <f>IF(tbl_Fact[[#This Row],[Operating_Hours]]&gt;0,tbl_Fact[[#This Row],[Operating_Hours]]*51840,0)</f>
        <v>489.59999656677275</v>
      </c>
    </row>
    <row r="1659" spans="1:13" hidden="1" x14ac:dyDescent="0.2">
      <c r="A1659" t="s">
        <v>5</v>
      </c>
      <c r="B1659" s="1">
        <v>44385.734039351853</v>
      </c>
      <c r="C1659" s="1">
        <v>44385.735000000001</v>
      </c>
      <c r="D1659">
        <v>1.38333332538605</v>
      </c>
      <c r="E1659">
        <v>246988</v>
      </c>
      <c r="F1659">
        <v>247747</v>
      </c>
      <c r="G1659" t="s">
        <v>44</v>
      </c>
      <c r="H1659" t="s">
        <v>3</v>
      </c>
      <c r="I1659">
        <f>tbl_Fact[[#This Row],[Duration]] / 60</f>
        <v>2.3055555423100834E-2</v>
      </c>
      <c r="J1659">
        <f>IF(OR(G1659="Run Time", G1659="CC (Changeover Cleaning)"), I1659, 0)</f>
        <v>0</v>
      </c>
      <c r="K1659">
        <f>IF(G1659&lt;&gt;"PM (Maintenance)", I1659, 0)</f>
        <v>2.3055555423100834E-2</v>
      </c>
      <c r="L1659" s="5">
        <f>MAX(tbl_Fact[[#This Row],[TotalBiscuitsMade]],tbl_Fact[[#This Row],[GoodMadeBiscuits]])</f>
        <v>247747</v>
      </c>
      <c r="M1659" s="5">
        <f>IF(tbl_Fact[[#This Row],[Operating_Hours]]&gt;0,tbl_Fact[[#This Row],[Operating_Hours]]*51840,0)</f>
        <v>0</v>
      </c>
    </row>
    <row r="1660" spans="1:13" hidden="1" x14ac:dyDescent="0.2">
      <c r="A1660" t="s">
        <v>5</v>
      </c>
      <c r="B1660" s="1">
        <v>44385.735000000001</v>
      </c>
      <c r="C1660" s="1">
        <v>44385.735682870371</v>
      </c>
      <c r="D1660">
        <v>0.98333334922790505</v>
      </c>
      <c r="E1660">
        <v>247293</v>
      </c>
      <c r="F1660">
        <v>247915</v>
      </c>
      <c r="G1660" t="s">
        <v>43</v>
      </c>
      <c r="H1660" t="s">
        <v>3</v>
      </c>
      <c r="I1660">
        <f>tbl_Fact[[#This Row],[Duration]] / 60</f>
        <v>1.6388889153798419E-2</v>
      </c>
      <c r="J1660">
        <f>IF(OR(G1660="Run Time", G1660="CC (Changeover Cleaning)"), I1660, 0)</f>
        <v>1.6388889153798419E-2</v>
      </c>
      <c r="K1660">
        <f>IF(G1660&lt;&gt;"PM (Maintenance)", I1660, 0)</f>
        <v>1.6388889153798419E-2</v>
      </c>
      <c r="L1660" s="5">
        <f>MAX(tbl_Fact[[#This Row],[TotalBiscuitsMade]],tbl_Fact[[#This Row],[GoodMadeBiscuits]])</f>
        <v>247915</v>
      </c>
      <c r="M1660" s="5">
        <f>IF(tbl_Fact[[#This Row],[Operating_Hours]]&gt;0,tbl_Fact[[#This Row],[Operating_Hours]]*51840,0)</f>
        <v>849.60001373291004</v>
      </c>
    </row>
    <row r="1661" spans="1:13" hidden="1" x14ac:dyDescent="0.2">
      <c r="A1661" t="s">
        <v>5</v>
      </c>
      <c r="B1661" s="1">
        <v>44385.735682870371</v>
      </c>
      <c r="C1661" s="1">
        <v>44385.73605324074</v>
      </c>
      <c r="D1661">
        <v>0.53333336114883401</v>
      </c>
      <c r="E1661">
        <v>247813</v>
      </c>
      <c r="F1661">
        <v>248158</v>
      </c>
      <c r="G1661" t="s">
        <v>44</v>
      </c>
      <c r="H1661" t="s">
        <v>3</v>
      </c>
      <c r="I1661">
        <f>tbl_Fact[[#This Row],[Duration]] / 60</f>
        <v>8.8888893524805661E-3</v>
      </c>
      <c r="J1661">
        <f>IF(OR(G1661="Run Time", G1661="CC (Changeover Cleaning)"), I1661, 0)</f>
        <v>0</v>
      </c>
      <c r="K1661">
        <f>IF(G1661&lt;&gt;"PM (Maintenance)", I1661, 0)</f>
        <v>8.8888893524805661E-3</v>
      </c>
      <c r="L1661" s="5">
        <f>MAX(tbl_Fact[[#This Row],[TotalBiscuitsMade]],tbl_Fact[[#This Row],[GoodMadeBiscuits]])</f>
        <v>248158</v>
      </c>
      <c r="M1661" s="5">
        <f>IF(tbl_Fact[[#This Row],[Operating_Hours]]&gt;0,tbl_Fact[[#This Row],[Operating_Hours]]*51840,0)</f>
        <v>0</v>
      </c>
    </row>
    <row r="1662" spans="1:13" hidden="1" x14ac:dyDescent="0.2">
      <c r="A1662" t="s">
        <v>5</v>
      </c>
      <c r="B1662" s="1">
        <v>44385.73605324074</v>
      </c>
      <c r="C1662" s="1">
        <v>44385.739571759259</v>
      </c>
      <c r="D1662">
        <v>5.0666666030883798</v>
      </c>
      <c r="E1662">
        <v>247708</v>
      </c>
      <c r="F1662">
        <v>248234</v>
      </c>
      <c r="G1662" t="s">
        <v>43</v>
      </c>
      <c r="H1662" t="s">
        <v>3</v>
      </c>
      <c r="I1662">
        <f>tbl_Fact[[#This Row],[Duration]] / 60</f>
        <v>8.4444443384806334E-2</v>
      </c>
      <c r="J1662">
        <f>IF(OR(G1662="Run Time", G1662="CC (Changeover Cleaning)"), I1662, 0)</f>
        <v>8.4444443384806334E-2</v>
      </c>
      <c r="K1662">
        <f>IF(G1662&lt;&gt;"PM (Maintenance)", I1662, 0)</f>
        <v>8.4444443384806334E-2</v>
      </c>
      <c r="L1662" s="5">
        <f>MAX(tbl_Fact[[#This Row],[TotalBiscuitsMade]],tbl_Fact[[#This Row],[GoodMadeBiscuits]])</f>
        <v>248234</v>
      </c>
      <c r="M1662" s="5">
        <f>IF(tbl_Fact[[#This Row],[Operating_Hours]]&gt;0,tbl_Fact[[#This Row],[Operating_Hours]]*51840,0)</f>
        <v>4377.5999450683603</v>
      </c>
    </row>
    <row r="1663" spans="1:13" hidden="1" x14ac:dyDescent="0.2">
      <c r="A1663" t="s">
        <v>5</v>
      </c>
      <c r="B1663" s="1">
        <v>44385.739571759259</v>
      </c>
      <c r="C1663" s="1">
        <v>44385.740034722221</v>
      </c>
      <c r="D1663">
        <v>0.66666668653488204</v>
      </c>
      <c r="E1663">
        <v>247870</v>
      </c>
      <c r="F1663">
        <v>248457</v>
      </c>
      <c r="G1663" t="s">
        <v>44</v>
      </c>
      <c r="H1663" t="s">
        <v>3</v>
      </c>
      <c r="I1663">
        <f>tbl_Fact[[#This Row],[Duration]] / 60</f>
        <v>1.1111111442248033E-2</v>
      </c>
      <c r="J1663">
        <f>IF(OR(G1663="Run Time", G1663="CC (Changeover Cleaning)"), I1663, 0)</f>
        <v>0</v>
      </c>
      <c r="K1663">
        <f>IF(G1663&lt;&gt;"PM (Maintenance)", I1663, 0)</f>
        <v>1.1111111442248033E-2</v>
      </c>
      <c r="L1663" s="5">
        <f>MAX(tbl_Fact[[#This Row],[TotalBiscuitsMade]],tbl_Fact[[#This Row],[GoodMadeBiscuits]])</f>
        <v>248457</v>
      </c>
      <c r="M1663" s="5">
        <f>IF(tbl_Fact[[#This Row],[Operating_Hours]]&gt;0,tbl_Fact[[#This Row],[Operating_Hours]]*51840,0)</f>
        <v>0</v>
      </c>
    </row>
    <row r="1664" spans="1:13" hidden="1" x14ac:dyDescent="0.2">
      <c r="A1664" t="s">
        <v>5</v>
      </c>
      <c r="B1664" s="1">
        <v>44385.740034722221</v>
      </c>
      <c r="C1664" s="1">
        <v>44385.741168981483</v>
      </c>
      <c r="D1664">
        <v>1.63333332538605</v>
      </c>
      <c r="E1664">
        <v>247837</v>
      </c>
      <c r="F1664">
        <v>248731</v>
      </c>
      <c r="G1664" t="s">
        <v>43</v>
      </c>
      <c r="H1664" t="s">
        <v>3</v>
      </c>
      <c r="I1664">
        <f>tbl_Fact[[#This Row],[Duration]] / 60</f>
        <v>2.72222220897675E-2</v>
      </c>
      <c r="J1664">
        <f>IF(OR(G1664="Run Time", G1664="CC (Changeover Cleaning)"), I1664, 0)</f>
        <v>2.72222220897675E-2</v>
      </c>
      <c r="K1664">
        <f>IF(G1664&lt;&gt;"PM (Maintenance)", I1664, 0)</f>
        <v>2.72222220897675E-2</v>
      </c>
      <c r="L1664" s="5">
        <f>MAX(tbl_Fact[[#This Row],[TotalBiscuitsMade]],tbl_Fact[[#This Row],[GoodMadeBiscuits]])</f>
        <v>248731</v>
      </c>
      <c r="M1664" s="5">
        <f>IF(tbl_Fact[[#This Row],[Operating_Hours]]&gt;0,tbl_Fact[[#This Row],[Operating_Hours]]*51840,0)</f>
        <v>1411.1999931335472</v>
      </c>
    </row>
    <row r="1665" spans="1:13" hidden="1" x14ac:dyDescent="0.2">
      <c r="A1665" t="s">
        <v>5</v>
      </c>
      <c r="B1665" s="1">
        <v>44385.741168981483</v>
      </c>
      <c r="C1665" s="1">
        <v>44385.741585648146</v>
      </c>
      <c r="D1665">
        <v>0.60000002384185802</v>
      </c>
      <c r="E1665">
        <v>247874</v>
      </c>
      <c r="F1665">
        <v>248704</v>
      </c>
      <c r="G1665" t="s">
        <v>44</v>
      </c>
      <c r="H1665" t="s">
        <v>3</v>
      </c>
      <c r="I1665">
        <f>tbl_Fact[[#This Row],[Duration]] / 60</f>
        <v>1.00000003973643E-2</v>
      </c>
      <c r="J1665">
        <f>IF(OR(G1665="Run Time", G1665="CC (Changeover Cleaning)"), I1665, 0)</f>
        <v>0</v>
      </c>
      <c r="K1665">
        <f>IF(G1665&lt;&gt;"PM (Maintenance)", I1665, 0)</f>
        <v>1.00000003973643E-2</v>
      </c>
      <c r="L1665" s="5">
        <f>MAX(tbl_Fact[[#This Row],[TotalBiscuitsMade]],tbl_Fact[[#This Row],[GoodMadeBiscuits]])</f>
        <v>248704</v>
      </c>
      <c r="M1665" s="5">
        <f>IF(tbl_Fact[[#This Row],[Operating_Hours]]&gt;0,tbl_Fact[[#This Row],[Operating_Hours]]*51840,0)</f>
        <v>0</v>
      </c>
    </row>
    <row r="1666" spans="1:13" hidden="1" x14ac:dyDescent="0.2">
      <c r="A1666" t="s">
        <v>5</v>
      </c>
      <c r="B1666" s="1">
        <v>44385.741585648146</v>
      </c>
      <c r="C1666" s="1">
        <v>44385.743148148147</v>
      </c>
      <c r="D1666">
        <v>2.25</v>
      </c>
      <c r="E1666">
        <v>248095</v>
      </c>
      <c r="F1666">
        <v>248601</v>
      </c>
      <c r="G1666" t="s">
        <v>43</v>
      </c>
      <c r="H1666" t="s">
        <v>3</v>
      </c>
      <c r="I1666">
        <f>tbl_Fact[[#This Row],[Duration]] / 60</f>
        <v>3.7499999999999999E-2</v>
      </c>
      <c r="J1666">
        <f>IF(OR(G1666="Run Time", G1666="CC (Changeover Cleaning)"), I1666, 0)</f>
        <v>3.7499999999999999E-2</v>
      </c>
      <c r="K1666">
        <f>IF(G1666&lt;&gt;"PM (Maintenance)", I1666, 0)</f>
        <v>3.7499999999999999E-2</v>
      </c>
      <c r="L1666" s="5">
        <f>MAX(tbl_Fact[[#This Row],[TotalBiscuitsMade]],tbl_Fact[[#This Row],[GoodMadeBiscuits]])</f>
        <v>248601</v>
      </c>
      <c r="M1666" s="5">
        <f>IF(tbl_Fact[[#This Row],[Operating_Hours]]&gt;0,tbl_Fact[[#This Row],[Operating_Hours]]*51840,0)</f>
        <v>1944</v>
      </c>
    </row>
    <row r="1667" spans="1:13" hidden="1" x14ac:dyDescent="0.2">
      <c r="A1667" t="s">
        <v>5</v>
      </c>
      <c r="B1667" s="1">
        <v>44385.743148148147</v>
      </c>
      <c r="C1667" s="1">
        <v>44385.743425925924</v>
      </c>
      <c r="D1667">
        <v>0.40000000596046398</v>
      </c>
      <c r="E1667">
        <v>248180</v>
      </c>
      <c r="F1667">
        <v>248929</v>
      </c>
      <c r="G1667" t="s">
        <v>44</v>
      </c>
      <c r="H1667" t="s">
        <v>3</v>
      </c>
      <c r="I1667">
        <f>tbl_Fact[[#This Row],[Duration]] / 60</f>
        <v>6.6666667660077328E-3</v>
      </c>
      <c r="J1667">
        <f>IF(OR(G1667="Run Time", G1667="CC (Changeover Cleaning)"), I1667, 0)</f>
        <v>0</v>
      </c>
      <c r="K1667">
        <f>IF(G1667&lt;&gt;"PM (Maintenance)", I1667, 0)</f>
        <v>6.6666667660077328E-3</v>
      </c>
      <c r="L1667" s="5">
        <f>MAX(tbl_Fact[[#This Row],[TotalBiscuitsMade]],tbl_Fact[[#This Row],[GoodMadeBiscuits]])</f>
        <v>248929</v>
      </c>
      <c r="M1667" s="5">
        <f>IF(tbl_Fact[[#This Row],[Operating_Hours]]&gt;0,tbl_Fact[[#This Row],[Operating_Hours]]*51840,0)</f>
        <v>0</v>
      </c>
    </row>
    <row r="1668" spans="1:13" hidden="1" x14ac:dyDescent="0.2">
      <c r="A1668" t="s">
        <v>5</v>
      </c>
      <c r="B1668" s="1">
        <v>44385.743425925924</v>
      </c>
      <c r="C1668" s="1">
        <v>44385.744305555556</v>
      </c>
      <c r="D1668">
        <v>1.2666666507720901</v>
      </c>
      <c r="E1668">
        <v>248394</v>
      </c>
      <c r="F1668">
        <v>249174</v>
      </c>
      <c r="G1668" t="s">
        <v>43</v>
      </c>
      <c r="H1668" t="s">
        <v>3</v>
      </c>
      <c r="I1668">
        <f>tbl_Fact[[#This Row],[Duration]] / 60</f>
        <v>2.11111108462015E-2</v>
      </c>
      <c r="J1668">
        <f>IF(OR(G1668="Run Time", G1668="CC (Changeover Cleaning)"), I1668, 0)</f>
        <v>2.11111108462015E-2</v>
      </c>
      <c r="K1668">
        <f>IF(G1668&lt;&gt;"PM (Maintenance)", I1668, 0)</f>
        <v>2.11111108462015E-2</v>
      </c>
      <c r="L1668" s="5">
        <f>MAX(tbl_Fact[[#This Row],[TotalBiscuitsMade]],tbl_Fact[[#This Row],[GoodMadeBiscuits]])</f>
        <v>249174</v>
      </c>
      <c r="M1668" s="5">
        <f>IF(tbl_Fact[[#This Row],[Operating_Hours]]&gt;0,tbl_Fact[[#This Row],[Operating_Hours]]*51840,0)</f>
        <v>1094.3999862670858</v>
      </c>
    </row>
    <row r="1669" spans="1:13" hidden="1" x14ac:dyDescent="0.2">
      <c r="A1669" t="s">
        <v>5</v>
      </c>
      <c r="B1669" s="1">
        <v>44385.744305555556</v>
      </c>
      <c r="C1669" s="1">
        <v>44385.745034722226</v>
      </c>
      <c r="D1669">
        <v>1.04999995231628</v>
      </c>
      <c r="E1669">
        <v>248291</v>
      </c>
      <c r="F1669">
        <v>249061</v>
      </c>
      <c r="G1669" t="s">
        <v>44</v>
      </c>
      <c r="H1669" t="s">
        <v>3</v>
      </c>
      <c r="I1669">
        <f>tbl_Fact[[#This Row],[Duration]] / 60</f>
        <v>1.7499999205271333E-2</v>
      </c>
      <c r="J1669">
        <f>IF(OR(G1669="Run Time", G1669="CC (Changeover Cleaning)"), I1669, 0)</f>
        <v>0</v>
      </c>
      <c r="K1669">
        <f>IF(G1669&lt;&gt;"PM (Maintenance)", I1669, 0)</f>
        <v>1.7499999205271333E-2</v>
      </c>
      <c r="L1669" s="5">
        <f>MAX(tbl_Fact[[#This Row],[TotalBiscuitsMade]],tbl_Fact[[#This Row],[GoodMadeBiscuits]])</f>
        <v>249061</v>
      </c>
      <c r="M1669" s="5">
        <f>IF(tbl_Fact[[#This Row],[Operating_Hours]]&gt;0,tbl_Fact[[#This Row],[Operating_Hours]]*51840,0)</f>
        <v>0</v>
      </c>
    </row>
    <row r="1670" spans="1:13" hidden="1" x14ac:dyDescent="0.2">
      <c r="A1670" t="s">
        <v>5</v>
      </c>
      <c r="B1670" s="1">
        <v>44385.745034722226</v>
      </c>
      <c r="C1670" s="1">
        <v>44385.754120370373</v>
      </c>
      <c r="D1670">
        <v>13.0833330154419</v>
      </c>
      <c r="E1670">
        <v>248576</v>
      </c>
      <c r="F1670">
        <v>249366</v>
      </c>
      <c r="G1670" t="s">
        <v>43</v>
      </c>
      <c r="H1670" t="s">
        <v>3</v>
      </c>
      <c r="I1670">
        <f>tbl_Fact[[#This Row],[Duration]] / 60</f>
        <v>0.21805555025736501</v>
      </c>
      <c r="J1670">
        <f>IF(OR(G1670="Run Time", G1670="CC (Changeover Cleaning)"), I1670, 0)</f>
        <v>0.21805555025736501</v>
      </c>
      <c r="K1670">
        <f>IF(G1670&lt;&gt;"PM (Maintenance)", I1670, 0)</f>
        <v>0.21805555025736501</v>
      </c>
      <c r="L1670" s="5">
        <f>MAX(tbl_Fact[[#This Row],[TotalBiscuitsMade]],tbl_Fact[[#This Row],[GoodMadeBiscuits]])</f>
        <v>249366</v>
      </c>
      <c r="M1670" s="5">
        <f>IF(tbl_Fact[[#This Row],[Operating_Hours]]&gt;0,tbl_Fact[[#This Row],[Operating_Hours]]*51840,0)</f>
        <v>11303.999725341802</v>
      </c>
    </row>
    <row r="1671" spans="1:13" hidden="1" x14ac:dyDescent="0.2">
      <c r="A1671" t="s">
        <v>5</v>
      </c>
      <c r="B1671" s="1">
        <v>44385.754120370373</v>
      </c>
      <c r="C1671" s="1">
        <v>44385.755243055559</v>
      </c>
      <c r="D1671">
        <v>1.61666667461395</v>
      </c>
      <c r="E1671">
        <v>249364</v>
      </c>
      <c r="F1671">
        <v>250447</v>
      </c>
      <c r="G1671" t="s">
        <v>44</v>
      </c>
      <c r="H1671" t="s">
        <v>3</v>
      </c>
      <c r="I1671">
        <f>tbl_Fact[[#This Row],[Duration]] / 60</f>
        <v>2.6944444576899165E-2</v>
      </c>
      <c r="J1671">
        <f>IF(OR(G1671="Run Time", G1671="CC (Changeover Cleaning)"), I1671, 0)</f>
        <v>0</v>
      </c>
      <c r="K1671">
        <f>IF(G1671&lt;&gt;"PM (Maintenance)", I1671, 0)</f>
        <v>2.6944444576899165E-2</v>
      </c>
      <c r="L1671" s="5">
        <f>MAX(tbl_Fact[[#This Row],[TotalBiscuitsMade]],tbl_Fact[[#This Row],[GoodMadeBiscuits]])</f>
        <v>250447</v>
      </c>
      <c r="M1671" s="5">
        <f>IF(tbl_Fact[[#This Row],[Operating_Hours]]&gt;0,tbl_Fact[[#This Row],[Operating_Hours]]*51840,0)</f>
        <v>0</v>
      </c>
    </row>
    <row r="1672" spans="1:13" hidden="1" x14ac:dyDescent="0.2">
      <c r="A1672" t="s">
        <v>5</v>
      </c>
      <c r="B1672" s="1">
        <v>44385.755243055559</v>
      </c>
      <c r="C1672" s="1">
        <v>44385.757268518515</v>
      </c>
      <c r="D1672">
        <v>2.9166667461395299</v>
      </c>
      <c r="E1672">
        <v>249373</v>
      </c>
      <c r="F1672">
        <v>250100</v>
      </c>
      <c r="G1672" t="s">
        <v>43</v>
      </c>
      <c r="H1672" t="s">
        <v>3</v>
      </c>
      <c r="I1672">
        <f>tbl_Fact[[#This Row],[Duration]] / 60</f>
        <v>4.8611112435658833E-2</v>
      </c>
      <c r="J1672">
        <f>IF(OR(G1672="Run Time", G1672="CC (Changeover Cleaning)"), I1672, 0)</f>
        <v>4.8611112435658833E-2</v>
      </c>
      <c r="K1672">
        <f>IF(G1672&lt;&gt;"PM (Maintenance)", I1672, 0)</f>
        <v>4.8611112435658833E-2</v>
      </c>
      <c r="L1672" s="5">
        <f>MAX(tbl_Fact[[#This Row],[TotalBiscuitsMade]],tbl_Fact[[#This Row],[GoodMadeBiscuits]])</f>
        <v>250100</v>
      </c>
      <c r="M1672" s="5">
        <f>IF(tbl_Fact[[#This Row],[Operating_Hours]]&gt;0,tbl_Fact[[#This Row],[Operating_Hours]]*51840,0)</f>
        <v>2520.000068664554</v>
      </c>
    </row>
    <row r="1673" spans="1:13" hidden="1" x14ac:dyDescent="0.2">
      <c r="A1673" t="s">
        <v>5</v>
      </c>
      <c r="B1673" s="1">
        <v>44385.757268518515</v>
      </c>
      <c r="C1673" s="1">
        <v>44385.759733796294</v>
      </c>
      <c r="D1673">
        <v>3.5499999523162802</v>
      </c>
      <c r="E1673">
        <v>249433</v>
      </c>
      <c r="F1673">
        <v>250312</v>
      </c>
      <c r="G1673" t="s">
        <v>43</v>
      </c>
      <c r="H1673" t="s">
        <v>3</v>
      </c>
      <c r="I1673">
        <f>tbl_Fact[[#This Row],[Duration]] / 60</f>
        <v>5.9166665871938001E-2</v>
      </c>
      <c r="J1673">
        <f>IF(OR(G1673="Run Time", G1673="CC (Changeover Cleaning)"), I1673, 0)</f>
        <v>5.9166665871938001E-2</v>
      </c>
      <c r="K1673">
        <f>IF(G1673&lt;&gt;"PM (Maintenance)", I1673, 0)</f>
        <v>5.9166665871938001E-2</v>
      </c>
      <c r="L1673" s="5">
        <f>MAX(tbl_Fact[[#This Row],[TotalBiscuitsMade]],tbl_Fact[[#This Row],[GoodMadeBiscuits]])</f>
        <v>250312</v>
      </c>
      <c r="M1673" s="5">
        <f>IF(tbl_Fact[[#This Row],[Operating_Hours]]&gt;0,tbl_Fact[[#This Row],[Operating_Hours]]*51840,0)</f>
        <v>3067.1999588012659</v>
      </c>
    </row>
    <row r="1674" spans="1:13" hidden="1" x14ac:dyDescent="0.2">
      <c r="A1674" t="s">
        <v>5</v>
      </c>
      <c r="B1674" s="1">
        <v>44385.759733796294</v>
      </c>
      <c r="C1674" s="1">
        <v>44385.760347222225</v>
      </c>
      <c r="D1674">
        <v>0.88333332538604703</v>
      </c>
      <c r="E1674">
        <v>250090</v>
      </c>
      <c r="F1674">
        <v>250715</v>
      </c>
      <c r="G1674" t="s">
        <v>44</v>
      </c>
      <c r="H1674" t="s">
        <v>3</v>
      </c>
      <c r="I1674">
        <f>tbl_Fact[[#This Row],[Duration]] / 60</f>
        <v>1.4722222089767451E-2</v>
      </c>
      <c r="J1674">
        <f>IF(OR(G1674="Run Time", G1674="CC (Changeover Cleaning)"), I1674, 0)</f>
        <v>0</v>
      </c>
      <c r="K1674">
        <f>IF(G1674&lt;&gt;"PM (Maintenance)", I1674, 0)</f>
        <v>1.4722222089767451E-2</v>
      </c>
      <c r="L1674" s="5">
        <f>MAX(tbl_Fact[[#This Row],[TotalBiscuitsMade]],tbl_Fact[[#This Row],[GoodMadeBiscuits]])</f>
        <v>250715</v>
      </c>
      <c r="M1674" s="5">
        <f>IF(tbl_Fact[[#This Row],[Operating_Hours]]&gt;0,tbl_Fact[[#This Row],[Operating_Hours]]*51840,0)</f>
        <v>0</v>
      </c>
    </row>
    <row r="1675" spans="1:13" hidden="1" x14ac:dyDescent="0.2">
      <c r="A1675" t="s">
        <v>5</v>
      </c>
      <c r="B1675" s="1">
        <v>44385.760347222225</v>
      </c>
      <c r="C1675" s="1">
        <v>44385.764016203706</v>
      </c>
      <c r="D1675">
        <v>5.2833333015441903</v>
      </c>
      <c r="E1675">
        <v>249777</v>
      </c>
      <c r="F1675">
        <v>250807</v>
      </c>
      <c r="G1675" t="s">
        <v>43</v>
      </c>
      <c r="H1675" t="s">
        <v>3</v>
      </c>
      <c r="I1675">
        <f>tbl_Fact[[#This Row],[Duration]] / 60</f>
        <v>8.8055555025736504E-2</v>
      </c>
      <c r="J1675">
        <f>IF(OR(G1675="Run Time", G1675="CC (Changeover Cleaning)"), I1675, 0)</f>
        <v>8.8055555025736504E-2</v>
      </c>
      <c r="K1675">
        <f>IF(G1675&lt;&gt;"PM (Maintenance)", I1675, 0)</f>
        <v>8.8055555025736504E-2</v>
      </c>
      <c r="L1675" s="5">
        <f>MAX(tbl_Fact[[#This Row],[TotalBiscuitsMade]],tbl_Fact[[#This Row],[GoodMadeBiscuits]])</f>
        <v>250807</v>
      </c>
      <c r="M1675" s="5">
        <f>IF(tbl_Fact[[#This Row],[Operating_Hours]]&gt;0,tbl_Fact[[#This Row],[Operating_Hours]]*51840,0)</f>
        <v>4564.7999725341806</v>
      </c>
    </row>
    <row r="1676" spans="1:13" hidden="1" x14ac:dyDescent="0.2">
      <c r="A1676" t="s">
        <v>5</v>
      </c>
      <c r="B1676" s="1">
        <v>44385.764016203706</v>
      </c>
      <c r="C1676" s="1">
        <v>44385.766597222224</v>
      </c>
      <c r="D1676">
        <v>3.7166666984558101</v>
      </c>
      <c r="E1676">
        <v>252375</v>
      </c>
      <c r="F1676">
        <v>252953</v>
      </c>
      <c r="G1676" t="s">
        <v>44</v>
      </c>
      <c r="H1676" t="s">
        <v>3</v>
      </c>
      <c r="I1676">
        <f>tbl_Fact[[#This Row],[Duration]] / 60</f>
        <v>6.1944444974263504E-2</v>
      </c>
      <c r="J1676">
        <f>IF(OR(G1676="Run Time", G1676="CC (Changeover Cleaning)"), I1676, 0)</f>
        <v>0</v>
      </c>
      <c r="K1676">
        <f>IF(G1676&lt;&gt;"PM (Maintenance)", I1676, 0)</f>
        <v>6.1944444974263504E-2</v>
      </c>
      <c r="L1676" s="5">
        <f>MAX(tbl_Fact[[#This Row],[TotalBiscuitsMade]],tbl_Fact[[#This Row],[GoodMadeBiscuits]])</f>
        <v>252953</v>
      </c>
      <c r="M1676" s="5">
        <f>IF(tbl_Fact[[#This Row],[Operating_Hours]]&gt;0,tbl_Fact[[#This Row],[Operating_Hours]]*51840,0)</f>
        <v>0</v>
      </c>
    </row>
    <row r="1677" spans="1:13" hidden="1" x14ac:dyDescent="0.2">
      <c r="A1677" t="s">
        <v>5</v>
      </c>
      <c r="B1677" s="1">
        <v>44385.766597222224</v>
      </c>
      <c r="C1677" s="1">
        <v>44385.795474537037</v>
      </c>
      <c r="D1677">
        <v>41.583332061767599</v>
      </c>
      <c r="E1677">
        <v>252500</v>
      </c>
      <c r="F1677">
        <v>253365</v>
      </c>
      <c r="G1677" t="s">
        <v>43</v>
      </c>
      <c r="H1677" t="s">
        <v>3</v>
      </c>
      <c r="I1677">
        <f>tbl_Fact[[#This Row],[Duration]] / 60</f>
        <v>0.69305553436279332</v>
      </c>
      <c r="J1677">
        <f>IF(OR(G1677="Run Time", G1677="CC (Changeover Cleaning)"), I1677, 0)</f>
        <v>0.69305553436279332</v>
      </c>
      <c r="K1677">
        <f>IF(G1677&lt;&gt;"PM (Maintenance)", I1677, 0)</f>
        <v>0.69305553436279332</v>
      </c>
      <c r="L1677" s="5">
        <f>MAX(tbl_Fact[[#This Row],[TotalBiscuitsMade]],tbl_Fact[[#This Row],[GoodMadeBiscuits]])</f>
        <v>253365</v>
      </c>
      <c r="M1677" s="5">
        <f>IF(tbl_Fact[[#This Row],[Operating_Hours]]&gt;0,tbl_Fact[[#This Row],[Operating_Hours]]*51840,0)</f>
        <v>35927.998901367209</v>
      </c>
    </row>
    <row r="1678" spans="1:13" hidden="1" x14ac:dyDescent="0.2">
      <c r="A1678" t="s">
        <v>5</v>
      </c>
      <c r="B1678" s="1">
        <v>44385.766597222224</v>
      </c>
      <c r="C1678" s="1">
        <v>44385.766597222224</v>
      </c>
      <c r="D1678">
        <v>0</v>
      </c>
      <c r="E1678">
        <v>252397</v>
      </c>
      <c r="F1678">
        <v>253374</v>
      </c>
      <c r="G1678" t="s">
        <v>43</v>
      </c>
      <c r="H1678" t="s">
        <v>3</v>
      </c>
      <c r="I1678">
        <f>tbl_Fact[[#This Row],[Duration]] / 60</f>
        <v>0</v>
      </c>
      <c r="J1678">
        <f>IF(OR(G1678="Run Time", G1678="CC (Changeover Cleaning)"), I1678, 0)</f>
        <v>0</v>
      </c>
      <c r="K1678">
        <f>IF(G1678&lt;&gt;"PM (Maintenance)", I1678, 0)</f>
        <v>0</v>
      </c>
      <c r="L1678" s="5">
        <f>MAX(tbl_Fact[[#This Row],[TotalBiscuitsMade]],tbl_Fact[[#This Row],[GoodMadeBiscuits]])</f>
        <v>253374</v>
      </c>
      <c r="M1678" s="5">
        <f>IF(tbl_Fact[[#This Row],[Operating_Hours]]&gt;0,tbl_Fact[[#This Row],[Operating_Hours]]*51840,0)</f>
        <v>0</v>
      </c>
    </row>
    <row r="1679" spans="1:13" hidden="1" x14ac:dyDescent="0.2">
      <c r="A1679" t="s">
        <v>5</v>
      </c>
      <c r="B1679" s="1">
        <v>44385.795474537037</v>
      </c>
      <c r="C1679" s="1">
        <v>44385.80265046296</v>
      </c>
      <c r="D1679">
        <v>10.3333330154419</v>
      </c>
      <c r="E1679">
        <v>259551</v>
      </c>
      <c r="F1679">
        <v>7312</v>
      </c>
      <c r="G1679" t="s">
        <v>44</v>
      </c>
      <c r="H1679" t="s">
        <v>3</v>
      </c>
      <c r="I1679">
        <f>tbl_Fact[[#This Row],[Duration]] / 60</f>
        <v>0.17222221692403167</v>
      </c>
      <c r="J1679">
        <f>IF(OR(G1679="Run Time", G1679="CC (Changeover Cleaning)"), I1679, 0)</f>
        <v>0</v>
      </c>
      <c r="K1679">
        <f>IF(G1679&lt;&gt;"PM (Maintenance)", I1679, 0)</f>
        <v>0.17222221692403167</v>
      </c>
      <c r="L1679" s="5">
        <f>MAX(tbl_Fact[[#This Row],[TotalBiscuitsMade]],tbl_Fact[[#This Row],[GoodMadeBiscuits]])</f>
        <v>259551</v>
      </c>
      <c r="M1679" s="5">
        <f>IF(tbl_Fact[[#This Row],[Operating_Hours]]&gt;0,tbl_Fact[[#This Row],[Operating_Hours]]*51840,0)</f>
        <v>0</v>
      </c>
    </row>
    <row r="1680" spans="1:13" hidden="1" x14ac:dyDescent="0.2">
      <c r="A1680" t="s">
        <v>5</v>
      </c>
      <c r="B1680" s="1">
        <v>44385.80265046296</v>
      </c>
      <c r="C1680" s="1">
        <v>44385.814953703702</v>
      </c>
      <c r="D1680">
        <v>17.716667175293001</v>
      </c>
      <c r="E1680">
        <v>259641</v>
      </c>
      <c r="F1680">
        <v>7163</v>
      </c>
      <c r="G1680" t="s">
        <v>43</v>
      </c>
      <c r="H1680" t="s">
        <v>3</v>
      </c>
      <c r="I1680">
        <f>tbl_Fact[[#This Row],[Duration]] / 60</f>
        <v>0.29527778625488332</v>
      </c>
      <c r="J1680">
        <f>IF(OR(G1680="Run Time", G1680="CC (Changeover Cleaning)"), I1680, 0)</f>
        <v>0.29527778625488332</v>
      </c>
      <c r="K1680">
        <f>IF(G1680&lt;&gt;"PM (Maintenance)", I1680, 0)</f>
        <v>0.29527778625488332</v>
      </c>
      <c r="L1680" s="5">
        <f>MAX(tbl_Fact[[#This Row],[TotalBiscuitsMade]],tbl_Fact[[#This Row],[GoodMadeBiscuits]])</f>
        <v>259641</v>
      </c>
      <c r="M1680" s="5">
        <f>IF(tbl_Fact[[#This Row],[Operating_Hours]]&gt;0,tbl_Fact[[#This Row],[Operating_Hours]]*51840,0)</f>
        <v>15307.200439453152</v>
      </c>
    </row>
    <row r="1681" spans="1:13" hidden="1" x14ac:dyDescent="0.2">
      <c r="A1681" t="s">
        <v>5</v>
      </c>
      <c r="B1681" s="1">
        <v>44385.814953703702</v>
      </c>
      <c r="C1681" s="1">
        <v>44385.815821759257</v>
      </c>
      <c r="D1681">
        <v>1.25</v>
      </c>
      <c r="E1681">
        <v>259769</v>
      </c>
      <c r="F1681">
        <v>7858</v>
      </c>
      <c r="G1681" t="s">
        <v>44</v>
      </c>
      <c r="H1681" t="s">
        <v>3</v>
      </c>
      <c r="I1681">
        <f>tbl_Fact[[#This Row],[Duration]] / 60</f>
        <v>2.0833333333333332E-2</v>
      </c>
      <c r="J1681">
        <f>IF(OR(G1681="Run Time", G1681="CC (Changeover Cleaning)"), I1681, 0)</f>
        <v>0</v>
      </c>
      <c r="K1681">
        <f>IF(G1681&lt;&gt;"PM (Maintenance)", I1681, 0)</f>
        <v>2.0833333333333332E-2</v>
      </c>
      <c r="L1681" s="5">
        <f>MAX(tbl_Fact[[#This Row],[TotalBiscuitsMade]],tbl_Fact[[#This Row],[GoodMadeBiscuits]])</f>
        <v>259769</v>
      </c>
      <c r="M1681" s="5">
        <f>IF(tbl_Fact[[#This Row],[Operating_Hours]]&gt;0,tbl_Fact[[#This Row],[Operating_Hours]]*51840,0)</f>
        <v>0</v>
      </c>
    </row>
    <row r="1682" spans="1:13" hidden="1" x14ac:dyDescent="0.2">
      <c r="A1682" t="s">
        <v>5</v>
      </c>
      <c r="B1682" s="1">
        <v>44385.815821759257</v>
      </c>
      <c r="C1682" s="1">
        <v>44385.838807870372</v>
      </c>
      <c r="D1682">
        <v>33.099998474121101</v>
      </c>
      <c r="E1682">
        <v>259612</v>
      </c>
      <c r="F1682">
        <v>7548</v>
      </c>
      <c r="G1682" t="s">
        <v>43</v>
      </c>
      <c r="H1682" t="s">
        <v>25</v>
      </c>
      <c r="I1682">
        <f>tbl_Fact[[#This Row],[Duration]] / 60</f>
        <v>0.5516666412353517</v>
      </c>
      <c r="J1682">
        <f>IF(OR(G1682="Run Time", G1682="CC (Changeover Cleaning)"), I1682, 0)</f>
        <v>0.5516666412353517</v>
      </c>
      <c r="K1682">
        <f>IF(G1682&lt;&gt;"PM (Maintenance)", I1682, 0)</f>
        <v>0.5516666412353517</v>
      </c>
      <c r="L1682" s="5">
        <f>MAX(tbl_Fact[[#This Row],[TotalBiscuitsMade]],tbl_Fact[[#This Row],[GoodMadeBiscuits]])</f>
        <v>259612</v>
      </c>
      <c r="M1682" s="5">
        <f>IF(tbl_Fact[[#This Row],[Operating_Hours]]&gt;0,tbl_Fact[[#This Row],[Operating_Hours]]*51840,0)</f>
        <v>28598.398681640632</v>
      </c>
    </row>
    <row r="1683" spans="1:13" hidden="1" x14ac:dyDescent="0.2">
      <c r="A1683" t="s">
        <v>5</v>
      </c>
      <c r="B1683" s="1">
        <v>44385.838807870372</v>
      </c>
      <c r="C1683" s="1">
        <v>44385.859409722223</v>
      </c>
      <c r="D1683">
        <v>29.6666660308838</v>
      </c>
      <c r="E1683">
        <v>259736</v>
      </c>
      <c r="F1683">
        <v>7564</v>
      </c>
      <c r="G1683" t="s">
        <v>44</v>
      </c>
      <c r="H1683" t="s">
        <v>25</v>
      </c>
      <c r="I1683">
        <f>tbl_Fact[[#This Row],[Duration]] / 60</f>
        <v>0.4944444338480633</v>
      </c>
      <c r="J1683">
        <f>IF(OR(G1683="Run Time", G1683="CC (Changeover Cleaning)"), I1683, 0)</f>
        <v>0</v>
      </c>
      <c r="K1683">
        <f>IF(G1683&lt;&gt;"PM (Maintenance)", I1683, 0)</f>
        <v>0.4944444338480633</v>
      </c>
      <c r="L1683" s="5">
        <f>MAX(tbl_Fact[[#This Row],[TotalBiscuitsMade]],tbl_Fact[[#This Row],[GoodMadeBiscuits]])</f>
        <v>259736</v>
      </c>
      <c r="M1683" s="5">
        <f>IF(tbl_Fact[[#This Row],[Operating_Hours]]&gt;0,tbl_Fact[[#This Row],[Operating_Hours]]*51840,0)</f>
        <v>0</v>
      </c>
    </row>
    <row r="1684" spans="1:13" hidden="1" x14ac:dyDescent="0.2">
      <c r="A1684" t="s">
        <v>5</v>
      </c>
      <c r="B1684" s="1">
        <v>44385.859409722223</v>
      </c>
      <c r="C1684" s="1">
        <v>44385.860625000001</v>
      </c>
      <c r="D1684">
        <v>1.75</v>
      </c>
      <c r="E1684">
        <v>259652</v>
      </c>
      <c r="F1684">
        <v>7704</v>
      </c>
      <c r="G1684" t="s">
        <v>43</v>
      </c>
      <c r="H1684" t="s">
        <v>25</v>
      </c>
      <c r="I1684">
        <f>tbl_Fact[[#This Row],[Duration]] / 60</f>
        <v>2.9166666666666667E-2</v>
      </c>
      <c r="J1684">
        <f>IF(OR(G1684="Run Time", G1684="CC (Changeover Cleaning)"), I1684, 0)</f>
        <v>2.9166666666666667E-2</v>
      </c>
      <c r="K1684">
        <f>IF(G1684&lt;&gt;"PM (Maintenance)", I1684, 0)</f>
        <v>2.9166666666666667E-2</v>
      </c>
      <c r="L1684" s="5">
        <f>MAX(tbl_Fact[[#This Row],[TotalBiscuitsMade]],tbl_Fact[[#This Row],[GoodMadeBiscuits]])</f>
        <v>259652</v>
      </c>
      <c r="M1684" s="5">
        <f>IF(tbl_Fact[[#This Row],[Operating_Hours]]&gt;0,tbl_Fact[[#This Row],[Operating_Hours]]*51840,0)</f>
        <v>1512</v>
      </c>
    </row>
    <row r="1685" spans="1:13" hidden="1" x14ac:dyDescent="0.2">
      <c r="A1685" t="s">
        <v>5</v>
      </c>
      <c r="B1685" s="1">
        <v>44385.860625000001</v>
      </c>
      <c r="C1685" s="1">
        <v>44385.860694444447</v>
      </c>
      <c r="D1685">
        <v>0.10000000149011599</v>
      </c>
      <c r="E1685">
        <v>259849</v>
      </c>
      <c r="F1685">
        <v>7612</v>
      </c>
      <c r="G1685" t="s">
        <v>44</v>
      </c>
      <c r="H1685" t="s">
        <v>25</v>
      </c>
      <c r="I1685">
        <f>tbl_Fact[[#This Row],[Duration]] / 60</f>
        <v>1.6666666915019332E-3</v>
      </c>
      <c r="J1685">
        <f>IF(OR(G1685="Run Time", G1685="CC (Changeover Cleaning)"), I1685, 0)</f>
        <v>0</v>
      </c>
      <c r="K1685">
        <f>IF(G1685&lt;&gt;"PM (Maintenance)", I1685, 0)</f>
        <v>1.6666666915019332E-3</v>
      </c>
      <c r="L1685" s="5">
        <f>MAX(tbl_Fact[[#This Row],[TotalBiscuitsMade]],tbl_Fact[[#This Row],[GoodMadeBiscuits]])</f>
        <v>259849</v>
      </c>
      <c r="M1685" s="5">
        <f>IF(tbl_Fact[[#This Row],[Operating_Hours]]&gt;0,tbl_Fact[[#This Row],[Operating_Hours]]*51840,0)</f>
        <v>0</v>
      </c>
    </row>
    <row r="1686" spans="1:13" hidden="1" x14ac:dyDescent="0.2">
      <c r="A1686" t="s">
        <v>5</v>
      </c>
      <c r="B1686" s="1">
        <v>44385.860694444447</v>
      </c>
      <c r="C1686" s="1">
        <v>44385.862476851849</v>
      </c>
      <c r="D1686">
        <v>2.5666666030883798</v>
      </c>
      <c r="E1686">
        <v>259935</v>
      </c>
      <c r="F1686">
        <v>7427</v>
      </c>
      <c r="G1686" t="s">
        <v>43</v>
      </c>
      <c r="H1686" t="s">
        <v>25</v>
      </c>
      <c r="I1686">
        <f>tbl_Fact[[#This Row],[Duration]] / 60</f>
        <v>4.2777776718139662E-2</v>
      </c>
      <c r="J1686">
        <f>IF(OR(G1686="Run Time", G1686="CC (Changeover Cleaning)"), I1686, 0)</f>
        <v>4.2777776718139662E-2</v>
      </c>
      <c r="K1686">
        <f>IF(G1686&lt;&gt;"PM (Maintenance)", I1686, 0)</f>
        <v>4.2777776718139662E-2</v>
      </c>
      <c r="L1686" s="5">
        <f>MAX(tbl_Fact[[#This Row],[TotalBiscuitsMade]],tbl_Fact[[#This Row],[GoodMadeBiscuits]])</f>
        <v>259935</v>
      </c>
      <c r="M1686" s="5">
        <f>IF(tbl_Fact[[#This Row],[Operating_Hours]]&gt;0,tbl_Fact[[#This Row],[Operating_Hours]]*51840,0)</f>
        <v>2217.5999450683603</v>
      </c>
    </row>
    <row r="1687" spans="1:13" hidden="1" x14ac:dyDescent="0.2">
      <c r="A1687" t="s">
        <v>5</v>
      </c>
      <c r="B1687" s="1">
        <v>44385.862476851849</v>
      </c>
      <c r="C1687" s="1">
        <v>44385.862534722219</v>
      </c>
      <c r="D1687">
        <v>8.3333335816860199E-2</v>
      </c>
      <c r="E1687">
        <v>259717</v>
      </c>
      <c r="F1687">
        <v>7733</v>
      </c>
      <c r="G1687" t="s">
        <v>44</v>
      </c>
      <c r="H1687" t="s">
        <v>25</v>
      </c>
      <c r="I1687">
        <f>tbl_Fact[[#This Row],[Duration]] / 60</f>
        <v>1.3888889302810033E-3</v>
      </c>
      <c r="J1687">
        <f>IF(OR(G1687="Run Time", G1687="CC (Changeover Cleaning)"), I1687, 0)</f>
        <v>0</v>
      </c>
      <c r="K1687">
        <f>IF(G1687&lt;&gt;"PM (Maintenance)", I1687, 0)</f>
        <v>1.3888889302810033E-3</v>
      </c>
      <c r="L1687" s="5">
        <f>MAX(tbl_Fact[[#This Row],[TotalBiscuitsMade]],tbl_Fact[[#This Row],[GoodMadeBiscuits]])</f>
        <v>259717</v>
      </c>
      <c r="M1687" s="5">
        <f>IF(tbl_Fact[[#This Row],[Operating_Hours]]&gt;0,tbl_Fact[[#This Row],[Operating_Hours]]*51840,0)</f>
        <v>0</v>
      </c>
    </row>
    <row r="1688" spans="1:13" hidden="1" x14ac:dyDescent="0.2">
      <c r="A1688" t="s">
        <v>5</v>
      </c>
      <c r="B1688" s="1">
        <v>44385.862534722219</v>
      </c>
      <c r="C1688" s="1">
        <v>44385.864340277774</v>
      </c>
      <c r="D1688">
        <v>2.5999999046325701</v>
      </c>
      <c r="E1688">
        <v>259658</v>
      </c>
      <c r="F1688">
        <v>7427</v>
      </c>
      <c r="G1688" t="s">
        <v>43</v>
      </c>
      <c r="H1688" t="s">
        <v>25</v>
      </c>
      <c r="I1688">
        <f>tbl_Fact[[#This Row],[Duration]] / 60</f>
        <v>4.3333331743876172E-2</v>
      </c>
      <c r="J1688">
        <f>IF(OR(G1688="Run Time", G1688="CC (Changeover Cleaning)"), I1688, 0)</f>
        <v>4.3333331743876172E-2</v>
      </c>
      <c r="K1688">
        <f>IF(G1688&lt;&gt;"PM (Maintenance)", I1688, 0)</f>
        <v>4.3333331743876172E-2</v>
      </c>
      <c r="L1688" s="5">
        <f>MAX(tbl_Fact[[#This Row],[TotalBiscuitsMade]],tbl_Fact[[#This Row],[GoodMadeBiscuits]])</f>
        <v>259658</v>
      </c>
      <c r="M1688" s="5">
        <f>IF(tbl_Fact[[#This Row],[Operating_Hours]]&gt;0,tbl_Fact[[#This Row],[Operating_Hours]]*51840,0)</f>
        <v>2246.3999176025409</v>
      </c>
    </row>
    <row r="1689" spans="1:13" hidden="1" x14ac:dyDescent="0.2">
      <c r="A1689" t="s">
        <v>5</v>
      </c>
      <c r="B1689" s="1">
        <v>44385.864340277774</v>
      </c>
      <c r="C1689" s="1">
        <v>44385.86478009259</v>
      </c>
      <c r="D1689">
        <v>0.63333332538604703</v>
      </c>
      <c r="E1689">
        <v>259779</v>
      </c>
      <c r="F1689">
        <v>7627</v>
      </c>
      <c r="G1689" t="s">
        <v>44</v>
      </c>
      <c r="H1689" t="s">
        <v>25</v>
      </c>
      <c r="I1689">
        <f>tbl_Fact[[#This Row],[Duration]] / 60</f>
        <v>1.0555555423100783E-2</v>
      </c>
      <c r="J1689">
        <f>IF(OR(G1689="Run Time", G1689="CC (Changeover Cleaning)"), I1689, 0)</f>
        <v>0</v>
      </c>
      <c r="K1689">
        <f>IF(G1689&lt;&gt;"PM (Maintenance)", I1689, 0)</f>
        <v>1.0555555423100783E-2</v>
      </c>
      <c r="L1689" s="5">
        <f>MAX(tbl_Fact[[#This Row],[TotalBiscuitsMade]],tbl_Fact[[#This Row],[GoodMadeBiscuits]])</f>
        <v>259779</v>
      </c>
      <c r="M1689" s="5">
        <f>IF(tbl_Fact[[#This Row],[Operating_Hours]]&gt;0,tbl_Fact[[#This Row],[Operating_Hours]]*51840,0)</f>
        <v>0</v>
      </c>
    </row>
    <row r="1690" spans="1:13" hidden="1" x14ac:dyDescent="0.2">
      <c r="A1690" t="s">
        <v>5</v>
      </c>
      <c r="B1690" s="1">
        <v>44385.86478009259</v>
      </c>
      <c r="C1690" s="1">
        <v>44385.866574074076</v>
      </c>
      <c r="D1690">
        <v>2.5833332538604701</v>
      </c>
      <c r="E1690">
        <v>259820</v>
      </c>
      <c r="F1690">
        <v>7530</v>
      </c>
      <c r="G1690" t="s">
        <v>43</v>
      </c>
      <c r="H1690" t="s">
        <v>25</v>
      </c>
      <c r="I1690">
        <f>tbl_Fact[[#This Row],[Duration]] / 60</f>
        <v>4.3055554231007834E-2</v>
      </c>
      <c r="J1690">
        <f>IF(OR(G1690="Run Time", G1690="CC (Changeover Cleaning)"), I1690, 0)</f>
        <v>4.3055554231007834E-2</v>
      </c>
      <c r="K1690">
        <f>IF(G1690&lt;&gt;"PM (Maintenance)", I1690, 0)</f>
        <v>4.3055554231007834E-2</v>
      </c>
      <c r="L1690" s="5">
        <f>MAX(tbl_Fact[[#This Row],[TotalBiscuitsMade]],tbl_Fact[[#This Row],[GoodMadeBiscuits]])</f>
        <v>259820</v>
      </c>
      <c r="M1690" s="5">
        <f>IF(tbl_Fact[[#This Row],[Operating_Hours]]&gt;0,tbl_Fact[[#This Row],[Operating_Hours]]*51840,0)</f>
        <v>2231.999931335446</v>
      </c>
    </row>
    <row r="1691" spans="1:13" hidden="1" x14ac:dyDescent="0.2">
      <c r="A1691" t="s">
        <v>5</v>
      </c>
      <c r="B1691" s="1">
        <v>44385.866574074076</v>
      </c>
      <c r="C1691" s="1">
        <v>44385.866631944446</v>
      </c>
      <c r="D1691">
        <v>8.3333335816860199E-2</v>
      </c>
      <c r="E1691">
        <v>259681</v>
      </c>
      <c r="F1691">
        <v>7631</v>
      </c>
      <c r="G1691" t="s">
        <v>44</v>
      </c>
      <c r="H1691" t="s">
        <v>25</v>
      </c>
      <c r="I1691">
        <f>tbl_Fact[[#This Row],[Duration]] / 60</f>
        <v>1.3888889302810033E-3</v>
      </c>
      <c r="J1691">
        <f>IF(OR(G1691="Run Time", G1691="CC (Changeover Cleaning)"), I1691, 0)</f>
        <v>0</v>
      </c>
      <c r="K1691">
        <f>IF(G1691&lt;&gt;"PM (Maintenance)", I1691, 0)</f>
        <v>1.3888889302810033E-3</v>
      </c>
      <c r="L1691" s="5">
        <f>MAX(tbl_Fact[[#This Row],[TotalBiscuitsMade]],tbl_Fact[[#This Row],[GoodMadeBiscuits]])</f>
        <v>259681</v>
      </c>
      <c r="M1691" s="5">
        <f>IF(tbl_Fact[[#This Row],[Operating_Hours]]&gt;0,tbl_Fact[[#This Row],[Operating_Hours]]*51840,0)</f>
        <v>0</v>
      </c>
    </row>
    <row r="1692" spans="1:13" hidden="1" x14ac:dyDescent="0.2">
      <c r="A1692" t="s">
        <v>5</v>
      </c>
      <c r="B1692" s="1">
        <v>44385.866631944446</v>
      </c>
      <c r="C1692" s="1">
        <v>44385.868402777778</v>
      </c>
      <c r="D1692">
        <v>2.5499999523162802</v>
      </c>
      <c r="E1692">
        <v>259668</v>
      </c>
      <c r="F1692">
        <v>7740</v>
      </c>
      <c r="G1692" t="s">
        <v>43</v>
      </c>
      <c r="H1692" t="s">
        <v>25</v>
      </c>
      <c r="I1692">
        <f>tbl_Fact[[#This Row],[Duration]] / 60</f>
        <v>4.2499999205271338E-2</v>
      </c>
      <c r="J1692">
        <f>IF(OR(G1692="Run Time", G1692="CC (Changeover Cleaning)"), I1692, 0)</f>
        <v>4.2499999205271338E-2</v>
      </c>
      <c r="K1692">
        <f>IF(G1692&lt;&gt;"PM (Maintenance)", I1692, 0)</f>
        <v>4.2499999205271338E-2</v>
      </c>
      <c r="L1692" s="5">
        <f>MAX(tbl_Fact[[#This Row],[TotalBiscuitsMade]],tbl_Fact[[#This Row],[GoodMadeBiscuits]])</f>
        <v>259668</v>
      </c>
      <c r="M1692" s="5">
        <f>IF(tbl_Fact[[#This Row],[Operating_Hours]]&gt;0,tbl_Fact[[#This Row],[Operating_Hours]]*51840,0)</f>
        <v>2203.1999588012663</v>
      </c>
    </row>
    <row r="1693" spans="1:13" hidden="1" x14ac:dyDescent="0.2">
      <c r="A1693" t="s">
        <v>5</v>
      </c>
      <c r="B1693" s="1">
        <v>44385.868402777778</v>
      </c>
      <c r="C1693" s="1">
        <v>44385.882754629631</v>
      </c>
      <c r="D1693">
        <v>20.6666660308838</v>
      </c>
      <c r="E1693">
        <v>260086</v>
      </c>
      <c r="F1693">
        <v>7462</v>
      </c>
      <c r="G1693" t="s">
        <v>44</v>
      </c>
      <c r="H1693" t="s">
        <v>25</v>
      </c>
      <c r="I1693">
        <f>tbl_Fact[[#This Row],[Duration]] / 60</f>
        <v>0.34444443384806334</v>
      </c>
      <c r="J1693">
        <f>IF(OR(G1693="Run Time", G1693="CC (Changeover Cleaning)"), I1693, 0)</f>
        <v>0</v>
      </c>
      <c r="K1693">
        <f>IF(G1693&lt;&gt;"PM (Maintenance)", I1693, 0)</f>
        <v>0.34444443384806334</v>
      </c>
      <c r="L1693" s="5">
        <f>MAX(tbl_Fact[[#This Row],[TotalBiscuitsMade]],tbl_Fact[[#This Row],[GoodMadeBiscuits]])</f>
        <v>260086</v>
      </c>
      <c r="M1693" s="5">
        <f>IF(tbl_Fact[[#This Row],[Operating_Hours]]&gt;0,tbl_Fact[[#This Row],[Operating_Hours]]*51840,0)</f>
        <v>0</v>
      </c>
    </row>
    <row r="1694" spans="1:13" hidden="1" x14ac:dyDescent="0.2">
      <c r="A1694" t="s">
        <v>5</v>
      </c>
      <c r="B1694" s="1">
        <v>44385.882754629631</v>
      </c>
      <c r="C1694" s="1">
        <v>44385.882789351854</v>
      </c>
      <c r="D1694">
        <v>5.0000000745058101E-2</v>
      </c>
      <c r="E1694">
        <v>0</v>
      </c>
      <c r="F1694">
        <v>7639</v>
      </c>
      <c r="G1694" t="s">
        <v>43</v>
      </c>
      <c r="H1694" t="s">
        <v>25</v>
      </c>
      <c r="I1694">
        <f>tbl_Fact[[#This Row],[Duration]] / 60</f>
        <v>8.3333334575096834E-4</v>
      </c>
      <c r="J1694">
        <f>IF(OR(G1694="Run Time", G1694="CC (Changeover Cleaning)"), I1694, 0)</f>
        <v>8.3333334575096834E-4</v>
      </c>
      <c r="K1694">
        <f>IF(G1694&lt;&gt;"PM (Maintenance)", I1694, 0)</f>
        <v>8.3333334575096834E-4</v>
      </c>
      <c r="L1694" s="5">
        <f>MAX(tbl_Fact[[#This Row],[TotalBiscuitsMade]],tbl_Fact[[#This Row],[GoodMadeBiscuits]])</f>
        <v>7639</v>
      </c>
      <c r="M1694" s="5">
        <f>IF(tbl_Fact[[#This Row],[Operating_Hours]]&gt;0,tbl_Fact[[#This Row],[Operating_Hours]]*51840,0)</f>
        <v>43.200000643730199</v>
      </c>
    </row>
    <row r="1695" spans="1:13" hidden="1" x14ac:dyDescent="0.2">
      <c r="A1695" t="s">
        <v>5</v>
      </c>
      <c r="B1695" s="1">
        <v>44385.882789351854</v>
      </c>
      <c r="C1695" s="1">
        <v>44385.883483796293</v>
      </c>
      <c r="D1695">
        <v>1</v>
      </c>
      <c r="E1695">
        <v>0</v>
      </c>
      <c r="F1695">
        <v>7393</v>
      </c>
      <c r="G1695" t="s">
        <v>44</v>
      </c>
      <c r="H1695" t="s">
        <v>25</v>
      </c>
      <c r="I1695">
        <f>tbl_Fact[[#This Row],[Duration]] / 60</f>
        <v>1.6666666666666666E-2</v>
      </c>
      <c r="J1695">
        <f>IF(OR(G1695="Run Time", G1695="CC (Changeover Cleaning)"), I1695, 0)</f>
        <v>0</v>
      </c>
      <c r="K1695">
        <f>IF(G1695&lt;&gt;"PM (Maintenance)", I1695, 0)</f>
        <v>1.6666666666666666E-2</v>
      </c>
      <c r="L1695" s="5">
        <f>MAX(tbl_Fact[[#This Row],[TotalBiscuitsMade]],tbl_Fact[[#This Row],[GoodMadeBiscuits]])</f>
        <v>7393</v>
      </c>
      <c r="M1695" s="5">
        <f>IF(tbl_Fact[[#This Row],[Operating_Hours]]&gt;0,tbl_Fact[[#This Row],[Operating_Hours]]*51840,0)</f>
        <v>0</v>
      </c>
    </row>
    <row r="1696" spans="1:13" hidden="1" x14ac:dyDescent="0.2">
      <c r="A1696" t="s">
        <v>5</v>
      </c>
      <c r="B1696" s="1">
        <v>44385.883483796293</v>
      </c>
      <c r="C1696" s="1">
        <v>44385.885370370372</v>
      </c>
      <c r="D1696">
        <v>2.7166666984558101</v>
      </c>
      <c r="E1696">
        <v>9</v>
      </c>
      <c r="F1696">
        <v>7566</v>
      </c>
      <c r="G1696" t="s">
        <v>43</v>
      </c>
      <c r="H1696" t="s">
        <v>25</v>
      </c>
      <c r="I1696">
        <f>tbl_Fact[[#This Row],[Duration]] / 60</f>
        <v>4.5277778307596835E-2</v>
      </c>
      <c r="J1696">
        <f>IF(OR(G1696="Run Time", G1696="CC (Changeover Cleaning)"), I1696, 0)</f>
        <v>4.5277778307596835E-2</v>
      </c>
      <c r="K1696">
        <f>IF(G1696&lt;&gt;"PM (Maintenance)", I1696, 0)</f>
        <v>4.5277778307596835E-2</v>
      </c>
      <c r="L1696" s="5">
        <f>MAX(tbl_Fact[[#This Row],[TotalBiscuitsMade]],tbl_Fact[[#This Row],[GoodMadeBiscuits]])</f>
        <v>7566</v>
      </c>
      <c r="M1696" s="5">
        <f>IF(tbl_Fact[[#This Row],[Operating_Hours]]&gt;0,tbl_Fact[[#This Row],[Operating_Hours]]*51840,0)</f>
        <v>2347.2000274658199</v>
      </c>
    </row>
    <row r="1697" spans="1:13" hidden="1" x14ac:dyDescent="0.2">
      <c r="A1697" t="s">
        <v>5</v>
      </c>
      <c r="B1697" s="1">
        <v>44385.885370370372</v>
      </c>
      <c r="C1697" s="1">
        <v>44385.885833333334</v>
      </c>
      <c r="D1697">
        <v>0.66666668653488204</v>
      </c>
      <c r="E1697">
        <v>375</v>
      </c>
      <c r="F1697">
        <v>8281</v>
      </c>
      <c r="G1697" t="s">
        <v>44</v>
      </c>
      <c r="H1697" t="s">
        <v>25</v>
      </c>
      <c r="I1697">
        <f>tbl_Fact[[#This Row],[Duration]] / 60</f>
        <v>1.1111111442248033E-2</v>
      </c>
      <c r="J1697">
        <f>IF(OR(G1697="Run Time", G1697="CC (Changeover Cleaning)"), I1697, 0)</f>
        <v>0</v>
      </c>
      <c r="K1697">
        <f>IF(G1697&lt;&gt;"PM (Maintenance)", I1697, 0)</f>
        <v>1.1111111442248033E-2</v>
      </c>
      <c r="L1697" s="5">
        <f>MAX(tbl_Fact[[#This Row],[TotalBiscuitsMade]],tbl_Fact[[#This Row],[GoodMadeBiscuits]])</f>
        <v>8281</v>
      </c>
      <c r="M1697" s="5">
        <f>IF(tbl_Fact[[#This Row],[Operating_Hours]]&gt;0,tbl_Fact[[#This Row],[Operating_Hours]]*51840,0)</f>
        <v>0</v>
      </c>
    </row>
    <row r="1698" spans="1:13" hidden="1" x14ac:dyDescent="0.2">
      <c r="A1698" t="s">
        <v>5</v>
      </c>
      <c r="B1698" s="1">
        <v>44385.885833333334</v>
      </c>
      <c r="C1698" s="1">
        <v>44385.885995370372</v>
      </c>
      <c r="D1698">
        <v>0.233333334326744</v>
      </c>
      <c r="E1698">
        <v>42</v>
      </c>
      <c r="F1698">
        <v>8138</v>
      </c>
      <c r="G1698" t="s">
        <v>43</v>
      </c>
      <c r="H1698" t="s">
        <v>25</v>
      </c>
      <c r="I1698">
        <f>tbl_Fact[[#This Row],[Duration]] / 60</f>
        <v>3.8888889054457332E-3</v>
      </c>
      <c r="J1698">
        <f>IF(OR(G1698="Run Time", G1698="CC (Changeover Cleaning)"), I1698, 0)</f>
        <v>3.8888889054457332E-3</v>
      </c>
      <c r="K1698">
        <f>IF(G1698&lt;&gt;"PM (Maintenance)", I1698, 0)</f>
        <v>3.8888889054457332E-3</v>
      </c>
      <c r="L1698" s="5">
        <f>MAX(tbl_Fact[[#This Row],[TotalBiscuitsMade]],tbl_Fact[[#This Row],[GoodMadeBiscuits]])</f>
        <v>8138</v>
      </c>
      <c r="M1698" s="5">
        <f>IF(tbl_Fact[[#This Row],[Operating_Hours]]&gt;0,tbl_Fact[[#This Row],[Operating_Hours]]*51840,0)</f>
        <v>201.6000008583068</v>
      </c>
    </row>
    <row r="1699" spans="1:13" hidden="1" x14ac:dyDescent="0.2">
      <c r="A1699" t="s">
        <v>5</v>
      </c>
      <c r="B1699" s="1">
        <v>44385.885995370372</v>
      </c>
      <c r="C1699" s="1">
        <v>44385.886458333334</v>
      </c>
      <c r="D1699">
        <v>0.66666668653488204</v>
      </c>
      <c r="E1699">
        <v>551</v>
      </c>
      <c r="F1699">
        <v>8171</v>
      </c>
      <c r="G1699" t="s">
        <v>44</v>
      </c>
      <c r="H1699" t="s">
        <v>25</v>
      </c>
      <c r="I1699">
        <f>tbl_Fact[[#This Row],[Duration]] / 60</f>
        <v>1.1111111442248033E-2</v>
      </c>
      <c r="J1699">
        <f>IF(OR(G1699="Run Time", G1699="CC (Changeover Cleaning)"), I1699, 0)</f>
        <v>0</v>
      </c>
      <c r="K1699">
        <f>IF(G1699&lt;&gt;"PM (Maintenance)", I1699, 0)</f>
        <v>1.1111111442248033E-2</v>
      </c>
      <c r="L1699" s="5">
        <f>MAX(tbl_Fact[[#This Row],[TotalBiscuitsMade]],tbl_Fact[[#This Row],[GoodMadeBiscuits]])</f>
        <v>8171</v>
      </c>
      <c r="M1699" s="5">
        <f>IF(tbl_Fact[[#This Row],[Operating_Hours]]&gt;0,tbl_Fact[[#This Row],[Operating_Hours]]*51840,0)</f>
        <v>0</v>
      </c>
    </row>
    <row r="1700" spans="1:13" hidden="1" x14ac:dyDescent="0.2">
      <c r="A1700" t="s">
        <v>5</v>
      </c>
      <c r="B1700" s="1">
        <v>44385.886458333334</v>
      </c>
      <c r="C1700" s="1">
        <v>44385.886840277781</v>
      </c>
      <c r="D1700">
        <v>0.55000001192092896</v>
      </c>
      <c r="E1700">
        <v>399</v>
      </c>
      <c r="F1700">
        <v>8407</v>
      </c>
      <c r="G1700" t="s">
        <v>43</v>
      </c>
      <c r="H1700" t="s">
        <v>25</v>
      </c>
      <c r="I1700">
        <f>tbl_Fact[[#This Row],[Duration]] / 60</f>
        <v>9.1666668653488156E-3</v>
      </c>
      <c r="J1700">
        <f>IF(OR(G1700="Run Time", G1700="CC (Changeover Cleaning)"), I1700, 0)</f>
        <v>9.1666668653488156E-3</v>
      </c>
      <c r="K1700">
        <f>IF(G1700&lt;&gt;"PM (Maintenance)", I1700, 0)</f>
        <v>9.1666668653488156E-3</v>
      </c>
      <c r="L1700" s="5">
        <f>MAX(tbl_Fact[[#This Row],[TotalBiscuitsMade]],tbl_Fact[[#This Row],[GoodMadeBiscuits]])</f>
        <v>8407</v>
      </c>
      <c r="M1700" s="5">
        <f>IF(tbl_Fact[[#This Row],[Operating_Hours]]&gt;0,tbl_Fact[[#This Row],[Operating_Hours]]*51840,0)</f>
        <v>475.20001029968262</v>
      </c>
    </row>
    <row r="1701" spans="1:13" hidden="1" x14ac:dyDescent="0.2">
      <c r="A1701" t="s">
        <v>5</v>
      </c>
      <c r="B1701" s="1">
        <v>44385.886840277781</v>
      </c>
      <c r="C1701" s="1">
        <v>44385.887604166666</v>
      </c>
      <c r="D1701">
        <v>1.1000000238418599</v>
      </c>
      <c r="E1701">
        <v>889</v>
      </c>
      <c r="F1701">
        <v>8802</v>
      </c>
      <c r="G1701" t="s">
        <v>44</v>
      </c>
      <c r="H1701" t="s">
        <v>25</v>
      </c>
      <c r="I1701">
        <f>tbl_Fact[[#This Row],[Duration]] / 60</f>
        <v>1.8333333730697666E-2</v>
      </c>
      <c r="J1701">
        <f>IF(OR(G1701="Run Time", G1701="CC (Changeover Cleaning)"), I1701, 0)</f>
        <v>0</v>
      </c>
      <c r="K1701">
        <f>IF(G1701&lt;&gt;"PM (Maintenance)", I1701, 0)</f>
        <v>1.8333333730697666E-2</v>
      </c>
      <c r="L1701" s="5">
        <f>MAX(tbl_Fact[[#This Row],[TotalBiscuitsMade]],tbl_Fact[[#This Row],[GoodMadeBiscuits]])</f>
        <v>8802</v>
      </c>
      <c r="M1701" s="5">
        <f>IF(tbl_Fact[[#This Row],[Operating_Hours]]&gt;0,tbl_Fact[[#This Row],[Operating_Hours]]*51840,0)</f>
        <v>0</v>
      </c>
    </row>
    <row r="1702" spans="1:13" hidden="1" x14ac:dyDescent="0.2">
      <c r="A1702" t="s">
        <v>5</v>
      </c>
      <c r="B1702" s="1">
        <v>44385.887604166666</v>
      </c>
      <c r="C1702" s="1">
        <v>44385.889884259261</v>
      </c>
      <c r="D1702">
        <v>3.2833333015441899</v>
      </c>
      <c r="E1702">
        <v>1257</v>
      </c>
      <c r="F1702">
        <v>8795</v>
      </c>
      <c r="G1702" t="s">
        <v>43</v>
      </c>
      <c r="H1702" t="s">
        <v>25</v>
      </c>
      <c r="I1702">
        <f>tbl_Fact[[#This Row],[Duration]] / 60</f>
        <v>5.4722221692403164E-2</v>
      </c>
      <c r="J1702">
        <f>IF(OR(G1702="Run Time", G1702="CC (Changeover Cleaning)"), I1702, 0)</f>
        <v>5.4722221692403164E-2</v>
      </c>
      <c r="K1702">
        <f>IF(G1702&lt;&gt;"PM (Maintenance)", I1702, 0)</f>
        <v>5.4722221692403164E-2</v>
      </c>
      <c r="L1702" s="5">
        <f>MAX(tbl_Fact[[#This Row],[TotalBiscuitsMade]],tbl_Fact[[#This Row],[GoodMadeBiscuits]])</f>
        <v>8795</v>
      </c>
      <c r="M1702" s="5">
        <f>IF(tbl_Fact[[#This Row],[Operating_Hours]]&gt;0,tbl_Fact[[#This Row],[Operating_Hours]]*51840,0)</f>
        <v>2836.7999725341801</v>
      </c>
    </row>
    <row r="1703" spans="1:13" hidden="1" x14ac:dyDescent="0.2">
      <c r="A1703" t="s">
        <v>5</v>
      </c>
      <c r="B1703" s="1">
        <v>44385.889884259261</v>
      </c>
      <c r="C1703" s="1">
        <v>44385.88989583333</v>
      </c>
      <c r="D1703">
        <v>1.6666667535901101E-2</v>
      </c>
      <c r="E1703">
        <v>1262</v>
      </c>
      <c r="F1703">
        <v>8733</v>
      </c>
      <c r="G1703" t="s">
        <v>44</v>
      </c>
      <c r="H1703" t="s">
        <v>25</v>
      </c>
      <c r="I1703">
        <f>tbl_Fact[[#This Row],[Duration]] / 60</f>
        <v>2.7777779226501834E-4</v>
      </c>
      <c r="J1703">
        <f>IF(OR(G1703="Run Time", G1703="CC (Changeover Cleaning)"), I1703, 0)</f>
        <v>0</v>
      </c>
      <c r="K1703">
        <f>IF(G1703&lt;&gt;"PM (Maintenance)", I1703, 0)</f>
        <v>2.7777779226501834E-4</v>
      </c>
      <c r="L1703" s="5">
        <f>MAX(tbl_Fact[[#This Row],[TotalBiscuitsMade]],tbl_Fact[[#This Row],[GoodMadeBiscuits]])</f>
        <v>8733</v>
      </c>
      <c r="M1703" s="5">
        <f>IF(tbl_Fact[[#This Row],[Operating_Hours]]&gt;0,tbl_Fact[[#This Row],[Operating_Hours]]*51840,0)</f>
        <v>0</v>
      </c>
    </row>
    <row r="1704" spans="1:13" hidden="1" x14ac:dyDescent="0.2">
      <c r="A1704" t="s">
        <v>5</v>
      </c>
      <c r="B1704" s="1">
        <v>44385.88989583333</v>
      </c>
      <c r="C1704" s="1">
        <v>44385.891875000001</v>
      </c>
      <c r="D1704">
        <v>2.8499999046325701</v>
      </c>
      <c r="E1704">
        <v>1121</v>
      </c>
      <c r="F1704">
        <v>8992</v>
      </c>
      <c r="G1704" t="s">
        <v>43</v>
      </c>
      <c r="H1704" t="s">
        <v>25</v>
      </c>
      <c r="I1704">
        <f>tbl_Fact[[#This Row],[Duration]] / 60</f>
        <v>4.7499998410542837E-2</v>
      </c>
      <c r="J1704">
        <f>IF(OR(G1704="Run Time", G1704="CC (Changeover Cleaning)"), I1704, 0)</f>
        <v>4.7499998410542837E-2</v>
      </c>
      <c r="K1704">
        <f>IF(G1704&lt;&gt;"PM (Maintenance)", I1704, 0)</f>
        <v>4.7499998410542837E-2</v>
      </c>
      <c r="L1704" s="5">
        <f>MAX(tbl_Fact[[#This Row],[TotalBiscuitsMade]],tbl_Fact[[#This Row],[GoodMadeBiscuits]])</f>
        <v>8992</v>
      </c>
      <c r="M1704" s="5">
        <f>IF(tbl_Fact[[#This Row],[Operating_Hours]]&gt;0,tbl_Fact[[#This Row],[Operating_Hours]]*51840,0)</f>
        <v>2462.3999176025409</v>
      </c>
    </row>
    <row r="1705" spans="1:13" hidden="1" x14ac:dyDescent="0.2">
      <c r="A1705" t="s">
        <v>5</v>
      </c>
      <c r="B1705" s="1">
        <v>44385.891875000001</v>
      </c>
      <c r="C1705" s="1">
        <v>44385.89261574074</v>
      </c>
      <c r="D1705">
        <v>1.06666672229767</v>
      </c>
      <c r="E1705">
        <v>1565</v>
      </c>
      <c r="F1705">
        <v>9506</v>
      </c>
      <c r="G1705" t="s">
        <v>44</v>
      </c>
      <c r="H1705" t="s">
        <v>25</v>
      </c>
      <c r="I1705">
        <f>tbl_Fact[[#This Row],[Duration]] / 60</f>
        <v>1.7777778704961167E-2</v>
      </c>
      <c r="J1705">
        <f>IF(OR(G1705="Run Time", G1705="CC (Changeover Cleaning)"), I1705, 0)</f>
        <v>0</v>
      </c>
      <c r="K1705">
        <f>IF(G1705&lt;&gt;"PM (Maintenance)", I1705, 0)</f>
        <v>1.7777778704961167E-2</v>
      </c>
      <c r="L1705" s="5">
        <f>MAX(tbl_Fact[[#This Row],[TotalBiscuitsMade]],tbl_Fact[[#This Row],[GoodMadeBiscuits]])</f>
        <v>9506</v>
      </c>
      <c r="M1705" s="5">
        <f>IF(tbl_Fact[[#This Row],[Operating_Hours]]&gt;0,tbl_Fact[[#This Row],[Operating_Hours]]*51840,0)</f>
        <v>0</v>
      </c>
    </row>
    <row r="1706" spans="1:13" hidden="1" x14ac:dyDescent="0.2">
      <c r="A1706" t="s">
        <v>5</v>
      </c>
      <c r="B1706" s="1">
        <v>44385.89261574074</v>
      </c>
      <c r="C1706" s="1">
        <v>44385.897187499999</v>
      </c>
      <c r="D1706">
        <v>6.5833334922790501</v>
      </c>
      <c r="E1706">
        <v>1639</v>
      </c>
      <c r="F1706">
        <v>9443</v>
      </c>
      <c r="G1706" t="s">
        <v>43</v>
      </c>
      <c r="H1706" t="s">
        <v>25</v>
      </c>
      <c r="I1706">
        <f>tbl_Fact[[#This Row],[Duration]] / 60</f>
        <v>0.1097222248713175</v>
      </c>
      <c r="J1706">
        <f>IF(OR(G1706="Run Time", G1706="CC (Changeover Cleaning)"), I1706, 0)</f>
        <v>0.1097222248713175</v>
      </c>
      <c r="K1706">
        <f>IF(G1706&lt;&gt;"PM (Maintenance)", I1706, 0)</f>
        <v>0.1097222248713175</v>
      </c>
      <c r="L1706" s="5">
        <f>MAX(tbl_Fact[[#This Row],[TotalBiscuitsMade]],tbl_Fact[[#This Row],[GoodMadeBiscuits]])</f>
        <v>9443</v>
      </c>
      <c r="M1706" s="5">
        <f>IF(tbl_Fact[[#This Row],[Operating_Hours]]&gt;0,tbl_Fact[[#This Row],[Operating_Hours]]*51840,0)</f>
        <v>5688.0001373290988</v>
      </c>
    </row>
    <row r="1707" spans="1:13" hidden="1" x14ac:dyDescent="0.2">
      <c r="A1707" t="s">
        <v>5</v>
      </c>
      <c r="B1707" s="1">
        <v>44385.897187499999</v>
      </c>
      <c r="C1707" s="1">
        <v>44385.898321759261</v>
      </c>
      <c r="D1707">
        <v>1.63333332538605</v>
      </c>
      <c r="E1707">
        <v>1827</v>
      </c>
      <c r="F1707">
        <v>9715</v>
      </c>
      <c r="G1707" t="s">
        <v>44</v>
      </c>
      <c r="H1707" t="s">
        <v>25</v>
      </c>
      <c r="I1707">
        <f>tbl_Fact[[#This Row],[Duration]] / 60</f>
        <v>2.72222220897675E-2</v>
      </c>
      <c r="J1707">
        <f>IF(OR(G1707="Run Time", G1707="CC (Changeover Cleaning)"), I1707, 0)</f>
        <v>0</v>
      </c>
      <c r="K1707">
        <f>IF(G1707&lt;&gt;"PM (Maintenance)", I1707, 0)</f>
        <v>2.72222220897675E-2</v>
      </c>
      <c r="L1707" s="5">
        <f>MAX(tbl_Fact[[#This Row],[TotalBiscuitsMade]],tbl_Fact[[#This Row],[GoodMadeBiscuits]])</f>
        <v>9715</v>
      </c>
      <c r="M1707" s="5">
        <f>IF(tbl_Fact[[#This Row],[Operating_Hours]]&gt;0,tbl_Fact[[#This Row],[Operating_Hours]]*51840,0)</f>
        <v>0</v>
      </c>
    </row>
    <row r="1708" spans="1:13" hidden="1" x14ac:dyDescent="0.2">
      <c r="A1708" t="s">
        <v>5</v>
      </c>
      <c r="B1708" s="1">
        <v>44385.898321759261</v>
      </c>
      <c r="C1708" s="1">
        <v>44385.908993055556</v>
      </c>
      <c r="D1708">
        <v>15.3666667938232</v>
      </c>
      <c r="E1708">
        <v>2054</v>
      </c>
      <c r="F1708">
        <v>9789</v>
      </c>
      <c r="G1708" t="s">
        <v>43</v>
      </c>
      <c r="H1708" t="s">
        <v>25</v>
      </c>
      <c r="I1708">
        <f>tbl_Fact[[#This Row],[Duration]] / 60</f>
        <v>0.25611111323038666</v>
      </c>
      <c r="J1708">
        <f>IF(OR(G1708="Run Time", G1708="CC (Changeover Cleaning)"), I1708, 0)</f>
        <v>0.25611111323038666</v>
      </c>
      <c r="K1708">
        <f>IF(G1708&lt;&gt;"PM (Maintenance)", I1708, 0)</f>
        <v>0.25611111323038666</v>
      </c>
      <c r="L1708" s="5">
        <f>MAX(tbl_Fact[[#This Row],[TotalBiscuitsMade]],tbl_Fact[[#This Row],[GoodMadeBiscuits]])</f>
        <v>9789</v>
      </c>
      <c r="M1708" s="5">
        <f>IF(tbl_Fact[[#This Row],[Operating_Hours]]&gt;0,tbl_Fact[[#This Row],[Operating_Hours]]*51840,0)</f>
        <v>13276.800109863245</v>
      </c>
    </row>
    <row r="1709" spans="1:13" hidden="1" x14ac:dyDescent="0.2">
      <c r="A1709" t="s">
        <v>5</v>
      </c>
      <c r="B1709" s="1">
        <v>44385.908993055556</v>
      </c>
      <c r="C1709" s="1">
        <v>44385.930613425924</v>
      </c>
      <c r="D1709">
        <v>31.1333332061768</v>
      </c>
      <c r="E1709">
        <v>1784</v>
      </c>
      <c r="F1709">
        <v>9849</v>
      </c>
      <c r="G1709" t="s">
        <v>45</v>
      </c>
      <c r="H1709" t="s">
        <v>25</v>
      </c>
      <c r="I1709">
        <f>tbl_Fact[[#This Row],[Duration]] / 60</f>
        <v>0.51888888676961331</v>
      </c>
      <c r="J1709">
        <f>IF(OR(G1709="Run Time", G1709="CC (Changeover Cleaning)"), I1709, 0)</f>
        <v>0.51888888676961331</v>
      </c>
      <c r="K1709">
        <f>IF(G1709&lt;&gt;"PM (Maintenance)", I1709, 0)</f>
        <v>0.51888888676961331</v>
      </c>
      <c r="L1709" s="5">
        <f>MAX(tbl_Fact[[#This Row],[TotalBiscuitsMade]],tbl_Fact[[#This Row],[GoodMadeBiscuits]])</f>
        <v>9849</v>
      </c>
      <c r="M1709" s="5">
        <f>IF(tbl_Fact[[#This Row],[Operating_Hours]]&gt;0,tbl_Fact[[#This Row],[Operating_Hours]]*51840,0)</f>
        <v>26899.199890136755</v>
      </c>
    </row>
    <row r="1710" spans="1:13" hidden="1" x14ac:dyDescent="0.2">
      <c r="A1710" t="s">
        <v>5</v>
      </c>
      <c r="B1710" s="1">
        <v>44385.930613425924</v>
      </c>
      <c r="C1710" s="1">
        <v>44385.932141203702</v>
      </c>
      <c r="D1710">
        <v>2.2000000476837198</v>
      </c>
      <c r="E1710">
        <v>1980</v>
      </c>
      <c r="F1710">
        <v>9939</v>
      </c>
      <c r="G1710" t="s">
        <v>44</v>
      </c>
      <c r="H1710" t="s">
        <v>25</v>
      </c>
      <c r="I1710">
        <f>tbl_Fact[[#This Row],[Duration]] / 60</f>
        <v>3.6666667461395332E-2</v>
      </c>
      <c r="J1710">
        <f>IF(OR(G1710="Run Time", G1710="CC (Changeover Cleaning)"), I1710, 0)</f>
        <v>0</v>
      </c>
      <c r="K1710">
        <f>IF(G1710&lt;&gt;"PM (Maintenance)", I1710, 0)</f>
        <v>3.6666667461395332E-2</v>
      </c>
      <c r="L1710" s="5">
        <f>MAX(tbl_Fact[[#This Row],[TotalBiscuitsMade]],tbl_Fact[[#This Row],[GoodMadeBiscuits]])</f>
        <v>9939</v>
      </c>
      <c r="M1710" s="5">
        <f>IF(tbl_Fact[[#This Row],[Operating_Hours]]&gt;0,tbl_Fact[[#This Row],[Operating_Hours]]*51840,0)</f>
        <v>0</v>
      </c>
    </row>
    <row r="1711" spans="1:13" hidden="1" x14ac:dyDescent="0.2">
      <c r="A1711" t="s">
        <v>5</v>
      </c>
      <c r="B1711" s="1">
        <v>44385.932141203702</v>
      </c>
      <c r="C1711" s="1">
        <v>44385.932662037034</v>
      </c>
      <c r="D1711">
        <v>0.75</v>
      </c>
      <c r="E1711">
        <v>2092</v>
      </c>
      <c r="F1711">
        <v>9581</v>
      </c>
      <c r="G1711" t="s">
        <v>43</v>
      </c>
      <c r="H1711" t="s">
        <v>25</v>
      </c>
      <c r="I1711">
        <f>tbl_Fact[[#This Row],[Duration]] / 60</f>
        <v>1.2500000000000001E-2</v>
      </c>
      <c r="J1711">
        <f>IF(OR(G1711="Run Time", G1711="CC (Changeover Cleaning)"), I1711, 0)</f>
        <v>1.2500000000000001E-2</v>
      </c>
      <c r="K1711">
        <f>IF(G1711&lt;&gt;"PM (Maintenance)", I1711, 0)</f>
        <v>1.2500000000000001E-2</v>
      </c>
      <c r="L1711" s="5">
        <f>MAX(tbl_Fact[[#This Row],[TotalBiscuitsMade]],tbl_Fact[[#This Row],[GoodMadeBiscuits]])</f>
        <v>9581</v>
      </c>
      <c r="M1711" s="5">
        <f>IF(tbl_Fact[[#This Row],[Operating_Hours]]&gt;0,tbl_Fact[[#This Row],[Operating_Hours]]*51840,0)</f>
        <v>648</v>
      </c>
    </row>
    <row r="1712" spans="1:13" hidden="1" x14ac:dyDescent="0.2">
      <c r="A1712" t="s">
        <v>5</v>
      </c>
      <c r="B1712" s="1">
        <v>44385.932662037034</v>
      </c>
      <c r="C1712" s="1">
        <v>44385.93273148148</v>
      </c>
      <c r="D1712">
        <v>0.10000000149011599</v>
      </c>
      <c r="E1712">
        <v>2041</v>
      </c>
      <c r="F1712">
        <v>9636</v>
      </c>
      <c r="G1712" t="s">
        <v>44</v>
      </c>
      <c r="H1712" t="s">
        <v>25</v>
      </c>
      <c r="I1712">
        <f>tbl_Fact[[#This Row],[Duration]] / 60</f>
        <v>1.6666666915019332E-3</v>
      </c>
      <c r="J1712">
        <f>IF(OR(G1712="Run Time", G1712="CC (Changeover Cleaning)"), I1712, 0)</f>
        <v>0</v>
      </c>
      <c r="K1712">
        <f>IF(G1712&lt;&gt;"PM (Maintenance)", I1712, 0)</f>
        <v>1.6666666915019332E-3</v>
      </c>
      <c r="L1712" s="5">
        <f>MAX(tbl_Fact[[#This Row],[TotalBiscuitsMade]],tbl_Fact[[#This Row],[GoodMadeBiscuits]])</f>
        <v>9636</v>
      </c>
      <c r="M1712" s="5">
        <f>IF(tbl_Fact[[#This Row],[Operating_Hours]]&gt;0,tbl_Fact[[#This Row],[Operating_Hours]]*51840,0)</f>
        <v>0</v>
      </c>
    </row>
    <row r="1713" spans="1:13" hidden="1" x14ac:dyDescent="0.2">
      <c r="A1713" t="s">
        <v>5</v>
      </c>
      <c r="B1713" s="1">
        <v>44385.93273148148</v>
      </c>
      <c r="C1713" s="1">
        <v>44385.932905092595</v>
      </c>
      <c r="D1713">
        <v>0.25</v>
      </c>
      <c r="E1713">
        <v>1749</v>
      </c>
      <c r="F1713">
        <v>9980</v>
      </c>
      <c r="G1713" t="s">
        <v>43</v>
      </c>
      <c r="H1713" t="s">
        <v>25</v>
      </c>
      <c r="I1713">
        <f>tbl_Fact[[#This Row],[Duration]] / 60</f>
        <v>4.1666666666666666E-3</v>
      </c>
      <c r="J1713">
        <f>IF(OR(G1713="Run Time", G1713="CC (Changeover Cleaning)"), I1713, 0)</f>
        <v>4.1666666666666666E-3</v>
      </c>
      <c r="K1713">
        <f>IF(G1713&lt;&gt;"PM (Maintenance)", I1713, 0)</f>
        <v>4.1666666666666666E-3</v>
      </c>
      <c r="L1713" s="5">
        <f>MAX(tbl_Fact[[#This Row],[TotalBiscuitsMade]],tbl_Fact[[#This Row],[GoodMadeBiscuits]])</f>
        <v>9980</v>
      </c>
      <c r="M1713" s="5">
        <f>IF(tbl_Fact[[#This Row],[Operating_Hours]]&gt;0,tbl_Fact[[#This Row],[Operating_Hours]]*51840,0)</f>
        <v>216</v>
      </c>
    </row>
    <row r="1714" spans="1:13" hidden="1" x14ac:dyDescent="0.2">
      <c r="A1714" t="s">
        <v>5</v>
      </c>
      <c r="B1714" s="1">
        <v>44385.932905092595</v>
      </c>
      <c r="C1714" s="1">
        <v>44385.933715277781</v>
      </c>
      <c r="D1714">
        <v>1.1666666269302399</v>
      </c>
      <c r="E1714">
        <v>1909</v>
      </c>
      <c r="F1714">
        <v>9637</v>
      </c>
      <c r="G1714" t="s">
        <v>44</v>
      </c>
      <c r="H1714" t="s">
        <v>25</v>
      </c>
      <c r="I1714">
        <f>tbl_Fact[[#This Row],[Duration]] / 60</f>
        <v>1.9444443782170664E-2</v>
      </c>
      <c r="J1714">
        <f>IF(OR(G1714="Run Time", G1714="CC (Changeover Cleaning)"), I1714, 0)</f>
        <v>0</v>
      </c>
      <c r="K1714">
        <f>IF(G1714&lt;&gt;"PM (Maintenance)", I1714, 0)</f>
        <v>1.9444443782170664E-2</v>
      </c>
      <c r="L1714" s="5">
        <f>MAX(tbl_Fact[[#This Row],[TotalBiscuitsMade]],tbl_Fact[[#This Row],[GoodMadeBiscuits]])</f>
        <v>9637</v>
      </c>
      <c r="M1714" s="5">
        <f>IF(tbl_Fact[[#This Row],[Operating_Hours]]&gt;0,tbl_Fact[[#This Row],[Operating_Hours]]*51840,0)</f>
        <v>0</v>
      </c>
    </row>
    <row r="1715" spans="1:13" hidden="1" x14ac:dyDescent="0.2">
      <c r="A1715" t="s">
        <v>5</v>
      </c>
      <c r="B1715" s="1">
        <v>44385.933715277781</v>
      </c>
      <c r="C1715" s="1">
        <v>44385.934328703705</v>
      </c>
      <c r="D1715">
        <v>0.88333332538604703</v>
      </c>
      <c r="E1715">
        <v>1838</v>
      </c>
      <c r="F1715">
        <v>9639</v>
      </c>
      <c r="G1715" t="s">
        <v>43</v>
      </c>
      <c r="H1715" t="s">
        <v>25</v>
      </c>
      <c r="I1715">
        <f>tbl_Fact[[#This Row],[Duration]] / 60</f>
        <v>1.4722222089767451E-2</v>
      </c>
      <c r="J1715">
        <f>IF(OR(G1715="Run Time", G1715="CC (Changeover Cleaning)"), I1715, 0)</f>
        <v>1.4722222089767451E-2</v>
      </c>
      <c r="K1715">
        <f>IF(G1715&lt;&gt;"PM (Maintenance)", I1715, 0)</f>
        <v>1.4722222089767451E-2</v>
      </c>
      <c r="L1715" s="5">
        <f>MAX(tbl_Fact[[#This Row],[TotalBiscuitsMade]],tbl_Fact[[#This Row],[GoodMadeBiscuits]])</f>
        <v>9639</v>
      </c>
      <c r="M1715" s="5">
        <f>IF(tbl_Fact[[#This Row],[Operating_Hours]]&gt;0,tbl_Fact[[#This Row],[Operating_Hours]]*51840,0)</f>
        <v>763.19999313354458</v>
      </c>
    </row>
    <row r="1716" spans="1:13" hidden="1" x14ac:dyDescent="0.2">
      <c r="A1716" t="s">
        <v>5</v>
      </c>
      <c r="B1716" s="1">
        <v>44385.934328703705</v>
      </c>
      <c r="C1716" s="1">
        <v>44385.935949074075</v>
      </c>
      <c r="D1716">
        <v>2.3333332538604701</v>
      </c>
      <c r="E1716">
        <v>3692</v>
      </c>
      <c r="F1716">
        <v>11621</v>
      </c>
      <c r="G1716" t="s">
        <v>44</v>
      </c>
      <c r="H1716" t="s">
        <v>25</v>
      </c>
      <c r="I1716">
        <f>tbl_Fact[[#This Row],[Duration]] / 60</f>
        <v>3.8888887564341168E-2</v>
      </c>
      <c r="J1716">
        <f>IF(OR(G1716="Run Time", G1716="CC (Changeover Cleaning)"), I1716, 0)</f>
        <v>0</v>
      </c>
      <c r="K1716">
        <f>IF(G1716&lt;&gt;"PM (Maintenance)", I1716, 0)</f>
        <v>3.8888887564341168E-2</v>
      </c>
      <c r="L1716" s="5">
        <f>MAX(tbl_Fact[[#This Row],[TotalBiscuitsMade]],tbl_Fact[[#This Row],[GoodMadeBiscuits]])</f>
        <v>11621</v>
      </c>
      <c r="M1716" s="5">
        <f>IF(tbl_Fact[[#This Row],[Operating_Hours]]&gt;0,tbl_Fact[[#This Row],[Operating_Hours]]*51840,0)</f>
        <v>0</v>
      </c>
    </row>
    <row r="1717" spans="1:13" hidden="1" x14ac:dyDescent="0.2">
      <c r="A1717" t="s">
        <v>5</v>
      </c>
      <c r="B1717" s="1">
        <v>44385.935949074075</v>
      </c>
      <c r="C1717" s="1">
        <v>44385.937627314815</v>
      </c>
      <c r="D1717">
        <v>2.4166667461395299</v>
      </c>
      <c r="E1717">
        <v>3412</v>
      </c>
      <c r="F1717">
        <v>11217</v>
      </c>
      <c r="G1717" t="s">
        <v>43</v>
      </c>
      <c r="H1717" t="s">
        <v>25</v>
      </c>
      <c r="I1717">
        <f>tbl_Fact[[#This Row],[Duration]] / 60</f>
        <v>4.0277779102325502E-2</v>
      </c>
      <c r="J1717">
        <f>IF(OR(G1717="Run Time", G1717="CC (Changeover Cleaning)"), I1717, 0)</f>
        <v>4.0277779102325502E-2</v>
      </c>
      <c r="K1717">
        <f>IF(G1717&lt;&gt;"PM (Maintenance)", I1717, 0)</f>
        <v>4.0277779102325502E-2</v>
      </c>
      <c r="L1717" s="5">
        <f>MAX(tbl_Fact[[#This Row],[TotalBiscuitsMade]],tbl_Fact[[#This Row],[GoodMadeBiscuits]])</f>
        <v>11217</v>
      </c>
      <c r="M1717" s="5">
        <f>IF(tbl_Fact[[#This Row],[Operating_Hours]]&gt;0,tbl_Fact[[#This Row],[Operating_Hours]]*51840,0)</f>
        <v>2088.000068664554</v>
      </c>
    </row>
    <row r="1718" spans="1:13" hidden="1" x14ac:dyDescent="0.2">
      <c r="A1718" t="s">
        <v>5</v>
      </c>
      <c r="B1718" s="1">
        <v>44385.937627314815</v>
      </c>
      <c r="C1718" s="1">
        <v>44385.943993055553</v>
      </c>
      <c r="D1718">
        <v>9.1666669845581108</v>
      </c>
      <c r="E1718">
        <v>9478</v>
      </c>
      <c r="F1718">
        <v>17541</v>
      </c>
      <c r="G1718" t="s">
        <v>44</v>
      </c>
      <c r="H1718" t="s">
        <v>25</v>
      </c>
      <c r="I1718">
        <f>tbl_Fact[[#This Row],[Duration]] / 60</f>
        <v>0.15277778307596851</v>
      </c>
      <c r="J1718">
        <f>IF(OR(G1718="Run Time", G1718="CC (Changeover Cleaning)"), I1718, 0)</f>
        <v>0</v>
      </c>
      <c r="K1718">
        <f>IF(G1718&lt;&gt;"PM (Maintenance)", I1718, 0)</f>
        <v>0.15277778307596851</v>
      </c>
      <c r="L1718" s="5">
        <f>MAX(tbl_Fact[[#This Row],[TotalBiscuitsMade]],tbl_Fact[[#This Row],[GoodMadeBiscuits]])</f>
        <v>17541</v>
      </c>
      <c r="M1718" s="5">
        <f>IF(tbl_Fact[[#This Row],[Operating_Hours]]&gt;0,tbl_Fact[[#This Row],[Operating_Hours]]*51840,0)</f>
        <v>0</v>
      </c>
    </row>
    <row r="1719" spans="1:13" hidden="1" x14ac:dyDescent="0.2">
      <c r="A1719" t="s">
        <v>5</v>
      </c>
      <c r="B1719" s="1">
        <v>44385.943993055553</v>
      </c>
      <c r="C1719" s="1">
        <v>44385.944456018522</v>
      </c>
      <c r="D1719">
        <v>0.66666668653488204</v>
      </c>
      <c r="E1719">
        <v>9772</v>
      </c>
      <c r="F1719">
        <v>17605</v>
      </c>
      <c r="G1719" t="s">
        <v>43</v>
      </c>
      <c r="H1719" t="s">
        <v>25</v>
      </c>
      <c r="I1719">
        <f>tbl_Fact[[#This Row],[Duration]] / 60</f>
        <v>1.1111111442248033E-2</v>
      </c>
      <c r="J1719">
        <f>IF(OR(G1719="Run Time", G1719="CC (Changeover Cleaning)"), I1719, 0)</f>
        <v>1.1111111442248033E-2</v>
      </c>
      <c r="K1719">
        <f>IF(G1719&lt;&gt;"PM (Maintenance)", I1719, 0)</f>
        <v>1.1111111442248033E-2</v>
      </c>
      <c r="L1719" s="5">
        <f>MAX(tbl_Fact[[#This Row],[TotalBiscuitsMade]],tbl_Fact[[#This Row],[GoodMadeBiscuits]])</f>
        <v>17605</v>
      </c>
      <c r="M1719" s="5">
        <f>IF(tbl_Fact[[#This Row],[Operating_Hours]]&gt;0,tbl_Fact[[#This Row],[Operating_Hours]]*51840,0)</f>
        <v>576.00001716613804</v>
      </c>
    </row>
    <row r="1720" spans="1:13" hidden="1" x14ac:dyDescent="0.2">
      <c r="A1720" t="s">
        <v>5</v>
      </c>
      <c r="B1720" s="1">
        <v>44385.944456018522</v>
      </c>
      <c r="C1720" s="1">
        <v>44385.944895833331</v>
      </c>
      <c r="D1720">
        <v>0.63333332538604703</v>
      </c>
      <c r="E1720">
        <v>9728</v>
      </c>
      <c r="F1720">
        <v>17937</v>
      </c>
      <c r="G1720" t="s">
        <v>44</v>
      </c>
      <c r="H1720" t="s">
        <v>25</v>
      </c>
      <c r="I1720">
        <f>tbl_Fact[[#This Row],[Duration]] / 60</f>
        <v>1.0555555423100783E-2</v>
      </c>
      <c r="J1720">
        <f>IF(OR(G1720="Run Time", G1720="CC (Changeover Cleaning)"), I1720, 0)</f>
        <v>0</v>
      </c>
      <c r="K1720">
        <f>IF(G1720&lt;&gt;"PM (Maintenance)", I1720, 0)</f>
        <v>1.0555555423100783E-2</v>
      </c>
      <c r="L1720" s="5">
        <f>MAX(tbl_Fact[[#This Row],[TotalBiscuitsMade]],tbl_Fact[[#This Row],[GoodMadeBiscuits]])</f>
        <v>17937</v>
      </c>
      <c r="M1720" s="5">
        <f>IF(tbl_Fact[[#This Row],[Operating_Hours]]&gt;0,tbl_Fact[[#This Row],[Operating_Hours]]*51840,0)</f>
        <v>0</v>
      </c>
    </row>
    <row r="1721" spans="1:13" hidden="1" x14ac:dyDescent="0.2">
      <c r="A1721" t="s">
        <v>5</v>
      </c>
      <c r="B1721" s="1">
        <v>44385.944895833331</v>
      </c>
      <c r="C1721" s="1">
        <v>44385.945173611108</v>
      </c>
      <c r="D1721">
        <v>0.40000000596046398</v>
      </c>
      <c r="E1721">
        <v>10001</v>
      </c>
      <c r="F1721">
        <v>17574</v>
      </c>
      <c r="G1721" t="s">
        <v>43</v>
      </c>
      <c r="H1721" t="s">
        <v>25</v>
      </c>
      <c r="I1721">
        <f>tbl_Fact[[#This Row],[Duration]] / 60</f>
        <v>6.6666667660077328E-3</v>
      </c>
      <c r="J1721">
        <f>IF(OR(G1721="Run Time", G1721="CC (Changeover Cleaning)"), I1721, 0)</f>
        <v>6.6666667660077328E-3</v>
      </c>
      <c r="K1721">
        <f>IF(G1721&lt;&gt;"PM (Maintenance)", I1721, 0)</f>
        <v>6.6666667660077328E-3</v>
      </c>
      <c r="L1721" s="5">
        <f>MAX(tbl_Fact[[#This Row],[TotalBiscuitsMade]],tbl_Fact[[#This Row],[GoodMadeBiscuits]])</f>
        <v>17574</v>
      </c>
      <c r="M1721" s="5">
        <f>IF(tbl_Fact[[#This Row],[Operating_Hours]]&gt;0,tbl_Fact[[#This Row],[Operating_Hours]]*51840,0)</f>
        <v>345.60000514984085</v>
      </c>
    </row>
    <row r="1722" spans="1:13" hidden="1" x14ac:dyDescent="0.2">
      <c r="A1722" t="s">
        <v>5</v>
      </c>
      <c r="B1722" s="1">
        <v>44385.945173611108</v>
      </c>
      <c r="C1722" s="1">
        <v>44385.946284722224</v>
      </c>
      <c r="D1722">
        <v>1.6000000238418599</v>
      </c>
      <c r="E1722">
        <v>10668</v>
      </c>
      <c r="F1722">
        <v>18362</v>
      </c>
      <c r="G1722" t="s">
        <v>44</v>
      </c>
      <c r="H1722" t="s">
        <v>25</v>
      </c>
      <c r="I1722">
        <f>tbl_Fact[[#This Row],[Duration]] / 60</f>
        <v>2.6666667064030997E-2</v>
      </c>
      <c r="J1722">
        <f>IF(OR(G1722="Run Time", G1722="CC (Changeover Cleaning)"), I1722, 0)</f>
        <v>0</v>
      </c>
      <c r="K1722">
        <f>IF(G1722&lt;&gt;"PM (Maintenance)", I1722, 0)</f>
        <v>2.6666667064030997E-2</v>
      </c>
      <c r="L1722" s="5">
        <f>MAX(tbl_Fact[[#This Row],[TotalBiscuitsMade]],tbl_Fact[[#This Row],[GoodMadeBiscuits]])</f>
        <v>18362</v>
      </c>
      <c r="M1722" s="5">
        <f>IF(tbl_Fact[[#This Row],[Operating_Hours]]&gt;0,tbl_Fact[[#This Row],[Operating_Hours]]*51840,0)</f>
        <v>0</v>
      </c>
    </row>
    <row r="1723" spans="1:13" hidden="1" x14ac:dyDescent="0.2">
      <c r="A1723" t="s">
        <v>5</v>
      </c>
      <c r="B1723" s="1">
        <v>44385.946284722224</v>
      </c>
      <c r="C1723" s="1">
        <v>44385.949652777781</v>
      </c>
      <c r="D1723">
        <v>4.8499999046325701</v>
      </c>
      <c r="E1723">
        <v>10764</v>
      </c>
      <c r="F1723">
        <v>18540</v>
      </c>
      <c r="G1723" t="s">
        <v>43</v>
      </c>
      <c r="H1723" t="s">
        <v>25</v>
      </c>
      <c r="I1723">
        <f>tbl_Fact[[#This Row],[Duration]] / 60</f>
        <v>8.0833331743876163E-2</v>
      </c>
      <c r="J1723">
        <f>IF(OR(G1723="Run Time", G1723="CC (Changeover Cleaning)"), I1723, 0)</f>
        <v>8.0833331743876163E-2</v>
      </c>
      <c r="K1723">
        <f>IF(G1723&lt;&gt;"PM (Maintenance)", I1723, 0)</f>
        <v>8.0833331743876163E-2</v>
      </c>
      <c r="L1723" s="5">
        <f>MAX(tbl_Fact[[#This Row],[TotalBiscuitsMade]],tbl_Fact[[#This Row],[GoodMadeBiscuits]])</f>
        <v>18540</v>
      </c>
      <c r="M1723" s="5">
        <f>IF(tbl_Fact[[#This Row],[Operating_Hours]]&gt;0,tbl_Fact[[#This Row],[Operating_Hours]]*51840,0)</f>
        <v>4190.39991760254</v>
      </c>
    </row>
    <row r="1724" spans="1:13" hidden="1" x14ac:dyDescent="0.2">
      <c r="A1724" t="s">
        <v>5</v>
      </c>
      <c r="B1724" s="1">
        <v>44385.949652777781</v>
      </c>
      <c r="C1724" s="1">
        <v>44385.950069444443</v>
      </c>
      <c r="D1724">
        <v>0.60000002384185802</v>
      </c>
      <c r="E1724">
        <v>10836</v>
      </c>
      <c r="F1724">
        <v>18998</v>
      </c>
      <c r="G1724" t="s">
        <v>44</v>
      </c>
      <c r="H1724" t="s">
        <v>25</v>
      </c>
      <c r="I1724">
        <f>tbl_Fact[[#This Row],[Duration]] / 60</f>
        <v>1.00000003973643E-2</v>
      </c>
      <c r="J1724">
        <f>IF(OR(G1724="Run Time", G1724="CC (Changeover Cleaning)"), I1724, 0)</f>
        <v>0</v>
      </c>
      <c r="K1724">
        <f>IF(G1724&lt;&gt;"PM (Maintenance)", I1724, 0)</f>
        <v>1.00000003973643E-2</v>
      </c>
      <c r="L1724" s="5">
        <f>MAX(tbl_Fact[[#This Row],[TotalBiscuitsMade]],tbl_Fact[[#This Row],[GoodMadeBiscuits]])</f>
        <v>18998</v>
      </c>
      <c r="M1724" s="5">
        <f>IF(tbl_Fact[[#This Row],[Operating_Hours]]&gt;0,tbl_Fact[[#This Row],[Operating_Hours]]*51840,0)</f>
        <v>0</v>
      </c>
    </row>
    <row r="1725" spans="1:13" hidden="1" x14ac:dyDescent="0.2">
      <c r="A1725" t="s">
        <v>5</v>
      </c>
      <c r="B1725" s="1">
        <v>44385.950069444443</v>
      </c>
      <c r="C1725" s="1">
        <v>44385.950752314813</v>
      </c>
      <c r="D1725">
        <v>0.98333334922790505</v>
      </c>
      <c r="E1725">
        <v>10935</v>
      </c>
      <c r="F1725">
        <v>18963</v>
      </c>
      <c r="G1725" t="s">
        <v>43</v>
      </c>
      <c r="H1725" t="s">
        <v>25</v>
      </c>
      <c r="I1725">
        <f>tbl_Fact[[#This Row],[Duration]] / 60</f>
        <v>1.6388889153798419E-2</v>
      </c>
      <c r="J1725">
        <f>IF(OR(G1725="Run Time", G1725="CC (Changeover Cleaning)"), I1725, 0)</f>
        <v>1.6388889153798419E-2</v>
      </c>
      <c r="K1725">
        <f>IF(G1725&lt;&gt;"PM (Maintenance)", I1725, 0)</f>
        <v>1.6388889153798419E-2</v>
      </c>
      <c r="L1725" s="5">
        <f>MAX(tbl_Fact[[#This Row],[TotalBiscuitsMade]],tbl_Fact[[#This Row],[GoodMadeBiscuits]])</f>
        <v>18963</v>
      </c>
      <c r="M1725" s="5">
        <f>IF(tbl_Fact[[#This Row],[Operating_Hours]]&gt;0,tbl_Fact[[#This Row],[Operating_Hours]]*51840,0)</f>
        <v>849.60001373291004</v>
      </c>
    </row>
    <row r="1726" spans="1:13" hidden="1" x14ac:dyDescent="0.2">
      <c r="A1726" t="s">
        <v>5</v>
      </c>
      <c r="B1726" s="1">
        <v>44385.950752314813</v>
      </c>
      <c r="C1726" s="1">
        <v>44385.953819444447</v>
      </c>
      <c r="D1726">
        <v>4.4166665077209499</v>
      </c>
      <c r="E1726">
        <v>13599</v>
      </c>
      <c r="F1726">
        <v>21683</v>
      </c>
      <c r="G1726" t="s">
        <v>44</v>
      </c>
      <c r="H1726" t="s">
        <v>25</v>
      </c>
      <c r="I1726">
        <f>tbl_Fact[[#This Row],[Duration]] / 60</f>
        <v>7.3611108462015837E-2</v>
      </c>
      <c r="J1726">
        <f>IF(OR(G1726="Run Time", G1726="CC (Changeover Cleaning)"), I1726, 0)</f>
        <v>0</v>
      </c>
      <c r="K1726">
        <f>IF(G1726&lt;&gt;"PM (Maintenance)", I1726, 0)</f>
        <v>7.3611108462015837E-2</v>
      </c>
      <c r="L1726" s="5">
        <f>MAX(tbl_Fact[[#This Row],[TotalBiscuitsMade]],tbl_Fact[[#This Row],[GoodMadeBiscuits]])</f>
        <v>21683</v>
      </c>
      <c r="M1726" s="5">
        <f>IF(tbl_Fact[[#This Row],[Operating_Hours]]&gt;0,tbl_Fact[[#This Row],[Operating_Hours]]*51840,0)</f>
        <v>0</v>
      </c>
    </row>
    <row r="1727" spans="1:13" hidden="1" x14ac:dyDescent="0.2">
      <c r="A1727" t="s">
        <v>5</v>
      </c>
      <c r="B1727" s="1">
        <v>44385.953819444447</v>
      </c>
      <c r="C1727" s="1">
        <v>44385.957743055558</v>
      </c>
      <c r="D1727">
        <v>5.6500000953674299</v>
      </c>
      <c r="E1727">
        <v>14014</v>
      </c>
      <c r="F1727">
        <v>21658</v>
      </c>
      <c r="G1727" t="s">
        <v>43</v>
      </c>
      <c r="H1727" t="s">
        <v>25</v>
      </c>
      <c r="I1727">
        <f>tbl_Fact[[#This Row],[Duration]] / 60</f>
        <v>9.4166668256123826E-2</v>
      </c>
      <c r="J1727">
        <f>IF(OR(G1727="Run Time", G1727="CC (Changeover Cleaning)"), I1727, 0)</f>
        <v>9.4166668256123826E-2</v>
      </c>
      <c r="K1727">
        <f>IF(G1727&lt;&gt;"PM (Maintenance)", I1727, 0)</f>
        <v>9.4166668256123826E-2</v>
      </c>
      <c r="L1727" s="5">
        <f>MAX(tbl_Fact[[#This Row],[TotalBiscuitsMade]],tbl_Fact[[#This Row],[GoodMadeBiscuits]])</f>
        <v>21658</v>
      </c>
      <c r="M1727" s="5">
        <f>IF(tbl_Fact[[#This Row],[Operating_Hours]]&gt;0,tbl_Fact[[#This Row],[Operating_Hours]]*51840,0)</f>
        <v>4881.6000823974591</v>
      </c>
    </row>
    <row r="1728" spans="1:13" hidden="1" x14ac:dyDescent="0.2">
      <c r="A1728" t="s">
        <v>6</v>
      </c>
      <c r="B1728" s="1">
        <v>44385.956608796296</v>
      </c>
      <c r="C1728" s="1">
        <v>44385.957453703704</v>
      </c>
      <c r="D1728">
        <v>1.2167166471481301</v>
      </c>
      <c r="E1728">
        <v>0</v>
      </c>
      <c r="F1728">
        <v>490</v>
      </c>
      <c r="G1728" t="s">
        <v>43</v>
      </c>
      <c r="H1728" t="s">
        <v>25</v>
      </c>
      <c r="I1728">
        <f>tbl_Fact[[#This Row],[Duration]] / 60</f>
        <v>2.0278610785802169E-2</v>
      </c>
      <c r="J1728">
        <f>IF(OR(G1728="Run Time", G1728="CC (Changeover Cleaning)"), I1728, 0)</f>
        <v>2.0278610785802169E-2</v>
      </c>
      <c r="K1728">
        <f>IF(G1728&lt;&gt;"PM (Maintenance)", I1728, 0)</f>
        <v>2.0278610785802169E-2</v>
      </c>
      <c r="L1728" s="5">
        <f>MAX(tbl_Fact[[#This Row],[TotalBiscuitsMade]],tbl_Fact[[#This Row],[GoodMadeBiscuits]])</f>
        <v>490</v>
      </c>
      <c r="M1728" s="5">
        <f>IF(tbl_Fact[[#This Row],[Operating_Hours]]&gt;0,tbl_Fact[[#This Row],[Operating_Hours]]*51840,0)</f>
        <v>1051.2431831359845</v>
      </c>
    </row>
    <row r="1729" spans="1:13" hidden="1" x14ac:dyDescent="0.2">
      <c r="A1729" t="s">
        <v>5</v>
      </c>
      <c r="B1729" s="1">
        <v>44385.957743055558</v>
      </c>
      <c r="C1729" s="1">
        <v>44385.967129629629</v>
      </c>
      <c r="D1729">
        <v>13.5166664123535</v>
      </c>
      <c r="E1729">
        <v>23133</v>
      </c>
      <c r="F1729">
        <v>31058</v>
      </c>
      <c r="G1729" t="s">
        <v>44</v>
      </c>
      <c r="H1729" t="s">
        <v>25</v>
      </c>
      <c r="I1729">
        <f>tbl_Fact[[#This Row],[Duration]] / 60</f>
        <v>0.22527777353922498</v>
      </c>
      <c r="J1729">
        <f>IF(OR(G1729="Run Time", G1729="CC (Changeover Cleaning)"), I1729, 0)</f>
        <v>0</v>
      </c>
      <c r="K1729">
        <f>IF(G1729&lt;&gt;"PM (Maintenance)", I1729, 0)</f>
        <v>0.22527777353922498</v>
      </c>
      <c r="L1729" s="5">
        <f>MAX(tbl_Fact[[#This Row],[TotalBiscuitsMade]],tbl_Fact[[#This Row],[GoodMadeBiscuits]])</f>
        <v>31058</v>
      </c>
      <c r="M1729" s="5">
        <f>IF(tbl_Fact[[#This Row],[Operating_Hours]]&gt;0,tbl_Fact[[#This Row],[Operating_Hours]]*51840,0)</f>
        <v>0</v>
      </c>
    </row>
    <row r="1730" spans="1:13" hidden="1" x14ac:dyDescent="0.2">
      <c r="A1730" t="s">
        <v>5</v>
      </c>
      <c r="B1730" s="1">
        <v>44385.967129629629</v>
      </c>
      <c r="C1730" s="1">
        <v>44385.973124999997</v>
      </c>
      <c r="D1730">
        <v>8.6333332061767596</v>
      </c>
      <c r="E1730">
        <v>23085</v>
      </c>
      <c r="F1730">
        <v>31273</v>
      </c>
      <c r="G1730" t="s">
        <v>43</v>
      </c>
      <c r="H1730" t="s">
        <v>25</v>
      </c>
      <c r="I1730">
        <f>tbl_Fact[[#This Row],[Duration]] / 60</f>
        <v>0.14388888676961267</v>
      </c>
      <c r="J1730">
        <f>IF(OR(G1730="Run Time", G1730="CC (Changeover Cleaning)"), I1730, 0)</f>
        <v>0.14388888676961267</v>
      </c>
      <c r="K1730">
        <f>IF(G1730&lt;&gt;"PM (Maintenance)", I1730, 0)</f>
        <v>0.14388888676961267</v>
      </c>
      <c r="L1730" s="5">
        <f>MAX(tbl_Fact[[#This Row],[TotalBiscuitsMade]],tbl_Fact[[#This Row],[GoodMadeBiscuits]])</f>
        <v>31273</v>
      </c>
      <c r="M1730" s="5">
        <f>IF(tbl_Fact[[#This Row],[Operating_Hours]]&gt;0,tbl_Fact[[#This Row],[Operating_Hours]]*51840,0)</f>
        <v>7459.1998901367206</v>
      </c>
    </row>
    <row r="1731" spans="1:13" hidden="1" x14ac:dyDescent="0.2">
      <c r="A1731" t="s">
        <v>5</v>
      </c>
      <c r="B1731" s="1">
        <v>44385.973124999997</v>
      </c>
      <c r="C1731" s="1">
        <v>44385.97351851852</v>
      </c>
      <c r="D1731">
        <v>0.56666666269302401</v>
      </c>
      <c r="E1731">
        <v>23120</v>
      </c>
      <c r="F1731">
        <v>31502</v>
      </c>
      <c r="G1731" t="s">
        <v>44</v>
      </c>
      <c r="H1731" t="s">
        <v>25</v>
      </c>
      <c r="I1731">
        <f>tbl_Fact[[#This Row],[Duration]] / 60</f>
        <v>9.4444443782170668E-3</v>
      </c>
      <c r="J1731">
        <f>IF(OR(G1731="Run Time", G1731="CC (Changeover Cleaning)"), I1731, 0)</f>
        <v>0</v>
      </c>
      <c r="K1731">
        <f>IF(G1731&lt;&gt;"PM (Maintenance)", I1731, 0)</f>
        <v>9.4444443782170668E-3</v>
      </c>
      <c r="L1731" s="5">
        <f>MAX(tbl_Fact[[#This Row],[TotalBiscuitsMade]],tbl_Fact[[#This Row],[GoodMadeBiscuits]])</f>
        <v>31502</v>
      </c>
      <c r="M1731" s="5">
        <f>IF(tbl_Fact[[#This Row],[Operating_Hours]]&gt;0,tbl_Fact[[#This Row],[Operating_Hours]]*51840,0)</f>
        <v>0</v>
      </c>
    </row>
    <row r="1732" spans="1:13" hidden="1" x14ac:dyDescent="0.2">
      <c r="A1732" t="s">
        <v>5</v>
      </c>
      <c r="B1732" s="1">
        <v>44385.97351851852</v>
      </c>
      <c r="C1732" s="1">
        <v>44385.973935185182</v>
      </c>
      <c r="D1732">
        <v>0.60000002384185802</v>
      </c>
      <c r="E1732">
        <v>23575</v>
      </c>
      <c r="F1732">
        <v>31508</v>
      </c>
      <c r="G1732" t="s">
        <v>43</v>
      </c>
      <c r="H1732" t="s">
        <v>25</v>
      </c>
      <c r="I1732">
        <f>tbl_Fact[[#This Row],[Duration]] / 60</f>
        <v>1.00000003973643E-2</v>
      </c>
      <c r="J1732">
        <f>IF(OR(G1732="Run Time", G1732="CC (Changeover Cleaning)"), I1732, 0)</f>
        <v>1.00000003973643E-2</v>
      </c>
      <c r="K1732">
        <f>IF(G1732&lt;&gt;"PM (Maintenance)", I1732, 0)</f>
        <v>1.00000003973643E-2</v>
      </c>
      <c r="L1732" s="5">
        <f>MAX(tbl_Fact[[#This Row],[TotalBiscuitsMade]],tbl_Fact[[#This Row],[GoodMadeBiscuits]])</f>
        <v>31508</v>
      </c>
      <c r="M1732" s="5">
        <f>IF(tbl_Fact[[#This Row],[Operating_Hours]]&gt;0,tbl_Fact[[#This Row],[Operating_Hours]]*51840,0)</f>
        <v>518.40002059936535</v>
      </c>
    </row>
    <row r="1733" spans="1:13" hidden="1" x14ac:dyDescent="0.2">
      <c r="A1733" t="s">
        <v>5</v>
      </c>
      <c r="B1733" s="1">
        <v>44385.973935185182</v>
      </c>
      <c r="C1733" s="1">
        <v>44385.97452546296</v>
      </c>
      <c r="D1733">
        <v>0.85000002384185802</v>
      </c>
      <c r="E1733">
        <v>23911</v>
      </c>
      <c r="F1733">
        <v>31870</v>
      </c>
      <c r="G1733" t="s">
        <v>44</v>
      </c>
      <c r="H1733" t="s">
        <v>25</v>
      </c>
      <c r="I1733">
        <f>tbl_Fact[[#This Row],[Duration]] / 60</f>
        <v>1.4166667064030967E-2</v>
      </c>
      <c r="J1733">
        <f>IF(OR(G1733="Run Time", G1733="CC (Changeover Cleaning)"), I1733, 0)</f>
        <v>0</v>
      </c>
      <c r="K1733">
        <f>IF(G1733&lt;&gt;"PM (Maintenance)", I1733, 0)</f>
        <v>1.4166667064030967E-2</v>
      </c>
      <c r="L1733" s="5">
        <f>MAX(tbl_Fact[[#This Row],[TotalBiscuitsMade]],tbl_Fact[[#This Row],[GoodMadeBiscuits]])</f>
        <v>31870</v>
      </c>
      <c r="M1733" s="5">
        <f>IF(tbl_Fact[[#This Row],[Operating_Hours]]&gt;0,tbl_Fact[[#This Row],[Operating_Hours]]*51840,0)</f>
        <v>0</v>
      </c>
    </row>
    <row r="1734" spans="1:13" hidden="1" x14ac:dyDescent="0.2">
      <c r="A1734" t="s">
        <v>5</v>
      </c>
      <c r="B1734" s="1">
        <v>44385.97452546296</v>
      </c>
      <c r="C1734" s="1">
        <v>44385.97488425926</v>
      </c>
      <c r="D1734">
        <v>0.51666665077209495</v>
      </c>
      <c r="E1734">
        <v>23526</v>
      </c>
      <c r="F1734">
        <v>31478</v>
      </c>
      <c r="G1734" t="s">
        <v>43</v>
      </c>
      <c r="H1734" t="s">
        <v>25</v>
      </c>
      <c r="I1734">
        <f>tbl_Fact[[#This Row],[Duration]] / 60</f>
        <v>8.6111108462015827E-3</v>
      </c>
      <c r="J1734">
        <f>IF(OR(G1734="Run Time", G1734="CC (Changeover Cleaning)"), I1734, 0)</f>
        <v>8.6111108462015827E-3</v>
      </c>
      <c r="K1734">
        <f>IF(G1734&lt;&gt;"PM (Maintenance)", I1734, 0)</f>
        <v>8.6111108462015827E-3</v>
      </c>
      <c r="L1734" s="5">
        <f>MAX(tbl_Fact[[#This Row],[TotalBiscuitsMade]],tbl_Fact[[#This Row],[GoodMadeBiscuits]])</f>
        <v>31478</v>
      </c>
      <c r="M1734" s="5">
        <f>IF(tbl_Fact[[#This Row],[Operating_Hours]]&gt;0,tbl_Fact[[#This Row],[Operating_Hours]]*51840,0)</f>
        <v>446.39998626709007</v>
      </c>
    </row>
    <row r="1735" spans="1:13" hidden="1" x14ac:dyDescent="0.2">
      <c r="A1735" t="s">
        <v>5</v>
      </c>
      <c r="B1735" s="1">
        <v>44385.97488425926</v>
      </c>
      <c r="C1735" s="1">
        <v>44385.975601851853</v>
      </c>
      <c r="D1735">
        <v>1.0333333015441899</v>
      </c>
      <c r="E1735">
        <v>24028</v>
      </c>
      <c r="F1735">
        <v>31977</v>
      </c>
      <c r="G1735" t="s">
        <v>44</v>
      </c>
      <c r="H1735" t="s">
        <v>25</v>
      </c>
      <c r="I1735">
        <f>tbl_Fact[[#This Row],[Duration]] / 60</f>
        <v>1.7222221692403165E-2</v>
      </c>
      <c r="J1735">
        <f>IF(OR(G1735="Run Time", G1735="CC (Changeover Cleaning)"), I1735, 0)</f>
        <v>0</v>
      </c>
      <c r="K1735">
        <f>IF(G1735&lt;&gt;"PM (Maintenance)", I1735, 0)</f>
        <v>1.7222221692403165E-2</v>
      </c>
      <c r="L1735" s="5">
        <f>MAX(tbl_Fact[[#This Row],[TotalBiscuitsMade]],tbl_Fact[[#This Row],[GoodMadeBiscuits]])</f>
        <v>31977</v>
      </c>
      <c r="M1735" s="5">
        <f>IF(tbl_Fact[[#This Row],[Operating_Hours]]&gt;0,tbl_Fact[[#This Row],[Operating_Hours]]*51840,0)</f>
        <v>0</v>
      </c>
    </row>
    <row r="1736" spans="1:13" hidden="1" x14ac:dyDescent="0.2">
      <c r="A1736" t="s">
        <v>5</v>
      </c>
      <c r="B1736" s="1">
        <v>44385.975601851853</v>
      </c>
      <c r="C1736" s="1">
        <v>44385.976365740738</v>
      </c>
      <c r="D1736">
        <v>1.1000000238418599</v>
      </c>
      <c r="E1736">
        <v>24356</v>
      </c>
      <c r="F1736">
        <v>31979</v>
      </c>
      <c r="G1736" t="s">
        <v>43</v>
      </c>
      <c r="H1736" t="s">
        <v>25</v>
      </c>
      <c r="I1736">
        <f>tbl_Fact[[#This Row],[Duration]] / 60</f>
        <v>1.8333333730697666E-2</v>
      </c>
      <c r="J1736">
        <f>IF(OR(G1736="Run Time", G1736="CC (Changeover Cleaning)"), I1736, 0)</f>
        <v>1.8333333730697666E-2</v>
      </c>
      <c r="K1736">
        <f>IF(G1736&lt;&gt;"PM (Maintenance)", I1736, 0)</f>
        <v>1.8333333730697666E-2</v>
      </c>
      <c r="L1736" s="5">
        <f>MAX(tbl_Fact[[#This Row],[TotalBiscuitsMade]],tbl_Fact[[#This Row],[GoodMadeBiscuits]])</f>
        <v>31979</v>
      </c>
      <c r="M1736" s="5">
        <f>IF(tbl_Fact[[#This Row],[Operating_Hours]]&gt;0,tbl_Fact[[#This Row],[Operating_Hours]]*51840,0)</f>
        <v>950.40002059936705</v>
      </c>
    </row>
    <row r="1737" spans="1:13" hidden="1" x14ac:dyDescent="0.2">
      <c r="A1737" t="s">
        <v>5</v>
      </c>
      <c r="B1737" s="1">
        <v>44385.976365740738</v>
      </c>
      <c r="C1737" s="1">
        <v>44385.982824074075</v>
      </c>
      <c r="D1737">
        <v>9.3000001907348597</v>
      </c>
      <c r="E1737">
        <v>30289</v>
      </c>
      <c r="F1737">
        <v>38397</v>
      </c>
      <c r="G1737" t="s">
        <v>44</v>
      </c>
      <c r="H1737" t="s">
        <v>25</v>
      </c>
      <c r="I1737">
        <f>tbl_Fact[[#This Row],[Duration]] / 60</f>
        <v>0.15500000317891433</v>
      </c>
      <c r="J1737">
        <f>IF(OR(G1737="Run Time", G1737="CC (Changeover Cleaning)"), I1737, 0)</f>
        <v>0</v>
      </c>
      <c r="K1737">
        <f>IF(G1737&lt;&gt;"PM (Maintenance)", I1737, 0)</f>
        <v>0.15500000317891433</v>
      </c>
      <c r="L1737" s="5">
        <f>MAX(tbl_Fact[[#This Row],[TotalBiscuitsMade]],tbl_Fact[[#This Row],[GoodMadeBiscuits]])</f>
        <v>38397</v>
      </c>
      <c r="M1737" s="5">
        <f>IF(tbl_Fact[[#This Row],[Operating_Hours]]&gt;0,tbl_Fact[[#This Row],[Operating_Hours]]*51840,0)</f>
        <v>0</v>
      </c>
    </row>
    <row r="1738" spans="1:13" hidden="1" x14ac:dyDescent="0.2">
      <c r="A1738" t="s">
        <v>5</v>
      </c>
      <c r="B1738" s="1">
        <v>44385.982824074075</v>
      </c>
      <c r="C1738" s="1">
        <v>44385.986076388886</v>
      </c>
      <c r="D1738">
        <v>4.6833333969116202</v>
      </c>
      <c r="E1738">
        <v>30664</v>
      </c>
      <c r="F1738">
        <v>38149</v>
      </c>
      <c r="G1738" t="s">
        <v>43</v>
      </c>
      <c r="H1738" t="s">
        <v>25</v>
      </c>
      <c r="I1738">
        <f>tbl_Fact[[#This Row],[Duration]] / 60</f>
        <v>7.8055556615193672E-2</v>
      </c>
      <c r="J1738">
        <f>IF(OR(G1738="Run Time", G1738="CC (Changeover Cleaning)"), I1738, 0)</f>
        <v>7.8055556615193672E-2</v>
      </c>
      <c r="K1738">
        <f>IF(G1738&lt;&gt;"PM (Maintenance)", I1738, 0)</f>
        <v>7.8055556615193672E-2</v>
      </c>
      <c r="L1738" s="5">
        <f>MAX(tbl_Fact[[#This Row],[TotalBiscuitsMade]],tbl_Fact[[#This Row],[GoodMadeBiscuits]])</f>
        <v>38149</v>
      </c>
      <c r="M1738" s="5">
        <f>IF(tbl_Fact[[#This Row],[Operating_Hours]]&gt;0,tbl_Fact[[#This Row],[Operating_Hours]]*51840,0)</f>
        <v>4046.4000549316402</v>
      </c>
    </row>
    <row r="1739" spans="1:13" hidden="1" x14ac:dyDescent="0.2">
      <c r="A1739" t="s">
        <v>5</v>
      </c>
      <c r="B1739" s="1">
        <v>44385.986076388886</v>
      </c>
      <c r="C1739" s="1">
        <v>44385.992013888892</v>
      </c>
      <c r="D1739">
        <v>8.5500001907348597</v>
      </c>
      <c r="E1739">
        <v>36039</v>
      </c>
      <c r="F1739">
        <v>43943</v>
      </c>
      <c r="G1739" t="s">
        <v>44</v>
      </c>
      <c r="H1739" t="s">
        <v>25</v>
      </c>
      <c r="I1739">
        <f>tbl_Fact[[#This Row],[Duration]] / 60</f>
        <v>0.14250000317891434</v>
      </c>
      <c r="J1739">
        <f>IF(OR(G1739="Run Time", G1739="CC (Changeover Cleaning)"), I1739, 0)</f>
        <v>0</v>
      </c>
      <c r="K1739">
        <f>IF(G1739&lt;&gt;"PM (Maintenance)", I1739, 0)</f>
        <v>0.14250000317891434</v>
      </c>
      <c r="L1739" s="5">
        <f>MAX(tbl_Fact[[#This Row],[TotalBiscuitsMade]],tbl_Fact[[#This Row],[GoodMadeBiscuits]])</f>
        <v>43943</v>
      </c>
      <c r="M1739" s="5">
        <f>IF(tbl_Fact[[#This Row],[Operating_Hours]]&gt;0,tbl_Fact[[#This Row],[Operating_Hours]]*51840,0)</f>
        <v>0</v>
      </c>
    </row>
    <row r="1740" spans="1:13" hidden="1" x14ac:dyDescent="0.2">
      <c r="A1740" t="s">
        <v>5</v>
      </c>
      <c r="B1740" s="1">
        <v>44385.992013888892</v>
      </c>
      <c r="C1740" s="1">
        <v>44385.992418981485</v>
      </c>
      <c r="D1740">
        <v>0.58333331346511796</v>
      </c>
      <c r="E1740">
        <v>36401</v>
      </c>
      <c r="F1740">
        <v>44226</v>
      </c>
      <c r="G1740" t="s">
        <v>43</v>
      </c>
      <c r="H1740" t="s">
        <v>25</v>
      </c>
      <c r="I1740">
        <f>tbl_Fact[[#This Row],[Duration]] / 60</f>
        <v>9.7222218910852989E-3</v>
      </c>
      <c r="J1740">
        <f>IF(OR(G1740="Run Time", G1740="CC (Changeover Cleaning)"), I1740, 0)</f>
        <v>9.7222218910852989E-3</v>
      </c>
      <c r="K1740">
        <f>IF(G1740&lt;&gt;"PM (Maintenance)", I1740, 0)</f>
        <v>9.7222218910852989E-3</v>
      </c>
      <c r="L1740" s="5">
        <f>MAX(tbl_Fact[[#This Row],[TotalBiscuitsMade]],tbl_Fact[[#This Row],[GoodMadeBiscuits]])</f>
        <v>44226</v>
      </c>
      <c r="M1740" s="5">
        <f>IF(tbl_Fact[[#This Row],[Operating_Hours]]&gt;0,tbl_Fact[[#This Row],[Operating_Hours]]*51840,0)</f>
        <v>503.99998283386191</v>
      </c>
    </row>
    <row r="1741" spans="1:13" hidden="1" x14ac:dyDescent="0.2">
      <c r="A1741" t="s">
        <v>5</v>
      </c>
      <c r="B1741" s="1">
        <v>44385.992418981485</v>
      </c>
      <c r="C1741" s="1">
        <v>44385.992418981485</v>
      </c>
      <c r="D1741">
        <v>0</v>
      </c>
      <c r="E1741">
        <v>43867</v>
      </c>
      <c r="F1741">
        <v>51540</v>
      </c>
      <c r="G1741" t="s">
        <v>44</v>
      </c>
      <c r="H1741" t="s">
        <v>25</v>
      </c>
      <c r="I1741">
        <f>tbl_Fact[[#This Row],[Duration]] / 60</f>
        <v>0</v>
      </c>
      <c r="J1741">
        <f>IF(OR(G1741="Run Time", G1741="CC (Changeover Cleaning)"), I1741, 0)</f>
        <v>0</v>
      </c>
      <c r="K1741">
        <f>IF(G1741&lt;&gt;"PM (Maintenance)", I1741, 0)</f>
        <v>0</v>
      </c>
      <c r="L1741" s="5">
        <f>MAX(tbl_Fact[[#This Row],[TotalBiscuitsMade]],tbl_Fact[[#This Row],[GoodMadeBiscuits]])</f>
        <v>51540</v>
      </c>
      <c r="M1741" s="5">
        <f>IF(tbl_Fact[[#This Row],[Operating_Hours]]&gt;0,tbl_Fact[[#This Row],[Operating_Hours]]*51840,0)</f>
        <v>0</v>
      </c>
    </row>
    <row r="1742" spans="1:13" hidden="1" x14ac:dyDescent="0.2">
      <c r="A1742" t="s">
        <v>5</v>
      </c>
      <c r="B1742" s="1">
        <v>44385.992418981485</v>
      </c>
      <c r="C1742" s="1">
        <v>44386.017835648148</v>
      </c>
      <c r="D1742">
        <v>36.599998474121101</v>
      </c>
      <c r="E1742">
        <v>62058</v>
      </c>
      <c r="F1742">
        <v>69933</v>
      </c>
      <c r="G1742" t="s">
        <v>44</v>
      </c>
      <c r="H1742" t="s">
        <v>25</v>
      </c>
      <c r="I1742">
        <f>tbl_Fact[[#This Row],[Duration]] / 60</f>
        <v>0.60999997456868504</v>
      </c>
      <c r="J1742">
        <f>IF(OR(G1742="Run Time", G1742="CC (Changeover Cleaning)"), I1742, 0)</f>
        <v>0</v>
      </c>
      <c r="K1742">
        <f>IF(G1742&lt;&gt;"PM (Maintenance)", I1742, 0)</f>
        <v>0.60999997456868504</v>
      </c>
      <c r="L1742" s="5">
        <f>MAX(tbl_Fact[[#This Row],[TotalBiscuitsMade]],tbl_Fact[[#This Row],[GoodMadeBiscuits]])</f>
        <v>69933</v>
      </c>
      <c r="M1742" s="5">
        <f>IF(tbl_Fact[[#This Row],[Operating_Hours]]&gt;0,tbl_Fact[[#This Row],[Operating_Hours]]*51840,0)</f>
        <v>0</v>
      </c>
    </row>
    <row r="1743" spans="1:13" hidden="1" x14ac:dyDescent="0.2">
      <c r="A1743" t="s">
        <v>5</v>
      </c>
      <c r="B1743" s="1">
        <v>44386.017835648148</v>
      </c>
      <c r="C1743" s="1">
        <v>44386.018993055557</v>
      </c>
      <c r="D1743">
        <v>1.6666666269302399</v>
      </c>
      <c r="E1743">
        <v>61869</v>
      </c>
      <c r="F1743">
        <v>70074</v>
      </c>
      <c r="G1743" t="s">
        <v>43</v>
      </c>
      <c r="H1743" t="s">
        <v>25</v>
      </c>
      <c r="I1743">
        <f>tbl_Fact[[#This Row],[Duration]] / 60</f>
        <v>2.7777777115503999E-2</v>
      </c>
      <c r="J1743">
        <f>IF(OR(G1743="Run Time", G1743="CC (Changeover Cleaning)"), I1743, 0)</f>
        <v>2.7777777115503999E-2</v>
      </c>
      <c r="K1743">
        <f>IF(G1743&lt;&gt;"PM (Maintenance)", I1743, 0)</f>
        <v>2.7777777115503999E-2</v>
      </c>
      <c r="L1743" s="5">
        <f>MAX(tbl_Fact[[#This Row],[TotalBiscuitsMade]],tbl_Fact[[#This Row],[GoodMadeBiscuits]])</f>
        <v>70074</v>
      </c>
      <c r="M1743" s="5">
        <f>IF(tbl_Fact[[#This Row],[Operating_Hours]]&gt;0,tbl_Fact[[#This Row],[Operating_Hours]]*51840,0)</f>
        <v>1439.9999656677273</v>
      </c>
    </row>
    <row r="1744" spans="1:13" hidden="1" x14ac:dyDescent="0.2">
      <c r="A1744" t="s">
        <v>5</v>
      </c>
      <c r="B1744" s="1">
        <v>44386.018993055557</v>
      </c>
      <c r="C1744" s="1">
        <v>44386.019016203703</v>
      </c>
      <c r="D1744">
        <v>3.3333335071802098E-2</v>
      </c>
      <c r="E1744">
        <v>62039</v>
      </c>
      <c r="F1744">
        <v>70101</v>
      </c>
      <c r="G1744" t="s">
        <v>44</v>
      </c>
      <c r="H1744" t="s">
        <v>25</v>
      </c>
      <c r="I1744">
        <f>tbl_Fact[[#This Row],[Duration]] / 60</f>
        <v>5.5555558453003495E-4</v>
      </c>
      <c r="J1744">
        <f>IF(OR(G1744="Run Time", G1744="CC (Changeover Cleaning)"), I1744, 0)</f>
        <v>0</v>
      </c>
      <c r="K1744">
        <f>IF(G1744&lt;&gt;"PM (Maintenance)", I1744, 0)</f>
        <v>5.5555558453003495E-4</v>
      </c>
      <c r="L1744" s="5">
        <f>MAX(tbl_Fact[[#This Row],[TotalBiscuitsMade]],tbl_Fact[[#This Row],[GoodMadeBiscuits]])</f>
        <v>70101</v>
      </c>
      <c r="M1744" s="5">
        <f>IF(tbl_Fact[[#This Row],[Operating_Hours]]&gt;0,tbl_Fact[[#This Row],[Operating_Hours]]*51840,0)</f>
        <v>0</v>
      </c>
    </row>
    <row r="1745" spans="1:13" hidden="1" x14ac:dyDescent="0.2">
      <c r="A1745" t="s">
        <v>5</v>
      </c>
      <c r="B1745" s="1">
        <v>44386.019016203703</v>
      </c>
      <c r="C1745" s="1">
        <v>44386.019212962965</v>
      </c>
      <c r="D1745">
        <v>0.28333333134651201</v>
      </c>
      <c r="E1745">
        <v>61861</v>
      </c>
      <c r="F1745">
        <v>70048</v>
      </c>
      <c r="G1745" t="s">
        <v>43</v>
      </c>
      <c r="H1745" t="s">
        <v>25</v>
      </c>
      <c r="I1745">
        <f>tbl_Fact[[#This Row],[Duration]] / 60</f>
        <v>4.7222221891085334E-3</v>
      </c>
      <c r="J1745">
        <f>IF(OR(G1745="Run Time", G1745="CC (Changeover Cleaning)"), I1745, 0)</f>
        <v>4.7222221891085334E-3</v>
      </c>
      <c r="K1745">
        <f>IF(G1745&lt;&gt;"PM (Maintenance)", I1745, 0)</f>
        <v>4.7222221891085334E-3</v>
      </c>
      <c r="L1745" s="5">
        <f>MAX(tbl_Fact[[#This Row],[TotalBiscuitsMade]],tbl_Fact[[#This Row],[GoodMadeBiscuits]])</f>
        <v>70048</v>
      </c>
      <c r="M1745" s="5">
        <f>IF(tbl_Fact[[#This Row],[Operating_Hours]]&gt;0,tbl_Fact[[#This Row],[Operating_Hours]]*51840,0)</f>
        <v>244.79999828338637</v>
      </c>
    </row>
    <row r="1746" spans="1:13" hidden="1" x14ac:dyDescent="0.2">
      <c r="A1746" t="s">
        <v>5</v>
      </c>
      <c r="B1746" s="1">
        <v>44386.019212962965</v>
      </c>
      <c r="C1746" s="1">
        <v>44386.030439814815</v>
      </c>
      <c r="D1746">
        <v>16.1666660308838</v>
      </c>
      <c r="E1746">
        <v>72998</v>
      </c>
      <c r="F1746">
        <v>81018</v>
      </c>
      <c r="G1746" t="s">
        <v>44</v>
      </c>
      <c r="H1746" t="s">
        <v>25</v>
      </c>
      <c r="I1746">
        <f>tbl_Fact[[#This Row],[Duration]] / 60</f>
        <v>0.26944443384806332</v>
      </c>
      <c r="J1746">
        <f>IF(OR(G1746="Run Time", G1746="CC (Changeover Cleaning)"), I1746, 0)</f>
        <v>0</v>
      </c>
      <c r="K1746">
        <f>IF(G1746&lt;&gt;"PM (Maintenance)", I1746, 0)</f>
        <v>0.26944443384806332</v>
      </c>
      <c r="L1746" s="5">
        <f>MAX(tbl_Fact[[#This Row],[TotalBiscuitsMade]],tbl_Fact[[#This Row],[GoodMadeBiscuits]])</f>
        <v>81018</v>
      </c>
      <c r="M1746" s="5">
        <f>IF(tbl_Fact[[#This Row],[Operating_Hours]]&gt;0,tbl_Fact[[#This Row],[Operating_Hours]]*51840,0)</f>
        <v>0</v>
      </c>
    </row>
    <row r="1747" spans="1:13" hidden="1" x14ac:dyDescent="0.2">
      <c r="A1747" t="s">
        <v>5</v>
      </c>
      <c r="B1747" s="1">
        <v>44386.030439814815</v>
      </c>
      <c r="C1747" s="1">
        <v>44386.030891203707</v>
      </c>
      <c r="D1747">
        <v>0.64999997615814198</v>
      </c>
      <c r="E1747">
        <v>73263</v>
      </c>
      <c r="F1747">
        <v>80985</v>
      </c>
      <c r="G1747" t="s">
        <v>43</v>
      </c>
      <c r="H1747" t="s">
        <v>25</v>
      </c>
      <c r="I1747">
        <f>tbl_Fact[[#This Row],[Duration]] / 60</f>
        <v>1.0833332935969033E-2</v>
      </c>
      <c r="J1747">
        <f>IF(OR(G1747="Run Time", G1747="CC (Changeover Cleaning)"), I1747, 0)</f>
        <v>1.0833332935969033E-2</v>
      </c>
      <c r="K1747">
        <f>IF(G1747&lt;&gt;"PM (Maintenance)", I1747, 0)</f>
        <v>1.0833332935969033E-2</v>
      </c>
      <c r="L1747" s="5">
        <f>MAX(tbl_Fact[[#This Row],[TotalBiscuitsMade]],tbl_Fact[[#This Row],[GoodMadeBiscuits]])</f>
        <v>80985</v>
      </c>
      <c r="M1747" s="5">
        <f>IF(tbl_Fact[[#This Row],[Operating_Hours]]&gt;0,tbl_Fact[[#This Row],[Operating_Hours]]*51840,0)</f>
        <v>561.59997940063465</v>
      </c>
    </row>
    <row r="1748" spans="1:13" hidden="1" x14ac:dyDescent="0.2">
      <c r="A1748" t="s">
        <v>5</v>
      </c>
      <c r="B1748" s="1">
        <v>44386.030891203707</v>
      </c>
      <c r="C1748" s="1">
        <v>44386.031331018516</v>
      </c>
      <c r="D1748">
        <v>0.63333332538604703</v>
      </c>
      <c r="E1748">
        <v>73349</v>
      </c>
      <c r="F1748">
        <v>81365</v>
      </c>
      <c r="G1748" t="s">
        <v>44</v>
      </c>
      <c r="H1748" t="s">
        <v>25</v>
      </c>
      <c r="I1748">
        <f>tbl_Fact[[#This Row],[Duration]] / 60</f>
        <v>1.0555555423100783E-2</v>
      </c>
      <c r="J1748">
        <f>IF(OR(G1748="Run Time", G1748="CC (Changeover Cleaning)"), I1748, 0)</f>
        <v>0</v>
      </c>
      <c r="K1748">
        <f>IF(G1748&lt;&gt;"PM (Maintenance)", I1748, 0)</f>
        <v>1.0555555423100783E-2</v>
      </c>
      <c r="L1748" s="5">
        <f>MAX(tbl_Fact[[#This Row],[TotalBiscuitsMade]],tbl_Fact[[#This Row],[GoodMadeBiscuits]])</f>
        <v>81365</v>
      </c>
      <c r="M1748" s="5">
        <f>IF(tbl_Fact[[#This Row],[Operating_Hours]]&gt;0,tbl_Fact[[#This Row],[Operating_Hours]]*51840,0)</f>
        <v>0</v>
      </c>
    </row>
    <row r="1749" spans="1:13" hidden="1" x14ac:dyDescent="0.2">
      <c r="A1749" t="s">
        <v>5</v>
      </c>
      <c r="B1749" s="1">
        <v>44386.031331018516</v>
      </c>
      <c r="C1749" s="1">
        <v>44386.031655092593</v>
      </c>
      <c r="D1749">
        <v>0.46666666865348799</v>
      </c>
      <c r="E1749">
        <v>73606</v>
      </c>
      <c r="F1749">
        <v>81509</v>
      </c>
      <c r="G1749" t="s">
        <v>43</v>
      </c>
      <c r="H1749" t="s">
        <v>25</v>
      </c>
      <c r="I1749">
        <f>tbl_Fact[[#This Row],[Duration]] / 60</f>
        <v>7.7777778108914664E-3</v>
      </c>
      <c r="J1749">
        <f>IF(OR(G1749="Run Time", G1749="CC (Changeover Cleaning)"), I1749, 0)</f>
        <v>7.7777778108914664E-3</v>
      </c>
      <c r="K1749">
        <f>IF(G1749&lt;&gt;"PM (Maintenance)", I1749, 0)</f>
        <v>7.7777778108914664E-3</v>
      </c>
      <c r="L1749" s="5">
        <f>MAX(tbl_Fact[[#This Row],[TotalBiscuitsMade]],tbl_Fact[[#This Row],[GoodMadeBiscuits]])</f>
        <v>81509</v>
      </c>
      <c r="M1749" s="5">
        <f>IF(tbl_Fact[[#This Row],[Operating_Hours]]&gt;0,tbl_Fact[[#This Row],[Operating_Hours]]*51840,0)</f>
        <v>403.2000017166136</v>
      </c>
    </row>
    <row r="1750" spans="1:13" hidden="1" x14ac:dyDescent="0.2">
      <c r="A1750" t="s">
        <v>5</v>
      </c>
      <c r="B1750" s="1">
        <v>44386.031655092593</v>
      </c>
      <c r="C1750" s="1">
        <v>44386.033032407409</v>
      </c>
      <c r="D1750">
        <v>1.9833333492279099</v>
      </c>
      <c r="E1750">
        <v>74593</v>
      </c>
      <c r="F1750">
        <v>82332</v>
      </c>
      <c r="G1750" t="s">
        <v>44</v>
      </c>
      <c r="H1750" t="s">
        <v>25</v>
      </c>
      <c r="I1750">
        <f>tbl_Fact[[#This Row],[Duration]] / 60</f>
        <v>3.3055555820465168E-2</v>
      </c>
      <c r="J1750">
        <f>IF(OR(G1750="Run Time", G1750="CC (Changeover Cleaning)"), I1750, 0)</f>
        <v>0</v>
      </c>
      <c r="K1750">
        <f>IF(G1750&lt;&gt;"PM (Maintenance)", I1750, 0)</f>
        <v>3.3055555820465168E-2</v>
      </c>
      <c r="L1750" s="5">
        <f>MAX(tbl_Fact[[#This Row],[TotalBiscuitsMade]],tbl_Fact[[#This Row],[GoodMadeBiscuits]])</f>
        <v>82332</v>
      </c>
      <c r="M1750" s="5">
        <f>IF(tbl_Fact[[#This Row],[Operating_Hours]]&gt;0,tbl_Fact[[#This Row],[Operating_Hours]]*51840,0)</f>
        <v>0</v>
      </c>
    </row>
    <row r="1751" spans="1:13" hidden="1" x14ac:dyDescent="0.2">
      <c r="A1751" t="s">
        <v>5</v>
      </c>
      <c r="B1751" s="1">
        <v>44386.033032407409</v>
      </c>
      <c r="C1751" s="1">
        <v>44386.03329861111</v>
      </c>
      <c r="D1751">
        <v>0.38333332538604697</v>
      </c>
      <c r="E1751">
        <v>74589</v>
      </c>
      <c r="F1751">
        <v>82599</v>
      </c>
      <c r="G1751" t="s">
        <v>43</v>
      </c>
      <c r="H1751" t="s">
        <v>25</v>
      </c>
      <c r="I1751">
        <f>tbl_Fact[[#This Row],[Duration]] / 60</f>
        <v>6.3888887564341164E-3</v>
      </c>
      <c r="J1751">
        <f>IF(OR(G1751="Run Time", G1751="CC (Changeover Cleaning)"), I1751, 0)</f>
        <v>6.3888887564341164E-3</v>
      </c>
      <c r="K1751">
        <f>IF(G1751&lt;&gt;"PM (Maintenance)", I1751, 0)</f>
        <v>6.3888887564341164E-3</v>
      </c>
      <c r="L1751" s="5">
        <f>MAX(tbl_Fact[[#This Row],[TotalBiscuitsMade]],tbl_Fact[[#This Row],[GoodMadeBiscuits]])</f>
        <v>82599</v>
      </c>
      <c r="M1751" s="5">
        <f>IF(tbl_Fact[[#This Row],[Operating_Hours]]&gt;0,tbl_Fact[[#This Row],[Operating_Hours]]*51840,0)</f>
        <v>331.19999313354458</v>
      </c>
    </row>
    <row r="1752" spans="1:13" hidden="1" x14ac:dyDescent="0.2">
      <c r="A1752" t="s">
        <v>5</v>
      </c>
      <c r="B1752" s="1">
        <v>44386.03329861111</v>
      </c>
      <c r="C1752" s="1">
        <v>44386.040462962963</v>
      </c>
      <c r="D1752">
        <v>10.3166666030884</v>
      </c>
      <c r="E1752">
        <v>81910</v>
      </c>
      <c r="F1752">
        <v>89782</v>
      </c>
      <c r="G1752" t="s">
        <v>44</v>
      </c>
      <c r="H1752" t="s">
        <v>25</v>
      </c>
      <c r="I1752">
        <f>tbl_Fact[[#This Row],[Duration]] / 60</f>
        <v>0.17194444338480666</v>
      </c>
      <c r="J1752">
        <f>IF(OR(G1752="Run Time", G1752="CC (Changeover Cleaning)"), I1752, 0)</f>
        <v>0</v>
      </c>
      <c r="K1752">
        <f>IF(G1752&lt;&gt;"PM (Maintenance)", I1752, 0)</f>
        <v>0.17194444338480666</v>
      </c>
      <c r="L1752" s="5">
        <f>MAX(tbl_Fact[[#This Row],[TotalBiscuitsMade]],tbl_Fact[[#This Row],[GoodMadeBiscuits]])</f>
        <v>89782</v>
      </c>
      <c r="M1752" s="5">
        <f>IF(tbl_Fact[[#This Row],[Operating_Hours]]&gt;0,tbl_Fact[[#This Row],[Operating_Hours]]*51840,0)</f>
        <v>0</v>
      </c>
    </row>
    <row r="1753" spans="1:13" hidden="1" x14ac:dyDescent="0.2">
      <c r="A1753" t="s">
        <v>5</v>
      </c>
      <c r="B1753" s="1">
        <v>44386.040462962963</v>
      </c>
      <c r="C1753" s="1">
        <v>44386.044050925928</v>
      </c>
      <c r="D1753">
        <v>5.1666665077209499</v>
      </c>
      <c r="E1753">
        <v>81742</v>
      </c>
      <c r="F1753">
        <v>89599</v>
      </c>
      <c r="G1753" t="s">
        <v>43</v>
      </c>
      <c r="H1753" t="s">
        <v>25</v>
      </c>
      <c r="I1753">
        <f>tbl_Fact[[#This Row],[Duration]] / 60</f>
        <v>8.6111108462015834E-2</v>
      </c>
      <c r="J1753">
        <f>IF(OR(G1753="Run Time", G1753="CC (Changeover Cleaning)"), I1753, 0)</f>
        <v>8.6111108462015834E-2</v>
      </c>
      <c r="K1753">
        <f>IF(G1753&lt;&gt;"PM (Maintenance)", I1753, 0)</f>
        <v>8.6111108462015834E-2</v>
      </c>
      <c r="L1753" s="5">
        <f>MAX(tbl_Fact[[#This Row],[TotalBiscuitsMade]],tbl_Fact[[#This Row],[GoodMadeBiscuits]])</f>
        <v>89599</v>
      </c>
      <c r="M1753" s="5">
        <f>IF(tbl_Fact[[#This Row],[Operating_Hours]]&gt;0,tbl_Fact[[#This Row],[Operating_Hours]]*51840,0)</f>
        <v>4463.9998626709012</v>
      </c>
    </row>
    <row r="1754" spans="1:13" hidden="1" x14ac:dyDescent="0.2">
      <c r="A1754" t="s">
        <v>5</v>
      </c>
      <c r="B1754" s="1">
        <v>44386.044050925928</v>
      </c>
      <c r="C1754" s="1">
        <v>44386.045289351852</v>
      </c>
      <c r="D1754">
        <v>1.7833333015441899</v>
      </c>
      <c r="E1754">
        <v>82433</v>
      </c>
      <c r="F1754">
        <v>90387</v>
      </c>
      <c r="G1754" t="s">
        <v>44</v>
      </c>
      <c r="H1754" t="s">
        <v>25</v>
      </c>
      <c r="I1754">
        <f>tbl_Fact[[#This Row],[Duration]] / 60</f>
        <v>2.9722221692403166E-2</v>
      </c>
      <c r="J1754">
        <f>IF(OR(G1754="Run Time", G1754="CC (Changeover Cleaning)"), I1754, 0)</f>
        <v>0</v>
      </c>
      <c r="K1754">
        <f>IF(G1754&lt;&gt;"PM (Maintenance)", I1754, 0)</f>
        <v>2.9722221692403166E-2</v>
      </c>
      <c r="L1754" s="5">
        <f>MAX(tbl_Fact[[#This Row],[TotalBiscuitsMade]],tbl_Fact[[#This Row],[GoodMadeBiscuits]])</f>
        <v>90387</v>
      </c>
      <c r="M1754" s="5">
        <f>IF(tbl_Fact[[#This Row],[Operating_Hours]]&gt;0,tbl_Fact[[#This Row],[Operating_Hours]]*51840,0)</f>
        <v>0</v>
      </c>
    </row>
    <row r="1755" spans="1:13" hidden="1" x14ac:dyDescent="0.2">
      <c r="A1755" t="s">
        <v>5</v>
      </c>
      <c r="B1755" s="1">
        <v>44386.045289351852</v>
      </c>
      <c r="C1755" s="1">
        <v>44386.046122685184</v>
      </c>
      <c r="D1755">
        <v>1.20000004768372</v>
      </c>
      <c r="E1755">
        <v>82472</v>
      </c>
      <c r="F1755">
        <v>90338</v>
      </c>
      <c r="G1755" t="s">
        <v>43</v>
      </c>
      <c r="H1755" t="s">
        <v>25</v>
      </c>
      <c r="I1755">
        <f>tbl_Fact[[#This Row],[Duration]] / 60</f>
        <v>2.0000000794728669E-2</v>
      </c>
      <c r="J1755">
        <f>IF(OR(G1755="Run Time", G1755="CC (Changeover Cleaning)"), I1755, 0)</f>
        <v>2.0000000794728669E-2</v>
      </c>
      <c r="K1755">
        <f>IF(G1755&lt;&gt;"PM (Maintenance)", I1755, 0)</f>
        <v>2.0000000794728669E-2</v>
      </c>
      <c r="L1755" s="5">
        <f>MAX(tbl_Fact[[#This Row],[TotalBiscuitsMade]],tbl_Fact[[#This Row],[GoodMadeBiscuits]])</f>
        <v>90338</v>
      </c>
      <c r="M1755" s="5">
        <f>IF(tbl_Fact[[#This Row],[Operating_Hours]]&gt;0,tbl_Fact[[#This Row],[Operating_Hours]]*51840,0)</f>
        <v>1036.8000411987341</v>
      </c>
    </row>
    <row r="1756" spans="1:13" hidden="1" x14ac:dyDescent="0.2">
      <c r="A1756" t="s">
        <v>5</v>
      </c>
      <c r="B1756" s="1">
        <v>44386.046122685184</v>
      </c>
      <c r="C1756" s="1">
        <v>44386.047824074078</v>
      </c>
      <c r="D1756">
        <v>2.4500000476837198</v>
      </c>
      <c r="E1756">
        <v>83856</v>
      </c>
      <c r="F1756">
        <v>91905</v>
      </c>
      <c r="G1756" t="s">
        <v>44</v>
      </c>
      <c r="H1756" t="s">
        <v>25</v>
      </c>
      <c r="I1756">
        <f>tbl_Fact[[#This Row],[Duration]] / 60</f>
        <v>4.0833334128061997E-2</v>
      </c>
      <c r="J1756">
        <f>IF(OR(G1756="Run Time", G1756="CC (Changeover Cleaning)"), I1756, 0)</f>
        <v>0</v>
      </c>
      <c r="K1756">
        <f>IF(G1756&lt;&gt;"PM (Maintenance)", I1756, 0)</f>
        <v>4.0833334128061997E-2</v>
      </c>
      <c r="L1756" s="5">
        <f>MAX(tbl_Fact[[#This Row],[TotalBiscuitsMade]],tbl_Fact[[#This Row],[GoodMadeBiscuits]])</f>
        <v>91905</v>
      </c>
      <c r="M1756" s="5">
        <f>IF(tbl_Fact[[#This Row],[Operating_Hours]]&gt;0,tbl_Fact[[#This Row],[Operating_Hours]]*51840,0)</f>
        <v>0</v>
      </c>
    </row>
    <row r="1757" spans="1:13" hidden="1" x14ac:dyDescent="0.2">
      <c r="A1757" t="s">
        <v>5</v>
      </c>
      <c r="B1757" s="1">
        <v>44386.047824074078</v>
      </c>
      <c r="C1757" s="1">
        <v>44386.048171296294</v>
      </c>
      <c r="D1757">
        <v>0.5</v>
      </c>
      <c r="E1757">
        <v>84285</v>
      </c>
      <c r="F1757">
        <v>91878</v>
      </c>
      <c r="G1757" t="s">
        <v>43</v>
      </c>
      <c r="H1757" t="s">
        <v>25</v>
      </c>
      <c r="I1757">
        <f>tbl_Fact[[#This Row],[Duration]] / 60</f>
        <v>8.3333333333333332E-3</v>
      </c>
      <c r="J1757">
        <f>IF(OR(G1757="Run Time", G1757="CC (Changeover Cleaning)"), I1757, 0)</f>
        <v>8.3333333333333332E-3</v>
      </c>
      <c r="K1757">
        <f>IF(G1757&lt;&gt;"PM (Maintenance)", I1757, 0)</f>
        <v>8.3333333333333332E-3</v>
      </c>
      <c r="L1757" s="5">
        <f>MAX(tbl_Fact[[#This Row],[TotalBiscuitsMade]],tbl_Fact[[#This Row],[GoodMadeBiscuits]])</f>
        <v>91878</v>
      </c>
      <c r="M1757" s="5">
        <f>IF(tbl_Fact[[#This Row],[Operating_Hours]]&gt;0,tbl_Fact[[#This Row],[Operating_Hours]]*51840,0)</f>
        <v>432</v>
      </c>
    </row>
    <row r="1758" spans="1:13" hidden="1" x14ac:dyDescent="0.2">
      <c r="A1758" t="s">
        <v>5</v>
      </c>
      <c r="B1758" s="1">
        <v>44386.048171296294</v>
      </c>
      <c r="C1758" s="1">
        <v>44386.048622685186</v>
      </c>
      <c r="D1758">
        <v>0.64999997615814198</v>
      </c>
      <c r="E1758">
        <v>84249</v>
      </c>
      <c r="F1758">
        <v>92238</v>
      </c>
      <c r="G1758" t="s">
        <v>44</v>
      </c>
      <c r="H1758" t="s">
        <v>25</v>
      </c>
      <c r="I1758">
        <f>tbl_Fact[[#This Row],[Duration]] / 60</f>
        <v>1.0833332935969033E-2</v>
      </c>
      <c r="J1758">
        <f>IF(OR(G1758="Run Time", G1758="CC (Changeover Cleaning)"), I1758, 0)</f>
        <v>0</v>
      </c>
      <c r="K1758">
        <f>IF(G1758&lt;&gt;"PM (Maintenance)", I1758, 0)</f>
        <v>1.0833332935969033E-2</v>
      </c>
      <c r="L1758" s="5">
        <f>MAX(tbl_Fact[[#This Row],[TotalBiscuitsMade]],tbl_Fact[[#This Row],[GoodMadeBiscuits]])</f>
        <v>92238</v>
      </c>
      <c r="M1758" s="5">
        <f>IF(tbl_Fact[[#This Row],[Operating_Hours]]&gt;0,tbl_Fact[[#This Row],[Operating_Hours]]*51840,0)</f>
        <v>0</v>
      </c>
    </row>
    <row r="1759" spans="1:13" hidden="1" x14ac:dyDescent="0.2">
      <c r="A1759" t="s">
        <v>5</v>
      </c>
      <c r="B1759" s="1">
        <v>44386.048622685186</v>
      </c>
      <c r="C1759" s="1">
        <v>44386.049583333333</v>
      </c>
      <c r="D1759">
        <v>1.38333332538605</v>
      </c>
      <c r="E1759">
        <v>84519</v>
      </c>
      <c r="F1759">
        <v>92295</v>
      </c>
      <c r="G1759" t="s">
        <v>43</v>
      </c>
      <c r="H1759" t="s">
        <v>25</v>
      </c>
      <c r="I1759">
        <f>tbl_Fact[[#This Row],[Duration]] / 60</f>
        <v>2.3055555423100834E-2</v>
      </c>
      <c r="J1759">
        <f>IF(OR(G1759="Run Time", G1759="CC (Changeover Cleaning)"), I1759, 0)</f>
        <v>2.3055555423100834E-2</v>
      </c>
      <c r="K1759">
        <f>IF(G1759&lt;&gt;"PM (Maintenance)", I1759, 0)</f>
        <v>2.3055555423100834E-2</v>
      </c>
      <c r="L1759" s="5">
        <f>MAX(tbl_Fact[[#This Row],[TotalBiscuitsMade]],tbl_Fact[[#This Row],[GoodMadeBiscuits]])</f>
        <v>92295</v>
      </c>
      <c r="M1759" s="5">
        <f>IF(tbl_Fact[[#This Row],[Operating_Hours]]&gt;0,tbl_Fact[[#This Row],[Operating_Hours]]*51840,0)</f>
        <v>1195.1999931335472</v>
      </c>
    </row>
    <row r="1760" spans="1:13" hidden="1" x14ac:dyDescent="0.2">
      <c r="A1760" t="s">
        <v>5</v>
      </c>
      <c r="B1760" s="1">
        <v>44386.049583333333</v>
      </c>
      <c r="C1760" s="1">
        <v>44386.04959490741</v>
      </c>
      <c r="D1760">
        <v>1.6666667535901101E-2</v>
      </c>
      <c r="E1760">
        <v>84428</v>
      </c>
      <c r="F1760">
        <v>92034</v>
      </c>
      <c r="G1760" t="s">
        <v>44</v>
      </c>
      <c r="H1760" t="s">
        <v>25</v>
      </c>
      <c r="I1760">
        <f>tbl_Fact[[#This Row],[Duration]] / 60</f>
        <v>2.7777779226501834E-4</v>
      </c>
      <c r="J1760">
        <f>IF(OR(G1760="Run Time", G1760="CC (Changeover Cleaning)"), I1760, 0)</f>
        <v>0</v>
      </c>
      <c r="K1760">
        <f>IF(G1760&lt;&gt;"PM (Maintenance)", I1760, 0)</f>
        <v>2.7777779226501834E-4</v>
      </c>
      <c r="L1760" s="5">
        <f>MAX(tbl_Fact[[#This Row],[TotalBiscuitsMade]],tbl_Fact[[#This Row],[GoodMadeBiscuits]])</f>
        <v>92034</v>
      </c>
      <c r="M1760" s="5">
        <f>IF(tbl_Fact[[#This Row],[Operating_Hours]]&gt;0,tbl_Fact[[#This Row],[Operating_Hours]]*51840,0)</f>
        <v>0</v>
      </c>
    </row>
    <row r="1761" spans="1:13" hidden="1" x14ac:dyDescent="0.2">
      <c r="A1761" t="s">
        <v>5</v>
      </c>
      <c r="B1761" s="1">
        <v>44386.04959490741</v>
      </c>
      <c r="C1761" s="1">
        <v>44386.049675925926</v>
      </c>
      <c r="D1761">
        <v>0.116666667163372</v>
      </c>
      <c r="E1761">
        <v>84560</v>
      </c>
      <c r="F1761">
        <v>92215</v>
      </c>
      <c r="G1761" t="s">
        <v>43</v>
      </c>
      <c r="H1761" t="s">
        <v>25</v>
      </c>
      <c r="I1761">
        <f>tbl_Fact[[#This Row],[Duration]] / 60</f>
        <v>1.9444444527228666E-3</v>
      </c>
      <c r="J1761">
        <f>IF(OR(G1761="Run Time", G1761="CC (Changeover Cleaning)"), I1761, 0)</f>
        <v>1.9444444527228666E-3</v>
      </c>
      <c r="K1761">
        <f>IF(G1761&lt;&gt;"PM (Maintenance)", I1761, 0)</f>
        <v>1.9444444527228666E-3</v>
      </c>
      <c r="L1761" s="5">
        <f>MAX(tbl_Fact[[#This Row],[TotalBiscuitsMade]],tbl_Fact[[#This Row],[GoodMadeBiscuits]])</f>
        <v>92215</v>
      </c>
      <c r="M1761" s="5">
        <f>IF(tbl_Fact[[#This Row],[Operating_Hours]]&gt;0,tbl_Fact[[#This Row],[Operating_Hours]]*51840,0)</f>
        <v>100.8000004291534</v>
      </c>
    </row>
    <row r="1762" spans="1:13" hidden="1" x14ac:dyDescent="0.2">
      <c r="A1762" t="s">
        <v>5</v>
      </c>
      <c r="B1762" s="1">
        <v>44386.049675925926</v>
      </c>
      <c r="C1762" s="1">
        <v>44386.054594907408</v>
      </c>
      <c r="D1762">
        <v>7.0833334922790501</v>
      </c>
      <c r="E1762">
        <v>89022</v>
      </c>
      <c r="F1762">
        <v>97163</v>
      </c>
      <c r="G1762" t="s">
        <v>44</v>
      </c>
      <c r="H1762" t="s">
        <v>25</v>
      </c>
      <c r="I1762">
        <f>tbl_Fact[[#This Row],[Duration]] / 60</f>
        <v>0.11805555820465083</v>
      </c>
      <c r="J1762">
        <f>IF(OR(G1762="Run Time", G1762="CC (Changeover Cleaning)"), I1762, 0)</f>
        <v>0</v>
      </c>
      <c r="K1762">
        <f>IF(G1762&lt;&gt;"PM (Maintenance)", I1762, 0)</f>
        <v>0.11805555820465083</v>
      </c>
      <c r="L1762" s="5">
        <f>MAX(tbl_Fact[[#This Row],[TotalBiscuitsMade]],tbl_Fact[[#This Row],[GoodMadeBiscuits]])</f>
        <v>97163</v>
      </c>
      <c r="M1762" s="5">
        <f>IF(tbl_Fact[[#This Row],[Operating_Hours]]&gt;0,tbl_Fact[[#This Row],[Operating_Hours]]*51840,0)</f>
        <v>0</v>
      </c>
    </row>
    <row r="1763" spans="1:13" hidden="1" x14ac:dyDescent="0.2">
      <c r="A1763" t="s">
        <v>5</v>
      </c>
      <c r="B1763" s="1">
        <v>44386.054594907408</v>
      </c>
      <c r="C1763" s="1">
        <v>44386.055613425924</v>
      </c>
      <c r="D1763">
        <v>1.4666666984558101</v>
      </c>
      <c r="E1763">
        <v>89167</v>
      </c>
      <c r="F1763">
        <v>96993</v>
      </c>
      <c r="G1763" t="s">
        <v>43</v>
      </c>
      <c r="H1763" t="s">
        <v>25</v>
      </c>
      <c r="I1763">
        <f>tbl_Fact[[#This Row],[Duration]] / 60</f>
        <v>2.4444444974263502E-2</v>
      </c>
      <c r="J1763">
        <f>IF(OR(G1763="Run Time", G1763="CC (Changeover Cleaning)"), I1763, 0)</f>
        <v>2.4444444974263502E-2</v>
      </c>
      <c r="K1763">
        <f>IF(G1763&lt;&gt;"PM (Maintenance)", I1763, 0)</f>
        <v>2.4444444974263502E-2</v>
      </c>
      <c r="L1763" s="5">
        <f>MAX(tbl_Fact[[#This Row],[TotalBiscuitsMade]],tbl_Fact[[#This Row],[GoodMadeBiscuits]])</f>
        <v>96993</v>
      </c>
      <c r="M1763" s="5">
        <f>IF(tbl_Fact[[#This Row],[Operating_Hours]]&gt;0,tbl_Fact[[#This Row],[Operating_Hours]]*51840,0)</f>
        <v>1267.2000274658199</v>
      </c>
    </row>
    <row r="1764" spans="1:13" hidden="1" x14ac:dyDescent="0.2">
      <c r="A1764" t="s">
        <v>5</v>
      </c>
      <c r="B1764" s="1">
        <v>44386.055613425924</v>
      </c>
      <c r="C1764" s="1">
        <v>44386.064097222225</v>
      </c>
      <c r="D1764">
        <v>12.2166662216187</v>
      </c>
      <c r="E1764">
        <v>97442</v>
      </c>
      <c r="F1764">
        <v>105496</v>
      </c>
      <c r="G1764" t="s">
        <v>44</v>
      </c>
      <c r="H1764" t="s">
        <v>25</v>
      </c>
      <c r="I1764">
        <f>tbl_Fact[[#This Row],[Duration]] / 60</f>
        <v>0.20361110369364502</v>
      </c>
      <c r="J1764">
        <f>IF(OR(G1764="Run Time", G1764="CC (Changeover Cleaning)"), I1764, 0)</f>
        <v>0</v>
      </c>
      <c r="K1764">
        <f>IF(G1764&lt;&gt;"PM (Maintenance)", I1764, 0)</f>
        <v>0.20361110369364502</v>
      </c>
      <c r="L1764" s="5">
        <f>MAX(tbl_Fact[[#This Row],[TotalBiscuitsMade]],tbl_Fact[[#This Row],[GoodMadeBiscuits]])</f>
        <v>105496</v>
      </c>
      <c r="M1764" s="5">
        <f>IF(tbl_Fact[[#This Row],[Operating_Hours]]&gt;0,tbl_Fact[[#This Row],[Operating_Hours]]*51840,0)</f>
        <v>0</v>
      </c>
    </row>
    <row r="1765" spans="1:13" hidden="1" x14ac:dyDescent="0.2">
      <c r="A1765" t="s">
        <v>5</v>
      </c>
      <c r="B1765" s="1">
        <v>44386.064097222225</v>
      </c>
      <c r="C1765" s="1">
        <v>44386.074166666665</v>
      </c>
      <c r="D1765">
        <v>14.5</v>
      </c>
      <c r="E1765">
        <v>97903</v>
      </c>
      <c r="F1765">
        <v>105534</v>
      </c>
      <c r="G1765" t="s">
        <v>43</v>
      </c>
      <c r="H1765" t="s">
        <v>25</v>
      </c>
      <c r="I1765">
        <f>tbl_Fact[[#This Row],[Duration]] / 60</f>
        <v>0.24166666666666667</v>
      </c>
      <c r="J1765">
        <f>IF(OR(G1765="Run Time", G1765="CC (Changeover Cleaning)"), I1765, 0)</f>
        <v>0.24166666666666667</v>
      </c>
      <c r="K1765">
        <f>IF(G1765&lt;&gt;"PM (Maintenance)", I1765, 0)</f>
        <v>0.24166666666666667</v>
      </c>
      <c r="L1765" s="5">
        <f>MAX(tbl_Fact[[#This Row],[TotalBiscuitsMade]],tbl_Fact[[#This Row],[GoodMadeBiscuits]])</f>
        <v>105534</v>
      </c>
      <c r="M1765" s="5">
        <f>IF(tbl_Fact[[#This Row],[Operating_Hours]]&gt;0,tbl_Fact[[#This Row],[Operating_Hours]]*51840,0)</f>
        <v>12528</v>
      </c>
    </row>
    <row r="1766" spans="1:13" hidden="1" x14ac:dyDescent="0.2">
      <c r="A1766" t="s">
        <v>5</v>
      </c>
      <c r="B1766" s="1">
        <v>44386.074166666665</v>
      </c>
      <c r="C1766" s="1">
        <v>44386.082719907405</v>
      </c>
      <c r="D1766">
        <v>12.3166666030884</v>
      </c>
      <c r="E1766">
        <v>106194</v>
      </c>
      <c r="F1766">
        <v>113846</v>
      </c>
      <c r="G1766" t="s">
        <v>44</v>
      </c>
      <c r="H1766" t="s">
        <v>25</v>
      </c>
      <c r="I1766">
        <f>tbl_Fact[[#This Row],[Duration]] / 60</f>
        <v>0.20527777671814001</v>
      </c>
      <c r="J1766">
        <f>IF(OR(G1766="Run Time", G1766="CC (Changeover Cleaning)"), I1766, 0)</f>
        <v>0</v>
      </c>
      <c r="K1766">
        <f>IF(G1766&lt;&gt;"PM (Maintenance)", I1766, 0)</f>
        <v>0.20527777671814001</v>
      </c>
      <c r="L1766" s="5">
        <f>MAX(tbl_Fact[[#This Row],[TotalBiscuitsMade]],tbl_Fact[[#This Row],[GoodMadeBiscuits]])</f>
        <v>113846</v>
      </c>
      <c r="M1766" s="5">
        <f>IF(tbl_Fact[[#This Row],[Operating_Hours]]&gt;0,tbl_Fact[[#This Row],[Operating_Hours]]*51840,0)</f>
        <v>0</v>
      </c>
    </row>
    <row r="1767" spans="1:13" hidden="1" x14ac:dyDescent="0.2">
      <c r="A1767" t="s">
        <v>5</v>
      </c>
      <c r="B1767" s="1">
        <v>44386.082719907405</v>
      </c>
      <c r="C1767" s="1">
        <v>44386.083356481482</v>
      </c>
      <c r="D1767">
        <v>0.91666668653488204</v>
      </c>
      <c r="E1767">
        <v>106420</v>
      </c>
      <c r="F1767">
        <v>114062</v>
      </c>
      <c r="G1767" t="s">
        <v>43</v>
      </c>
      <c r="H1767" t="s">
        <v>25</v>
      </c>
      <c r="I1767">
        <f>tbl_Fact[[#This Row],[Duration]] / 60</f>
        <v>1.5277778108914701E-2</v>
      </c>
      <c r="J1767">
        <f>IF(OR(G1767="Run Time", G1767="CC (Changeover Cleaning)"), I1767, 0)</f>
        <v>1.5277778108914701E-2</v>
      </c>
      <c r="K1767">
        <f>IF(G1767&lt;&gt;"PM (Maintenance)", I1767, 0)</f>
        <v>1.5277778108914701E-2</v>
      </c>
      <c r="L1767" s="5">
        <f>MAX(tbl_Fact[[#This Row],[TotalBiscuitsMade]],tbl_Fact[[#This Row],[GoodMadeBiscuits]])</f>
        <v>114062</v>
      </c>
      <c r="M1767" s="5">
        <f>IF(tbl_Fact[[#This Row],[Operating_Hours]]&gt;0,tbl_Fact[[#This Row],[Operating_Hours]]*51840,0)</f>
        <v>792.00001716613804</v>
      </c>
    </row>
    <row r="1768" spans="1:13" hidden="1" x14ac:dyDescent="0.2">
      <c r="A1768" t="s">
        <v>5</v>
      </c>
      <c r="B1768" s="1">
        <v>44386.083356481482</v>
      </c>
      <c r="C1768" s="1">
        <v>44386.086944444447</v>
      </c>
      <c r="D1768">
        <v>5.1666665077209499</v>
      </c>
      <c r="E1768">
        <v>109404</v>
      </c>
      <c r="F1768">
        <v>117535</v>
      </c>
      <c r="G1768" t="s">
        <v>44</v>
      </c>
      <c r="H1768" t="s">
        <v>25</v>
      </c>
      <c r="I1768">
        <f>tbl_Fact[[#This Row],[Duration]] / 60</f>
        <v>8.6111108462015834E-2</v>
      </c>
      <c r="J1768">
        <f>IF(OR(G1768="Run Time", G1768="CC (Changeover Cleaning)"), I1768, 0)</f>
        <v>0</v>
      </c>
      <c r="K1768">
        <f>IF(G1768&lt;&gt;"PM (Maintenance)", I1768, 0)</f>
        <v>8.6111108462015834E-2</v>
      </c>
      <c r="L1768" s="5">
        <f>MAX(tbl_Fact[[#This Row],[TotalBiscuitsMade]],tbl_Fact[[#This Row],[GoodMadeBiscuits]])</f>
        <v>117535</v>
      </c>
      <c r="M1768" s="5">
        <f>IF(tbl_Fact[[#This Row],[Operating_Hours]]&gt;0,tbl_Fact[[#This Row],[Operating_Hours]]*51840,0)</f>
        <v>0</v>
      </c>
    </row>
    <row r="1769" spans="1:13" hidden="1" x14ac:dyDescent="0.2">
      <c r="A1769" t="s">
        <v>5</v>
      </c>
      <c r="B1769" s="1">
        <v>44386.086944444447</v>
      </c>
      <c r="C1769" s="1">
        <v>44386.09070601852</v>
      </c>
      <c r="D1769">
        <v>5.4166665077209499</v>
      </c>
      <c r="E1769">
        <v>109664</v>
      </c>
      <c r="F1769">
        <v>117386</v>
      </c>
      <c r="G1769" t="s">
        <v>43</v>
      </c>
      <c r="H1769" t="s">
        <v>25</v>
      </c>
      <c r="I1769">
        <f>tbl_Fact[[#This Row],[Duration]] / 60</f>
        <v>9.02777751286825E-2</v>
      </c>
      <c r="J1769">
        <f>IF(OR(G1769="Run Time", G1769="CC (Changeover Cleaning)"), I1769, 0)</f>
        <v>9.02777751286825E-2</v>
      </c>
      <c r="K1769">
        <f>IF(G1769&lt;&gt;"PM (Maintenance)", I1769, 0)</f>
        <v>9.02777751286825E-2</v>
      </c>
      <c r="L1769" s="5">
        <f>MAX(tbl_Fact[[#This Row],[TotalBiscuitsMade]],tbl_Fact[[#This Row],[GoodMadeBiscuits]])</f>
        <v>117386</v>
      </c>
      <c r="M1769" s="5">
        <f>IF(tbl_Fact[[#This Row],[Operating_Hours]]&gt;0,tbl_Fact[[#This Row],[Operating_Hours]]*51840,0)</f>
        <v>4679.9998626709012</v>
      </c>
    </row>
    <row r="1770" spans="1:13" hidden="1" x14ac:dyDescent="0.2">
      <c r="A1770" t="s">
        <v>5</v>
      </c>
      <c r="B1770" s="1">
        <v>44386.09070601852</v>
      </c>
      <c r="C1770" s="1">
        <v>44386.120162037034</v>
      </c>
      <c r="D1770">
        <v>42.416667938232401</v>
      </c>
      <c r="E1770">
        <v>139394</v>
      </c>
      <c r="F1770">
        <v>147560</v>
      </c>
      <c r="G1770" t="s">
        <v>44</v>
      </c>
      <c r="H1770" t="s">
        <v>25</v>
      </c>
      <c r="I1770">
        <f>tbl_Fact[[#This Row],[Duration]] / 60</f>
        <v>0.7069444656372067</v>
      </c>
      <c r="J1770">
        <f>IF(OR(G1770="Run Time", G1770="CC (Changeover Cleaning)"), I1770, 0)</f>
        <v>0</v>
      </c>
      <c r="K1770">
        <f>IF(G1770&lt;&gt;"PM (Maintenance)", I1770, 0)</f>
        <v>0.7069444656372067</v>
      </c>
      <c r="L1770" s="5">
        <f>MAX(tbl_Fact[[#This Row],[TotalBiscuitsMade]],tbl_Fact[[#This Row],[GoodMadeBiscuits]])</f>
        <v>147560</v>
      </c>
      <c r="M1770" s="5">
        <f>IF(tbl_Fact[[#This Row],[Operating_Hours]]&gt;0,tbl_Fact[[#This Row],[Operating_Hours]]*51840,0)</f>
        <v>0</v>
      </c>
    </row>
    <row r="1771" spans="1:13" hidden="1" x14ac:dyDescent="0.2">
      <c r="A1771" t="s">
        <v>5</v>
      </c>
      <c r="B1771" s="1">
        <v>44386.120162037034</v>
      </c>
      <c r="C1771" s="1">
        <v>44386.124097222222</v>
      </c>
      <c r="D1771">
        <v>5.6666665077209499</v>
      </c>
      <c r="E1771">
        <v>139597</v>
      </c>
      <c r="F1771">
        <v>147731</v>
      </c>
      <c r="G1771" t="s">
        <v>43</v>
      </c>
      <c r="H1771" t="s">
        <v>25</v>
      </c>
      <c r="I1771">
        <f>tbl_Fact[[#This Row],[Duration]] / 60</f>
        <v>9.4444441795349166E-2</v>
      </c>
      <c r="J1771">
        <f>IF(OR(G1771="Run Time", G1771="CC (Changeover Cleaning)"), I1771, 0)</f>
        <v>9.4444441795349166E-2</v>
      </c>
      <c r="K1771">
        <f>IF(G1771&lt;&gt;"PM (Maintenance)", I1771, 0)</f>
        <v>9.4444441795349166E-2</v>
      </c>
      <c r="L1771" s="5">
        <f>MAX(tbl_Fact[[#This Row],[TotalBiscuitsMade]],tbl_Fact[[#This Row],[GoodMadeBiscuits]])</f>
        <v>147731</v>
      </c>
      <c r="M1771" s="5">
        <f>IF(tbl_Fact[[#This Row],[Operating_Hours]]&gt;0,tbl_Fact[[#This Row],[Operating_Hours]]*51840,0)</f>
        <v>4895.9998626709012</v>
      </c>
    </row>
    <row r="1772" spans="1:13" hidden="1" x14ac:dyDescent="0.2">
      <c r="A1772" t="s">
        <v>5</v>
      </c>
      <c r="B1772" s="1">
        <v>44386.124097222222</v>
      </c>
      <c r="C1772" s="1">
        <v>44386.125358796293</v>
      </c>
      <c r="D1772">
        <v>1.81666672229767</v>
      </c>
      <c r="E1772">
        <v>140292</v>
      </c>
      <c r="F1772">
        <v>148613</v>
      </c>
      <c r="G1772" t="s">
        <v>44</v>
      </c>
      <c r="H1772" t="s">
        <v>25</v>
      </c>
      <c r="I1772">
        <f>tbl_Fact[[#This Row],[Duration]] / 60</f>
        <v>3.0277778704961168E-2</v>
      </c>
      <c r="J1772">
        <f>IF(OR(G1772="Run Time", G1772="CC (Changeover Cleaning)"), I1772, 0)</f>
        <v>0</v>
      </c>
      <c r="K1772">
        <f>IF(G1772&lt;&gt;"PM (Maintenance)", I1772, 0)</f>
        <v>3.0277778704961168E-2</v>
      </c>
      <c r="L1772" s="5">
        <f>MAX(tbl_Fact[[#This Row],[TotalBiscuitsMade]],tbl_Fact[[#This Row],[GoodMadeBiscuits]])</f>
        <v>148613</v>
      </c>
      <c r="M1772" s="5">
        <f>IF(tbl_Fact[[#This Row],[Operating_Hours]]&gt;0,tbl_Fact[[#This Row],[Operating_Hours]]*51840,0)</f>
        <v>0</v>
      </c>
    </row>
    <row r="1773" spans="1:13" hidden="1" x14ac:dyDescent="0.2">
      <c r="A1773" t="s">
        <v>5</v>
      </c>
      <c r="B1773" s="1">
        <v>44386.125358796293</v>
      </c>
      <c r="C1773" s="1">
        <v>44386.126354166663</v>
      </c>
      <c r="D1773">
        <v>1.43333327770233</v>
      </c>
      <c r="E1773">
        <v>140335</v>
      </c>
      <c r="F1773">
        <v>148246</v>
      </c>
      <c r="G1773" t="s">
        <v>43</v>
      </c>
      <c r="H1773" t="s">
        <v>25</v>
      </c>
      <c r="I1773">
        <f>tbl_Fact[[#This Row],[Duration]] / 60</f>
        <v>2.3888887961705501E-2</v>
      </c>
      <c r="J1773">
        <f>IF(OR(G1773="Run Time", G1773="CC (Changeover Cleaning)"), I1773, 0)</f>
        <v>2.3888887961705501E-2</v>
      </c>
      <c r="K1773">
        <f>IF(G1773&lt;&gt;"PM (Maintenance)", I1773, 0)</f>
        <v>2.3888887961705501E-2</v>
      </c>
      <c r="L1773" s="5">
        <f>MAX(tbl_Fact[[#This Row],[TotalBiscuitsMade]],tbl_Fact[[#This Row],[GoodMadeBiscuits]])</f>
        <v>148246</v>
      </c>
      <c r="M1773" s="5">
        <f>IF(tbl_Fact[[#This Row],[Operating_Hours]]&gt;0,tbl_Fact[[#This Row],[Operating_Hours]]*51840,0)</f>
        <v>1238.3999519348131</v>
      </c>
    </row>
    <row r="1774" spans="1:13" hidden="1" x14ac:dyDescent="0.2">
      <c r="A1774" t="s">
        <v>5</v>
      </c>
      <c r="B1774" s="1">
        <v>44386.126354166663</v>
      </c>
      <c r="C1774" s="1">
        <v>44386.12841435185</v>
      </c>
      <c r="D1774">
        <v>2.9666666984558101</v>
      </c>
      <c r="E1774">
        <v>142515</v>
      </c>
      <c r="F1774">
        <v>150227</v>
      </c>
      <c r="G1774" t="s">
        <v>44</v>
      </c>
      <c r="H1774" t="s">
        <v>25</v>
      </c>
      <c r="I1774">
        <f>tbl_Fact[[#This Row],[Duration]] / 60</f>
        <v>4.94444449742635E-2</v>
      </c>
      <c r="J1774">
        <f>IF(OR(G1774="Run Time", G1774="CC (Changeover Cleaning)"), I1774, 0)</f>
        <v>0</v>
      </c>
      <c r="K1774">
        <f>IF(G1774&lt;&gt;"PM (Maintenance)", I1774, 0)</f>
        <v>4.94444449742635E-2</v>
      </c>
      <c r="L1774" s="5">
        <f>MAX(tbl_Fact[[#This Row],[TotalBiscuitsMade]],tbl_Fact[[#This Row],[GoodMadeBiscuits]])</f>
        <v>150227</v>
      </c>
      <c r="M1774" s="5">
        <f>IF(tbl_Fact[[#This Row],[Operating_Hours]]&gt;0,tbl_Fact[[#This Row],[Operating_Hours]]*51840,0)</f>
        <v>0</v>
      </c>
    </row>
    <row r="1775" spans="1:13" hidden="1" x14ac:dyDescent="0.2">
      <c r="A1775" t="s">
        <v>5</v>
      </c>
      <c r="B1775" s="1">
        <v>44386.12841435185</v>
      </c>
      <c r="C1775" s="1">
        <v>44386.129826388889</v>
      </c>
      <c r="D1775">
        <v>2.0333333015441899</v>
      </c>
      <c r="E1775">
        <v>142584</v>
      </c>
      <c r="F1775">
        <v>150405</v>
      </c>
      <c r="G1775" t="s">
        <v>43</v>
      </c>
      <c r="H1775" t="s">
        <v>25</v>
      </c>
      <c r="I1775">
        <f>tbl_Fact[[#This Row],[Duration]] / 60</f>
        <v>3.3888888359069828E-2</v>
      </c>
      <c r="J1775">
        <f>IF(OR(G1775="Run Time", G1775="CC (Changeover Cleaning)"), I1775, 0)</f>
        <v>3.3888888359069828E-2</v>
      </c>
      <c r="K1775">
        <f>IF(G1775&lt;&gt;"PM (Maintenance)", I1775, 0)</f>
        <v>3.3888888359069828E-2</v>
      </c>
      <c r="L1775" s="5">
        <f>MAX(tbl_Fact[[#This Row],[TotalBiscuitsMade]],tbl_Fact[[#This Row],[GoodMadeBiscuits]])</f>
        <v>150405</v>
      </c>
      <c r="M1775" s="5">
        <f>IF(tbl_Fact[[#This Row],[Operating_Hours]]&gt;0,tbl_Fact[[#This Row],[Operating_Hours]]*51840,0)</f>
        <v>1756.7999725341799</v>
      </c>
    </row>
    <row r="1776" spans="1:13" hidden="1" x14ac:dyDescent="0.2">
      <c r="A1776" t="s">
        <v>5</v>
      </c>
      <c r="B1776" s="1">
        <v>44386.129826388889</v>
      </c>
      <c r="C1776" s="1">
        <v>44386.130486111113</v>
      </c>
      <c r="D1776">
        <v>0.94999998807907104</v>
      </c>
      <c r="E1776">
        <v>143000</v>
      </c>
      <c r="F1776">
        <v>150942</v>
      </c>
      <c r="G1776" t="s">
        <v>44</v>
      </c>
      <c r="H1776" t="s">
        <v>25</v>
      </c>
      <c r="I1776">
        <f>tbl_Fact[[#This Row],[Duration]] / 60</f>
        <v>1.5833333134651184E-2</v>
      </c>
      <c r="J1776">
        <f>IF(OR(G1776="Run Time", G1776="CC (Changeover Cleaning)"), I1776, 0)</f>
        <v>0</v>
      </c>
      <c r="K1776">
        <f>IF(G1776&lt;&gt;"PM (Maintenance)", I1776, 0)</f>
        <v>1.5833333134651184E-2</v>
      </c>
      <c r="L1776" s="5">
        <f>MAX(tbl_Fact[[#This Row],[TotalBiscuitsMade]],tbl_Fact[[#This Row],[GoodMadeBiscuits]])</f>
        <v>150942</v>
      </c>
      <c r="M1776" s="5">
        <f>IF(tbl_Fact[[#This Row],[Operating_Hours]]&gt;0,tbl_Fact[[#This Row],[Operating_Hours]]*51840,0)</f>
        <v>0</v>
      </c>
    </row>
    <row r="1777" spans="1:13" hidden="1" x14ac:dyDescent="0.2">
      <c r="A1777" t="s">
        <v>5</v>
      </c>
      <c r="B1777" s="1">
        <v>44386.130486111113</v>
      </c>
      <c r="C1777" s="1">
        <v>44386.131631944445</v>
      </c>
      <c r="D1777">
        <v>1.6499999761581401</v>
      </c>
      <c r="E1777">
        <v>143151</v>
      </c>
      <c r="F1777">
        <v>150997</v>
      </c>
      <c r="G1777" t="s">
        <v>43</v>
      </c>
      <c r="H1777" t="s">
        <v>25</v>
      </c>
      <c r="I1777">
        <f>tbl_Fact[[#This Row],[Duration]] / 60</f>
        <v>2.7499999602635668E-2</v>
      </c>
      <c r="J1777">
        <f>IF(OR(G1777="Run Time", G1777="CC (Changeover Cleaning)"), I1777, 0)</f>
        <v>2.7499999602635668E-2</v>
      </c>
      <c r="K1777">
        <f>IF(G1777&lt;&gt;"PM (Maintenance)", I1777, 0)</f>
        <v>2.7499999602635668E-2</v>
      </c>
      <c r="L1777" s="5">
        <f>MAX(tbl_Fact[[#This Row],[TotalBiscuitsMade]],tbl_Fact[[#This Row],[GoodMadeBiscuits]])</f>
        <v>150997</v>
      </c>
      <c r="M1777" s="5">
        <f>IF(tbl_Fact[[#This Row],[Operating_Hours]]&gt;0,tbl_Fact[[#This Row],[Operating_Hours]]*51840,0)</f>
        <v>1425.5999794006329</v>
      </c>
    </row>
    <row r="1778" spans="1:13" hidden="1" x14ac:dyDescent="0.2">
      <c r="A1778" t="s">
        <v>5</v>
      </c>
      <c r="B1778" s="1">
        <v>44386.131631944445</v>
      </c>
      <c r="C1778" s="1">
        <v>44386.132916666669</v>
      </c>
      <c r="D1778">
        <v>1.8500000238418599</v>
      </c>
      <c r="E1778">
        <v>144041</v>
      </c>
      <c r="F1778">
        <v>151770</v>
      </c>
      <c r="G1778" t="s">
        <v>44</v>
      </c>
      <c r="H1778" t="s">
        <v>25</v>
      </c>
      <c r="I1778">
        <f>tbl_Fact[[#This Row],[Duration]] / 60</f>
        <v>3.0833333730697667E-2</v>
      </c>
      <c r="J1778">
        <f>IF(OR(G1778="Run Time", G1778="CC (Changeover Cleaning)"), I1778, 0)</f>
        <v>0</v>
      </c>
      <c r="K1778">
        <f>IF(G1778&lt;&gt;"PM (Maintenance)", I1778, 0)</f>
        <v>3.0833333730697667E-2</v>
      </c>
      <c r="L1778" s="5">
        <f>MAX(tbl_Fact[[#This Row],[TotalBiscuitsMade]],tbl_Fact[[#This Row],[GoodMadeBiscuits]])</f>
        <v>151770</v>
      </c>
      <c r="M1778" s="5">
        <f>IF(tbl_Fact[[#This Row],[Operating_Hours]]&gt;0,tbl_Fact[[#This Row],[Operating_Hours]]*51840,0)</f>
        <v>0</v>
      </c>
    </row>
    <row r="1779" spans="1:13" hidden="1" x14ac:dyDescent="0.2">
      <c r="A1779" t="s">
        <v>5</v>
      </c>
      <c r="B1779" s="1">
        <v>44386.132916666669</v>
      </c>
      <c r="C1779" s="1">
        <v>44386.136562500003</v>
      </c>
      <c r="D1779">
        <v>5.25</v>
      </c>
      <c r="E1779">
        <v>143991</v>
      </c>
      <c r="F1779">
        <v>151578</v>
      </c>
      <c r="G1779" t="s">
        <v>43</v>
      </c>
      <c r="H1779" t="s">
        <v>25</v>
      </c>
      <c r="I1779">
        <f>tbl_Fact[[#This Row],[Duration]] / 60</f>
        <v>8.7499999999999994E-2</v>
      </c>
      <c r="J1779">
        <f>IF(OR(G1779="Run Time", G1779="CC (Changeover Cleaning)"), I1779, 0)</f>
        <v>8.7499999999999994E-2</v>
      </c>
      <c r="K1779">
        <f>IF(G1779&lt;&gt;"PM (Maintenance)", I1779, 0)</f>
        <v>8.7499999999999994E-2</v>
      </c>
      <c r="L1779" s="5">
        <f>MAX(tbl_Fact[[#This Row],[TotalBiscuitsMade]],tbl_Fact[[#This Row],[GoodMadeBiscuits]])</f>
        <v>151578</v>
      </c>
      <c r="M1779" s="5">
        <f>IF(tbl_Fact[[#This Row],[Operating_Hours]]&gt;0,tbl_Fact[[#This Row],[Operating_Hours]]*51840,0)</f>
        <v>4536</v>
      </c>
    </row>
    <row r="1780" spans="1:13" hidden="1" x14ac:dyDescent="0.2">
      <c r="A1780" t="s">
        <v>5</v>
      </c>
      <c r="B1780" s="1">
        <v>44386.136562500003</v>
      </c>
      <c r="C1780" s="1">
        <v>44386.136574074073</v>
      </c>
      <c r="D1780">
        <v>1.6666667535901101E-2</v>
      </c>
      <c r="E1780">
        <v>143909</v>
      </c>
      <c r="F1780">
        <v>151585</v>
      </c>
      <c r="G1780" t="s">
        <v>44</v>
      </c>
      <c r="H1780" t="s">
        <v>25</v>
      </c>
      <c r="I1780">
        <f>tbl_Fact[[#This Row],[Duration]] / 60</f>
        <v>2.7777779226501834E-4</v>
      </c>
      <c r="J1780">
        <f>IF(OR(G1780="Run Time", G1780="CC (Changeover Cleaning)"), I1780, 0)</f>
        <v>0</v>
      </c>
      <c r="K1780">
        <f>IF(G1780&lt;&gt;"PM (Maintenance)", I1780, 0)</f>
        <v>2.7777779226501834E-4</v>
      </c>
      <c r="L1780" s="5">
        <f>MAX(tbl_Fact[[#This Row],[TotalBiscuitsMade]],tbl_Fact[[#This Row],[GoodMadeBiscuits]])</f>
        <v>151585</v>
      </c>
      <c r="M1780" s="5">
        <f>IF(tbl_Fact[[#This Row],[Operating_Hours]]&gt;0,tbl_Fact[[#This Row],[Operating_Hours]]*51840,0)</f>
        <v>0</v>
      </c>
    </row>
    <row r="1781" spans="1:13" hidden="1" x14ac:dyDescent="0.2">
      <c r="A1781" t="s">
        <v>5</v>
      </c>
      <c r="B1781" s="1">
        <v>44386.136574074073</v>
      </c>
      <c r="C1781" s="1">
        <v>44386.136770833335</v>
      </c>
      <c r="D1781">
        <v>0.28333333134651201</v>
      </c>
      <c r="E1781">
        <v>143707</v>
      </c>
      <c r="F1781">
        <v>151777</v>
      </c>
      <c r="G1781" t="s">
        <v>43</v>
      </c>
      <c r="H1781" t="s">
        <v>25</v>
      </c>
      <c r="I1781">
        <f>tbl_Fact[[#This Row],[Duration]] / 60</f>
        <v>4.7222221891085334E-3</v>
      </c>
      <c r="J1781">
        <f>IF(OR(G1781="Run Time", G1781="CC (Changeover Cleaning)"), I1781, 0)</f>
        <v>4.7222221891085334E-3</v>
      </c>
      <c r="K1781">
        <f>IF(G1781&lt;&gt;"PM (Maintenance)", I1781, 0)</f>
        <v>4.7222221891085334E-3</v>
      </c>
      <c r="L1781" s="5">
        <f>MAX(tbl_Fact[[#This Row],[TotalBiscuitsMade]],tbl_Fact[[#This Row],[GoodMadeBiscuits]])</f>
        <v>151777</v>
      </c>
      <c r="M1781" s="5">
        <f>IF(tbl_Fact[[#This Row],[Operating_Hours]]&gt;0,tbl_Fact[[#This Row],[Operating_Hours]]*51840,0)</f>
        <v>244.79999828338637</v>
      </c>
    </row>
    <row r="1782" spans="1:13" hidden="1" x14ac:dyDescent="0.2">
      <c r="A1782" t="s">
        <v>5</v>
      </c>
      <c r="B1782" s="1">
        <v>44386.136770833335</v>
      </c>
      <c r="C1782" s="1">
        <v>44386.181574074071</v>
      </c>
      <c r="D1782">
        <v>64.516670227050795</v>
      </c>
      <c r="E1782">
        <v>189815</v>
      </c>
      <c r="F1782">
        <v>197594</v>
      </c>
      <c r="G1782" t="s">
        <v>44</v>
      </c>
      <c r="H1782" t="s">
        <v>25</v>
      </c>
      <c r="I1782">
        <f>tbl_Fact[[#This Row],[Duration]] / 60</f>
        <v>1.0752778371175133</v>
      </c>
      <c r="J1782">
        <f>IF(OR(G1782="Run Time", G1782="CC (Changeover Cleaning)"), I1782, 0)</f>
        <v>0</v>
      </c>
      <c r="K1782">
        <f>IF(G1782&lt;&gt;"PM (Maintenance)", I1782, 0)</f>
        <v>1.0752778371175133</v>
      </c>
      <c r="L1782" s="5">
        <f>MAX(tbl_Fact[[#This Row],[TotalBiscuitsMade]],tbl_Fact[[#This Row],[GoodMadeBiscuits]])</f>
        <v>197594</v>
      </c>
      <c r="M1782" s="5">
        <f>IF(tbl_Fact[[#This Row],[Operating_Hours]]&gt;0,tbl_Fact[[#This Row],[Operating_Hours]]*51840,0)</f>
        <v>0</v>
      </c>
    </row>
    <row r="1783" spans="1:13" hidden="1" x14ac:dyDescent="0.2">
      <c r="A1783" t="s">
        <v>5</v>
      </c>
      <c r="B1783" s="1">
        <v>44386.181574074071</v>
      </c>
      <c r="C1783" s="1">
        <v>44386.182476851849</v>
      </c>
      <c r="D1783">
        <v>1.29999995231628</v>
      </c>
      <c r="E1783">
        <v>189800</v>
      </c>
      <c r="F1783">
        <v>197809</v>
      </c>
      <c r="G1783" t="s">
        <v>43</v>
      </c>
      <c r="H1783" t="s">
        <v>25</v>
      </c>
      <c r="I1783">
        <f>tbl_Fact[[#This Row],[Duration]] / 60</f>
        <v>2.1666665871937999E-2</v>
      </c>
      <c r="J1783">
        <f>IF(OR(G1783="Run Time", G1783="CC (Changeover Cleaning)"), I1783, 0)</f>
        <v>2.1666665871937999E-2</v>
      </c>
      <c r="K1783">
        <f>IF(G1783&lt;&gt;"PM (Maintenance)", I1783, 0)</f>
        <v>2.1666665871937999E-2</v>
      </c>
      <c r="L1783" s="5">
        <f>MAX(tbl_Fact[[#This Row],[TotalBiscuitsMade]],tbl_Fact[[#This Row],[GoodMadeBiscuits]])</f>
        <v>197809</v>
      </c>
      <c r="M1783" s="5">
        <f>IF(tbl_Fact[[#This Row],[Operating_Hours]]&gt;0,tbl_Fact[[#This Row],[Operating_Hours]]*51840,0)</f>
        <v>1123.1999588012659</v>
      </c>
    </row>
    <row r="1784" spans="1:13" hidden="1" x14ac:dyDescent="0.2">
      <c r="A1784" t="s">
        <v>5</v>
      </c>
      <c r="B1784" s="1">
        <v>44386.182476851849</v>
      </c>
      <c r="C1784" s="1">
        <v>44386.18986111111</v>
      </c>
      <c r="D1784">
        <v>10.6333332061768</v>
      </c>
      <c r="E1784">
        <v>197162</v>
      </c>
      <c r="F1784">
        <v>204961</v>
      </c>
      <c r="G1784" t="s">
        <v>44</v>
      </c>
      <c r="H1784" t="s">
        <v>25</v>
      </c>
      <c r="I1784">
        <f>tbl_Fact[[#This Row],[Duration]] / 60</f>
        <v>0.17722222010294666</v>
      </c>
      <c r="J1784">
        <f>IF(OR(G1784="Run Time", G1784="CC (Changeover Cleaning)"), I1784, 0)</f>
        <v>0</v>
      </c>
      <c r="K1784">
        <f>IF(G1784&lt;&gt;"PM (Maintenance)", I1784, 0)</f>
        <v>0.17722222010294666</v>
      </c>
      <c r="L1784" s="5">
        <f>MAX(tbl_Fact[[#This Row],[TotalBiscuitsMade]],tbl_Fact[[#This Row],[GoodMadeBiscuits]])</f>
        <v>204961</v>
      </c>
      <c r="M1784" s="5">
        <f>IF(tbl_Fact[[#This Row],[Operating_Hours]]&gt;0,tbl_Fact[[#This Row],[Operating_Hours]]*51840,0)</f>
        <v>0</v>
      </c>
    </row>
    <row r="1785" spans="1:13" hidden="1" x14ac:dyDescent="0.2">
      <c r="A1785" t="s">
        <v>5</v>
      </c>
      <c r="B1785" s="1">
        <v>44386.18986111111</v>
      </c>
      <c r="C1785" s="1">
        <v>44386.193472222221</v>
      </c>
      <c r="D1785">
        <v>5.1999998092651403</v>
      </c>
      <c r="E1785">
        <v>197156</v>
      </c>
      <c r="F1785">
        <v>205026</v>
      </c>
      <c r="G1785" t="s">
        <v>43</v>
      </c>
      <c r="H1785" t="s">
        <v>25</v>
      </c>
      <c r="I1785">
        <f>tbl_Fact[[#This Row],[Duration]] / 60</f>
        <v>8.6666663487752343E-2</v>
      </c>
      <c r="J1785">
        <f>IF(OR(G1785="Run Time", G1785="CC (Changeover Cleaning)"), I1785, 0)</f>
        <v>8.6666663487752343E-2</v>
      </c>
      <c r="K1785">
        <f>IF(G1785&lt;&gt;"PM (Maintenance)", I1785, 0)</f>
        <v>8.6666663487752343E-2</v>
      </c>
      <c r="L1785" s="5">
        <f>MAX(tbl_Fact[[#This Row],[TotalBiscuitsMade]],tbl_Fact[[#This Row],[GoodMadeBiscuits]])</f>
        <v>205026</v>
      </c>
      <c r="M1785" s="5">
        <f>IF(tbl_Fact[[#This Row],[Operating_Hours]]&gt;0,tbl_Fact[[#This Row],[Operating_Hours]]*51840,0)</f>
        <v>4492.7998352050818</v>
      </c>
    </row>
    <row r="1786" spans="1:13" hidden="1" x14ac:dyDescent="0.2">
      <c r="A1786" t="s">
        <v>5</v>
      </c>
      <c r="B1786" s="1">
        <v>44386.193472222221</v>
      </c>
      <c r="C1786" s="1">
        <v>44386.194143518522</v>
      </c>
      <c r="D1786">
        <v>0.96666663885116599</v>
      </c>
      <c r="E1786">
        <v>197593</v>
      </c>
      <c r="F1786">
        <v>205281</v>
      </c>
      <c r="G1786" t="s">
        <v>44</v>
      </c>
      <c r="H1786" t="s">
        <v>25</v>
      </c>
      <c r="I1786">
        <f>tbl_Fact[[#This Row],[Duration]] / 60</f>
        <v>1.6111110647519432E-2</v>
      </c>
      <c r="J1786">
        <f>IF(OR(G1786="Run Time", G1786="CC (Changeover Cleaning)"), I1786, 0)</f>
        <v>0</v>
      </c>
      <c r="K1786">
        <f>IF(G1786&lt;&gt;"PM (Maintenance)", I1786, 0)</f>
        <v>1.6111110647519432E-2</v>
      </c>
      <c r="L1786" s="5">
        <f>MAX(tbl_Fact[[#This Row],[TotalBiscuitsMade]],tbl_Fact[[#This Row],[GoodMadeBiscuits]])</f>
        <v>205281</v>
      </c>
      <c r="M1786" s="5">
        <f>IF(tbl_Fact[[#This Row],[Operating_Hours]]&gt;0,tbl_Fact[[#This Row],[Operating_Hours]]*51840,0)</f>
        <v>0</v>
      </c>
    </row>
    <row r="1787" spans="1:13" x14ac:dyDescent="0.2">
      <c r="A1787" t="s">
        <v>8</v>
      </c>
      <c r="B1787" s="1">
        <v>44386.346493055556</v>
      </c>
      <c r="C1787" s="1">
        <v>44386.394791666666</v>
      </c>
      <c r="D1787">
        <v>69.545303344726605</v>
      </c>
      <c r="E1787">
        <v>0</v>
      </c>
      <c r="F1787">
        <v>445</v>
      </c>
      <c r="G1787" t="s">
        <v>44</v>
      </c>
      <c r="H1787" t="s">
        <v>25</v>
      </c>
      <c r="I1787">
        <f>tbl_Fact[[#This Row],[Duration]] / 60</f>
        <v>1.1590883890787766</v>
      </c>
      <c r="J1787">
        <f>IF(OR(G1787="Run Time", G1787="CC (Changeover Cleaning)"), I1787, 0)</f>
        <v>0</v>
      </c>
      <c r="K1787">
        <f>IF(G1787&lt;&gt;"PM (Maintenance)", I1787, 0)</f>
        <v>1.1590883890787766</v>
      </c>
      <c r="L1787" s="5">
        <f>MAX(tbl_Fact[[#This Row],[TotalBiscuitsMade]],tbl_Fact[[#This Row],[GoodMadeBiscuits]])</f>
        <v>445</v>
      </c>
      <c r="M1787" s="5">
        <f>IF(tbl_Fact[[#This Row],[Operating_Hours]]&gt;0,tbl_Fact[[#This Row],[Operating_Hours]]*51840,0)</f>
        <v>0</v>
      </c>
    </row>
    <row r="1788" spans="1:13" hidden="1" x14ac:dyDescent="0.2">
      <c r="A1788" t="s">
        <v>5</v>
      </c>
      <c r="B1788" s="1">
        <v>44386.375902777778</v>
      </c>
      <c r="C1788" s="1">
        <v>44386.376493055555</v>
      </c>
      <c r="D1788">
        <v>0.85000002384185802</v>
      </c>
      <c r="E1788">
        <v>264496</v>
      </c>
      <c r="F1788">
        <v>57422</v>
      </c>
      <c r="G1788" t="s">
        <v>43</v>
      </c>
      <c r="H1788" t="s">
        <v>25</v>
      </c>
      <c r="I1788">
        <f>tbl_Fact[[#This Row],[Duration]] / 60</f>
        <v>1.4166667064030967E-2</v>
      </c>
      <c r="J1788">
        <f>IF(OR(G1788="Run Time", G1788="CC (Changeover Cleaning)"), I1788, 0)</f>
        <v>1.4166667064030967E-2</v>
      </c>
      <c r="K1788">
        <f>IF(G1788&lt;&gt;"PM (Maintenance)", I1788, 0)</f>
        <v>1.4166667064030967E-2</v>
      </c>
      <c r="L1788" s="5">
        <f>MAX(tbl_Fact[[#This Row],[TotalBiscuitsMade]],tbl_Fact[[#This Row],[GoodMadeBiscuits]])</f>
        <v>264496</v>
      </c>
      <c r="M1788" s="5">
        <f>IF(tbl_Fact[[#This Row],[Operating_Hours]]&gt;0,tbl_Fact[[#This Row],[Operating_Hours]]*51840,0)</f>
        <v>734.40002059936535</v>
      </c>
    </row>
    <row r="1789" spans="1:13" hidden="1" x14ac:dyDescent="0.2">
      <c r="A1789" t="s">
        <v>5</v>
      </c>
      <c r="B1789" s="1">
        <v>44386.376493055555</v>
      </c>
      <c r="C1789" s="1">
        <v>44386.378958333335</v>
      </c>
      <c r="D1789">
        <v>3.5499999523162802</v>
      </c>
      <c r="E1789">
        <v>265330</v>
      </c>
      <c r="F1789">
        <v>58522</v>
      </c>
      <c r="G1789" t="s">
        <v>44</v>
      </c>
      <c r="H1789" t="s">
        <v>25</v>
      </c>
      <c r="I1789">
        <f>tbl_Fact[[#This Row],[Duration]] / 60</f>
        <v>5.9166665871938001E-2</v>
      </c>
      <c r="J1789">
        <f>IF(OR(G1789="Run Time", G1789="CC (Changeover Cleaning)"), I1789, 0)</f>
        <v>0</v>
      </c>
      <c r="K1789">
        <f>IF(G1789&lt;&gt;"PM (Maintenance)", I1789, 0)</f>
        <v>5.9166665871938001E-2</v>
      </c>
      <c r="L1789" s="5">
        <f>MAX(tbl_Fact[[#This Row],[TotalBiscuitsMade]],tbl_Fact[[#This Row],[GoodMadeBiscuits]])</f>
        <v>265330</v>
      </c>
      <c r="M1789" s="5">
        <f>IF(tbl_Fact[[#This Row],[Operating_Hours]]&gt;0,tbl_Fact[[#This Row],[Operating_Hours]]*51840,0)</f>
        <v>0</v>
      </c>
    </row>
    <row r="1790" spans="1:13" hidden="1" x14ac:dyDescent="0.2">
      <c r="A1790" t="s">
        <v>5</v>
      </c>
      <c r="B1790" s="1">
        <v>44386.376493055555</v>
      </c>
      <c r="C1790" s="1">
        <v>44386.376493055555</v>
      </c>
      <c r="D1790">
        <v>0</v>
      </c>
      <c r="E1790">
        <v>264441</v>
      </c>
      <c r="F1790">
        <v>57293</v>
      </c>
      <c r="G1790" t="s">
        <v>44</v>
      </c>
      <c r="H1790" t="s">
        <v>25</v>
      </c>
      <c r="I1790">
        <f>tbl_Fact[[#This Row],[Duration]] / 60</f>
        <v>0</v>
      </c>
      <c r="J1790">
        <f>IF(OR(G1790="Run Time", G1790="CC (Changeover Cleaning)"), I1790, 0)</f>
        <v>0</v>
      </c>
      <c r="K1790">
        <f>IF(G1790&lt;&gt;"PM (Maintenance)", I1790, 0)</f>
        <v>0</v>
      </c>
      <c r="L1790" s="5">
        <f>MAX(tbl_Fact[[#This Row],[TotalBiscuitsMade]],tbl_Fact[[#This Row],[GoodMadeBiscuits]])</f>
        <v>264441</v>
      </c>
      <c r="M1790" s="5">
        <f>IF(tbl_Fact[[#This Row],[Operating_Hours]]&gt;0,tbl_Fact[[#This Row],[Operating_Hours]]*51840,0)</f>
        <v>0</v>
      </c>
    </row>
    <row r="1791" spans="1:13" hidden="1" x14ac:dyDescent="0.2">
      <c r="A1791" t="s">
        <v>5</v>
      </c>
      <c r="B1791" s="1">
        <v>44386.378958333335</v>
      </c>
      <c r="C1791" s="1">
        <v>44386.380671296298</v>
      </c>
      <c r="D1791">
        <v>2.4666666984558101</v>
      </c>
      <c r="E1791">
        <v>265618</v>
      </c>
      <c r="F1791">
        <v>58195</v>
      </c>
      <c r="G1791" t="s">
        <v>43</v>
      </c>
      <c r="H1791" t="s">
        <v>25</v>
      </c>
      <c r="I1791">
        <f>tbl_Fact[[#This Row],[Duration]] / 60</f>
        <v>4.1111111640930169E-2</v>
      </c>
      <c r="J1791">
        <f>IF(OR(G1791="Run Time", G1791="CC (Changeover Cleaning)"), I1791, 0)</f>
        <v>4.1111111640930169E-2</v>
      </c>
      <c r="K1791">
        <f>IF(G1791&lt;&gt;"PM (Maintenance)", I1791, 0)</f>
        <v>4.1111111640930169E-2</v>
      </c>
      <c r="L1791" s="5">
        <f>MAX(tbl_Fact[[#This Row],[TotalBiscuitsMade]],tbl_Fact[[#This Row],[GoodMadeBiscuits]])</f>
        <v>265618</v>
      </c>
      <c r="M1791" s="5">
        <f>IF(tbl_Fact[[#This Row],[Operating_Hours]]&gt;0,tbl_Fact[[#This Row],[Operating_Hours]]*51840,0)</f>
        <v>2131.2000274658199</v>
      </c>
    </row>
    <row r="1792" spans="1:13" hidden="1" x14ac:dyDescent="0.2">
      <c r="A1792" t="s">
        <v>5</v>
      </c>
      <c r="B1792" s="1">
        <v>44386.380671296298</v>
      </c>
      <c r="C1792" s="1">
        <v>44386.381874999999</v>
      </c>
      <c r="D1792">
        <v>1.7333333492279099</v>
      </c>
      <c r="E1792">
        <v>266299</v>
      </c>
      <c r="F1792">
        <v>59134</v>
      </c>
      <c r="G1792" t="s">
        <v>44</v>
      </c>
      <c r="H1792" t="s">
        <v>25</v>
      </c>
      <c r="I1792">
        <f>tbl_Fact[[#This Row],[Duration]] / 60</f>
        <v>2.8888889153798499E-2</v>
      </c>
      <c r="J1792">
        <f>IF(OR(G1792="Run Time", G1792="CC (Changeover Cleaning)"), I1792, 0)</f>
        <v>0</v>
      </c>
      <c r="K1792">
        <f>IF(G1792&lt;&gt;"PM (Maintenance)", I1792, 0)</f>
        <v>2.8888889153798499E-2</v>
      </c>
      <c r="L1792" s="5">
        <f>MAX(tbl_Fact[[#This Row],[TotalBiscuitsMade]],tbl_Fact[[#This Row],[GoodMadeBiscuits]])</f>
        <v>266299</v>
      </c>
      <c r="M1792" s="5">
        <f>IF(tbl_Fact[[#This Row],[Operating_Hours]]&gt;0,tbl_Fact[[#This Row],[Operating_Hours]]*51840,0)</f>
        <v>0</v>
      </c>
    </row>
    <row r="1793" spans="1:13" hidden="1" x14ac:dyDescent="0.2">
      <c r="A1793" t="s">
        <v>5</v>
      </c>
      <c r="B1793" s="1">
        <v>44386.381874999999</v>
      </c>
      <c r="C1793" s="1">
        <v>44386.382893518516</v>
      </c>
      <c r="D1793">
        <v>1.4666666984558101</v>
      </c>
      <c r="E1793">
        <v>266617</v>
      </c>
      <c r="F1793">
        <v>59246</v>
      </c>
      <c r="G1793" t="s">
        <v>43</v>
      </c>
      <c r="H1793" t="s">
        <v>25</v>
      </c>
      <c r="I1793">
        <f>tbl_Fact[[#This Row],[Duration]] / 60</f>
        <v>2.4444444974263502E-2</v>
      </c>
      <c r="J1793">
        <f>IF(OR(G1793="Run Time", G1793="CC (Changeover Cleaning)"), I1793, 0)</f>
        <v>2.4444444974263502E-2</v>
      </c>
      <c r="K1793">
        <f>IF(G1793&lt;&gt;"PM (Maintenance)", I1793, 0)</f>
        <v>2.4444444974263502E-2</v>
      </c>
      <c r="L1793" s="5">
        <f>MAX(tbl_Fact[[#This Row],[TotalBiscuitsMade]],tbl_Fact[[#This Row],[GoodMadeBiscuits]])</f>
        <v>266617</v>
      </c>
      <c r="M1793" s="5">
        <f>IF(tbl_Fact[[#This Row],[Operating_Hours]]&gt;0,tbl_Fact[[#This Row],[Operating_Hours]]*51840,0)</f>
        <v>1267.2000274658199</v>
      </c>
    </row>
    <row r="1794" spans="1:13" hidden="1" x14ac:dyDescent="0.2">
      <c r="A1794" t="s">
        <v>5</v>
      </c>
      <c r="B1794" s="1">
        <v>44386.382893518516</v>
      </c>
      <c r="C1794" s="1">
        <v>44386.383900462963</v>
      </c>
      <c r="D1794">
        <v>1.45000004768372</v>
      </c>
      <c r="E1794">
        <v>267172</v>
      </c>
      <c r="F1794">
        <v>60222</v>
      </c>
      <c r="G1794" t="s">
        <v>44</v>
      </c>
      <c r="H1794" t="s">
        <v>25</v>
      </c>
      <c r="I1794">
        <f>tbl_Fact[[#This Row],[Duration]] / 60</f>
        <v>2.4166667461395334E-2</v>
      </c>
      <c r="J1794">
        <f>IF(OR(G1794="Run Time", G1794="CC (Changeover Cleaning)"), I1794, 0)</f>
        <v>0</v>
      </c>
      <c r="K1794">
        <f>IF(G1794&lt;&gt;"PM (Maintenance)", I1794, 0)</f>
        <v>2.4166667461395334E-2</v>
      </c>
      <c r="L1794" s="5">
        <f>MAX(tbl_Fact[[#This Row],[TotalBiscuitsMade]],tbl_Fact[[#This Row],[GoodMadeBiscuits]])</f>
        <v>267172</v>
      </c>
      <c r="M1794" s="5">
        <f>IF(tbl_Fact[[#This Row],[Operating_Hours]]&gt;0,tbl_Fact[[#This Row],[Operating_Hours]]*51840,0)</f>
        <v>0</v>
      </c>
    </row>
    <row r="1795" spans="1:13" hidden="1" x14ac:dyDescent="0.2">
      <c r="A1795" t="s">
        <v>5</v>
      </c>
      <c r="B1795" s="1">
        <v>44386.383900462963</v>
      </c>
      <c r="C1795" s="1">
        <v>44386.38585648148</v>
      </c>
      <c r="D1795">
        <v>2.8166666030883798</v>
      </c>
      <c r="E1795">
        <v>267113</v>
      </c>
      <c r="F1795">
        <v>60168</v>
      </c>
      <c r="G1795" t="s">
        <v>43</v>
      </c>
      <c r="H1795" t="s">
        <v>25</v>
      </c>
      <c r="I1795">
        <f>tbl_Fact[[#This Row],[Duration]] / 60</f>
        <v>4.6944443384806328E-2</v>
      </c>
      <c r="J1795">
        <f>IF(OR(G1795="Run Time", G1795="CC (Changeover Cleaning)"), I1795, 0)</f>
        <v>4.6944443384806328E-2</v>
      </c>
      <c r="K1795">
        <f>IF(G1795&lt;&gt;"PM (Maintenance)", I1795, 0)</f>
        <v>4.6944443384806328E-2</v>
      </c>
      <c r="L1795" s="5">
        <f>MAX(tbl_Fact[[#This Row],[TotalBiscuitsMade]],tbl_Fact[[#This Row],[GoodMadeBiscuits]])</f>
        <v>267113</v>
      </c>
      <c r="M1795" s="5">
        <f>IF(tbl_Fact[[#This Row],[Operating_Hours]]&gt;0,tbl_Fact[[#This Row],[Operating_Hours]]*51840,0)</f>
        <v>2433.5999450683598</v>
      </c>
    </row>
    <row r="1796" spans="1:13" hidden="1" x14ac:dyDescent="0.2">
      <c r="A1796" t="s">
        <v>5</v>
      </c>
      <c r="B1796" s="1">
        <v>44386.38585648148</v>
      </c>
      <c r="C1796" s="1">
        <v>44386.386574074073</v>
      </c>
      <c r="D1796">
        <v>1.0333333015441899</v>
      </c>
      <c r="E1796">
        <v>267600</v>
      </c>
      <c r="F1796">
        <v>60355</v>
      </c>
      <c r="G1796" t="s">
        <v>44</v>
      </c>
      <c r="H1796" t="s">
        <v>25</v>
      </c>
      <c r="I1796">
        <f>tbl_Fact[[#This Row],[Duration]] / 60</f>
        <v>1.7222221692403165E-2</v>
      </c>
      <c r="J1796">
        <f>IF(OR(G1796="Run Time", G1796="CC (Changeover Cleaning)"), I1796, 0)</f>
        <v>0</v>
      </c>
      <c r="K1796">
        <f>IF(G1796&lt;&gt;"PM (Maintenance)", I1796, 0)</f>
        <v>1.7222221692403165E-2</v>
      </c>
      <c r="L1796" s="5">
        <f>MAX(tbl_Fact[[#This Row],[TotalBiscuitsMade]],tbl_Fact[[#This Row],[GoodMadeBiscuits]])</f>
        <v>267600</v>
      </c>
      <c r="M1796" s="5">
        <f>IF(tbl_Fact[[#This Row],[Operating_Hours]]&gt;0,tbl_Fact[[#This Row],[Operating_Hours]]*51840,0)</f>
        <v>0</v>
      </c>
    </row>
    <row r="1797" spans="1:13" hidden="1" x14ac:dyDescent="0.2">
      <c r="A1797" t="s">
        <v>5</v>
      </c>
      <c r="B1797" s="1">
        <v>44386.386574074073</v>
      </c>
      <c r="C1797" s="1">
        <v>44386.387569444443</v>
      </c>
      <c r="D1797">
        <v>1.43333327770233</v>
      </c>
      <c r="E1797">
        <v>267805</v>
      </c>
      <c r="F1797">
        <v>60413</v>
      </c>
      <c r="G1797" t="s">
        <v>43</v>
      </c>
      <c r="H1797" t="s">
        <v>25</v>
      </c>
      <c r="I1797">
        <f>tbl_Fact[[#This Row],[Duration]] / 60</f>
        <v>2.3888887961705501E-2</v>
      </c>
      <c r="J1797">
        <f>IF(OR(G1797="Run Time", G1797="CC (Changeover Cleaning)"), I1797, 0)</f>
        <v>2.3888887961705501E-2</v>
      </c>
      <c r="K1797">
        <f>IF(G1797&lt;&gt;"PM (Maintenance)", I1797, 0)</f>
        <v>2.3888887961705501E-2</v>
      </c>
      <c r="L1797" s="5">
        <f>MAX(tbl_Fact[[#This Row],[TotalBiscuitsMade]],tbl_Fact[[#This Row],[GoodMadeBiscuits]])</f>
        <v>267805</v>
      </c>
      <c r="M1797" s="5">
        <f>IF(tbl_Fact[[#This Row],[Operating_Hours]]&gt;0,tbl_Fact[[#This Row],[Operating_Hours]]*51840,0)</f>
        <v>1238.3999519348131</v>
      </c>
    </row>
    <row r="1798" spans="1:13" hidden="1" x14ac:dyDescent="0.2">
      <c r="A1798" t="s">
        <v>5</v>
      </c>
      <c r="B1798" s="1">
        <v>44386.387569444443</v>
      </c>
      <c r="C1798" s="1">
        <v>44386.388275462959</v>
      </c>
      <c r="D1798">
        <v>1.0166666507720901</v>
      </c>
      <c r="E1798">
        <v>267992</v>
      </c>
      <c r="F1798">
        <v>60704</v>
      </c>
      <c r="G1798" t="s">
        <v>44</v>
      </c>
      <c r="H1798" t="s">
        <v>25</v>
      </c>
      <c r="I1798">
        <f>tbl_Fact[[#This Row],[Duration]] / 60</f>
        <v>1.6944444179534834E-2</v>
      </c>
      <c r="J1798">
        <f>IF(OR(G1798="Run Time", G1798="CC (Changeover Cleaning)"), I1798, 0)</f>
        <v>0</v>
      </c>
      <c r="K1798">
        <f>IF(G1798&lt;&gt;"PM (Maintenance)", I1798, 0)</f>
        <v>1.6944444179534834E-2</v>
      </c>
      <c r="L1798" s="5">
        <f>MAX(tbl_Fact[[#This Row],[TotalBiscuitsMade]],tbl_Fact[[#This Row],[GoodMadeBiscuits]])</f>
        <v>267992</v>
      </c>
      <c r="M1798" s="5">
        <f>IF(tbl_Fact[[#This Row],[Operating_Hours]]&gt;0,tbl_Fact[[#This Row],[Operating_Hours]]*51840,0)</f>
        <v>0</v>
      </c>
    </row>
    <row r="1799" spans="1:13" hidden="1" x14ac:dyDescent="0.2">
      <c r="A1799" t="s">
        <v>5</v>
      </c>
      <c r="B1799" s="1">
        <v>44386.388275462959</v>
      </c>
      <c r="C1799" s="1">
        <v>44386.388877314814</v>
      </c>
      <c r="D1799">
        <v>0.86666667461395297</v>
      </c>
      <c r="E1799">
        <v>268103</v>
      </c>
      <c r="F1799">
        <v>60939</v>
      </c>
      <c r="G1799" t="s">
        <v>43</v>
      </c>
      <c r="H1799" t="s">
        <v>25</v>
      </c>
      <c r="I1799">
        <f>tbl_Fact[[#This Row],[Duration]] / 60</f>
        <v>1.4444444576899217E-2</v>
      </c>
      <c r="J1799">
        <f>IF(OR(G1799="Run Time", G1799="CC (Changeover Cleaning)"), I1799, 0)</f>
        <v>1.4444444576899217E-2</v>
      </c>
      <c r="K1799">
        <f>IF(G1799&lt;&gt;"PM (Maintenance)", I1799, 0)</f>
        <v>1.4444444576899217E-2</v>
      </c>
      <c r="L1799" s="5">
        <f>MAX(tbl_Fact[[#This Row],[TotalBiscuitsMade]],tbl_Fact[[#This Row],[GoodMadeBiscuits]])</f>
        <v>268103</v>
      </c>
      <c r="M1799" s="5">
        <f>IF(tbl_Fact[[#This Row],[Operating_Hours]]&gt;0,tbl_Fact[[#This Row],[Operating_Hours]]*51840,0)</f>
        <v>748.80000686645542</v>
      </c>
    </row>
    <row r="1800" spans="1:13" hidden="1" x14ac:dyDescent="0.2">
      <c r="A1800" t="s">
        <v>5</v>
      </c>
      <c r="B1800" s="1">
        <v>44386.388877314814</v>
      </c>
      <c r="C1800" s="1">
        <v>44386.396354166667</v>
      </c>
      <c r="D1800">
        <v>10.7666664123535</v>
      </c>
      <c r="E1800">
        <v>275223</v>
      </c>
      <c r="F1800">
        <v>67825</v>
      </c>
      <c r="G1800" t="s">
        <v>44</v>
      </c>
      <c r="H1800" t="s">
        <v>25</v>
      </c>
      <c r="I1800">
        <f>tbl_Fact[[#This Row],[Duration]] / 60</f>
        <v>0.17944444020589165</v>
      </c>
      <c r="J1800">
        <f>IF(OR(G1800="Run Time", G1800="CC (Changeover Cleaning)"), I1800, 0)</f>
        <v>0</v>
      </c>
      <c r="K1800">
        <f>IF(G1800&lt;&gt;"PM (Maintenance)", I1800, 0)</f>
        <v>0.17944444020589165</v>
      </c>
      <c r="L1800" s="5">
        <f>MAX(tbl_Fact[[#This Row],[TotalBiscuitsMade]],tbl_Fact[[#This Row],[GoodMadeBiscuits]])</f>
        <v>275223</v>
      </c>
      <c r="M1800" s="5">
        <f>IF(tbl_Fact[[#This Row],[Operating_Hours]]&gt;0,tbl_Fact[[#This Row],[Operating_Hours]]*51840,0)</f>
        <v>0</v>
      </c>
    </row>
    <row r="1801" spans="1:13" x14ac:dyDescent="0.2">
      <c r="A1801" t="s">
        <v>8</v>
      </c>
      <c r="B1801" s="1">
        <v>44386.394791666666</v>
      </c>
      <c r="C1801" s="1">
        <v>44386.394942129627</v>
      </c>
      <c r="D1801">
        <v>0.21666666865348799</v>
      </c>
      <c r="E1801">
        <v>0</v>
      </c>
      <c r="F1801">
        <v>473</v>
      </c>
      <c r="G1801" t="s">
        <v>43</v>
      </c>
      <c r="H1801" t="s">
        <v>25</v>
      </c>
      <c r="I1801">
        <f>tbl_Fact[[#This Row],[Duration]] / 60</f>
        <v>3.6111111442247998E-3</v>
      </c>
      <c r="J1801">
        <f>IF(OR(G1801="Run Time", G1801="CC (Changeover Cleaning)"), I1801, 0)</f>
        <v>3.6111111442247998E-3</v>
      </c>
      <c r="K1801">
        <f>IF(G1801&lt;&gt;"PM (Maintenance)", I1801, 0)</f>
        <v>3.6111111442247998E-3</v>
      </c>
      <c r="L1801" s="5">
        <f>MAX(tbl_Fact[[#This Row],[TotalBiscuitsMade]],tbl_Fact[[#This Row],[GoodMadeBiscuits]])</f>
        <v>473</v>
      </c>
      <c r="M1801" s="5">
        <f>IF(tbl_Fact[[#This Row],[Operating_Hours]]&gt;0,tbl_Fact[[#This Row],[Operating_Hours]]*51840,0)</f>
        <v>187.20000171661363</v>
      </c>
    </row>
    <row r="1802" spans="1:13" x14ac:dyDescent="0.2">
      <c r="A1802" t="s">
        <v>8</v>
      </c>
      <c r="B1802" s="1">
        <v>44386.394942129627</v>
      </c>
      <c r="C1802" s="1">
        <v>44387.376956018517</v>
      </c>
      <c r="D1802">
        <v>1414.10571289063</v>
      </c>
      <c r="E1802">
        <v>0</v>
      </c>
      <c r="F1802">
        <v>309</v>
      </c>
      <c r="G1802" t="s">
        <v>44</v>
      </c>
      <c r="H1802" t="s">
        <v>25</v>
      </c>
      <c r="I1802">
        <f>tbl_Fact[[#This Row],[Duration]] / 60</f>
        <v>23.568428548177167</v>
      </c>
      <c r="J1802">
        <f>IF(OR(G1802="Run Time", G1802="CC (Changeover Cleaning)"), I1802, 0)</f>
        <v>0</v>
      </c>
      <c r="K1802">
        <f>IF(G1802&lt;&gt;"PM (Maintenance)", I1802, 0)</f>
        <v>23.568428548177167</v>
      </c>
      <c r="L1802" s="5">
        <f>MAX(tbl_Fact[[#This Row],[TotalBiscuitsMade]],tbl_Fact[[#This Row],[GoodMadeBiscuits]])</f>
        <v>309</v>
      </c>
      <c r="M1802" s="5">
        <f>IF(tbl_Fact[[#This Row],[Operating_Hours]]&gt;0,tbl_Fact[[#This Row],[Operating_Hours]]*51840,0)</f>
        <v>0</v>
      </c>
    </row>
    <row r="1803" spans="1:13" hidden="1" x14ac:dyDescent="0.2">
      <c r="A1803" t="s">
        <v>5</v>
      </c>
      <c r="B1803" s="1">
        <v>44386.396354166667</v>
      </c>
      <c r="C1803" s="1">
        <v>44386.396527777775</v>
      </c>
      <c r="D1803">
        <v>0.25</v>
      </c>
      <c r="E1803">
        <v>275166</v>
      </c>
      <c r="F1803">
        <v>67847</v>
      </c>
      <c r="G1803" t="s">
        <v>43</v>
      </c>
      <c r="H1803" t="s">
        <v>25</v>
      </c>
      <c r="I1803">
        <f>tbl_Fact[[#This Row],[Duration]] / 60</f>
        <v>4.1666666666666666E-3</v>
      </c>
      <c r="J1803">
        <f>IF(OR(G1803="Run Time", G1803="CC (Changeover Cleaning)"), I1803, 0)</f>
        <v>4.1666666666666666E-3</v>
      </c>
      <c r="K1803">
        <f>IF(G1803&lt;&gt;"PM (Maintenance)", I1803, 0)</f>
        <v>4.1666666666666666E-3</v>
      </c>
      <c r="L1803" s="5">
        <f>MAX(tbl_Fact[[#This Row],[TotalBiscuitsMade]],tbl_Fact[[#This Row],[GoodMadeBiscuits]])</f>
        <v>275166</v>
      </c>
      <c r="M1803" s="5">
        <f>IF(tbl_Fact[[#This Row],[Operating_Hours]]&gt;0,tbl_Fact[[#This Row],[Operating_Hours]]*51840,0)</f>
        <v>216</v>
      </c>
    </row>
    <row r="1804" spans="1:13" hidden="1" x14ac:dyDescent="0.2">
      <c r="A1804" t="s">
        <v>5</v>
      </c>
      <c r="B1804" s="1">
        <v>44386.396527777775</v>
      </c>
      <c r="C1804" s="1">
        <v>44386.399710648147</v>
      </c>
      <c r="D1804">
        <v>4.5833334922790501</v>
      </c>
      <c r="E1804">
        <v>278202</v>
      </c>
      <c r="F1804">
        <v>70978</v>
      </c>
      <c r="G1804" t="s">
        <v>44</v>
      </c>
      <c r="H1804" t="s">
        <v>25</v>
      </c>
      <c r="I1804">
        <f>tbl_Fact[[#This Row],[Duration]] / 60</f>
        <v>7.6388891537984172E-2</v>
      </c>
      <c r="J1804">
        <f>IF(OR(G1804="Run Time", G1804="CC (Changeover Cleaning)"), I1804, 0)</f>
        <v>0</v>
      </c>
      <c r="K1804">
        <f>IF(G1804&lt;&gt;"PM (Maintenance)", I1804, 0)</f>
        <v>7.6388891537984172E-2</v>
      </c>
      <c r="L1804" s="5">
        <f>MAX(tbl_Fact[[#This Row],[TotalBiscuitsMade]],tbl_Fact[[#This Row],[GoodMadeBiscuits]])</f>
        <v>278202</v>
      </c>
      <c r="M1804" s="5">
        <f>IF(tbl_Fact[[#This Row],[Operating_Hours]]&gt;0,tbl_Fact[[#This Row],[Operating_Hours]]*51840,0)</f>
        <v>0</v>
      </c>
    </row>
    <row r="1805" spans="1:13" hidden="1" x14ac:dyDescent="0.2">
      <c r="A1805" t="s">
        <v>5</v>
      </c>
      <c r="B1805" s="1">
        <v>44386.399710648147</v>
      </c>
      <c r="C1805" s="1">
        <v>44386.400277777779</v>
      </c>
      <c r="D1805">
        <v>0.81666666269302401</v>
      </c>
      <c r="E1805">
        <v>277982</v>
      </c>
      <c r="F1805">
        <v>70769</v>
      </c>
      <c r="G1805" t="s">
        <v>43</v>
      </c>
      <c r="H1805" t="s">
        <v>25</v>
      </c>
      <c r="I1805">
        <f>tbl_Fact[[#This Row],[Duration]] / 60</f>
        <v>1.3611111044883734E-2</v>
      </c>
      <c r="J1805">
        <f>IF(OR(G1805="Run Time", G1805="CC (Changeover Cleaning)"), I1805, 0)</f>
        <v>1.3611111044883734E-2</v>
      </c>
      <c r="K1805">
        <f>IF(G1805&lt;&gt;"PM (Maintenance)", I1805, 0)</f>
        <v>1.3611111044883734E-2</v>
      </c>
      <c r="L1805" s="5">
        <f>MAX(tbl_Fact[[#This Row],[TotalBiscuitsMade]],tbl_Fact[[#This Row],[GoodMadeBiscuits]])</f>
        <v>277982</v>
      </c>
      <c r="M1805" s="5">
        <f>IF(tbl_Fact[[#This Row],[Operating_Hours]]&gt;0,tbl_Fact[[#This Row],[Operating_Hours]]*51840,0)</f>
        <v>705.5999965667728</v>
      </c>
    </row>
    <row r="1806" spans="1:13" hidden="1" x14ac:dyDescent="0.2">
      <c r="A1806" t="s">
        <v>5</v>
      </c>
      <c r="B1806" s="1">
        <v>44386.400208333333</v>
      </c>
      <c r="C1806" s="1">
        <v>44386.414363425924</v>
      </c>
      <c r="D1806">
        <v>20.383617401123001</v>
      </c>
      <c r="E1806">
        <v>292532</v>
      </c>
      <c r="F1806">
        <v>85235</v>
      </c>
      <c r="G1806">
        <v>0</v>
      </c>
      <c r="H1806" t="s">
        <v>25</v>
      </c>
      <c r="I1806">
        <f>tbl_Fact[[#This Row],[Duration]] / 60</f>
        <v>0.33972695668538333</v>
      </c>
      <c r="J1806">
        <f>IF(OR(G1806="Run Time", G1806="CC (Changeover Cleaning)"), I1806, 0)</f>
        <v>0</v>
      </c>
      <c r="K1806">
        <f>IF(G1806&lt;&gt;"PM (Maintenance)", I1806, 0)</f>
        <v>0.33972695668538333</v>
      </c>
      <c r="L1806" s="5">
        <f>MAX(tbl_Fact[[#This Row],[TotalBiscuitsMade]],tbl_Fact[[#This Row],[GoodMadeBiscuits]])</f>
        <v>292532</v>
      </c>
      <c r="M1806" s="5">
        <f>IF(tbl_Fact[[#This Row],[Operating_Hours]]&gt;0,tbl_Fact[[#This Row],[Operating_Hours]]*51840,0)</f>
        <v>0</v>
      </c>
    </row>
    <row r="1807" spans="1:13" hidden="1" x14ac:dyDescent="0.2">
      <c r="A1807" t="s">
        <v>10</v>
      </c>
      <c r="B1807" s="1">
        <v>44386.414363425924</v>
      </c>
      <c r="C1807" s="1">
        <v>44386.414490740739</v>
      </c>
      <c r="D1807">
        <v>0.19241666793823201</v>
      </c>
      <c r="E1807">
        <v>0</v>
      </c>
      <c r="F1807">
        <v>472</v>
      </c>
      <c r="G1807" t="s">
        <v>43</v>
      </c>
      <c r="H1807" t="s">
        <v>25</v>
      </c>
      <c r="I1807">
        <f>tbl_Fact[[#This Row],[Duration]] / 60</f>
        <v>3.2069444656372E-3</v>
      </c>
      <c r="J1807">
        <f>IF(OR(G1807="Run Time", G1807="CC (Changeover Cleaning)"), I1807, 0)</f>
        <v>3.2069444656372E-3</v>
      </c>
      <c r="K1807">
        <f>IF(G1807&lt;&gt;"PM (Maintenance)", I1807, 0)</f>
        <v>3.2069444656372E-3</v>
      </c>
      <c r="L1807" s="5">
        <f>MAX(tbl_Fact[[#This Row],[TotalBiscuitsMade]],tbl_Fact[[#This Row],[GoodMadeBiscuits]])</f>
        <v>472</v>
      </c>
      <c r="M1807" s="5">
        <f>IF(tbl_Fact[[#This Row],[Operating_Hours]]&gt;0,tbl_Fact[[#This Row],[Operating_Hours]]*51840,0)</f>
        <v>166.24800109863244</v>
      </c>
    </row>
    <row r="1808" spans="1:13" hidden="1" x14ac:dyDescent="0.2">
      <c r="A1808" t="s">
        <v>5</v>
      </c>
      <c r="B1808" s="1">
        <v>44386.414375</v>
      </c>
      <c r="C1808" s="1">
        <v>44386.414722222224</v>
      </c>
      <c r="D1808">
        <v>0.5</v>
      </c>
      <c r="E1808">
        <v>292365</v>
      </c>
      <c r="F1808">
        <v>85309</v>
      </c>
      <c r="G1808" t="s">
        <v>43</v>
      </c>
      <c r="H1808" t="s">
        <v>25</v>
      </c>
      <c r="I1808">
        <f>tbl_Fact[[#This Row],[Duration]] / 60</f>
        <v>8.3333333333333332E-3</v>
      </c>
      <c r="J1808">
        <f>IF(OR(G1808="Run Time", G1808="CC (Changeover Cleaning)"), I1808, 0)</f>
        <v>8.3333333333333332E-3</v>
      </c>
      <c r="K1808">
        <f>IF(G1808&lt;&gt;"PM (Maintenance)", I1808, 0)</f>
        <v>8.3333333333333332E-3</v>
      </c>
      <c r="L1808" s="5">
        <f>MAX(tbl_Fact[[#This Row],[TotalBiscuitsMade]],tbl_Fact[[#This Row],[GoodMadeBiscuits]])</f>
        <v>292365</v>
      </c>
      <c r="M1808" s="5">
        <f>IF(tbl_Fact[[#This Row],[Operating_Hours]]&gt;0,tbl_Fact[[#This Row],[Operating_Hours]]*51840,0)</f>
        <v>432</v>
      </c>
    </row>
    <row r="1809" spans="1:13" hidden="1" x14ac:dyDescent="0.2">
      <c r="A1809" t="s">
        <v>10</v>
      </c>
      <c r="B1809" s="1">
        <v>44386.414490740739</v>
      </c>
      <c r="C1809" s="1">
        <v>44386.418078703704</v>
      </c>
      <c r="D1809">
        <v>5.1575832366943404</v>
      </c>
      <c r="E1809">
        <v>0</v>
      </c>
      <c r="F1809">
        <v>42</v>
      </c>
      <c r="G1809" t="s">
        <v>44</v>
      </c>
      <c r="H1809" t="s">
        <v>25</v>
      </c>
      <c r="I1809">
        <f>tbl_Fact[[#This Row],[Duration]] / 60</f>
        <v>8.5959720611572338E-2</v>
      </c>
      <c r="J1809">
        <f>IF(OR(G1809="Run Time", G1809="CC (Changeover Cleaning)"), I1809, 0)</f>
        <v>0</v>
      </c>
      <c r="K1809">
        <f>IF(G1809&lt;&gt;"PM (Maintenance)", I1809, 0)</f>
        <v>8.5959720611572338E-2</v>
      </c>
      <c r="L1809" s="5">
        <f>MAX(tbl_Fact[[#This Row],[TotalBiscuitsMade]],tbl_Fact[[#This Row],[GoodMadeBiscuits]])</f>
        <v>42</v>
      </c>
      <c r="M1809" s="5">
        <f>IF(tbl_Fact[[#This Row],[Operating_Hours]]&gt;0,tbl_Fact[[#This Row],[Operating_Hours]]*51840,0)</f>
        <v>0</v>
      </c>
    </row>
    <row r="1810" spans="1:13" hidden="1" x14ac:dyDescent="0.2">
      <c r="A1810" t="s">
        <v>5</v>
      </c>
      <c r="B1810" s="1">
        <v>44386.414722222224</v>
      </c>
      <c r="C1810" s="1">
        <v>44386.41815972222</v>
      </c>
      <c r="D1810">
        <v>4.9499998092651403</v>
      </c>
      <c r="E1810">
        <v>295337</v>
      </c>
      <c r="F1810">
        <v>88322</v>
      </c>
      <c r="G1810" t="s">
        <v>44</v>
      </c>
      <c r="H1810" t="s">
        <v>25</v>
      </c>
      <c r="I1810">
        <f>tbl_Fact[[#This Row],[Duration]] / 60</f>
        <v>8.2499996821085678E-2</v>
      </c>
      <c r="J1810">
        <f>IF(OR(G1810="Run Time", G1810="CC (Changeover Cleaning)"), I1810, 0)</f>
        <v>0</v>
      </c>
      <c r="K1810">
        <f>IF(G1810&lt;&gt;"PM (Maintenance)", I1810, 0)</f>
        <v>8.2499996821085678E-2</v>
      </c>
      <c r="L1810" s="5">
        <f>MAX(tbl_Fact[[#This Row],[TotalBiscuitsMade]],tbl_Fact[[#This Row],[GoodMadeBiscuits]])</f>
        <v>295337</v>
      </c>
      <c r="M1810" s="5">
        <f>IF(tbl_Fact[[#This Row],[Operating_Hours]]&gt;0,tbl_Fact[[#This Row],[Operating_Hours]]*51840,0)</f>
        <v>0</v>
      </c>
    </row>
    <row r="1811" spans="1:13" hidden="1" x14ac:dyDescent="0.2">
      <c r="A1811" t="s">
        <v>10</v>
      </c>
      <c r="B1811" s="1">
        <v>44386.418078703704</v>
      </c>
      <c r="C1811" s="1">
        <v>44386.418275462966</v>
      </c>
      <c r="D1811">
        <v>0.29163333773612998</v>
      </c>
      <c r="E1811">
        <v>0</v>
      </c>
      <c r="F1811">
        <v>337</v>
      </c>
      <c r="G1811" t="s">
        <v>43</v>
      </c>
      <c r="H1811" t="s">
        <v>25</v>
      </c>
      <c r="I1811">
        <f>tbl_Fact[[#This Row],[Duration]] / 60</f>
        <v>4.8605556289354999E-3</v>
      </c>
      <c r="J1811">
        <f>IF(OR(G1811="Run Time", G1811="CC (Changeover Cleaning)"), I1811, 0)</f>
        <v>4.8605556289354999E-3</v>
      </c>
      <c r="K1811">
        <f>IF(G1811&lt;&gt;"PM (Maintenance)", I1811, 0)</f>
        <v>4.8605556289354999E-3</v>
      </c>
      <c r="L1811" s="5">
        <f>MAX(tbl_Fact[[#This Row],[TotalBiscuitsMade]],tbl_Fact[[#This Row],[GoodMadeBiscuits]])</f>
        <v>337</v>
      </c>
      <c r="M1811" s="5">
        <f>IF(tbl_Fact[[#This Row],[Operating_Hours]]&gt;0,tbl_Fact[[#This Row],[Operating_Hours]]*51840,0)</f>
        <v>251.97120380401631</v>
      </c>
    </row>
    <row r="1812" spans="1:13" hidden="1" x14ac:dyDescent="0.2">
      <c r="A1812" t="s">
        <v>5</v>
      </c>
      <c r="B1812" s="1">
        <v>44386.41815972222</v>
      </c>
      <c r="C1812" s="1">
        <v>44386.418553240743</v>
      </c>
      <c r="D1812">
        <v>0.56666666269302401</v>
      </c>
      <c r="E1812">
        <v>295412</v>
      </c>
      <c r="F1812">
        <v>88271</v>
      </c>
      <c r="G1812" t="s">
        <v>43</v>
      </c>
      <c r="H1812" t="s">
        <v>25</v>
      </c>
      <c r="I1812">
        <f>tbl_Fact[[#This Row],[Duration]] / 60</f>
        <v>9.4444443782170668E-3</v>
      </c>
      <c r="J1812">
        <f>IF(OR(G1812="Run Time", G1812="CC (Changeover Cleaning)"), I1812, 0)</f>
        <v>9.4444443782170668E-3</v>
      </c>
      <c r="K1812">
        <f>IF(G1812&lt;&gt;"PM (Maintenance)", I1812, 0)</f>
        <v>9.4444443782170668E-3</v>
      </c>
      <c r="L1812" s="5">
        <f>MAX(tbl_Fact[[#This Row],[TotalBiscuitsMade]],tbl_Fact[[#This Row],[GoodMadeBiscuits]])</f>
        <v>295412</v>
      </c>
      <c r="M1812" s="5">
        <f>IF(tbl_Fact[[#This Row],[Operating_Hours]]&gt;0,tbl_Fact[[#This Row],[Operating_Hours]]*51840,0)</f>
        <v>489.59999656677275</v>
      </c>
    </row>
    <row r="1813" spans="1:13" hidden="1" x14ac:dyDescent="0.2">
      <c r="A1813" t="s">
        <v>10</v>
      </c>
      <c r="B1813" s="1">
        <v>44386.418275462966</v>
      </c>
      <c r="C1813" s="1">
        <v>44386.569641203707</v>
      </c>
      <c r="D1813">
        <v>217.96694946289099</v>
      </c>
      <c r="E1813">
        <v>0</v>
      </c>
      <c r="F1813">
        <v>390</v>
      </c>
      <c r="G1813" t="s">
        <v>44</v>
      </c>
      <c r="H1813" t="s">
        <v>25</v>
      </c>
      <c r="I1813">
        <f>tbl_Fact[[#This Row],[Duration]] / 60</f>
        <v>3.6327824910481832</v>
      </c>
      <c r="J1813">
        <f>IF(OR(G1813="Run Time", G1813="CC (Changeover Cleaning)"), I1813, 0)</f>
        <v>0</v>
      </c>
      <c r="K1813">
        <f>IF(G1813&lt;&gt;"PM (Maintenance)", I1813, 0)</f>
        <v>3.6327824910481832</v>
      </c>
      <c r="L1813" s="5">
        <f>MAX(tbl_Fact[[#This Row],[TotalBiscuitsMade]],tbl_Fact[[#This Row],[GoodMadeBiscuits]])</f>
        <v>390</v>
      </c>
      <c r="M1813" s="5">
        <f>IF(tbl_Fact[[#This Row],[Operating_Hours]]&gt;0,tbl_Fact[[#This Row],[Operating_Hours]]*51840,0)</f>
        <v>0</v>
      </c>
    </row>
    <row r="1814" spans="1:13" hidden="1" x14ac:dyDescent="0.2">
      <c r="A1814" t="s">
        <v>5</v>
      </c>
      <c r="B1814" s="1">
        <v>44386.418553240743</v>
      </c>
      <c r="C1814" s="1">
        <v>44386.434305555558</v>
      </c>
      <c r="D1814">
        <v>22.683332443237301</v>
      </c>
      <c r="E1814">
        <v>311320</v>
      </c>
      <c r="F1814">
        <v>104365</v>
      </c>
      <c r="G1814" t="s">
        <v>44</v>
      </c>
      <c r="H1814" t="s">
        <v>25</v>
      </c>
      <c r="I1814">
        <f>tbl_Fact[[#This Row],[Duration]] / 60</f>
        <v>0.3780555407206217</v>
      </c>
      <c r="J1814">
        <f>IF(OR(G1814="Run Time", G1814="CC (Changeover Cleaning)"), I1814, 0)</f>
        <v>0</v>
      </c>
      <c r="K1814">
        <f>IF(G1814&lt;&gt;"PM (Maintenance)", I1814, 0)</f>
        <v>0.3780555407206217</v>
      </c>
      <c r="L1814" s="5">
        <f>MAX(tbl_Fact[[#This Row],[TotalBiscuitsMade]],tbl_Fact[[#This Row],[GoodMadeBiscuits]])</f>
        <v>311320</v>
      </c>
      <c r="M1814" s="5">
        <f>IF(tbl_Fact[[#This Row],[Operating_Hours]]&gt;0,tbl_Fact[[#This Row],[Operating_Hours]]*51840,0)</f>
        <v>0</v>
      </c>
    </row>
    <row r="1815" spans="1:13" hidden="1" x14ac:dyDescent="0.2">
      <c r="A1815" t="s">
        <v>5</v>
      </c>
      <c r="B1815" s="1">
        <v>44386.434305555558</v>
      </c>
      <c r="C1815" s="1">
        <v>44386.439849537041</v>
      </c>
      <c r="D1815">
        <v>7.9833331108093297</v>
      </c>
      <c r="E1815">
        <v>311420</v>
      </c>
      <c r="F1815">
        <v>104099</v>
      </c>
      <c r="G1815" t="s">
        <v>43</v>
      </c>
      <c r="H1815" t="s">
        <v>25</v>
      </c>
      <c r="I1815">
        <f>tbl_Fact[[#This Row],[Duration]] / 60</f>
        <v>0.13305555184682216</v>
      </c>
      <c r="J1815">
        <f>IF(OR(G1815="Run Time", G1815="CC (Changeover Cleaning)"), I1815, 0)</f>
        <v>0.13305555184682216</v>
      </c>
      <c r="K1815">
        <f>IF(G1815&lt;&gt;"PM (Maintenance)", I1815, 0)</f>
        <v>0.13305555184682216</v>
      </c>
      <c r="L1815" s="5">
        <f>MAX(tbl_Fact[[#This Row],[TotalBiscuitsMade]],tbl_Fact[[#This Row],[GoodMadeBiscuits]])</f>
        <v>311420</v>
      </c>
      <c r="M1815" s="5">
        <f>IF(tbl_Fact[[#This Row],[Operating_Hours]]&gt;0,tbl_Fact[[#This Row],[Operating_Hours]]*51840,0)</f>
        <v>6897.5998077392605</v>
      </c>
    </row>
    <row r="1816" spans="1:13" hidden="1" x14ac:dyDescent="0.2">
      <c r="A1816" t="s">
        <v>5</v>
      </c>
      <c r="B1816" s="1">
        <v>44386.439849537041</v>
      </c>
      <c r="C1816" s="1">
        <v>44386.440972222219</v>
      </c>
      <c r="D1816">
        <v>1.61666667461395</v>
      </c>
      <c r="E1816">
        <v>311895</v>
      </c>
      <c r="F1816">
        <v>104713</v>
      </c>
      <c r="G1816" t="s">
        <v>44</v>
      </c>
      <c r="H1816" t="s">
        <v>25</v>
      </c>
      <c r="I1816">
        <f>tbl_Fact[[#This Row],[Duration]] / 60</f>
        <v>2.6944444576899165E-2</v>
      </c>
      <c r="J1816">
        <f>IF(OR(G1816="Run Time", G1816="CC (Changeover Cleaning)"), I1816, 0)</f>
        <v>0</v>
      </c>
      <c r="K1816">
        <f>IF(G1816&lt;&gt;"PM (Maintenance)", I1816, 0)</f>
        <v>2.6944444576899165E-2</v>
      </c>
      <c r="L1816" s="5">
        <f>MAX(tbl_Fact[[#This Row],[TotalBiscuitsMade]],tbl_Fact[[#This Row],[GoodMadeBiscuits]])</f>
        <v>311895</v>
      </c>
      <c r="M1816" s="5">
        <f>IF(tbl_Fact[[#This Row],[Operating_Hours]]&gt;0,tbl_Fact[[#This Row],[Operating_Hours]]*51840,0)</f>
        <v>0</v>
      </c>
    </row>
    <row r="1817" spans="1:13" hidden="1" x14ac:dyDescent="0.2">
      <c r="A1817" t="s">
        <v>5</v>
      </c>
      <c r="B1817" s="1">
        <v>44386.440972222219</v>
      </c>
      <c r="C1817" s="1">
        <v>44386.447129629632</v>
      </c>
      <c r="D1817">
        <v>8.8666667938232404</v>
      </c>
      <c r="E1817">
        <v>311773</v>
      </c>
      <c r="F1817">
        <v>104851</v>
      </c>
      <c r="G1817" t="s">
        <v>43</v>
      </c>
      <c r="H1817" t="s">
        <v>25</v>
      </c>
      <c r="I1817">
        <f>tbl_Fact[[#This Row],[Duration]] / 60</f>
        <v>0.14777777989705401</v>
      </c>
      <c r="J1817">
        <f>IF(OR(G1817="Run Time", G1817="CC (Changeover Cleaning)"), I1817, 0)</f>
        <v>0.14777777989705401</v>
      </c>
      <c r="K1817">
        <f>IF(G1817&lt;&gt;"PM (Maintenance)", I1817, 0)</f>
        <v>0.14777777989705401</v>
      </c>
      <c r="L1817" s="5">
        <f>MAX(tbl_Fact[[#This Row],[TotalBiscuitsMade]],tbl_Fact[[#This Row],[GoodMadeBiscuits]])</f>
        <v>311773</v>
      </c>
      <c r="M1817" s="5">
        <f>IF(tbl_Fact[[#This Row],[Operating_Hours]]&gt;0,tbl_Fact[[#This Row],[Operating_Hours]]*51840,0)</f>
        <v>7660.8001098632803</v>
      </c>
    </row>
    <row r="1818" spans="1:13" hidden="1" x14ac:dyDescent="0.2">
      <c r="A1818" t="s">
        <v>5</v>
      </c>
      <c r="B1818" s="1">
        <v>44386.447129629632</v>
      </c>
      <c r="C1818" s="1">
        <v>44386.447604166664</v>
      </c>
      <c r="D1818">
        <v>0.68333333730697599</v>
      </c>
      <c r="E1818">
        <v>312087</v>
      </c>
      <c r="F1818">
        <v>105192</v>
      </c>
      <c r="G1818" t="s">
        <v>44</v>
      </c>
      <c r="H1818" t="s">
        <v>25</v>
      </c>
      <c r="I1818">
        <f>tbl_Fact[[#This Row],[Duration]] / 60</f>
        <v>1.1388888955116267E-2</v>
      </c>
      <c r="J1818">
        <f>IF(OR(G1818="Run Time", G1818="CC (Changeover Cleaning)"), I1818, 0)</f>
        <v>0</v>
      </c>
      <c r="K1818">
        <f>IF(G1818&lt;&gt;"PM (Maintenance)", I1818, 0)</f>
        <v>1.1388888955116267E-2</v>
      </c>
      <c r="L1818" s="5">
        <f>MAX(tbl_Fact[[#This Row],[TotalBiscuitsMade]],tbl_Fact[[#This Row],[GoodMadeBiscuits]])</f>
        <v>312087</v>
      </c>
      <c r="M1818" s="5">
        <f>IF(tbl_Fact[[#This Row],[Operating_Hours]]&gt;0,tbl_Fact[[#This Row],[Operating_Hours]]*51840,0)</f>
        <v>0</v>
      </c>
    </row>
    <row r="1819" spans="1:13" hidden="1" x14ac:dyDescent="0.2">
      <c r="A1819" t="s">
        <v>5</v>
      </c>
      <c r="B1819" s="1">
        <v>44386.447604166664</v>
      </c>
      <c r="C1819" s="1">
        <v>44386.449432870373</v>
      </c>
      <c r="D1819">
        <v>2.63333344459534</v>
      </c>
      <c r="E1819">
        <v>312447</v>
      </c>
      <c r="F1819">
        <v>105009</v>
      </c>
      <c r="G1819" t="s">
        <v>43</v>
      </c>
      <c r="H1819" t="s">
        <v>25</v>
      </c>
      <c r="I1819">
        <f>tbl_Fact[[#This Row],[Duration]] / 60</f>
        <v>4.3888890743255665E-2</v>
      </c>
      <c r="J1819">
        <f>IF(OR(G1819="Run Time", G1819="CC (Changeover Cleaning)"), I1819, 0)</f>
        <v>4.3888890743255665E-2</v>
      </c>
      <c r="K1819">
        <f>IF(G1819&lt;&gt;"PM (Maintenance)", I1819, 0)</f>
        <v>4.3888890743255665E-2</v>
      </c>
      <c r="L1819" s="5">
        <f>MAX(tbl_Fact[[#This Row],[TotalBiscuitsMade]],tbl_Fact[[#This Row],[GoodMadeBiscuits]])</f>
        <v>312447</v>
      </c>
      <c r="M1819" s="5">
        <f>IF(tbl_Fact[[#This Row],[Operating_Hours]]&gt;0,tbl_Fact[[#This Row],[Operating_Hours]]*51840,0)</f>
        <v>2275.2000961303738</v>
      </c>
    </row>
    <row r="1820" spans="1:13" hidden="1" x14ac:dyDescent="0.2">
      <c r="A1820" t="s">
        <v>5</v>
      </c>
      <c r="B1820" s="1">
        <v>44386.449432870373</v>
      </c>
      <c r="C1820" s="1">
        <v>44386.451168981483</v>
      </c>
      <c r="D1820">
        <v>2.5</v>
      </c>
      <c r="E1820">
        <v>313710</v>
      </c>
      <c r="F1820">
        <v>106576</v>
      </c>
      <c r="G1820" t="s">
        <v>44</v>
      </c>
      <c r="H1820" t="s">
        <v>25</v>
      </c>
      <c r="I1820">
        <f>tbl_Fact[[#This Row],[Duration]] / 60</f>
        <v>4.1666666666666664E-2</v>
      </c>
      <c r="J1820">
        <f>IF(OR(G1820="Run Time", G1820="CC (Changeover Cleaning)"), I1820, 0)</f>
        <v>0</v>
      </c>
      <c r="K1820">
        <f>IF(G1820&lt;&gt;"PM (Maintenance)", I1820, 0)</f>
        <v>4.1666666666666664E-2</v>
      </c>
      <c r="L1820" s="5">
        <f>MAX(tbl_Fact[[#This Row],[TotalBiscuitsMade]],tbl_Fact[[#This Row],[GoodMadeBiscuits]])</f>
        <v>313710</v>
      </c>
      <c r="M1820" s="5">
        <f>IF(tbl_Fact[[#This Row],[Operating_Hours]]&gt;0,tbl_Fact[[#This Row],[Operating_Hours]]*51840,0)</f>
        <v>0</v>
      </c>
    </row>
    <row r="1821" spans="1:13" hidden="1" x14ac:dyDescent="0.2">
      <c r="A1821" t="s">
        <v>5</v>
      </c>
      <c r="B1821" s="1">
        <v>44386.451168981483</v>
      </c>
      <c r="C1821" s="1">
        <v>44386.454016203701</v>
      </c>
      <c r="D1821">
        <v>4.0999999046325701</v>
      </c>
      <c r="E1821">
        <v>313620</v>
      </c>
      <c r="F1821">
        <v>106345</v>
      </c>
      <c r="G1821" t="s">
        <v>43</v>
      </c>
      <c r="H1821" t="s">
        <v>25</v>
      </c>
      <c r="I1821">
        <f>tbl_Fact[[#This Row],[Duration]] / 60</f>
        <v>6.8333331743876166E-2</v>
      </c>
      <c r="J1821">
        <f>IF(OR(G1821="Run Time", G1821="CC (Changeover Cleaning)"), I1821, 0)</f>
        <v>6.8333331743876166E-2</v>
      </c>
      <c r="K1821">
        <f>IF(G1821&lt;&gt;"PM (Maintenance)", I1821, 0)</f>
        <v>6.8333331743876166E-2</v>
      </c>
      <c r="L1821" s="5">
        <f>MAX(tbl_Fact[[#This Row],[TotalBiscuitsMade]],tbl_Fact[[#This Row],[GoodMadeBiscuits]])</f>
        <v>313620</v>
      </c>
      <c r="M1821" s="5">
        <f>IF(tbl_Fact[[#This Row],[Operating_Hours]]&gt;0,tbl_Fact[[#This Row],[Operating_Hours]]*51840,0)</f>
        <v>3542.3999176025404</v>
      </c>
    </row>
    <row r="1822" spans="1:13" hidden="1" x14ac:dyDescent="0.2">
      <c r="A1822" t="s">
        <v>5</v>
      </c>
      <c r="B1822" s="1">
        <v>44386.454016203701</v>
      </c>
      <c r="C1822" s="1">
        <v>44386.459062499998</v>
      </c>
      <c r="D1822">
        <v>7.2666668891906703</v>
      </c>
      <c r="E1822">
        <v>318787</v>
      </c>
      <c r="F1822">
        <v>111379</v>
      </c>
      <c r="G1822" t="s">
        <v>44</v>
      </c>
      <c r="H1822" t="s">
        <v>25</v>
      </c>
      <c r="I1822">
        <f>tbl_Fact[[#This Row],[Duration]] / 60</f>
        <v>0.1211111148198445</v>
      </c>
      <c r="J1822">
        <f>IF(OR(G1822="Run Time", G1822="CC (Changeover Cleaning)"), I1822, 0)</f>
        <v>0</v>
      </c>
      <c r="K1822">
        <f>IF(G1822&lt;&gt;"PM (Maintenance)", I1822, 0)</f>
        <v>0.1211111148198445</v>
      </c>
      <c r="L1822" s="5">
        <f>MAX(tbl_Fact[[#This Row],[TotalBiscuitsMade]],tbl_Fact[[#This Row],[GoodMadeBiscuits]])</f>
        <v>318787</v>
      </c>
      <c r="M1822" s="5">
        <f>IF(tbl_Fact[[#This Row],[Operating_Hours]]&gt;0,tbl_Fact[[#This Row],[Operating_Hours]]*51840,0)</f>
        <v>0</v>
      </c>
    </row>
    <row r="1823" spans="1:13" hidden="1" x14ac:dyDescent="0.2">
      <c r="A1823" t="s">
        <v>5</v>
      </c>
      <c r="B1823" s="1">
        <v>44386.459062499998</v>
      </c>
      <c r="C1823" s="1">
        <v>44386.459918981483</v>
      </c>
      <c r="D1823">
        <v>1.2333333492279099</v>
      </c>
      <c r="E1823">
        <v>318466</v>
      </c>
      <c r="F1823">
        <v>111266</v>
      </c>
      <c r="G1823" t="s">
        <v>43</v>
      </c>
      <c r="H1823" t="s">
        <v>25</v>
      </c>
      <c r="I1823">
        <f>tbl_Fact[[#This Row],[Duration]] / 60</f>
        <v>2.0555555820465164E-2</v>
      </c>
      <c r="J1823">
        <f>IF(OR(G1823="Run Time", G1823="CC (Changeover Cleaning)"), I1823, 0)</f>
        <v>2.0555555820465164E-2</v>
      </c>
      <c r="K1823">
        <f>IF(G1823&lt;&gt;"PM (Maintenance)", I1823, 0)</f>
        <v>2.0555555820465164E-2</v>
      </c>
      <c r="L1823" s="5">
        <f>MAX(tbl_Fact[[#This Row],[TotalBiscuitsMade]],tbl_Fact[[#This Row],[GoodMadeBiscuits]])</f>
        <v>318466</v>
      </c>
      <c r="M1823" s="5">
        <f>IF(tbl_Fact[[#This Row],[Operating_Hours]]&gt;0,tbl_Fact[[#This Row],[Operating_Hours]]*51840,0)</f>
        <v>1065.600013732914</v>
      </c>
    </row>
    <row r="1824" spans="1:13" hidden="1" x14ac:dyDescent="0.2">
      <c r="A1824" t="s">
        <v>5</v>
      </c>
      <c r="B1824" s="1">
        <v>44386.459918981483</v>
      </c>
      <c r="C1824" s="1">
        <v>44386.459965277776</v>
      </c>
      <c r="D1824">
        <v>6.6666670143604306E-2</v>
      </c>
      <c r="E1824">
        <v>318675</v>
      </c>
      <c r="F1824">
        <v>111542</v>
      </c>
      <c r="G1824" t="s">
        <v>44</v>
      </c>
      <c r="H1824" t="s">
        <v>25</v>
      </c>
      <c r="I1824">
        <f>tbl_Fact[[#This Row],[Duration]] / 60</f>
        <v>1.1111111690600718E-3</v>
      </c>
      <c r="J1824">
        <f>IF(OR(G1824="Run Time", G1824="CC (Changeover Cleaning)"), I1824, 0)</f>
        <v>0</v>
      </c>
      <c r="K1824">
        <f>IF(G1824&lt;&gt;"PM (Maintenance)", I1824, 0)</f>
        <v>1.1111111690600718E-3</v>
      </c>
      <c r="L1824" s="5">
        <f>MAX(tbl_Fact[[#This Row],[TotalBiscuitsMade]],tbl_Fact[[#This Row],[GoodMadeBiscuits]])</f>
        <v>318675</v>
      </c>
      <c r="M1824" s="5">
        <f>IF(tbl_Fact[[#This Row],[Operating_Hours]]&gt;0,tbl_Fact[[#This Row],[Operating_Hours]]*51840,0)</f>
        <v>0</v>
      </c>
    </row>
    <row r="1825" spans="1:13" hidden="1" x14ac:dyDescent="0.2">
      <c r="A1825" t="s">
        <v>5</v>
      </c>
      <c r="B1825" s="1">
        <v>44386.459965277776</v>
      </c>
      <c r="C1825" s="1">
        <v>44386.460717592592</v>
      </c>
      <c r="D1825">
        <v>1.0833333730697601</v>
      </c>
      <c r="E1825">
        <v>318414</v>
      </c>
      <c r="F1825">
        <v>111464</v>
      </c>
      <c r="G1825" t="s">
        <v>43</v>
      </c>
      <c r="H1825" t="s">
        <v>25</v>
      </c>
      <c r="I1825">
        <f>tbl_Fact[[#This Row],[Duration]] / 60</f>
        <v>1.8055556217829335E-2</v>
      </c>
      <c r="J1825">
        <f>IF(OR(G1825="Run Time", G1825="CC (Changeover Cleaning)"), I1825, 0)</f>
        <v>1.8055556217829335E-2</v>
      </c>
      <c r="K1825">
        <f>IF(G1825&lt;&gt;"PM (Maintenance)", I1825, 0)</f>
        <v>1.8055556217829335E-2</v>
      </c>
      <c r="L1825" s="5">
        <f>MAX(tbl_Fact[[#This Row],[TotalBiscuitsMade]],tbl_Fact[[#This Row],[GoodMadeBiscuits]])</f>
        <v>318414</v>
      </c>
      <c r="M1825" s="5">
        <f>IF(tbl_Fact[[#This Row],[Operating_Hours]]&gt;0,tbl_Fact[[#This Row],[Operating_Hours]]*51840,0)</f>
        <v>936.00003433227266</v>
      </c>
    </row>
    <row r="1826" spans="1:13" hidden="1" x14ac:dyDescent="0.2">
      <c r="A1826" t="s">
        <v>5</v>
      </c>
      <c r="B1826" s="1">
        <v>44386.460717592592</v>
      </c>
      <c r="C1826" s="1">
        <v>44386.463969907411</v>
      </c>
      <c r="D1826">
        <v>4.6833333969116202</v>
      </c>
      <c r="E1826">
        <v>321523</v>
      </c>
      <c r="F1826">
        <v>114668</v>
      </c>
      <c r="G1826" t="s">
        <v>44</v>
      </c>
      <c r="H1826" t="s">
        <v>25</v>
      </c>
      <c r="I1826">
        <f>tbl_Fact[[#This Row],[Duration]] / 60</f>
        <v>7.8055556615193672E-2</v>
      </c>
      <c r="J1826">
        <f>IF(OR(G1826="Run Time", G1826="CC (Changeover Cleaning)"), I1826, 0)</f>
        <v>0</v>
      </c>
      <c r="K1826">
        <f>IF(G1826&lt;&gt;"PM (Maintenance)", I1826, 0)</f>
        <v>7.8055556615193672E-2</v>
      </c>
      <c r="L1826" s="5">
        <f>MAX(tbl_Fact[[#This Row],[TotalBiscuitsMade]],tbl_Fact[[#This Row],[GoodMadeBiscuits]])</f>
        <v>321523</v>
      </c>
      <c r="M1826" s="5">
        <f>IF(tbl_Fact[[#This Row],[Operating_Hours]]&gt;0,tbl_Fact[[#This Row],[Operating_Hours]]*51840,0)</f>
        <v>0</v>
      </c>
    </row>
    <row r="1827" spans="1:13" hidden="1" x14ac:dyDescent="0.2">
      <c r="A1827" t="s">
        <v>5</v>
      </c>
      <c r="B1827" s="1">
        <v>44386.463969907411</v>
      </c>
      <c r="C1827" s="1">
        <v>44386.464502314811</v>
      </c>
      <c r="D1827">
        <v>0.76666665077209495</v>
      </c>
      <c r="E1827">
        <v>321796</v>
      </c>
      <c r="F1827">
        <v>114427</v>
      </c>
      <c r="G1827" t="s">
        <v>43</v>
      </c>
      <c r="H1827" t="s">
        <v>25</v>
      </c>
      <c r="I1827">
        <f>tbl_Fact[[#This Row],[Duration]] / 60</f>
        <v>1.2777777512868248E-2</v>
      </c>
      <c r="J1827">
        <f>IF(OR(G1827="Run Time", G1827="CC (Changeover Cleaning)"), I1827, 0)</f>
        <v>1.2777777512868248E-2</v>
      </c>
      <c r="K1827">
        <f>IF(G1827&lt;&gt;"PM (Maintenance)", I1827, 0)</f>
        <v>1.2777777512868248E-2</v>
      </c>
      <c r="L1827" s="5">
        <f>MAX(tbl_Fact[[#This Row],[TotalBiscuitsMade]],tbl_Fact[[#This Row],[GoodMadeBiscuits]])</f>
        <v>321796</v>
      </c>
      <c r="M1827" s="5">
        <f>IF(tbl_Fact[[#This Row],[Operating_Hours]]&gt;0,tbl_Fact[[#This Row],[Operating_Hours]]*51840,0)</f>
        <v>662.39998626708996</v>
      </c>
    </row>
    <row r="1828" spans="1:13" hidden="1" x14ac:dyDescent="0.2">
      <c r="A1828" t="s">
        <v>5</v>
      </c>
      <c r="B1828" s="1">
        <v>44386.464502314811</v>
      </c>
      <c r="C1828" s="1">
        <v>44386.509328703702</v>
      </c>
      <c r="D1828">
        <v>64.550003051757798</v>
      </c>
      <c r="E1828">
        <v>367810</v>
      </c>
      <c r="F1828">
        <v>160266</v>
      </c>
      <c r="G1828" t="s">
        <v>44</v>
      </c>
      <c r="H1828" t="s">
        <v>25</v>
      </c>
      <c r="I1828">
        <f>tbl_Fact[[#This Row],[Duration]] / 60</f>
        <v>1.0758333841959633</v>
      </c>
      <c r="J1828">
        <f>IF(OR(G1828="Run Time", G1828="CC (Changeover Cleaning)"), I1828, 0)</f>
        <v>0</v>
      </c>
      <c r="K1828">
        <f>IF(G1828&lt;&gt;"PM (Maintenance)", I1828, 0)</f>
        <v>1.0758333841959633</v>
      </c>
      <c r="L1828" s="5">
        <f>MAX(tbl_Fact[[#This Row],[TotalBiscuitsMade]],tbl_Fact[[#This Row],[GoodMadeBiscuits]])</f>
        <v>367810</v>
      </c>
      <c r="M1828" s="5">
        <f>IF(tbl_Fact[[#This Row],[Operating_Hours]]&gt;0,tbl_Fact[[#This Row],[Operating_Hours]]*51840,0)</f>
        <v>0</v>
      </c>
    </row>
    <row r="1829" spans="1:13" hidden="1" x14ac:dyDescent="0.2">
      <c r="A1829" t="s">
        <v>5</v>
      </c>
      <c r="B1829" s="1">
        <v>44386.509328703702</v>
      </c>
      <c r="C1829" s="1">
        <v>44386.514490740738</v>
      </c>
      <c r="D1829">
        <v>7.4333333969116202</v>
      </c>
      <c r="E1829">
        <v>367667</v>
      </c>
      <c r="F1829">
        <v>160430</v>
      </c>
      <c r="G1829" t="s">
        <v>43</v>
      </c>
      <c r="H1829" t="s">
        <v>25</v>
      </c>
      <c r="I1829">
        <f>tbl_Fact[[#This Row],[Duration]] / 60</f>
        <v>0.12388888994852701</v>
      </c>
      <c r="J1829">
        <f>IF(OR(G1829="Run Time", G1829="CC (Changeover Cleaning)"), I1829, 0)</f>
        <v>0.12388888994852701</v>
      </c>
      <c r="K1829">
        <f>IF(G1829&lt;&gt;"PM (Maintenance)", I1829, 0)</f>
        <v>0.12388888994852701</v>
      </c>
      <c r="L1829" s="5">
        <f>MAX(tbl_Fact[[#This Row],[TotalBiscuitsMade]],tbl_Fact[[#This Row],[GoodMadeBiscuits]])</f>
        <v>367667</v>
      </c>
      <c r="M1829" s="5">
        <f>IF(tbl_Fact[[#This Row],[Operating_Hours]]&gt;0,tbl_Fact[[#This Row],[Operating_Hours]]*51840,0)</f>
        <v>6422.4000549316397</v>
      </c>
    </row>
    <row r="1830" spans="1:13" hidden="1" x14ac:dyDescent="0.2">
      <c r="A1830" t="s">
        <v>5</v>
      </c>
      <c r="B1830" s="1">
        <v>44386.514490740738</v>
      </c>
      <c r="C1830" s="1">
        <v>44386.515787037039</v>
      </c>
      <c r="D1830">
        <v>1.86666667461395</v>
      </c>
      <c r="E1830">
        <v>368314</v>
      </c>
      <c r="F1830">
        <v>161558</v>
      </c>
      <c r="G1830" t="s">
        <v>44</v>
      </c>
      <c r="H1830" t="s">
        <v>25</v>
      </c>
      <c r="I1830">
        <f>tbl_Fact[[#This Row],[Duration]] / 60</f>
        <v>3.1111111243565834E-2</v>
      </c>
      <c r="J1830">
        <f>IF(OR(G1830="Run Time", G1830="CC (Changeover Cleaning)"), I1830, 0)</f>
        <v>0</v>
      </c>
      <c r="K1830">
        <f>IF(G1830&lt;&gt;"PM (Maintenance)", I1830, 0)</f>
        <v>3.1111111243565834E-2</v>
      </c>
      <c r="L1830" s="5">
        <f>MAX(tbl_Fact[[#This Row],[TotalBiscuitsMade]],tbl_Fact[[#This Row],[GoodMadeBiscuits]])</f>
        <v>368314</v>
      </c>
      <c r="M1830" s="5">
        <f>IF(tbl_Fact[[#This Row],[Operating_Hours]]&gt;0,tbl_Fact[[#This Row],[Operating_Hours]]*51840,0)</f>
        <v>0</v>
      </c>
    </row>
    <row r="1831" spans="1:13" hidden="1" x14ac:dyDescent="0.2">
      <c r="A1831" t="s">
        <v>5</v>
      </c>
      <c r="B1831" s="1">
        <v>44386.515787037039</v>
      </c>
      <c r="C1831" s="1">
        <v>44386.517210648148</v>
      </c>
      <c r="D1831">
        <v>2.0499999523162802</v>
      </c>
      <c r="E1831">
        <v>368608</v>
      </c>
      <c r="F1831">
        <v>161337</v>
      </c>
      <c r="G1831" t="s">
        <v>43</v>
      </c>
      <c r="H1831" t="s">
        <v>25</v>
      </c>
      <c r="I1831">
        <f>tbl_Fact[[#This Row],[Duration]] / 60</f>
        <v>3.4166665871938E-2</v>
      </c>
      <c r="J1831">
        <f>IF(OR(G1831="Run Time", G1831="CC (Changeover Cleaning)"), I1831, 0)</f>
        <v>3.4166665871938E-2</v>
      </c>
      <c r="K1831">
        <f>IF(G1831&lt;&gt;"PM (Maintenance)", I1831, 0)</f>
        <v>3.4166665871938E-2</v>
      </c>
      <c r="L1831" s="5">
        <f>MAX(tbl_Fact[[#This Row],[TotalBiscuitsMade]],tbl_Fact[[#This Row],[GoodMadeBiscuits]])</f>
        <v>368608</v>
      </c>
      <c r="M1831" s="5">
        <f>IF(tbl_Fact[[#This Row],[Operating_Hours]]&gt;0,tbl_Fact[[#This Row],[Operating_Hours]]*51840,0)</f>
        <v>1771.1999588012659</v>
      </c>
    </row>
    <row r="1832" spans="1:13" hidden="1" x14ac:dyDescent="0.2">
      <c r="A1832" t="s">
        <v>5</v>
      </c>
      <c r="B1832" s="1">
        <v>44386.517210648148</v>
      </c>
      <c r="C1832" s="1">
        <v>44386.517777777779</v>
      </c>
      <c r="D1832">
        <v>0.81666666269302401</v>
      </c>
      <c r="E1832">
        <v>369089</v>
      </c>
      <c r="F1832">
        <v>161645</v>
      </c>
      <c r="G1832" t="s">
        <v>44</v>
      </c>
      <c r="H1832" t="s">
        <v>25</v>
      </c>
      <c r="I1832">
        <f>tbl_Fact[[#This Row],[Duration]] / 60</f>
        <v>1.3611111044883734E-2</v>
      </c>
      <c r="J1832">
        <f>IF(OR(G1832="Run Time", G1832="CC (Changeover Cleaning)"), I1832, 0)</f>
        <v>0</v>
      </c>
      <c r="K1832">
        <f>IF(G1832&lt;&gt;"PM (Maintenance)", I1832, 0)</f>
        <v>1.3611111044883734E-2</v>
      </c>
      <c r="L1832" s="5">
        <f>MAX(tbl_Fact[[#This Row],[TotalBiscuitsMade]],tbl_Fact[[#This Row],[GoodMadeBiscuits]])</f>
        <v>369089</v>
      </c>
      <c r="M1832" s="5">
        <f>IF(tbl_Fact[[#This Row],[Operating_Hours]]&gt;0,tbl_Fact[[#This Row],[Operating_Hours]]*51840,0)</f>
        <v>0</v>
      </c>
    </row>
    <row r="1833" spans="1:13" hidden="1" x14ac:dyDescent="0.2">
      <c r="A1833" t="s">
        <v>5</v>
      </c>
      <c r="B1833" s="1">
        <v>44386.517777777779</v>
      </c>
      <c r="C1833" s="1">
        <v>44386.519861111112</v>
      </c>
      <c r="D1833">
        <v>3</v>
      </c>
      <c r="E1833">
        <v>368863</v>
      </c>
      <c r="F1833">
        <v>161865</v>
      </c>
      <c r="G1833" t="s">
        <v>43</v>
      </c>
      <c r="H1833" t="s">
        <v>25</v>
      </c>
      <c r="I1833">
        <f>tbl_Fact[[#This Row],[Duration]] / 60</f>
        <v>0.05</v>
      </c>
      <c r="J1833">
        <f>IF(OR(G1833="Run Time", G1833="CC (Changeover Cleaning)"), I1833, 0)</f>
        <v>0.05</v>
      </c>
      <c r="K1833">
        <f>IF(G1833&lt;&gt;"PM (Maintenance)", I1833, 0)</f>
        <v>0.05</v>
      </c>
      <c r="L1833" s="5">
        <f>MAX(tbl_Fact[[#This Row],[TotalBiscuitsMade]],tbl_Fact[[#This Row],[GoodMadeBiscuits]])</f>
        <v>368863</v>
      </c>
      <c r="M1833" s="5">
        <f>IF(tbl_Fact[[#This Row],[Operating_Hours]]&gt;0,tbl_Fact[[#This Row],[Operating_Hours]]*51840,0)</f>
        <v>2592</v>
      </c>
    </row>
    <row r="1834" spans="1:13" hidden="1" x14ac:dyDescent="0.2">
      <c r="A1834" t="s">
        <v>5</v>
      </c>
      <c r="B1834" s="1">
        <v>44386.519861111112</v>
      </c>
      <c r="C1834" s="1">
        <v>44386.522094907406</v>
      </c>
      <c r="D1834">
        <v>3.2166666984558101</v>
      </c>
      <c r="E1834">
        <v>370907</v>
      </c>
      <c r="F1834">
        <v>163683</v>
      </c>
      <c r="G1834" t="s">
        <v>44</v>
      </c>
      <c r="H1834" t="s">
        <v>25</v>
      </c>
      <c r="I1834">
        <f>tbl_Fact[[#This Row],[Duration]] / 60</f>
        <v>5.3611111640930166E-2</v>
      </c>
      <c r="J1834">
        <f>IF(OR(G1834="Run Time", G1834="CC (Changeover Cleaning)"), I1834, 0)</f>
        <v>0</v>
      </c>
      <c r="K1834">
        <f>IF(G1834&lt;&gt;"PM (Maintenance)", I1834, 0)</f>
        <v>5.3611111640930166E-2</v>
      </c>
      <c r="L1834" s="5">
        <f>MAX(tbl_Fact[[#This Row],[TotalBiscuitsMade]],tbl_Fact[[#This Row],[GoodMadeBiscuits]])</f>
        <v>370907</v>
      </c>
      <c r="M1834" s="5">
        <f>IF(tbl_Fact[[#This Row],[Operating_Hours]]&gt;0,tbl_Fact[[#This Row],[Operating_Hours]]*51840,0)</f>
        <v>0</v>
      </c>
    </row>
    <row r="1835" spans="1:13" hidden="1" x14ac:dyDescent="0.2">
      <c r="A1835" t="s">
        <v>5</v>
      </c>
      <c r="B1835" s="1">
        <v>44386.522094907406</v>
      </c>
      <c r="C1835" s="1">
        <v>44386.523182870369</v>
      </c>
      <c r="D1835">
        <v>1.56666672229767</v>
      </c>
      <c r="E1835">
        <v>370972</v>
      </c>
      <c r="F1835">
        <v>163775</v>
      </c>
      <c r="G1835" t="s">
        <v>43</v>
      </c>
      <c r="H1835" t="s">
        <v>25</v>
      </c>
      <c r="I1835">
        <f>tbl_Fact[[#This Row],[Duration]] / 60</f>
        <v>2.6111112038294502E-2</v>
      </c>
      <c r="J1835">
        <f>IF(OR(G1835="Run Time", G1835="CC (Changeover Cleaning)"), I1835, 0)</f>
        <v>2.6111112038294502E-2</v>
      </c>
      <c r="K1835">
        <f>IF(G1835&lt;&gt;"PM (Maintenance)", I1835, 0)</f>
        <v>2.6111112038294502E-2</v>
      </c>
      <c r="L1835" s="5">
        <f>MAX(tbl_Fact[[#This Row],[TotalBiscuitsMade]],tbl_Fact[[#This Row],[GoodMadeBiscuits]])</f>
        <v>370972</v>
      </c>
      <c r="M1835" s="5">
        <f>IF(tbl_Fact[[#This Row],[Operating_Hours]]&gt;0,tbl_Fact[[#This Row],[Operating_Hours]]*51840,0)</f>
        <v>1353.6000480651869</v>
      </c>
    </row>
    <row r="1836" spans="1:13" hidden="1" x14ac:dyDescent="0.2">
      <c r="A1836" t="s">
        <v>5</v>
      </c>
      <c r="B1836" s="1">
        <v>44386.523182870369</v>
      </c>
      <c r="C1836" s="1">
        <v>44386.531145833331</v>
      </c>
      <c r="D1836">
        <v>11.4666662216187</v>
      </c>
      <c r="E1836">
        <v>378674</v>
      </c>
      <c r="F1836">
        <v>171727</v>
      </c>
      <c r="G1836" t="s">
        <v>44</v>
      </c>
      <c r="H1836" t="s">
        <v>25</v>
      </c>
      <c r="I1836">
        <f>tbl_Fact[[#This Row],[Duration]] / 60</f>
        <v>0.19111110369364501</v>
      </c>
      <c r="J1836">
        <f>IF(OR(G1836="Run Time", G1836="CC (Changeover Cleaning)"), I1836, 0)</f>
        <v>0</v>
      </c>
      <c r="K1836">
        <f>IF(G1836&lt;&gt;"PM (Maintenance)", I1836, 0)</f>
        <v>0.19111110369364501</v>
      </c>
      <c r="L1836" s="5">
        <f>MAX(tbl_Fact[[#This Row],[TotalBiscuitsMade]],tbl_Fact[[#This Row],[GoodMadeBiscuits]])</f>
        <v>378674</v>
      </c>
      <c r="M1836" s="5">
        <f>IF(tbl_Fact[[#This Row],[Operating_Hours]]&gt;0,tbl_Fact[[#This Row],[Operating_Hours]]*51840,0)</f>
        <v>0</v>
      </c>
    </row>
    <row r="1837" spans="1:13" hidden="1" x14ac:dyDescent="0.2">
      <c r="A1837" t="s">
        <v>5</v>
      </c>
      <c r="B1837" s="1">
        <v>44386.531145833331</v>
      </c>
      <c r="C1837" s="1">
        <v>44386.533888888887</v>
      </c>
      <c r="D1837">
        <v>3.9500000476837198</v>
      </c>
      <c r="E1837">
        <v>378785</v>
      </c>
      <c r="F1837">
        <v>171420</v>
      </c>
      <c r="G1837" t="s">
        <v>43</v>
      </c>
      <c r="H1837" t="s">
        <v>25</v>
      </c>
      <c r="I1837">
        <f>tbl_Fact[[#This Row],[Duration]] / 60</f>
        <v>6.5833334128061999E-2</v>
      </c>
      <c r="J1837">
        <f>IF(OR(G1837="Run Time", G1837="CC (Changeover Cleaning)"), I1837, 0)</f>
        <v>6.5833334128061999E-2</v>
      </c>
      <c r="K1837">
        <f>IF(G1837&lt;&gt;"PM (Maintenance)", I1837, 0)</f>
        <v>6.5833334128061999E-2</v>
      </c>
      <c r="L1837" s="5">
        <f>MAX(tbl_Fact[[#This Row],[TotalBiscuitsMade]],tbl_Fact[[#This Row],[GoodMadeBiscuits]])</f>
        <v>378785</v>
      </c>
      <c r="M1837" s="5">
        <f>IF(tbl_Fact[[#This Row],[Operating_Hours]]&gt;0,tbl_Fact[[#This Row],[Operating_Hours]]*51840,0)</f>
        <v>3412.8000411987341</v>
      </c>
    </row>
    <row r="1838" spans="1:13" hidden="1" x14ac:dyDescent="0.2">
      <c r="A1838" t="s">
        <v>5</v>
      </c>
      <c r="B1838" s="1">
        <v>44386.533888888887</v>
      </c>
      <c r="C1838" s="1">
        <v>44386.538356481484</v>
      </c>
      <c r="D1838">
        <v>6.4333333969116202</v>
      </c>
      <c r="E1838">
        <v>383356</v>
      </c>
      <c r="F1838">
        <v>176059</v>
      </c>
      <c r="G1838" t="s">
        <v>44</v>
      </c>
      <c r="H1838" t="s">
        <v>25</v>
      </c>
      <c r="I1838">
        <f>tbl_Fact[[#This Row],[Duration]] / 60</f>
        <v>0.10722222328186033</v>
      </c>
      <c r="J1838">
        <f>IF(OR(G1838="Run Time", G1838="CC (Changeover Cleaning)"), I1838, 0)</f>
        <v>0</v>
      </c>
      <c r="K1838">
        <f>IF(G1838&lt;&gt;"PM (Maintenance)", I1838, 0)</f>
        <v>0.10722222328186033</v>
      </c>
      <c r="L1838" s="5">
        <f>MAX(tbl_Fact[[#This Row],[TotalBiscuitsMade]],tbl_Fact[[#This Row],[GoodMadeBiscuits]])</f>
        <v>383356</v>
      </c>
      <c r="M1838" s="5">
        <f>IF(tbl_Fact[[#This Row],[Operating_Hours]]&gt;0,tbl_Fact[[#This Row],[Operating_Hours]]*51840,0)</f>
        <v>0</v>
      </c>
    </row>
    <row r="1839" spans="1:13" hidden="1" x14ac:dyDescent="0.2">
      <c r="A1839" t="s">
        <v>5</v>
      </c>
      <c r="B1839" s="1">
        <v>44386.538356481484</v>
      </c>
      <c r="C1839" s="1">
        <v>44386.539375</v>
      </c>
      <c r="D1839">
        <v>1.4666666984558101</v>
      </c>
      <c r="E1839">
        <v>383262</v>
      </c>
      <c r="F1839">
        <v>176037</v>
      </c>
      <c r="G1839" t="s">
        <v>43</v>
      </c>
      <c r="H1839" t="s">
        <v>25</v>
      </c>
      <c r="I1839">
        <f>tbl_Fact[[#This Row],[Duration]] / 60</f>
        <v>2.4444444974263502E-2</v>
      </c>
      <c r="J1839">
        <f>IF(OR(G1839="Run Time", G1839="CC (Changeover Cleaning)"), I1839, 0)</f>
        <v>2.4444444974263502E-2</v>
      </c>
      <c r="K1839">
        <f>IF(G1839&lt;&gt;"PM (Maintenance)", I1839, 0)</f>
        <v>2.4444444974263502E-2</v>
      </c>
      <c r="L1839" s="5">
        <f>MAX(tbl_Fact[[#This Row],[TotalBiscuitsMade]],tbl_Fact[[#This Row],[GoodMadeBiscuits]])</f>
        <v>383262</v>
      </c>
      <c r="M1839" s="5">
        <f>IF(tbl_Fact[[#This Row],[Operating_Hours]]&gt;0,tbl_Fact[[#This Row],[Operating_Hours]]*51840,0)</f>
        <v>1267.2000274658199</v>
      </c>
    </row>
    <row r="1840" spans="1:13" hidden="1" x14ac:dyDescent="0.2">
      <c r="A1840" t="s">
        <v>5</v>
      </c>
      <c r="B1840" s="1">
        <v>44386.539375</v>
      </c>
      <c r="C1840" s="1">
        <v>44386.558819444443</v>
      </c>
      <c r="D1840">
        <v>28</v>
      </c>
      <c r="E1840">
        <v>403101</v>
      </c>
      <c r="F1840">
        <v>195850</v>
      </c>
      <c r="G1840" t="s">
        <v>44</v>
      </c>
      <c r="H1840" t="s">
        <v>25</v>
      </c>
      <c r="I1840">
        <f>tbl_Fact[[#This Row],[Duration]] / 60</f>
        <v>0.46666666666666667</v>
      </c>
      <c r="J1840">
        <f>IF(OR(G1840="Run Time", G1840="CC (Changeover Cleaning)"), I1840, 0)</f>
        <v>0</v>
      </c>
      <c r="K1840">
        <f>IF(G1840&lt;&gt;"PM (Maintenance)", I1840, 0)</f>
        <v>0.46666666666666667</v>
      </c>
      <c r="L1840" s="5">
        <f>MAX(tbl_Fact[[#This Row],[TotalBiscuitsMade]],tbl_Fact[[#This Row],[GoodMadeBiscuits]])</f>
        <v>403101</v>
      </c>
      <c r="M1840" s="5">
        <f>IF(tbl_Fact[[#This Row],[Operating_Hours]]&gt;0,tbl_Fact[[#This Row],[Operating_Hours]]*51840,0)</f>
        <v>0</v>
      </c>
    </row>
    <row r="1841" spans="1:13" hidden="1" x14ac:dyDescent="0.2">
      <c r="A1841" t="s">
        <v>5</v>
      </c>
      <c r="B1841" s="1">
        <v>44386.558819444443</v>
      </c>
      <c r="C1841" s="1">
        <v>44386.559699074074</v>
      </c>
      <c r="D1841">
        <v>1.2666666507720901</v>
      </c>
      <c r="E1841">
        <v>402853</v>
      </c>
      <c r="F1841">
        <v>195545</v>
      </c>
      <c r="G1841" t="s">
        <v>43</v>
      </c>
      <c r="H1841" t="s">
        <v>25</v>
      </c>
      <c r="I1841">
        <f>tbl_Fact[[#This Row],[Duration]] / 60</f>
        <v>2.11111108462015E-2</v>
      </c>
      <c r="J1841">
        <f>IF(OR(G1841="Run Time", G1841="CC (Changeover Cleaning)"), I1841, 0)</f>
        <v>2.11111108462015E-2</v>
      </c>
      <c r="K1841">
        <f>IF(G1841&lt;&gt;"PM (Maintenance)", I1841, 0)</f>
        <v>2.11111108462015E-2</v>
      </c>
      <c r="L1841" s="5">
        <f>MAX(tbl_Fact[[#This Row],[TotalBiscuitsMade]],tbl_Fact[[#This Row],[GoodMadeBiscuits]])</f>
        <v>402853</v>
      </c>
      <c r="M1841" s="5">
        <f>IF(tbl_Fact[[#This Row],[Operating_Hours]]&gt;0,tbl_Fact[[#This Row],[Operating_Hours]]*51840,0)</f>
        <v>1094.3999862670858</v>
      </c>
    </row>
    <row r="1842" spans="1:13" hidden="1" x14ac:dyDescent="0.2">
      <c r="A1842" t="s">
        <v>5</v>
      </c>
      <c r="B1842" s="1">
        <v>44386.559699074074</v>
      </c>
      <c r="C1842" s="1">
        <v>44386.569178240738</v>
      </c>
      <c r="D1842">
        <v>13.6499996185303</v>
      </c>
      <c r="E1842">
        <v>412224</v>
      </c>
      <c r="F1842">
        <v>205172</v>
      </c>
      <c r="G1842" t="s">
        <v>44</v>
      </c>
      <c r="H1842" t="s">
        <v>25</v>
      </c>
      <c r="I1842">
        <f>tbl_Fact[[#This Row],[Duration]] / 60</f>
        <v>0.22749999364217166</v>
      </c>
      <c r="J1842">
        <f>IF(OR(G1842="Run Time", G1842="CC (Changeover Cleaning)"), I1842, 0)</f>
        <v>0</v>
      </c>
      <c r="K1842">
        <f>IF(G1842&lt;&gt;"PM (Maintenance)", I1842, 0)</f>
        <v>0.22749999364217166</v>
      </c>
      <c r="L1842" s="5">
        <f>MAX(tbl_Fact[[#This Row],[TotalBiscuitsMade]],tbl_Fact[[#This Row],[GoodMadeBiscuits]])</f>
        <v>412224</v>
      </c>
      <c r="M1842" s="5">
        <f>IF(tbl_Fact[[#This Row],[Operating_Hours]]&gt;0,tbl_Fact[[#This Row],[Operating_Hours]]*51840,0)</f>
        <v>0</v>
      </c>
    </row>
    <row r="1843" spans="1:13" hidden="1" x14ac:dyDescent="0.2">
      <c r="A1843" t="s">
        <v>5</v>
      </c>
      <c r="B1843" s="1">
        <v>44386.569178240738</v>
      </c>
      <c r="C1843" s="1">
        <v>44386.569513888891</v>
      </c>
      <c r="D1843">
        <v>0.483333319425583</v>
      </c>
      <c r="E1843">
        <v>412265</v>
      </c>
      <c r="F1843">
        <v>205460</v>
      </c>
      <c r="G1843" t="s">
        <v>43</v>
      </c>
      <c r="H1843" t="s">
        <v>25</v>
      </c>
      <c r="I1843">
        <f>tbl_Fact[[#This Row],[Duration]] / 60</f>
        <v>8.0555553237597159E-3</v>
      </c>
      <c r="J1843">
        <f>IF(OR(G1843="Run Time", G1843="CC (Changeover Cleaning)"), I1843, 0)</f>
        <v>8.0555553237597159E-3</v>
      </c>
      <c r="K1843">
        <f>IF(G1843&lt;&gt;"PM (Maintenance)", I1843, 0)</f>
        <v>8.0555553237597159E-3</v>
      </c>
      <c r="L1843" s="5">
        <f>MAX(tbl_Fact[[#This Row],[TotalBiscuitsMade]],tbl_Fact[[#This Row],[GoodMadeBiscuits]])</f>
        <v>412265</v>
      </c>
      <c r="M1843" s="5">
        <f>IF(tbl_Fact[[#This Row],[Operating_Hours]]&gt;0,tbl_Fact[[#This Row],[Operating_Hours]]*51840,0)</f>
        <v>417.59998798370367</v>
      </c>
    </row>
    <row r="1844" spans="1:13" hidden="1" x14ac:dyDescent="0.2">
      <c r="A1844" t="s">
        <v>5</v>
      </c>
      <c r="B1844" s="1">
        <v>44386.569513888891</v>
      </c>
      <c r="C1844" s="1">
        <v>44386.582592592589</v>
      </c>
      <c r="D1844">
        <v>18.8333339691162</v>
      </c>
      <c r="E1844">
        <v>424903</v>
      </c>
      <c r="F1844">
        <v>218028</v>
      </c>
      <c r="G1844" t="s">
        <v>44</v>
      </c>
      <c r="H1844" t="s">
        <v>25</v>
      </c>
      <c r="I1844">
        <f>tbl_Fact[[#This Row],[Duration]] / 60</f>
        <v>0.31388889948526999</v>
      </c>
      <c r="J1844">
        <f>IF(OR(G1844="Run Time", G1844="CC (Changeover Cleaning)"), I1844, 0)</f>
        <v>0</v>
      </c>
      <c r="K1844">
        <f>IF(G1844&lt;&gt;"PM (Maintenance)", I1844, 0)</f>
        <v>0.31388889948526999</v>
      </c>
      <c r="L1844" s="5">
        <f>MAX(tbl_Fact[[#This Row],[TotalBiscuitsMade]],tbl_Fact[[#This Row],[GoodMadeBiscuits]])</f>
        <v>424903</v>
      </c>
      <c r="M1844" s="5">
        <f>IF(tbl_Fact[[#This Row],[Operating_Hours]]&gt;0,tbl_Fact[[#This Row],[Operating_Hours]]*51840,0)</f>
        <v>0</v>
      </c>
    </row>
    <row r="1845" spans="1:13" hidden="1" x14ac:dyDescent="0.2">
      <c r="A1845" t="s">
        <v>10</v>
      </c>
      <c r="B1845" s="1">
        <v>44386.569641203707</v>
      </c>
      <c r="C1845" s="1">
        <v>44386.57</v>
      </c>
      <c r="D1845">
        <v>0.51665002107620195</v>
      </c>
      <c r="E1845">
        <v>0</v>
      </c>
      <c r="F1845">
        <v>419</v>
      </c>
      <c r="G1845" t="s">
        <v>43</v>
      </c>
      <c r="H1845" t="s">
        <v>25</v>
      </c>
      <c r="I1845">
        <f>tbl_Fact[[#This Row],[Duration]] / 60</f>
        <v>8.6108336846033653E-3</v>
      </c>
      <c r="J1845">
        <f>IF(OR(G1845="Run Time", G1845="CC (Changeover Cleaning)"), I1845, 0)</f>
        <v>8.6108336846033653E-3</v>
      </c>
      <c r="K1845">
        <f>IF(G1845&lt;&gt;"PM (Maintenance)", I1845, 0)</f>
        <v>8.6108336846033653E-3</v>
      </c>
      <c r="L1845" s="5">
        <f>MAX(tbl_Fact[[#This Row],[TotalBiscuitsMade]],tbl_Fact[[#This Row],[GoodMadeBiscuits]])</f>
        <v>419</v>
      </c>
      <c r="M1845" s="5">
        <f>IF(tbl_Fact[[#This Row],[Operating_Hours]]&gt;0,tbl_Fact[[#This Row],[Operating_Hours]]*51840,0)</f>
        <v>446.38561820983847</v>
      </c>
    </row>
    <row r="1846" spans="1:13" hidden="1" x14ac:dyDescent="0.2">
      <c r="A1846" t="s">
        <v>10</v>
      </c>
      <c r="B1846" s="1">
        <v>44386.57</v>
      </c>
      <c r="C1846" s="1">
        <v>44387.007534722223</v>
      </c>
      <c r="D1846">
        <v>630.04577636718795</v>
      </c>
      <c r="E1846">
        <v>0</v>
      </c>
      <c r="F1846">
        <v>416</v>
      </c>
      <c r="G1846" t="s">
        <v>44</v>
      </c>
      <c r="H1846" t="s">
        <v>25</v>
      </c>
      <c r="I1846">
        <f>tbl_Fact[[#This Row],[Duration]] / 60</f>
        <v>10.500762939453132</v>
      </c>
      <c r="J1846">
        <f>IF(OR(G1846="Run Time", G1846="CC (Changeover Cleaning)"), I1846, 0)</f>
        <v>0</v>
      </c>
      <c r="K1846">
        <f>IF(G1846&lt;&gt;"PM (Maintenance)", I1846, 0)</f>
        <v>10.500762939453132</v>
      </c>
      <c r="L1846" s="5">
        <f>MAX(tbl_Fact[[#This Row],[TotalBiscuitsMade]],tbl_Fact[[#This Row],[GoodMadeBiscuits]])</f>
        <v>416</v>
      </c>
      <c r="M1846" s="5">
        <f>IF(tbl_Fact[[#This Row],[Operating_Hours]]&gt;0,tbl_Fact[[#This Row],[Operating_Hours]]*51840,0)</f>
        <v>0</v>
      </c>
    </row>
    <row r="1847" spans="1:13" hidden="1" x14ac:dyDescent="0.2">
      <c r="A1847" t="s">
        <v>5</v>
      </c>
      <c r="B1847" s="1">
        <v>44386.582592592589</v>
      </c>
      <c r="C1847" s="1">
        <v>44386.585416666669</v>
      </c>
      <c r="D1847">
        <v>4.0666666030883798</v>
      </c>
      <c r="E1847">
        <v>424951</v>
      </c>
      <c r="F1847">
        <v>217975</v>
      </c>
      <c r="G1847" t="s">
        <v>43</v>
      </c>
      <c r="H1847" t="s">
        <v>25</v>
      </c>
      <c r="I1847">
        <f>tbl_Fact[[#This Row],[Duration]] / 60</f>
        <v>6.7777776718139657E-2</v>
      </c>
      <c r="J1847">
        <f>IF(OR(G1847="Run Time", G1847="CC (Changeover Cleaning)"), I1847, 0)</f>
        <v>6.7777776718139657E-2</v>
      </c>
      <c r="K1847">
        <f>IF(G1847&lt;&gt;"PM (Maintenance)", I1847, 0)</f>
        <v>6.7777776718139657E-2</v>
      </c>
      <c r="L1847" s="5">
        <f>MAX(tbl_Fact[[#This Row],[TotalBiscuitsMade]],tbl_Fact[[#This Row],[GoodMadeBiscuits]])</f>
        <v>424951</v>
      </c>
      <c r="M1847" s="5">
        <f>IF(tbl_Fact[[#This Row],[Operating_Hours]]&gt;0,tbl_Fact[[#This Row],[Operating_Hours]]*51840,0)</f>
        <v>3513.5999450683598</v>
      </c>
    </row>
    <row r="1848" spans="1:13" hidden="1" x14ac:dyDescent="0.2">
      <c r="A1848" t="s">
        <v>5</v>
      </c>
      <c r="B1848" s="1">
        <v>44386.585416666669</v>
      </c>
      <c r="C1848" s="1">
        <v>44386.586631944447</v>
      </c>
      <c r="D1848">
        <v>1.75</v>
      </c>
      <c r="E1848">
        <v>426177</v>
      </c>
      <c r="F1848">
        <v>218949</v>
      </c>
      <c r="G1848" t="s">
        <v>44</v>
      </c>
      <c r="H1848" t="s">
        <v>25</v>
      </c>
      <c r="I1848">
        <f>tbl_Fact[[#This Row],[Duration]] / 60</f>
        <v>2.9166666666666667E-2</v>
      </c>
      <c r="J1848">
        <f>IF(OR(G1848="Run Time", G1848="CC (Changeover Cleaning)"), I1848, 0)</f>
        <v>0</v>
      </c>
      <c r="K1848">
        <f>IF(G1848&lt;&gt;"PM (Maintenance)", I1848, 0)</f>
        <v>2.9166666666666667E-2</v>
      </c>
      <c r="L1848" s="5">
        <f>MAX(tbl_Fact[[#This Row],[TotalBiscuitsMade]],tbl_Fact[[#This Row],[GoodMadeBiscuits]])</f>
        <v>426177</v>
      </c>
      <c r="M1848" s="5">
        <f>IF(tbl_Fact[[#This Row],[Operating_Hours]]&gt;0,tbl_Fact[[#This Row],[Operating_Hours]]*51840,0)</f>
        <v>0</v>
      </c>
    </row>
    <row r="1849" spans="1:13" hidden="1" x14ac:dyDescent="0.2">
      <c r="A1849" t="s">
        <v>5</v>
      </c>
      <c r="B1849" s="1">
        <v>44386.586631944447</v>
      </c>
      <c r="C1849" s="1">
        <v>44386.587256944447</v>
      </c>
      <c r="D1849">
        <v>0.89999997615814198</v>
      </c>
      <c r="E1849">
        <v>425972</v>
      </c>
      <c r="F1849">
        <v>218822</v>
      </c>
      <c r="G1849" t="s">
        <v>43</v>
      </c>
      <c r="H1849" t="s">
        <v>25</v>
      </c>
      <c r="I1849">
        <f>tbl_Fact[[#This Row],[Duration]] / 60</f>
        <v>1.49999996026357E-2</v>
      </c>
      <c r="J1849">
        <f>IF(OR(G1849="Run Time", G1849="CC (Changeover Cleaning)"), I1849, 0)</f>
        <v>1.49999996026357E-2</v>
      </c>
      <c r="K1849">
        <f>IF(G1849&lt;&gt;"PM (Maintenance)", I1849, 0)</f>
        <v>1.49999996026357E-2</v>
      </c>
      <c r="L1849" s="5">
        <f>MAX(tbl_Fact[[#This Row],[TotalBiscuitsMade]],tbl_Fact[[#This Row],[GoodMadeBiscuits]])</f>
        <v>425972</v>
      </c>
      <c r="M1849" s="5">
        <f>IF(tbl_Fact[[#This Row],[Operating_Hours]]&gt;0,tbl_Fact[[#This Row],[Operating_Hours]]*51840,0)</f>
        <v>777.59997940063465</v>
      </c>
    </row>
    <row r="1850" spans="1:13" hidden="1" x14ac:dyDescent="0.2">
      <c r="A1850" t="s">
        <v>5</v>
      </c>
      <c r="B1850" s="1">
        <v>44386.587256944447</v>
      </c>
      <c r="C1850" s="1">
        <v>44386.589328703703</v>
      </c>
      <c r="D1850">
        <v>2.9833333492279102</v>
      </c>
      <c r="E1850">
        <v>427702</v>
      </c>
      <c r="F1850">
        <v>220923</v>
      </c>
      <c r="G1850" t="s">
        <v>44</v>
      </c>
      <c r="H1850" t="s">
        <v>25</v>
      </c>
      <c r="I1850">
        <f>tbl_Fact[[#This Row],[Duration]] / 60</f>
        <v>4.9722222487131838E-2</v>
      </c>
      <c r="J1850">
        <f>IF(OR(G1850="Run Time", G1850="CC (Changeover Cleaning)"), I1850, 0)</f>
        <v>0</v>
      </c>
      <c r="K1850">
        <f>IF(G1850&lt;&gt;"PM (Maintenance)", I1850, 0)</f>
        <v>4.9722222487131838E-2</v>
      </c>
      <c r="L1850" s="5">
        <f>MAX(tbl_Fact[[#This Row],[TotalBiscuitsMade]],tbl_Fact[[#This Row],[GoodMadeBiscuits]])</f>
        <v>427702</v>
      </c>
      <c r="M1850" s="5">
        <f>IF(tbl_Fact[[#This Row],[Operating_Hours]]&gt;0,tbl_Fact[[#This Row],[Operating_Hours]]*51840,0)</f>
        <v>0</v>
      </c>
    </row>
    <row r="1851" spans="1:13" hidden="1" x14ac:dyDescent="0.2">
      <c r="A1851" t="s">
        <v>5</v>
      </c>
      <c r="B1851" s="1">
        <v>44386.589328703703</v>
      </c>
      <c r="C1851" s="1">
        <v>44386.590289351851</v>
      </c>
      <c r="D1851">
        <v>1.38333332538605</v>
      </c>
      <c r="E1851">
        <v>428072</v>
      </c>
      <c r="F1851">
        <v>220770</v>
      </c>
      <c r="G1851" t="s">
        <v>43</v>
      </c>
      <c r="H1851" t="s">
        <v>25</v>
      </c>
      <c r="I1851">
        <f>tbl_Fact[[#This Row],[Duration]] / 60</f>
        <v>2.3055555423100834E-2</v>
      </c>
      <c r="J1851">
        <f>IF(OR(G1851="Run Time", G1851="CC (Changeover Cleaning)"), I1851, 0)</f>
        <v>2.3055555423100834E-2</v>
      </c>
      <c r="K1851">
        <f>IF(G1851&lt;&gt;"PM (Maintenance)", I1851, 0)</f>
        <v>2.3055555423100834E-2</v>
      </c>
      <c r="L1851" s="5">
        <f>MAX(tbl_Fact[[#This Row],[TotalBiscuitsMade]],tbl_Fact[[#This Row],[GoodMadeBiscuits]])</f>
        <v>428072</v>
      </c>
      <c r="M1851" s="5">
        <f>IF(tbl_Fact[[#This Row],[Operating_Hours]]&gt;0,tbl_Fact[[#This Row],[Operating_Hours]]*51840,0)</f>
        <v>1195.1999931335472</v>
      </c>
    </row>
    <row r="1852" spans="1:13" hidden="1" x14ac:dyDescent="0.2">
      <c r="A1852" t="s">
        <v>5</v>
      </c>
      <c r="B1852" s="1">
        <v>44386.590289351851</v>
      </c>
      <c r="C1852" s="1">
        <v>44386.607858796298</v>
      </c>
      <c r="D1852">
        <v>25.299999237060501</v>
      </c>
      <c r="E1852">
        <v>445729</v>
      </c>
      <c r="F1852">
        <v>238241</v>
      </c>
      <c r="G1852" t="s">
        <v>44</v>
      </c>
      <c r="H1852" t="s">
        <v>25</v>
      </c>
      <c r="I1852">
        <f>tbl_Fact[[#This Row],[Duration]] / 60</f>
        <v>0.42166665395100833</v>
      </c>
      <c r="J1852">
        <f>IF(OR(G1852="Run Time", G1852="CC (Changeover Cleaning)"), I1852, 0)</f>
        <v>0</v>
      </c>
      <c r="K1852">
        <f>IF(G1852&lt;&gt;"PM (Maintenance)", I1852, 0)</f>
        <v>0.42166665395100833</v>
      </c>
      <c r="L1852" s="5">
        <f>MAX(tbl_Fact[[#This Row],[TotalBiscuitsMade]],tbl_Fact[[#This Row],[GoodMadeBiscuits]])</f>
        <v>445729</v>
      </c>
      <c r="M1852" s="5">
        <f>IF(tbl_Fact[[#This Row],[Operating_Hours]]&gt;0,tbl_Fact[[#This Row],[Operating_Hours]]*51840,0)</f>
        <v>0</v>
      </c>
    </row>
    <row r="1853" spans="1:13" hidden="1" x14ac:dyDescent="0.2">
      <c r="A1853" t="s">
        <v>5</v>
      </c>
      <c r="B1853" s="1">
        <v>44386.607858796298</v>
      </c>
      <c r="C1853" s="1">
        <v>44386.608078703706</v>
      </c>
      <c r="D1853">
        <v>0.31666666269302401</v>
      </c>
      <c r="E1853">
        <v>445740</v>
      </c>
      <c r="F1853">
        <v>238112</v>
      </c>
      <c r="G1853" t="s">
        <v>43</v>
      </c>
      <c r="H1853" t="s">
        <v>25</v>
      </c>
      <c r="I1853">
        <f>tbl_Fact[[#This Row],[Duration]] / 60</f>
        <v>5.2777777115504002E-3</v>
      </c>
      <c r="J1853">
        <f>IF(OR(G1853="Run Time", G1853="CC (Changeover Cleaning)"), I1853, 0)</f>
        <v>5.2777777115504002E-3</v>
      </c>
      <c r="K1853">
        <f>IF(G1853&lt;&gt;"PM (Maintenance)", I1853, 0)</f>
        <v>5.2777777115504002E-3</v>
      </c>
      <c r="L1853" s="5">
        <f>MAX(tbl_Fact[[#This Row],[TotalBiscuitsMade]],tbl_Fact[[#This Row],[GoodMadeBiscuits]])</f>
        <v>445740</v>
      </c>
      <c r="M1853" s="5">
        <f>IF(tbl_Fact[[#This Row],[Operating_Hours]]&gt;0,tbl_Fact[[#This Row],[Operating_Hours]]*51840,0)</f>
        <v>273.59999656677275</v>
      </c>
    </row>
    <row r="1854" spans="1:13" hidden="1" x14ac:dyDescent="0.2">
      <c r="A1854" t="s">
        <v>5</v>
      </c>
      <c r="B1854" s="1">
        <v>44386.608078703706</v>
      </c>
      <c r="C1854" s="1">
        <v>44386.625196759262</v>
      </c>
      <c r="D1854">
        <v>24.649999618530298</v>
      </c>
      <c r="E1854">
        <v>462919</v>
      </c>
      <c r="F1854">
        <v>255687</v>
      </c>
      <c r="G1854" t="s">
        <v>44</v>
      </c>
      <c r="H1854" t="s">
        <v>25</v>
      </c>
      <c r="I1854">
        <f>tbl_Fact[[#This Row],[Duration]] / 60</f>
        <v>0.41083332697550495</v>
      </c>
      <c r="J1854">
        <f>IF(OR(G1854="Run Time", G1854="CC (Changeover Cleaning)"), I1854, 0)</f>
        <v>0</v>
      </c>
      <c r="K1854">
        <f>IF(G1854&lt;&gt;"PM (Maintenance)", I1854, 0)</f>
        <v>0.41083332697550495</v>
      </c>
      <c r="L1854" s="5">
        <f>MAX(tbl_Fact[[#This Row],[TotalBiscuitsMade]],tbl_Fact[[#This Row],[GoodMadeBiscuits]])</f>
        <v>462919</v>
      </c>
      <c r="M1854" s="5">
        <f>IF(tbl_Fact[[#This Row],[Operating_Hours]]&gt;0,tbl_Fact[[#This Row],[Operating_Hours]]*51840,0)</f>
        <v>0</v>
      </c>
    </row>
    <row r="1855" spans="1:13" hidden="1" x14ac:dyDescent="0.2">
      <c r="A1855" t="s">
        <v>5</v>
      </c>
      <c r="B1855" s="1">
        <v>44386.625196759262</v>
      </c>
      <c r="C1855" s="1">
        <v>44386.626400462963</v>
      </c>
      <c r="D1855">
        <v>1.7333333492279099</v>
      </c>
      <c r="E1855">
        <v>462696</v>
      </c>
      <c r="F1855">
        <v>255607</v>
      </c>
      <c r="G1855" t="s">
        <v>43</v>
      </c>
      <c r="H1855" t="s">
        <v>25</v>
      </c>
      <c r="I1855">
        <f>tbl_Fact[[#This Row],[Duration]] / 60</f>
        <v>2.8888889153798499E-2</v>
      </c>
      <c r="J1855">
        <f>IF(OR(G1855="Run Time", G1855="CC (Changeover Cleaning)"), I1855, 0)</f>
        <v>2.8888889153798499E-2</v>
      </c>
      <c r="K1855">
        <f>IF(G1855&lt;&gt;"PM (Maintenance)", I1855, 0)</f>
        <v>2.8888889153798499E-2</v>
      </c>
      <c r="L1855" s="5">
        <f>MAX(tbl_Fact[[#This Row],[TotalBiscuitsMade]],tbl_Fact[[#This Row],[GoodMadeBiscuits]])</f>
        <v>462696</v>
      </c>
      <c r="M1855" s="5">
        <f>IF(tbl_Fact[[#This Row],[Operating_Hours]]&gt;0,tbl_Fact[[#This Row],[Operating_Hours]]*51840,0)</f>
        <v>1497.6000137329142</v>
      </c>
    </row>
    <row r="1856" spans="1:13" hidden="1" x14ac:dyDescent="0.2">
      <c r="A1856" t="s">
        <v>5</v>
      </c>
      <c r="B1856" s="1">
        <v>44386.626400462963</v>
      </c>
      <c r="C1856" s="1">
        <v>44386.633518518516</v>
      </c>
      <c r="D1856">
        <v>10.25</v>
      </c>
      <c r="E1856">
        <v>469813</v>
      </c>
      <c r="F1856">
        <v>262902</v>
      </c>
      <c r="G1856" t="s">
        <v>44</v>
      </c>
      <c r="H1856" t="s">
        <v>25</v>
      </c>
      <c r="I1856">
        <f>tbl_Fact[[#This Row],[Duration]] / 60</f>
        <v>0.17083333333333334</v>
      </c>
      <c r="J1856">
        <f>IF(OR(G1856="Run Time", G1856="CC (Changeover Cleaning)"), I1856, 0)</f>
        <v>0</v>
      </c>
      <c r="K1856">
        <f>IF(G1856&lt;&gt;"PM (Maintenance)", I1856, 0)</f>
        <v>0.17083333333333334</v>
      </c>
      <c r="L1856" s="5">
        <f>MAX(tbl_Fact[[#This Row],[TotalBiscuitsMade]],tbl_Fact[[#This Row],[GoodMadeBiscuits]])</f>
        <v>469813</v>
      </c>
      <c r="M1856" s="5">
        <f>IF(tbl_Fact[[#This Row],[Operating_Hours]]&gt;0,tbl_Fact[[#This Row],[Operating_Hours]]*51840,0)</f>
        <v>0</v>
      </c>
    </row>
    <row r="1857" spans="1:13" hidden="1" x14ac:dyDescent="0.2">
      <c r="A1857" t="s">
        <v>5</v>
      </c>
      <c r="B1857" s="1">
        <v>44386.633518518516</v>
      </c>
      <c r="C1857" s="1">
        <v>44386.637256944443</v>
      </c>
      <c r="D1857">
        <v>5.3833332061767596</v>
      </c>
      <c r="E1857">
        <v>469796</v>
      </c>
      <c r="F1857">
        <v>262864</v>
      </c>
      <c r="G1857" t="s">
        <v>43</v>
      </c>
      <c r="H1857" t="s">
        <v>25</v>
      </c>
      <c r="I1857">
        <f>tbl_Fact[[#This Row],[Duration]] / 60</f>
        <v>8.972222010294599E-2</v>
      </c>
      <c r="J1857">
        <f>IF(OR(G1857="Run Time", G1857="CC (Changeover Cleaning)"), I1857, 0)</f>
        <v>8.972222010294599E-2</v>
      </c>
      <c r="K1857">
        <f>IF(G1857&lt;&gt;"PM (Maintenance)", I1857, 0)</f>
        <v>8.972222010294599E-2</v>
      </c>
      <c r="L1857" s="5">
        <f>MAX(tbl_Fact[[#This Row],[TotalBiscuitsMade]],tbl_Fact[[#This Row],[GoodMadeBiscuits]])</f>
        <v>469796</v>
      </c>
      <c r="M1857" s="5">
        <f>IF(tbl_Fact[[#This Row],[Operating_Hours]]&gt;0,tbl_Fact[[#This Row],[Operating_Hours]]*51840,0)</f>
        <v>4651.1998901367206</v>
      </c>
    </row>
    <row r="1858" spans="1:13" hidden="1" x14ac:dyDescent="0.2">
      <c r="A1858" t="s">
        <v>5</v>
      </c>
      <c r="B1858" s="1">
        <v>44386.637256944443</v>
      </c>
      <c r="C1858" s="1">
        <v>44386.640266203707</v>
      </c>
      <c r="D1858">
        <v>4.3333334922790501</v>
      </c>
      <c r="E1858">
        <v>472509</v>
      </c>
      <c r="F1858">
        <v>265635</v>
      </c>
      <c r="G1858" t="s">
        <v>44</v>
      </c>
      <c r="H1858" t="s">
        <v>25</v>
      </c>
      <c r="I1858">
        <f>tbl_Fact[[#This Row],[Duration]] / 60</f>
        <v>7.2222224871317506E-2</v>
      </c>
      <c r="J1858">
        <f>IF(OR(G1858="Run Time", G1858="CC (Changeover Cleaning)"), I1858, 0)</f>
        <v>0</v>
      </c>
      <c r="K1858">
        <f>IF(G1858&lt;&gt;"PM (Maintenance)", I1858, 0)</f>
        <v>7.2222224871317506E-2</v>
      </c>
      <c r="L1858" s="5">
        <f>MAX(tbl_Fact[[#This Row],[TotalBiscuitsMade]],tbl_Fact[[#This Row],[GoodMadeBiscuits]])</f>
        <v>472509</v>
      </c>
      <c r="M1858" s="5">
        <f>IF(tbl_Fact[[#This Row],[Operating_Hours]]&gt;0,tbl_Fact[[#This Row],[Operating_Hours]]*51840,0)</f>
        <v>0</v>
      </c>
    </row>
    <row r="1859" spans="1:13" hidden="1" x14ac:dyDescent="0.2">
      <c r="A1859" t="s">
        <v>5</v>
      </c>
      <c r="B1859" s="1">
        <v>44386.640266203707</v>
      </c>
      <c r="C1859" s="1">
        <v>44386.643240740741</v>
      </c>
      <c r="D1859">
        <v>4.2833333015441903</v>
      </c>
      <c r="E1859">
        <v>472670</v>
      </c>
      <c r="F1859">
        <v>265331</v>
      </c>
      <c r="G1859" t="s">
        <v>43</v>
      </c>
      <c r="H1859" t="s">
        <v>25</v>
      </c>
      <c r="I1859">
        <f>tbl_Fact[[#This Row],[Duration]] / 60</f>
        <v>7.1388888359069841E-2</v>
      </c>
      <c r="J1859">
        <f>IF(OR(G1859="Run Time", G1859="CC (Changeover Cleaning)"), I1859, 0)</f>
        <v>7.1388888359069841E-2</v>
      </c>
      <c r="K1859">
        <f>IF(G1859&lt;&gt;"PM (Maintenance)", I1859, 0)</f>
        <v>7.1388888359069841E-2</v>
      </c>
      <c r="L1859" s="5">
        <f>MAX(tbl_Fact[[#This Row],[TotalBiscuitsMade]],tbl_Fact[[#This Row],[GoodMadeBiscuits]])</f>
        <v>472670</v>
      </c>
      <c r="M1859" s="5">
        <f>IF(tbl_Fact[[#This Row],[Operating_Hours]]&gt;0,tbl_Fact[[#This Row],[Operating_Hours]]*51840,0)</f>
        <v>3700.7999725341806</v>
      </c>
    </row>
    <row r="1860" spans="1:13" hidden="1" x14ac:dyDescent="0.2">
      <c r="A1860" t="s">
        <v>5</v>
      </c>
      <c r="B1860" s="1">
        <v>44386.643240740741</v>
      </c>
      <c r="C1860" s="1">
        <v>44386.644143518519</v>
      </c>
      <c r="D1860">
        <v>1.29999995231628</v>
      </c>
      <c r="E1860">
        <v>473312</v>
      </c>
      <c r="F1860">
        <v>265920</v>
      </c>
      <c r="G1860" t="s">
        <v>44</v>
      </c>
      <c r="H1860" t="s">
        <v>25</v>
      </c>
      <c r="I1860">
        <f>tbl_Fact[[#This Row],[Duration]] / 60</f>
        <v>2.1666665871937999E-2</v>
      </c>
      <c r="J1860">
        <f>IF(OR(G1860="Run Time", G1860="CC (Changeover Cleaning)"), I1860, 0)</f>
        <v>0</v>
      </c>
      <c r="K1860">
        <f>IF(G1860&lt;&gt;"PM (Maintenance)", I1860, 0)</f>
        <v>2.1666665871937999E-2</v>
      </c>
      <c r="L1860" s="5">
        <f>MAX(tbl_Fact[[#This Row],[TotalBiscuitsMade]],tbl_Fact[[#This Row],[GoodMadeBiscuits]])</f>
        <v>473312</v>
      </c>
      <c r="M1860" s="5">
        <f>IF(tbl_Fact[[#This Row],[Operating_Hours]]&gt;0,tbl_Fact[[#This Row],[Operating_Hours]]*51840,0)</f>
        <v>0</v>
      </c>
    </row>
    <row r="1861" spans="1:13" hidden="1" x14ac:dyDescent="0.2">
      <c r="A1861" t="s">
        <v>5</v>
      </c>
      <c r="B1861" s="1">
        <v>44386.644143518519</v>
      </c>
      <c r="C1861" s="1">
        <v>44386.729490740741</v>
      </c>
      <c r="D1861">
        <v>122.90000152587901</v>
      </c>
      <c r="E1861">
        <v>473043</v>
      </c>
      <c r="F1861">
        <v>265885</v>
      </c>
      <c r="G1861" t="s">
        <v>43</v>
      </c>
      <c r="H1861" t="s">
        <v>25</v>
      </c>
      <c r="I1861">
        <f>tbl_Fact[[#This Row],[Duration]] / 60</f>
        <v>2.0483333587646499</v>
      </c>
      <c r="J1861">
        <f>IF(OR(G1861="Run Time", G1861="CC (Changeover Cleaning)"), I1861, 0)</f>
        <v>2.0483333587646499</v>
      </c>
      <c r="K1861">
        <f>IF(G1861&lt;&gt;"PM (Maintenance)", I1861, 0)</f>
        <v>2.0483333587646499</v>
      </c>
      <c r="L1861" s="5">
        <f>MAX(tbl_Fact[[#This Row],[TotalBiscuitsMade]],tbl_Fact[[#This Row],[GoodMadeBiscuits]])</f>
        <v>473043</v>
      </c>
      <c r="M1861" s="5">
        <f>IF(tbl_Fact[[#This Row],[Operating_Hours]]&gt;0,tbl_Fact[[#This Row],[Operating_Hours]]*51840,0)</f>
        <v>106185.60131835945</v>
      </c>
    </row>
    <row r="1862" spans="1:13" hidden="1" x14ac:dyDescent="0.2">
      <c r="A1862" t="s">
        <v>5</v>
      </c>
      <c r="B1862" s="1">
        <v>44386.729490740741</v>
      </c>
      <c r="C1862" s="1">
        <v>44386.730115740742</v>
      </c>
      <c r="D1862">
        <v>0.89999997615814198</v>
      </c>
      <c r="E1862">
        <v>473886</v>
      </c>
      <c r="F1862">
        <v>266748</v>
      </c>
      <c r="G1862" t="s">
        <v>44</v>
      </c>
      <c r="H1862" t="s">
        <v>25</v>
      </c>
      <c r="I1862">
        <f>tbl_Fact[[#This Row],[Duration]] / 60</f>
        <v>1.49999996026357E-2</v>
      </c>
      <c r="J1862">
        <f>IF(OR(G1862="Run Time", G1862="CC (Changeover Cleaning)"), I1862, 0)</f>
        <v>0</v>
      </c>
      <c r="K1862">
        <f>IF(G1862&lt;&gt;"PM (Maintenance)", I1862, 0)</f>
        <v>1.49999996026357E-2</v>
      </c>
      <c r="L1862" s="5">
        <f>MAX(tbl_Fact[[#This Row],[TotalBiscuitsMade]],tbl_Fact[[#This Row],[GoodMadeBiscuits]])</f>
        <v>473886</v>
      </c>
      <c r="M1862" s="5">
        <f>IF(tbl_Fact[[#This Row],[Operating_Hours]]&gt;0,tbl_Fact[[#This Row],[Operating_Hours]]*51840,0)</f>
        <v>0</v>
      </c>
    </row>
    <row r="1863" spans="1:13" hidden="1" x14ac:dyDescent="0.2">
      <c r="A1863" t="s">
        <v>5</v>
      </c>
      <c r="B1863" s="1">
        <v>44386.730115740742</v>
      </c>
      <c r="C1863" s="1">
        <v>44386.734386574077</v>
      </c>
      <c r="D1863">
        <v>6.1500000953674299</v>
      </c>
      <c r="E1863">
        <v>473849</v>
      </c>
      <c r="F1863">
        <v>266732</v>
      </c>
      <c r="G1863" t="s">
        <v>43</v>
      </c>
      <c r="H1863" t="s">
        <v>25</v>
      </c>
      <c r="I1863">
        <f>tbl_Fact[[#This Row],[Duration]] / 60</f>
        <v>0.10250000158945717</v>
      </c>
      <c r="J1863">
        <f>IF(OR(G1863="Run Time", G1863="CC (Changeover Cleaning)"), I1863, 0)</f>
        <v>0.10250000158945717</v>
      </c>
      <c r="K1863">
        <f>IF(G1863&lt;&gt;"PM (Maintenance)", I1863, 0)</f>
        <v>0.10250000158945717</v>
      </c>
      <c r="L1863" s="5">
        <f>MAX(tbl_Fact[[#This Row],[TotalBiscuitsMade]],tbl_Fact[[#This Row],[GoodMadeBiscuits]])</f>
        <v>473849</v>
      </c>
      <c r="M1863" s="5">
        <f>IF(tbl_Fact[[#This Row],[Operating_Hours]]&gt;0,tbl_Fact[[#This Row],[Operating_Hours]]*51840,0)</f>
        <v>5313.60008239746</v>
      </c>
    </row>
    <row r="1864" spans="1:13" hidden="1" x14ac:dyDescent="0.2">
      <c r="A1864" t="s">
        <v>5</v>
      </c>
      <c r="B1864" s="1">
        <v>44386.734386574077</v>
      </c>
      <c r="C1864" s="1">
        <v>44386.735185185185</v>
      </c>
      <c r="D1864">
        <v>1.1499999761581401</v>
      </c>
      <c r="E1864">
        <v>474176</v>
      </c>
      <c r="F1864">
        <v>266965</v>
      </c>
      <c r="G1864" t="s">
        <v>44</v>
      </c>
      <c r="H1864" t="s">
        <v>25</v>
      </c>
      <c r="I1864">
        <f>tbl_Fact[[#This Row],[Duration]] / 60</f>
        <v>1.9166666269302336E-2</v>
      </c>
      <c r="J1864">
        <f>IF(OR(G1864="Run Time", G1864="CC (Changeover Cleaning)"), I1864, 0)</f>
        <v>0</v>
      </c>
      <c r="K1864">
        <f>IF(G1864&lt;&gt;"PM (Maintenance)", I1864, 0)</f>
        <v>1.9166666269302336E-2</v>
      </c>
      <c r="L1864" s="5">
        <f>MAX(tbl_Fact[[#This Row],[TotalBiscuitsMade]],tbl_Fact[[#This Row],[GoodMadeBiscuits]])</f>
        <v>474176</v>
      </c>
      <c r="M1864" s="5">
        <f>IF(tbl_Fact[[#This Row],[Operating_Hours]]&gt;0,tbl_Fact[[#This Row],[Operating_Hours]]*51840,0)</f>
        <v>0</v>
      </c>
    </row>
    <row r="1865" spans="1:13" hidden="1" x14ac:dyDescent="0.2">
      <c r="A1865" t="s">
        <v>5</v>
      </c>
      <c r="B1865" s="1">
        <v>44386.735185185185</v>
      </c>
      <c r="C1865" s="1">
        <v>44386.737083333333</v>
      </c>
      <c r="D1865">
        <v>2.7333333492279102</v>
      </c>
      <c r="E1865">
        <v>474415</v>
      </c>
      <c r="F1865">
        <v>267096</v>
      </c>
      <c r="G1865" t="s">
        <v>43</v>
      </c>
      <c r="H1865" t="s">
        <v>25</v>
      </c>
      <c r="I1865">
        <f>tbl_Fact[[#This Row],[Duration]] / 60</f>
        <v>4.5555555820465173E-2</v>
      </c>
      <c r="J1865">
        <f>IF(OR(G1865="Run Time", G1865="CC (Changeover Cleaning)"), I1865, 0)</f>
        <v>4.5555555820465173E-2</v>
      </c>
      <c r="K1865">
        <f>IF(G1865&lt;&gt;"PM (Maintenance)", I1865, 0)</f>
        <v>4.5555555820465173E-2</v>
      </c>
      <c r="L1865" s="5">
        <f>MAX(tbl_Fact[[#This Row],[TotalBiscuitsMade]],tbl_Fact[[#This Row],[GoodMadeBiscuits]])</f>
        <v>474415</v>
      </c>
      <c r="M1865" s="5">
        <f>IF(tbl_Fact[[#This Row],[Operating_Hours]]&gt;0,tbl_Fact[[#This Row],[Operating_Hours]]*51840,0)</f>
        <v>2361.6000137329147</v>
      </c>
    </row>
    <row r="1866" spans="1:13" hidden="1" x14ac:dyDescent="0.2">
      <c r="A1866" t="s">
        <v>5</v>
      </c>
      <c r="B1866" s="1">
        <v>44386.737083333333</v>
      </c>
      <c r="C1866" s="1">
        <v>44386.738379629627</v>
      </c>
      <c r="D1866">
        <v>1.86666667461395</v>
      </c>
      <c r="E1866">
        <v>475545</v>
      </c>
      <c r="F1866">
        <v>268299</v>
      </c>
      <c r="G1866" t="s">
        <v>44</v>
      </c>
      <c r="H1866" t="s">
        <v>25</v>
      </c>
      <c r="I1866">
        <f>tbl_Fact[[#This Row],[Duration]] / 60</f>
        <v>3.1111111243565834E-2</v>
      </c>
      <c r="J1866">
        <f>IF(OR(G1866="Run Time", G1866="CC (Changeover Cleaning)"), I1866, 0)</f>
        <v>0</v>
      </c>
      <c r="K1866">
        <f>IF(G1866&lt;&gt;"PM (Maintenance)", I1866, 0)</f>
        <v>3.1111111243565834E-2</v>
      </c>
      <c r="L1866" s="5">
        <f>MAX(tbl_Fact[[#This Row],[TotalBiscuitsMade]],tbl_Fact[[#This Row],[GoodMadeBiscuits]])</f>
        <v>475545</v>
      </c>
      <c r="M1866" s="5">
        <f>IF(tbl_Fact[[#This Row],[Operating_Hours]]&gt;0,tbl_Fact[[#This Row],[Operating_Hours]]*51840,0)</f>
        <v>0</v>
      </c>
    </row>
    <row r="1867" spans="1:13" hidden="1" x14ac:dyDescent="0.2">
      <c r="A1867" t="s">
        <v>5</v>
      </c>
      <c r="B1867" s="1">
        <v>44386.738379629627</v>
      </c>
      <c r="C1867" s="1">
        <v>44386.738530092596</v>
      </c>
      <c r="D1867">
        <v>0.21666666865348799</v>
      </c>
      <c r="E1867">
        <v>475684</v>
      </c>
      <c r="F1867">
        <v>268487</v>
      </c>
      <c r="G1867" t="s">
        <v>43</v>
      </c>
      <c r="H1867" t="s">
        <v>25</v>
      </c>
      <c r="I1867">
        <f>tbl_Fact[[#This Row],[Duration]] / 60</f>
        <v>3.6111111442247998E-3</v>
      </c>
      <c r="J1867">
        <f>IF(OR(G1867="Run Time", G1867="CC (Changeover Cleaning)"), I1867, 0)</f>
        <v>3.6111111442247998E-3</v>
      </c>
      <c r="K1867">
        <f>IF(G1867&lt;&gt;"PM (Maintenance)", I1867, 0)</f>
        <v>3.6111111442247998E-3</v>
      </c>
      <c r="L1867" s="5">
        <f>MAX(tbl_Fact[[#This Row],[TotalBiscuitsMade]],tbl_Fact[[#This Row],[GoodMadeBiscuits]])</f>
        <v>475684</v>
      </c>
      <c r="M1867" s="5">
        <f>IF(tbl_Fact[[#This Row],[Operating_Hours]]&gt;0,tbl_Fact[[#This Row],[Operating_Hours]]*51840,0)</f>
        <v>187.20000171661363</v>
      </c>
    </row>
    <row r="1868" spans="1:13" hidden="1" x14ac:dyDescent="0.2">
      <c r="A1868" t="s">
        <v>5</v>
      </c>
      <c r="B1868" s="1">
        <v>44386.738530092596</v>
      </c>
      <c r="C1868" s="1">
        <v>44386.73883101852</v>
      </c>
      <c r="D1868">
        <v>0.43333333730697599</v>
      </c>
      <c r="E1868">
        <v>475761</v>
      </c>
      <c r="F1868">
        <v>268209</v>
      </c>
      <c r="G1868" t="s">
        <v>44</v>
      </c>
      <c r="H1868" t="s">
        <v>25</v>
      </c>
      <c r="I1868">
        <f>tbl_Fact[[#This Row],[Duration]] / 60</f>
        <v>7.2222222884495996E-3</v>
      </c>
      <c r="J1868">
        <f>IF(OR(G1868="Run Time", G1868="CC (Changeover Cleaning)"), I1868, 0)</f>
        <v>0</v>
      </c>
      <c r="K1868">
        <f>IF(G1868&lt;&gt;"PM (Maintenance)", I1868, 0)</f>
        <v>7.2222222884495996E-3</v>
      </c>
      <c r="L1868" s="5">
        <f>MAX(tbl_Fact[[#This Row],[TotalBiscuitsMade]],tbl_Fact[[#This Row],[GoodMadeBiscuits]])</f>
        <v>475761</v>
      </c>
      <c r="M1868" s="5">
        <f>IF(tbl_Fact[[#This Row],[Operating_Hours]]&gt;0,tbl_Fact[[#This Row],[Operating_Hours]]*51840,0)</f>
        <v>0</v>
      </c>
    </row>
    <row r="1869" spans="1:13" hidden="1" x14ac:dyDescent="0.2">
      <c r="A1869" t="s">
        <v>5</v>
      </c>
      <c r="B1869" s="1">
        <v>44386.73883101852</v>
      </c>
      <c r="C1869" s="1">
        <v>44386.740497685183</v>
      </c>
      <c r="D1869">
        <v>2.4000000953674299</v>
      </c>
      <c r="E1869">
        <v>475619</v>
      </c>
      <c r="F1869">
        <v>268423</v>
      </c>
      <c r="G1869" t="s">
        <v>43</v>
      </c>
      <c r="H1869" t="s">
        <v>25</v>
      </c>
      <c r="I1869">
        <f>tbl_Fact[[#This Row],[Duration]] / 60</f>
        <v>4.0000001589457164E-2</v>
      </c>
      <c r="J1869">
        <f>IF(OR(G1869="Run Time", G1869="CC (Changeover Cleaning)"), I1869, 0)</f>
        <v>4.0000001589457164E-2</v>
      </c>
      <c r="K1869">
        <f>IF(G1869&lt;&gt;"PM (Maintenance)", I1869, 0)</f>
        <v>4.0000001589457164E-2</v>
      </c>
      <c r="L1869" s="5">
        <f>MAX(tbl_Fact[[#This Row],[TotalBiscuitsMade]],tbl_Fact[[#This Row],[GoodMadeBiscuits]])</f>
        <v>475619</v>
      </c>
      <c r="M1869" s="5">
        <f>IF(tbl_Fact[[#This Row],[Operating_Hours]]&gt;0,tbl_Fact[[#This Row],[Operating_Hours]]*51840,0)</f>
        <v>2073.6000823974596</v>
      </c>
    </row>
    <row r="1870" spans="1:13" hidden="1" x14ac:dyDescent="0.2">
      <c r="A1870" t="s">
        <v>5</v>
      </c>
      <c r="B1870" s="1">
        <v>44386.740497685183</v>
      </c>
      <c r="C1870" s="1">
        <v>44386.744421296295</v>
      </c>
      <c r="D1870">
        <v>5.6500000953674299</v>
      </c>
      <c r="E1870">
        <v>479144</v>
      </c>
      <c r="F1870">
        <v>272255</v>
      </c>
      <c r="G1870" t="s">
        <v>44</v>
      </c>
      <c r="H1870" t="s">
        <v>25</v>
      </c>
      <c r="I1870">
        <f>tbl_Fact[[#This Row],[Duration]] / 60</f>
        <v>9.4166668256123826E-2</v>
      </c>
      <c r="J1870">
        <f>IF(OR(G1870="Run Time", G1870="CC (Changeover Cleaning)"), I1870, 0)</f>
        <v>0</v>
      </c>
      <c r="K1870">
        <f>IF(G1870&lt;&gt;"PM (Maintenance)", I1870, 0)</f>
        <v>9.4166668256123826E-2</v>
      </c>
      <c r="L1870" s="5">
        <f>MAX(tbl_Fact[[#This Row],[TotalBiscuitsMade]],tbl_Fact[[#This Row],[GoodMadeBiscuits]])</f>
        <v>479144</v>
      </c>
      <c r="M1870" s="5">
        <f>IF(tbl_Fact[[#This Row],[Operating_Hours]]&gt;0,tbl_Fact[[#This Row],[Operating_Hours]]*51840,0)</f>
        <v>0</v>
      </c>
    </row>
    <row r="1871" spans="1:13" hidden="1" x14ac:dyDescent="0.2">
      <c r="A1871" t="s">
        <v>5</v>
      </c>
      <c r="B1871" s="1">
        <v>44386.744421296295</v>
      </c>
      <c r="C1871" s="1">
        <v>44386.745613425926</v>
      </c>
      <c r="D1871">
        <v>1.7166666984558101</v>
      </c>
      <c r="E1871">
        <v>479504</v>
      </c>
      <c r="F1871">
        <v>271898</v>
      </c>
      <c r="G1871" t="s">
        <v>43</v>
      </c>
      <c r="H1871" t="s">
        <v>25</v>
      </c>
      <c r="I1871">
        <f>tbl_Fact[[#This Row],[Duration]] / 60</f>
        <v>2.8611111640930168E-2</v>
      </c>
      <c r="J1871">
        <f>IF(OR(G1871="Run Time", G1871="CC (Changeover Cleaning)"), I1871, 0)</f>
        <v>2.8611111640930168E-2</v>
      </c>
      <c r="K1871">
        <f>IF(G1871&lt;&gt;"PM (Maintenance)", I1871, 0)</f>
        <v>2.8611111640930168E-2</v>
      </c>
      <c r="L1871" s="5">
        <f>MAX(tbl_Fact[[#This Row],[TotalBiscuitsMade]],tbl_Fact[[#This Row],[GoodMadeBiscuits]])</f>
        <v>479504</v>
      </c>
      <c r="M1871" s="5">
        <f>IF(tbl_Fact[[#This Row],[Operating_Hours]]&gt;0,tbl_Fact[[#This Row],[Operating_Hours]]*51840,0)</f>
        <v>1483.2000274658199</v>
      </c>
    </row>
    <row r="1872" spans="1:13" hidden="1" x14ac:dyDescent="0.2">
      <c r="A1872" t="s">
        <v>5</v>
      </c>
      <c r="B1872" s="1">
        <v>44386.745613425926</v>
      </c>
      <c r="C1872" s="1">
        <v>44386.746655092589</v>
      </c>
      <c r="D1872">
        <v>1.5</v>
      </c>
      <c r="E1872">
        <v>479902</v>
      </c>
      <c r="F1872">
        <v>272645</v>
      </c>
      <c r="G1872" t="s">
        <v>44</v>
      </c>
      <c r="H1872" t="s">
        <v>25</v>
      </c>
      <c r="I1872">
        <f>tbl_Fact[[#This Row],[Duration]] / 60</f>
        <v>2.5000000000000001E-2</v>
      </c>
      <c r="J1872">
        <f>IF(OR(G1872="Run Time", G1872="CC (Changeover Cleaning)"), I1872, 0)</f>
        <v>0</v>
      </c>
      <c r="K1872">
        <f>IF(G1872&lt;&gt;"PM (Maintenance)", I1872, 0)</f>
        <v>2.5000000000000001E-2</v>
      </c>
      <c r="L1872" s="5">
        <f>MAX(tbl_Fact[[#This Row],[TotalBiscuitsMade]],tbl_Fact[[#This Row],[GoodMadeBiscuits]])</f>
        <v>479902</v>
      </c>
      <c r="M1872" s="5">
        <f>IF(tbl_Fact[[#This Row],[Operating_Hours]]&gt;0,tbl_Fact[[#This Row],[Operating_Hours]]*51840,0)</f>
        <v>0</v>
      </c>
    </row>
    <row r="1873" spans="1:13" hidden="1" x14ac:dyDescent="0.2">
      <c r="A1873" t="s">
        <v>5</v>
      </c>
      <c r="B1873" s="1">
        <v>44386.746655092589</v>
      </c>
      <c r="C1873" s="1">
        <v>44386.753460648149</v>
      </c>
      <c r="D1873">
        <v>9.8000001907348597</v>
      </c>
      <c r="E1873">
        <v>479894</v>
      </c>
      <c r="F1873">
        <v>272632</v>
      </c>
      <c r="G1873" t="s">
        <v>43</v>
      </c>
      <c r="H1873" t="s">
        <v>25</v>
      </c>
      <c r="I1873">
        <f>tbl_Fact[[#This Row],[Duration]] / 60</f>
        <v>0.16333333651224766</v>
      </c>
      <c r="J1873">
        <f>IF(OR(G1873="Run Time", G1873="CC (Changeover Cleaning)"), I1873, 0)</f>
        <v>0.16333333651224766</v>
      </c>
      <c r="K1873">
        <f>IF(G1873&lt;&gt;"PM (Maintenance)", I1873, 0)</f>
        <v>0.16333333651224766</v>
      </c>
      <c r="L1873" s="5">
        <f>MAX(tbl_Fact[[#This Row],[TotalBiscuitsMade]],tbl_Fact[[#This Row],[GoodMadeBiscuits]])</f>
        <v>479894</v>
      </c>
      <c r="M1873" s="5">
        <f>IF(tbl_Fact[[#This Row],[Operating_Hours]]&gt;0,tbl_Fact[[#This Row],[Operating_Hours]]*51840,0)</f>
        <v>8467.2001647949182</v>
      </c>
    </row>
    <row r="1874" spans="1:13" hidden="1" x14ac:dyDescent="0.2">
      <c r="A1874" t="s">
        <v>5</v>
      </c>
      <c r="B1874" s="1">
        <v>44386.753460648149</v>
      </c>
      <c r="C1874" s="1">
        <v>44386.75508101852</v>
      </c>
      <c r="D1874">
        <v>2.3333332538604701</v>
      </c>
      <c r="E1874">
        <v>481286</v>
      </c>
      <c r="F1874">
        <v>274237</v>
      </c>
      <c r="G1874" t="s">
        <v>44</v>
      </c>
      <c r="H1874" t="s">
        <v>25</v>
      </c>
      <c r="I1874">
        <f>tbl_Fact[[#This Row],[Duration]] / 60</f>
        <v>3.8888887564341168E-2</v>
      </c>
      <c r="J1874">
        <f>IF(OR(G1874="Run Time", G1874="CC (Changeover Cleaning)"), I1874, 0)</f>
        <v>0</v>
      </c>
      <c r="K1874">
        <f>IF(G1874&lt;&gt;"PM (Maintenance)", I1874, 0)</f>
        <v>3.8888887564341168E-2</v>
      </c>
      <c r="L1874" s="5">
        <f>MAX(tbl_Fact[[#This Row],[TotalBiscuitsMade]],tbl_Fact[[#This Row],[GoodMadeBiscuits]])</f>
        <v>481286</v>
      </c>
      <c r="M1874" s="5">
        <f>IF(tbl_Fact[[#This Row],[Operating_Hours]]&gt;0,tbl_Fact[[#This Row],[Operating_Hours]]*51840,0)</f>
        <v>0</v>
      </c>
    </row>
    <row r="1875" spans="1:13" hidden="1" x14ac:dyDescent="0.2">
      <c r="A1875" t="s">
        <v>5</v>
      </c>
      <c r="B1875" s="1">
        <v>44386.75508101852</v>
      </c>
      <c r="C1875" s="1">
        <v>44386.759895833333</v>
      </c>
      <c r="D1875">
        <v>6.9333333969116202</v>
      </c>
      <c r="E1875">
        <v>481284</v>
      </c>
      <c r="F1875">
        <v>274231</v>
      </c>
      <c r="G1875" t="s">
        <v>43</v>
      </c>
      <c r="H1875" t="s">
        <v>25</v>
      </c>
      <c r="I1875">
        <f>tbl_Fact[[#This Row],[Duration]] / 60</f>
        <v>0.11555555661519366</v>
      </c>
      <c r="J1875">
        <f>IF(OR(G1875="Run Time", G1875="CC (Changeover Cleaning)"), I1875, 0)</f>
        <v>0.11555555661519366</v>
      </c>
      <c r="K1875">
        <f>IF(G1875&lt;&gt;"PM (Maintenance)", I1875, 0)</f>
        <v>0.11555555661519366</v>
      </c>
      <c r="L1875" s="5">
        <f>MAX(tbl_Fact[[#This Row],[TotalBiscuitsMade]],tbl_Fact[[#This Row],[GoodMadeBiscuits]])</f>
        <v>481284</v>
      </c>
      <c r="M1875" s="5">
        <f>IF(tbl_Fact[[#This Row],[Operating_Hours]]&gt;0,tbl_Fact[[#This Row],[Operating_Hours]]*51840,0)</f>
        <v>5990.4000549316397</v>
      </c>
    </row>
    <row r="1876" spans="1:13" hidden="1" x14ac:dyDescent="0.2">
      <c r="A1876" t="s">
        <v>5</v>
      </c>
      <c r="B1876" s="1">
        <v>44386.759895833333</v>
      </c>
      <c r="C1876" s="1">
        <v>44386.761284722219</v>
      </c>
      <c r="D1876">
        <v>2</v>
      </c>
      <c r="E1876">
        <v>482163</v>
      </c>
      <c r="F1876">
        <v>274962</v>
      </c>
      <c r="G1876" t="s">
        <v>44</v>
      </c>
      <c r="H1876" t="s">
        <v>25</v>
      </c>
      <c r="I1876">
        <f>tbl_Fact[[#This Row],[Duration]] / 60</f>
        <v>3.3333333333333333E-2</v>
      </c>
      <c r="J1876">
        <f>IF(OR(G1876="Run Time", G1876="CC (Changeover Cleaning)"), I1876, 0)</f>
        <v>0</v>
      </c>
      <c r="K1876">
        <f>IF(G1876&lt;&gt;"PM (Maintenance)", I1876, 0)</f>
        <v>3.3333333333333333E-2</v>
      </c>
      <c r="L1876" s="5">
        <f>MAX(tbl_Fact[[#This Row],[TotalBiscuitsMade]],tbl_Fact[[#This Row],[GoodMadeBiscuits]])</f>
        <v>482163</v>
      </c>
      <c r="M1876" s="5">
        <f>IF(tbl_Fact[[#This Row],[Operating_Hours]]&gt;0,tbl_Fact[[#This Row],[Operating_Hours]]*51840,0)</f>
        <v>0</v>
      </c>
    </row>
    <row r="1877" spans="1:13" hidden="1" x14ac:dyDescent="0.2">
      <c r="A1877" t="s">
        <v>5</v>
      </c>
      <c r="B1877" s="1">
        <v>44386.761284722219</v>
      </c>
      <c r="C1877" s="1">
        <v>44386.762326388889</v>
      </c>
      <c r="D1877">
        <v>1.5</v>
      </c>
      <c r="E1877">
        <v>482225</v>
      </c>
      <c r="F1877">
        <v>274770</v>
      </c>
      <c r="G1877" t="s">
        <v>43</v>
      </c>
      <c r="H1877" t="s">
        <v>25</v>
      </c>
      <c r="I1877">
        <f>tbl_Fact[[#This Row],[Duration]] / 60</f>
        <v>2.5000000000000001E-2</v>
      </c>
      <c r="J1877">
        <f>IF(OR(G1877="Run Time", G1877="CC (Changeover Cleaning)"), I1877, 0)</f>
        <v>2.5000000000000001E-2</v>
      </c>
      <c r="K1877">
        <f>IF(G1877&lt;&gt;"PM (Maintenance)", I1877, 0)</f>
        <v>2.5000000000000001E-2</v>
      </c>
      <c r="L1877" s="5">
        <f>MAX(tbl_Fact[[#This Row],[TotalBiscuitsMade]],tbl_Fact[[#This Row],[GoodMadeBiscuits]])</f>
        <v>482225</v>
      </c>
      <c r="M1877" s="5">
        <f>IF(tbl_Fact[[#This Row],[Operating_Hours]]&gt;0,tbl_Fact[[#This Row],[Operating_Hours]]*51840,0)</f>
        <v>1296</v>
      </c>
    </row>
    <row r="1878" spans="1:13" hidden="1" x14ac:dyDescent="0.2">
      <c r="A1878" t="s">
        <v>5</v>
      </c>
      <c r="B1878" s="1">
        <v>44386.762326388889</v>
      </c>
      <c r="C1878" s="1">
        <v>44386.762858796297</v>
      </c>
      <c r="D1878">
        <v>0.76666665077209495</v>
      </c>
      <c r="E1878">
        <v>482260</v>
      </c>
      <c r="F1878">
        <v>275178</v>
      </c>
      <c r="G1878" t="s">
        <v>44</v>
      </c>
      <c r="H1878" t="s">
        <v>25</v>
      </c>
      <c r="I1878">
        <f>tbl_Fact[[#This Row],[Duration]] / 60</f>
        <v>1.2777777512868248E-2</v>
      </c>
      <c r="J1878">
        <f>IF(OR(G1878="Run Time", G1878="CC (Changeover Cleaning)"), I1878, 0)</f>
        <v>0</v>
      </c>
      <c r="K1878">
        <f>IF(G1878&lt;&gt;"PM (Maintenance)", I1878, 0)</f>
        <v>1.2777777512868248E-2</v>
      </c>
      <c r="L1878" s="5">
        <f>MAX(tbl_Fact[[#This Row],[TotalBiscuitsMade]],tbl_Fact[[#This Row],[GoodMadeBiscuits]])</f>
        <v>482260</v>
      </c>
      <c r="M1878" s="5">
        <f>IF(tbl_Fact[[#This Row],[Operating_Hours]]&gt;0,tbl_Fact[[#This Row],[Operating_Hours]]*51840,0)</f>
        <v>0</v>
      </c>
    </row>
    <row r="1879" spans="1:13" hidden="1" x14ac:dyDescent="0.2">
      <c r="A1879" t="s">
        <v>5</v>
      </c>
      <c r="B1879" s="1">
        <v>44386.762858796297</v>
      </c>
      <c r="C1879" s="1">
        <v>44386.762962962966</v>
      </c>
      <c r="D1879">
        <v>0.15000000596046401</v>
      </c>
      <c r="E1879">
        <v>482712</v>
      </c>
      <c r="F1879">
        <v>275288</v>
      </c>
      <c r="G1879" t="s">
        <v>43</v>
      </c>
      <c r="H1879" t="s">
        <v>25</v>
      </c>
      <c r="I1879">
        <f>tbl_Fact[[#This Row],[Duration]] / 60</f>
        <v>2.5000000993410667E-3</v>
      </c>
      <c r="J1879">
        <f>IF(OR(G1879="Run Time", G1879="CC (Changeover Cleaning)"), I1879, 0)</f>
        <v>2.5000000993410667E-3</v>
      </c>
      <c r="K1879">
        <f>IF(G1879&lt;&gt;"PM (Maintenance)", I1879, 0)</f>
        <v>2.5000000993410667E-3</v>
      </c>
      <c r="L1879" s="5">
        <f>MAX(tbl_Fact[[#This Row],[TotalBiscuitsMade]],tbl_Fact[[#This Row],[GoodMadeBiscuits]])</f>
        <v>482712</v>
      </c>
      <c r="M1879" s="5">
        <f>IF(tbl_Fact[[#This Row],[Operating_Hours]]&gt;0,tbl_Fact[[#This Row],[Operating_Hours]]*51840,0)</f>
        <v>129.60000514984088</v>
      </c>
    </row>
    <row r="1880" spans="1:13" hidden="1" x14ac:dyDescent="0.2">
      <c r="A1880" t="s">
        <v>5</v>
      </c>
      <c r="B1880" s="1">
        <v>44386.762962962966</v>
      </c>
      <c r="C1880" s="1">
        <v>44386.764351851853</v>
      </c>
      <c r="D1880">
        <v>2</v>
      </c>
      <c r="E1880">
        <v>483826</v>
      </c>
      <c r="F1880">
        <v>276243</v>
      </c>
      <c r="G1880" t="s">
        <v>44</v>
      </c>
      <c r="H1880" t="s">
        <v>25</v>
      </c>
      <c r="I1880">
        <f>tbl_Fact[[#This Row],[Duration]] / 60</f>
        <v>3.3333333333333333E-2</v>
      </c>
      <c r="J1880">
        <f>IF(OR(G1880="Run Time", G1880="CC (Changeover Cleaning)"), I1880, 0)</f>
        <v>0</v>
      </c>
      <c r="K1880">
        <f>IF(G1880&lt;&gt;"PM (Maintenance)", I1880, 0)</f>
        <v>3.3333333333333333E-2</v>
      </c>
      <c r="L1880" s="5">
        <f>MAX(tbl_Fact[[#This Row],[TotalBiscuitsMade]],tbl_Fact[[#This Row],[GoodMadeBiscuits]])</f>
        <v>483826</v>
      </c>
      <c r="M1880" s="5">
        <f>IF(tbl_Fact[[#This Row],[Operating_Hours]]&gt;0,tbl_Fact[[#This Row],[Operating_Hours]]*51840,0)</f>
        <v>0</v>
      </c>
    </row>
    <row r="1881" spans="1:13" hidden="1" x14ac:dyDescent="0.2">
      <c r="A1881" t="s">
        <v>5</v>
      </c>
      <c r="B1881" s="1">
        <v>44386.764351851853</v>
      </c>
      <c r="C1881" s="1">
        <v>44386.764444444445</v>
      </c>
      <c r="D1881">
        <v>0.133333340287209</v>
      </c>
      <c r="E1881">
        <v>483634</v>
      </c>
      <c r="F1881">
        <v>276436</v>
      </c>
      <c r="G1881" t="s">
        <v>43</v>
      </c>
      <c r="H1881" t="s">
        <v>25</v>
      </c>
      <c r="I1881">
        <f>tbl_Fact[[#This Row],[Duration]] / 60</f>
        <v>2.2222223381201502E-3</v>
      </c>
      <c r="J1881">
        <f>IF(OR(G1881="Run Time", G1881="CC (Changeover Cleaning)"), I1881, 0)</f>
        <v>2.2222223381201502E-3</v>
      </c>
      <c r="K1881">
        <f>IF(G1881&lt;&gt;"PM (Maintenance)", I1881, 0)</f>
        <v>2.2222223381201502E-3</v>
      </c>
      <c r="L1881" s="5">
        <f>MAX(tbl_Fact[[#This Row],[TotalBiscuitsMade]],tbl_Fact[[#This Row],[GoodMadeBiscuits]])</f>
        <v>483634</v>
      </c>
      <c r="M1881" s="5">
        <f>IF(tbl_Fact[[#This Row],[Operating_Hours]]&gt;0,tbl_Fact[[#This Row],[Operating_Hours]]*51840,0)</f>
        <v>115.20000600814859</v>
      </c>
    </row>
    <row r="1882" spans="1:13" hidden="1" x14ac:dyDescent="0.2">
      <c r="A1882" t="s">
        <v>5</v>
      </c>
      <c r="B1882" s="1">
        <v>44386.764444444445</v>
      </c>
      <c r="C1882" s="1">
        <v>44386.765335648146</v>
      </c>
      <c r="D1882">
        <v>1.2833333015441899</v>
      </c>
      <c r="E1882">
        <v>484244</v>
      </c>
      <c r="F1882">
        <v>276863</v>
      </c>
      <c r="G1882" t="s">
        <v>44</v>
      </c>
      <c r="H1882" t="s">
        <v>25</v>
      </c>
      <c r="I1882">
        <f>tbl_Fact[[#This Row],[Duration]] / 60</f>
        <v>2.1388888359069831E-2</v>
      </c>
      <c r="J1882">
        <f>IF(OR(G1882="Run Time", G1882="CC (Changeover Cleaning)"), I1882, 0)</f>
        <v>0</v>
      </c>
      <c r="K1882">
        <f>IF(G1882&lt;&gt;"PM (Maintenance)", I1882, 0)</f>
        <v>2.1388888359069831E-2</v>
      </c>
      <c r="L1882" s="5">
        <f>MAX(tbl_Fact[[#This Row],[TotalBiscuitsMade]],tbl_Fact[[#This Row],[GoodMadeBiscuits]])</f>
        <v>484244</v>
      </c>
      <c r="M1882" s="5">
        <f>IF(tbl_Fact[[#This Row],[Operating_Hours]]&gt;0,tbl_Fact[[#This Row],[Operating_Hours]]*51840,0)</f>
        <v>0</v>
      </c>
    </row>
    <row r="1883" spans="1:13" hidden="1" x14ac:dyDescent="0.2">
      <c r="A1883" t="s">
        <v>5</v>
      </c>
      <c r="B1883" s="1">
        <v>44386.765335648146</v>
      </c>
      <c r="C1883" s="1">
        <v>44386.770648148151</v>
      </c>
      <c r="D1883">
        <v>7.6500000953674299</v>
      </c>
      <c r="E1883">
        <v>483819</v>
      </c>
      <c r="F1883">
        <v>276823</v>
      </c>
      <c r="G1883" t="s">
        <v>43</v>
      </c>
      <c r="H1883" t="s">
        <v>25</v>
      </c>
      <c r="I1883">
        <f>tbl_Fact[[#This Row],[Duration]] / 60</f>
        <v>0.12750000158945715</v>
      </c>
      <c r="J1883">
        <f>IF(OR(G1883="Run Time", G1883="CC (Changeover Cleaning)"), I1883, 0)</f>
        <v>0.12750000158945715</v>
      </c>
      <c r="K1883">
        <f>IF(G1883&lt;&gt;"PM (Maintenance)", I1883, 0)</f>
        <v>0.12750000158945715</v>
      </c>
      <c r="L1883" s="5">
        <f>MAX(tbl_Fact[[#This Row],[TotalBiscuitsMade]],tbl_Fact[[#This Row],[GoodMadeBiscuits]])</f>
        <v>483819</v>
      </c>
      <c r="M1883" s="5">
        <f>IF(tbl_Fact[[#This Row],[Operating_Hours]]&gt;0,tbl_Fact[[#This Row],[Operating_Hours]]*51840,0)</f>
        <v>6609.6000823974591</v>
      </c>
    </row>
    <row r="1884" spans="1:13" hidden="1" x14ac:dyDescent="0.2">
      <c r="A1884" t="s">
        <v>5</v>
      </c>
      <c r="B1884" s="1">
        <v>44386.770648148151</v>
      </c>
      <c r="C1884" s="1">
        <v>44386.771087962959</v>
      </c>
      <c r="D1884">
        <v>0.63333332538604703</v>
      </c>
      <c r="E1884">
        <v>484452</v>
      </c>
      <c r="F1884">
        <v>277196</v>
      </c>
      <c r="G1884" t="s">
        <v>44</v>
      </c>
      <c r="H1884" t="s">
        <v>25</v>
      </c>
      <c r="I1884">
        <f>tbl_Fact[[#This Row],[Duration]] / 60</f>
        <v>1.0555555423100783E-2</v>
      </c>
      <c r="J1884">
        <f>IF(OR(G1884="Run Time", G1884="CC (Changeover Cleaning)"), I1884, 0)</f>
        <v>0</v>
      </c>
      <c r="K1884">
        <f>IF(G1884&lt;&gt;"PM (Maintenance)", I1884, 0)</f>
        <v>1.0555555423100783E-2</v>
      </c>
      <c r="L1884" s="5">
        <f>MAX(tbl_Fact[[#This Row],[TotalBiscuitsMade]],tbl_Fact[[#This Row],[GoodMadeBiscuits]])</f>
        <v>484452</v>
      </c>
      <c r="M1884" s="5">
        <f>IF(tbl_Fact[[#This Row],[Operating_Hours]]&gt;0,tbl_Fact[[#This Row],[Operating_Hours]]*51840,0)</f>
        <v>0</v>
      </c>
    </row>
    <row r="1885" spans="1:13" hidden="1" x14ac:dyDescent="0.2">
      <c r="A1885" t="s">
        <v>5</v>
      </c>
      <c r="B1885" s="1">
        <v>44386.771087962959</v>
      </c>
      <c r="C1885" s="1">
        <v>44386.771377314813</v>
      </c>
      <c r="D1885">
        <v>0.41666665673255898</v>
      </c>
      <c r="E1885">
        <v>484598</v>
      </c>
      <c r="F1885">
        <v>277384</v>
      </c>
      <c r="G1885" t="s">
        <v>43</v>
      </c>
      <c r="H1885" t="s">
        <v>25</v>
      </c>
      <c r="I1885">
        <f>tbl_Fact[[#This Row],[Duration]] / 60</f>
        <v>6.9444442788759832E-3</v>
      </c>
      <c r="J1885">
        <f>IF(OR(G1885="Run Time", G1885="CC (Changeover Cleaning)"), I1885, 0)</f>
        <v>6.9444442788759832E-3</v>
      </c>
      <c r="K1885">
        <f>IF(G1885&lt;&gt;"PM (Maintenance)", I1885, 0)</f>
        <v>6.9444442788759832E-3</v>
      </c>
      <c r="L1885" s="5">
        <f>MAX(tbl_Fact[[#This Row],[TotalBiscuitsMade]],tbl_Fact[[#This Row],[GoodMadeBiscuits]])</f>
        <v>484598</v>
      </c>
      <c r="M1885" s="5">
        <f>IF(tbl_Fact[[#This Row],[Operating_Hours]]&gt;0,tbl_Fact[[#This Row],[Operating_Hours]]*51840,0)</f>
        <v>359.99999141693098</v>
      </c>
    </row>
    <row r="1886" spans="1:13" hidden="1" x14ac:dyDescent="0.2">
      <c r="A1886" t="s">
        <v>5</v>
      </c>
      <c r="B1886" s="1">
        <v>44386.771377314813</v>
      </c>
      <c r="C1886" s="1">
        <v>44386.781840277778</v>
      </c>
      <c r="D1886">
        <v>15.0666666030884</v>
      </c>
      <c r="E1886">
        <v>494899</v>
      </c>
      <c r="F1886">
        <v>287534</v>
      </c>
      <c r="G1886" t="s">
        <v>44</v>
      </c>
      <c r="H1886" t="s">
        <v>25</v>
      </c>
      <c r="I1886">
        <f>tbl_Fact[[#This Row],[Duration]] / 60</f>
        <v>0.25111111005147335</v>
      </c>
      <c r="J1886">
        <f>IF(OR(G1886="Run Time", G1886="CC (Changeover Cleaning)"), I1886, 0)</f>
        <v>0</v>
      </c>
      <c r="K1886">
        <f>IF(G1886&lt;&gt;"PM (Maintenance)", I1886, 0)</f>
        <v>0.25111111005147335</v>
      </c>
      <c r="L1886" s="5">
        <f>MAX(tbl_Fact[[#This Row],[TotalBiscuitsMade]],tbl_Fact[[#This Row],[GoodMadeBiscuits]])</f>
        <v>494899</v>
      </c>
      <c r="M1886" s="5">
        <f>IF(tbl_Fact[[#This Row],[Operating_Hours]]&gt;0,tbl_Fact[[#This Row],[Operating_Hours]]*51840,0)</f>
        <v>0</v>
      </c>
    </row>
    <row r="1887" spans="1:13" hidden="1" x14ac:dyDescent="0.2">
      <c r="A1887" t="s">
        <v>5</v>
      </c>
      <c r="B1887" s="1">
        <v>44386.781840277778</v>
      </c>
      <c r="C1887" s="1">
        <v>44386.783252314817</v>
      </c>
      <c r="D1887">
        <v>2.0333333015441899</v>
      </c>
      <c r="E1887">
        <v>494750</v>
      </c>
      <c r="F1887">
        <v>287737</v>
      </c>
      <c r="G1887" t="s">
        <v>43</v>
      </c>
      <c r="H1887" t="s">
        <v>25</v>
      </c>
      <c r="I1887">
        <f>tbl_Fact[[#This Row],[Duration]] / 60</f>
        <v>3.3888888359069828E-2</v>
      </c>
      <c r="J1887">
        <f>IF(OR(G1887="Run Time", G1887="CC (Changeover Cleaning)"), I1887, 0)</f>
        <v>3.3888888359069828E-2</v>
      </c>
      <c r="K1887">
        <f>IF(G1887&lt;&gt;"PM (Maintenance)", I1887, 0)</f>
        <v>3.3888888359069828E-2</v>
      </c>
      <c r="L1887" s="5">
        <f>MAX(tbl_Fact[[#This Row],[TotalBiscuitsMade]],tbl_Fact[[#This Row],[GoodMadeBiscuits]])</f>
        <v>494750</v>
      </c>
      <c r="M1887" s="5">
        <f>IF(tbl_Fact[[#This Row],[Operating_Hours]]&gt;0,tbl_Fact[[#This Row],[Operating_Hours]]*51840,0)</f>
        <v>1756.7999725341799</v>
      </c>
    </row>
    <row r="1888" spans="1:13" hidden="1" x14ac:dyDescent="0.2">
      <c r="A1888" t="s">
        <v>5</v>
      </c>
      <c r="B1888" s="1">
        <v>44386.783252314817</v>
      </c>
      <c r="C1888" s="1">
        <v>44386.784108796295</v>
      </c>
      <c r="D1888">
        <v>1.2333333492279099</v>
      </c>
      <c r="E1888">
        <v>495175</v>
      </c>
      <c r="F1888">
        <v>287969</v>
      </c>
      <c r="G1888" t="s">
        <v>44</v>
      </c>
      <c r="H1888" t="s">
        <v>25</v>
      </c>
      <c r="I1888">
        <f>tbl_Fact[[#This Row],[Duration]] / 60</f>
        <v>2.0555555820465164E-2</v>
      </c>
      <c r="J1888">
        <f>IF(OR(G1888="Run Time", G1888="CC (Changeover Cleaning)"), I1888, 0)</f>
        <v>0</v>
      </c>
      <c r="K1888">
        <f>IF(G1888&lt;&gt;"PM (Maintenance)", I1888, 0)</f>
        <v>2.0555555820465164E-2</v>
      </c>
      <c r="L1888" s="5">
        <f>MAX(tbl_Fact[[#This Row],[TotalBiscuitsMade]],tbl_Fact[[#This Row],[GoodMadeBiscuits]])</f>
        <v>495175</v>
      </c>
      <c r="M1888" s="5">
        <f>IF(tbl_Fact[[#This Row],[Operating_Hours]]&gt;0,tbl_Fact[[#This Row],[Operating_Hours]]*51840,0)</f>
        <v>0</v>
      </c>
    </row>
    <row r="1889" spans="1:13" hidden="1" x14ac:dyDescent="0.2">
      <c r="A1889" t="s">
        <v>5</v>
      </c>
      <c r="B1889" s="1">
        <v>44386.784108796295</v>
      </c>
      <c r="C1889" s="1">
        <v>44386.801481481481</v>
      </c>
      <c r="D1889">
        <v>25.016666412353501</v>
      </c>
      <c r="E1889">
        <v>495500</v>
      </c>
      <c r="F1889">
        <v>290</v>
      </c>
      <c r="G1889" t="s">
        <v>43</v>
      </c>
      <c r="H1889" t="s">
        <v>25</v>
      </c>
      <c r="I1889">
        <f>tbl_Fact[[#This Row],[Duration]] / 60</f>
        <v>0.41694444020589166</v>
      </c>
      <c r="J1889">
        <f>IF(OR(G1889="Run Time", G1889="CC (Changeover Cleaning)"), I1889, 0)</f>
        <v>0.41694444020589166</v>
      </c>
      <c r="K1889">
        <f>IF(G1889&lt;&gt;"PM (Maintenance)", I1889, 0)</f>
        <v>0.41694444020589166</v>
      </c>
      <c r="L1889" s="5">
        <f>MAX(tbl_Fact[[#This Row],[TotalBiscuitsMade]],tbl_Fact[[#This Row],[GoodMadeBiscuits]])</f>
        <v>495500</v>
      </c>
      <c r="M1889" s="5">
        <f>IF(tbl_Fact[[#This Row],[Operating_Hours]]&gt;0,tbl_Fact[[#This Row],[Operating_Hours]]*51840,0)</f>
        <v>21614.399780273423</v>
      </c>
    </row>
    <row r="1890" spans="1:13" hidden="1" x14ac:dyDescent="0.2">
      <c r="A1890" t="s">
        <v>5</v>
      </c>
      <c r="B1890" s="1">
        <v>44386.784108796295</v>
      </c>
      <c r="C1890" s="1">
        <v>44386.784108796295</v>
      </c>
      <c r="D1890">
        <v>0</v>
      </c>
      <c r="E1890">
        <v>495572</v>
      </c>
      <c r="F1890">
        <v>394</v>
      </c>
      <c r="G1890" t="s">
        <v>43</v>
      </c>
      <c r="H1890" t="s">
        <v>25</v>
      </c>
      <c r="I1890">
        <f>tbl_Fact[[#This Row],[Duration]] / 60</f>
        <v>0</v>
      </c>
      <c r="J1890">
        <f>IF(OR(G1890="Run Time", G1890="CC (Changeover Cleaning)"), I1890, 0)</f>
        <v>0</v>
      </c>
      <c r="K1890">
        <f>IF(G1890&lt;&gt;"PM (Maintenance)", I1890, 0)</f>
        <v>0</v>
      </c>
      <c r="L1890" s="5">
        <f>MAX(tbl_Fact[[#This Row],[TotalBiscuitsMade]],tbl_Fact[[#This Row],[GoodMadeBiscuits]])</f>
        <v>495572</v>
      </c>
      <c r="M1890" s="5">
        <f>IF(tbl_Fact[[#This Row],[Operating_Hours]]&gt;0,tbl_Fact[[#This Row],[Operating_Hours]]*51840,0)</f>
        <v>0</v>
      </c>
    </row>
    <row r="1891" spans="1:13" hidden="1" x14ac:dyDescent="0.2">
      <c r="A1891" t="s">
        <v>5</v>
      </c>
      <c r="B1891" s="1">
        <v>44386.801481481481</v>
      </c>
      <c r="C1891" s="1">
        <v>44386.803310185183</v>
      </c>
      <c r="D1891">
        <v>2.63333344459534</v>
      </c>
      <c r="E1891">
        <v>496860</v>
      </c>
      <c r="F1891">
        <v>1930</v>
      </c>
      <c r="G1891" t="s">
        <v>44</v>
      </c>
      <c r="H1891" t="s">
        <v>25</v>
      </c>
      <c r="I1891">
        <f>tbl_Fact[[#This Row],[Duration]] / 60</f>
        <v>4.3888890743255665E-2</v>
      </c>
      <c r="J1891">
        <f>IF(OR(G1891="Run Time", G1891="CC (Changeover Cleaning)"), I1891, 0)</f>
        <v>0</v>
      </c>
      <c r="K1891">
        <f>IF(G1891&lt;&gt;"PM (Maintenance)", I1891, 0)</f>
        <v>4.3888890743255665E-2</v>
      </c>
      <c r="L1891" s="5">
        <f>MAX(tbl_Fact[[#This Row],[TotalBiscuitsMade]],tbl_Fact[[#This Row],[GoodMadeBiscuits]])</f>
        <v>496860</v>
      </c>
      <c r="M1891" s="5">
        <f>IF(tbl_Fact[[#This Row],[Operating_Hours]]&gt;0,tbl_Fact[[#This Row],[Operating_Hours]]*51840,0)</f>
        <v>0</v>
      </c>
    </row>
    <row r="1892" spans="1:13" hidden="1" x14ac:dyDescent="0.2">
      <c r="A1892" t="s">
        <v>5</v>
      </c>
      <c r="B1892" s="1">
        <v>44386.803310185183</v>
      </c>
      <c r="C1892" s="1">
        <v>44386.8046412037</v>
      </c>
      <c r="D1892">
        <v>1.9166666269302399</v>
      </c>
      <c r="E1892">
        <v>496731</v>
      </c>
      <c r="F1892">
        <v>1984</v>
      </c>
      <c r="G1892" t="s">
        <v>43</v>
      </c>
      <c r="H1892" t="s">
        <v>25</v>
      </c>
      <c r="I1892">
        <f>tbl_Fact[[#This Row],[Duration]] / 60</f>
        <v>3.1944443782170664E-2</v>
      </c>
      <c r="J1892">
        <f>IF(OR(G1892="Run Time", G1892="CC (Changeover Cleaning)"), I1892, 0)</f>
        <v>3.1944443782170664E-2</v>
      </c>
      <c r="K1892">
        <f>IF(G1892&lt;&gt;"PM (Maintenance)", I1892, 0)</f>
        <v>3.1944443782170664E-2</v>
      </c>
      <c r="L1892" s="5">
        <f>MAX(tbl_Fact[[#This Row],[TotalBiscuitsMade]],tbl_Fact[[#This Row],[GoodMadeBiscuits]])</f>
        <v>496731</v>
      </c>
      <c r="M1892" s="5">
        <f>IF(tbl_Fact[[#This Row],[Operating_Hours]]&gt;0,tbl_Fact[[#This Row],[Operating_Hours]]*51840,0)</f>
        <v>1655.9999656677273</v>
      </c>
    </row>
    <row r="1893" spans="1:13" hidden="1" x14ac:dyDescent="0.2">
      <c r="A1893" t="s">
        <v>5</v>
      </c>
      <c r="B1893" s="1">
        <v>44386.8046412037</v>
      </c>
      <c r="C1893" s="1">
        <v>44386.817650462966</v>
      </c>
      <c r="D1893">
        <v>18.733333587646499</v>
      </c>
      <c r="E1893">
        <v>510022</v>
      </c>
      <c r="F1893">
        <v>14770</v>
      </c>
      <c r="G1893" t="s">
        <v>44</v>
      </c>
      <c r="H1893" t="s">
        <v>25</v>
      </c>
      <c r="I1893">
        <f>tbl_Fact[[#This Row],[Duration]] / 60</f>
        <v>0.31222222646077497</v>
      </c>
      <c r="J1893">
        <f>IF(OR(G1893="Run Time", G1893="CC (Changeover Cleaning)"), I1893, 0)</f>
        <v>0</v>
      </c>
      <c r="K1893">
        <f>IF(G1893&lt;&gt;"PM (Maintenance)", I1893, 0)</f>
        <v>0.31222222646077497</v>
      </c>
      <c r="L1893" s="5">
        <f>MAX(tbl_Fact[[#This Row],[TotalBiscuitsMade]],tbl_Fact[[#This Row],[GoodMadeBiscuits]])</f>
        <v>510022</v>
      </c>
      <c r="M1893" s="5">
        <f>IF(tbl_Fact[[#This Row],[Operating_Hours]]&gt;0,tbl_Fact[[#This Row],[Operating_Hours]]*51840,0)</f>
        <v>0</v>
      </c>
    </row>
    <row r="1894" spans="1:13" hidden="1" x14ac:dyDescent="0.2">
      <c r="A1894" t="s">
        <v>5</v>
      </c>
      <c r="B1894" s="1">
        <v>44386.817650462966</v>
      </c>
      <c r="C1894" s="1">
        <v>44386.817754629628</v>
      </c>
      <c r="D1894">
        <v>0.15000000596046401</v>
      </c>
      <c r="E1894">
        <v>510214</v>
      </c>
      <c r="F1894">
        <v>15060</v>
      </c>
      <c r="G1894" t="s">
        <v>43</v>
      </c>
      <c r="H1894" t="s">
        <v>25</v>
      </c>
      <c r="I1894">
        <f>tbl_Fact[[#This Row],[Duration]] / 60</f>
        <v>2.5000000993410667E-3</v>
      </c>
      <c r="J1894">
        <f>IF(OR(G1894="Run Time", G1894="CC (Changeover Cleaning)"), I1894, 0)</f>
        <v>2.5000000993410667E-3</v>
      </c>
      <c r="K1894">
        <f>IF(G1894&lt;&gt;"PM (Maintenance)", I1894, 0)</f>
        <v>2.5000000993410667E-3</v>
      </c>
      <c r="L1894" s="5">
        <f>MAX(tbl_Fact[[#This Row],[TotalBiscuitsMade]],tbl_Fact[[#This Row],[GoodMadeBiscuits]])</f>
        <v>510214</v>
      </c>
      <c r="M1894" s="5">
        <f>IF(tbl_Fact[[#This Row],[Operating_Hours]]&gt;0,tbl_Fact[[#This Row],[Operating_Hours]]*51840,0)</f>
        <v>129.60000514984088</v>
      </c>
    </row>
    <row r="1895" spans="1:13" hidden="1" x14ac:dyDescent="0.2">
      <c r="A1895" t="s">
        <v>5</v>
      </c>
      <c r="B1895" s="1">
        <v>44386.817754629628</v>
      </c>
      <c r="C1895" s="1">
        <v>44386.838854166665</v>
      </c>
      <c r="D1895">
        <v>30.3833332061768</v>
      </c>
      <c r="E1895">
        <v>531406</v>
      </c>
      <c r="F1895">
        <v>36390</v>
      </c>
      <c r="G1895" t="s">
        <v>44</v>
      </c>
      <c r="H1895" t="s">
        <v>25</v>
      </c>
      <c r="I1895">
        <f>tbl_Fact[[#This Row],[Duration]] / 60</f>
        <v>0.50638888676961336</v>
      </c>
      <c r="J1895">
        <f>IF(OR(G1895="Run Time", G1895="CC (Changeover Cleaning)"), I1895, 0)</f>
        <v>0</v>
      </c>
      <c r="K1895">
        <f>IF(G1895&lt;&gt;"PM (Maintenance)", I1895, 0)</f>
        <v>0.50638888676961336</v>
      </c>
      <c r="L1895" s="5">
        <f>MAX(tbl_Fact[[#This Row],[TotalBiscuitsMade]],tbl_Fact[[#This Row],[GoodMadeBiscuits]])</f>
        <v>531406</v>
      </c>
      <c r="M1895" s="5">
        <f>IF(tbl_Fact[[#This Row],[Operating_Hours]]&gt;0,tbl_Fact[[#This Row],[Operating_Hours]]*51840,0)</f>
        <v>0</v>
      </c>
    </row>
    <row r="1896" spans="1:13" hidden="1" x14ac:dyDescent="0.2">
      <c r="A1896" t="s">
        <v>5</v>
      </c>
      <c r="B1896" s="1">
        <v>44386.838854166665</v>
      </c>
      <c r="C1896" s="1">
        <v>44386.841585648152</v>
      </c>
      <c r="D1896">
        <v>3.9333333969116202</v>
      </c>
      <c r="E1896">
        <v>531580</v>
      </c>
      <c r="F1896">
        <v>36543</v>
      </c>
      <c r="G1896" t="s">
        <v>43</v>
      </c>
      <c r="H1896" t="s">
        <v>25</v>
      </c>
      <c r="I1896">
        <f>tbl_Fact[[#This Row],[Duration]] / 60</f>
        <v>6.5555556615193675E-2</v>
      </c>
      <c r="J1896">
        <f>IF(OR(G1896="Run Time", G1896="CC (Changeover Cleaning)"), I1896, 0)</f>
        <v>6.5555556615193675E-2</v>
      </c>
      <c r="K1896">
        <f>IF(G1896&lt;&gt;"PM (Maintenance)", I1896, 0)</f>
        <v>6.5555556615193675E-2</v>
      </c>
      <c r="L1896" s="5">
        <f>MAX(tbl_Fact[[#This Row],[TotalBiscuitsMade]],tbl_Fact[[#This Row],[GoodMadeBiscuits]])</f>
        <v>531580</v>
      </c>
      <c r="M1896" s="5">
        <f>IF(tbl_Fact[[#This Row],[Operating_Hours]]&gt;0,tbl_Fact[[#This Row],[Operating_Hours]]*51840,0)</f>
        <v>3398.4000549316402</v>
      </c>
    </row>
    <row r="1897" spans="1:13" hidden="1" x14ac:dyDescent="0.2">
      <c r="A1897" t="s">
        <v>5</v>
      </c>
      <c r="B1897" s="1">
        <v>44386.841585648152</v>
      </c>
      <c r="C1897" s="1">
        <v>44386.847743055558</v>
      </c>
      <c r="D1897">
        <v>8.8666667938232404</v>
      </c>
      <c r="E1897">
        <v>537371</v>
      </c>
      <c r="F1897">
        <v>42480</v>
      </c>
      <c r="G1897" t="s">
        <v>44</v>
      </c>
      <c r="H1897" t="s">
        <v>25</v>
      </c>
      <c r="I1897">
        <f>tbl_Fact[[#This Row],[Duration]] / 60</f>
        <v>0.14777777989705401</v>
      </c>
      <c r="J1897">
        <f>IF(OR(G1897="Run Time", G1897="CC (Changeover Cleaning)"), I1897, 0)</f>
        <v>0</v>
      </c>
      <c r="K1897">
        <f>IF(G1897&lt;&gt;"PM (Maintenance)", I1897, 0)</f>
        <v>0.14777777989705401</v>
      </c>
      <c r="L1897" s="5">
        <f>MAX(tbl_Fact[[#This Row],[TotalBiscuitsMade]],tbl_Fact[[#This Row],[GoodMadeBiscuits]])</f>
        <v>537371</v>
      </c>
      <c r="M1897" s="5">
        <f>IF(tbl_Fact[[#This Row],[Operating_Hours]]&gt;0,tbl_Fact[[#This Row],[Operating_Hours]]*51840,0)</f>
        <v>0</v>
      </c>
    </row>
    <row r="1898" spans="1:13" hidden="1" x14ac:dyDescent="0.2">
      <c r="A1898" t="s">
        <v>5</v>
      </c>
      <c r="B1898" s="1">
        <v>44386.847743055558</v>
      </c>
      <c r="C1898" s="1">
        <v>44386.84915509259</v>
      </c>
      <c r="D1898">
        <v>2.0333333015441899</v>
      </c>
      <c r="E1898">
        <v>537672</v>
      </c>
      <c r="F1898">
        <v>42218</v>
      </c>
      <c r="G1898" t="s">
        <v>43</v>
      </c>
      <c r="H1898" t="s">
        <v>25</v>
      </c>
      <c r="I1898">
        <f>tbl_Fact[[#This Row],[Duration]] / 60</f>
        <v>3.3888888359069828E-2</v>
      </c>
      <c r="J1898">
        <f>IF(OR(G1898="Run Time", G1898="CC (Changeover Cleaning)"), I1898, 0)</f>
        <v>3.3888888359069828E-2</v>
      </c>
      <c r="K1898">
        <f>IF(G1898&lt;&gt;"PM (Maintenance)", I1898, 0)</f>
        <v>3.3888888359069828E-2</v>
      </c>
      <c r="L1898" s="5">
        <f>MAX(tbl_Fact[[#This Row],[TotalBiscuitsMade]],tbl_Fact[[#This Row],[GoodMadeBiscuits]])</f>
        <v>537672</v>
      </c>
      <c r="M1898" s="5">
        <f>IF(tbl_Fact[[#This Row],[Operating_Hours]]&gt;0,tbl_Fact[[#This Row],[Operating_Hours]]*51840,0)</f>
        <v>1756.7999725341799</v>
      </c>
    </row>
    <row r="1899" spans="1:13" hidden="1" x14ac:dyDescent="0.2">
      <c r="A1899" t="s">
        <v>5</v>
      </c>
      <c r="B1899" s="1">
        <v>44386.84915509259</v>
      </c>
      <c r="C1899" s="1">
        <v>44386.849537037036</v>
      </c>
      <c r="D1899">
        <v>0.55000001192092896</v>
      </c>
      <c r="E1899">
        <v>537693</v>
      </c>
      <c r="F1899">
        <v>42522</v>
      </c>
      <c r="G1899" t="s">
        <v>44</v>
      </c>
      <c r="H1899" t="s">
        <v>25</v>
      </c>
      <c r="I1899">
        <f>tbl_Fact[[#This Row],[Duration]] / 60</f>
        <v>9.1666668653488156E-3</v>
      </c>
      <c r="J1899">
        <f>IF(OR(G1899="Run Time", G1899="CC (Changeover Cleaning)"), I1899, 0)</f>
        <v>0</v>
      </c>
      <c r="K1899">
        <f>IF(G1899&lt;&gt;"PM (Maintenance)", I1899, 0)</f>
        <v>9.1666668653488156E-3</v>
      </c>
      <c r="L1899" s="5">
        <f>MAX(tbl_Fact[[#This Row],[TotalBiscuitsMade]],tbl_Fact[[#This Row],[GoodMadeBiscuits]])</f>
        <v>537693</v>
      </c>
      <c r="M1899" s="5">
        <f>IF(tbl_Fact[[#This Row],[Operating_Hours]]&gt;0,tbl_Fact[[#This Row],[Operating_Hours]]*51840,0)</f>
        <v>0</v>
      </c>
    </row>
    <row r="1900" spans="1:13" hidden="1" x14ac:dyDescent="0.2">
      <c r="A1900" t="s">
        <v>5</v>
      </c>
      <c r="B1900" s="1">
        <v>44386.849537037036</v>
      </c>
      <c r="C1900" s="1">
        <v>44386.850324074076</v>
      </c>
      <c r="D1900">
        <v>1.13333332538605</v>
      </c>
      <c r="E1900">
        <v>537727</v>
      </c>
      <c r="F1900">
        <v>42385</v>
      </c>
      <c r="G1900" t="s">
        <v>43</v>
      </c>
      <c r="H1900" t="s">
        <v>25</v>
      </c>
      <c r="I1900">
        <f>tbl_Fact[[#This Row],[Duration]] / 60</f>
        <v>1.8888888756434168E-2</v>
      </c>
      <c r="J1900">
        <f>IF(OR(G1900="Run Time", G1900="CC (Changeover Cleaning)"), I1900, 0)</f>
        <v>1.8888888756434168E-2</v>
      </c>
      <c r="K1900">
        <f>IF(G1900&lt;&gt;"PM (Maintenance)", I1900, 0)</f>
        <v>1.8888888756434168E-2</v>
      </c>
      <c r="L1900" s="5">
        <f>MAX(tbl_Fact[[#This Row],[TotalBiscuitsMade]],tbl_Fact[[#This Row],[GoodMadeBiscuits]])</f>
        <v>537727</v>
      </c>
      <c r="M1900" s="5">
        <f>IF(tbl_Fact[[#This Row],[Operating_Hours]]&gt;0,tbl_Fact[[#This Row],[Operating_Hours]]*51840,0)</f>
        <v>979.19999313354731</v>
      </c>
    </row>
    <row r="1901" spans="1:13" hidden="1" x14ac:dyDescent="0.2">
      <c r="A1901" t="s">
        <v>5</v>
      </c>
      <c r="B1901" s="1">
        <v>44386.850324074076</v>
      </c>
      <c r="C1901" s="1">
        <v>44386.854861111111</v>
      </c>
      <c r="D1901">
        <v>6.5333333015441903</v>
      </c>
      <c r="E1901">
        <v>541906</v>
      </c>
      <c r="F1901">
        <v>46854</v>
      </c>
      <c r="G1901" t="s">
        <v>44</v>
      </c>
      <c r="H1901" t="s">
        <v>25</v>
      </c>
      <c r="I1901">
        <f>tbl_Fact[[#This Row],[Duration]] / 60</f>
        <v>0.10888888835906983</v>
      </c>
      <c r="J1901">
        <f>IF(OR(G1901="Run Time", G1901="CC (Changeover Cleaning)"), I1901, 0)</f>
        <v>0</v>
      </c>
      <c r="K1901">
        <f>IF(G1901&lt;&gt;"PM (Maintenance)", I1901, 0)</f>
        <v>0.10888888835906983</v>
      </c>
      <c r="L1901" s="5">
        <f>MAX(tbl_Fact[[#This Row],[TotalBiscuitsMade]],tbl_Fact[[#This Row],[GoodMadeBiscuits]])</f>
        <v>541906</v>
      </c>
      <c r="M1901" s="5">
        <f>IF(tbl_Fact[[#This Row],[Operating_Hours]]&gt;0,tbl_Fact[[#This Row],[Operating_Hours]]*51840,0)</f>
        <v>0</v>
      </c>
    </row>
    <row r="1902" spans="1:13" hidden="1" x14ac:dyDescent="0.2">
      <c r="A1902" t="s">
        <v>5</v>
      </c>
      <c r="B1902" s="1">
        <v>44386.854861111111</v>
      </c>
      <c r="C1902" s="1">
        <v>44386.855578703704</v>
      </c>
      <c r="D1902">
        <v>1.0333333015441899</v>
      </c>
      <c r="E1902">
        <v>542147</v>
      </c>
      <c r="F1902">
        <v>46825</v>
      </c>
      <c r="G1902" t="s">
        <v>43</v>
      </c>
      <c r="H1902" t="s">
        <v>25</v>
      </c>
      <c r="I1902">
        <f>tbl_Fact[[#This Row],[Duration]] / 60</f>
        <v>1.7222221692403165E-2</v>
      </c>
      <c r="J1902">
        <f>IF(OR(G1902="Run Time", G1902="CC (Changeover Cleaning)"), I1902, 0)</f>
        <v>1.7222221692403165E-2</v>
      </c>
      <c r="K1902">
        <f>IF(G1902&lt;&gt;"PM (Maintenance)", I1902, 0)</f>
        <v>1.7222221692403165E-2</v>
      </c>
      <c r="L1902" s="5">
        <f>MAX(tbl_Fact[[#This Row],[TotalBiscuitsMade]],tbl_Fact[[#This Row],[GoodMadeBiscuits]])</f>
        <v>542147</v>
      </c>
      <c r="M1902" s="5">
        <f>IF(tbl_Fact[[#This Row],[Operating_Hours]]&gt;0,tbl_Fact[[#This Row],[Operating_Hours]]*51840,0)</f>
        <v>892.79997253418014</v>
      </c>
    </row>
    <row r="1903" spans="1:13" hidden="1" x14ac:dyDescent="0.2">
      <c r="A1903" t="s">
        <v>5</v>
      </c>
      <c r="B1903" s="1">
        <v>44386.855578703704</v>
      </c>
      <c r="C1903" s="1">
        <v>44386.869490740741</v>
      </c>
      <c r="D1903">
        <v>20.033332824706999</v>
      </c>
      <c r="E1903">
        <v>555701</v>
      </c>
      <c r="F1903">
        <v>60539</v>
      </c>
      <c r="G1903" t="s">
        <v>44</v>
      </c>
      <c r="H1903" t="s">
        <v>25</v>
      </c>
      <c r="I1903">
        <f>tbl_Fact[[#This Row],[Duration]] / 60</f>
        <v>0.33388888041178333</v>
      </c>
      <c r="J1903">
        <f>IF(OR(G1903="Run Time", G1903="CC (Changeover Cleaning)"), I1903, 0)</f>
        <v>0</v>
      </c>
      <c r="K1903">
        <f>IF(G1903&lt;&gt;"PM (Maintenance)", I1903, 0)</f>
        <v>0.33388888041178333</v>
      </c>
      <c r="L1903" s="5">
        <f>MAX(tbl_Fact[[#This Row],[TotalBiscuitsMade]],tbl_Fact[[#This Row],[GoodMadeBiscuits]])</f>
        <v>555701</v>
      </c>
      <c r="M1903" s="5">
        <f>IF(tbl_Fact[[#This Row],[Operating_Hours]]&gt;0,tbl_Fact[[#This Row],[Operating_Hours]]*51840,0)</f>
        <v>0</v>
      </c>
    </row>
    <row r="1904" spans="1:13" hidden="1" x14ac:dyDescent="0.2">
      <c r="A1904" t="s">
        <v>5</v>
      </c>
      <c r="B1904" s="1">
        <v>44386.869490740741</v>
      </c>
      <c r="C1904" s="1">
        <v>44386.870474537034</v>
      </c>
      <c r="D1904">
        <v>1.4166666269302399</v>
      </c>
      <c r="E1904">
        <v>556120</v>
      </c>
      <c r="F1904">
        <v>60963</v>
      </c>
      <c r="G1904" t="s">
        <v>43</v>
      </c>
      <c r="H1904" t="s">
        <v>25</v>
      </c>
      <c r="I1904">
        <f>tbl_Fact[[#This Row],[Duration]] / 60</f>
        <v>2.3611110448837333E-2</v>
      </c>
      <c r="J1904">
        <f>IF(OR(G1904="Run Time", G1904="CC (Changeover Cleaning)"), I1904, 0)</f>
        <v>2.3611110448837333E-2</v>
      </c>
      <c r="K1904">
        <f>IF(G1904&lt;&gt;"PM (Maintenance)", I1904, 0)</f>
        <v>2.3611110448837333E-2</v>
      </c>
      <c r="L1904" s="5">
        <f>MAX(tbl_Fact[[#This Row],[TotalBiscuitsMade]],tbl_Fact[[#This Row],[GoodMadeBiscuits]])</f>
        <v>556120</v>
      </c>
      <c r="M1904" s="5">
        <f>IF(tbl_Fact[[#This Row],[Operating_Hours]]&gt;0,tbl_Fact[[#This Row],[Operating_Hours]]*51840,0)</f>
        <v>1223.9999656677273</v>
      </c>
    </row>
    <row r="1905" spans="1:13" hidden="1" x14ac:dyDescent="0.2">
      <c r="A1905" t="s">
        <v>5</v>
      </c>
      <c r="B1905" s="1">
        <v>44386.870474537034</v>
      </c>
      <c r="C1905" s="1">
        <v>44386.896064814813</v>
      </c>
      <c r="D1905">
        <v>36.849998474121101</v>
      </c>
      <c r="E1905">
        <v>581612</v>
      </c>
      <c r="F1905">
        <v>86521</v>
      </c>
      <c r="G1905" t="s">
        <v>44</v>
      </c>
      <c r="H1905" t="s">
        <v>25</v>
      </c>
      <c r="I1905">
        <f>tbl_Fact[[#This Row],[Duration]] / 60</f>
        <v>0.6141666412353517</v>
      </c>
      <c r="J1905">
        <f>IF(OR(G1905="Run Time", G1905="CC (Changeover Cleaning)"), I1905, 0)</f>
        <v>0</v>
      </c>
      <c r="K1905">
        <f>IF(G1905&lt;&gt;"PM (Maintenance)", I1905, 0)</f>
        <v>0.6141666412353517</v>
      </c>
      <c r="L1905" s="5">
        <f>MAX(tbl_Fact[[#This Row],[TotalBiscuitsMade]],tbl_Fact[[#This Row],[GoodMadeBiscuits]])</f>
        <v>581612</v>
      </c>
      <c r="M1905" s="5">
        <f>IF(tbl_Fact[[#This Row],[Operating_Hours]]&gt;0,tbl_Fact[[#This Row],[Operating_Hours]]*51840,0)</f>
        <v>0</v>
      </c>
    </row>
    <row r="1906" spans="1:13" hidden="1" x14ac:dyDescent="0.2">
      <c r="A1906" t="s">
        <v>5</v>
      </c>
      <c r="B1906" s="1">
        <v>44386.896064814813</v>
      </c>
      <c r="C1906" s="1">
        <v>44386.896979166668</v>
      </c>
      <c r="D1906">
        <v>1.31666672229767</v>
      </c>
      <c r="E1906">
        <v>581565</v>
      </c>
      <c r="F1906">
        <v>86832</v>
      </c>
      <c r="G1906" t="s">
        <v>43</v>
      </c>
      <c r="H1906" t="s">
        <v>25</v>
      </c>
      <c r="I1906">
        <f>tbl_Fact[[#This Row],[Duration]] / 60</f>
        <v>2.1944445371627833E-2</v>
      </c>
      <c r="J1906">
        <f>IF(OR(G1906="Run Time", G1906="CC (Changeover Cleaning)"), I1906, 0)</f>
        <v>2.1944445371627833E-2</v>
      </c>
      <c r="K1906">
        <f>IF(G1906&lt;&gt;"PM (Maintenance)", I1906, 0)</f>
        <v>2.1944445371627833E-2</v>
      </c>
      <c r="L1906" s="5">
        <f>MAX(tbl_Fact[[#This Row],[TotalBiscuitsMade]],tbl_Fact[[#This Row],[GoodMadeBiscuits]])</f>
        <v>581565</v>
      </c>
      <c r="M1906" s="5">
        <f>IF(tbl_Fact[[#This Row],[Operating_Hours]]&gt;0,tbl_Fact[[#This Row],[Operating_Hours]]*51840,0)</f>
        <v>1137.6000480651869</v>
      </c>
    </row>
    <row r="1907" spans="1:13" hidden="1" x14ac:dyDescent="0.2">
      <c r="A1907" t="s">
        <v>5</v>
      </c>
      <c r="B1907" s="1">
        <v>44386.896979166668</v>
      </c>
      <c r="C1907" s="1">
        <v>44386.897430555553</v>
      </c>
      <c r="D1907">
        <v>0.64999997615814198</v>
      </c>
      <c r="E1907">
        <v>582071</v>
      </c>
      <c r="F1907">
        <v>86639</v>
      </c>
      <c r="G1907" t="s">
        <v>44</v>
      </c>
      <c r="H1907" t="s">
        <v>25</v>
      </c>
      <c r="I1907">
        <f>tbl_Fact[[#This Row],[Duration]] / 60</f>
        <v>1.0833332935969033E-2</v>
      </c>
      <c r="J1907">
        <f>IF(OR(G1907="Run Time", G1907="CC (Changeover Cleaning)"), I1907, 0)</f>
        <v>0</v>
      </c>
      <c r="K1907">
        <f>IF(G1907&lt;&gt;"PM (Maintenance)", I1907, 0)</f>
        <v>1.0833332935969033E-2</v>
      </c>
      <c r="L1907" s="5">
        <f>MAX(tbl_Fact[[#This Row],[TotalBiscuitsMade]],tbl_Fact[[#This Row],[GoodMadeBiscuits]])</f>
        <v>582071</v>
      </c>
      <c r="M1907" s="5">
        <f>IF(tbl_Fact[[#This Row],[Operating_Hours]]&gt;0,tbl_Fact[[#This Row],[Operating_Hours]]*51840,0)</f>
        <v>0</v>
      </c>
    </row>
    <row r="1908" spans="1:13" hidden="1" x14ac:dyDescent="0.2">
      <c r="A1908" t="s">
        <v>5</v>
      </c>
      <c r="B1908" s="1">
        <v>44386.897430555553</v>
      </c>
      <c r="C1908" s="1">
        <v>44386.899687500001</v>
      </c>
      <c r="D1908">
        <v>3.25</v>
      </c>
      <c r="E1908">
        <v>582116</v>
      </c>
      <c r="F1908">
        <v>87129</v>
      </c>
      <c r="G1908" t="s">
        <v>43</v>
      </c>
      <c r="H1908" t="s">
        <v>25</v>
      </c>
      <c r="I1908">
        <f>tbl_Fact[[#This Row],[Duration]] / 60</f>
        <v>5.4166666666666669E-2</v>
      </c>
      <c r="J1908">
        <f>IF(OR(G1908="Run Time", G1908="CC (Changeover Cleaning)"), I1908, 0)</f>
        <v>5.4166666666666669E-2</v>
      </c>
      <c r="K1908">
        <f>IF(G1908&lt;&gt;"PM (Maintenance)", I1908, 0)</f>
        <v>5.4166666666666669E-2</v>
      </c>
      <c r="L1908" s="5">
        <f>MAX(tbl_Fact[[#This Row],[TotalBiscuitsMade]],tbl_Fact[[#This Row],[GoodMadeBiscuits]])</f>
        <v>582116</v>
      </c>
      <c r="M1908" s="5">
        <f>IF(tbl_Fact[[#This Row],[Operating_Hours]]&gt;0,tbl_Fact[[#This Row],[Operating_Hours]]*51840,0)</f>
        <v>2808</v>
      </c>
    </row>
    <row r="1909" spans="1:13" hidden="1" x14ac:dyDescent="0.2">
      <c r="A1909" t="s">
        <v>5</v>
      </c>
      <c r="B1909" s="1">
        <v>44386.899687500001</v>
      </c>
      <c r="C1909" s="1">
        <v>44386.900173611109</v>
      </c>
      <c r="D1909">
        <v>0.69999998807907104</v>
      </c>
      <c r="E1909">
        <v>582088</v>
      </c>
      <c r="F1909">
        <v>87102</v>
      </c>
      <c r="G1909" t="s">
        <v>44</v>
      </c>
      <c r="H1909" t="s">
        <v>25</v>
      </c>
      <c r="I1909">
        <f>tbl_Fact[[#This Row],[Duration]] / 60</f>
        <v>1.1666666467984517E-2</v>
      </c>
      <c r="J1909">
        <f>IF(OR(G1909="Run Time", G1909="CC (Changeover Cleaning)"), I1909, 0)</f>
        <v>0</v>
      </c>
      <c r="K1909">
        <f>IF(G1909&lt;&gt;"PM (Maintenance)", I1909, 0)</f>
        <v>1.1666666467984517E-2</v>
      </c>
      <c r="L1909" s="5">
        <f>MAX(tbl_Fact[[#This Row],[TotalBiscuitsMade]],tbl_Fact[[#This Row],[GoodMadeBiscuits]])</f>
        <v>582088</v>
      </c>
      <c r="M1909" s="5">
        <f>IF(tbl_Fact[[#This Row],[Operating_Hours]]&gt;0,tbl_Fact[[#This Row],[Operating_Hours]]*51840,0)</f>
        <v>0</v>
      </c>
    </row>
    <row r="1910" spans="1:13" hidden="1" x14ac:dyDescent="0.2">
      <c r="A1910" t="s">
        <v>5</v>
      </c>
      <c r="B1910" s="1">
        <v>44386.900173611109</v>
      </c>
      <c r="C1910" s="1">
        <v>44386.900266203702</v>
      </c>
      <c r="D1910">
        <v>0.133333340287209</v>
      </c>
      <c r="E1910">
        <v>582108</v>
      </c>
      <c r="F1910">
        <v>87288</v>
      </c>
      <c r="G1910" t="s">
        <v>43</v>
      </c>
      <c r="H1910" t="s">
        <v>25</v>
      </c>
      <c r="I1910">
        <f>tbl_Fact[[#This Row],[Duration]] / 60</f>
        <v>2.2222223381201502E-3</v>
      </c>
      <c r="J1910">
        <f>IF(OR(G1910="Run Time", G1910="CC (Changeover Cleaning)"), I1910, 0)</f>
        <v>2.2222223381201502E-3</v>
      </c>
      <c r="K1910">
        <f>IF(G1910&lt;&gt;"PM (Maintenance)", I1910, 0)</f>
        <v>2.2222223381201502E-3</v>
      </c>
      <c r="L1910" s="5">
        <f>MAX(tbl_Fact[[#This Row],[TotalBiscuitsMade]],tbl_Fact[[#This Row],[GoodMadeBiscuits]])</f>
        <v>582108</v>
      </c>
      <c r="M1910" s="5">
        <f>IF(tbl_Fact[[#This Row],[Operating_Hours]]&gt;0,tbl_Fact[[#This Row],[Operating_Hours]]*51840,0)</f>
        <v>115.20000600814859</v>
      </c>
    </row>
    <row r="1911" spans="1:13" hidden="1" x14ac:dyDescent="0.2">
      <c r="A1911" t="s">
        <v>5</v>
      </c>
      <c r="B1911" s="1">
        <v>44386.900266203702</v>
      </c>
      <c r="C1911" s="1">
        <v>44386.90116898148</v>
      </c>
      <c r="D1911">
        <v>1.29999995231628</v>
      </c>
      <c r="E1911">
        <v>582615</v>
      </c>
      <c r="F1911">
        <v>87035</v>
      </c>
      <c r="G1911" t="s">
        <v>44</v>
      </c>
      <c r="H1911" t="s">
        <v>25</v>
      </c>
      <c r="I1911">
        <f>tbl_Fact[[#This Row],[Duration]] / 60</f>
        <v>2.1666665871937999E-2</v>
      </c>
      <c r="J1911">
        <f>IF(OR(G1911="Run Time", G1911="CC (Changeover Cleaning)"), I1911, 0)</f>
        <v>0</v>
      </c>
      <c r="K1911">
        <f>IF(G1911&lt;&gt;"PM (Maintenance)", I1911, 0)</f>
        <v>2.1666665871937999E-2</v>
      </c>
      <c r="L1911" s="5">
        <f>MAX(tbl_Fact[[#This Row],[TotalBiscuitsMade]],tbl_Fact[[#This Row],[GoodMadeBiscuits]])</f>
        <v>582615</v>
      </c>
      <c r="M1911" s="5">
        <f>IF(tbl_Fact[[#This Row],[Operating_Hours]]&gt;0,tbl_Fact[[#This Row],[Operating_Hours]]*51840,0)</f>
        <v>0</v>
      </c>
    </row>
    <row r="1912" spans="1:13" hidden="1" x14ac:dyDescent="0.2">
      <c r="A1912" t="s">
        <v>5</v>
      </c>
      <c r="B1912" s="1">
        <v>44386.90116898148</v>
      </c>
      <c r="C1912" s="1">
        <v>44386.908252314817</v>
      </c>
      <c r="D1912">
        <v>10.199999809265099</v>
      </c>
      <c r="E1912">
        <v>582664</v>
      </c>
      <c r="F1912">
        <v>87509</v>
      </c>
      <c r="G1912" t="s">
        <v>43</v>
      </c>
      <c r="H1912" t="s">
        <v>25</v>
      </c>
      <c r="I1912">
        <f>tbl_Fact[[#This Row],[Duration]] / 60</f>
        <v>0.16999999682108499</v>
      </c>
      <c r="J1912">
        <f>IF(OR(G1912="Run Time", G1912="CC (Changeover Cleaning)"), I1912, 0)</f>
        <v>0.16999999682108499</v>
      </c>
      <c r="K1912">
        <f>IF(G1912&lt;&gt;"PM (Maintenance)", I1912, 0)</f>
        <v>0.16999999682108499</v>
      </c>
      <c r="L1912" s="5">
        <f>MAX(tbl_Fact[[#This Row],[TotalBiscuitsMade]],tbl_Fact[[#This Row],[GoodMadeBiscuits]])</f>
        <v>582664</v>
      </c>
      <c r="M1912" s="5">
        <f>IF(tbl_Fact[[#This Row],[Operating_Hours]]&gt;0,tbl_Fact[[#This Row],[Operating_Hours]]*51840,0)</f>
        <v>8812.7998352050454</v>
      </c>
    </row>
    <row r="1913" spans="1:13" hidden="1" x14ac:dyDescent="0.2">
      <c r="A1913" t="s">
        <v>5</v>
      </c>
      <c r="B1913" s="1">
        <v>44386.908252314817</v>
      </c>
      <c r="C1913" s="1">
        <v>44386.913472222222</v>
      </c>
      <c r="D1913">
        <v>7.5166668891906703</v>
      </c>
      <c r="E1913">
        <v>587817</v>
      </c>
      <c r="F1913">
        <v>92380</v>
      </c>
      <c r="G1913" t="s">
        <v>44</v>
      </c>
      <c r="H1913" t="s">
        <v>25</v>
      </c>
      <c r="I1913">
        <f>tbl_Fact[[#This Row],[Duration]] / 60</f>
        <v>0.12527778148651117</v>
      </c>
      <c r="J1913">
        <f>IF(OR(G1913="Run Time", G1913="CC (Changeover Cleaning)"), I1913, 0)</f>
        <v>0</v>
      </c>
      <c r="K1913">
        <f>IF(G1913&lt;&gt;"PM (Maintenance)", I1913, 0)</f>
        <v>0.12527778148651117</v>
      </c>
      <c r="L1913" s="5">
        <f>MAX(tbl_Fact[[#This Row],[TotalBiscuitsMade]],tbl_Fact[[#This Row],[GoodMadeBiscuits]])</f>
        <v>587817</v>
      </c>
      <c r="M1913" s="5">
        <f>IF(tbl_Fact[[#This Row],[Operating_Hours]]&gt;0,tbl_Fact[[#This Row],[Operating_Hours]]*51840,0)</f>
        <v>0</v>
      </c>
    </row>
    <row r="1914" spans="1:13" hidden="1" x14ac:dyDescent="0.2">
      <c r="A1914" t="s">
        <v>5</v>
      </c>
      <c r="B1914" s="1">
        <v>44386.913472222222</v>
      </c>
      <c r="C1914" s="1">
        <v>44386.913553240738</v>
      </c>
      <c r="D1914">
        <v>0.116666667163372</v>
      </c>
      <c r="E1914">
        <v>587842</v>
      </c>
      <c r="F1914">
        <v>92420</v>
      </c>
      <c r="G1914" t="s">
        <v>43</v>
      </c>
      <c r="H1914" t="s">
        <v>25</v>
      </c>
      <c r="I1914">
        <f>tbl_Fact[[#This Row],[Duration]] / 60</f>
        <v>1.9444444527228666E-3</v>
      </c>
      <c r="J1914">
        <f>IF(OR(G1914="Run Time", G1914="CC (Changeover Cleaning)"), I1914, 0)</f>
        <v>1.9444444527228666E-3</v>
      </c>
      <c r="K1914">
        <f>IF(G1914&lt;&gt;"PM (Maintenance)", I1914, 0)</f>
        <v>1.9444444527228666E-3</v>
      </c>
      <c r="L1914" s="5">
        <f>MAX(tbl_Fact[[#This Row],[TotalBiscuitsMade]],tbl_Fact[[#This Row],[GoodMadeBiscuits]])</f>
        <v>587842</v>
      </c>
      <c r="M1914" s="5">
        <f>IF(tbl_Fact[[#This Row],[Operating_Hours]]&gt;0,tbl_Fact[[#This Row],[Operating_Hours]]*51840,0)</f>
        <v>100.8000004291534</v>
      </c>
    </row>
    <row r="1915" spans="1:13" hidden="1" x14ac:dyDescent="0.2">
      <c r="A1915" t="s">
        <v>5</v>
      </c>
      <c r="B1915" s="1">
        <v>44386.913553240738</v>
      </c>
      <c r="C1915" s="1">
        <v>44386.913576388892</v>
      </c>
      <c r="D1915">
        <v>3.3333335071802098E-2</v>
      </c>
      <c r="E1915">
        <v>588007</v>
      </c>
      <c r="F1915">
        <v>92566</v>
      </c>
      <c r="G1915" t="s">
        <v>44</v>
      </c>
      <c r="H1915" t="s">
        <v>25</v>
      </c>
      <c r="I1915">
        <f>tbl_Fact[[#This Row],[Duration]] / 60</f>
        <v>5.5555558453003495E-4</v>
      </c>
      <c r="J1915">
        <f>IF(OR(G1915="Run Time", G1915="CC (Changeover Cleaning)"), I1915, 0)</f>
        <v>0</v>
      </c>
      <c r="K1915">
        <f>IF(G1915&lt;&gt;"PM (Maintenance)", I1915, 0)</f>
        <v>5.5555558453003495E-4</v>
      </c>
      <c r="L1915" s="5">
        <f>MAX(tbl_Fact[[#This Row],[TotalBiscuitsMade]],tbl_Fact[[#This Row],[GoodMadeBiscuits]])</f>
        <v>588007</v>
      </c>
      <c r="M1915" s="5">
        <f>IF(tbl_Fact[[#This Row],[Operating_Hours]]&gt;0,tbl_Fact[[#This Row],[Operating_Hours]]*51840,0)</f>
        <v>0</v>
      </c>
    </row>
    <row r="1916" spans="1:13" hidden="1" x14ac:dyDescent="0.2">
      <c r="A1916" t="s">
        <v>5</v>
      </c>
      <c r="B1916" s="1">
        <v>44386.913576388892</v>
      </c>
      <c r="C1916" s="1">
        <v>44386.913668981484</v>
      </c>
      <c r="D1916">
        <v>0.133333340287209</v>
      </c>
      <c r="E1916">
        <v>587933</v>
      </c>
      <c r="F1916">
        <v>92771</v>
      </c>
      <c r="G1916" t="s">
        <v>43</v>
      </c>
      <c r="H1916" t="s">
        <v>25</v>
      </c>
      <c r="I1916">
        <f>tbl_Fact[[#This Row],[Duration]] / 60</f>
        <v>2.2222223381201502E-3</v>
      </c>
      <c r="J1916">
        <f>IF(OR(G1916="Run Time", G1916="CC (Changeover Cleaning)"), I1916, 0)</f>
        <v>2.2222223381201502E-3</v>
      </c>
      <c r="K1916">
        <f>IF(G1916&lt;&gt;"PM (Maintenance)", I1916, 0)</f>
        <v>2.2222223381201502E-3</v>
      </c>
      <c r="L1916" s="5">
        <f>MAX(tbl_Fact[[#This Row],[TotalBiscuitsMade]],tbl_Fact[[#This Row],[GoodMadeBiscuits]])</f>
        <v>587933</v>
      </c>
      <c r="M1916" s="5">
        <f>IF(tbl_Fact[[#This Row],[Operating_Hours]]&gt;0,tbl_Fact[[#This Row],[Operating_Hours]]*51840,0)</f>
        <v>115.20000600814859</v>
      </c>
    </row>
    <row r="1917" spans="1:13" hidden="1" x14ac:dyDescent="0.2">
      <c r="A1917" t="s">
        <v>5</v>
      </c>
      <c r="B1917" s="1">
        <v>44386.913668981484</v>
      </c>
      <c r="C1917" s="1">
        <v>44386.915636574071</v>
      </c>
      <c r="D1917">
        <v>2.8333332538604701</v>
      </c>
      <c r="E1917">
        <v>588635</v>
      </c>
      <c r="F1917">
        <v>93858</v>
      </c>
      <c r="G1917" t="s">
        <v>44</v>
      </c>
      <c r="H1917" t="s">
        <v>25</v>
      </c>
      <c r="I1917">
        <f>tbl_Fact[[#This Row],[Duration]] / 60</f>
        <v>4.7222220897674499E-2</v>
      </c>
      <c r="J1917">
        <f>IF(OR(G1917="Run Time", G1917="CC (Changeover Cleaning)"), I1917, 0)</f>
        <v>0</v>
      </c>
      <c r="K1917">
        <f>IF(G1917&lt;&gt;"PM (Maintenance)", I1917, 0)</f>
        <v>4.7222220897674499E-2</v>
      </c>
      <c r="L1917" s="5">
        <f>MAX(tbl_Fact[[#This Row],[TotalBiscuitsMade]],tbl_Fact[[#This Row],[GoodMadeBiscuits]])</f>
        <v>588635</v>
      </c>
      <c r="M1917" s="5">
        <f>IF(tbl_Fact[[#This Row],[Operating_Hours]]&gt;0,tbl_Fact[[#This Row],[Operating_Hours]]*51840,0)</f>
        <v>0</v>
      </c>
    </row>
    <row r="1918" spans="1:13" hidden="1" x14ac:dyDescent="0.2">
      <c r="A1918" t="s">
        <v>5</v>
      </c>
      <c r="B1918" s="1">
        <v>44386.915636574071</v>
      </c>
      <c r="C1918" s="1">
        <v>44386.918206018519</v>
      </c>
      <c r="D1918">
        <v>3.7000000476837198</v>
      </c>
      <c r="E1918">
        <v>588853</v>
      </c>
      <c r="F1918">
        <v>93720</v>
      </c>
      <c r="G1918" t="s">
        <v>43</v>
      </c>
      <c r="H1918" t="s">
        <v>25</v>
      </c>
      <c r="I1918">
        <f>tbl_Fact[[#This Row],[Duration]] / 60</f>
        <v>6.1666667461395333E-2</v>
      </c>
      <c r="J1918">
        <f>IF(OR(G1918="Run Time", G1918="CC (Changeover Cleaning)"), I1918, 0)</f>
        <v>6.1666667461395333E-2</v>
      </c>
      <c r="K1918">
        <f>IF(G1918&lt;&gt;"PM (Maintenance)", I1918, 0)</f>
        <v>6.1666667461395333E-2</v>
      </c>
      <c r="L1918" s="5">
        <f>MAX(tbl_Fact[[#This Row],[TotalBiscuitsMade]],tbl_Fact[[#This Row],[GoodMadeBiscuits]])</f>
        <v>588853</v>
      </c>
      <c r="M1918" s="5">
        <f>IF(tbl_Fact[[#This Row],[Operating_Hours]]&gt;0,tbl_Fact[[#This Row],[Operating_Hours]]*51840,0)</f>
        <v>3196.8000411987341</v>
      </c>
    </row>
    <row r="1919" spans="1:13" hidden="1" x14ac:dyDescent="0.2">
      <c r="A1919" t="s">
        <v>5</v>
      </c>
      <c r="B1919" s="1">
        <v>44386.918206018519</v>
      </c>
      <c r="C1919" s="1">
        <v>44386.91915509259</v>
      </c>
      <c r="D1919">
        <v>1.36666667461395</v>
      </c>
      <c r="E1919">
        <v>589939</v>
      </c>
      <c r="F1919">
        <v>94826</v>
      </c>
      <c r="G1919" t="s">
        <v>44</v>
      </c>
      <c r="H1919" t="s">
        <v>25</v>
      </c>
      <c r="I1919">
        <f>tbl_Fact[[#This Row],[Duration]] / 60</f>
        <v>2.27777779102325E-2</v>
      </c>
      <c r="J1919">
        <f>IF(OR(G1919="Run Time", G1919="CC (Changeover Cleaning)"), I1919, 0)</f>
        <v>0</v>
      </c>
      <c r="K1919">
        <f>IF(G1919&lt;&gt;"PM (Maintenance)", I1919, 0)</f>
        <v>2.27777779102325E-2</v>
      </c>
      <c r="L1919" s="5">
        <f>MAX(tbl_Fact[[#This Row],[TotalBiscuitsMade]],tbl_Fact[[#This Row],[GoodMadeBiscuits]])</f>
        <v>589939</v>
      </c>
      <c r="M1919" s="5">
        <f>IF(tbl_Fact[[#This Row],[Operating_Hours]]&gt;0,tbl_Fact[[#This Row],[Operating_Hours]]*51840,0)</f>
        <v>0</v>
      </c>
    </row>
    <row r="1920" spans="1:13" hidden="1" x14ac:dyDescent="0.2">
      <c r="A1920" t="s">
        <v>5</v>
      </c>
      <c r="B1920" s="1">
        <v>44386.91915509259</v>
      </c>
      <c r="C1920" s="1">
        <v>44386.92150462963</v>
      </c>
      <c r="D1920">
        <v>3.38333344459534</v>
      </c>
      <c r="E1920">
        <v>589969</v>
      </c>
      <c r="F1920">
        <v>94778</v>
      </c>
      <c r="G1920" t="s">
        <v>43</v>
      </c>
      <c r="H1920" t="s">
        <v>25</v>
      </c>
      <c r="I1920">
        <f>tbl_Fact[[#This Row],[Duration]] / 60</f>
        <v>5.6388890743255669E-2</v>
      </c>
      <c r="J1920">
        <f>IF(OR(G1920="Run Time", G1920="CC (Changeover Cleaning)"), I1920, 0)</f>
        <v>5.6388890743255669E-2</v>
      </c>
      <c r="K1920">
        <f>IF(G1920&lt;&gt;"PM (Maintenance)", I1920, 0)</f>
        <v>5.6388890743255669E-2</v>
      </c>
      <c r="L1920" s="5">
        <f>MAX(tbl_Fact[[#This Row],[TotalBiscuitsMade]],tbl_Fact[[#This Row],[GoodMadeBiscuits]])</f>
        <v>589969</v>
      </c>
      <c r="M1920" s="5">
        <f>IF(tbl_Fact[[#This Row],[Operating_Hours]]&gt;0,tbl_Fact[[#This Row],[Operating_Hours]]*51840,0)</f>
        <v>2923.2000961303738</v>
      </c>
    </row>
    <row r="1921" spans="1:13" hidden="1" x14ac:dyDescent="0.2">
      <c r="A1921" t="s">
        <v>5</v>
      </c>
      <c r="B1921" s="1">
        <v>44386.92150462963</v>
      </c>
      <c r="C1921" s="1">
        <v>44386.924004629633</v>
      </c>
      <c r="D1921">
        <v>3.5999999046325701</v>
      </c>
      <c r="E1921">
        <v>592057</v>
      </c>
      <c r="F1921">
        <v>97033</v>
      </c>
      <c r="G1921" t="s">
        <v>44</v>
      </c>
      <c r="H1921" t="s">
        <v>25</v>
      </c>
      <c r="I1921">
        <f>tbl_Fact[[#This Row],[Duration]] / 60</f>
        <v>5.9999998410542835E-2</v>
      </c>
      <c r="J1921">
        <f>IF(OR(G1921="Run Time", G1921="CC (Changeover Cleaning)"), I1921, 0)</f>
        <v>0</v>
      </c>
      <c r="K1921">
        <f>IF(G1921&lt;&gt;"PM (Maintenance)", I1921, 0)</f>
        <v>5.9999998410542835E-2</v>
      </c>
      <c r="L1921" s="5">
        <f>MAX(tbl_Fact[[#This Row],[TotalBiscuitsMade]],tbl_Fact[[#This Row],[GoodMadeBiscuits]])</f>
        <v>592057</v>
      </c>
      <c r="M1921" s="5">
        <f>IF(tbl_Fact[[#This Row],[Operating_Hours]]&gt;0,tbl_Fact[[#This Row],[Operating_Hours]]*51840,0)</f>
        <v>0</v>
      </c>
    </row>
    <row r="1922" spans="1:13" hidden="1" x14ac:dyDescent="0.2">
      <c r="A1922" t="s">
        <v>5</v>
      </c>
      <c r="B1922" s="1">
        <v>44386.924004629633</v>
      </c>
      <c r="C1922" s="1">
        <v>44386.925902777781</v>
      </c>
      <c r="D1922">
        <v>2.7333333492279102</v>
      </c>
      <c r="E1922">
        <v>592106</v>
      </c>
      <c r="F1922">
        <v>97021</v>
      </c>
      <c r="G1922" t="s">
        <v>43</v>
      </c>
      <c r="H1922" t="s">
        <v>25</v>
      </c>
      <c r="I1922">
        <f>tbl_Fact[[#This Row],[Duration]] / 60</f>
        <v>4.5555555820465173E-2</v>
      </c>
      <c r="J1922">
        <f>IF(OR(G1922="Run Time", G1922="CC (Changeover Cleaning)"), I1922, 0)</f>
        <v>4.5555555820465173E-2</v>
      </c>
      <c r="K1922">
        <f>IF(G1922&lt;&gt;"PM (Maintenance)", I1922, 0)</f>
        <v>4.5555555820465173E-2</v>
      </c>
      <c r="L1922" s="5">
        <f>MAX(tbl_Fact[[#This Row],[TotalBiscuitsMade]],tbl_Fact[[#This Row],[GoodMadeBiscuits]])</f>
        <v>592106</v>
      </c>
      <c r="M1922" s="5">
        <f>IF(tbl_Fact[[#This Row],[Operating_Hours]]&gt;0,tbl_Fact[[#This Row],[Operating_Hours]]*51840,0)</f>
        <v>2361.6000137329147</v>
      </c>
    </row>
    <row r="1923" spans="1:13" hidden="1" x14ac:dyDescent="0.2">
      <c r="A1923" t="s">
        <v>5</v>
      </c>
      <c r="B1923" s="1">
        <v>44386.925902777781</v>
      </c>
      <c r="C1923" s="1">
        <v>44386.934641203705</v>
      </c>
      <c r="D1923">
        <v>12.5833330154419</v>
      </c>
      <c r="E1923">
        <v>600639</v>
      </c>
      <c r="F1923">
        <v>105446</v>
      </c>
      <c r="G1923" t="s">
        <v>44</v>
      </c>
      <c r="H1923" t="s">
        <v>25</v>
      </c>
      <c r="I1923">
        <f>tbl_Fact[[#This Row],[Duration]] / 60</f>
        <v>0.20972221692403167</v>
      </c>
      <c r="J1923">
        <f>IF(OR(G1923="Run Time", G1923="CC (Changeover Cleaning)"), I1923, 0)</f>
        <v>0</v>
      </c>
      <c r="K1923">
        <f>IF(G1923&lt;&gt;"PM (Maintenance)", I1923, 0)</f>
        <v>0.20972221692403167</v>
      </c>
      <c r="L1923" s="5">
        <f>MAX(tbl_Fact[[#This Row],[TotalBiscuitsMade]],tbl_Fact[[#This Row],[GoodMadeBiscuits]])</f>
        <v>600639</v>
      </c>
      <c r="M1923" s="5">
        <f>IF(tbl_Fact[[#This Row],[Operating_Hours]]&gt;0,tbl_Fact[[#This Row],[Operating_Hours]]*51840,0)</f>
        <v>0</v>
      </c>
    </row>
    <row r="1924" spans="1:13" hidden="1" x14ac:dyDescent="0.2">
      <c r="A1924" t="s">
        <v>5</v>
      </c>
      <c r="B1924" s="1">
        <v>44386.934641203705</v>
      </c>
      <c r="C1924" s="1">
        <v>44386.93550925926</v>
      </c>
      <c r="D1924">
        <v>1.25</v>
      </c>
      <c r="E1924">
        <v>600682</v>
      </c>
      <c r="F1924">
        <v>105634</v>
      </c>
      <c r="G1924" t="s">
        <v>43</v>
      </c>
      <c r="H1924" t="s">
        <v>25</v>
      </c>
      <c r="I1924">
        <f>tbl_Fact[[#This Row],[Duration]] / 60</f>
        <v>2.0833333333333332E-2</v>
      </c>
      <c r="J1924">
        <f>IF(OR(G1924="Run Time", G1924="CC (Changeover Cleaning)"), I1924, 0)</f>
        <v>2.0833333333333332E-2</v>
      </c>
      <c r="K1924">
        <f>IF(G1924&lt;&gt;"PM (Maintenance)", I1924, 0)</f>
        <v>2.0833333333333332E-2</v>
      </c>
      <c r="L1924" s="5">
        <f>MAX(tbl_Fact[[#This Row],[TotalBiscuitsMade]],tbl_Fact[[#This Row],[GoodMadeBiscuits]])</f>
        <v>600682</v>
      </c>
      <c r="M1924" s="5">
        <f>IF(tbl_Fact[[#This Row],[Operating_Hours]]&gt;0,tbl_Fact[[#This Row],[Operating_Hours]]*51840,0)</f>
        <v>1080</v>
      </c>
    </row>
    <row r="1925" spans="1:13" hidden="1" x14ac:dyDescent="0.2">
      <c r="A1925" t="s">
        <v>5</v>
      </c>
      <c r="B1925" s="1">
        <v>44386.93550925926</v>
      </c>
      <c r="C1925" s="1">
        <v>44386.963900462964</v>
      </c>
      <c r="D1925">
        <v>40.883335113525398</v>
      </c>
      <c r="E1925">
        <v>629821</v>
      </c>
      <c r="F1925">
        <v>134729</v>
      </c>
      <c r="G1925" t="s">
        <v>44</v>
      </c>
      <c r="H1925" t="s">
        <v>25</v>
      </c>
      <c r="I1925">
        <f>tbl_Fact[[#This Row],[Duration]] / 60</f>
        <v>0.68138891855875661</v>
      </c>
      <c r="J1925">
        <f>IF(OR(G1925="Run Time", G1925="CC (Changeover Cleaning)"), I1925, 0)</f>
        <v>0</v>
      </c>
      <c r="K1925">
        <f>IF(G1925&lt;&gt;"PM (Maintenance)", I1925, 0)</f>
        <v>0.68138891855875661</v>
      </c>
      <c r="L1925" s="5">
        <f>MAX(tbl_Fact[[#This Row],[TotalBiscuitsMade]],tbl_Fact[[#This Row],[GoodMadeBiscuits]])</f>
        <v>629821</v>
      </c>
      <c r="M1925" s="5">
        <f>IF(tbl_Fact[[#This Row],[Operating_Hours]]&gt;0,tbl_Fact[[#This Row],[Operating_Hours]]*51840,0)</f>
        <v>0</v>
      </c>
    </row>
    <row r="1926" spans="1:13" hidden="1" x14ac:dyDescent="0.2">
      <c r="A1926" t="s">
        <v>5</v>
      </c>
      <c r="B1926" s="1">
        <v>44386.963900462964</v>
      </c>
      <c r="C1926" s="1">
        <v>44386.96539351852</v>
      </c>
      <c r="D1926">
        <v>2.1500000953674299</v>
      </c>
      <c r="E1926">
        <v>629442</v>
      </c>
      <c r="F1926">
        <v>134689</v>
      </c>
      <c r="G1926" t="s">
        <v>43</v>
      </c>
      <c r="H1926" t="s">
        <v>25</v>
      </c>
      <c r="I1926">
        <f>tbl_Fact[[#This Row],[Duration]] / 60</f>
        <v>3.5833334922790498E-2</v>
      </c>
      <c r="J1926">
        <f>IF(OR(G1926="Run Time", G1926="CC (Changeover Cleaning)"), I1926, 0)</f>
        <v>3.5833334922790498E-2</v>
      </c>
      <c r="K1926">
        <f>IF(G1926&lt;&gt;"PM (Maintenance)", I1926, 0)</f>
        <v>3.5833334922790498E-2</v>
      </c>
      <c r="L1926" s="5">
        <f>MAX(tbl_Fact[[#This Row],[TotalBiscuitsMade]],tbl_Fact[[#This Row],[GoodMadeBiscuits]])</f>
        <v>629442</v>
      </c>
      <c r="M1926" s="5">
        <f>IF(tbl_Fact[[#This Row],[Operating_Hours]]&gt;0,tbl_Fact[[#This Row],[Operating_Hours]]*51840,0)</f>
        <v>1857.6000823974593</v>
      </c>
    </row>
    <row r="1927" spans="1:13" hidden="1" x14ac:dyDescent="0.2">
      <c r="A1927" t="s">
        <v>5</v>
      </c>
      <c r="B1927" s="1">
        <v>44386.96539351852</v>
      </c>
      <c r="C1927" s="1">
        <v>44386.97084490741</v>
      </c>
      <c r="D1927">
        <v>7.8499999046325701</v>
      </c>
      <c r="E1927">
        <v>635118</v>
      </c>
      <c r="F1927">
        <v>139738</v>
      </c>
      <c r="G1927" t="s">
        <v>44</v>
      </c>
      <c r="H1927" t="s">
        <v>25</v>
      </c>
      <c r="I1927">
        <f>tbl_Fact[[#This Row],[Duration]] / 60</f>
        <v>0.13083333174387618</v>
      </c>
      <c r="J1927">
        <f>IF(OR(G1927="Run Time", G1927="CC (Changeover Cleaning)"), I1927, 0)</f>
        <v>0</v>
      </c>
      <c r="K1927">
        <f>IF(G1927&lt;&gt;"PM (Maintenance)", I1927, 0)</f>
        <v>0.13083333174387618</v>
      </c>
      <c r="L1927" s="5">
        <f>MAX(tbl_Fact[[#This Row],[TotalBiscuitsMade]],tbl_Fact[[#This Row],[GoodMadeBiscuits]])</f>
        <v>635118</v>
      </c>
      <c r="M1927" s="5">
        <f>IF(tbl_Fact[[#This Row],[Operating_Hours]]&gt;0,tbl_Fact[[#This Row],[Operating_Hours]]*51840,0)</f>
        <v>0</v>
      </c>
    </row>
    <row r="1928" spans="1:13" hidden="1" x14ac:dyDescent="0.2">
      <c r="A1928" t="s">
        <v>5</v>
      </c>
      <c r="B1928" s="1">
        <v>44386.97084490741</v>
      </c>
      <c r="C1928" s="1">
        <v>44386.974849537037</v>
      </c>
      <c r="D1928">
        <v>5.7666668891906703</v>
      </c>
      <c r="E1928">
        <v>635001</v>
      </c>
      <c r="F1928">
        <v>139635</v>
      </c>
      <c r="G1928" t="s">
        <v>43</v>
      </c>
      <c r="H1928" t="s">
        <v>25</v>
      </c>
      <c r="I1928">
        <f>tbl_Fact[[#This Row],[Duration]] / 60</f>
        <v>9.6111114819844509E-2</v>
      </c>
      <c r="J1928">
        <f>IF(OR(G1928="Run Time", G1928="CC (Changeover Cleaning)"), I1928, 0)</f>
        <v>9.6111114819844509E-2</v>
      </c>
      <c r="K1928">
        <f>IF(G1928&lt;&gt;"PM (Maintenance)", I1928, 0)</f>
        <v>9.6111114819844509E-2</v>
      </c>
      <c r="L1928" s="5">
        <f>MAX(tbl_Fact[[#This Row],[TotalBiscuitsMade]],tbl_Fact[[#This Row],[GoodMadeBiscuits]])</f>
        <v>635001</v>
      </c>
      <c r="M1928" s="5">
        <f>IF(tbl_Fact[[#This Row],[Operating_Hours]]&gt;0,tbl_Fact[[#This Row],[Operating_Hours]]*51840,0)</f>
        <v>4982.4001922607395</v>
      </c>
    </row>
    <row r="1929" spans="1:13" hidden="1" x14ac:dyDescent="0.2">
      <c r="A1929" t="s">
        <v>5</v>
      </c>
      <c r="B1929" s="1">
        <v>44386.974849537037</v>
      </c>
      <c r="C1929" s="1">
        <v>44386.978356481479</v>
      </c>
      <c r="D1929">
        <v>5.0500001907348597</v>
      </c>
      <c r="E1929">
        <v>637993</v>
      </c>
      <c r="F1929">
        <v>143325</v>
      </c>
      <c r="G1929" t="s">
        <v>44</v>
      </c>
      <c r="H1929" t="s">
        <v>25</v>
      </c>
      <c r="I1929">
        <f>tbl_Fact[[#This Row],[Duration]] / 60</f>
        <v>8.4166669845580994E-2</v>
      </c>
      <c r="J1929">
        <f>IF(OR(G1929="Run Time", G1929="CC (Changeover Cleaning)"), I1929, 0)</f>
        <v>0</v>
      </c>
      <c r="K1929">
        <f>IF(G1929&lt;&gt;"PM (Maintenance)", I1929, 0)</f>
        <v>8.4166669845580994E-2</v>
      </c>
      <c r="L1929" s="5">
        <f>MAX(tbl_Fact[[#This Row],[TotalBiscuitsMade]],tbl_Fact[[#This Row],[GoodMadeBiscuits]])</f>
        <v>637993</v>
      </c>
      <c r="M1929" s="5">
        <f>IF(tbl_Fact[[#This Row],[Operating_Hours]]&gt;0,tbl_Fact[[#This Row],[Operating_Hours]]*51840,0)</f>
        <v>0</v>
      </c>
    </row>
    <row r="1930" spans="1:13" hidden="1" x14ac:dyDescent="0.2">
      <c r="A1930" t="s">
        <v>5</v>
      </c>
      <c r="B1930" s="1">
        <v>44386.978356481479</v>
      </c>
      <c r="C1930" s="1">
        <v>44386.979942129627</v>
      </c>
      <c r="D1930">
        <v>2.2833333015441899</v>
      </c>
      <c r="E1930">
        <v>638423</v>
      </c>
      <c r="F1930">
        <v>143133</v>
      </c>
      <c r="G1930" t="s">
        <v>43</v>
      </c>
      <c r="H1930" t="s">
        <v>25</v>
      </c>
      <c r="I1930">
        <f>tbl_Fact[[#This Row],[Duration]] / 60</f>
        <v>3.8055555025736501E-2</v>
      </c>
      <c r="J1930">
        <f>IF(OR(G1930="Run Time", G1930="CC (Changeover Cleaning)"), I1930, 0)</f>
        <v>3.8055555025736501E-2</v>
      </c>
      <c r="K1930">
        <f>IF(G1930&lt;&gt;"PM (Maintenance)", I1930, 0)</f>
        <v>3.8055555025736501E-2</v>
      </c>
      <c r="L1930" s="5">
        <f>MAX(tbl_Fact[[#This Row],[TotalBiscuitsMade]],tbl_Fact[[#This Row],[GoodMadeBiscuits]])</f>
        <v>638423</v>
      </c>
      <c r="M1930" s="5">
        <f>IF(tbl_Fact[[#This Row],[Operating_Hours]]&gt;0,tbl_Fact[[#This Row],[Operating_Hours]]*51840,0)</f>
        <v>1972.7999725341801</v>
      </c>
    </row>
    <row r="1931" spans="1:13" hidden="1" x14ac:dyDescent="0.2">
      <c r="A1931" t="s">
        <v>5</v>
      </c>
      <c r="B1931" s="1">
        <v>44386.979942129627</v>
      </c>
      <c r="C1931" s="1">
        <v>44386.981828703705</v>
      </c>
      <c r="D1931">
        <v>2.7166666984558101</v>
      </c>
      <c r="E1931">
        <v>639657</v>
      </c>
      <c r="F1931">
        <v>144672</v>
      </c>
      <c r="G1931" t="s">
        <v>44</v>
      </c>
      <c r="H1931" t="s">
        <v>25</v>
      </c>
      <c r="I1931">
        <f>tbl_Fact[[#This Row],[Duration]] / 60</f>
        <v>4.5277778307596835E-2</v>
      </c>
      <c r="J1931">
        <f>IF(OR(G1931="Run Time", G1931="CC (Changeover Cleaning)"), I1931, 0)</f>
        <v>0</v>
      </c>
      <c r="K1931">
        <f>IF(G1931&lt;&gt;"PM (Maintenance)", I1931, 0)</f>
        <v>4.5277778307596835E-2</v>
      </c>
      <c r="L1931" s="5">
        <f>MAX(tbl_Fact[[#This Row],[TotalBiscuitsMade]],tbl_Fact[[#This Row],[GoodMadeBiscuits]])</f>
        <v>639657</v>
      </c>
      <c r="M1931" s="5">
        <f>IF(tbl_Fact[[#This Row],[Operating_Hours]]&gt;0,tbl_Fact[[#This Row],[Operating_Hours]]*51840,0)</f>
        <v>0</v>
      </c>
    </row>
    <row r="1932" spans="1:13" hidden="1" x14ac:dyDescent="0.2">
      <c r="A1932" t="s">
        <v>5</v>
      </c>
      <c r="B1932" s="1">
        <v>44386.981828703705</v>
      </c>
      <c r="C1932" s="1">
        <v>44386.982129629629</v>
      </c>
      <c r="D1932">
        <v>0.43333333730697599</v>
      </c>
      <c r="E1932">
        <v>639918</v>
      </c>
      <c r="F1932">
        <v>144884</v>
      </c>
      <c r="G1932" t="s">
        <v>43</v>
      </c>
      <c r="H1932" t="s">
        <v>25</v>
      </c>
      <c r="I1932">
        <f>tbl_Fact[[#This Row],[Duration]] / 60</f>
        <v>7.2222222884495996E-3</v>
      </c>
      <c r="J1932">
        <f>IF(OR(G1932="Run Time", G1932="CC (Changeover Cleaning)"), I1932, 0)</f>
        <v>7.2222222884495996E-3</v>
      </c>
      <c r="K1932">
        <f>IF(G1932&lt;&gt;"PM (Maintenance)", I1932, 0)</f>
        <v>7.2222222884495996E-3</v>
      </c>
      <c r="L1932" s="5">
        <f>MAX(tbl_Fact[[#This Row],[TotalBiscuitsMade]],tbl_Fact[[#This Row],[GoodMadeBiscuits]])</f>
        <v>639918</v>
      </c>
      <c r="M1932" s="5">
        <f>IF(tbl_Fact[[#This Row],[Operating_Hours]]&gt;0,tbl_Fact[[#This Row],[Operating_Hours]]*51840,0)</f>
        <v>374.40000343322725</v>
      </c>
    </row>
    <row r="1933" spans="1:13" hidden="1" x14ac:dyDescent="0.2">
      <c r="A1933" t="s">
        <v>5</v>
      </c>
      <c r="B1933" s="1">
        <v>44386.982129629629</v>
      </c>
      <c r="C1933" s="1">
        <v>44386.992615740739</v>
      </c>
      <c r="D1933">
        <v>15.1000003814697</v>
      </c>
      <c r="E1933">
        <v>650146</v>
      </c>
      <c r="F1933">
        <v>155251</v>
      </c>
      <c r="G1933" t="s">
        <v>44</v>
      </c>
      <c r="H1933" t="s">
        <v>25</v>
      </c>
      <c r="I1933">
        <f>tbl_Fact[[#This Row],[Duration]] / 60</f>
        <v>0.25166667302449502</v>
      </c>
      <c r="J1933">
        <f>IF(OR(G1933="Run Time", G1933="CC (Changeover Cleaning)"), I1933, 0)</f>
        <v>0</v>
      </c>
      <c r="K1933">
        <f>IF(G1933&lt;&gt;"PM (Maintenance)", I1933, 0)</f>
        <v>0.25166667302449502</v>
      </c>
      <c r="L1933" s="5">
        <f>MAX(tbl_Fact[[#This Row],[TotalBiscuitsMade]],tbl_Fact[[#This Row],[GoodMadeBiscuits]])</f>
        <v>650146</v>
      </c>
      <c r="M1933" s="5">
        <f>IF(tbl_Fact[[#This Row],[Operating_Hours]]&gt;0,tbl_Fact[[#This Row],[Operating_Hours]]*51840,0)</f>
        <v>0</v>
      </c>
    </row>
    <row r="1934" spans="1:13" hidden="1" x14ac:dyDescent="0.2">
      <c r="A1934" t="s">
        <v>5</v>
      </c>
      <c r="B1934" s="1">
        <v>44386.992615740739</v>
      </c>
      <c r="C1934" s="1">
        <v>44386.994791666664</v>
      </c>
      <c r="D1934">
        <v>3.13333344459534</v>
      </c>
      <c r="E1934">
        <v>650312</v>
      </c>
      <c r="F1934">
        <v>155306</v>
      </c>
      <c r="G1934" t="s">
        <v>43</v>
      </c>
      <c r="H1934" t="s">
        <v>25</v>
      </c>
      <c r="I1934">
        <f>tbl_Fact[[#This Row],[Duration]] / 60</f>
        <v>5.2222224076589004E-2</v>
      </c>
      <c r="J1934">
        <f>IF(OR(G1934="Run Time", G1934="CC (Changeover Cleaning)"), I1934, 0)</f>
        <v>5.2222224076589004E-2</v>
      </c>
      <c r="K1934">
        <f>IF(G1934&lt;&gt;"PM (Maintenance)", I1934, 0)</f>
        <v>5.2222224076589004E-2</v>
      </c>
      <c r="L1934" s="5">
        <f>MAX(tbl_Fact[[#This Row],[TotalBiscuitsMade]],tbl_Fact[[#This Row],[GoodMadeBiscuits]])</f>
        <v>650312</v>
      </c>
      <c r="M1934" s="5">
        <f>IF(tbl_Fact[[#This Row],[Operating_Hours]]&gt;0,tbl_Fact[[#This Row],[Operating_Hours]]*51840,0)</f>
        <v>2707.2000961303738</v>
      </c>
    </row>
    <row r="1935" spans="1:13" hidden="1" x14ac:dyDescent="0.2">
      <c r="A1935" t="s">
        <v>5</v>
      </c>
      <c r="B1935" s="1">
        <v>44386.994791666664</v>
      </c>
      <c r="C1935" s="1">
        <v>44387.011747685188</v>
      </c>
      <c r="D1935">
        <v>24.4166660308838</v>
      </c>
      <c r="E1935">
        <v>666089</v>
      </c>
      <c r="F1935">
        <v>170931</v>
      </c>
      <c r="G1935" t="s">
        <v>44</v>
      </c>
      <c r="H1935" t="s">
        <v>25</v>
      </c>
      <c r="I1935">
        <f>tbl_Fact[[#This Row],[Duration]] / 60</f>
        <v>0.40694443384806334</v>
      </c>
      <c r="J1935">
        <f>IF(OR(G1935="Run Time", G1935="CC (Changeover Cleaning)"), I1935, 0)</f>
        <v>0</v>
      </c>
      <c r="K1935">
        <f>IF(G1935&lt;&gt;"PM (Maintenance)", I1935, 0)</f>
        <v>0.40694443384806334</v>
      </c>
      <c r="L1935" s="5">
        <f>MAX(tbl_Fact[[#This Row],[TotalBiscuitsMade]],tbl_Fact[[#This Row],[GoodMadeBiscuits]])</f>
        <v>666089</v>
      </c>
      <c r="M1935" s="5">
        <f>IF(tbl_Fact[[#This Row],[Operating_Hours]]&gt;0,tbl_Fact[[#This Row],[Operating_Hours]]*51840,0)</f>
        <v>0</v>
      </c>
    </row>
    <row r="1936" spans="1:13" hidden="1" x14ac:dyDescent="0.2">
      <c r="A1936" t="s">
        <v>5</v>
      </c>
      <c r="B1936" s="1">
        <v>44386.994791666664</v>
      </c>
      <c r="C1936" s="1">
        <v>44386.994791666664</v>
      </c>
      <c r="D1936">
        <v>0</v>
      </c>
      <c r="E1936">
        <v>654996</v>
      </c>
      <c r="F1936">
        <v>160128</v>
      </c>
      <c r="G1936" t="s">
        <v>44</v>
      </c>
      <c r="H1936" t="s">
        <v>25</v>
      </c>
      <c r="I1936">
        <f>tbl_Fact[[#This Row],[Duration]] / 60</f>
        <v>0</v>
      </c>
      <c r="J1936">
        <f>IF(OR(G1936="Run Time", G1936="CC (Changeover Cleaning)"), I1936, 0)</f>
        <v>0</v>
      </c>
      <c r="K1936">
        <f>IF(G1936&lt;&gt;"PM (Maintenance)", I1936, 0)</f>
        <v>0</v>
      </c>
      <c r="L1936" s="5">
        <f>MAX(tbl_Fact[[#This Row],[TotalBiscuitsMade]],tbl_Fact[[#This Row],[GoodMadeBiscuits]])</f>
        <v>654996</v>
      </c>
      <c r="M1936" s="5">
        <f>IF(tbl_Fact[[#This Row],[Operating_Hours]]&gt;0,tbl_Fact[[#This Row],[Operating_Hours]]*51840,0)</f>
        <v>0</v>
      </c>
    </row>
    <row r="1937" spans="1:13" hidden="1" x14ac:dyDescent="0.2">
      <c r="A1937" t="s">
        <v>10</v>
      </c>
      <c r="B1937" s="1">
        <v>44387.007534722223</v>
      </c>
      <c r="C1937" s="1">
        <v>44387.007800925923</v>
      </c>
      <c r="D1937">
        <v>0.39164999127388</v>
      </c>
      <c r="E1937">
        <v>0</v>
      </c>
      <c r="F1937">
        <v>257</v>
      </c>
      <c r="G1937" t="s">
        <v>43</v>
      </c>
      <c r="H1937" t="s">
        <v>25</v>
      </c>
      <c r="I1937">
        <f>tbl_Fact[[#This Row],[Duration]] / 60</f>
        <v>6.5274998545646664E-3</v>
      </c>
      <c r="J1937">
        <f>IF(OR(G1937="Run Time", G1937="CC (Changeover Cleaning)"), I1937, 0)</f>
        <v>6.5274998545646664E-3</v>
      </c>
      <c r="K1937">
        <f>IF(G1937&lt;&gt;"PM (Maintenance)", I1937, 0)</f>
        <v>6.5274998545646664E-3</v>
      </c>
      <c r="L1937" s="5">
        <f>MAX(tbl_Fact[[#This Row],[TotalBiscuitsMade]],tbl_Fact[[#This Row],[GoodMadeBiscuits]])</f>
        <v>257</v>
      </c>
      <c r="M1937" s="5">
        <f>IF(tbl_Fact[[#This Row],[Operating_Hours]]&gt;0,tbl_Fact[[#This Row],[Operating_Hours]]*51840,0)</f>
        <v>338.38559246063232</v>
      </c>
    </row>
    <row r="1938" spans="1:13" hidden="1" x14ac:dyDescent="0.2">
      <c r="A1938" t="s">
        <v>10</v>
      </c>
      <c r="B1938" s="1">
        <v>44387.007800925923</v>
      </c>
      <c r="C1938" s="1">
        <v>44387.007893518516</v>
      </c>
      <c r="D1938">
        <v>0.133366659283638</v>
      </c>
      <c r="E1938">
        <v>0</v>
      </c>
      <c r="F1938">
        <v>45</v>
      </c>
      <c r="G1938" t="s">
        <v>44</v>
      </c>
      <c r="H1938" t="s">
        <v>25</v>
      </c>
      <c r="I1938">
        <f>tbl_Fact[[#This Row],[Duration]] / 60</f>
        <v>2.2227776547273002E-3</v>
      </c>
      <c r="J1938">
        <f>IF(OR(G1938="Run Time", G1938="CC (Changeover Cleaning)"), I1938, 0)</f>
        <v>0</v>
      </c>
      <c r="K1938">
        <f>IF(G1938&lt;&gt;"PM (Maintenance)", I1938, 0)</f>
        <v>2.2227776547273002E-3</v>
      </c>
      <c r="L1938" s="5">
        <f>MAX(tbl_Fact[[#This Row],[TotalBiscuitsMade]],tbl_Fact[[#This Row],[GoodMadeBiscuits]])</f>
        <v>45</v>
      </c>
      <c r="M1938" s="5">
        <f>IF(tbl_Fact[[#This Row],[Operating_Hours]]&gt;0,tbl_Fact[[#This Row],[Operating_Hours]]*51840,0)</f>
        <v>0</v>
      </c>
    </row>
    <row r="1939" spans="1:13" hidden="1" x14ac:dyDescent="0.2">
      <c r="A1939" t="s">
        <v>10</v>
      </c>
      <c r="B1939" s="1">
        <v>44387.007893518516</v>
      </c>
      <c r="C1939" s="1">
        <v>44387.007939814815</v>
      </c>
      <c r="D1939">
        <v>5.8316666632890701E-2</v>
      </c>
      <c r="E1939">
        <v>0</v>
      </c>
      <c r="F1939">
        <v>192</v>
      </c>
      <c r="G1939" t="s">
        <v>43</v>
      </c>
      <c r="H1939" t="s">
        <v>25</v>
      </c>
      <c r="I1939">
        <f>tbl_Fact[[#This Row],[Duration]] / 60</f>
        <v>9.7194444388151171E-4</v>
      </c>
      <c r="J1939">
        <f>IF(OR(G1939="Run Time", G1939="CC (Changeover Cleaning)"), I1939, 0)</f>
        <v>9.7194444388151171E-4</v>
      </c>
      <c r="K1939">
        <f>IF(G1939&lt;&gt;"PM (Maintenance)", I1939, 0)</f>
        <v>9.7194444388151171E-4</v>
      </c>
      <c r="L1939" s="5">
        <f>MAX(tbl_Fact[[#This Row],[TotalBiscuitsMade]],tbl_Fact[[#This Row],[GoodMadeBiscuits]])</f>
        <v>192</v>
      </c>
      <c r="M1939" s="5">
        <f>IF(tbl_Fact[[#This Row],[Operating_Hours]]&gt;0,tbl_Fact[[#This Row],[Operating_Hours]]*51840,0)</f>
        <v>50.385599970817566</v>
      </c>
    </row>
    <row r="1940" spans="1:13" hidden="1" x14ac:dyDescent="0.2">
      <c r="A1940" t="s">
        <v>10</v>
      </c>
      <c r="B1940" s="1">
        <v>44387.007939814815</v>
      </c>
      <c r="C1940" s="1">
        <v>44387.008310185185</v>
      </c>
      <c r="D1940">
        <v>0.54166668653488204</v>
      </c>
      <c r="E1940">
        <v>0</v>
      </c>
      <c r="F1940">
        <v>24</v>
      </c>
      <c r="G1940" t="s">
        <v>44</v>
      </c>
      <c r="H1940" t="s">
        <v>25</v>
      </c>
      <c r="I1940">
        <f>tbl_Fact[[#This Row],[Duration]] / 60</f>
        <v>9.0277781089147004E-3</v>
      </c>
      <c r="J1940">
        <f>IF(OR(G1940="Run Time", G1940="CC (Changeover Cleaning)"), I1940, 0)</f>
        <v>0</v>
      </c>
      <c r="K1940">
        <f>IF(G1940&lt;&gt;"PM (Maintenance)", I1940, 0)</f>
        <v>9.0277781089147004E-3</v>
      </c>
      <c r="L1940" s="5">
        <f>MAX(tbl_Fact[[#This Row],[TotalBiscuitsMade]],tbl_Fact[[#This Row],[GoodMadeBiscuits]])</f>
        <v>24</v>
      </c>
      <c r="M1940" s="5">
        <f>IF(tbl_Fact[[#This Row],[Operating_Hours]]&gt;0,tbl_Fact[[#This Row],[Operating_Hours]]*51840,0)</f>
        <v>0</v>
      </c>
    </row>
    <row r="1941" spans="1:13" hidden="1" x14ac:dyDescent="0.2">
      <c r="A1941" t="s">
        <v>10</v>
      </c>
      <c r="B1941" s="1">
        <v>44387.008310185185</v>
      </c>
      <c r="C1941" s="1">
        <v>44387.008425925924</v>
      </c>
      <c r="D1941">
        <v>0.15833333134651201</v>
      </c>
      <c r="E1941">
        <v>0</v>
      </c>
      <c r="F1941">
        <v>351</v>
      </c>
      <c r="G1941" t="s">
        <v>43</v>
      </c>
      <c r="H1941" t="s">
        <v>25</v>
      </c>
      <c r="I1941">
        <f>tbl_Fact[[#This Row],[Duration]] / 60</f>
        <v>2.6388888557752001E-3</v>
      </c>
      <c r="J1941">
        <f>IF(OR(G1941="Run Time", G1941="CC (Changeover Cleaning)"), I1941, 0)</f>
        <v>2.6388888557752001E-3</v>
      </c>
      <c r="K1941">
        <f>IF(G1941&lt;&gt;"PM (Maintenance)", I1941, 0)</f>
        <v>2.6388888557752001E-3</v>
      </c>
      <c r="L1941" s="5">
        <f>MAX(tbl_Fact[[#This Row],[TotalBiscuitsMade]],tbl_Fact[[#This Row],[GoodMadeBiscuits]])</f>
        <v>351</v>
      </c>
      <c r="M1941" s="5">
        <f>IF(tbl_Fact[[#This Row],[Operating_Hours]]&gt;0,tbl_Fact[[#This Row],[Operating_Hours]]*51840,0)</f>
        <v>136.79999828338637</v>
      </c>
    </row>
    <row r="1942" spans="1:13" hidden="1" x14ac:dyDescent="0.2">
      <c r="A1942" t="s">
        <v>10</v>
      </c>
      <c r="B1942" s="1">
        <v>44387.008425925924</v>
      </c>
      <c r="C1942" s="1">
        <v>44387.009594907409</v>
      </c>
      <c r="D1942">
        <v>1.68338334560394</v>
      </c>
      <c r="E1942">
        <v>0</v>
      </c>
      <c r="F1942">
        <v>362</v>
      </c>
      <c r="G1942" t="s">
        <v>44</v>
      </c>
      <c r="H1942" t="s">
        <v>25</v>
      </c>
      <c r="I1942">
        <f>tbl_Fact[[#This Row],[Duration]] / 60</f>
        <v>2.8056389093399001E-2</v>
      </c>
      <c r="J1942">
        <f>IF(OR(G1942="Run Time", G1942="CC (Changeover Cleaning)"), I1942, 0)</f>
        <v>0</v>
      </c>
      <c r="K1942">
        <f>IF(G1942&lt;&gt;"PM (Maintenance)", I1942, 0)</f>
        <v>2.8056389093399001E-2</v>
      </c>
      <c r="L1942" s="5">
        <f>MAX(tbl_Fact[[#This Row],[TotalBiscuitsMade]],tbl_Fact[[#This Row],[GoodMadeBiscuits]])</f>
        <v>362</v>
      </c>
      <c r="M1942" s="5">
        <f>IF(tbl_Fact[[#This Row],[Operating_Hours]]&gt;0,tbl_Fact[[#This Row],[Operating_Hours]]*51840,0)</f>
        <v>0</v>
      </c>
    </row>
    <row r="1943" spans="1:13" hidden="1" x14ac:dyDescent="0.2">
      <c r="A1943" t="s">
        <v>10</v>
      </c>
      <c r="B1943" s="1">
        <v>44387.009594907409</v>
      </c>
      <c r="C1943" s="1">
        <v>44387.009953703702</v>
      </c>
      <c r="D1943">
        <v>0.52496665716171298</v>
      </c>
      <c r="E1943">
        <v>0</v>
      </c>
      <c r="F1943">
        <v>186</v>
      </c>
      <c r="G1943" t="s">
        <v>43</v>
      </c>
      <c r="H1943" t="s">
        <v>25</v>
      </c>
      <c r="I1943">
        <f>tbl_Fact[[#This Row],[Duration]] / 60</f>
        <v>8.7494442860285501E-3</v>
      </c>
      <c r="J1943">
        <f>IF(OR(G1943="Run Time", G1943="CC (Changeover Cleaning)"), I1943, 0)</f>
        <v>8.7494442860285501E-3</v>
      </c>
      <c r="K1943">
        <f>IF(G1943&lt;&gt;"PM (Maintenance)", I1943, 0)</f>
        <v>8.7494442860285501E-3</v>
      </c>
      <c r="L1943" s="5">
        <f>MAX(tbl_Fact[[#This Row],[TotalBiscuitsMade]],tbl_Fact[[#This Row],[GoodMadeBiscuits]])</f>
        <v>186</v>
      </c>
      <c r="M1943" s="5">
        <f>IF(tbl_Fact[[#This Row],[Operating_Hours]]&gt;0,tbl_Fact[[#This Row],[Operating_Hours]]*51840,0)</f>
        <v>453.57119178772001</v>
      </c>
    </row>
    <row r="1944" spans="1:13" hidden="1" x14ac:dyDescent="0.2">
      <c r="A1944" t="s">
        <v>10</v>
      </c>
      <c r="B1944" s="1">
        <v>44387.009953703702</v>
      </c>
      <c r="C1944" s="1">
        <v>44387.010462962964</v>
      </c>
      <c r="D1944">
        <v>0.73338335752487205</v>
      </c>
      <c r="E1944">
        <v>0</v>
      </c>
      <c r="F1944">
        <v>24</v>
      </c>
      <c r="G1944" t="s">
        <v>44</v>
      </c>
      <c r="H1944" t="s">
        <v>25</v>
      </c>
      <c r="I1944">
        <f>tbl_Fact[[#This Row],[Duration]] / 60</f>
        <v>1.2223055958747868E-2</v>
      </c>
      <c r="J1944">
        <f>IF(OR(G1944="Run Time", G1944="CC (Changeover Cleaning)"), I1944, 0)</f>
        <v>0</v>
      </c>
      <c r="K1944">
        <f>IF(G1944&lt;&gt;"PM (Maintenance)", I1944, 0)</f>
        <v>1.2223055958747868E-2</v>
      </c>
      <c r="L1944" s="5">
        <f>MAX(tbl_Fact[[#This Row],[TotalBiscuitsMade]],tbl_Fact[[#This Row],[GoodMadeBiscuits]])</f>
        <v>24</v>
      </c>
      <c r="M1944" s="5">
        <f>IF(tbl_Fact[[#This Row],[Operating_Hours]]&gt;0,tbl_Fact[[#This Row],[Operating_Hours]]*51840,0)</f>
        <v>0</v>
      </c>
    </row>
    <row r="1945" spans="1:13" hidden="1" x14ac:dyDescent="0.2">
      <c r="A1945" t="s">
        <v>10</v>
      </c>
      <c r="B1945" s="1">
        <v>44387.010462962964</v>
      </c>
      <c r="C1945" s="1">
        <v>44387.010509259257</v>
      </c>
      <c r="D1945">
        <v>5.8283332735300099E-2</v>
      </c>
      <c r="E1945">
        <v>0</v>
      </c>
      <c r="F1945">
        <v>180</v>
      </c>
      <c r="G1945" t="s">
        <v>43</v>
      </c>
      <c r="H1945" t="s">
        <v>25</v>
      </c>
      <c r="I1945">
        <f>tbl_Fact[[#This Row],[Duration]] / 60</f>
        <v>9.7138887892166831E-4</v>
      </c>
      <c r="J1945">
        <f>IF(OR(G1945="Run Time", G1945="CC (Changeover Cleaning)"), I1945, 0)</f>
        <v>9.7138887892166831E-4</v>
      </c>
      <c r="K1945">
        <f>IF(G1945&lt;&gt;"PM (Maintenance)", I1945, 0)</f>
        <v>9.7138887892166831E-4</v>
      </c>
      <c r="L1945" s="5">
        <f>MAX(tbl_Fact[[#This Row],[TotalBiscuitsMade]],tbl_Fact[[#This Row],[GoodMadeBiscuits]])</f>
        <v>180</v>
      </c>
      <c r="M1945" s="5">
        <f>IF(tbl_Fact[[#This Row],[Operating_Hours]]&gt;0,tbl_Fact[[#This Row],[Operating_Hours]]*51840,0)</f>
        <v>50.356799483299284</v>
      </c>
    </row>
    <row r="1946" spans="1:13" hidden="1" x14ac:dyDescent="0.2">
      <c r="A1946" t="s">
        <v>10</v>
      </c>
      <c r="B1946" s="1">
        <v>44387.010509259257</v>
      </c>
      <c r="C1946" s="1">
        <v>44387.010613425926</v>
      </c>
      <c r="D1946">
        <v>0.150016665458679</v>
      </c>
      <c r="E1946">
        <v>0</v>
      </c>
      <c r="F1946">
        <v>167</v>
      </c>
      <c r="G1946" t="s">
        <v>44</v>
      </c>
      <c r="H1946" t="s">
        <v>25</v>
      </c>
      <c r="I1946">
        <f>tbl_Fact[[#This Row],[Duration]] / 60</f>
        <v>2.5002777576446501E-3</v>
      </c>
      <c r="J1946">
        <f>IF(OR(G1946="Run Time", G1946="CC (Changeover Cleaning)"), I1946, 0)</f>
        <v>0</v>
      </c>
      <c r="K1946">
        <f>IF(G1946&lt;&gt;"PM (Maintenance)", I1946, 0)</f>
        <v>2.5002777576446501E-3</v>
      </c>
      <c r="L1946" s="5">
        <f>MAX(tbl_Fact[[#This Row],[TotalBiscuitsMade]],tbl_Fact[[#This Row],[GoodMadeBiscuits]])</f>
        <v>167</v>
      </c>
      <c r="M1946" s="5">
        <f>IF(tbl_Fact[[#This Row],[Operating_Hours]]&gt;0,tbl_Fact[[#This Row],[Operating_Hours]]*51840,0)</f>
        <v>0</v>
      </c>
    </row>
    <row r="1947" spans="1:13" hidden="1" x14ac:dyDescent="0.2">
      <c r="A1947" t="s">
        <v>10</v>
      </c>
      <c r="B1947" s="1">
        <v>44387.010613425926</v>
      </c>
      <c r="C1947" s="1">
        <v>44387.010648148149</v>
      </c>
      <c r="D1947">
        <v>5.0016667693853399E-2</v>
      </c>
      <c r="E1947">
        <v>0</v>
      </c>
      <c r="F1947">
        <v>163</v>
      </c>
      <c r="G1947" t="s">
        <v>43</v>
      </c>
      <c r="H1947" t="s">
        <v>25</v>
      </c>
      <c r="I1947">
        <f>tbl_Fact[[#This Row],[Duration]] / 60</f>
        <v>8.3361112823088993E-4</v>
      </c>
      <c r="J1947">
        <f>IF(OR(G1947="Run Time", G1947="CC (Changeover Cleaning)"), I1947, 0)</f>
        <v>8.3361112823088993E-4</v>
      </c>
      <c r="K1947">
        <f>IF(G1947&lt;&gt;"PM (Maintenance)", I1947, 0)</f>
        <v>8.3361112823088993E-4</v>
      </c>
      <c r="L1947" s="5">
        <f>MAX(tbl_Fact[[#This Row],[TotalBiscuitsMade]],tbl_Fact[[#This Row],[GoodMadeBiscuits]])</f>
        <v>163</v>
      </c>
      <c r="M1947" s="5">
        <f>IF(tbl_Fact[[#This Row],[Operating_Hours]]&gt;0,tbl_Fact[[#This Row],[Operating_Hours]]*51840,0)</f>
        <v>43.214400887489333</v>
      </c>
    </row>
    <row r="1948" spans="1:13" hidden="1" x14ac:dyDescent="0.2">
      <c r="A1948" t="s">
        <v>10</v>
      </c>
      <c r="B1948" s="1">
        <v>44387.010648148149</v>
      </c>
      <c r="C1948" s="1">
        <v>44387.010937500003</v>
      </c>
      <c r="D1948">
        <v>0.41670000553131098</v>
      </c>
      <c r="E1948">
        <v>0</v>
      </c>
      <c r="F1948">
        <v>99</v>
      </c>
      <c r="G1948" t="s">
        <v>44</v>
      </c>
      <c r="H1948" t="s">
        <v>25</v>
      </c>
      <c r="I1948">
        <f>tbl_Fact[[#This Row],[Duration]] / 60</f>
        <v>6.9450000921885162E-3</v>
      </c>
      <c r="J1948">
        <f>IF(OR(G1948="Run Time", G1948="CC (Changeover Cleaning)"), I1948, 0)</f>
        <v>0</v>
      </c>
      <c r="K1948">
        <f>IF(G1948&lt;&gt;"PM (Maintenance)", I1948, 0)</f>
        <v>6.9450000921885162E-3</v>
      </c>
      <c r="L1948" s="5">
        <f>MAX(tbl_Fact[[#This Row],[TotalBiscuitsMade]],tbl_Fact[[#This Row],[GoodMadeBiscuits]])</f>
        <v>99</v>
      </c>
      <c r="M1948" s="5">
        <f>IF(tbl_Fact[[#This Row],[Operating_Hours]]&gt;0,tbl_Fact[[#This Row],[Operating_Hours]]*51840,0)</f>
        <v>0</v>
      </c>
    </row>
    <row r="1949" spans="1:13" hidden="1" x14ac:dyDescent="0.2">
      <c r="A1949" t="s">
        <v>10</v>
      </c>
      <c r="B1949" s="1">
        <v>44387.010937500003</v>
      </c>
      <c r="C1949" s="1">
        <v>44387.011458333334</v>
      </c>
      <c r="D1949">
        <v>0.75</v>
      </c>
      <c r="E1949">
        <v>0</v>
      </c>
      <c r="F1949">
        <v>381</v>
      </c>
      <c r="G1949" t="s">
        <v>43</v>
      </c>
      <c r="H1949" t="s">
        <v>25</v>
      </c>
      <c r="I1949">
        <f>tbl_Fact[[#This Row],[Duration]] / 60</f>
        <v>1.2500000000000001E-2</v>
      </c>
      <c r="J1949">
        <f>IF(OR(G1949="Run Time", G1949="CC (Changeover Cleaning)"), I1949, 0)</f>
        <v>1.2500000000000001E-2</v>
      </c>
      <c r="K1949">
        <f>IF(G1949&lt;&gt;"PM (Maintenance)", I1949, 0)</f>
        <v>1.2500000000000001E-2</v>
      </c>
      <c r="L1949" s="5">
        <f>MAX(tbl_Fact[[#This Row],[TotalBiscuitsMade]],tbl_Fact[[#This Row],[GoodMadeBiscuits]])</f>
        <v>381</v>
      </c>
      <c r="M1949" s="5">
        <f>IF(tbl_Fact[[#This Row],[Operating_Hours]]&gt;0,tbl_Fact[[#This Row],[Operating_Hours]]*51840,0)</f>
        <v>648</v>
      </c>
    </row>
    <row r="1950" spans="1:13" hidden="1" x14ac:dyDescent="0.2">
      <c r="A1950" t="s">
        <v>10</v>
      </c>
      <c r="B1950" s="1">
        <v>44387.011458333334</v>
      </c>
      <c r="C1950" s="1">
        <v>44387.027650462966</v>
      </c>
      <c r="D1950">
        <v>23.3252658843994</v>
      </c>
      <c r="E1950">
        <v>0</v>
      </c>
      <c r="F1950">
        <v>124</v>
      </c>
      <c r="G1950" t="s">
        <v>44</v>
      </c>
      <c r="H1950" t="s">
        <v>25</v>
      </c>
      <c r="I1950">
        <f>tbl_Fact[[#This Row],[Duration]] / 60</f>
        <v>0.38875443140665666</v>
      </c>
      <c r="J1950">
        <f>IF(OR(G1950="Run Time", G1950="CC (Changeover Cleaning)"), I1950, 0)</f>
        <v>0</v>
      </c>
      <c r="K1950">
        <f>IF(G1950&lt;&gt;"PM (Maintenance)", I1950, 0)</f>
        <v>0.38875443140665666</v>
      </c>
      <c r="L1950" s="5">
        <f>MAX(tbl_Fact[[#This Row],[TotalBiscuitsMade]],tbl_Fact[[#This Row],[GoodMadeBiscuits]])</f>
        <v>124</v>
      </c>
      <c r="M1950" s="5">
        <f>IF(tbl_Fact[[#This Row],[Operating_Hours]]&gt;0,tbl_Fact[[#This Row],[Operating_Hours]]*51840,0)</f>
        <v>0</v>
      </c>
    </row>
    <row r="1951" spans="1:13" hidden="1" x14ac:dyDescent="0.2">
      <c r="A1951" t="s">
        <v>5</v>
      </c>
      <c r="B1951" s="1">
        <v>44387.011747685188</v>
      </c>
      <c r="C1951" s="1">
        <v>44387.020138888889</v>
      </c>
      <c r="D1951">
        <v>12.0833330154419</v>
      </c>
      <c r="E1951">
        <v>665909</v>
      </c>
      <c r="F1951">
        <v>170809</v>
      </c>
      <c r="G1951" t="s">
        <v>43</v>
      </c>
      <c r="H1951" t="s">
        <v>25</v>
      </c>
      <c r="I1951">
        <f>tbl_Fact[[#This Row],[Duration]] / 60</f>
        <v>0.20138888359069834</v>
      </c>
      <c r="J1951">
        <f>IF(OR(G1951="Run Time", G1951="CC (Changeover Cleaning)"), I1951, 0)</f>
        <v>0.20138888359069834</v>
      </c>
      <c r="K1951">
        <f>IF(G1951&lt;&gt;"PM (Maintenance)", I1951, 0)</f>
        <v>0.20138888359069834</v>
      </c>
      <c r="L1951" s="5">
        <f>MAX(tbl_Fact[[#This Row],[TotalBiscuitsMade]],tbl_Fact[[#This Row],[GoodMadeBiscuits]])</f>
        <v>665909</v>
      </c>
      <c r="M1951" s="5">
        <f>IF(tbl_Fact[[#This Row],[Operating_Hours]]&gt;0,tbl_Fact[[#This Row],[Operating_Hours]]*51840,0)</f>
        <v>10439.999725341802</v>
      </c>
    </row>
    <row r="1952" spans="1:13" hidden="1" x14ac:dyDescent="0.2">
      <c r="A1952" t="s">
        <v>5</v>
      </c>
      <c r="B1952" s="1">
        <v>44387.020138888889</v>
      </c>
      <c r="C1952" s="1">
        <v>44387.024375000001</v>
      </c>
      <c r="D1952">
        <v>6.0999999046325701</v>
      </c>
      <c r="E1952">
        <v>669301</v>
      </c>
      <c r="F1952">
        <v>174186</v>
      </c>
      <c r="G1952" t="s">
        <v>44</v>
      </c>
      <c r="H1952" t="s">
        <v>25</v>
      </c>
      <c r="I1952">
        <f>tbl_Fact[[#This Row],[Duration]] / 60</f>
        <v>0.10166666507720951</v>
      </c>
      <c r="J1952">
        <f>IF(OR(G1952="Run Time", G1952="CC (Changeover Cleaning)"), I1952, 0)</f>
        <v>0</v>
      </c>
      <c r="K1952">
        <f>IF(G1952&lt;&gt;"PM (Maintenance)", I1952, 0)</f>
        <v>0.10166666507720951</v>
      </c>
      <c r="L1952" s="5">
        <f>MAX(tbl_Fact[[#This Row],[TotalBiscuitsMade]],tbl_Fact[[#This Row],[GoodMadeBiscuits]])</f>
        <v>669301</v>
      </c>
      <c r="M1952" s="5">
        <f>IF(tbl_Fact[[#This Row],[Operating_Hours]]&gt;0,tbl_Fact[[#This Row],[Operating_Hours]]*51840,0)</f>
        <v>0</v>
      </c>
    </row>
    <row r="1953" spans="1:13" hidden="1" x14ac:dyDescent="0.2">
      <c r="A1953" t="s">
        <v>5</v>
      </c>
      <c r="B1953" s="1">
        <v>44387.024375000001</v>
      </c>
      <c r="C1953" s="1">
        <v>44387.025543981479</v>
      </c>
      <c r="D1953">
        <v>1.68333327770233</v>
      </c>
      <c r="E1953">
        <v>669465</v>
      </c>
      <c r="F1953">
        <v>174126</v>
      </c>
      <c r="G1953" t="s">
        <v>43</v>
      </c>
      <c r="H1953" t="s">
        <v>25</v>
      </c>
      <c r="I1953">
        <f>tbl_Fact[[#This Row],[Duration]] / 60</f>
        <v>2.8055554628372167E-2</v>
      </c>
      <c r="J1953">
        <f>IF(OR(G1953="Run Time", G1953="CC (Changeover Cleaning)"), I1953, 0)</f>
        <v>2.8055554628372167E-2</v>
      </c>
      <c r="K1953">
        <f>IF(G1953&lt;&gt;"PM (Maintenance)", I1953, 0)</f>
        <v>2.8055554628372167E-2</v>
      </c>
      <c r="L1953" s="5">
        <f>MAX(tbl_Fact[[#This Row],[TotalBiscuitsMade]],tbl_Fact[[#This Row],[GoodMadeBiscuits]])</f>
        <v>669465</v>
      </c>
      <c r="M1953" s="5">
        <f>IF(tbl_Fact[[#This Row],[Operating_Hours]]&gt;0,tbl_Fact[[#This Row],[Operating_Hours]]*51840,0)</f>
        <v>1454.3999519348131</v>
      </c>
    </row>
    <row r="1954" spans="1:13" hidden="1" x14ac:dyDescent="0.2">
      <c r="A1954" t="s">
        <v>5</v>
      </c>
      <c r="B1954" s="1">
        <v>44387.025543981479</v>
      </c>
      <c r="C1954" s="1">
        <v>44387.028657407405</v>
      </c>
      <c r="D1954">
        <v>4.4833331108093297</v>
      </c>
      <c r="E1954">
        <v>672016</v>
      </c>
      <c r="F1954">
        <v>176718</v>
      </c>
      <c r="G1954" t="s">
        <v>44</v>
      </c>
      <c r="H1954" t="s">
        <v>25</v>
      </c>
      <c r="I1954">
        <f>tbl_Fact[[#This Row],[Duration]] / 60</f>
        <v>7.4722218513488828E-2</v>
      </c>
      <c r="J1954">
        <f>IF(OR(G1954="Run Time", G1954="CC (Changeover Cleaning)"), I1954, 0)</f>
        <v>0</v>
      </c>
      <c r="K1954">
        <f>IF(G1954&lt;&gt;"PM (Maintenance)", I1954, 0)</f>
        <v>7.4722218513488828E-2</v>
      </c>
      <c r="L1954" s="5">
        <f>MAX(tbl_Fact[[#This Row],[TotalBiscuitsMade]],tbl_Fact[[#This Row],[GoodMadeBiscuits]])</f>
        <v>672016</v>
      </c>
      <c r="M1954" s="5">
        <f>IF(tbl_Fact[[#This Row],[Operating_Hours]]&gt;0,tbl_Fact[[#This Row],[Operating_Hours]]*51840,0)</f>
        <v>0</v>
      </c>
    </row>
    <row r="1955" spans="1:13" hidden="1" x14ac:dyDescent="0.2">
      <c r="A1955" t="s">
        <v>10</v>
      </c>
      <c r="B1955" s="1">
        <v>44387.027650462966</v>
      </c>
      <c r="C1955" s="1">
        <v>44387.04928240741</v>
      </c>
      <c r="D1955">
        <v>31.142450332641602</v>
      </c>
      <c r="E1955">
        <v>0</v>
      </c>
      <c r="F1955">
        <v>246</v>
      </c>
      <c r="G1955" t="s">
        <v>43</v>
      </c>
      <c r="H1955" t="s">
        <v>25</v>
      </c>
      <c r="I1955">
        <f>tbl_Fact[[#This Row],[Duration]] / 60</f>
        <v>0.51904083887736008</v>
      </c>
      <c r="J1955">
        <f>IF(OR(G1955="Run Time", G1955="CC (Changeover Cleaning)"), I1955, 0)</f>
        <v>0.51904083887736008</v>
      </c>
      <c r="K1955">
        <f>IF(G1955&lt;&gt;"PM (Maintenance)", I1955, 0)</f>
        <v>0.51904083887736008</v>
      </c>
      <c r="L1955" s="5">
        <f>MAX(tbl_Fact[[#This Row],[TotalBiscuitsMade]],tbl_Fact[[#This Row],[GoodMadeBiscuits]])</f>
        <v>246</v>
      </c>
      <c r="M1955" s="5">
        <f>IF(tbl_Fact[[#This Row],[Operating_Hours]]&gt;0,tbl_Fact[[#This Row],[Operating_Hours]]*51840,0)</f>
        <v>26907.077087402347</v>
      </c>
    </row>
    <row r="1956" spans="1:13" hidden="1" x14ac:dyDescent="0.2">
      <c r="A1956" t="s">
        <v>5</v>
      </c>
      <c r="B1956" s="1">
        <v>44387.028657407405</v>
      </c>
      <c r="C1956" s="1">
        <v>44387.034016203703</v>
      </c>
      <c r="D1956">
        <v>7.7166666984558097</v>
      </c>
      <c r="E1956">
        <v>672023</v>
      </c>
      <c r="F1956">
        <v>176704</v>
      </c>
      <c r="G1956" t="s">
        <v>43</v>
      </c>
      <c r="H1956" t="s">
        <v>25</v>
      </c>
      <c r="I1956">
        <f>tbl_Fact[[#This Row],[Duration]] / 60</f>
        <v>0.12861111164093017</v>
      </c>
      <c r="J1956">
        <f>IF(OR(G1956="Run Time", G1956="CC (Changeover Cleaning)"), I1956, 0)</f>
        <v>0.12861111164093017</v>
      </c>
      <c r="K1956">
        <f>IF(G1956&lt;&gt;"PM (Maintenance)", I1956, 0)</f>
        <v>0.12861111164093017</v>
      </c>
      <c r="L1956" s="5">
        <f>MAX(tbl_Fact[[#This Row],[TotalBiscuitsMade]],tbl_Fact[[#This Row],[GoodMadeBiscuits]])</f>
        <v>672023</v>
      </c>
      <c r="M1956" s="5">
        <f>IF(tbl_Fact[[#This Row],[Operating_Hours]]&gt;0,tbl_Fact[[#This Row],[Operating_Hours]]*51840,0)</f>
        <v>6667.2000274658203</v>
      </c>
    </row>
    <row r="1957" spans="1:13" hidden="1" x14ac:dyDescent="0.2">
      <c r="A1957" t="s">
        <v>5</v>
      </c>
      <c r="B1957" s="1">
        <v>44387.034016203703</v>
      </c>
      <c r="C1957" s="1">
        <v>44387.036979166667</v>
      </c>
      <c r="D1957">
        <v>4.2666668891906703</v>
      </c>
      <c r="E1957">
        <v>674355</v>
      </c>
      <c r="F1957">
        <v>179164</v>
      </c>
      <c r="G1957" t="s">
        <v>44</v>
      </c>
      <c r="H1957" t="s">
        <v>25</v>
      </c>
      <c r="I1957">
        <f>tbl_Fact[[#This Row],[Duration]] / 60</f>
        <v>7.1111114819844501E-2</v>
      </c>
      <c r="J1957">
        <f>IF(OR(G1957="Run Time", G1957="CC (Changeover Cleaning)"), I1957, 0)</f>
        <v>0</v>
      </c>
      <c r="K1957">
        <f>IF(G1957&lt;&gt;"PM (Maintenance)", I1957, 0)</f>
        <v>7.1111114819844501E-2</v>
      </c>
      <c r="L1957" s="5">
        <f>MAX(tbl_Fact[[#This Row],[TotalBiscuitsMade]],tbl_Fact[[#This Row],[GoodMadeBiscuits]])</f>
        <v>674355</v>
      </c>
      <c r="M1957" s="5">
        <f>IF(tbl_Fact[[#This Row],[Operating_Hours]]&gt;0,tbl_Fact[[#This Row],[Operating_Hours]]*51840,0)</f>
        <v>0</v>
      </c>
    </row>
    <row r="1958" spans="1:13" hidden="1" x14ac:dyDescent="0.2">
      <c r="A1958" t="s">
        <v>5</v>
      </c>
      <c r="B1958" s="1">
        <v>44387.036979166667</v>
      </c>
      <c r="C1958" s="1">
        <v>44387.037893518522</v>
      </c>
      <c r="D1958">
        <v>1.31666672229767</v>
      </c>
      <c r="E1958">
        <v>674640</v>
      </c>
      <c r="F1958">
        <v>179081</v>
      </c>
      <c r="G1958" t="s">
        <v>43</v>
      </c>
      <c r="H1958" t="s">
        <v>25</v>
      </c>
      <c r="I1958">
        <f>tbl_Fact[[#This Row],[Duration]] / 60</f>
        <v>2.1944445371627833E-2</v>
      </c>
      <c r="J1958">
        <f>IF(OR(G1958="Run Time", G1958="CC (Changeover Cleaning)"), I1958, 0)</f>
        <v>2.1944445371627833E-2</v>
      </c>
      <c r="K1958">
        <f>IF(G1958&lt;&gt;"PM (Maintenance)", I1958, 0)</f>
        <v>2.1944445371627833E-2</v>
      </c>
      <c r="L1958" s="5">
        <f>MAX(tbl_Fact[[#This Row],[TotalBiscuitsMade]],tbl_Fact[[#This Row],[GoodMadeBiscuits]])</f>
        <v>674640</v>
      </c>
      <c r="M1958" s="5">
        <f>IF(tbl_Fact[[#This Row],[Operating_Hours]]&gt;0,tbl_Fact[[#This Row],[Operating_Hours]]*51840,0)</f>
        <v>1137.6000480651869</v>
      </c>
    </row>
    <row r="1959" spans="1:13" hidden="1" x14ac:dyDescent="0.2">
      <c r="A1959" t="s">
        <v>5</v>
      </c>
      <c r="B1959" s="1">
        <v>44387.037893518522</v>
      </c>
      <c r="C1959" s="1">
        <v>44387.038680555554</v>
      </c>
      <c r="D1959">
        <v>1.13333332538605</v>
      </c>
      <c r="E1959">
        <v>674718</v>
      </c>
      <c r="F1959">
        <v>179584</v>
      </c>
      <c r="G1959" t="s">
        <v>44</v>
      </c>
      <c r="H1959" t="s">
        <v>25</v>
      </c>
      <c r="I1959">
        <f>tbl_Fact[[#This Row],[Duration]] / 60</f>
        <v>1.8888888756434168E-2</v>
      </c>
      <c r="J1959">
        <f>IF(OR(G1959="Run Time", G1959="CC (Changeover Cleaning)"), I1959, 0)</f>
        <v>0</v>
      </c>
      <c r="K1959">
        <f>IF(G1959&lt;&gt;"PM (Maintenance)", I1959, 0)</f>
        <v>1.8888888756434168E-2</v>
      </c>
      <c r="L1959" s="5">
        <f>MAX(tbl_Fact[[#This Row],[TotalBiscuitsMade]],tbl_Fact[[#This Row],[GoodMadeBiscuits]])</f>
        <v>674718</v>
      </c>
      <c r="M1959" s="5">
        <f>IF(tbl_Fact[[#This Row],[Operating_Hours]]&gt;0,tbl_Fact[[#This Row],[Operating_Hours]]*51840,0)</f>
        <v>0</v>
      </c>
    </row>
    <row r="1960" spans="1:13" hidden="1" x14ac:dyDescent="0.2">
      <c r="A1960" t="s">
        <v>5</v>
      </c>
      <c r="B1960" s="1">
        <v>44387.038680555554</v>
      </c>
      <c r="C1960" s="1">
        <v>44387.040138888886</v>
      </c>
      <c r="D1960">
        <v>2.0999999046325701</v>
      </c>
      <c r="E1960">
        <v>674804</v>
      </c>
      <c r="F1960">
        <v>179626</v>
      </c>
      <c r="G1960" t="s">
        <v>43</v>
      </c>
      <c r="H1960" t="s">
        <v>25</v>
      </c>
      <c r="I1960">
        <f>tbl_Fact[[#This Row],[Duration]] / 60</f>
        <v>3.4999998410542833E-2</v>
      </c>
      <c r="J1960">
        <f>IF(OR(G1960="Run Time", G1960="CC (Changeover Cleaning)"), I1960, 0)</f>
        <v>3.4999998410542833E-2</v>
      </c>
      <c r="K1960">
        <f>IF(G1960&lt;&gt;"PM (Maintenance)", I1960, 0)</f>
        <v>3.4999998410542833E-2</v>
      </c>
      <c r="L1960" s="5">
        <f>MAX(tbl_Fact[[#This Row],[TotalBiscuitsMade]],tbl_Fact[[#This Row],[GoodMadeBiscuits]])</f>
        <v>674804</v>
      </c>
      <c r="M1960" s="5">
        <f>IF(tbl_Fact[[#This Row],[Operating_Hours]]&gt;0,tbl_Fact[[#This Row],[Operating_Hours]]*51840,0)</f>
        <v>1814.3999176025404</v>
      </c>
    </row>
    <row r="1961" spans="1:13" hidden="1" x14ac:dyDescent="0.2">
      <c r="A1961" t="s">
        <v>5</v>
      </c>
      <c r="B1961" s="1">
        <v>44387.040138888886</v>
      </c>
      <c r="C1961" s="1">
        <v>44387.041006944448</v>
      </c>
      <c r="D1961">
        <v>1.25</v>
      </c>
      <c r="E1961">
        <v>675406</v>
      </c>
      <c r="F1961">
        <v>180354</v>
      </c>
      <c r="G1961" t="s">
        <v>44</v>
      </c>
      <c r="H1961" t="s">
        <v>25</v>
      </c>
      <c r="I1961">
        <f>tbl_Fact[[#This Row],[Duration]] / 60</f>
        <v>2.0833333333333332E-2</v>
      </c>
      <c r="J1961">
        <f>IF(OR(G1961="Run Time", G1961="CC (Changeover Cleaning)"), I1961, 0)</f>
        <v>0</v>
      </c>
      <c r="K1961">
        <f>IF(G1961&lt;&gt;"PM (Maintenance)", I1961, 0)</f>
        <v>2.0833333333333332E-2</v>
      </c>
      <c r="L1961" s="5">
        <f>MAX(tbl_Fact[[#This Row],[TotalBiscuitsMade]],tbl_Fact[[#This Row],[GoodMadeBiscuits]])</f>
        <v>675406</v>
      </c>
      <c r="M1961" s="5">
        <f>IF(tbl_Fact[[#This Row],[Operating_Hours]]&gt;0,tbl_Fact[[#This Row],[Operating_Hours]]*51840,0)</f>
        <v>0</v>
      </c>
    </row>
    <row r="1962" spans="1:13" hidden="1" x14ac:dyDescent="0.2">
      <c r="A1962" t="s">
        <v>5</v>
      </c>
      <c r="B1962" s="1">
        <v>44387.041006944448</v>
      </c>
      <c r="C1962" s="1">
        <v>44387.043310185189</v>
      </c>
      <c r="D1962">
        <v>3.3166666030883798</v>
      </c>
      <c r="E1962">
        <v>675322</v>
      </c>
      <c r="F1962">
        <v>180047</v>
      </c>
      <c r="G1962" t="s">
        <v>43</v>
      </c>
      <c r="H1962" t="s">
        <v>25</v>
      </c>
      <c r="I1962">
        <f>tbl_Fact[[#This Row],[Duration]] / 60</f>
        <v>5.5277776718139666E-2</v>
      </c>
      <c r="J1962">
        <f>IF(OR(G1962="Run Time", G1962="CC (Changeover Cleaning)"), I1962, 0)</f>
        <v>5.5277776718139666E-2</v>
      </c>
      <c r="K1962">
        <f>IF(G1962&lt;&gt;"PM (Maintenance)", I1962, 0)</f>
        <v>5.5277776718139666E-2</v>
      </c>
      <c r="L1962" s="5">
        <f>MAX(tbl_Fact[[#This Row],[TotalBiscuitsMade]],tbl_Fact[[#This Row],[GoodMadeBiscuits]])</f>
        <v>675322</v>
      </c>
      <c r="M1962" s="5">
        <f>IF(tbl_Fact[[#This Row],[Operating_Hours]]&gt;0,tbl_Fact[[#This Row],[Operating_Hours]]*51840,0)</f>
        <v>2865.5999450683603</v>
      </c>
    </row>
    <row r="1963" spans="1:13" hidden="1" x14ac:dyDescent="0.2">
      <c r="A1963" t="s">
        <v>5</v>
      </c>
      <c r="B1963" s="1">
        <v>44387.043310185189</v>
      </c>
      <c r="C1963" s="1">
        <v>44387.044652777775</v>
      </c>
      <c r="D1963">
        <v>1.93333327770233</v>
      </c>
      <c r="E1963">
        <v>676407</v>
      </c>
      <c r="F1963">
        <v>181054</v>
      </c>
      <c r="G1963" t="s">
        <v>44</v>
      </c>
      <c r="H1963" t="s">
        <v>25</v>
      </c>
      <c r="I1963">
        <f>tbl_Fact[[#This Row],[Duration]] / 60</f>
        <v>3.2222221295038836E-2</v>
      </c>
      <c r="J1963">
        <f>IF(OR(G1963="Run Time", G1963="CC (Changeover Cleaning)"), I1963, 0)</f>
        <v>0</v>
      </c>
      <c r="K1963">
        <f>IF(G1963&lt;&gt;"PM (Maintenance)", I1963, 0)</f>
        <v>3.2222221295038836E-2</v>
      </c>
      <c r="L1963" s="5">
        <f>MAX(tbl_Fact[[#This Row],[TotalBiscuitsMade]],tbl_Fact[[#This Row],[GoodMadeBiscuits]])</f>
        <v>676407</v>
      </c>
      <c r="M1963" s="5">
        <f>IF(tbl_Fact[[#This Row],[Operating_Hours]]&gt;0,tbl_Fact[[#This Row],[Operating_Hours]]*51840,0)</f>
        <v>0</v>
      </c>
    </row>
    <row r="1964" spans="1:13" hidden="1" x14ac:dyDescent="0.2">
      <c r="A1964" t="s">
        <v>5</v>
      </c>
      <c r="B1964" s="1">
        <v>44387.044652777775</v>
      </c>
      <c r="C1964" s="1">
        <v>44387.050381944442</v>
      </c>
      <c r="D1964">
        <v>8.25</v>
      </c>
      <c r="E1964">
        <v>676314</v>
      </c>
      <c r="F1964">
        <v>181310</v>
      </c>
      <c r="G1964" t="s">
        <v>43</v>
      </c>
      <c r="H1964" t="s">
        <v>25</v>
      </c>
      <c r="I1964">
        <f>tbl_Fact[[#This Row],[Duration]] / 60</f>
        <v>0.13750000000000001</v>
      </c>
      <c r="J1964">
        <f>IF(OR(G1964="Run Time", G1964="CC (Changeover Cleaning)"), I1964, 0)</f>
        <v>0.13750000000000001</v>
      </c>
      <c r="K1964">
        <f>IF(G1964&lt;&gt;"PM (Maintenance)", I1964, 0)</f>
        <v>0.13750000000000001</v>
      </c>
      <c r="L1964" s="5">
        <f>MAX(tbl_Fact[[#This Row],[TotalBiscuitsMade]],tbl_Fact[[#This Row],[GoodMadeBiscuits]])</f>
        <v>676314</v>
      </c>
      <c r="M1964" s="5">
        <f>IF(tbl_Fact[[#This Row],[Operating_Hours]]&gt;0,tbl_Fact[[#This Row],[Operating_Hours]]*51840,0)</f>
        <v>7128.0000000000009</v>
      </c>
    </row>
    <row r="1965" spans="1:13" hidden="1" x14ac:dyDescent="0.2">
      <c r="A1965" t="s">
        <v>10</v>
      </c>
      <c r="B1965" s="1">
        <v>44387.04928240741</v>
      </c>
      <c r="C1965" s="1">
        <v>44387.049398148149</v>
      </c>
      <c r="D1965">
        <v>0.17491666972637199</v>
      </c>
      <c r="E1965">
        <v>0</v>
      </c>
      <c r="F1965">
        <v>96</v>
      </c>
      <c r="G1965" t="s">
        <v>44</v>
      </c>
      <c r="H1965" t="s">
        <v>25</v>
      </c>
      <c r="I1965">
        <f>tbl_Fact[[#This Row],[Duration]] / 60</f>
        <v>2.9152778287728663E-3</v>
      </c>
      <c r="J1965">
        <f>IF(OR(G1965="Run Time", G1965="CC (Changeover Cleaning)"), I1965, 0)</f>
        <v>0</v>
      </c>
      <c r="K1965">
        <f>IF(G1965&lt;&gt;"PM (Maintenance)", I1965, 0)</f>
        <v>2.9152778287728663E-3</v>
      </c>
      <c r="L1965" s="5">
        <f>MAX(tbl_Fact[[#This Row],[TotalBiscuitsMade]],tbl_Fact[[#This Row],[GoodMadeBiscuits]])</f>
        <v>96</v>
      </c>
      <c r="M1965" s="5">
        <f>IF(tbl_Fact[[#This Row],[Operating_Hours]]&gt;0,tbl_Fact[[#This Row],[Operating_Hours]]*51840,0)</f>
        <v>0</v>
      </c>
    </row>
    <row r="1966" spans="1:13" hidden="1" x14ac:dyDescent="0.2">
      <c r="A1966" t="s">
        <v>10</v>
      </c>
      <c r="B1966" s="1">
        <v>44387.049398148149</v>
      </c>
      <c r="C1966" s="1">
        <v>44387.050219907411</v>
      </c>
      <c r="D1966">
        <v>1.1750500202178999</v>
      </c>
      <c r="E1966">
        <v>0</v>
      </c>
      <c r="F1966">
        <v>329</v>
      </c>
      <c r="G1966" t="s">
        <v>43</v>
      </c>
      <c r="H1966" t="s">
        <v>25</v>
      </c>
      <c r="I1966">
        <f>tbl_Fact[[#This Row],[Duration]] / 60</f>
        <v>1.9584167003631667E-2</v>
      </c>
      <c r="J1966">
        <f>IF(OR(G1966="Run Time", G1966="CC (Changeover Cleaning)"), I1966, 0)</f>
        <v>1.9584167003631667E-2</v>
      </c>
      <c r="K1966">
        <f>IF(G1966&lt;&gt;"PM (Maintenance)", I1966, 0)</f>
        <v>1.9584167003631667E-2</v>
      </c>
      <c r="L1966" s="5">
        <f>MAX(tbl_Fact[[#This Row],[TotalBiscuitsMade]],tbl_Fact[[#This Row],[GoodMadeBiscuits]])</f>
        <v>329</v>
      </c>
      <c r="M1966" s="5">
        <f>IF(tbl_Fact[[#This Row],[Operating_Hours]]&gt;0,tbl_Fact[[#This Row],[Operating_Hours]]*51840,0)</f>
        <v>1015.2432174682656</v>
      </c>
    </row>
    <row r="1967" spans="1:13" hidden="1" x14ac:dyDescent="0.2">
      <c r="A1967" t="s">
        <v>10</v>
      </c>
      <c r="B1967" s="1">
        <v>44387.050219907411</v>
      </c>
      <c r="C1967" s="1">
        <v>44387.562615740739</v>
      </c>
      <c r="D1967">
        <v>737.84564208984398</v>
      </c>
      <c r="E1967">
        <v>0</v>
      </c>
      <c r="F1967">
        <v>20</v>
      </c>
      <c r="G1967" t="s">
        <v>44</v>
      </c>
      <c r="H1967" t="s">
        <v>25</v>
      </c>
      <c r="I1967">
        <f>tbl_Fact[[#This Row],[Duration]] / 60</f>
        <v>12.297427368164067</v>
      </c>
      <c r="J1967">
        <f>IF(OR(G1967="Run Time", G1967="CC (Changeover Cleaning)"), I1967, 0)</f>
        <v>0</v>
      </c>
      <c r="K1967">
        <f>IF(G1967&lt;&gt;"PM (Maintenance)", I1967, 0)</f>
        <v>12.297427368164067</v>
      </c>
      <c r="L1967" s="5">
        <f>MAX(tbl_Fact[[#This Row],[TotalBiscuitsMade]],tbl_Fact[[#This Row],[GoodMadeBiscuits]])</f>
        <v>20</v>
      </c>
      <c r="M1967" s="5">
        <f>IF(tbl_Fact[[#This Row],[Operating_Hours]]&gt;0,tbl_Fact[[#This Row],[Operating_Hours]]*51840,0)</f>
        <v>0</v>
      </c>
    </row>
    <row r="1968" spans="1:13" hidden="1" x14ac:dyDescent="0.2">
      <c r="A1968" t="s">
        <v>5</v>
      </c>
      <c r="B1968" s="1">
        <v>44387.050381944442</v>
      </c>
      <c r="C1968" s="1">
        <v>44387.053506944445</v>
      </c>
      <c r="D1968">
        <v>4.5</v>
      </c>
      <c r="E1968">
        <v>679156</v>
      </c>
      <c r="F1968">
        <v>183706</v>
      </c>
      <c r="G1968" t="s">
        <v>44</v>
      </c>
      <c r="H1968" t="s">
        <v>25</v>
      </c>
      <c r="I1968">
        <f>tbl_Fact[[#This Row],[Duration]] / 60</f>
        <v>7.4999999999999997E-2</v>
      </c>
      <c r="J1968">
        <f>IF(OR(G1968="Run Time", G1968="CC (Changeover Cleaning)"), I1968, 0)</f>
        <v>0</v>
      </c>
      <c r="K1968">
        <f>IF(G1968&lt;&gt;"PM (Maintenance)", I1968, 0)</f>
        <v>7.4999999999999997E-2</v>
      </c>
      <c r="L1968" s="5">
        <f>MAX(tbl_Fact[[#This Row],[TotalBiscuitsMade]],tbl_Fact[[#This Row],[GoodMadeBiscuits]])</f>
        <v>679156</v>
      </c>
      <c r="M1968" s="5">
        <f>IF(tbl_Fact[[#This Row],[Operating_Hours]]&gt;0,tbl_Fact[[#This Row],[Operating_Hours]]*51840,0)</f>
        <v>0</v>
      </c>
    </row>
    <row r="1969" spans="1:13" hidden="1" x14ac:dyDescent="0.2">
      <c r="A1969" t="s">
        <v>5</v>
      </c>
      <c r="B1969" s="1">
        <v>44387.053506944445</v>
      </c>
      <c r="C1969" s="1">
        <v>44387.053865740738</v>
      </c>
      <c r="D1969">
        <v>0.51666665077209495</v>
      </c>
      <c r="E1969">
        <v>678902</v>
      </c>
      <c r="F1969">
        <v>184145</v>
      </c>
      <c r="G1969" t="s">
        <v>43</v>
      </c>
      <c r="H1969" t="s">
        <v>25</v>
      </c>
      <c r="I1969">
        <f>tbl_Fact[[#This Row],[Duration]] / 60</f>
        <v>8.6111108462015827E-3</v>
      </c>
      <c r="J1969">
        <f>IF(OR(G1969="Run Time", G1969="CC (Changeover Cleaning)"), I1969, 0)</f>
        <v>8.6111108462015827E-3</v>
      </c>
      <c r="K1969">
        <f>IF(G1969&lt;&gt;"PM (Maintenance)", I1969, 0)</f>
        <v>8.6111108462015827E-3</v>
      </c>
      <c r="L1969" s="5">
        <f>MAX(tbl_Fact[[#This Row],[TotalBiscuitsMade]],tbl_Fact[[#This Row],[GoodMadeBiscuits]])</f>
        <v>678902</v>
      </c>
      <c r="M1969" s="5">
        <f>IF(tbl_Fact[[#This Row],[Operating_Hours]]&gt;0,tbl_Fact[[#This Row],[Operating_Hours]]*51840,0)</f>
        <v>446.39998626709007</v>
      </c>
    </row>
    <row r="1970" spans="1:13" hidden="1" x14ac:dyDescent="0.2">
      <c r="A1970" t="s">
        <v>5</v>
      </c>
      <c r="B1970" s="1">
        <v>44387.053865740738</v>
      </c>
      <c r="C1970" s="1">
        <v>44387.054305555554</v>
      </c>
      <c r="D1970">
        <v>0.63333332538604703</v>
      </c>
      <c r="E1970">
        <v>679280</v>
      </c>
      <c r="F1970">
        <v>183950</v>
      </c>
      <c r="G1970" t="s">
        <v>44</v>
      </c>
      <c r="H1970" t="s">
        <v>25</v>
      </c>
      <c r="I1970">
        <f>tbl_Fact[[#This Row],[Duration]] / 60</f>
        <v>1.0555555423100783E-2</v>
      </c>
      <c r="J1970">
        <f>IF(OR(G1970="Run Time", G1970="CC (Changeover Cleaning)"), I1970, 0)</f>
        <v>0</v>
      </c>
      <c r="K1970">
        <f>IF(G1970&lt;&gt;"PM (Maintenance)", I1970, 0)</f>
        <v>1.0555555423100783E-2</v>
      </c>
      <c r="L1970" s="5">
        <f>MAX(tbl_Fact[[#This Row],[TotalBiscuitsMade]],tbl_Fact[[#This Row],[GoodMadeBiscuits]])</f>
        <v>679280</v>
      </c>
      <c r="M1970" s="5">
        <f>IF(tbl_Fact[[#This Row],[Operating_Hours]]&gt;0,tbl_Fact[[#This Row],[Operating_Hours]]*51840,0)</f>
        <v>0</v>
      </c>
    </row>
    <row r="1971" spans="1:13" hidden="1" x14ac:dyDescent="0.2">
      <c r="A1971" t="s">
        <v>5</v>
      </c>
      <c r="B1971" s="1">
        <v>44387.054305555554</v>
      </c>
      <c r="C1971" s="1">
        <v>44387.054629629631</v>
      </c>
      <c r="D1971">
        <v>0.46666666865348799</v>
      </c>
      <c r="E1971">
        <v>679202</v>
      </c>
      <c r="F1971">
        <v>184352</v>
      </c>
      <c r="G1971" t="s">
        <v>43</v>
      </c>
      <c r="H1971" t="s">
        <v>25</v>
      </c>
      <c r="I1971">
        <f>tbl_Fact[[#This Row],[Duration]] / 60</f>
        <v>7.7777778108914664E-3</v>
      </c>
      <c r="J1971">
        <f>IF(OR(G1971="Run Time", G1971="CC (Changeover Cleaning)"), I1971, 0)</f>
        <v>7.7777778108914664E-3</v>
      </c>
      <c r="K1971">
        <f>IF(G1971&lt;&gt;"PM (Maintenance)", I1971, 0)</f>
        <v>7.7777778108914664E-3</v>
      </c>
      <c r="L1971" s="5">
        <f>MAX(tbl_Fact[[#This Row],[TotalBiscuitsMade]],tbl_Fact[[#This Row],[GoodMadeBiscuits]])</f>
        <v>679202</v>
      </c>
      <c r="M1971" s="5">
        <f>IF(tbl_Fact[[#This Row],[Operating_Hours]]&gt;0,tbl_Fact[[#This Row],[Operating_Hours]]*51840,0)</f>
        <v>403.2000017166136</v>
      </c>
    </row>
    <row r="1972" spans="1:13" hidden="1" x14ac:dyDescent="0.2">
      <c r="A1972" t="s">
        <v>5</v>
      </c>
      <c r="B1972" s="1">
        <v>44387.054629629631</v>
      </c>
      <c r="C1972" s="1">
        <v>44387.054976851854</v>
      </c>
      <c r="D1972">
        <v>0.5</v>
      </c>
      <c r="E1972">
        <v>679257</v>
      </c>
      <c r="F1972">
        <v>184359</v>
      </c>
      <c r="G1972" t="s">
        <v>44</v>
      </c>
      <c r="H1972" t="s">
        <v>25</v>
      </c>
      <c r="I1972">
        <f>tbl_Fact[[#This Row],[Duration]] / 60</f>
        <v>8.3333333333333332E-3</v>
      </c>
      <c r="J1972">
        <f>IF(OR(G1972="Run Time", G1972="CC (Changeover Cleaning)"), I1972, 0)</f>
        <v>0</v>
      </c>
      <c r="K1972">
        <f>IF(G1972&lt;&gt;"PM (Maintenance)", I1972, 0)</f>
        <v>8.3333333333333332E-3</v>
      </c>
      <c r="L1972" s="5">
        <f>MAX(tbl_Fact[[#This Row],[TotalBiscuitsMade]],tbl_Fact[[#This Row],[GoodMadeBiscuits]])</f>
        <v>679257</v>
      </c>
      <c r="M1972" s="5">
        <f>IF(tbl_Fact[[#This Row],[Operating_Hours]]&gt;0,tbl_Fact[[#This Row],[Operating_Hours]]*51840,0)</f>
        <v>0</v>
      </c>
    </row>
    <row r="1973" spans="1:13" hidden="1" x14ac:dyDescent="0.2">
      <c r="A1973" t="s">
        <v>5</v>
      </c>
      <c r="B1973" s="1">
        <v>44387.054976851854</v>
      </c>
      <c r="C1973" s="1">
        <v>44387.055636574078</v>
      </c>
      <c r="D1973">
        <v>0.94999998807907104</v>
      </c>
      <c r="E1973">
        <v>679139</v>
      </c>
      <c r="F1973">
        <v>184447</v>
      </c>
      <c r="G1973" t="s">
        <v>43</v>
      </c>
      <c r="H1973" t="s">
        <v>25</v>
      </c>
      <c r="I1973">
        <f>tbl_Fact[[#This Row],[Duration]] / 60</f>
        <v>1.5833333134651184E-2</v>
      </c>
      <c r="J1973">
        <f>IF(OR(G1973="Run Time", G1973="CC (Changeover Cleaning)"), I1973, 0)</f>
        <v>1.5833333134651184E-2</v>
      </c>
      <c r="K1973">
        <f>IF(G1973&lt;&gt;"PM (Maintenance)", I1973, 0)</f>
        <v>1.5833333134651184E-2</v>
      </c>
      <c r="L1973" s="5">
        <f>MAX(tbl_Fact[[#This Row],[TotalBiscuitsMade]],tbl_Fact[[#This Row],[GoodMadeBiscuits]])</f>
        <v>679139</v>
      </c>
      <c r="M1973" s="5">
        <f>IF(tbl_Fact[[#This Row],[Operating_Hours]]&gt;0,tbl_Fact[[#This Row],[Operating_Hours]]*51840,0)</f>
        <v>820.79998970031738</v>
      </c>
    </row>
    <row r="1974" spans="1:13" hidden="1" x14ac:dyDescent="0.2">
      <c r="A1974" t="s">
        <v>5</v>
      </c>
      <c r="B1974" s="1">
        <v>44387.055636574078</v>
      </c>
      <c r="C1974" s="1">
        <v>44387.082337962966</v>
      </c>
      <c r="D1974">
        <v>38.450000762939503</v>
      </c>
      <c r="E1974">
        <v>705988</v>
      </c>
      <c r="F1974">
        <v>210850</v>
      </c>
      <c r="G1974" t="s">
        <v>44</v>
      </c>
      <c r="H1974" t="s">
        <v>25</v>
      </c>
      <c r="I1974">
        <f>tbl_Fact[[#This Row],[Duration]] / 60</f>
        <v>0.64083334604899167</v>
      </c>
      <c r="J1974">
        <f>IF(OR(G1974="Run Time", G1974="CC (Changeover Cleaning)"), I1974, 0)</f>
        <v>0</v>
      </c>
      <c r="K1974">
        <f>IF(G1974&lt;&gt;"PM (Maintenance)", I1974, 0)</f>
        <v>0.64083334604899167</v>
      </c>
      <c r="L1974" s="5">
        <f>MAX(tbl_Fact[[#This Row],[TotalBiscuitsMade]],tbl_Fact[[#This Row],[GoodMadeBiscuits]])</f>
        <v>705988</v>
      </c>
      <c r="M1974" s="5">
        <f>IF(tbl_Fact[[#This Row],[Operating_Hours]]&gt;0,tbl_Fact[[#This Row],[Operating_Hours]]*51840,0)</f>
        <v>0</v>
      </c>
    </row>
    <row r="1975" spans="1:13" hidden="1" x14ac:dyDescent="0.2">
      <c r="A1975" t="s">
        <v>5</v>
      </c>
      <c r="B1975" s="1">
        <v>44387.082337962966</v>
      </c>
      <c r="C1975" s="1">
        <v>44387.085347222222</v>
      </c>
      <c r="D1975">
        <v>4.3333334922790501</v>
      </c>
      <c r="E1975">
        <v>706224</v>
      </c>
      <c r="F1975">
        <v>210966</v>
      </c>
      <c r="G1975" t="s">
        <v>43</v>
      </c>
      <c r="H1975" t="s">
        <v>25</v>
      </c>
      <c r="I1975">
        <f>tbl_Fact[[#This Row],[Duration]] / 60</f>
        <v>7.2222224871317506E-2</v>
      </c>
      <c r="J1975">
        <f>IF(OR(G1975="Run Time", G1975="CC (Changeover Cleaning)"), I1975, 0)</f>
        <v>7.2222224871317506E-2</v>
      </c>
      <c r="K1975">
        <f>IF(G1975&lt;&gt;"PM (Maintenance)", I1975, 0)</f>
        <v>7.2222224871317506E-2</v>
      </c>
      <c r="L1975" s="5">
        <f>MAX(tbl_Fact[[#This Row],[TotalBiscuitsMade]],tbl_Fact[[#This Row],[GoodMadeBiscuits]])</f>
        <v>706224</v>
      </c>
      <c r="M1975" s="5">
        <f>IF(tbl_Fact[[#This Row],[Operating_Hours]]&gt;0,tbl_Fact[[#This Row],[Operating_Hours]]*51840,0)</f>
        <v>3744.0001373290993</v>
      </c>
    </row>
    <row r="1976" spans="1:13" hidden="1" x14ac:dyDescent="0.2">
      <c r="A1976" t="s">
        <v>5</v>
      </c>
      <c r="B1976" s="1">
        <v>44387.085347222222</v>
      </c>
      <c r="C1976" s="1">
        <v>44387.085752314815</v>
      </c>
      <c r="D1976">
        <v>0.58333331346511796</v>
      </c>
      <c r="E1976">
        <v>706525</v>
      </c>
      <c r="F1976">
        <v>211138</v>
      </c>
      <c r="G1976" t="s">
        <v>44</v>
      </c>
      <c r="H1976" t="s">
        <v>25</v>
      </c>
      <c r="I1976">
        <f>tbl_Fact[[#This Row],[Duration]] / 60</f>
        <v>9.7222218910852989E-3</v>
      </c>
      <c r="J1976">
        <f>IF(OR(G1976="Run Time", G1976="CC (Changeover Cleaning)"), I1976, 0)</f>
        <v>0</v>
      </c>
      <c r="K1976">
        <f>IF(G1976&lt;&gt;"PM (Maintenance)", I1976, 0)</f>
        <v>9.7222218910852989E-3</v>
      </c>
      <c r="L1976" s="5">
        <f>MAX(tbl_Fact[[#This Row],[TotalBiscuitsMade]],tbl_Fact[[#This Row],[GoodMadeBiscuits]])</f>
        <v>706525</v>
      </c>
      <c r="M1976" s="5">
        <f>IF(tbl_Fact[[#This Row],[Operating_Hours]]&gt;0,tbl_Fact[[#This Row],[Operating_Hours]]*51840,0)</f>
        <v>0</v>
      </c>
    </row>
    <row r="1977" spans="1:13" hidden="1" x14ac:dyDescent="0.2">
      <c r="A1977" t="s">
        <v>5</v>
      </c>
      <c r="B1977" s="1">
        <v>44387.085752314815</v>
      </c>
      <c r="C1977" s="1">
        <v>44387.085810185185</v>
      </c>
      <c r="D1977">
        <v>8.3333335816860199E-2</v>
      </c>
      <c r="E1977">
        <v>706372</v>
      </c>
      <c r="F1977">
        <v>211448</v>
      </c>
      <c r="G1977" t="s">
        <v>43</v>
      </c>
      <c r="H1977" t="s">
        <v>25</v>
      </c>
      <c r="I1977">
        <f>tbl_Fact[[#This Row],[Duration]] / 60</f>
        <v>1.3888889302810033E-3</v>
      </c>
      <c r="J1977">
        <f>IF(OR(G1977="Run Time", G1977="CC (Changeover Cleaning)"), I1977, 0)</f>
        <v>1.3888889302810033E-3</v>
      </c>
      <c r="K1977">
        <f>IF(G1977&lt;&gt;"PM (Maintenance)", I1977, 0)</f>
        <v>1.3888889302810033E-3</v>
      </c>
      <c r="L1977" s="5">
        <f>MAX(tbl_Fact[[#This Row],[TotalBiscuitsMade]],tbl_Fact[[#This Row],[GoodMadeBiscuits]])</f>
        <v>706372</v>
      </c>
      <c r="M1977" s="5">
        <f>IF(tbl_Fact[[#This Row],[Operating_Hours]]&gt;0,tbl_Fact[[#This Row],[Operating_Hours]]*51840,0)</f>
        <v>72.000002145767212</v>
      </c>
    </row>
    <row r="1978" spans="1:13" hidden="1" x14ac:dyDescent="0.2">
      <c r="A1978" t="s">
        <v>5</v>
      </c>
      <c r="B1978" s="1">
        <v>44387.085810185185</v>
      </c>
      <c r="C1978" s="1">
        <v>44387.085833333331</v>
      </c>
      <c r="D1978">
        <v>3.3333335071802098E-2</v>
      </c>
      <c r="E1978">
        <v>706548</v>
      </c>
      <c r="F1978">
        <v>211302</v>
      </c>
      <c r="G1978" t="s">
        <v>44</v>
      </c>
      <c r="H1978" t="s">
        <v>25</v>
      </c>
      <c r="I1978">
        <f>tbl_Fact[[#This Row],[Duration]] / 60</f>
        <v>5.5555558453003495E-4</v>
      </c>
      <c r="J1978">
        <f>IF(OR(G1978="Run Time", G1978="CC (Changeover Cleaning)"), I1978, 0)</f>
        <v>0</v>
      </c>
      <c r="K1978">
        <f>IF(G1978&lt;&gt;"PM (Maintenance)", I1978, 0)</f>
        <v>5.5555558453003495E-4</v>
      </c>
      <c r="L1978" s="5">
        <f>MAX(tbl_Fact[[#This Row],[TotalBiscuitsMade]],tbl_Fact[[#This Row],[GoodMadeBiscuits]])</f>
        <v>706548</v>
      </c>
      <c r="M1978" s="5">
        <f>IF(tbl_Fact[[#This Row],[Operating_Hours]]&gt;0,tbl_Fact[[#This Row],[Operating_Hours]]*51840,0)</f>
        <v>0</v>
      </c>
    </row>
    <row r="1979" spans="1:13" hidden="1" x14ac:dyDescent="0.2">
      <c r="A1979" t="s">
        <v>5</v>
      </c>
      <c r="B1979" s="1">
        <v>44387.085833333331</v>
      </c>
      <c r="C1979" s="1">
        <v>44387.085960648146</v>
      </c>
      <c r="D1979">
        <v>0.18333333730697601</v>
      </c>
      <c r="E1979">
        <v>706330</v>
      </c>
      <c r="F1979">
        <v>211125</v>
      </c>
      <c r="G1979" t="s">
        <v>43</v>
      </c>
      <c r="H1979" t="s">
        <v>25</v>
      </c>
      <c r="I1979">
        <f>tbl_Fact[[#This Row],[Duration]] / 60</f>
        <v>3.0555556217829335E-3</v>
      </c>
      <c r="J1979">
        <f>IF(OR(G1979="Run Time", G1979="CC (Changeover Cleaning)"), I1979, 0)</f>
        <v>3.0555556217829335E-3</v>
      </c>
      <c r="K1979">
        <f>IF(G1979&lt;&gt;"PM (Maintenance)", I1979, 0)</f>
        <v>3.0555556217829335E-3</v>
      </c>
      <c r="L1979" s="5">
        <f>MAX(tbl_Fact[[#This Row],[TotalBiscuitsMade]],tbl_Fact[[#This Row],[GoodMadeBiscuits]])</f>
        <v>706330</v>
      </c>
      <c r="M1979" s="5">
        <f>IF(tbl_Fact[[#This Row],[Operating_Hours]]&gt;0,tbl_Fact[[#This Row],[Operating_Hours]]*51840,0)</f>
        <v>158.40000343322728</v>
      </c>
    </row>
    <row r="1980" spans="1:13" hidden="1" x14ac:dyDescent="0.2">
      <c r="A1980" t="s">
        <v>5</v>
      </c>
      <c r="B1980" s="1">
        <v>44387.085960648146</v>
      </c>
      <c r="C1980" s="1">
        <v>44387.110902777778</v>
      </c>
      <c r="D1980">
        <v>35.916667938232401</v>
      </c>
      <c r="E1980">
        <v>731554</v>
      </c>
      <c r="F1980">
        <v>236328</v>
      </c>
      <c r="G1980" t="s">
        <v>44</v>
      </c>
      <c r="H1980" t="s">
        <v>25</v>
      </c>
      <c r="I1980">
        <f>tbl_Fact[[#This Row],[Duration]] / 60</f>
        <v>0.59861113230387331</v>
      </c>
      <c r="J1980">
        <f>IF(OR(G1980="Run Time", G1980="CC (Changeover Cleaning)"), I1980, 0)</f>
        <v>0</v>
      </c>
      <c r="K1980">
        <f>IF(G1980&lt;&gt;"PM (Maintenance)", I1980, 0)</f>
        <v>0.59861113230387331</v>
      </c>
      <c r="L1980" s="5">
        <f>MAX(tbl_Fact[[#This Row],[TotalBiscuitsMade]],tbl_Fact[[#This Row],[GoodMadeBiscuits]])</f>
        <v>731554</v>
      </c>
      <c r="M1980" s="5">
        <f>IF(tbl_Fact[[#This Row],[Operating_Hours]]&gt;0,tbl_Fact[[#This Row],[Operating_Hours]]*51840,0)</f>
        <v>0</v>
      </c>
    </row>
    <row r="1981" spans="1:13" hidden="1" x14ac:dyDescent="0.2">
      <c r="A1981" t="s">
        <v>5</v>
      </c>
      <c r="B1981" s="1">
        <v>44387.110902777778</v>
      </c>
      <c r="C1981" s="1">
        <v>44387.111666666664</v>
      </c>
      <c r="D1981">
        <v>1.1000000238418599</v>
      </c>
      <c r="E1981">
        <v>731481</v>
      </c>
      <c r="F1981">
        <v>236341</v>
      </c>
      <c r="G1981" t="s">
        <v>43</v>
      </c>
      <c r="H1981" t="s">
        <v>25</v>
      </c>
      <c r="I1981">
        <f>tbl_Fact[[#This Row],[Duration]] / 60</f>
        <v>1.8333333730697666E-2</v>
      </c>
      <c r="J1981">
        <f>IF(OR(G1981="Run Time", G1981="CC (Changeover Cleaning)"), I1981, 0)</f>
        <v>1.8333333730697666E-2</v>
      </c>
      <c r="K1981">
        <f>IF(G1981&lt;&gt;"PM (Maintenance)", I1981, 0)</f>
        <v>1.8333333730697666E-2</v>
      </c>
      <c r="L1981" s="5">
        <f>MAX(tbl_Fact[[#This Row],[TotalBiscuitsMade]],tbl_Fact[[#This Row],[GoodMadeBiscuits]])</f>
        <v>731481</v>
      </c>
      <c r="M1981" s="5">
        <f>IF(tbl_Fact[[#This Row],[Operating_Hours]]&gt;0,tbl_Fact[[#This Row],[Operating_Hours]]*51840,0)</f>
        <v>950.40002059936705</v>
      </c>
    </row>
    <row r="1982" spans="1:13" hidden="1" x14ac:dyDescent="0.2">
      <c r="A1982" t="s">
        <v>5</v>
      </c>
      <c r="B1982" s="1">
        <v>44387.111666666664</v>
      </c>
      <c r="C1982" s="1">
        <v>44387.113819444443</v>
      </c>
      <c r="D1982">
        <v>3.0999999046325701</v>
      </c>
      <c r="E1982">
        <v>733676</v>
      </c>
      <c r="F1982">
        <v>238504</v>
      </c>
      <c r="G1982" t="s">
        <v>44</v>
      </c>
      <c r="H1982" t="s">
        <v>25</v>
      </c>
      <c r="I1982">
        <f>tbl_Fact[[#This Row],[Duration]] / 60</f>
        <v>5.1666665077209503E-2</v>
      </c>
      <c r="J1982">
        <f>IF(OR(G1982="Run Time", G1982="CC (Changeover Cleaning)"), I1982, 0)</f>
        <v>0</v>
      </c>
      <c r="K1982">
        <f>IF(G1982&lt;&gt;"PM (Maintenance)", I1982, 0)</f>
        <v>5.1666665077209503E-2</v>
      </c>
      <c r="L1982" s="5">
        <f>MAX(tbl_Fact[[#This Row],[TotalBiscuitsMade]],tbl_Fact[[#This Row],[GoodMadeBiscuits]])</f>
        <v>733676</v>
      </c>
      <c r="M1982" s="5">
        <f>IF(tbl_Fact[[#This Row],[Operating_Hours]]&gt;0,tbl_Fact[[#This Row],[Operating_Hours]]*51840,0)</f>
        <v>0</v>
      </c>
    </row>
    <row r="1983" spans="1:13" hidden="1" x14ac:dyDescent="0.2">
      <c r="A1983" t="s">
        <v>5</v>
      </c>
      <c r="B1983" s="1">
        <v>44387.113819444443</v>
      </c>
      <c r="C1983" s="1">
        <v>44387.114189814813</v>
      </c>
      <c r="D1983">
        <v>0.53333336114883401</v>
      </c>
      <c r="E1983">
        <v>733504</v>
      </c>
      <c r="F1983">
        <v>238665</v>
      </c>
      <c r="G1983" t="s">
        <v>43</v>
      </c>
      <c r="H1983" t="s">
        <v>25</v>
      </c>
      <c r="I1983">
        <f>tbl_Fact[[#This Row],[Duration]] / 60</f>
        <v>8.8888893524805661E-3</v>
      </c>
      <c r="J1983">
        <f>IF(OR(G1983="Run Time", G1983="CC (Changeover Cleaning)"), I1983, 0)</f>
        <v>8.8888893524805661E-3</v>
      </c>
      <c r="K1983">
        <f>IF(G1983&lt;&gt;"PM (Maintenance)", I1983, 0)</f>
        <v>8.8888893524805661E-3</v>
      </c>
      <c r="L1983" s="5">
        <f>MAX(tbl_Fact[[#This Row],[TotalBiscuitsMade]],tbl_Fact[[#This Row],[GoodMadeBiscuits]])</f>
        <v>733504</v>
      </c>
      <c r="M1983" s="5">
        <f>IF(tbl_Fact[[#This Row],[Operating_Hours]]&gt;0,tbl_Fact[[#This Row],[Operating_Hours]]*51840,0)</f>
        <v>460.80002403259255</v>
      </c>
    </row>
    <row r="1984" spans="1:13" hidden="1" x14ac:dyDescent="0.2">
      <c r="A1984" t="s">
        <v>5</v>
      </c>
      <c r="B1984" s="1">
        <v>44387.114189814813</v>
      </c>
      <c r="C1984" s="1">
        <v>44387.127858796295</v>
      </c>
      <c r="D1984">
        <v>19.683332443237301</v>
      </c>
      <c r="E1984">
        <v>747209</v>
      </c>
      <c r="F1984">
        <v>252222</v>
      </c>
      <c r="G1984" t="s">
        <v>44</v>
      </c>
      <c r="H1984" t="s">
        <v>25</v>
      </c>
      <c r="I1984">
        <f>tbl_Fact[[#This Row],[Duration]] / 60</f>
        <v>0.32805554072062171</v>
      </c>
      <c r="J1984">
        <f>IF(OR(G1984="Run Time", G1984="CC (Changeover Cleaning)"), I1984, 0)</f>
        <v>0</v>
      </c>
      <c r="K1984">
        <f>IF(G1984&lt;&gt;"PM (Maintenance)", I1984, 0)</f>
        <v>0.32805554072062171</v>
      </c>
      <c r="L1984" s="5">
        <f>MAX(tbl_Fact[[#This Row],[TotalBiscuitsMade]],tbl_Fact[[#This Row],[GoodMadeBiscuits]])</f>
        <v>747209</v>
      </c>
      <c r="M1984" s="5">
        <f>IF(tbl_Fact[[#This Row],[Operating_Hours]]&gt;0,tbl_Fact[[#This Row],[Operating_Hours]]*51840,0)</f>
        <v>0</v>
      </c>
    </row>
    <row r="1985" spans="1:13" hidden="1" x14ac:dyDescent="0.2">
      <c r="A1985" t="s">
        <v>5</v>
      </c>
      <c r="B1985" s="1">
        <v>44387.127858796295</v>
      </c>
      <c r="C1985" s="1">
        <v>44387.128194444442</v>
      </c>
      <c r="D1985">
        <v>0.483333319425583</v>
      </c>
      <c r="E1985">
        <v>747326</v>
      </c>
      <c r="F1985">
        <v>252455</v>
      </c>
      <c r="G1985" t="s">
        <v>43</v>
      </c>
      <c r="H1985" t="s">
        <v>25</v>
      </c>
      <c r="I1985">
        <f>tbl_Fact[[#This Row],[Duration]] / 60</f>
        <v>8.0555553237597159E-3</v>
      </c>
      <c r="J1985">
        <f>IF(OR(G1985="Run Time", G1985="CC (Changeover Cleaning)"), I1985, 0)</f>
        <v>8.0555553237597159E-3</v>
      </c>
      <c r="K1985">
        <f>IF(G1985&lt;&gt;"PM (Maintenance)", I1985, 0)</f>
        <v>8.0555553237597159E-3</v>
      </c>
      <c r="L1985" s="5">
        <f>MAX(tbl_Fact[[#This Row],[TotalBiscuitsMade]],tbl_Fact[[#This Row],[GoodMadeBiscuits]])</f>
        <v>747326</v>
      </c>
      <c r="M1985" s="5">
        <f>IF(tbl_Fact[[#This Row],[Operating_Hours]]&gt;0,tbl_Fact[[#This Row],[Operating_Hours]]*51840,0)</f>
        <v>417.59998798370367</v>
      </c>
    </row>
    <row r="1986" spans="1:13" hidden="1" x14ac:dyDescent="0.2">
      <c r="A1986" t="s">
        <v>5</v>
      </c>
      <c r="B1986" s="1">
        <v>44387.128194444442</v>
      </c>
      <c r="C1986" s="1">
        <v>44387.135763888888</v>
      </c>
      <c r="D1986">
        <v>10.8999996185303</v>
      </c>
      <c r="E1986">
        <v>754723</v>
      </c>
      <c r="F1986">
        <v>259979</v>
      </c>
      <c r="G1986" t="s">
        <v>44</v>
      </c>
      <c r="H1986" t="s">
        <v>25</v>
      </c>
      <c r="I1986">
        <f>tbl_Fact[[#This Row],[Duration]] / 60</f>
        <v>0.18166666030883832</v>
      </c>
      <c r="J1986">
        <f>IF(OR(G1986="Run Time", G1986="CC (Changeover Cleaning)"), I1986, 0)</f>
        <v>0</v>
      </c>
      <c r="K1986">
        <f>IF(G1986&lt;&gt;"PM (Maintenance)", I1986, 0)</f>
        <v>0.18166666030883832</v>
      </c>
      <c r="L1986" s="5">
        <f>MAX(tbl_Fact[[#This Row],[TotalBiscuitsMade]],tbl_Fact[[#This Row],[GoodMadeBiscuits]])</f>
        <v>754723</v>
      </c>
      <c r="M1986" s="5">
        <f>IF(tbl_Fact[[#This Row],[Operating_Hours]]&gt;0,tbl_Fact[[#This Row],[Operating_Hours]]*51840,0)</f>
        <v>0</v>
      </c>
    </row>
    <row r="1987" spans="1:13" hidden="1" x14ac:dyDescent="0.2">
      <c r="A1987" t="s">
        <v>5</v>
      </c>
      <c r="B1987" s="1">
        <v>44387.135763888888</v>
      </c>
      <c r="C1987" s="1">
        <v>44387.137372685182</v>
      </c>
      <c r="D1987">
        <v>2.3166666030883798</v>
      </c>
      <c r="E1987">
        <v>754773</v>
      </c>
      <c r="F1987">
        <v>259870</v>
      </c>
      <c r="G1987" t="s">
        <v>43</v>
      </c>
      <c r="H1987" t="s">
        <v>25</v>
      </c>
      <c r="I1987">
        <f>tbl_Fact[[#This Row],[Duration]] / 60</f>
        <v>3.8611110051472997E-2</v>
      </c>
      <c r="J1987">
        <f>IF(OR(G1987="Run Time", G1987="CC (Changeover Cleaning)"), I1987, 0)</f>
        <v>3.8611110051472997E-2</v>
      </c>
      <c r="K1987">
        <f>IF(G1987&lt;&gt;"PM (Maintenance)", I1987, 0)</f>
        <v>3.8611110051472997E-2</v>
      </c>
      <c r="L1987" s="5">
        <f>MAX(tbl_Fact[[#This Row],[TotalBiscuitsMade]],tbl_Fact[[#This Row],[GoodMadeBiscuits]])</f>
        <v>754773</v>
      </c>
      <c r="M1987" s="5">
        <f>IF(tbl_Fact[[#This Row],[Operating_Hours]]&gt;0,tbl_Fact[[#This Row],[Operating_Hours]]*51840,0)</f>
        <v>2001.5999450683601</v>
      </c>
    </row>
    <row r="1988" spans="1:13" hidden="1" x14ac:dyDescent="0.2">
      <c r="A1988" t="s">
        <v>5</v>
      </c>
      <c r="B1988" s="1">
        <v>44387.137372685182</v>
      </c>
      <c r="C1988" s="1">
        <v>44387.138321759259</v>
      </c>
      <c r="D1988">
        <v>1.36666667461395</v>
      </c>
      <c r="E1988">
        <v>755202</v>
      </c>
      <c r="F1988">
        <v>260350</v>
      </c>
      <c r="G1988" t="s">
        <v>44</v>
      </c>
      <c r="H1988" t="s">
        <v>25</v>
      </c>
      <c r="I1988">
        <f>tbl_Fact[[#This Row],[Duration]] / 60</f>
        <v>2.27777779102325E-2</v>
      </c>
      <c r="J1988">
        <f>IF(OR(G1988="Run Time", G1988="CC (Changeover Cleaning)"), I1988, 0)</f>
        <v>0</v>
      </c>
      <c r="K1988">
        <f>IF(G1988&lt;&gt;"PM (Maintenance)", I1988, 0)</f>
        <v>2.27777779102325E-2</v>
      </c>
      <c r="L1988" s="5">
        <f>MAX(tbl_Fact[[#This Row],[TotalBiscuitsMade]],tbl_Fact[[#This Row],[GoodMadeBiscuits]])</f>
        <v>755202</v>
      </c>
      <c r="M1988" s="5">
        <f>IF(tbl_Fact[[#This Row],[Operating_Hours]]&gt;0,tbl_Fact[[#This Row],[Operating_Hours]]*51840,0)</f>
        <v>0</v>
      </c>
    </row>
    <row r="1989" spans="1:13" hidden="1" x14ac:dyDescent="0.2">
      <c r="A1989" t="s">
        <v>5</v>
      </c>
      <c r="B1989" s="1">
        <v>44387.138321759259</v>
      </c>
      <c r="C1989" s="1">
        <v>44387.139745370368</v>
      </c>
      <c r="D1989">
        <v>2.0499999523162802</v>
      </c>
      <c r="E1989">
        <v>755606</v>
      </c>
      <c r="F1989">
        <v>260369</v>
      </c>
      <c r="G1989" t="s">
        <v>43</v>
      </c>
      <c r="H1989" t="s">
        <v>25</v>
      </c>
      <c r="I1989">
        <f>tbl_Fact[[#This Row],[Duration]] / 60</f>
        <v>3.4166665871938E-2</v>
      </c>
      <c r="J1989">
        <f>IF(OR(G1989="Run Time", G1989="CC (Changeover Cleaning)"), I1989, 0)</f>
        <v>3.4166665871938E-2</v>
      </c>
      <c r="K1989">
        <f>IF(G1989&lt;&gt;"PM (Maintenance)", I1989, 0)</f>
        <v>3.4166665871938E-2</v>
      </c>
      <c r="L1989" s="5">
        <f>MAX(tbl_Fact[[#This Row],[TotalBiscuitsMade]],tbl_Fact[[#This Row],[GoodMadeBiscuits]])</f>
        <v>755606</v>
      </c>
      <c r="M1989" s="5">
        <f>IF(tbl_Fact[[#This Row],[Operating_Hours]]&gt;0,tbl_Fact[[#This Row],[Operating_Hours]]*51840,0)</f>
        <v>1771.1999588012659</v>
      </c>
    </row>
    <row r="1990" spans="1:13" hidden="1" x14ac:dyDescent="0.2">
      <c r="A1990" t="s">
        <v>5</v>
      </c>
      <c r="B1990" s="1">
        <v>44387.139745370368</v>
      </c>
      <c r="C1990" s="1">
        <v>44387.140335648146</v>
      </c>
      <c r="D1990">
        <v>0.85000002384185802</v>
      </c>
      <c r="E1990">
        <v>755848</v>
      </c>
      <c r="F1990">
        <v>260832</v>
      </c>
      <c r="G1990" t="s">
        <v>44</v>
      </c>
      <c r="H1990" t="s">
        <v>25</v>
      </c>
      <c r="I1990">
        <f>tbl_Fact[[#This Row],[Duration]] / 60</f>
        <v>1.4166667064030967E-2</v>
      </c>
      <c r="J1990">
        <f>IF(OR(G1990="Run Time", G1990="CC (Changeover Cleaning)"), I1990, 0)</f>
        <v>0</v>
      </c>
      <c r="K1990">
        <f>IF(G1990&lt;&gt;"PM (Maintenance)", I1990, 0)</f>
        <v>1.4166667064030967E-2</v>
      </c>
      <c r="L1990" s="5">
        <f>MAX(tbl_Fact[[#This Row],[TotalBiscuitsMade]],tbl_Fact[[#This Row],[GoodMadeBiscuits]])</f>
        <v>755848</v>
      </c>
      <c r="M1990" s="5">
        <f>IF(tbl_Fact[[#This Row],[Operating_Hours]]&gt;0,tbl_Fact[[#This Row],[Operating_Hours]]*51840,0)</f>
        <v>0</v>
      </c>
    </row>
    <row r="1991" spans="1:13" hidden="1" x14ac:dyDescent="0.2">
      <c r="A1991" t="s">
        <v>5</v>
      </c>
      <c r="B1991" s="1">
        <v>44387.140335648146</v>
      </c>
      <c r="C1991" s="1">
        <v>44387.140567129631</v>
      </c>
      <c r="D1991">
        <v>0.33333334326744102</v>
      </c>
      <c r="E1991">
        <v>755953</v>
      </c>
      <c r="F1991">
        <v>260830</v>
      </c>
      <c r="G1991" t="s">
        <v>43</v>
      </c>
      <c r="H1991" t="s">
        <v>25</v>
      </c>
      <c r="I1991">
        <f>tbl_Fact[[#This Row],[Duration]] / 60</f>
        <v>5.5555557211240166E-3</v>
      </c>
      <c r="J1991">
        <f>IF(OR(G1991="Run Time", G1991="CC (Changeover Cleaning)"), I1991, 0)</f>
        <v>5.5555557211240166E-3</v>
      </c>
      <c r="K1991">
        <f>IF(G1991&lt;&gt;"PM (Maintenance)", I1991, 0)</f>
        <v>5.5555557211240166E-3</v>
      </c>
      <c r="L1991" s="5">
        <f>MAX(tbl_Fact[[#This Row],[TotalBiscuitsMade]],tbl_Fact[[#This Row],[GoodMadeBiscuits]])</f>
        <v>755953</v>
      </c>
      <c r="M1991" s="5">
        <f>IF(tbl_Fact[[#This Row],[Operating_Hours]]&gt;0,tbl_Fact[[#This Row],[Operating_Hours]]*51840,0)</f>
        <v>288.00000858306902</v>
      </c>
    </row>
    <row r="1992" spans="1:13" hidden="1" x14ac:dyDescent="0.2">
      <c r="A1992" t="s">
        <v>5</v>
      </c>
      <c r="B1992" s="1">
        <v>44387.140567129631</v>
      </c>
      <c r="C1992" s="1">
        <v>44387.143877314818</v>
      </c>
      <c r="D1992">
        <v>4.7666668891906703</v>
      </c>
      <c r="E1992">
        <v>758984</v>
      </c>
      <c r="F1992">
        <v>264010</v>
      </c>
      <c r="G1992" t="s">
        <v>44</v>
      </c>
      <c r="H1992" t="s">
        <v>25</v>
      </c>
      <c r="I1992">
        <f>tbl_Fact[[#This Row],[Duration]] / 60</f>
        <v>7.9444448153177832E-2</v>
      </c>
      <c r="J1992">
        <f>IF(OR(G1992="Run Time", G1992="CC (Changeover Cleaning)"), I1992, 0)</f>
        <v>0</v>
      </c>
      <c r="K1992">
        <f>IF(G1992&lt;&gt;"PM (Maintenance)", I1992, 0)</f>
        <v>7.9444448153177832E-2</v>
      </c>
      <c r="L1992" s="5">
        <f>MAX(tbl_Fact[[#This Row],[TotalBiscuitsMade]],tbl_Fact[[#This Row],[GoodMadeBiscuits]])</f>
        <v>758984</v>
      </c>
      <c r="M1992" s="5">
        <f>IF(tbl_Fact[[#This Row],[Operating_Hours]]&gt;0,tbl_Fact[[#This Row],[Operating_Hours]]*51840,0)</f>
        <v>0</v>
      </c>
    </row>
    <row r="1993" spans="1:13" hidden="1" x14ac:dyDescent="0.2">
      <c r="A1993" t="s">
        <v>5</v>
      </c>
      <c r="B1993" s="1">
        <v>44387.143877314818</v>
      </c>
      <c r="C1993" s="1">
        <v>44387.145300925928</v>
      </c>
      <c r="D1993">
        <v>2.0499999523162802</v>
      </c>
      <c r="E1993">
        <v>759237</v>
      </c>
      <c r="F1993">
        <v>263950</v>
      </c>
      <c r="G1993" t="s">
        <v>43</v>
      </c>
      <c r="H1993" t="s">
        <v>25</v>
      </c>
      <c r="I1993">
        <f>tbl_Fact[[#This Row],[Duration]] / 60</f>
        <v>3.4166665871938E-2</v>
      </c>
      <c r="J1993">
        <f>IF(OR(G1993="Run Time", G1993="CC (Changeover Cleaning)"), I1993, 0)</f>
        <v>3.4166665871938E-2</v>
      </c>
      <c r="K1993">
        <f>IF(G1993&lt;&gt;"PM (Maintenance)", I1993, 0)</f>
        <v>3.4166665871938E-2</v>
      </c>
      <c r="L1993" s="5">
        <f>MAX(tbl_Fact[[#This Row],[TotalBiscuitsMade]],tbl_Fact[[#This Row],[GoodMadeBiscuits]])</f>
        <v>759237</v>
      </c>
      <c r="M1993" s="5">
        <f>IF(tbl_Fact[[#This Row],[Operating_Hours]]&gt;0,tbl_Fact[[#This Row],[Operating_Hours]]*51840,0)</f>
        <v>1771.1999588012659</v>
      </c>
    </row>
    <row r="1994" spans="1:13" hidden="1" x14ac:dyDescent="0.2">
      <c r="A1994" t="s">
        <v>5</v>
      </c>
      <c r="B1994" s="1">
        <v>44387.145300925928</v>
      </c>
      <c r="C1994" s="1">
        <v>44387.151226851849</v>
      </c>
      <c r="D1994">
        <v>8.5333337783813494</v>
      </c>
      <c r="E1994">
        <v>764775</v>
      </c>
      <c r="F1994">
        <v>269884</v>
      </c>
      <c r="G1994" t="s">
        <v>44</v>
      </c>
      <c r="H1994" t="s">
        <v>25</v>
      </c>
      <c r="I1994">
        <f>tbl_Fact[[#This Row],[Duration]] / 60</f>
        <v>0.14222222963968917</v>
      </c>
      <c r="J1994">
        <f>IF(OR(G1994="Run Time", G1994="CC (Changeover Cleaning)"), I1994, 0)</f>
        <v>0</v>
      </c>
      <c r="K1994">
        <f>IF(G1994&lt;&gt;"PM (Maintenance)", I1994, 0)</f>
        <v>0.14222222963968917</v>
      </c>
      <c r="L1994" s="5">
        <f>MAX(tbl_Fact[[#This Row],[TotalBiscuitsMade]],tbl_Fact[[#This Row],[GoodMadeBiscuits]])</f>
        <v>764775</v>
      </c>
      <c r="M1994" s="5">
        <f>IF(tbl_Fact[[#This Row],[Operating_Hours]]&gt;0,tbl_Fact[[#This Row],[Operating_Hours]]*51840,0)</f>
        <v>0</v>
      </c>
    </row>
    <row r="1995" spans="1:13" hidden="1" x14ac:dyDescent="0.2">
      <c r="A1995" t="s">
        <v>5</v>
      </c>
      <c r="B1995" s="1">
        <v>44387.151226851849</v>
      </c>
      <c r="C1995" s="1">
        <v>44387.153101851851</v>
      </c>
      <c r="D1995">
        <v>2.7000000476837198</v>
      </c>
      <c r="E1995">
        <v>764616</v>
      </c>
      <c r="F1995">
        <v>269606</v>
      </c>
      <c r="G1995" t="s">
        <v>43</v>
      </c>
      <c r="H1995" t="s">
        <v>25</v>
      </c>
      <c r="I1995">
        <f>tbl_Fact[[#This Row],[Duration]] / 60</f>
        <v>4.5000000794728663E-2</v>
      </c>
      <c r="J1995">
        <f>IF(OR(G1995="Run Time", G1995="CC (Changeover Cleaning)"), I1995, 0)</f>
        <v>4.5000000794728663E-2</v>
      </c>
      <c r="K1995">
        <f>IF(G1995&lt;&gt;"PM (Maintenance)", I1995, 0)</f>
        <v>4.5000000794728663E-2</v>
      </c>
      <c r="L1995" s="5">
        <f>MAX(tbl_Fact[[#This Row],[TotalBiscuitsMade]],tbl_Fact[[#This Row],[GoodMadeBiscuits]])</f>
        <v>764616</v>
      </c>
      <c r="M1995" s="5">
        <f>IF(tbl_Fact[[#This Row],[Operating_Hours]]&gt;0,tbl_Fact[[#This Row],[Operating_Hours]]*51840,0)</f>
        <v>2332.8000411987341</v>
      </c>
    </row>
    <row r="1996" spans="1:13" hidden="1" x14ac:dyDescent="0.2">
      <c r="A1996" t="s">
        <v>5</v>
      </c>
      <c r="B1996" s="1">
        <v>44387.153101851851</v>
      </c>
      <c r="C1996" s="1">
        <v>44387.15347222222</v>
      </c>
      <c r="D1996">
        <v>0.53333336114883401</v>
      </c>
      <c r="E1996">
        <v>765004</v>
      </c>
      <c r="F1996">
        <v>269793</v>
      </c>
      <c r="G1996" t="s">
        <v>44</v>
      </c>
      <c r="H1996" t="s">
        <v>25</v>
      </c>
      <c r="I1996">
        <f>tbl_Fact[[#This Row],[Duration]] / 60</f>
        <v>8.8888893524805661E-3</v>
      </c>
      <c r="J1996">
        <f>IF(OR(G1996="Run Time", G1996="CC (Changeover Cleaning)"), I1996, 0)</f>
        <v>0</v>
      </c>
      <c r="K1996">
        <f>IF(G1996&lt;&gt;"PM (Maintenance)", I1996, 0)</f>
        <v>8.8888893524805661E-3</v>
      </c>
      <c r="L1996" s="5">
        <f>MAX(tbl_Fact[[#This Row],[TotalBiscuitsMade]],tbl_Fact[[#This Row],[GoodMadeBiscuits]])</f>
        <v>765004</v>
      </c>
      <c r="M1996" s="5">
        <f>IF(tbl_Fact[[#This Row],[Operating_Hours]]&gt;0,tbl_Fact[[#This Row],[Operating_Hours]]*51840,0)</f>
        <v>0</v>
      </c>
    </row>
    <row r="1997" spans="1:13" hidden="1" x14ac:dyDescent="0.2">
      <c r="A1997" t="s">
        <v>5</v>
      </c>
      <c r="B1997" s="1">
        <v>44387.15347222222</v>
      </c>
      <c r="C1997" s="1">
        <v>44387.153553240743</v>
      </c>
      <c r="D1997">
        <v>0.116666667163372</v>
      </c>
      <c r="E1997">
        <v>764917</v>
      </c>
      <c r="F1997">
        <v>269740</v>
      </c>
      <c r="G1997" t="s">
        <v>43</v>
      </c>
      <c r="H1997" t="s">
        <v>25</v>
      </c>
      <c r="I1997">
        <f>tbl_Fact[[#This Row],[Duration]] / 60</f>
        <v>1.9444444527228666E-3</v>
      </c>
      <c r="J1997">
        <f>IF(OR(G1997="Run Time", G1997="CC (Changeover Cleaning)"), I1997, 0)</f>
        <v>1.9444444527228666E-3</v>
      </c>
      <c r="K1997">
        <f>IF(G1997&lt;&gt;"PM (Maintenance)", I1997, 0)</f>
        <v>1.9444444527228666E-3</v>
      </c>
      <c r="L1997" s="5">
        <f>MAX(tbl_Fact[[#This Row],[TotalBiscuitsMade]],tbl_Fact[[#This Row],[GoodMadeBiscuits]])</f>
        <v>764917</v>
      </c>
      <c r="M1997" s="5">
        <f>IF(tbl_Fact[[#This Row],[Operating_Hours]]&gt;0,tbl_Fact[[#This Row],[Operating_Hours]]*51840,0)</f>
        <v>100.8000004291534</v>
      </c>
    </row>
    <row r="1998" spans="1:13" hidden="1" x14ac:dyDescent="0.2">
      <c r="A1998" t="s">
        <v>5</v>
      </c>
      <c r="B1998" s="1">
        <v>44387.153553240743</v>
      </c>
      <c r="C1998" s="1">
        <v>44387.156238425923</v>
      </c>
      <c r="D1998">
        <v>3.86666655540466</v>
      </c>
      <c r="E1998">
        <v>767157</v>
      </c>
      <c r="F1998">
        <v>272286</v>
      </c>
      <c r="G1998" t="s">
        <v>44</v>
      </c>
      <c r="H1998" t="s">
        <v>25</v>
      </c>
      <c r="I1998">
        <f>tbl_Fact[[#This Row],[Duration]] / 60</f>
        <v>6.4444442590077672E-2</v>
      </c>
      <c r="J1998">
        <f>IF(OR(G1998="Run Time", G1998="CC (Changeover Cleaning)"), I1998, 0)</f>
        <v>0</v>
      </c>
      <c r="K1998">
        <f>IF(G1998&lt;&gt;"PM (Maintenance)", I1998, 0)</f>
        <v>6.4444442590077672E-2</v>
      </c>
      <c r="L1998" s="5">
        <f>MAX(tbl_Fact[[#This Row],[TotalBiscuitsMade]],tbl_Fact[[#This Row],[GoodMadeBiscuits]])</f>
        <v>767157</v>
      </c>
      <c r="M1998" s="5">
        <f>IF(tbl_Fact[[#This Row],[Operating_Hours]]&gt;0,tbl_Fact[[#This Row],[Operating_Hours]]*51840,0)</f>
        <v>0</v>
      </c>
    </row>
    <row r="1999" spans="1:13" hidden="1" x14ac:dyDescent="0.2">
      <c r="A1999" t="s">
        <v>5</v>
      </c>
      <c r="B1999" s="1">
        <v>44387.156238425923</v>
      </c>
      <c r="C1999" s="1">
        <v>44387.157164351855</v>
      </c>
      <c r="D1999">
        <v>1.3333333730697601</v>
      </c>
      <c r="E1999">
        <v>767343</v>
      </c>
      <c r="F1999">
        <v>271945</v>
      </c>
      <c r="G1999" t="s">
        <v>43</v>
      </c>
      <c r="H1999" t="s">
        <v>25</v>
      </c>
      <c r="I1999">
        <f>tbl_Fact[[#This Row],[Duration]] / 60</f>
        <v>2.2222222884496001E-2</v>
      </c>
      <c r="J1999">
        <f>IF(OR(G1999="Run Time", G1999="CC (Changeover Cleaning)"), I1999, 0)</f>
        <v>2.2222222884496001E-2</v>
      </c>
      <c r="K1999">
        <f>IF(G1999&lt;&gt;"PM (Maintenance)", I1999, 0)</f>
        <v>2.2222222884496001E-2</v>
      </c>
      <c r="L1999" s="5">
        <f>MAX(tbl_Fact[[#This Row],[TotalBiscuitsMade]],tbl_Fact[[#This Row],[GoodMadeBiscuits]])</f>
        <v>767343</v>
      </c>
      <c r="M1999" s="5">
        <f>IF(tbl_Fact[[#This Row],[Operating_Hours]]&gt;0,tbl_Fact[[#This Row],[Operating_Hours]]*51840,0)</f>
        <v>1152.0000343322727</v>
      </c>
    </row>
    <row r="2000" spans="1:13" hidden="1" x14ac:dyDescent="0.2">
      <c r="A2000" t="s">
        <v>5</v>
      </c>
      <c r="B2000" s="1">
        <v>44387.157164351855</v>
      </c>
      <c r="C2000" s="1">
        <v>44387.165902777779</v>
      </c>
      <c r="D2000">
        <v>12.5833330154419</v>
      </c>
      <c r="E2000">
        <v>776027</v>
      </c>
      <c r="F2000">
        <v>280667</v>
      </c>
      <c r="G2000" t="s">
        <v>44</v>
      </c>
      <c r="H2000" t="s">
        <v>25</v>
      </c>
      <c r="I2000">
        <f>tbl_Fact[[#This Row],[Duration]] / 60</f>
        <v>0.20972221692403167</v>
      </c>
      <c r="J2000">
        <f>IF(OR(G2000="Run Time", G2000="CC (Changeover Cleaning)"), I2000, 0)</f>
        <v>0</v>
      </c>
      <c r="K2000">
        <f>IF(G2000&lt;&gt;"PM (Maintenance)", I2000, 0)</f>
        <v>0.20972221692403167</v>
      </c>
      <c r="L2000" s="5">
        <f>MAX(tbl_Fact[[#This Row],[TotalBiscuitsMade]],tbl_Fact[[#This Row],[GoodMadeBiscuits]])</f>
        <v>776027</v>
      </c>
      <c r="M2000" s="5">
        <f>IF(tbl_Fact[[#This Row],[Operating_Hours]]&gt;0,tbl_Fact[[#This Row],[Operating_Hours]]*51840,0)</f>
        <v>0</v>
      </c>
    </row>
    <row r="2001" spans="1:13" hidden="1" x14ac:dyDescent="0.2">
      <c r="A2001" t="s">
        <v>5</v>
      </c>
      <c r="B2001" s="1">
        <v>44387.165902777779</v>
      </c>
      <c r="C2001" s="1">
        <v>44387.167662037034</v>
      </c>
      <c r="D2001">
        <v>2.5333333015441899</v>
      </c>
      <c r="E2001">
        <v>776125</v>
      </c>
      <c r="F2001">
        <v>280616</v>
      </c>
      <c r="G2001" t="s">
        <v>43</v>
      </c>
      <c r="H2001" t="s">
        <v>25</v>
      </c>
      <c r="I2001">
        <f>tbl_Fact[[#This Row],[Duration]] / 60</f>
        <v>4.2222221692403167E-2</v>
      </c>
      <c r="J2001">
        <f>IF(OR(G2001="Run Time", G2001="CC (Changeover Cleaning)"), I2001, 0)</f>
        <v>4.2222221692403167E-2</v>
      </c>
      <c r="K2001">
        <f>IF(G2001&lt;&gt;"PM (Maintenance)", I2001, 0)</f>
        <v>4.2222221692403167E-2</v>
      </c>
      <c r="L2001" s="5">
        <f>MAX(tbl_Fact[[#This Row],[TotalBiscuitsMade]],tbl_Fact[[#This Row],[GoodMadeBiscuits]])</f>
        <v>776125</v>
      </c>
      <c r="M2001" s="5">
        <f>IF(tbl_Fact[[#This Row],[Operating_Hours]]&gt;0,tbl_Fact[[#This Row],[Operating_Hours]]*51840,0)</f>
        <v>2188.7999725341801</v>
      </c>
    </row>
    <row r="2002" spans="1:13" hidden="1" x14ac:dyDescent="0.2">
      <c r="A2002" t="s">
        <v>5</v>
      </c>
      <c r="B2002" s="1">
        <v>44387.167662037034</v>
      </c>
      <c r="C2002" s="1">
        <v>44387.185891203706</v>
      </c>
      <c r="D2002">
        <v>26.25</v>
      </c>
      <c r="E2002">
        <v>794411</v>
      </c>
      <c r="F2002">
        <v>299182</v>
      </c>
      <c r="G2002" t="s">
        <v>44</v>
      </c>
      <c r="H2002" t="s">
        <v>25</v>
      </c>
      <c r="I2002">
        <f>tbl_Fact[[#This Row],[Duration]] / 60</f>
        <v>0.4375</v>
      </c>
      <c r="J2002">
        <f>IF(OR(G2002="Run Time", G2002="CC (Changeover Cleaning)"), I2002, 0)</f>
        <v>0</v>
      </c>
      <c r="K2002">
        <f>IF(G2002&lt;&gt;"PM (Maintenance)", I2002, 0)</f>
        <v>0.4375</v>
      </c>
      <c r="L2002" s="5">
        <f>MAX(tbl_Fact[[#This Row],[TotalBiscuitsMade]],tbl_Fact[[#This Row],[GoodMadeBiscuits]])</f>
        <v>794411</v>
      </c>
      <c r="M2002" s="5">
        <f>IF(tbl_Fact[[#This Row],[Operating_Hours]]&gt;0,tbl_Fact[[#This Row],[Operating_Hours]]*51840,0)</f>
        <v>0</v>
      </c>
    </row>
    <row r="2003" spans="1:13" hidden="1" x14ac:dyDescent="0.2">
      <c r="A2003" t="s">
        <v>5</v>
      </c>
      <c r="B2003" s="1">
        <v>44387.185891203706</v>
      </c>
      <c r="C2003" s="1">
        <v>44387.186689814815</v>
      </c>
      <c r="D2003">
        <v>1.1499999761581401</v>
      </c>
      <c r="E2003">
        <v>794325</v>
      </c>
      <c r="F2003">
        <v>298953</v>
      </c>
      <c r="G2003" t="s">
        <v>43</v>
      </c>
      <c r="H2003" t="s">
        <v>25</v>
      </c>
      <c r="I2003">
        <f>tbl_Fact[[#This Row],[Duration]] / 60</f>
        <v>1.9166666269302336E-2</v>
      </c>
      <c r="J2003">
        <f>IF(OR(G2003="Run Time", G2003="CC (Changeover Cleaning)"), I2003, 0)</f>
        <v>1.9166666269302336E-2</v>
      </c>
      <c r="K2003">
        <f>IF(G2003&lt;&gt;"PM (Maintenance)", I2003, 0)</f>
        <v>1.9166666269302336E-2</v>
      </c>
      <c r="L2003" s="5">
        <f>MAX(tbl_Fact[[#This Row],[TotalBiscuitsMade]],tbl_Fact[[#This Row],[GoodMadeBiscuits]])</f>
        <v>794325</v>
      </c>
      <c r="M2003" s="5">
        <f>IF(tbl_Fact[[#This Row],[Operating_Hours]]&gt;0,tbl_Fact[[#This Row],[Operating_Hours]]*51840,0)</f>
        <v>993.59997940063306</v>
      </c>
    </row>
    <row r="2004" spans="1:13" hidden="1" x14ac:dyDescent="0.2">
      <c r="A2004" t="s">
        <v>5</v>
      </c>
      <c r="B2004" s="1">
        <v>44387.186689814815</v>
      </c>
      <c r="C2004" s="1">
        <v>44387.213217592594</v>
      </c>
      <c r="D2004">
        <v>38.200000762939503</v>
      </c>
      <c r="E2004">
        <v>821342</v>
      </c>
      <c r="F2004">
        <v>326110</v>
      </c>
      <c r="G2004" t="s">
        <v>44</v>
      </c>
      <c r="H2004" t="s">
        <v>25</v>
      </c>
      <c r="I2004">
        <f>tbl_Fact[[#This Row],[Duration]] / 60</f>
        <v>0.63666667938232502</v>
      </c>
      <c r="J2004">
        <f>IF(OR(G2004="Run Time", G2004="CC (Changeover Cleaning)"), I2004, 0)</f>
        <v>0</v>
      </c>
      <c r="K2004">
        <f>IF(G2004&lt;&gt;"PM (Maintenance)", I2004, 0)</f>
        <v>0.63666667938232502</v>
      </c>
      <c r="L2004" s="5">
        <f>MAX(tbl_Fact[[#This Row],[TotalBiscuitsMade]],tbl_Fact[[#This Row],[GoodMadeBiscuits]])</f>
        <v>821342</v>
      </c>
      <c r="M2004" s="5">
        <f>IF(tbl_Fact[[#This Row],[Operating_Hours]]&gt;0,tbl_Fact[[#This Row],[Operating_Hours]]*51840,0)</f>
        <v>0</v>
      </c>
    </row>
    <row r="2005" spans="1:13" hidden="1" x14ac:dyDescent="0.2">
      <c r="A2005" t="s">
        <v>5</v>
      </c>
      <c r="B2005" s="1">
        <v>44387.213217592594</v>
      </c>
      <c r="C2005" s="1">
        <v>44387.217858796299</v>
      </c>
      <c r="D2005">
        <v>6.6833333969116202</v>
      </c>
      <c r="E2005">
        <v>821254</v>
      </c>
      <c r="F2005">
        <v>326215</v>
      </c>
      <c r="G2005" t="s">
        <v>43</v>
      </c>
      <c r="H2005" t="s">
        <v>25</v>
      </c>
      <c r="I2005">
        <f>tbl_Fact[[#This Row],[Duration]] / 60</f>
        <v>0.111388889948527</v>
      </c>
      <c r="J2005">
        <f>IF(OR(G2005="Run Time", G2005="CC (Changeover Cleaning)"), I2005, 0)</f>
        <v>0.111388889948527</v>
      </c>
      <c r="K2005">
        <f>IF(G2005&lt;&gt;"PM (Maintenance)", I2005, 0)</f>
        <v>0.111388889948527</v>
      </c>
      <c r="L2005" s="5">
        <f>MAX(tbl_Fact[[#This Row],[TotalBiscuitsMade]],tbl_Fact[[#This Row],[GoodMadeBiscuits]])</f>
        <v>821254</v>
      </c>
      <c r="M2005" s="5">
        <f>IF(tbl_Fact[[#This Row],[Operating_Hours]]&gt;0,tbl_Fact[[#This Row],[Operating_Hours]]*51840,0)</f>
        <v>5774.4000549316397</v>
      </c>
    </row>
    <row r="2006" spans="1:13" hidden="1" x14ac:dyDescent="0.2">
      <c r="A2006" t="s">
        <v>5</v>
      </c>
      <c r="B2006" s="1">
        <v>44387.217858796299</v>
      </c>
      <c r="C2006" s="1">
        <v>44387.221076388887</v>
      </c>
      <c r="D2006">
        <v>4.6333332061767596</v>
      </c>
      <c r="E2006">
        <v>824669</v>
      </c>
      <c r="F2006">
        <v>329350</v>
      </c>
      <c r="G2006" t="s">
        <v>44</v>
      </c>
      <c r="H2006" t="s">
        <v>25</v>
      </c>
      <c r="I2006">
        <f>tbl_Fact[[#This Row],[Duration]] / 60</f>
        <v>7.7222220102945993E-2</v>
      </c>
      <c r="J2006">
        <f>IF(OR(G2006="Run Time", G2006="CC (Changeover Cleaning)"), I2006, 0)</f>
        <v>0</v>
      </c>
      <c r="K2006">
        <f>IF(G2006&lt;&gt;"PM (Maintenance)", I2006, 0)</f>
        <v>7.7222220102945993E-2</v>
      </c>
      <c r="L2006" s="5">
        <f>MAX(tbl_Fact[[#This Row],[TotalBiscuitsMade]],tbl_Fact[[#This Row],[GoodMadeBiscuits]])</f>
        <v>824669</v>
      </c>
      <c r="M2006" s="5">
        <f>IF(tbl_Fact[[#This Row],[Operating_Hours]]&gt;0,tbl_Fact[[#This Row],[Operating_Hours]]*51840,0)</f>
        <v>0</v>
      </c>
    </row>
    <row r="2007" spans="1:13" hidden="1" x14ac:dyDescent="0.2">
      <c r="A2007" t="s">
        <v>5</v>
      </c>
      <c r="B2007" s="1">
        <v>44387.221076388887</v>
      </c>
      <c r="C2007" s="1">
        <v>44387.222916666666</v>
      </c>
      <c r="D2007">
        <v>2.6500000953674299</v>
      </c>
      <c r="E2007">
        <v>824496</v>
      </c>
      <c r="F2007">
        <v>329106</v>
      </c>
      <c r="G2007" t="s">
        <v>43</v>
      </c>
      <c r="H2007" t="s">
        <v>25</v>
      </c>
      <c r="I2007">
        <f>tbl_Fact[[#This Row],[Duration]] / 60</f>
        <v>4.416666825612383E-2</v>
      </c>
      <c r="J2007">
        <f>IF(OR(G2007="Run Time", G2007="CC (Changeover Cleaning)"), I2007, 0)</f>
        <v>4.416666825612383E-2</v>
      </c>
      <c r="K2007">
        <f>IF(G2007&lt;&gt;"PM (Maintenance)", I2007, 0)</f>
        <v>4.416666825612383E-2</v>
      </c>
      <c r="L2007" s="5">
        <f>MAX(tbl_Fact[[#This Row],[TotalBiscuitsMade]],tbl_Fact[[#This Row],[GoodMadeBiscuits]])</f>
        <v>824496</v>
      </c>
      <c r="M2007" s="5">
        <f>IF(tbl_Fact[[#This Row],[Operating_Hours]]&gt;0,tbl_Fact[[#This Row],[Operating_Hours]]*51840,0)</f>
        <v>2289.6000823974591</v>
      </c>
    </row>
    <row r="2008" spans="1:13" hidden="1" x14ac:dyDescent="0.2">
      <c r="A2008" t="s">
        <v>5</v>
      </c>
      <c r="B2008" s="1">
        <v>44387.264027777775</v>
      </c>
      <c r="C2008" s="1">
        <v>44387.296736111108</v>
      </c>
      <c r="D2008">
        <v>47.099998474121101</v>
      </c>
      <c r="E2008">
        <v>865909</v>
      </c>
      <c r="F2008">
        <v>135</v>
      </c>
      <c r="G2008" t="s">
        <v>43</v>
      </c>
      <c r="H2008" t="s">
        <v>25</v>
      </c>
      <c r="I2008">
        <f>tbl_Fact[[#This Row],[Duration]] / 60</f>
        <v>0.78499997456868498</v>
      </c>
      <c r="J2008">
        <f>IF(OR(G2008="Run Time", G2008="CC (Changeover Cleaning)"), I2008, 0)</f>
        <v>0.78499997456868498</v>
      </c>
      <c r="K2008">
        <f>IF(G2008&lt;&gt;"PM (Maintenance)", I2008, 0)</f>
        <v>0.78499997456868498</v>
      </c>
      <c r="L2008" s="5">
        <f>MAX(tbl_Fact[[#This Row],[TotalBiscuitsMade]],tbl_Fact[[#This Row],[GoodMadeBiscuits]])</f>
        <v>865909</v>
      </c>
      <c r="M2008" s="5">
        <f>IF(tbl_Fact[[#This Row],[Operating_Hours]]&gt;0,tbl_Fact[[#This Row],[Operating_Hours]]*51840,0)</f>
        <v>40694.398681640632</v>
      </c>
    </row>
    <row r="2009" spans="1:13" hidden="1" x14ac:dyDescent="0.2">
      <c r="A2009" t="s">
        <v>5</v>
      </c>
      <c r="B2009" s="1">
        <v>44387.264027777775</v>
      </c>
      <c r="C2009" s="1">
        <v>44387.264027777775</v>
      </c>
      <c r="D2009">
        <v>0</v>
      </c>
      <c r="E2009">
        <v>866180</v>
      </c>
      <c r="F2009">
        <v>118</v>
      </c>
      <c r="G2009" t="s">
        <v>43</v>
      </c>
      <c r="H2009" t="s">
        <v>25</v>
      </c>
      <c r="I2009">
        <f>tbl_Fact[[#This Row],[Duration]] / 60</f>
        <v>0</v>
      </c>
      <c r="J2009">
        <f>IF(OR(G2009="Run Time", G2009="CC (Changeover Cleaning)"), I2009, 0)</f>
        <v>0</v>
      </c>
      <c r="K2009">
        <f>IF(G2009&lt;&gt;"PM (Maintenance)", I2009, 0)</f>
        <v>0</v>
      </c>
      <c r="L2009" s="5">
        <f>MAX(tbl_Fact[[#This Row],[TotalBiscuitsMade]],tbl_Fact[[#This Row],[GoodMadeBiscuits]])</f>
        <v>866180</v>
      </c>
      <c r="M2009" s="5">
        <f>IF(tbl_Fact[[#This Row],[Operating_Hours]]&gt;0,tbl_Fact[[#This Row],[Operating_Hours]]*51840,0)</f>
        <v>0</v>
      </c>
    </row>
    <row r="2010" spans="1:13" hidden="1" x14ac:dyDescent="0.2">
      <c r="A2010" t="s">
        <v>5</v>
      </c>
      <c r="B2010" s="1">
        <v>44387.296736111108</v>
      </c>
      <c r="C2010" s="1">
        <v>44387.297708333332</v>
      </c>
      <c r="D2010">
        <v>1.3999999761581401</v>
      </c>
      <c r="E2010">
        <v>866599</v>
      </c>
      <c r="F2010">
        <v>966</v>
      </c>
      <c r="G2010" t="s">
        <v>44</v>
      </c>
      <c r="H2010" t="s">
        <v>25</v>
      </c>
      <c r="I2010">
        <f>tbl_Fact[[#This Row],[Duration]] / 60</f>
        <v>2.3333332935969002E-2</v>
      </c>
      <c r="J2010">
        <f>IF(OR(G2010="Run Time", G2010="CC (Changeover Cleaning)"), I2010, 0)</f>
        <v>0</v>
      </c>
      <c r="K2010">
        <f>IF(G2010&lt;&gt;"PM (Maintenance)", I2010, 0)</f>
        <v>2.3333332935969002E-2</v>
      </c>
      <c r="L2010" s="5">
        <f>MAX(tbl_Fact[[#This Row],[TotalBiscuitsMade]],tbl_Fact[[#This Row],[GoodMadeBiscuits]])</f>
        <v>866599</v>
      </c>
      <c r="M2010" s="5">
        <f>IF(tbl_Fact[[#This Row],[Operating_Hours]]&gt;0,tbl_Fact[[#This Row],[Operating_Hours]]*51840,0)</f>
        <v>0</v>
      </c>
    </row>
    <row r="2011" spans="1:13" hidden="1" x14ac:dyDescent="0.2">
      <c r="A2011" t="s">
        <v>5</v>
      </c>
      <c r="B2011" s="1">
        <v>44387.297708333332</v>
      </c>
      <c r="C2011" s="1">
        <v>44387.300069444442</v>
      </c>
      <c r="D2011">
        <v>3.4000000953674299</v>
      </c>
      <c r="E2011">
        <v>866624</v>
      </c>
      <c r="F2011">
        <v>1167</v>
      </c>
      <c r="G2011" t="s">
        <v>43</v>
      </c>
      <c r="H2011" t="s">
        <v>25</v>
      </c>
      <c r="I2011">
        <f>tbl_Fact[[#This Row],[Duration]] / 60</f>
        <v>5.6666668256123834E-2</v>
      </c>
      <c r="J2011">
        <f>IF(OR(G2011="Run Time", G2011="CC (Changeover Cleaning)"), I2011, 0)</f>
        <v>5.6666668256123834E-2</v>
      </c>
      <c r="K2011">
        <f>IF(G2011&lt;&gt;"PM (Maintenance)", I2011, 0)</f>
        <v>5.6666668256123834E-2</v>
      </c>
      <c r="L2011" s="5">
        <f>MAX(tbl_Fact[[#This Row],[TotalBiscuitsMade]],tbl_Fact[[#This Row],[GoodMadeBiscuits]])</f>
        <v>866624</v>
      </c>
      <c r="M2011" s="5">
        <f>IF(tbl_Fact[[#This Row],[Operating_Hours]]&gt;0,tbl_Fact[[#This Row],[Operating_Hours]]*51840,0)</f>
        <v>2937.6000823974596</v>
      </c>
    </row>
    <row r="2012" spans="1:13" hidden="1" x14ac:dyDescent="0.2">
      <c r="A2012" t="s">
        <v>5</v>
      </c>
      <c r="B2012" s="1">
        <v>44387.300069444442</v>
      </c>
      <c r="C2012" s="1">
        <v>44387.316574074073</v>
      </c>
      <c r="D2012">
        <v>23.766666412353501</v>
      </c>
      <c r="E2012">
        <v>883147</v>
      </c>
      <c r="F2012">
        <v>17404</v>
      </c>
      <c r="G2012" t="s">
        <v>44</v>
      </c>
      <c r="H2012" t="s">
        <v>25</v>
      </c>
      <c r="I2012">
        <f>tbl_Fact[[#This Row],[Duration]] / 60</f>
        <v>0.39611110687255835</v>
      </c>
      <c r="J2012">
        <f>IF(OR(G2012="Run Time", G2012="CC (Changeover Cleaning)"), I2012, 0)</f>
        <v>0</v>
      </c>
      <c r="K2012">
        <f>IF(G2012&lt;&gt;"PM (Maintenance)", I2012, 0)</f>
        <v>0.39611110687255835</v>
      </c>
      <c r="L2012" s="5">
        <f>MAX(tbl_Fact[[#This Row],[TotalBiscuitsMade]],tbl_Fact[[#This Row],[GoodMadeBiscuits]])</f>
        <v>883147</v>
      </c>
      <c r="M2012" s="5">
        <f>IF(tbl_Fact[[#This Row],[Operating_Hours]]&gt;0,tbl_Fact[[#This Row],[Operating_Hours]]*51840,0)</f>
        <v>0</v>
      </c>
    </row>
    <row r="2013" spans="1:13" hidden="1" x14ac:dyDescent="0.2">
      <c r="A2013" t="s">
        <v>5</v>
      </c>
      <c r="B2013" s="1">
        <v>44387.316574074073</v>
      </c>
      <c r="C2013" s="1">
        <v>44387.320925925924</v>
      </c>
      <c r="D2013">
        <v>6.2666668891906703</v>
      </c>
      <c r="E2013">
        <v>883098</v>
      </c>
      <c r="F2013">
        <v>17321</v>
      </c>
      <c r="G2013" t="s">
        <v>43</v>
      </c>
      <c r="H2013" t="s">
        <v>25</v>
      </c>
      <c r="I2013">
        <f>tbl_Fact[[#This Row],[Duration]] / 60</f>
        <v>0.10444444815317784</v>
      </c>
      <c r="J2013">
        <f>IF(OR(G2013="Run Time", G2013="CC (Changeover Cleaning)"), I2013, 0)</f>
        <v>0.10444444815317784</v>
      </c>
      <c r="K2013">
        <f>IF(G2013&lt;&gt;"PM (Maintenance)", I2013, 0)</f>
        <v>0.10444444815317784</v>
      </c>
      <c r="L2013" s="5">
        <f>MAX(tbl_Fact[[#This Row],[TotalBiscuitsMade]],tbl_Fact[[#This Row],[GoodMadeBiscuits]])</f>
        <v>883098</v>
      </c>
      <c r="M2013" s="5">
        <f>IF(tbl_Fact[[#This Row],[Operating_Hours]]&gt;0,tbl_Fact[[#This Row],[Operating_Hours]]*51840,0)</f>
        <v>5414.4001922607395</v>
      </c>
    </row>
    <row r="2014" spans="1:13" hidden="1" x14ac:dyDescent="0.2">
      <c r="A2014" t="s">
        <v>5</v>
      </c>
      <c r="B2014" s="1">
        <v>44387.320925925924</v>
      </c>
      <c r="C2014" s="1">
        <v>44387.322152777779</v>
      </c>
      <c r="D2014">
        <v>1.7666666507720901</v>
      </c>
      <c r="E2014">
        <v>884083</v>
      </c>
      <c r="F2014">
        <v>18408</v>
      </c>
      <c r="G2014" t="s">
        <v>44</v>
      </c>
      <c r="H2014" t="s">
        <v>25</v>
      </c>
      <c r="I2014">
        <f>tbl_Fact[[#This Row],[Duration]] / 60</f>
        <v>2.9444444179534835E-2</v>
      </c>
      <c r="J2014">
        <f>IF(OR(G2014="Run Time", G2014="CC (Changeover Cleaning)"), I2014, 0)</f>
        <v>0</v>
      </c>
      <c r="K2014">
        <f>IF(G2014&lt;&gt;"PM (Maintenance)", I2014, 0)</f>
        <v>2.9444444179534835E-2</v>
      </c>
      <c r="L2014" s="5">
        <f>MAX(tbl_Fact[[#This Row],[TotalBiscuitsMade]],tbl_Fact[[#This Row],[GoodMadeBiscuits]])</f>
        <v>884083</v>
      </c>
      <c r="M2014" s="5">
        <f>IF(tbl_Fact[[#This Row],[Operating_Hours]]&gt;0,tbl_Fact[[#This Row],[Operating_Hours]]*51840,0)</f>
        <v>0</v>
      </c>
    </row>
    <row r="2015" spans="1:13" hidden="1" x14ac:dyDescent="0.2">
      <c r="A2015" t="s">
        <v>5</v>
      </c>
      <c r="B2015" s="1">
        <v>44387.322152777779</v>
      </c>
      <c r="C2015" s="1">
        <v>44387.323136574072</v>
      </c>
      <c r="D2015">
        <v>1.4166666269302399</v>
      </c>
      <c r="E2015">
        <v>884174</v>
      </c>
      <c r="F2015">
        <v>18475</v>
      </c>
      <c r="G2015" t="s">
        <v>43</v>
      </c>
      <c r="H2015" t="s">
        <v>25</v>
      </c>
      <c r="I2015">
        <f>tbl_Fact[[#This Row],[Duration]] / 60</f>
        <v>2.3611110448837333E-2</v>
      </c>
      <c r="J2015">
        <f>IF(OR(G2015="Run Time", G2015="CC (Changeover Cleaning)"), I2015, 0)</f>
        <v>2.3611110448837333E-2</v>
      </c>
      <c r="K2015">
        <f>IF(G2015&lt;&gt;"PM (Maintenance)", I2015, 0)</f>
        <v>2.3611110448837333E-2</v>
      </c>
      <c r="L2015" s="5">
        <f>MAX(tbl_Fact[[#This Row],[TotalBiscuitsMade]],tbl_Fact[[#This Row],[GoodMadeBiscuits]])</f>
        <v>884174</v>
      </c>
      <c r="M2015" s="5">
        <f>IF(tbl_Fact[[#This Row],[Operating_Hours]]&gt;0,tbl_Fact[[#This Row],[Operating_Hours]]*51840,0)</f>
        <v>1223.9999656677273</v>
      </c>
    </row>
    <row r="2016" spans="1:13" hidden="1" x14ac:dyDescent="0.2">
      <c r="A2016" t="s">
        <v>5</v>
      </c>
      <c r="B2016" s="1">
        <v>44387.323136574072</v>
      </c>
      <c r="C2016" s="1">
        <v>44387.32366898148</v>
      </c>
      <c r="D2016">
        <v>0.76666665077209495</v>
      </c>
      <c r="E2016">
        <v>884339</v>
      </c>
      <c r="F2016">
        <v>18593</v>
      </c>
      <c r="G2016" t="s">
        <v>44</v>
      </c>
      <c r="H2016" t="s">
        <v>25</v>
      </c>
      <c r="I2016">
        <f>tbl_Fact[[#This Row],[Duration]] / 60</f>
        <v>1.2777777512868248E-2</v>
      </c>
      <c r="J2016">
        <f>IF(OR(G2016="Run Time", G2016="CC (Changeover Cleaning)"), I2016, 0)</f>
        <v>0</v>
      </c>
      <c r="K2016">
        <f>IF(G2016&lt;&gt;"PM (Maintenance)", I2016, 0)</f>
        <v>1.2777777512868248E-2</v>
      </c>
      <c r="L2016" s="5">
        <f>MAX(tbl_Fact[[#This Row],[TotalBiscuitsMade]],tbl_Fact[[#This Row],[GoodMadeBiscuits]])</f>
        <v>884339</v>
      </c>
      <c r="M2016" s="5">
        <f>IF(tbl_Fact[[#This Row],[Operating_Hours]]&gt;0,tbl_Fact[[#This Row],[Operating_Hours]]*51840,0)</f>
        <v>0</v>
      </c>
    </row>
    <row r="2017" spans="1:13" hidden="1" x14ac:dyDescent="0.2">
      <c r="A2017" t="s">
        <v>5</v>
      </c>
      <c r="B2017" s="1">
        <v>44387.32366898148</v>
      </c>
      <c r="C2017" s="1">
        <v>44387.323796296296</v>
      </c>
      <c r="D2017">
        <v>0.18333333730697601</v>
      </c>
      <c r="E2017">
        <v>884295</v>
      </c>
      <c r="F2017">
        <v>18412</v>
      </c>
      <c r="G2017" t="s">
        <v>43</v>
      </c>
      <c r="H2017" t="s">
        <v>25</v>
      </c>
      <c r="I2017">
        <f>tbl_Fact[[#This Row],[Duration]] / 60</f>
        <v>3.0555556217829335E-3</v>
      </c>
      <c r="J2017">
        <f>IF(OR(G2017="Run Time", G2017="CC (Changeover Cleaning)"), I2017, 0)</f>
        <v>3.0555556217829335E-3</v>
      </c>
      <c r="K2017">
        <f>IF(G2017&lt;&gt;"PM (Maintenance)", I2017, 0)</f>
        <v>3.0555556217829335E-3</v>
      </c>
      <c r="L2017" s="5">
        <f>MAX(tbl_Fact[[#This Row],[TotalBiscuitsMade]],tbl_Fact[[#This Row],[GoodMadeBiscuits]])</f>
        <v>884295</v>
      </c>
      <c r="M2017" s="5">
        <f>IF(tbl_Fact[[#This Row],[Operating_Hours]]&gt;0,tbl_Fact[[#This Row],[Operating_Hours]]*51840,0)</f>
        <v>158.40000343322728</v>
      </c>
    </row>
    <row r="2018" spans="1:13" hidden="1" x14ac:dyDescent="0.2">
      <c r="A2018" t="s">
        <v>5</v>
      </c>
      <c r="B2018" s="1">
        <v>44387.323796296296</v>
      </c>
      <c r="C2018" s="1">
        <v>44387.33216435185</v>
      </c>
      <c r="D2018">
        <v>12.050000190734901</v>
      </c>
      <c r="E2018">
        <v>892015</v>
      </c>
      <c r="F2018">
        <v>26516</v>
      </c>
      <c r="G2018" t="s">
        <v>44</v>
      </c>
      <c r="H2018" t="s">
        <v>25</v>
      </c>
      <c r="I2018">
        <f>tbl_Fact[[#This Row],[Duration]] / 60</f>
        <v>0.20083333651224836</v>
      </c>
      <c r="J2018">
        <f>IF(OR(G2018="Run Time", G2018="CC (Changeover Cleaning)"), I2018, 0)</f>
        <v>0</v>
      </c>
      <c r="K2018">
        <f>IF(G2018&lt;&gt;"PM (Maintenance)", I2018, 0)</f>
        <v>0.20083333651224836</v>
      </c>
      <c r="L2018" s="5">
        <f>MAX(tbl_Fact[[#This Row],[TotalBiscuitsMade]],tbl_Fact[[#This Row],[GoodMadeBiscuits]])</f>
        <v>892015</v>
      </c>
      <c r="M2018" s="5">
        <f>IF(tbl_Fact[[#This Row],[Operating_Hours]]&gt;0,tbl_Fact[[#This Row],[Operating_Hours]]*51840,0)</f>
        <v>0</v>
      </c>
    </row>
    <row r="2019" spans="1:13" hidden="1" x14ac:dyDescent="0.2">
      <c r="A2019" t="s">
        <v>5</v>
      </c>
      <c r="B2019" s="1">
        <v>44387.33216435185</v>
      </c>
      <c r="C2019" s="1">
        <v>44387.335173611114</v>
      </c>
      <c r="D2019">
        <v>4.3333334922790501</v>
      </c>
      <c r="E2019">
        <v>892013</v>
      </c>
      <c r="F2019">
        <v>26608</v>
      </c>
      <c r="G2019" t="s">
        <v>43</v>
      </c>
      <c r="H2019" t="s">
        <v>25</v>
      </c>
      <c r="I2019">
        <f>tbl_Fact[[#This Row],[Duration]] / 60</f>
        <v>7.2222224871317506E-2</v>
      </c>
      <c r="J2019">
        <f>IF(OR(G2019="Run Time", G2019="CC (Changeover Cleaning)"), I2019, 0)</f>
        <v>7.2222224871317506E-2</v>
      </c>
      <c r="K2019">
        <f>IF(G2019&lt;&gt;"PM (Maintenance)", I2019, 0)</f>
        <v>7.2222224871317506E-2</v>
      </c>
      <c r="L2019" s="5">
        <f>MAX(tbl_Fact[[#This Row],[TotalBiscuitsMade]],tbl_Fact[[#This Row],[GoodMadeBiscuits]])</f>
        <v>892013</v>
      </c>
      <c r="M2019" s="5">
        <f>IF(tbl_Fact[[#This Row],[Operating_Hours]]&gt;0,tbl_Fact[[#This Row],[Operating_Hours]]*51840,0)</f>
        <v>3744.0001373290993</v>
      </c>
    </row>
    <row r="2020" spans="1:13" hidden="1" x14ac:dyDescent="0.2">
      <c r="A2020" t="s">
        <v>5</v>
      </c>
      <c r="B2020" s="1">
        <v>44387.335173611114</v>
      </c>
      <c r="C2020" s="1">
        <v>44387.335532407407</v>
      </c>
      <c r="D2020">
        <v>0.51666665077209495</v>
      </c>
      <c r="E2020">
        <v>892618</v>
      </c>
      <c r="F2020">
        <v>26850</v>
      </c>
      <c r="G2020" t="s">
        <v>44</v>
      </c>
      <c r="H2020" t="s">
        <v>25</v>
      </c>
      <c r="I2020">
        <f>tbl_Fact[[#This Row],[Duration]] / 60</f>
        <v>8.6111108462015827E-3</v>
      </c>
      <c r="J2020">
        <f>IF(OR(G2020="Run Time", G2020="CC (Changeover Cleaning)"), I2020, 0)</f>
        <v>0</v>
      </c>
      <c r="K2020">
        <f>IF(G2020&lt;&gt;"PM (Maintenance)", I2020, 0)</f>
        <v>8.6111108462015827E-3</v>
      </c>
      <c r="L2020" s="5">
        <f>MAX(tbl_Fact[[#This Row],[TotalBiscuitsMade]],tbl_Fact[[#This Row],[GoodMadeBiscuits]])</f>
        <v>892618</v>
      </c>
      <c r="M2020" s="5">
        <f>IF(tbl_Fact[[#This Row],[Operating_Hours]]&gt;0,tbl_Fact[[#This Row],[Operating_Hours]]*51840,0)</f>
        <v>0</v>
      </c>
    </row>
    <row r="2021" spans="1:13" hidden="1" x14ac:dyDescent="0.2">
      <c r="A2021" t="s">
        <v>5</v>
      </c>
      <c r="B2021" s="1">
        <v>44387.335532407407</v>
      </c>
      <c r="C2021" s="1">
        <v>44387.335787037038</v>
      </c>
      <c r="D2021">
        <v>0.36666667461395303</v>
      </c>
      <c r="E2021">
        <v>892641</v>
      </c>
      <c r="F2021">
        <v>26929</v>
      </c>
      <c r="G2021" t="s">
        <v>43</v>
      </c>
      <c r="H2021" t="s">
        <v>25</v>
      </c>
      <c r="I2021">
        <f>tbl_Fact[[#This Row],[Duration]] / 60</f>
        <v>6.1111112435658834E-3</v>
      </c>
      <c r="J2021">
        <f>IF(OR(G2021="Run Time", G2021="CC (Changeover Cleaning)"), I2021, 0)</f>
        <v>6.1111112435658834E-3</v>
      </c>
      <c r="K2021">
        <f>IF(G2021&lt;&gt;"PM (Maintenance)", I2021, 0)</f>
        <v>6.1111112435658834E-3</v>
      </c>
      <c r="L2021" s="5">
        <f>MAX(tbl_Fact[[#This Row],[TotalBiscuitsMade]],tbl_Fact[[#This Row],[GoodMadeBiscuits]])</f>
        <v>892641</v>
      </c>
      <c r="M2021" s="5">
        <f>IF(tbl_Fact[[#This Row],[Operating_Hours]]&gt;0,tbl_Fact[[#This Row],[Operating_Hours]]*51840,0)</f>
        <v>316.80000686645542</v>
      </c>
    </row>
    <row r="2022" spans="1:13" hidden="1" x14ac:dyDescent="0.2">
      <c r="A2022" t="s">
        <v>5</v>
      </c>
      <c r="B2022" s="1">
        <v>44387.335787037038</v>
      </c>
      <c r="C2022" s="1">
        <v>44387.376562500001</v>
      </c>
      <c r="D2022">
        <v>58.716667175292997</v>
      </c>
      <c r="E2022">
        <v>934083</v>
      </c>
      <c r="F2022">
        <v>68357</v>
      </c>
      <c r="G2022" t="s">
        <v>44</v>
      </c>
      <c r="H2022" t="s">
        <v>25</v>
      </c>
      <c r="I2022">
        <f>tbl_Fact[[#This Row],[Duration]] / 60</f>
        <v>0.97861111958821667</v>
      </c>
      <c r="J2022">
        <f>IF(OR(G2022="Run Time", G2022="CC (Changeover Cleaning)"), I2022, 0)</f>
        <v>0</v>
      </c>
      <c r="K2022">
        <f>IF(G2022&lt;&gt;"PM (Maintenance)", I2022, 0)</f>
        <v>0.97861111958821667</v>
      </c>
      <c r="L2022" s="5">
        <f>MAX(tbl_Fact[[#This Row],[TotalBiscuitsMade]],tbl_Fact[[#This Row],[GoodMadeBiscuits]])</f>
        <v>934083</v>
      </c>
      <c r="M2022" s="5">
        <f>IF(tbl_Fact[[#This Row],[Operating_Hours]]&gt;0,tbl_Fact[[#This Row],[Operating_Hours]]*51840,0)</f>
        <v>0</v>
      </c>
    </row>
    <row r="2023" spans="1:13" hidden="1" x14ac:dyDescent="0.2">
      <c r="A2023" t="s">
        <v>5</v>
      </c>
      <c r="B2023" s="1">
        <v>44387.376562500001</v>
      </c>
      <c r="C2023" s="1">
        <v>44387.377222222225</v>
      </c>
      <c r="D2023">
        <v>0.94999998807907104</v>
      </c>
      <c r="E2023">
        <v>933830</v>
      </c>
      <c r="F2023">
        <v>68367</v>
      </c>
      <c r="G2023" t="s">
        <v>43</v>
      </c>
      <c r="H2023" t="s">
        <v>25</v>
      </c>
      <c r="I2023">
        <f>tbl_Fact[[#This Row],[Duration]] / 60</f>
        <v>1.5833333134651184E-2</v>
      </c>
      <c r="J2023">
        <f>IF(OR(G2023="Run Time", G2023="CC (Changeover Cleaning)"), I2023, 0)</f>
        <v>1.5833333134651184E-2</v>
      </c>
      <c r="K2023">
        <f>IF(G2023&lt;&gt;"PM (Maintenance)", I2023, 0)</f>
        <v>1.5833333134651184E-2</v>
      </c>
      <c r="L2023" s="5">
        <f>MAX(tbl_Fact[[#This Row],[TotalBiscuitsMade]],tbl_Fact[[#This Row],[GoodMadeBiscuits]])</f>
        <v>933830</v>
      </c>
      <c r="M2023" s="5">
        <f>IF(tbl_Fact[[#This Row],[Operating_Hours]]&gt;0,tbl_Fact[[#This Row],[Operating_Hours]]*51840,0)</f>
        <v>820.79998970031738</v>
      </c>
    </row>
    <row r="2024" spans="1:13" hidden="1" x14ac:dyDescent="0.2">
      <c r="A2024" t="s">
        <v>9</v>
      </c>
      <c r="B2024" s="1">
        <v>44387.376956018517</v>
      </c>
      <c r="C2024" s="1">
        <v>44387.501597222225</v>
      </c>
      <c r="D2024">
        <v>179.48597717285199</v>
      </c>
      <c r="E2024">
        <v>0</v>
      </c>
      <c r="F2024">
        <v>173</v>
      </c>
      <c r="G2024" t="s">
        <v>43</v>
      </c>
      <c r="H2024" t="s">
        <v>25</v>
      </c>
      <c r="I2024">
        <f>tbl_Fact[[#This Row],[Duration]] / 60</f>
        <v>2.9914329528808663</v>
      </c>
      <c r="J2024">
        <f>IF(OR(G2024="Run Time", G2024="CC (Changeover Cleaning)"), I2024, 0)</f>
        <v>2.9914329528808663</v>
      </c>
      <c r="K2024">
        <f>IF(G2024&lt;&gt;"PM (Maintenance)", I2024, 0)</f>
        <v>2.9914329528808663</v>
      </c>
      <c r="L2024" s="5">
        <f>MAX(tbl_Fact[[#This Row],[TotalBiscuitsMade]],tbl_Fact[[#This Row],[GoodMadeBiscuits]])</f>
        <v>173</v>
      </c>
      <c r="M2024" s="5">
        <f>IF(tbl_Fact[[#This Row],[Operating_Hours]]&gt;0,tbl_Fact[[#This Row],[Operating_Hours]]*51840,0)</f>
        <v>155075.8842773441</v>
      </c>
    </row>
    <row r="2025" spans="1:13" x14ac:dyDescent="0.2">
      <c r="A2025" t="s">
        <v>8</v>
      </c>
      <c r="B2025" s="1">
        <v>44387.376956018517</v>
      </c>
      <c r="C2025" s="1">
        <v>44387.377129629633</v>
      </c>
      <c r="D2025">
        <v>0.25025001168250999</v>
      </c>
      <c r="E2025">
        <v>0</v>
      </c>
      <c r="F2025">
        <v>276</v>
      </c>
      <c r="G2025" t="s">
        <v>43</v>
      </c>
      <c r="H2025" t="s">
        <v>25</v>
      </c>
      <c r="I2025">
        <f>tbl_Fact[[#This Row],[Duration]] / 60</f>
        <v>4.170833528041833E-3</v>
      </c>
      <c r="J2025">
        <f>IF(OR(G2025="Run Time", G2025="CC (Changeover Cleaning)"), I2025, 0)</f>
        <v>4.170833528041833E-3</v>
      </c>
      <c r="K2025">
        <f>IF(G2025&lt;&gt;"PM (Maintenance)", I2025, 0)</f>
        <v>4.170833528041833E-3</v>
      </c>
      <c r="L2025" s="5">
        <f>MAX(tbl_Fact[[#This Row],[TotalBiscuitsMade]],tbl_Fact[[#This Row],[GoodMadeBiscuits]])</f>
        <v>276</v>
      </c>
      <c r="M2025" s="5">
        <f>IF(tbl_Fact[[#This Row],[Operating_Hours]]&gt;0,tbl_Fact[[#This Row],[Operating_Hours]]*51840,0)</f>
        <v>216.21601009368862</v>
      </c>
    </row>
    <row r="2026" spans="1:13" x14ac:dyDescent="0.2">
      <c r="A2026" t="s">
        <v>8</v>
      </c>
      <c r="B2026" s="1">
        <v>44387.377129629633</v>
      </c>
      <c r="C2026" s="1">
        <v>44387.891145833331</v>
      </c>
      <c r="D2026">
        <v>740.18853759765602</v>
      </c>
      <c r="E2026">
        <v>0</v>
      </c>
      <c r="F2026">
        <v>397</v>
      </c>
      <c r="G2026" t="s">
        <v>44</v>
      </c>
      <c r="H2026" t="s">
        <v>26</v>
      </c>
      <c r="I2026">
        <f>tbl_Fact[[#This Row],[Duration]] / 60</f>
        <v>12.3364756266276</v>
      </c>
      <c r="J2026">
        <f>IF(OR(G2026="Run Time", G2026="CC (Changeover Cleaning)"), I2026, 0)</f>
        <v>0</v>
      </c>
      <c r="K2026">
        <f>IF(G2026&lt;&gt;"PM (Maintenance)", I2026, 0)</f>
        <v>12.3364756266276</v>
      </c>
      <c r="L2026" s="5">
        <f>MAX(tbl_Fact[[#This Row],[TotalBiscuitsMade]],tbl_Fact[[#This Row],[GoodMadeBiscuits]])</f>
        <v>397</v>
      </c>
      <c r="M2026" s="5">
        <f>IF(tbl_Fact[[#This Row],[Operating_Hours]]&gt;0,tbl_Fact[[#This Row],[Operating_Hours]]*51840,0)</f>
        <v>0</v>
      </c>
    </row>
    <row r="2027" spans="1:13" hidden="1" x14ac:dyDescent="0.2">
      <c r="A2027" t="s">
        <v>5</v>
      </c>
      <c r="B2027" s="1">
        <v>44387.377222222225</v>
      </c>
      <c r="C2027" s="1">
        <v>44387.379270833335</v>
      </c>
      <c r="D2027">
        <v>2.9500000476837198</v>
      </c>
      <c r="E2027">
        <v>935667</v>
      </c>
      <c r="F2027">
        <v>69846</v>
      </c>
      <c r="G2027" t="s">
        <v>44</v>
      </c>
      <c r="H2027" t="s">
        <v>25</v>
      </c>
      <c r="I2027">
        <f>tbl_Fact[[#This Row],[Duration]] / 60</f>
        <v>4.9166667461395329E-2</v>
      </c>
      <c r="J2027">
        <f>IF(OR(G2027="Run Time", G2027="CC (Changeover Cleaning)"), I2027, 0)</f>
        <v>0</v>
      </c>
      <c r="K2027">
        <f>IF(G2027&lt;&gt;"PM (Maintenance)", I2027, 0)</f>
        <v>4.9166667461395329E-2</v>
      </c>
      <c r="L2027" s="5">
        <f>MAX(tbl_Fact[[#This Row],[TotalBiscuitsMade]],tbl_Fact[[#This Row],[GoodMadeBiscuits]])</f>
        <v>935667</v>
      </c>
      <c r="M2027" s="5">
        <f>IF(tbl_Fact[[#This Row],[Operating_Hours]]&gt;0,tbl_Fact[[#This Row],[Operating_Hours]]*51840,0)</f>
        <v>0</v>
      </c>
    </row>
    <row r="2028" spans="1:13" hidden="1" x14ac:dyDescent="0.2">
      <c r="A2028" t="s">
        <v>5</v>
      </c>
      <c r="B2028" s="1">
        <v>44387.379270833335</v>
      </c>
      <c r="C2028" s="1">
        <v>44387.379328703704</v>
      </c>
      <c r="D2028">
        <v>8.3333335816860199E-2</v>
      </c>
      <c r="E2028">
        <v>935829</v>
      </c>
      <c r="F2028">
        <v>69656</v>
      </c>
      <c r="G2028" t="s">
        <v>43</v>
      </c>
      <c r="H2028" t="s">
        <v>25</v>
      </c>
      <c r="I2028">
        <f>tbl_Fact[[#This Row],[Duration]] / 60</f>
        <v>1.3888889302810033E-3</v>
      </c>
      <c r="J2028">
        <f>IF(OR(G2028="Run Time", G2028="CC (Changeover Cleaning)"), I2028, 0)</f>
        <v>1.3888889302810033E-3</v>
      </c>
      <c r="K2028">
        <f>IF(G2028&lt;&gt;"PM (Maintenance)", I2028, 0)</f>
        <v>1.3888889302810033E-3</v>
      </c>
      <c r="L2028" s="5">
        <f>MAX(tbl_Fact[[#This Row],[TotalBiscuitsMade]],tbl_Fact[[#This Row],[GoodMadeBiscuits]])</f>
        <v>935829</v>
      </c>
      <c r="M2028" s="5">
        <f>IF(tbl_Fact[[#This Row],[Operating_Hours]]&gt;0,tbl_Fact[[#This Row],[Operating_Hours]]*51840,0)</f>
        <v>72.000002145767212</v>
      </c>
    </row>
    <row r="2029" spans="1:13" hidden="1" x14ac:dyDescent="0.2">
      <c r="A2029" t="s">
        <v>5</v>
      </c>
      <c r="B2029" s="1">
        <v>44387.379328703704</v>
      </c>
      <c r="C2029" s="1">
        <v>44387.380150462966</v>
      </c>
      <c r="D2029">
        <v>1.18333327770233</v>
      </c>
      <c r="E2029">
        <v>936403</v>
      </c>
      <c r="F2029">
        <v>70278</v>
      </c>
      <c r="G2029" t="s">
        <v>44</v>
      </c>
      <c r="H2029" t="s">
        <v>25</v>
      </c>
      <c r="I2029">
        <f>tbl_Fact[[#This Row],[Duration]] / 60</f>
        <v>1.9722221295038832E-2</v>
      </c>
      <c r="J2029">
        <f>IF(OR(G2029="Run Time", G2029="CC (Changeover Cleaning)"), I2029, 0)</f>
        <v>0</v>
      </c>
      <c r="K2029">
        <f>IF(G2029&lt;&gt;"PM (Maintenance)", I2029, 0)</f>
        <v>1.9722221295038832E-2</v>
      </c>
      <c r="L2029" s="5">
        <f>MAX(tbl_Fact[[#This Row],[TotalBiscuitsMade]],tbl_Fact[[#This Row],[GoodMadeBiscuits]])</f>
        <v>936403</v>
      </c>
      <c r="M2029" s="5">
        <f>IF(tbl_Fact[[#This Row],[Operating_Hours]]&gt;0,tbl_Fact[[#This Row],[Operating_Hours]]*51840,0)</f>
        <v>0</v>
      </c>
    </row>
    <row r="2030" spans="1:13" hidden="1" x14ac:dyDescent="0.2">
      <c r="A2030" t="s">
        <v>5</v>
      </c>
      <c r="B2030" s="1">
        <v>44387.380150462966</v>
      </c>
      <c r="C2030" s="1">
        <v>44387.381516203706</v>
      </c>
      <c r="D2030">
        <v>1.9666666984558101</v>
      </c>
      <c r="E2030">
        <v>936076</v>
      </c>
      <c r="F2030">
        <v>70664</v>
      </c>
      <c r="G2030" t="s">
        <v>43</v>
      </c>
      <c r="H2030" t="s">
        <v>25</v>
      </c>
      <c r="I2030">
        <f>tbl_Fact[[#This Row],[Duration]] / 60</f>
        <v>3.2777778307596837E-2</v>
      </c>
      <c r="J2030">
        <f>IF(OR(G2030="Run Time", G2030="CC (Changeover Cleaning)"), I2030, 0)</f>
        <v>3.2777778307596837E-2</v>
      </c>
      <c r="K2030">
        <f>IF(G2030&lt;&gt;"PM (Maintenance)", I2030, 0)</f>
        <v>3.2777778307596837E-2</v>
      </c>
      <c r="L2030" s="5">
        <f>MAX(tbl_Fact[[#This Row],[TotalBiscuitsMade]],tbl_Fact[[#This Row],[GoodMadeBiscuits]])</f>
        <v>936076</v>
      </c>
      <c r="M2030" s="5">
        <f>IF(tbl_Fact[[#This Row],[Operating_Hours]]&gt;0,tbl_Fact[[#This Row],[Operating_Hours]]*51840,0)</f>
        <v>1699.2000274658201</v>
      </c>
    </row>
    <row r="2031" spans="1:13" hidden="1" x14ac:dyDescent="0.2">
      <c r="A2031" t="s">
        <v>5</v>
      </c>
      <c r="B2031" s="1">
        <v>44387.381516203706</v>
      </c>
      <c r="C2031" s="1">
        <v>44387.383611111109</v>
      </c>
      <c r="D2031">
        <v>3.0166666507720898</v>
      </c>
      <c r="E2031">
        <v>938077</v>
      </c>
      <c r="F2031">
        <v>72569</v>
      </c>
      <c r="G2031" t="s">
        <v>44</v>
      </c>
      <c r="H2031" t="s">
        <v>25</v>
      </c>
      <c r="I2031">
        <f>tbl_Fact[[#This Row],[Duration]] / 60</f>
        <v>5.0277777512868167E-2</v>
      </c>
      <c r="J2031">
        <f>IF(OR(G2031="Run Time", G2031="CC (Changeover Cleaning)"), I2031, 0)</f>
        <v>0</v>
      </c>
      <c r="K2031">
        <f>IF(G2031&lt;&gt;"PM (Maintenance)", I2031, 0)</f>
        <v>5.0277777512868167E-2</v>
      </c>
      <c r="L2031" s="5">
        <f>MAX(tbl_Fact[[#This Row],[TotalBiscuitsMade]],tbl_Fact[[#This Row],[GoodMadeBiscuits]])</f>
        <v>938077</v>
      </c>
      <c r="M2031" s="5">
        <f>IF(tbl_Fact[[#This Row],[Operating_Hours]]&gt;0,tbl_Fact[[#This Row],[Operating_Hours]]*51840,0)</f>
        <v>0</v>
      </c>
    </row>
    <row r="2032" spans="1:13" hidden="1" x14ac:dyDescent="0.2">
      <c r="A2032" t="s">
        <v>5</v>
      </c>
      <c r="B2032" s="1">
        <v>44387.383611111109</v>
      </c>
      <c r="C2032" s="1">
        <v>44387.384386574071</v>
      </c>
      <c r="D2032">
        <v>1.11666667461395</v>
      </c>
      <c r="E2032">
        <v>937976</v>
      </c>
      <c r="F2032">
        <v>72512</v>
      </c>
      <c r="G2032" t="s">
        <v>43</v>
      </c>
      <c r="H2032" t="s">
        <v>25</v>
      </c>
      <c r="I2032">
        <f>tbl_Fact[[#This Row],[Duration]] / 60</f>
        <v>1.8611111243565834E-2</v>
      </c>
      <c r="J2032">
        <f>IF(OR(G2032="Run Time", G2032="CC (Changeover Cleaning)"), I2032, 0)</f>
        <v>1.8611111243565834E-2</v>
      </c>
      <c r="K2032">
        <f>IF(G2032&lt;&gt;"PM (Maintenance)", I2032, 0)</f>
        <v>1.8611111243565834E-2</v>
      </c>
      <c r="L2032" s="5">
        <f>MAX(tbl_Fact[[#This Row],[TotalBiscuitsMade]],tbl_Fact[[#This Row],[GoodMadeBiscuits]])</f>
        <v>937976</v>
      </c>
      <c r="M2032" s="5">
        <f>IF(tbl_Fact[[#This Row],[Operating_Hours]]&gt;0,tbl_Fact[[#This Row],[Operating_Hours]]*51840,0)</f>
        <v>964.8000068664528</v>
      </c>
    </row>
    <row r="2033" spans="1:13" hidden="1" x14ac:dyDescent="0.2">
      <c r="A2033" t="s">
        <v>5</v>
      </c>
      <c r="B2033" s="1">
        <v>44387.384386574071</v>
      </c>
      <c r="C2033" s="1">
        <v>44387.38548611111</v>
      </c>
      <c r="D2033">
        <v>1.5833333730697601</v>
      </c>
      <c r="E2033">
        <v>939255</v>
      </c>
      <c r="F2033">
        <v>73416</v>
      </c>
      <c r="G2033" t="s">
        <v>44</v>
      </c>
      <c r="H2033" t="s">
        <v>25</v>
      </c>
      <c r="I2033">
        <f>tbl_Fact[[#This Row],[Duration]] / 60</f>
        <v>2.6388889551162666E-2</v>
      </c>
      <c r="J2033">
        <f>IF(OR(G2033="Run Time", G2033="CC (Changeover Cleaning)"), I2033, 0)</f>
        <v>0</v>
      </c>
      <c r="K2033">
        <f>IF(G2033&lt;&gt;"PM (Maintenance)", I2033, 0)</f>
        <v>2.6388889551162666E-2</v>
      </c>
      <c r="L2033" s="5">
        <f>MAX(tbl_Fact[[#This Row],[TotalBiscuitsMade]],tbl_Fact[[#This Row],[GoodMadeBiscuits]])</f>
        <v>939255</v>
      </c>
      <c r="M2033" s="5">
        <f>IF(tbl_Fact[[#This Row],[Operating_Hours]]&gt;0,tbl_Fact[[#This Row],[Operating_Hours]]*51840,0)</f>
        <v>0</v>
      </c>
    </row>
    <row r="2034" spans="1:13" hidden="1" x14ac:dyDescent="0.2">
      <c r="A2034" t="s">
        <v>5</v>
      </c>
      <c r="B2034" s="1">
        <v>44387.38548611111</v>
      </c>
      <c r="C2034" s="1">
        <v>44387.388564814813</v>
      </c>
      <c r="D2034">
        <v>4.4333333969116202</v>
      </c>
      <c r="E2034">
        <v>939071</v>
      </c>
      <c r="F2034">
        <v>73515</v>
      </c>
      <c r="G2034" t="s">
        <v>43</v>
      </c>
      <c r="H2034" t="s">
        <v>25</v>
      </c>
      <c r="I2034">
        <f>tbl_Fact[[#This Row],[Duration]] / 60</f>
        <v>7.3888889948527006E-2</v>
      </c>
      <c r="J2034">
        <f>IF(OR(G2034="Run Time", G2034="CC (Changeover Cleaning)"), I2034, 0)</f>
        <v>7.3888889948527006E-2</v>
      </c>
      <c r="K2034">
        <f>IF(G2034&lt;&gt;"PM (Maintenance)", I2034, 0)</f>
        <v>7.3888889948527006E-2</v>
      </c>
      <c r="L2034" s="5">
        <f>MAX(tbl_Fact[[#This Row],[TotalBiscuitsMade]],tbl_Fact[[#This Row],[GoodMadeBiscuits]])</f>
        <v>939071</v>
      </c>
      <c r="M2034" s="5">
        <f>IF(tbl_Fact[[#This Row],[Operating_Hours]]&gt;0,tbl_Fact[[#This Row],[Operating_Hours]]*51840,0)</f>
        <v>3830.4000549316402</v>
      </c>
    </row>
    <row r="2035" spans="1:13" hidden="1" x14ac:dyDescent="0.2">
      <c r="A2035" t="s">
        <v>5</v>
      </c>
      <c r="B2035" s="1">
        <v>44387.388564814813</v>
      </c>
      <c r="C2035" s="1">
        <v>44387.389837962961</v>
      </c>
      <c r="D2035">
        <v>1.8333333730697601</v>
      </c>
      <c r="E2035">
        <v>940065</v>
      </c>
      <c r="F2035">
        <v>74063</v>
      </c>
      <c r="G2035" t="s">
        <v>44</v>
      </c>
      <c r="H2035" t="s">
        <v>25</v>
      </c>
      <c r="I2035">
        <f>tbl_Fact[[#This Row],[Duration]] / 60</f>
        <v>3.0555556217829336E-2</v>
      </c>
      <c r="J2035">
        <f>IF(OR(G2035="Run Time", G2035="CC (Changeover Cleaning)"), I2035, 0)</f>
        <v>0</v>
      </c>
      <c r="K2035">
        <f>IF(G2035&lt;&gt;"PM (Maintenance)", I2035, 0)</f>
        <v>3.0555556217829336E-2</v>
      </c>
      <c r="L2035" s="5">
        <f>MAX(tbl_Fact[[#This Row],[TotalBiscuitsMade]],tbl_Fact[[#This Row],[GoodMadeBiscuits]])</f>
        <v>940065</v>
      </c>
      <c r="M2035" s="5">
        <f>IF(tbl_Fact[[#This Row],[Operating_Hours]]&gt;0,tbl_Fact[[#This Row],[Operating_Hours]]*51840,0)</f>
        <v>0</v>
      </c>
    </row>
    <row r="2036" spans="1:13" hidden="1" x14ac:dyDescent="0.2">
      <c r="A2036" t="s">
        <v>5</v>
      </c>
      <c r="B2036" s="1">
        <v>44387.389837962961</v>
      </c>
      <c r="C2036" s="1">
        <v>44387.390868055554</v>
      </c>
      <c r="D2036">
        <v>1.4833333492279099</v>
      </c>
      <c r="E2036">
        <v>939943</v>
      </c>
      <c r="F2036">
        <v>74320</v>
      </c>
      <c r="G2036" t="s">
        <v>43</v>
      </c>
      <c r="H2036" t="s">
        <v>25</v>
      </c>
      <c r="I2036">
        <f>tbl_Fact[[#This Row],[Duration]] / 60</f>
        <v>2.4722222487131833E-2</v>
      </c>
      <c r="J2036">
        <f>IF(OR(G2036="Run Time", G2036="CC (Changeover Cleaning)"), I2036, 0)</f>
        <v>2.4722222487131833E-2</v>
      </c>
      <c r="K2036">
        <f>IF(G2036&lt;&gt;"PM (Maintenance)", I2036, 0)</f>
        <v>2.4722222487131833E-2</v>
      </c>
      <c r="L2036" s="5">
        <f>MAX(tbl_Fact[[#This Row],[TotalBiscuitsMade]],tbl_Fact[[#This Row],[GoodMadeBiscuits]])</f>
        <v>939943</v>
      </c>
      <c r="M2036" s="5">
        <f>IF(tbl_Fact[[#This Row],[Operating_Hours]]&gt;0,tbl_Fact[[#This Row],[Operating_Hours]]*51840,0)</f>
        <v>1281.6000137329142</v>
      </c>
    </row>
    <row r="2037" spans="1:13" hidden="1" x14ac:dyDescent="0.2">
      <c r="A2037" t="s">
        <v>5</v>
      </c>
      <c r="B2037" s="1">
        <v>44387.390868055554</v>
      </c>
      <c r="C2037" s="1">
        <v>44387.391377314816</v>
      </c>
      <c r="D2037">
        <v>0.73333334922790505</v>
      </c>
      <c r="E2037">
        <v>940394</v>
      </c>
      <c r="F2037">
        <v>74621</v>
      </c>
      <c r="G2037" t="s">
        <v>44</v>
      </c>
      <c r="H2037" t="s">
        <v>25</v>
      </c>
      <c r="I2037">
        <f>tbl_Fact[[#This Row],[Duration]] / 60</f>
        <v>1.2222222487131751E-2</v>
      </c>
      <c r="J2037">
        <f>IF(OR(G2037="Run Time", G2037="CC (Changeover Cleaning)"), I2037, 0)</f>
        <v>0</v>
      </c>
      <c r="K2037">
        <f>IF(G2037&lt;&gt;"PM (Maintenance)", I2037, 0)</f>
        <v>1.2222222487131751E-2</v>
      </c>
      <c r="L2037" s="5">
        <f>MAX(tbl_Fact[[#This Row],[TotalBiscuitsMade]],tbl_Fact[[#This Row],[GoodMadeBiscuits]])</f>
        <v>940394</v>
      </c>
      <c r="M2037" s="5">
        <f>IF(tbl_Fact[[#This Row],[Operating_Hours]]&gt;0,tbl_Fact[[#This Row],[Operating_Hours]]*51840,0)</f>
        <v>0</v>
      </c>
    </row>
    <row r="2038" spans="1:13" hidden="1" x14ac:dyDescent="0.2">
      <c r="A2038" t="s">
        <v>5</v>
      </c>
      <c r="B2038" s="1">
        <v>44387.391377314816</v>
      </c>
      <c r="C2038" s="1">
        <v>44387.393090277779</v>
      </c>
      <c r="D2038">
        <v>2.4666666984558101</v>
      </c>
      <c r="E2038">
        <v>940247</v>
      </c>
      <c r="F2038">
        <v>74631</v>
      </c>
      <c r="G2038" t="s">
        <v>43</v>
      </c>
      <c r="H2038" t="s">
        <v>25</v>
      </c>
      <c r="I2038">
        <f>tbl_Fact[[#This Row],[Duration]] / 60</f>
        <v>4.1111111640930169E-2</v>
      </c>
      <c r="J2038">
        <f>IF(OR(G2038="Run Time", G2038="CC (Changeover Cleaning)"), I2038, 0)</f>
        <v>4.1111111640930169E-2</v>
      </c>
      <c r="K2038">
        <f>IF(G2038&lt;&gt;"PM (Maintenance)", I2038, 0)</f>
        <v>4.1111111640930169E-2</v>
      </c>
      <c r="L2038" s="5">
        <f>MAX(tbl_Fact[[#This Row],[TotalBiscuitsMade]],tbl_Fact[[#This Row],[GoodMadeBiscuits]])</f>
        <v>940247</v>
      </c>
      <c r="M2038" s="5">
        <f>IF(tbl_Fact[[#This Row],[Operating_Hours]]&gt;0,tbl_Fact[[#This Row],[Operating_Hours]]*51840,0)</f>
        <v>2131.2000274658199</v>
      </c>
    </row>
    <row r="2039" spans="1:13" hidden="1" x14ac:dyDescent="0.2">
      <c r="A2039" t="s">
        <v>5</v>
      </c>
      <c r="B2039" s="1">
        <v>44387.393090277779</v>
      </c>
      <c r="C2039" s="1">
        <v>44387.424409722225</v>
      </c>
      <c r="D2039">
        <v>45.099998474121101</v>
      </c>
      <c r="E2039">
        <v>972539</v>
      </c>
      <c r="F2039">
        <v>106420</v>
      </c>
      <c r="G2039" t="s">
        <v>44</v>
      </c>
      <c r="H2039" t="s">
        <v>25</v>
      </c>
      <c r="I2039">
        <f>tbl_Fact[[#This Row],[Duration]] / 60</f>
        <v>0.75166664123535165</v>
      </c>
      <c r="J2039">
        <f>IF(OR(G2039="Run Time", G2039="CC (Changeover Cleaning)"), I2039, 0)</f>
        <v>0</v>
      </c>
      <c r="K2039">
        <f>IF(G2039&lt;&gt;"PM (Maintenance)", I2039, 0)</f>
        <v>0.75166664123535165</v>
      </c>
      <c r="L2039" s="5">
        <f>MAX(tbl_Fact[[#This Row],[TotalBiscuitsMade]],tbl_Fact[[#This Row],[GoodMadeBiscuits]])</f>
        <v>972539</v>
      </c>
      <c r="M2039" s="5">
        <f>IF(tbl_Fact[[#This Row],[Operating_Hours]]&gt;0,tbl_Fact[[#This Row],[Operating_Hours]]*51840,0)</f>
        <v>0</v>
      </c>
    </row>
    <row r="2040" spans="1:13" hidden="1" x14ac:dyDescent="0.2">
      <c r="A2040" t="s">
        <v>5</v>
      </c>
      <c r="B2040" s="1">
        <v>44387.424409722225</v>
      </c>
      <c r="C2040" s="1">
        <v>44387.425706018519</v>
      </c>
      <c r="D2040">
        <v>1.86666667461395</v>
      </c>
      <c r="E2040">
        <v>972133</v>
      </c>
      <c r="F2040">
        <v>106563</v>
      </c>
      <c r="G2040" t="s">
        <v>43</v>
      </c>
      <c r="H2040" t="s">
        <v>25</v>
      </c>
      <c r="I2040">
        <f>tbl_Fact[[#This Row],[Duration]] / 60</f>
        <v>3.1111111243565834E-2</v>
      </c>
      <c r="J2040">
        <f>IF(OR(G2040="Run Time", G2040="CC (Changeover Cleaning)"), I2040, 0)</f>
        <v>3.1111111243565834E-2</v>
      </c>
      <c r="K2040">
        <f>IF(G2040&lt;&gt;"PM (Maintenance)", I2040, 0)</f>
        <v>3.1111111243565834E-2</v>
      </c>
      <c r="L2040" s="5">
        <f>MAX(tbl_Fact[[#This Row],[TotalBiscuitsMade]],tbl_Fact[[#This Row],[GoodMadeBiscuits]])</f>
        <v>972133</v>
      </c>
      <c r="M2040" s="5">
        <f>IF(tbl_Fact[[#This Row],[Operating_Hours]]&gt;0,tbl_Fact[[#This Row],[Operating_Hours]]*51840,0)</f>
        <v>1612.8000068664528</v>
      </c>
    </row>
    <row r="2041" spans="1:13" hidden="1" x14ac:dyDescent="0.2">
      <c r="A2041" t="s">
        <v>5</v>
      </c>
      <c r="B2041" s="1">
        <v>44387.425706018519</v>
      </c>
      <c r="C2041" s="1">
        <v>44387.43959490741</v>
      </c>
      <c r="D2041">
        <v>20</v>
      </c>
      <c r="E2041">
        <v>986337</v>
      </c>
      <c r="F2041">
        <v>120756</v>
      </c>
      <c r="G2041" t="s">
        <v>44</v>
      </c>
      <c r="H2041" t="s">
        <v>25</v>
      </c>
      <c r="I2041">
        <f>tbl_Fact[[#This Row],[Duration]] / 60</f>
        <v>0.33333333333333331</v>
      </c>
      <c r="J2041">
        <f>IF(OR(G2041="Run Time", G2041="CC (Changeover Cleaning)"), I2041, 0)</f>
        <v>0</v>
      </c>
      <c r="K2041">
        <f>IF(G2041&lt;&gt;"PM (Maintenance)", I2041, 0)</f>
        <v>0.33333333333333331</v>
      </c>
      <c r="L2041" s="5">
        <f>MAX(tbl_Fact[[#This Row],[TotalBiscuitsMade]],tbl_Fact[[#This Row],[GoodMadeBiscuits]])</f>
        <v>986337</v>
      </c>
      <c r="M2041" s="5">
        <f>IF(tbl_Fact[[#This Row],[Operating_Hours]]&gt;0,tbl_Fact[[#This Row],[Operating_Hours]]*51840,0)</f>
        <v>0</v>
      </c>
    </row>
    <row r="2042" spans="1:13" hidden="1" x14ac:dyDescent="0.2">
      <c r="A2042" t="s">
        <v>5</v>
      </c>
      <c r="B2042" s="1">
        <v>44387.43959490741</v>
      </c>
      <c r="C2042" s="1">
        <v>44387.439768518518</v>
      </c>
      <c r="D2042">
        <v>0.25</v>
      </c>
      <c r="E2042">
        <v>986241</v>
      </c>
      <c r="F2042">
        <v>120864</v>
      </c>
      <c r="G2042" t="s">
        <v>43</v>
      </c>
      <c r="H2042" t="s">
        <v>25</v>
      </c>
      <c r="I2042">
        <f>tbl_Fact[[#This Row],[Duration]] / 60</f>
        <v>4.1666666666666666E-3</v>
      </c>
      <c r="J2042">
        <f>IF(OR(G2042="Run Time", G2042="CC (Changeover Cleaning)"), I2042, 0)</f>
        <v>4.1666666666666666E-3</v>
      </c>
      <c r="K2042">
        <f>IF(G2042&lt;&gt;"PM (Maintenance)", I2042, 0)</f>
        <v>4.1666666666666666E-3</v>
      </c>
      <c r="L2042" s="5">
        <f>MAX(tbl_Fact[[#This Row],[TotalBiscuitsMade]],tbl_Fact[[#This Row],[GoodMadeBiscuits]])</f>
        <v>986241</v>
      </c>
      <c r="M2042" s="5">
        <f>IF(tbl_Fact[[#This Row],[Operating_Hours]]&gt;0,tbl_Fact[[#This Row],[Operating_Hours]]*51840,0)</f>
        <v>216</v>
      </c>
    </row>
    <row r="2043" spans="1:13" hidden="1" x14ac:dyDescent="0.2">
      <c r="A2043" t="s">
        <v>5</v>
      </c>
      <c r="B2043" s="1">
        <v>44387.439768518518</v>
      </c>
      <c r="C2043" s="1">
        <v>44387.450358796297</v>
      </c>
      <c r="D2043">
        <v>15.25</v>
      </c>
      <c r="E2043">
        <v>997055</v>
      </c>
      <c r="F2043">
        <v>131109</v>
      </c>
      <c r="G2043" t="s">
        <v>44</v>
      </c>
      <c r="H2043" t="s">
        <v>25</v>
      </c>
      <c r="I2043">
        <f>tbl_Fact[[#This Row],[Duration]] / 60</f>
        <v>0.25416666666666665</v>
      </c>
      <c r="J2043">
        <f>IF(OR(G2043="Run Time", G2043="CC (Changeover Cleaning)"), I2043, 0)</f>
        <v>0</v>
      </c>
      <c r="K2043">
        <f>IF(G2043&lt;&gt;"PM (Maintenance)", I2043, 0)</f>
        <v>0.25416666666666665</v>
      </c>
      <c r="L2043" s="5">
        <f>MAX(tbl_Fact[[#This Row],[TotalBiscuitsMade]],tbl_Fact[[#This Row],[GoodMadeBiscuits]])</f>
        <v>997055</v>
      </c>
      <c r="M2043" s="5">
        <f>IF(tbl_Fact[[#This Row],[Operating_Hours]]&gt;0,tbl_Fact[[#This Row],[Operating_Hours]]*51840,0)</f>
        <v>0</v>
      </c>
    </row>
    <row r="2044" spans="1:13" hidden="1" x14ac:dyDescent="0.2">
      <c r="A2044" t="s">
        <v>5</v>
      </c>
      <c r="B2044" s="1">
        <v>44387.450358796297</v>
      </c>
      <c r="C2044" s="1">
        <v>44387.454016203701</v>
      </c>
      <c r="D2044">
        <v>5.2666668891906703</v>
      </c>
      <c r="E2044">
        <v>997249</v>
      </c>
      <c r="F2044">
        <v>131244</v>
      </c>
      <c r="G2044" t="s">
        <v>43</v>
      </c>
      <c r="H2044" t="s">
        <v>25</v>
      </c>
      <c r="I2044">
        <f>tbl_Fact[[#This Row],[Duration]] / 60</f>
        <v>8.7777781486511178E-2</v>
      </c>
      <c r="J2044">
        <f>IF(OR(G2044="Run Time", G2044="CC (Changeover Cleaning)"), I2044, 0)</f>
        <v>8.7777781486511178E-2</v>
      </c>
      <c r="K2044">
        <f>IF(G2044&lt;&gt;"PM (Maintenance)", I2044, 0)</f>
        <v>8.7777781486511178E-2</v>
      </c>
      <c r="L2044" s="5">
        <f>MAX(tbl_Fact[[#This Row],[TotalBiscuitsMade]],tbl_Fact[[#This Row],[GoodMadeBiscuits]])</f>
        <v>997249</v>
      </c>
      <c r="M2044" s="5">
        <f>IF(tbl_Fact[[#This Row],[Operating_Hours]]&gt;0,tbl_Fact[[#This Row],[Operating_Hours]]*51840,0)</f>
        <v>4550.4001922607395</v>
      </c>
    </row>
    <row r="2045" spans="1:13" hidden="1" x14ac:dyDescent="0.2">
      <c r="A2045" t="s">
        <v>5</v>
      </c>
      <c r="B2045" s="1">
        <v>44387.454016203701</v>
      </c>
      <c r="C2045" s="1">
        <v>44387.455289351848</v>
      </c>
      <c r="D2045">
        <v>1.8333333730697601</v>
      </c>
      <c r="E2045">
        <v>997965</v>
      </c>
      <c r="F2045">
        <v>132182</v>
      </c>
      <c r="G2045" t="s">
        <v>44</v>
      </c>
      <c r="H2045" t="s">
        <v>25</v>
      </c>
      <c r="I2045">
        <f>tbl_Fact[[#This Row],[Duration]] / 60</f>
        <v>3.0555556217829336E-2</v>
      </c>
      <c r="J2045">
        <f>IF(OR(G2045="Run Time", G2045="CC (Changeover Cleaning)"), I2045, 0)</f>
        <v>0</v>
      </c>
      <c r="K2045">
        <f>IF(G2045&lt;&gt;"PM (Maintenance)", I2045, 0)</f>
        <v>3.0555556217829336E-2</v>
      </c>
      <c r="L2045" s="5">
        <f>MAX(tbl_Fact[[#This Row],[TotalBiscuitsMade]],tbl_Fact[[#This Row],[GoodMadeBiscuits]])</f>
        <v>997965</v>
      </c>
      <c r="M2045" s="5">
        <f>IF(tbl_Fact[[#This Row],[Operating_Hours]]&gt;0,tbl_Fact[[#This Row],[Operating_Hours]]*51840,0)</f>
        <v>0</v>
      </c>
    </row>
    <row r="2046" spans="1:13" hidden="1" x14ac:dyDescent="0.2">
      <c r="A2046" t="s">
        <v>5</v>
      </c>
      <c r="B2046" s="1">
        <v>44387.455289351848</v>
      </c>
      <c r="C2046" s="1">
        <v>44387.456273148149</v>
      </c>
      <c r="D2046">
        <v>1.4166666269302399</v>
      </c>
      <c r="E2046">
        <v>997994</v>
      </c>
      <c r="F2046">
        <v>132331</v>
      </c>
      <c r="G2046" t="s">
        <v>43</v>
      </c>
      <c r="H2046" t="s">
        <v>25</v>
      </c>
      <c r="I2046">
        <f>tbl_Fact[[#This Row],[Duration]] / 60</f>
        <v>2.3611110448837333E-2</v>
      </c>
      <c r="J2046">
        <f>IF(OR(G2046="Run Time", G2046="CC (Changeover Cleaning)"), I2046, 0)</f>
        <v>2.3611110448837333E-2</v>
      </c>
      <c r="K2046">
        <f>IF(G2046&lt;&gt;"PM (Maintenance)", I2046, 0)</f>
        <v>2.3611110448837333E-2</v>
      </c>
      <c r="L2046" s="5">
        <f>MAX(tbl_Fact[[#This Row],[TotalBiscuitsMade]],tbl_Fact[[#This Row],[GoodMadeBiscuits]])</f>
        <v>997994</v>
      </c>
      <c r="M2046" s="5">
        <f>IF(tbl_Fact[[#This Row],[Operating_Hours]]&gt;0,tbl_Fact[[#This Row],[Operating_Hours]]*51840,0)</f>
        <v>1223.9999656677273</v>
      </c>
    </row>
    <row r="2047" spans="1:13" hidden="1" x14ac:dyDescent="0.2">
      <c r="A2047" t="s">
        <v>5</v>
      </c>
      <c r="B2047" s="1">
        <v>44387.456273148149</v>
      </c>
      <c r="C2047" s="1">
        <v>44387.458495370367</v>
      </c>
      <c r="D2047">
        <v>3.2000000476837198</v>
      </c>
      <c r="E2047">
        <v>1000064</v>
      </c>
      <c r="F2047">
        <v>134522</v>
      </c>
      <c r="G2047" t="s">
        <v>44</v>
      </c>
      <c r="H2047" t="s">
        <v>25</v>
      </c>
      <c r="I2047">
        <f>tbl_Fact[[#This Row],[Duration]] / 60</f>
        <v>5.3333334128061995E-2</v>
      </c>
      <c r="J2047">
        <f>IF(OR(G2047="Run Time", G2047="CC (Changeover Cleaning)"), I2047, 0)</f>
        <v>0</v>
      </c>
      <c r="K2047">
        <f>IF(G2047&lt;&gt;"PM (Maintenance)", I2047, 0)</f>
        <v>5.3333334128061995E-2</v>
      </c>
      <c r="L2047" s="5">
        <f>MAX(tbl_Fact[[#This Row],[TotalBiscuitsMade]],tbl_Fact[[#This Row],[GoodMadeBiscuits]])</f>
        <v>1000064</v>
      </c>
      <c r="M2047" s="5">
        <f>IF(tbl_Fact[[#This Row],[Operating_Hours]]&gt;0,tbl_Fact[[#This Row],[Operating_Hours]]*51840,0)</f>
        <v>0</v>
      </c>
    </row>
    <row r="2048" spans="1:13" hidden="1" x14ac:dyDescent="0.2">
      <c r="A2048" t="s">
        <v>5</v>
      </c>
      <c r="B2048" s="1">
        <v>44387.458495370367</v>
      </c>
      <c r="C2048" s="1">
        <v>44387.459444444445</v>
      </c>
      <c r="D2048">
        <v>1.36666667461395</v>
      </c>
      <c r="E2048">
        <v>1000321</v>
      </c>
      <c r="F2048">
        <v>134409</v>
      </c>
      <c r="G2048" t="s">
        <v>43</v>
      </c>
      <c r="H2048" t="s">
        <v>25</v>
      </c>
      <c r="I2048">
        <f>tbl_Fact[[#This Row],[Duration]] / 60</f>
        <v>2.27777779102325E-2</v>
      </c>
      <c r="J2048">
        <f>IF(OR(G2048="Run Time", G2048="CC (Changeover Cleaning)"), I2048, 0)</f>
        <v>2.27777779102325E-2</v>
      </c>
      <c r="K2048">
        <f>IF(G2048&lt;&gt;"PM (Maintenance)", I2048, 0)</f>
        <v>2.27777779102325E-2</v>
      </c>
      <c r="L2048" s="5">
        <f>MAX(tbl_Fact[[#This Row],[TotalBiscuitsMade]],tbl_Fact[[#This Row],[GoodMadeBiscuits]])</f>
        <v>1000321</v>
      </c>
      <c r="M2048" s="5">
        <f>IF(tbl_Fact[[#This Row],[Operating_Hours]]&gt;0,tbl_Fact[[#This Row],[Operating_Hours]]*51840,0)</f>
        <v>1180.8000068664528</v>
      </c>
    </row>
    <row r="2049" spans="1:13" hidden="1" x14ac:dyDescent="0.2">
      <c r="A2049" t="s">
        <v>5</v>
      </c>
      <c r="B2049" s="1">
        <v>44387.459444444445</v>
      </c>
      <c r="C2049" s="1">
        <v>44387.464641203704</v>
      </c>
      <c r="D2049">
        <v>7.4833331108093297</v>
      </c>
      <c r="E2049">
        <v>1005140</v>
      </c>
      <c r="F2049">
        <v>139385</v>
      </c>
      <c r="G2049" t="s">
        <v>44</v>
      </c>
      <c r="H2049" t="s">
        <v>25</v>
      </c>
      <c r="I2049">
        <f>tbl_Fact[[#This Row],[Duration]] / 60</f>
        <v>0.12472221851348883</v>
      </c>
      <c r="J2049">
        <f>IF(OR(G2049="Run Time", G2049="CC (Changeover Cleaning)"), I2049, 0)</f>
        <v>0</v>
      </c>
      <c r="K2049">
        <f>IF(G2049&lt;&gt;"PM (Maintenance)", I2049, 0)</f>
        <v>0.12472221851348883</v>
      </c>
      <c r="L2049" s="5">
        <f>MAX(tbl_Fact[[#This Row],[TotalBiscuitsMade]],tbl_Fact[[#This Row],[GoodMadeBiscuits]])</f>
        <v>1005140</v>
      </c>
      <c r="M2049" s="5">
        <f>IF(tbl_Fact[[#This Row],[Operating_Hours]]&gt;0,tbl_Fact[[#This Row],[Operating_Hours]]*51840,0)</f>
        <v>0</v>
      </c>
    </row>
    <row r="2050" spans="1:13" hidden="1" x14ac:dyDescent="0.2">
      <c r="A2050" t="s">
        <v>5</v>
      </c>
      <c r="B2050" s="1">
        <v>44387.464641203704</v>
      </c>
      <c r="C2050" s="1">
        <v>44387.465763888889</v>
      </c>
      <c r="D2050">
        <v>1.61666667461395</v>
      </c>
      <c r="E2050">
        <v>1005332</v>
      </c>
      <c r="F2050">
        <v>139274</v>
      </c>
      <c r="G2050" t="s">
        <v>43</v>
      </c>
      <c r="H2050" t="s">
        <v>25</v>
      </c>
      <c r="I2050">
        <f>tbl_Fact[[#This Row],[Duration]] / 60</f>
        <v>2.6944444576899165E-2</v>
      </c>
      <c r="J2050">
        <f>IF(OR(G2050="Run Time", G2050="CC (Changeover Cleaning)"), I2050, 0)</f>
        <v>2.6944444576899165E-2</v>
      </c>
      <c r="K2050">
        <f>IF(G2050&lt;&gt;"PM (Maintenance)", I2050, 0)</f>
        <v>2.6944444576899165E-2</v>
      </c>
      <c r="L2050" s="5">
        <f>MAX(tbl_Fact[[#This Row],[TotalBiscuitsMade]],tbl_Fact[[#This Row],[GoodMadeBiscuits]])</f>
        <v>1005332</v>
      </c>
      <c r="M2050" s="5">
        <f>IF(tbl_Fact[[#This Row],[Operating_Hours]]&gt;0,tbl_Fact[[#This Row],[Operating_Hours]]*51840,0)</f>
        <v>1396.8000068664528</v>
      </c>
    </row>
    <row r="2051" spans="1:13" hidden="1" x14ac:dyDescent="0.2">
      <c r="A2051" t="s">
        <v>5</v>
      </c>
      <c r="B2051" s="1">
        <v>44387.465763888889</v>
      </c>
      <c r="C2051" s="1">
        <v>44387.466180555559</v>
      </c>
      <c r="D2051">
        <v>0.60000002384185802</v>
      </c>
      <c r="E2051">
        <v>1005441</v>
      </c>
      <c r="F2051">
        <v>139812</v>
      </c>
      <c r="G2051" t="s">
        <v>44</v>
      </c>
      <c r="H2051" t="s">
        <v>25</v>
      </c>
      <c r="I2051">
        <f>tbl_Fact[[#This Row],[Duration]] / 60</f>
        <v>1.00000003973643E-2</v>
      </c>
      <c r="J2051">
        <f>IF(OR(G2051="Run Time", G2051="CC (Changeover Cleaning)"), I2051, 0)</f>
        <v>0</v>
      </c>
      <c r="K2051">
        <f>IF(G2051&lt;&gt;"PM (Maintenance)", I2051, 0)</f>
        <v>1.00000003973643E-2</v>
      </c>
      <c r="L2051" s="5">
        <f>MAX(tbl_Fact[[#This Row],[TotalBiscuitsMade]],tbl_Fact[[#This Row],[GoodMadeBiscuits]])</f>
        <v>1005441</v>
      </c>
      <c r="M2051" s="5">
        <f>IF(tbl_Fact[[#This Row],[Operating_Hours]]&gt;0,tbl_Fact[[#This Row],[Operating_Hours]]*51840,0)</f>
        <v>0</v>
      </c>
    </row>
    <row r="2052" spans="1:13" hidden="1" x14ac:dyDescent="0.2">
      <c r="A2052" t="s">
        <v>5</v>
      </c>
      <c r="B2052" s="1">
        <v>44387.466180555559</v>
      </c>
      <c r="C2052" s="1">
        <v>44387.466898148145</v>
      </c>
      <c r="D2052">
        <v>1.0333333015441899</v>
      </c>
      <c r="E2052">
        <v>1005348</v>
      </c>
      <c r="F2052">
        <v>139474</v>
      </c>
      <c r="G2052" t="s">
        <v>43</v>
      </c>
      <c r="H2052" t="s">
        <v>25</v>
      </c>
      <c r="I2052">
        <f>tbl_Fact[[#This Row],[Duration]] / 60</f>
        <v>1.7222221692403165E-2</v>
      </c>
      <c r="J2052">
        <f>IF(OR(G2052="Run Time", G2052="CC (Changeover Cleaning)"), I2052, 0)</f>
        <v>1.7222221692403165E-2</v>
      </c>
      <c r="K2052">
        <f>IF(G2052&lt;&gt;"PM (Maintenance)", I2052, 0)</f>
        <v>1.7222221692403165E-2</v>
      </c>
      <c r="L2052" s="5">
        <f>MAX(tbl_Fact[[#This Row],[TotalBiscuitsMade]],tbl_Fact[[#This Row],[GoodMadeBiscuits]])</f>
        <v>1005348</v>
      </c>
      <c r="M2052" s="5">
        <f>IF(tbl_Fact[[#This Row],[Operating_Hours]]&gt;0,tbl_Fact[[#This Row],[Operating_Hours]]*51840,0)</f>
        <v>892.79997253418014</v>
      </c>
    </row>
    <row r="2053" spans="1:13" hidden="1" x14ac:dyDescent="0.2">
      <c r="A2053" t="s">
        <v>5</v>
      </c>
      <c r="B2053" s="1">
        <v>44387.466898148145</v>
      </c>
      <c r="C2053" s="1">
        <v>44387.501354166663</v>
      </c>
      <c r="D2053">
        <v>49.616664886474602</v>
      </c>
      <c r="E2053">
        <v>1040530</v>
      </c>
      <c r="F2053">
        <v>174887</v>
      </c>
      <c r="G2053" t="s">
        <v>44</v>
      </c>
      <c r="H2053" t="s">
        <v>25</v>
      </c>
      <c r="I2053">
        <f>tbl_Fact[[#This Row],[Duration]] / 60</f>
        <v>0.8269444147745767</v>
      </c>
      <c r="J2053">
        <f>IF(OR(G2053="Run Time", G2053="CC (Changeover Cleaning)"), I2053, 0)</f>
        <v>0</v>
      </c>
      <c r="K2053">
        <f>IF(G2053&lt;&gt;"PM (Maintenance)", I2053, 0)</f>
        <v>0.8269444147745767</v>
      </c>
      <c r="L2053" s="5">
        <f>MAX(tbl_Fact[[#This Row],[TotalBiscuitsMade]],tbl_Fact[[#This Row],[GoodMadeBiscuits]])</f>
        <v>1040530</v>
      </c>
      <c r="M2053" s="5">
        <f>IF(tbl_Fact[[#This Row],[Operating_Hours]]&gt;0,tbl_Fact[[#This Row],[Operating_Hours]]*51840,0)</f>
        <v>0</v>
      </c>
    </row>
    <row r="2054" spans="1:13" hidden="1" x14ac:dyDescent="0.2">
      <c r="A2054" t="s">
        <v>5</v>
      </c>
      <c r="B2054" s="1">
        <v>44387.501354166663</v>
      </c>
      <c r="C2054" s="1">
        <v>44387.502210648148</v>
      </c>
      <c r="D2054">
        <v>1.2333333492279099</v>
      </c>
      <c r="E2054">
        <v>1040611</v>
      </c>
      <c r="F2054">
        <v>175026</v>
      </c>
      <c r="G2054" t="s">
        <v>43</v>
      </c>
      <c r="H2054" t="s">
        <v>25</v>
      </c>
      <c r="I2054">
        <f>tbl_Fact[[#This Row],[Duration]] / 60</f>
        <v>2.0555555820465164E-2</v>
      </c>
      <c r="J2054">
        <f>IF(OR(G2054="Run Time", G2054="CC (Changeover Cleaning)"), I2054, 0)</f>
        <v>2.0555555820465164E-2</v>
      </c>
      <c r="K2054">
        <f>IF(G2054&lt;&gt;"PM (Maintenance)", I2054, 0)</f>
        <v>2.0555555820465164E-2</v>
      </c>
      <c r="L2054" s="5">
        <f>MAX(tbl_Fact[[#This Row],[TotalBiscuitsMade]],tbl_Fact[[#This Row],[GoodMadeBiscuits]])</f>
        <v>1040611</v>
      </c>
      <c r="M2054" s="5">
        <f>IF(tbl_Fact[[#This Row],[Operating_Hours]]&gt;0,tbl_Fact[[#This Row],[Operating_Hours]]*51840,0)</f>
        <v>1065.600013732914</v>
      </c>
    </row>
    <row r="2055" spans="1:13" hidden="1" x14ac:dyDescent="0.2">
      <c r="A2055" t="s">
        <v>9</v>
      </c>
      <c r="B2055" s="1">
        <v>44387.501597222225</v>
      </c>
      <c r="C2055" s="1">
        <v>44388.608715277776</v>
      </c>
      <c r="D2055">
        <v>1594.25427246094</v>
      </c>
      <c r="E2055">
        <v>0</v>
      </c>
      <c r="F2055">
        <v>340</v>
      </c>
      <c r="G2055" t="s">
        <v>44</v>
      </c>
      <c r="H2055" t="s">
        <v>27</v>
      </c>
      <c r="I2055">
        <f>tbl_Fact[[#This Row],[Duration]] / 60</f>
        <v>26.570904541015668</v>
      </c>
      <c r="J2055">
        <f>IF(OR(G2055="Run Time", G2055="CC (Changeover Cleaning)"), I2055, 0)</f>
        <v>0</v>
      </c>
      <c r="K2055">
        <f>IF(G2055&lt;&gt;"PM (Maintenance)", I2055, 0)</f>
        <v>26.570904541015668</v>
      </c>
      <c r="L2055" s="5">
        <f>MAX(tbl_Fact[[#This Row],[TotalBiscuitsMade]],tbl_Fact[[#This Row],[GoodMadeBiscuits]])</f>
        <v>340</v>
      </c>
      <c r="M2055" s="5">
        <f>IF(tbl_Fact[[#This Row],[Operating_Hours]]&gt;0,tbl_Fact[[#This Row],[Operating_Hours]]*51840,0)</f>
        <v>0</v>
      </c>
    </row>
    <row r="2056" spans="1:13" hidden="1" x14ac:dyDescent="0.2">
      <c r="A2056" t="s">
        <v>5</v>
      </c>
      <c r="B2056" s="1">
        <v>44387.502210648148</v>
      </c>
      <c r="C2056" s="1">
        <v>44387.514976851853</v>
      </c>
      <c r="D2056">
        <v>18.3833332061768</v>
      </c>
      <c r="E2056">
        <v>1053414</v>
      </c>
      <c r="F2056">
        <v>187646</v>
      </c>
      <c r="G2056" t="s">
        <v>44</v>
      </c>
      <c r="H2056" t="s">
        <v>25</v>
      </c>
      <c r="I2056">
        <f>tbl_Fact[[#This Row],[Duration]] / 60</f>
        <v>0.30638888676961334</v>
      </c>
      <c r="J2056">
        <f>IF(OR(G2056="Run Time", G2056="CC (Changeover Cleaning)"), I2056, 0)</f>
        <v>0</v>
      </c>
      <c r="K2056">
        <f>IF(G2056&lt;&gt;"PM (Maintenance)", I2056, 0)</f>
        <v>0.30638888676961334</v>
      </c>
      <c r="L2056" s="5">
        <f>MAX(tbl_Fact[[#This Row],[TotalBiscuitsMade]],tbl_Fact[[#This Row],[GoodMadeBiscuits]])</f>
        <v>1053414</v>
      </c>
      <c r="M2056" s="5">
        <f>IF(tbl_Fact[[#This Row],[Operating_Hours]]&gt;0,tbl_Fact[[#This Row],[Operating_Hours]]*51840,0)</f>
        <v>0</v>
      </c>
    </row>
    <row r="2057" spans="1:13" hidden="1" x14ac:dyDescent="0.2">
      <c r="A2057" t="s">
        <v>5</v>
      </c>
      <c r="B2057" s="1">
        <v>44387.514976851853</v>
      </c>
      <c r="C2057" s="1">
        <v>44387.519861111112</v>
      </c>
      <c r="D2057">
        <v>7.0333333015441903</v>
      </c>
      <c r="E2057">
        <v>1053273</v>
      </c>
      <c r="F2057">
        <v>187484</v>
      </c>
      <c r="G2057" t="s">
        <v>43</v>
      </c>
      <c r="H2057" t="s">
        <v>25</v>
      </c>
      <c r="I2057">
        <f>tbl_Fact[[#This Row],[Duration]] / 60</f>
        <v>0.11722222169240318</v>
      </c>
      <c r="J2057">
        <f>IF(OR(G2057="Run Time", G2057="CC (Changeover Cleaning)"), I2057, 0)</f>
        <v>0.11722222169240318</v>
      </c>
      <c r="K2057">
        <f>IF(G2057&lt;&gt;"PM (Maintenance)", I2057, 0)</f>
        <v>0.11722222169240318</v>
      </c>
      <c r="L2057" s="5">
        <f>MAX(tbl_Fact[[#This Row],[TotalBiscuitsMade]],tbl_Fact[[#This Row],[GoodMadeBiscuits]])</f>
        <v>1053273</v>
      </c>
      <c r="M2057" s="5">
        <f>IF(tbl_Fact[[#This Row],[Operating_Hours]]&gt;0,tbl_Fact[[#This Row],[Operating_Hours]]*51840,0)</f>
        <v>6076.7999725341806</v>
      </c>
    </row>
    <row r="2058" spans="1:13" hidden="1" x14ac:dyDescent="0.2">
      <c r="A2058" t="s">
        <v>5</v>
      </c>
      <c r="B2058" s="1">
        <v>44387.519861111112</v>
      </c>
      <c r="C2058" s="1">
        <v>44387.520231481481</v>
      </c>
      <c r="D2058">
        <v>0.53333336114883401</v>
      </c>
      <c r="E2058">
        <v>1053422</v>
      </c>
      <c r="F2058">
        <v>187890</v>
      </c>
      <c r="G2058" t="s">
        <v>44</v>
      </c>
      <c r="H2058" t="s">
        <v>25</v>
      </c>
      <c r="I2058">
        <f>tbl_Fact[[#This Row],[Duration]] / 60</f>
        <v>8.8888893524805661E-3</v>
      </c>
      <c r="J2058">
        <f>IF(OR(G2058="Run Time", G2058="CC (Changeover Cleaning)"), I2058, 0)</f>
        <v>0</v>
      </c>
      <c r="K2058">
        <f>IF(G2058&lt;&gt;"PM (Maintenance)", I2058, 0)</f>
        <v>8.8888893524805661E-3</v>
      </c>
      <c r="L2058" s="5">
        <f>MAX(tbl_Fact[[#This Row],[TotalBiscuitsMade]],tbl_Fact[[#This Row],[GoodMadeBiscuits]])</f>
        <v>1053422</v>
      </c>
      <c r="M2058" s="5">
        <f>IF(tbl_Fact[[#This Row],[Operating_Hours]]&gt;0,tbl_Fact[[#This Row],[Operating_Hours]]*51840,0)</f>
        <v>0</v>
      </c>
    </row>
    <row r="2059" spans="1:13" hidden="1" x14ac:dyDescent="0.2">
      <c r="A2059" t="s">
        <v>5</v>
      </c>
      <c r="B2059" s="1">
        <v>44387.520231481481</v>
      </c>
      <c r="C2059" s="1">
        <v>44387.520335648151</v>
      </c>
      <c r="D2059">
        <v>0.15000000596046401</v>
      </c>
      <c r="E2059">
        <v>1053773</v>
      </c>
      <c r="F2059">
        <v>187596</v>
      </c>
      <c r="G2059" t="s">
        <v>43</v>
      </c>
      <c r="H2059" t="s">
        <v>25</v>
      </c>
      <c r="I2059">
        <f>tbl_Fact[[#This Row],[Duration]] / 60</f>
        <v>2.5000000993410667E-3</v>
      </c>
      <c r="J2059">
        <f>IF(OR(G2059="Run Time", G2059="CC (Changeover Cleaning)"), I2059, 0)</f>
        <v>2.5000000993410667E-3</v>
      </c>
      <c r="K2059">
        <f>IF(G2059&lt;&gt;"PM (Maintenance)", I2059, 0)</f>
        <v>2.5000000993410667E-3</v>
      </c>
      <c r="L2059" s="5">
        <f>MAX(tbl_Fact[[#This Row],[TotalBiscuitsMade]],tbl_Fact[[#This Row],[GoodMadeBiscuits]])</f>
        <v>1053773</v>
      </c>
      <c r="M2059" s="5">
        <f>IF(tbl_Fact[[#This Row],[Operating_Hours]]&gt;0,tbl_Fact[[#This Row],[Operating_Hours]]*51840,0)</f>
        <v>129.60000514984088</v>
      </c>
    </row>
    <row r="2060" spans="1:13" hidden="1" x14ac:dyDescent="0.2">
      <c r="A2060" t="s">
        <v>5</v>
      </c>
      <c r="B2060" s="1">
        <v>44387.520335648151</v>
      </c>
      <c r="C2060" s="1">
        <v>44387.521516203706</v>
      </c>
      <c r="D2060">
        <v>1.70000004768372</v>
      </c>
      <c r="E2060">
        <v>1054533</v>
      </c>
      <c r="F2060">
        <v>188637</v>
      </c>
      <c r="G2060" t="s">
        <v>44</v>
      </c>
      <c r="H2060" t="s">
        <v>25</v>
      </c>
      <c r="I2060">
        <f>tbl_Fact[[#This Row],[Duration]] / 60</f>
        <v>2.8333334128062E-2</v>
      </c>
      <c r="J2060">
        <f>IF(OR(G2060="Run Time", G2060="CC (Changeover Cleaning)"), I2060, 0)</f>
        <v>0</v>
      </c>
      <c r="K2060">
        <f>IF(G2060&lt;&gt;"PM (Maintenance)", I2060, 0)</f>
        <v>2.8333334128062E-2</v>
      </c>
      <c r="L2060" s="5">
        <f>MAX(tbl_Fact[[#This Row],[TotalBiscuitsMade]],tbl_Fact[[#This Row],[GoodMadeBiscuits]])</f>
        <v>1054533</v>
      </c>
      <c r="M2060" s="5">
        <f>IF(tbl_Fact[[#This Row],[Operating_Hours]]&gt;0,tbl_Fact[[#This Row],[Operating_Hours]]*51840,0)</f>
        <v>0</v>
      </c>
    </row>
    <row r="2061" spans="1:13" hidden="1" x14ac:dyDescent="0.2">
      <c r="A2061" t="s">
        <v>5</v>
      </c>
      <c r="B2061" s="1">
        <v>44387.521516203706</v>
      </c>
      <c r="C2061" s="1">
        <v>44387.524768518517</v>
      </c>
      <c r="D2061">
        <v>4.6833333969116202</v>
      </c>
      <c r="E2061">
        <v>1054264</v>
      </c>
      <c r="F2061">
        <v>188715</v>
      </c>
      <c r="G2061" t="s">
        <v>43</v>
      </c>
      <c r="H2061" t="s">
        <v>25</v>
      </c>
      <c r="I2061">
        <f>tbl_Fact[[#This Row],[Duration]] / 60</f>
        <v>7.8055556615193672E-2</v>
      </c>
      <c r="J2061">
        <f>IF(OR(G2061="Run Time", G2061="CC (Changeover Cleaning)"), I2061, 0)</f>
        <v>7.8055556615193672E-2</v>
      </c>
      <c r="K2061">
        <f>IF(G2061&lt;&gt;"PM (Maintenance)", I2061, 0)</f>
        <v>7.8055556615193672E-2</v>
      </c>
      <c r="L2061" s="5">
        <f>MAX(tbl_Fact[[#This Row],[TotalBiscuitsMade]],tbl_Fact[[#This Row],[GoodMadeBiscuits]])</f>
        <v>1054264</v>
      </c>
      <c r="M2061" s="5">
        <f>IF(tbl_Fact[[#This Row],[Operating_Hours]]&gt;0,tbl_Fact[[#This Row],[Operating_Hours]]*51840,0)</f>
        <v>4046.4000549316402</v>
      </c>
    </row>
    <row r="2062" spans="1:13" hidden="1" x14ac:dyDescent="0.2">
      <c r="A2062" t="s">
        <v>5</v>
      </c>
      <c r="B2062" s="1">
        <v>44387.524768518517</v>
      </c>
      <c r="C2062" s="1">
        <v>44387.526053240741</v>
      </c>
      <c r="D2062">
        <v>1.8500000238418599</v>
      </c>
      <c r="E2062">
        <v>1055362</v>
      </c>
      <c r="F2062">
        <v>189872</v>
      </c>
      <c r="G2062" t="s">
        <v>44</v>
      </c>
      <c r="H2062" t="s">
        <v>25</v>
      </c>
      <c r="I2062">
        <f>tbl_Fact[[#This Row],[Duration]] / 60</f>
        <v>3.0833333730697667E-2</v>
      </c>
      <c r="J2062">
        <f>IF(OR(G2062="Run Time", G2062="CC (Changeover Cleaning)"), I2062, 0)</f>
        <v>0</v>
      </c>
      <c r="K2062">
        <f>IF(G2062&lt;&gt;"PM (Maintenance)", I2062, 0)</f>
        <v>3.0833333730697667E-2</v>
      </c>
      <c r="L2062" s="5">
        <f>MAX(tbl_Fact[[#This Row],[TotalBiscuitsMade]],tbl_Fact[[#This Row],[GoodMadeBiscuits]])</f>
        <v>1055362</v>
      </c>
      <c r="M2062" s="5">
        <f>IF(tbl_Fact[[#This Row],[Operating_Hours]]&gt;0,tbl_Fact[[#This Row],[Operating_Hours]]*51840,0)</f>
        <v>0</v>
      </c>
    </row>
    <row r="2063" spans="1:13" hidden="1" x14ac:dyDescent="0.2">
      <c r="A2063" t="s">
        <v>5</v>
      </c>
      <c r="B2063" s="1">
        <v>44387.526053240741</v>
      </c>
      <c r="C2063" s="1">
        <v>44387.52684027778</v>
      </c>
      <c r="D2063">
        <v>1.13333332538605</v>
      </c>
      <c r="E2063">
        <v>1055238</v>
      </c>
      <c r="F2063">
        <v>189596</v>
      </c>
      <c r="G2063" t="s">
        <v>43</v>
      </c>
      <c r="H2063" t="s">
        <v>25</v>
      </c>
      <c r="I2063">
        <f>tbl_Fact[[#This Row],[Duration]] / 60</f>
        <v>1.8888888756434168E-2</v>
      </c>
      <c r="J2063">
        <f>IF(OR(G2063="Run Time", G2063="CC (Changeover Cleaning)"), I2063, 0)</f>
        <v>1.8888888756434168E-2</v>
      </c>
      <c r="K2063">
        <f>IF(G2063&lt;&gt;"PM (Maintenance)", I2063, 0)</f>
        <v>1.8888888756434168E-2</v>
      </c>
      <c r="L2063" s="5">
        <f>MAX(tbl_Fact[[#This Row],[TotalBiscuitsMade]],tbl_Fact[[#This Row],[GoodMadeBiscuits]])</f>
        <v>1055238</v>
      </c>
      <c r="M2063" s="5">
        <f>IF(tbl_Fact[[#This Row],[Operating_Hours]]&gt;0,tbl_Fact[[#This Row],[Operating_Hours]]*51840,0)</f>
        <v>979.19999313354731</v>
      </c>
    </row>
    <row r="2064" spans="1:13" hidden="1" x14ac:dyDescent="0.2">
      <c r="A2064" t="s">
        <v>5</v>
      </c>
      <c r="B2064" s="1">
        <v>44387.52684027778</v>
      </c>
      <c r="C2064" s="1">
        <v>44387.531944444447</v>
      </c>
      <c r="D2064">
        <v>7.3499999046325701</v>
      </c>
      <c r="E2064">
        <v>1060305</v>
      </c>
      <c r="F2064">
        <v>194956</v>
      </c>
      <c r="G2064" t="s">
        <v>44</v>
      </c>
      <c r="H2064" t="s">
        <v>25</v>
      </c>
      <c r="I2064">
        <f>tbl_Fact[[#This Row],[Duration]] / 60</f>
        <v>0.12249999841054283</v>
      </c>
      <c r="J2064">
        <f>IF(OR(G2064="Run Time", G2064="CC (Changeover Cleaning)"), I2064, 0)</f>
        <v>0</v>
      </c>
      <c r="K2064">
        <f>IF(G2064&lt;&gt;"PM (Maintenance)", I2064, 0)</f>
        <v>0.12249999841054283</v>
      </c>
      <c r="L2064" s="5">
        <f>MAX(tbl_Fact[[#This Row],[TotalBiscuitsMade]],tbl_Fact[[#This Row],[GoodMadeBiscuits]])</f>
        <v>1060305</v>
      </c>
      <c r="M2064" s="5">
        <f>IF(tbl_Fact[[#This Row],[Operating_Hours]]&gt;0,tbl_Fact[[#This Row],[Operating_Hours]]*51840,0)</f>
        <v>0</v>
      </c>
    </row>
    <row r="2065" spans="1:13" hidden="1" x14ac:dyDescent="0.2">
      <c r="A2065" t="s">
        <v>5</v>
      </c>
      <c r="B2065" s="1">
        <v>44387.531944444447</v>
      </c>
      <c r="C2065" s="1">
        <v>44387.542488425926</v>
      </c>
      <c r="D2065">
        <v>15.1833333969116</v>
      </c>
      <c r="E2065">
        <v>1060526</v>
      </c>
      <c r="F2065">
        <v>194665</v>
      </c>
      <c r="G2065" t="s">
        <v>43</v>
      </c>
      <c r="H2065" t="s">
        <v>25</v>
      </c>
      <c r="I2065">
        <f>tbl_Fact[[#This Row],[Duration]] / 60</f>
        <v>0.25305555661519336</v>
      </c>
      <c r="J2065">
        <f>IF(OR(G2065="Run Time", G2065="CC (Changeover Cleaning)"), I2065, 0)</f>
        <v>0.25305555661519336</v>
      </c>
      <c r="K2065">
        <f>IF(G2065&lt;&gt;"PM (Maintenance)", I2065, 0)</f>
        <v>0.25305555661519336</v>
      </c>
      <c r="L2065" s="5">
        <f>MAX(tbl_Fact[[#This Row],[TotalBiscuitsMade]],tbl_Fact[[#This Row],[GoodMadeBiscuits]])</f>
        <v>1060526</v>
      </c>
      <c r="M2065" s="5">
        <f>IF(tbl_Fact[[#This Row],[Operating_Hours]]&gt;0,tbl_Fact[[#This Row],[Operating_Hours]]*51840,0)</f>
        <v>13118.400054931624</v>
      </c>
    </row>
    <row r="2066" spans="1:13" hidden="1" x14ac:dyDescent="0.2">
      <c r="A2066" t="s">
        <v>5</v>
      </c>
      <c r="B2066" s="1">
        <v>44387.542488425926</v>
      </c>
      <c r="C2066" s="1">
        <v>44387.544803240744</v>
      </c>
      <c r="D2066">
        <v>3.3333332538604701</v>
      </c>
      <c r="E2066">
        <v>1062402</v>
      </c>
      <c r="F2066">
        <v>196710</v>
      </c>
      <c r="G2066" t="s">
        <v>44</v>
      </c>
      <c r="H2066" t="s">
        <v>25</v>
      </c>
      <c r="I2066">
        <f>tbl_Fact[[#This Row],[Duration]] / 60</f>
        <v>5.5555554231007838E-2</v>
      </c>
      <c r="J2066">
        <f>IF(OR(G2066="Run Time", G2066="CC (Changeover Cleaning)"), I2066, 0)</f>
        <v>0</v>
      </c>
      <c r="K2066">
        <f>IF(G2066&lt;&gt;"PM (Maintenance)", I2066, 0)</f>
        <v>5.5555554231007838E-2</v>
      </c>
      <c r="L2066" s="5">
        <f>MAX(tbl_Fact[[#This Row],[TotalBiscuitsMade]],tbl_Fact[[#This Row],[GoodMadeBiscuits]])</f>
        <v>1062402</v>
      </c>
      <c r="M2066" s="5">
        <f>IF(tbl_Fact[[#This Row],[Operating_Hours]]&gt;0,tbl_Fact[[#This Row],[Operating_Hours]]*51840,0)</f>
        <v>0</v>
      </c>
    </row>
    <row r="2067" spans="1:13" hidden="1" x14ac:dyDescent="0.2">
      <c r="A2067" t="s">
        <v>5</v>
      </c>
      <c r="B2067" s="1">
        <v>44387.544803240744</v>
      </c>
      <c r="C2067" s="1">
        <v>44387.545335648145</v>
      </c>
      <c r="D2067">
        <v>0.76666665077209495</v>
      </c>
      <c r="E2067">
        <v>1062700</v>
      </c>
      <c r="F2067">
        <v>197044</v>
      </c>
      <c r="G2067" t="s">
        <v>43</v>
      </c>
      <c r="H2067" t="s">
        <v>25</v>
      </c>
      <c r="I2067">
        <f>tbl_Fact[[#This Row],[Duration]] / 60</f>
        <v>1.2777777512868248E-2</v>
      </c>
      <c r="J2067">
        <f>IF(OR(G2067="Run Time", G2067="CC (Changeover Cleaning)"), I2067, 0)</f>
        <v>1.2777777512868248E-2</v>
      </c>
      <c r="K2067">
        <f>IF(G2067&lt;&gt;"PM (Maintenance)", I2067, 0)</f>
        <v>1.2777777512868248E-2</v>
      </c>
      <c r="L2067" s="5">
        <f>MAX(tbl_Fact[[#This Row],[TotalBiscuitsMade]],tbl_Fact[[#This Row],[GoodMadeBiscuits]])</f>
        <v>1062700</v>
      </c>
      <c r="M2067" s="5">
        <f>IF(tbl_Fact[[#This Row],[Operating_Hours]]&gt;0,tbl_Fact[[#This Row],[Operating_Hours]]*51840,0)</f>
        <v>662.39998626708996</v>
      </c>
    </row>
    <row r="2068" spans="1:13" hidden="1" x14ac:dyDescent="0.2">
      <c r="A2068" t="s">
        <v>5</v>
      </c>
      <c r="B2068" s="1">
        <v>44387.545335648145</v>
      </c>
      <c r="C2068" s="1">
        <v>44387.549502314818</v>
      </c>
      <c r="D2068">
        <v>6</v>
      </c>
      <c r="E2068">
        <v>1066726</v>
      </c>
      <c r="F2068">
        <v>200692</v>
      </c>
      <c r="G2068" t="s">
        <v>44</v>
      </c>
      <c r="H2068" t="s">
        <v>25</v>
      </c>
      <c r="I2068">
        <f>tbl_Fact[[#This Row],[Duration]] / 60</f>
        <v>0.1</v>
      </c>
      <c r="J2068">
        <f>IF(OR(G2068="Run Time", G2068="CC (Changeover Cleaning)"), I2068, 0)</f>
        <v>0</v>
      </c>
      <c r="K2068">
        <f>IF(G2068&lt;&gt;"PM (Maintenance)", I2068, 0)</f>
        <v>0.1</v>
      </c>
      <c r="L2068" s="5">
        <f>MAX(tbl_Fact[[#This Row],[TotalBiscuitsMade]],tbl_Fact[[#This Row],[GoodMadeBiscuits]])</f>
        <v>1066726</v>
      </c>
      <c r="M2068" s="5">
        <f>IF(tbl_Fact[[#This Row],[Operating_Hours]]&gt;0,tbl_Fact[[#This Row],[Operating_Hours]]*51840,0)</f>
        <v>0</v>
      </c>
    </row>
    <row r="2069" spans="1:13" hidden="1" x14ac:dyDescent="0.2">
      <c r="A2069" t="s">
        <v>5</v>
      </c>
      <c r="B2069" s="1">
        <v>44387.549502314818</v>
      </c>
      <c r="C2069" s="1">
        <v>44387.549675925926</v>
      </c>
      <c r="D2069">
        <v>0.25</v>
      </c>
      <c r="E2069">
        <v>1066857</v>
      </c>
      <c r="F2069">
        <v>201034</v>
      </c>
      <c r="G2069" t="s">
        <v>43</v>
      </c>
      <c r="H2069" t="s">
        <v>25</v>
      </c>
      <c r="I2069">
        <f>tbl_Fact[[#This Row],[Duration]] / 60</f>
        <v>4.1666666666666666E-3</v>
      </c>
      <c r="J2069">
        <f>IF(OR(G2069="Run Time", G2069="CC (Changeover Cleaning)"), I2069, 0)</f>
        <v>4.1666666666666666E-3</v>
      </c>
      <c r="K2069">
        <f>IF(G2069&lt;&gt;"PM (Maintenance)", I2069, 0)</f>
        <v>4.1666666666666666E-3</v>
      </c>
      <c r="L2069" s="5">
        <f>MAX(tbl_Fact[[#This Row],[TotalBiscuitsMade]],tbl_Fact[[#This Row],[GoodMadeBiscuits]])</f>
        <v>1066857</v>
      </c>
      <c r="M2069" s="5">
        <f>IF(tbl_Fact[[#This Row],[Operating_Hours]]&gt;0,tbl_Fact[[#This Row],[Operating_Hours]]*51840,0)</f>
        <v>216</v>
      </c>
    </row>
    <row r="2070" spans="1:13" hidden="1" x14ac:dyDescent="0.2">
      <c r="A2070" t="s">
        <v>5</v>
      </c>
      <c r="B2070" s="1">
        <v>44387.549675925926</v>
      </c>
      <c r="C2070" s="1">
        <v>44387.552025462966</v>
      </c>
      <c r="D2070">
        <v>3.38333344459534</v>
      </c>
      <c r="E2070">
        <v>1068855</v>
      </c>
      <c r="F2070">
        <v>203386</v>
      </c>
      <c r="G2070" t="s">
        <v>44</v>
      </c>
      <c r="H2070" t="s">
        <v>25</v>
      </c>
      <c r="I2070">
        <f>tbl_Fact[[#This Row],[Duration]] / 60</f>
        <v>5.6388890743255669E-2</v>
      </c>
      <c r="J2070">
        <f>IF(OR(G2070="Run Time", G2070="CC (Changeover Cleaning)"), I2070, 0)</f>
        <v>0</v>
      </c>
      <c r="K2070">
        <f>IF(G2070&lt;&gt;"PM (Maintenance)", I2070, 0)</f>
        <v>5.6388890743255669E-2</v>
      </c>
      <c r="L2070" s="5">
        <f>MAX(tbl_Fact[[#This Row],[TotalBiscuitsMade]],tbl_Fact[[#This Row],[GoodMadeBiscuits]])</f>
        <v>1068855</v>
      </c>
      <c r="M2070" s="5">
        <f>IF(tbl_Fact[[#This Row],[Operating_Hours]]&gt;0,tbl_Fact[[#This Row],[Operating_Hours]]*51840,0)</f>
        <v>0</v>
      </c>
    </row>
    <row r="2071" spans="1:13" hidden="1" x14ac:dyDescent="0.2">
      <c r="A2071" t="s">
        <v>5</v>
      </c>
      <c r="B2071" s="1">
        <v>44387.552025462966</v>
      </c>
      <c r="C2071" s="1">
        <v>44387.559398148151</v>
      </c>
      <c r="D2071">
        <v>10.6166667938232</v>
      </c>
      <c r="E2071">
        <v>1068849</v>
      </c>
      <c r="F2071">
        <v>203344</v>
      </c>
      <c r="G2071" t="s">
        <v>43</v>
      </c>
      <c r="H2071" t="s">
        <v>25</v>
      </c>
      <c r="I2071">
        <f>tbl_Fact[[#This Row],[Duration]] / 60</f>
        <v>0.17694444656371999</v>
      </c>
      <c r="J2071">
        <f>IF(OR(G2071="Run Time", G2071="CC (Changeover Cleaning)"), I2071, 0)</f>
        <v>0.17694444656371999</v>
      </c>
      <c r="K2071">
        <f>IF(G2071&lt;&gt;"PM (Maintenance)", I2071, 0)</f>
        <v>0.17694444656371999</v>
      </c>
      <c r="L2071" s="5">
        <f>MAX(tbl_Fact[[#This Row],[TotalBiscuitsMade]],tbl_Fact[[#This Row],[GoodMadeBiscuits]])</f>
        <v>1068849</v>
      </c>
      <c r="M2071" s="5">
        <f>IF(tbl_Fact[[#This Row],[Operating_Hours]]&gt;0,tbl_Fact[[#This Row],[Operating_Hours]]*51840,0)</f>
        <v>9172.8001098632449</v>
      </c>
    </row>
    <row r="2072" spans="1:13" hidden="1" x14ac:dyDescent="0.2">
      <c r="A2072" t="s">
        <v>5</v>
      </c>
      <c r="B2072" s="1">
        <v>44387.559398148151</v>
      </c>
      <c r="C2072" s="1">
        <v>44387.560497685183</v>
      </c>
      <c r="D2072">
        <v>1.5833333730697601</v>
      </c>
      <c r="E2072">
        <v>0</v>
      </c>
      <c r="F2072">
        <v>203350</v>
      </c>
      <c r="G2072" t="s">
        <v>44</v>
      </c>
      <c r="H2072" t="s">
        <v>25</v>
      </c>
      <c r="I2072">
        <f>tbl_Fact[[#This Row],[Duration]] / 60</f>
        <v>2.6388889551162666E-2</v>
      </c>
      <c r="J2072">
        <f>IF(OR(G2072="Run Time", G2072="CC (Changeover Cleaning)"), I2072, 0)</f>
        <v>0</v>
      </c>
      <c r="K2072">
        <f>IF(G2072&lt;&gt;"PM (Maintenance)", I2072, 0)</f>
        <v>2.6388889551162666E-2</v>
      </c>
      <c r="L2072" s="5">
        <f>MAX(tbl_Fact[[#This Row],[TotalBiscuitsMade]],tbl_Fact[[#This Row],[GoodMadeBiscuits]])</f>
        <v>203350</v>
      </c>
      <c r="M2072" s="5">
        <f>IF(tbl_Fact[[#This Row],[Operating_Hours]]&gt;0,tbl_Fact[[#This Row],[Operating_Hours]]*51840,0)</f>
        <v>0</v>
      </c>
    </row>
    <row r="2073" spans="1:13" hidden="1" x14ac:dyDescent="0.2">
      <c r="A2073" t="s">
        <v>5</v>
      </c>
      <c r="B2073" s="1">
        <v>44387.560497685183</v>
      </c>
      <c r="C2073" s="1">
        <v>44387.58965277778</v>
      </c>
      <c r="D2073">
        <v>41.983333587646499</v>
      </c>
      <c r="E2073">
        <v>0</v>
      </c>
      <c r="F2073">
        <v>335</v>
      </c>
      <c r="G2073" t="s">
        <v>44</v>
      </c>
      <c r="H2073" t="s">
        <v>26</v>
      </c>
      <c r="I2073">
        <f>tbl_Fact[[#This Row],[Duration]] / 60</f>
        <v>0.69972222646077498</v>
      </c>
      <c r="J2073">
        <f>IF(OR(G2073="Run Time", G2073="CC (Changeover Cleaning)"), I2073, 0)</f>
        <v>0</v>
      </c>
      <c r="K2073">
        <f>IF(G2073&lt;&gt;"PM (Maintenance)", I2073, 0)</f>
        <v>0.69972222646077498</v>
      </c>
      <c r="L2073" s="5">
        <f>MAX(tbl_Fact[[#This Row],[TotalBiscuitsMade]],tbl_Fact[[#This Row],[GoodMadeBiscuits]])</f>
        <v>335</v>
      </c>
      <c r="M2073" s="5">
        <f>IF(tbl_Fact[[#This Row],[Operating_Hours]]&gt;0,tbl_Fact[[#This Row],[Operating_Hours]]*51840,0)</f>
        <v>0</v>
      </c>
    </row>
    <row r="2074" spans="1:13" hidden="1" x14ac:dyDescent="0.2">
      <c r="A2074" t="s">
        <v>10</v>
      </c>
      <c r="B2074" s="1">
        <v>44387.562615740739</v>
      </c>
      <c r="C2074" s="1">
        <v>44387.562685185185</v>
      </c>
      <c r="D2074">
        <v>9.9966667592525496E-2</v>
      </c>
      <c r="E2074">
        <v>0</v>
      </c>
      <c r="F2074">
        <v>95</v>
      </c>
      <c r="G2074" t="s">
        <v>43</v>
      </c>
      <c r="H2074" t="s">
        <v>25</v>
      </c>
      <c r="I2074">
        <f>tbl_Fact[[#This Row],[Duration]] / 60</f>
        <v>1.6661111265420915E-3</v>
      </c>
      <c r="J2074">
        <f>IF(OR(G2074="Run Time", G2074="CC (Changeover Cleaning)"), I2074, 0)</f>
        <v>1.6661111265420915E-3</v>
      </c>
      <c r="K2074">
        <f>IF(G2074&lt;&gt;"PM (Maintenance)", I2074, 0)</f>
        <v>1.6661111265420915E-3</v>
      </c>
      <c r="L2074" s="5">
        <f>MAX(tbl_Fact[[#This Row],[TotalBiscuitsMade]],tbl_Fact[[#This Row],[GoodMadeBiscuits]])</f>
        <v>95</v>
      </c>
      <c r="M2074" s="5">
        <f>IF(tbl_Fact[[#This Row],[Operating_Hours]]&gt;0,tbl_Fact[[#This Row],[Operating_Hours]]*51840,0)</f>
        <v>86.371200799942031</v>
      </c>
    </row>
    <row r="2075" spans="1:13" hidden="1" x14ac:dyDescent="0.2">
      <c r="A2075" t="s">
        <v>10</v>
      </c>
      <c r="B2075" s="1">
        <v>44387.562685185185</v>
      </c>
      <c r="C2075" s="1">
        <v>44387.855405092596</v>
      </c>
      <c r="D2075">
        <v>421.51748657226602</v>
      </c>
      <c r="E2075">
        <v>0</v>
      </c>
      <c r="F2075">
        <v>222</v>
      </c>
      <c r="G2075" t="s">
        <v>44</v>
      </c>
      <c r="H2075" t="s">
        <v>26</v>
      </c>
      <c r="I2075">
        <f>tbl_Fact[[#This Row],[Duration]] / 60</f>
        <v>7.0252914428711</v>
      </c>
      <c r="J2075">
        <f>IF(OR(G2075="Run Time", G2075="CC (Changeover Cleaning)"), I2075, 0)</f>
        <v>0</v>
      </c>
      <c r="K2075">
        <f>IF(G2075&lt;&gt;"PM (Maintenance)", I2075, 0)</f>
        <v>7.0252914428711</v>
      </c>
      <c r="L2075" s="5">
        <f>MAX(tbl_Fact[[#This Row],[TotalBiscuitsMade]],tbl_Fact[[#This Row],[GoodMadeBiscuits]])</f>
        <v>222</v>
      </c>
      <c r="M2075" s="5">
        <f>IF(tbl_Fact[[#This Row],[Operating_Hours]]&gt;0,tbl_Fact[[#This Row],[Operating_Hours]]*51840,0)</f>
        <v>0</v>
      </c>
    </row>
    <row r="2076" spans="1:13" hidden="1" x14ac:dyDescent="0.2">
      <c r="A2076" t="s">
        <v>5</v>
      </c>
      <c r="B2076" s="1">
        <v>44387.58965277778</v>
      </c>
      <c r="C2076" s="1">
        <v>44387.676053240742</v>
      </c>
      <c r="D2076">
        <v>124.416664123535</v>
      </c>
      <c r="E2076">
        <v>0</v>
      </c>
      <c r="F2076">
        <v>419</v>
      </c>
      <c r="G2076" t="s">
        <v>43</v>
      </c>
      <c r="H2076" t="s">
        <v>26</v>
      </c>
      <c r="I2076">
        <f>tbl_Fact[[#This Row],[Duration]] / 60</f>
        <v>2.0736110687255835</v>
      </c>
      <c r="J2076">
        <f>IF(OR(G2076="Run Time", G2076="CC (Changeover Cleaning)"), I2076, 0)</f>
        <v>2.0736110687255835</v>
      </c>
      <c r="K2076">
        <f>IF(G2076&lt;&gt;"PM (Maintenance)", I2076, 0)</f>
        <v>2.0736110687255835</v>
      </c>
      <c r="L2076" s="5">
        <f>MAX(tbl_Fact[[#This Row],[TotalBiscuitsMade]],tbl_Fact[[#This Row],[GoodMadeBiscuits]])</f>
        <v>419</v>
      </c>
      <c r="M2076" s="5">
        <f>IF(tbl_Fact[[#This Row],[Operating_Hours]]&gt;0,tbl_Fact[[#This Row],[Operating_Hours]]*51840,0)</f>
        <v>107495.99780273424</v>
      </c>
    </row>
    <row r="2077" spans="1:13" hidden="1" x14ac:dyDescent="0.2">
      <c r="A2077" t="s">
        <v>5</v>
      </c>
      <c r="B2077" s="1">
        <v>44387.676053240742</v>
      </c>
      <c r="C2077" s="1">
        <v>44387.677546296298</v>
      </c>
      <c r="D2077">
        <v>2.1500000953674299</v>
      </c>
      <c r="E2077">
        <v>0</v>
      </c>
      <c r="F2077">
        <v>289</v>
      </c>
      <c r="G2077" t="s">
        <v>44</v>
      </c>
      <c r="H2077" t="s">
        <v>26</v>
      </c>
      <c r="I2077">
        <f>tbl_Fact[[#This Row],[Duration]] / 60</f>
        <v>3.5833334922790498E-2</v>
      </c>
      <c r="J2077">
        <f>IF(OR(G2077="Run Time", G2077="CC (Changeover Cleaning)"), I2077, 0)</f>
        <v>0</v>
      </c>
      <c r="K2077">
        <f>IF(G2077&lt;&gt;"PM (Maintenance)", I2077, 0)</f>
        <v>3.5833334922790498E-2</v>
      </c>
      <c r="L2077" s="5">
        <f>MAX(tbl_Fact[[#This Row],[TotalBiscuitsMade]],tbl_Fact[[#This Row],[GoodMadeBiscuits]])</f>
        <v>289</v>
      </c>
      <c r="M2077" s="5">
        <f>IF(tbl_Fact[[#This Row],[Operating_Hours]]&gt;0,tbl_Fact[[#This Row],[Operating_Hours]]*51840,0)</f>
        <v>0</v>
      </c>
    </row>
    <row r="2078" spans="1:13" hidden="1" x14ac:dyDescent="0.2">
      <c r="A2078" t="s">
        <v>5</v>
      </c>
      <c r="B2078" s="1">
        <v>44387.677546296298</v>
      </c>
      <c r="C2078" s="1">
        <v>44387.695324074077</v>
      </c>
      <c r="D2078">
        <v>25.600000381469702</v>
      </c>
      <c r="E2078">
        <v>0</v>
      </c>
      <c r="F2078">
        <v>320</v>
      </c>
      <c r="G2078" t="s">
        <v>43</v>
      </c>
      <c r="H2078" t="s">
        <v>26</v>
      </c>
      <c r="I2078">
        <f>tbl_Fact[[#This Row],[Duration]] / 60</f>
        <v>0.42666667302449501</v>
      </c>
      <c r="J2078">
        <f>IF(OR(G2078="Run Time", G2078="CC (Changeover Cleaning)"), I2078, 0)</f>
        <v>0.42666667302449501</v>
      </c>
      <c r="K2078">
        <f>IF(G2078&lt;&gt;"PM (Maintenance)", I2078, 0)</f>
        <v>0.42666667302449501</v>
      </c>
      <c r="L2078" s="5">
        <f>MAX(tbl_Fact[[#This Row],[TotalBiscuitsMade]],tbl_Fact[[#This Row],[GoodMadeBiscuits]])</f>
        <v>320</v>
      </c>
      <c r="M2078" s="5">
        <f>IF(tbl_Fact[[#This Row],[Operating_Hours]]&gt;0,tbl_Fact[[#This Row],[Operating_Hours]]*51840,0)</f>
        <v>22118.400329589822</v>
      </c>
    </row>
    <row r="2079" spans="1:13" hidden="1" x14ac:dyDescent="0.2">
      <c r="A2079" t="s">
        <v>5</v>
      </c>
      <c r="B2079" s="1">
        <v>44387.695324074077</v>
      </c>
      <c r="C2079" s="1">
        <v>44387.764513888891</v>
      </c>
      <c r="D2079">
        <v>99.633331298828097</v>
      </c>
      <c r="E2079">
        <v>0</v>
      </c>
      <c r="F2079">
        <v>38</v>
      </c>
      <c r="G2079" t="s">
        <v>44</v>
      </c>
      <c r="H2079" t="s">
        <v>26</v>
      </c>
      <c r="I2079">
        <f>tbl_Fact[[#This Row],[Duration]] / 60</f>
        <v>1.660555521647135</v>
      </c>
      <c r="J2079">
        <f>IF(OR(G2079="Run Time", G2079="CC (Changeover Cleaning)"), I2079, 0)</f>
        <v>0</v>
      </c>
      <c r="K2079">
        <f>IF(G2079&lt;&gt;"PM (Maintenance)", I2079, 0)</f>
        <v>1.660555521647135</v>
      </c>
      <c r="L2079" s="5">
        <f>MAX(tbl_Fact[[#This Row],[TotalBiscuitsMade]],tbl_Fact[[#This Row],[GoodMadeBiscuits]])</f>
        <v>38</v>
      </c>
      <c r="M2079" s="5">
        <f>IF(tbl_Fact[[#This Row],[Operating_Hours]]&gt;0,tbl_Fact[[#This Row],[Operating_Hours]]*51840,0)</f>
        <v>0</v>
      </c>
    </row>
    <row r="2080" spans="1:13" hidden="1" x14ac:dyDescent="0.2">
      <c r="A2080" t="s">
        <v>5</v>
      </c>
      <c r="B2080" s="1">
        <v>44387.764513888891</v>
      </c>
      <c r="C2080" s="1">
        <v>44387.764618055553</v>
      </c>
      <c r="D2080">
        <v>0.15000000596046401</v>
      </c>
      <c r="E2080">
        <v>0</v>
      </c>
      <c r="F2080">
        <v>116</v>
      </c>
      <c r="G2080" t="s">
        <v>43</v>
      </c>
      <c r="H2080" t="s">
        <v>26</v>
      </c>
      <c r="I2080">
        <f>tbl_Fact[[#This Row],[Duration]] / 60</f>
        <v>2.5000000993410667E-3</v>
      </c>
      <c r="J2080">
        <f>IF(OR(G2080="Run Time", G2080="CC (Changeover Cleaning)"), I2080, 0)</f>
        <v>2.5000000993410667E-3</v>
      </c>
      <c r="K2080">
        <f>IF(G2080&lt;&gt;"PM (Maintenance)", I2080, 0)</f>
        <v>2.5000000993410667E-3</v>
      </c>
      <c r="L2080" s="5">
        <f>MAX(tbl_Fact[[#This Row],[TotalBiscuitsMade]],tbl_Fact[[#This Row],[GoodMadeBiscuits]])</f>
        <v>116</v>
      </c>
      <c r="M2080" s="5">
        <f>IF(tbl_Fact[[#This Row],[Operating_Hours]]&gt;0,tbl_Fact[[#This Row],[Operating_Hours]]*51840,0)</f>
        <v>129.60000514984088</v>
      </c>
    </row>
    <row r="2081" spans="1:13" hidden="1" x14ac:dyDescent="0.2">
      <c r="A2081" t="s">
        <v>5</v>
      </c>
      <c r="B2081" s="1">
        <v>44387.764618055553</v>
      </c>
      <c r="C2081" s="1">
        <v>44387.765833333331</v>
      </c>
      <c r="D2081">
        <v>1.75</v>
      </c>
      <c r="E2081">
        <v>0</v>
      </c>
      <c r="F2081">
        <v>114</v>
      </c>
      <c r="G2081" t="s">
        <v>44</v>
      </c>
      <c r="H2081" t="s">
        <v>26</v>
      </c>
      <c r="I2081">
        <f>tbl_Fact[[#This Row],[Duration]] / 60</f>
        <v>2.9166666666666667E-2</v>
      </c>
      <c r="J2081">
        <f>IF(OR(G2081="Run Time", G2081="CC (Changeover Cleaning)"), I2081, 0)</f>
        <v>0</v>
      </c>
      <c r="K2081">
        <f>IF(G2081&lt;&gt;"PM (Maintenance)", I2081, 0)</f>
        <v>2.9166666666666667E-2</v>
      </c>
      <c r="L2081" s="5">
        <f>MAX(tbl_Fact[[#This Row],[TotalBiscuitsMade]],tbl_Fact[[#This Row],[GoodMadeBiscuits]])</f>
        <v>114</v>
      </c>
      <c r="M2081" s="5">
        <f>IF(tbl_Fact[[#This Row],[Operating_Hours]]&gt;0,tbl_Fact[[#This Row],[Operating_Hours]]*51840,0)</f>
        <v>0</v>
      </c>
    </row>
    <row r="2082" spans="1:13" hidden="1" x14ac:dyDescent="0.2">
      <c r="A2082" t="s">
        <v>5</v>
      </c>
      <c r="B2082" s="1">
        <v>44387.765833333331</v>
      </c>
      <c r="C2082" s="1">
        <v>44387.765949074077</v>
      </c>
      <c r="D2082">
        <v>0.16666667163372001</v>
      </c>
      <c r="E2082">
        <v>0</v>
      </c>
      <c r="F2082">
        <v>348</v>
      </c>
      <c r="G2082" t="s">
        <v>43</v>
      </c>
      <c r="H2082" t="s">
        <v>26</v>
      </c>
      <c r="I2082">
        <f>tbl_Fact[[#This Row],[Duration]] / 60</f>
        <v>2.7777778605620001E-3</v>
      </c>
      <c r="J2082">
        <f>IF(OR(G2082="Run Time", G2082="CC (Changeover Cleaning)"), I2082, 0)</f>
        <v>2.7777778605620001E-3</v>
      </c>
      <c r="K2082">
        <f>IF(G2082&lt;&gt;"PM (Maintenance)", I2082, 0)</f>
        <v>2.7777778605620001E-3</v>
      </c>
      <c r="L2082" s="5">
        <f>MAX(tbl_Fact[[#This Row],[TotalBiscuitsMade]],tbl_Fact[[#This Row],[GoodMadeBiscuits]])</f>
        <v>348</v>
      </c>
      <c r="M2082" s="5">
        <f>IF(tbl_Fact[[#This Row],[Operating_Hours]]&gt;0,tbl_Fact[[#This Row],[Operating_Hours]]*51840,0)</f>
        <v>144.00000429153408</v>
      </c>
    </row>
    <row r="2083" spans="1:13" hidden="1" x14ac:dyDescent="0.2">
      <c r="A2083" t="s">
        <v>5</v>
      </c>
      <c r="B2083" s="1">
        <v>44387.765949074077</v>
      </c>
      <c r="C2083" s="1">
        <v>44387.766250000001</v>
      </c>
      <c r="D2083">
        <v>0.43333333730697599</v>
      </c>
      <c r="E2083">
        <v>0</v>
      </c>
      <c r="F2083">
        <v>234</v>
      </c>
      <c r="G2083" t="s">
        <v>44</v>
      </c>
      <c r="H2083" t="s">
        <v>26</v>
      </c>
      <c r="I2083">
        <f>tbl_Fact[[#This Row],[Duration]] / 60</f>
        <v>7.2222222884495996E-3</v>
      </c>
      <c r="J2083">
        <f>IF(OR(G2083="Run Time", G2083="CC (Changeover Cleaning)"), I2083, 0)</f>
        <v>0</v>
      </c>
      <c r="K2083">
        <f>IF(G2083&lt;&gt;"PM (Maintenance)", I2083, 0)</f>
        <v>7.2222222884495996E-3</v>
      </c>
      <c r="L2083" s="5">
        <f>MAX(tbl_Fact[[#This Row],[TotalBiscuitsMade]],tbl_Fact[[#This Row],[GoodMadeBiscuits]])</f>
        <v>234</v>
      </c>
      <c r="M2083" s="5">
        <f>IF(tbl_Fact[[#This Row],[Operating_Hours]]&gt;0,tbl_Fact[[#This Row],[Operating_Hours]]*51840,0)</f>
        <v>0</v>
      </c>
    </row>
    <row r="2084" spans="1:13" hidden="1" x14ac:dyDescent="0.2">
      <c r="A2084" t="s">
        <v>5</v>
      </c>
      <c r="B2084" s="1">
        <v>44387.766250000001</v>
      </c>
      <c r="C2084" s="1">
        <v>44387.76635416667</v>
      </c>
      <c r="D2084">
        <v>0.15000000596046401</v>
      </c>
      <c r="E2084">
        <v>0</v>
      </c>
      <c r="F2084">
        <v>343</v>
      </c>
      <c r="G2084" t="s">
        <v>43</v>
      </c>
      <c r="H2084" t="s">
        <v>26</v>
      </c>
      <c r="I2084">
        <f>tbl_Fact[[#This Row],[Duration]] / 60</f>
        <v>2.5000000993410667E-3</v>
      </c>
      <c r="J2084">
        <f>IF(OR(G2084="Run Time", G2084="CC (Changeover Cleaning)"), I2084, 0)</f>
        <v>2.5000000993410667E-3</v>
      </c>
      <c r="K2084">
        <f>IF(G2084&lt;&gt;"PM (Maintenance)", I2084, 0)</f>
        <v>2.5000000993410667E-3</v>
      </c>
      <c r="L2084" s="5">
        <f>MAX(tbl_Fact[[#This Row],[TotalBiscuitsMade]],tbl_Fact[[#This Row],[GoodMadeBiscuits]])</f>
        <v>343</v>
      </c>
      <c r="M2084" s="5">
        <f>IF(tbl_Fact[[#This Row],[Operating_Hours]]&gt;0,tbl_Fact[[#This Row],[Operating_Hours]]*51840,0)</f>
        <v>129.60000514984088</v>
      </c>
    </row>
    <row r="2085" spans="1:13" hidden="1" x14ac:dyDescent="0.2">
      <c r="A2085" t="s">
        <v>5</v>
      </c>
      <c r="B2085" s="1">
        <v>44387.76635416667</v>
      </c>
      <c r="C2085" s="1">
        <v>44387.772453703707</v>
      </c>
      <c r="D2085">
        <v>8.7833337783813494</v>
      </c>
      <c r="E2085">
        <v>0</v>
      </c>
      <c r="F2085">
        <v>170</v>
      </c>
      <c r="G2085" t="s">
        <v>44</v>
      </c>
      <c r="H2085" t="s">
        <v>26</v>
      </c>
      <c r="I2085">
        <f>tbl_Fact[[#This Row],[Duration]] / 60</f>
        <v>0.14638889630635582</v>
      </c>
      <c r="J2085">
        <f>IF(OR(G2085="Run Time", G2085="CC (Changeover Cleaning)"), I2085, 0)</f>
        <v>0</v>
      </c>
      <c r="K2085">
        <f>IF(G2085&lt;&gt;"PM (Maintenance)", I2085, 0)</f>
        <v>0.14638889630635582</v>
      </c>
      <c r="L2085" s="5">
        <f>MAX(tbl_Fact[[#This Row],[TotalBiscuitsMade]],tbl_Fact[[#This Row],[GoodMadeBiscuits]])</f>
        <v>170</v>
      </c>
      <c r="M2085" s="5">
        <f>IF(tbl_Fact[[#This Row],[Operating_Hours]]&gt;0,tbl_Fact[[#This Row],[Operating_Hours]]*51840,0)</f>
        <v>0</v>
      </c>
    </row>
    <row r="2086" spans="1:13" hidden="1" x14ac:dyDescent="0.2">
      <c r="A2086" t="s">
        <v>5</v>
      </c>
      <c r="B2086" s="1">
        <v>44387.772453703707</v>
      </c>
      <c r="C2086" s="1">
        <v>44387.780162037037</v>
      </c>
      <c r="D2086">
        <v>11.1000003814697</v>
      </c>
      <c r="E2086">
        <v>0</v>
      </c>
      <c r="F2086">
        <v>350</v>
      </c>
      <c r="G2086" t="s">
        <v>45</v>
      </c>
      <c r="H2086" t="s">
        <v>26</v>
      </c>
      <c r="I2086">
        <f>tbl_Fact[[#This Row],[Duration]] / 60</f>
        <v>0.18500000635782834</v>
      </c>
      <c r="J2086">
        <f>IF(OR(G2086="Run Time", G2086="CC (Changeover Cleaning)"), I2086, 0)</f>
        <v>0.18500000635782834</v>
      </c>
      <c r="K2086">
        <f>IF(G2086&lt;&gt;"PM (Maintenance)", I2086, 0)</f>
        <v>0.18500000635782834</v>
      </c>
      <c r="L2086" s="5">
        <f>MAX(tbl_Fact[[#This Row],[TotalBiscuitsMade]],tbl_Fact[[#This Row],[GoodMadeBiscuits]])</f>
        <v>350</v>
      </c>
      <c r="M2086" s="5">
        <f>IF(tbl_Fact[[#This Row],[Operating_Hours]]&gt;0,tbl_Fact[[#This Row],[Operating_Hours]]*51840,0)</f>
        <v>9590.4003295898219</v>
      </c>
    </row>
    <row r="2087" spans="1:13" hidden="1" x14ac:dyDescent="0.2">
      <c r="A2087" t="s">
        <v>5</v>
      </c>
      <c r="B2087" s="1">
        <v>44387.780162037037</v>
      </c>
      <c r="C2087" s="1">
        <v>44387.780219907407</v>
      </c>
      <c r="D2087">
        <v>8.3333335816860199E-2</v>
      </c>
      <c r="E2087">
        <v>0</v>
      </c>
      <c r="F2087">
        <v>141</v>
      </c>
      <c r="G2087" t="s">
        <v>43</v>
      </c>
      <c r="H2087" t="s">
        <v>26</v>
      </c>
      <c r="I2087">
        <f>tbl_Fact[[#This Row],[Duration]] / 60</f>
        <v>1.3888889302810033E-3</v>
      </c>
      <c r="J2087">
        <f>IF(OR(G2087="Run Time", G2087="CC (Changeover Cleaning)"), I2087, 0)</f>
        <v>1.3888889302810033E-3</v>
      </c>
      <c r="K2087">
        <f>IF(G2087&lt;&gt;"PM (Maintenance)", I2087, 0)</f>
        <v>1.3888889302810033E-3</v>
      </c>
      <c r="L2087" s="5">
        <f>MAX(tbl_Fact[[#This Row],[TotalBiscuitsMade]],tbl_Fact[[#This Row],[GoodMadeBiscuits]])</f>
        <v>141</v>
      </c>
      <c r="M2087" s="5">
        <f>IF(tbl_Fact[[#This Row],[Operating_Hours]]&gt;0,tbl_Fact[[#This Row],[Operating_Hours]]*51840,0)</f>
        <v>72.000002145767212</v>
      </c>
    </row>
    <row r="2088" spans="1:13" hidden="1" x14ac:dyDescent="0.2">
      <c r="A2088" t="s">
        <v>5</v>
      </c>
      <c r="B2088" s="1">
        <v>44387.780219907407</v>
      </c>
      <c r="C2088" s="1">
        <v>44387.780277777776</v>
      </c>
      <c r="D2088">
        <v>8.3333335816860199E-2</v>
      </c>
      <c r="E2088">
        <v>0</v>
      </c>
      <c r="F2088">
        <v>209</v>
      </c>
      <c r="G2088" t="s">
        <v>44</v>
      </c>
      <c r="H2088" t="s">
        <v>26</v>
      </c>
      <c r="I2088">
        <f>tbl_Fact[[#This Row],[Duration]] / 60</f>
        <v>1.3888889302810033E-3</v>
      </c>
      <c r="J2088">
        <f>IF(OR(G2088="Run Time", G2088="CC (Changeover Cleaning)"), I2088, 0)</f>
        <v>0</v>
      </c>
      <c r="K2088">
        <f>IF(G2088&lt;&gt;"PM (Maintenance)", I2088, 0)</f>
        <v>1.3888889302810033E-3</v>
      </c>
      <c r="L2088" s="5">
        <f>MAX(tbl_Fact[[#This Row],[TotalBiscuitsMade]],tbl_Fact[[#This Row],[GoodMadeBiscuits]])</f>
        <v>209</v>
      </c>
      <c r="M2088" s="5">
        <f>IF(tbl_Fact[[#This Row],[Operating_Hours]]&gt;0,tbl_Fact[[#This Row],[Operating_Hours]]*51840,0)</f>
        <v>0</v>
      </c>
    </row>
    <row r="2089" spans="1:13" hidden="1" x14ac:dyDescent="0.2">
      <c r="A2089" t="s">
        <v>5</v>
      </c>
      <c r="B2089" s="1">
        <v>44387.780277777776</v>
      </c>
      <c r="C2089" s="1">
        <v>44387.781701388885</v>
      </c>
      <c r="D2089">
        <v>2.0499999523162802</v>
      </c>
      <c r="E2089">
        <v>0</v>
      </c>
      <c r="F2089">
        <v>253</v>
      </c>
      <c r="G2089" t="s">
        <v>43</v>
      </c>
      <c r="H2089" t="s">
        <v>26</v>
      </c>
      <c r="I2089">
        <f>tbl_Fact[[#This Row],[Duration]] / 60</f>
        <v>3.4166665871938E-2</v>
      </c>
      <c r="J2089">
        <f>IF(OR(G2089="Run Time", G2089="CC (Changeover Cleaning)"), I2089, 0)</f>
        <v>3.4166665871938E-2</v>
      </c>
      <c r="K2089">
        <f>IF(G2089&lt;&gt;"PM (Maintenance)", I2089, 0)</f>
        <v>3.4166665871938E-2</v>
      </c>
      <c r="L2089" s="5">
        <f>MAX(tbl_Fact[[#This Row],[TotalBiscuitsMade]],tbl_Fact[[#This Row],[GoodMadeBiscuits]])</f>
        <v>253</v>
      </c>
      <c r="M2089" s="5">
        <f>IF(tbl_Fact[[#This Row],[Operating_Hours]]&gt;0,tbl_Fact[[#This Row],[Operating_Hours]]*51840,0)</f>
        <v>1771.1999588012659</v>
      </c>
    </row>
    <row r="2090" spans="1:13" hidden="1" x14ac:dyDescent="0.2">
      <c r="A2090" t="s">
        <v>5</v>
      </c>
      <c r="B2090" s="1">
        <v>44387.781701388885</v>
      </c>
      <c r="C2090" s="1">
        <v>44387.781909722224</v>
      </c>
      <c r="D2090">
        <v>0.30000001192092901</v>
      </c>
      <c r="E2090">
        <v>0</v>
      </c>
      <c r="F2090">
        <v>236</v>
      </c>
      <c r="G2090" t="s">
        <v>44</v>
      </c>
      <c r="H2090" t="s">
        <v>26</v>
      </c>
      <c r="I2090">
        <f>tbl_Fact[[#This Row],[Duration]] / 60</f>
        <v>5.0000001986821498E-3</v>
      </c>
      <c r="J2090">
        <f>IF(OR(G2090="Run Time", G2090="CC (Changeover Cleaning)"), I2090, 0)</f>
        <v>0</v>
      </c>
      <c r="K2090">
        <f>IF(G2090&lt;&gt;"PM (Maintenance)", I2090, 0)</f>
        <v>5.0000001986821498E-3</v>
      </c>
      <c r="L2090" s="5">
        <f>MAX(tbl_Fact[[#This Row],[TotalBiscuitsMade]],tbl_Fact[[#This Row],[GoodMadeBiscuits]])</f>
        <v>236</v>
      </c>
      <c r="M2090" s="5">
        <f>IF(tbl_Fact[[#This Row],[Operating_Hours]]&gt;0,tbl_Fact[[#This Row],[Operating_Hours]]*51840,0)</f>
        <v>0</v>
      </c>
    </row>
    <row r="2091" spans="1:13" hidden="1" x14ac:dyDescent="0.2">
      <c r="A2091" t="s">
        <v>5</v>
      </c>
      <c r="B2091" s="1">
        <v>44387.781909722224</v>
      </c>
      <c r="C2091" s="1">
        <v>44387.782025462962</v>
      </c>
      <c r="D2091">
        <v>0.16666667163372001</v>
      </c>
      <c r="E2091">
        <v>0</v>
      </c>
      <c r="F2091">
        <v>364</v>
      </c>
      <c r="G2091" t="s">
        <v>43</v>
      </c>
      <c r="H2091" t="s">
        <v>26</v>
      </c>
      <c r="I2091">
        <f>tbl_Fact[[#This Row],[Duration]] / 60</f>
        <v>2.7777778605620001E-3</v>
      </c>
      <c r="J2091">
        <f>IF(OR(G2091="Run Time", G2091="CC (Changeover Cleaning)"), I2091, 0)</f>
        <v>2.7777778605620001E-3</v>
      </c>
      <c r="K2091">
        <f>IF(G2091&lt;&gt;"PM (Maintenance)", I2091, 0)</f>
        <v>2.7777778605620001E-3</v>
      </c>
      <c r="L2091" s="5">
        <f>MAX(tbl_Fact[[#This Row],[TotalBiscuitsMade]],tbl_Fact[[#This Row],[GoodMadeBiscuits]])</f>
        <v>364</v>
      </c>
      <c r="M2091" s="5">
        <f>IF(tbl_Fact[[#This Row],[Operating_Hours]]&gt;0,tbl_Fact[[#This Row],[Operating_Hours]]*51840,0)</f>
        <v>144.00000429153408</v>
      </c>
    </row>
    <row r="2092" spans="1:13" hidden="1" x14ac:dyDescent="0.2">
      <c r="A2092" t="s">
        <v>5</v>
      </c>
      <c r="B2092" s="1">
        <v>44387.782025462962</v>
      </c>
      <c r="C2092" s="1">
        <v>44387.785763888889</v>
      </c>
      <c r="D2092">
        <v>5.3833332061767596</v>
      </c>
      <c r="E2092">
        <v>0</v>
      </c>
      <c r="F2092">
        <v>84</v>
      </c>
      <c r="G2092" t="s">
        <v>44</v>
      </c>
      <c r="H2092" t="s">
        <v>26</v>
      </c>
      <c r="I2092">
        <f>tbl_Fact[[#This Row],[Duration]] / 60</f>
        <v>8.972222010294599E-2</v>
      </c>
      <c r="J2092">
        <f>IF(OR(G2092="Run Time", G2092="CC (Changeover Cleaning)"), I2092, 0)</f>
        <v>0</v>
      </c>
      <c r="K2092">
        <f>IF(G2092&lt;&gt;"PM (Maintenance)", I2092, 0)</f>
        <v>8.972222010294599E-2</v>
      </c>
      <c r="L2092" s="5">
        <f>MAX(tbl_Fact[[#This Row],[TotalBiscuitsMade]],tbl_Fact[[#This Row],[GoodMadeBiscuits]])</f>
        <v>84</v>
      </c>
      <c r="M2092" s="5">
        <f>IF(tbl_Fact[[#This Row],[Operating_Hours]]&gt;0,tbl_Fact[[#This Row],[Operating_Hours]]*51840,0)</f>
        <v>0</v>
      </c>
    </row>
    <row r="2093" spans="1:13" hidden="1" x14ac:dyDescent="0.2">
      <c r="A2093" t="s">
        <v>5</v>
      </c>
      <c r="B2093" s="1">
        <v>44387.785763888889</v>
      </c>
      <c r="C2093" s="1">
        <v>44387.786956018521</v>
      </c>
      <c r="D2093">
        <v>1.7166666984558101</v>
      </c>
      <c r="E2093">
        <v>0</v>
      </c>
      <c r="F2093">
        <v>127</v>
      </c>
      <c r="G2093" t="s">
        <v>43</v>
      </c>
      <c r="H2093" t="s">
        <v>26</v>
      </c>
      <c r="I2093">
        <f>tbl_Fact[[#This Row],[Duration]] / 60</f>
        <v>2.8611111640930168E-2</v>
      </c>
      <c r="J2093">
        <f>IF(OR(G2093="Run Time", G2093="CC (Changeover Cleaning)"), I2093, 0)</f>
        <v>2.8611111640930168E-2</v>
      </c>
      <c r="K2093">
        <f>IF(G2093&lt;&gt;"PM (Maintenance)", I2093, 0)</f>
        <v>2.8611111640930168E-2</v>
      </c>
      <c r="L2093" s="5">
        <f>MAX(tbl_Fact[[#This Row],[TotalBiscuitsMade]],tbl_Fact[[#This Row],[GoodMadeBiscuits]])</f>
        <v>127</v>
      </c>
      <c r="M2093" s="5">
        <f>IF(tbl_Fact[[#This Row],[Operating_Hours]]&gt;0,tbl_Fact[[#This Row],[Operating_Hours]]*51840,0)</f>
        <v>1483.2000274658199</v>
      </c>
    </row>
    <row r="2094" spans="1:13" hidden="1" x14ac:dyDescent="0.2">
      <c r="A2094" t="s">
        <v>5</v>
      </c>
      <c r="B2094" s="1">
        <v>44387.786956018521</v>
      </c>
      <c r="C2094" s="1">
        <v>44387.787581018521</v>
      </c>
      <c r="D2094">
        <v>0.89999997615814198</v>
      </c>
      <c r="E2094">
        <v>209</v>
      </c>
      <c r="F2094">
        <v>1107</v>
      </c>
      <c r="G2094" t="s">
        <v>44</v>
      </c>
      <c r="H2094" t="s">
        <v>26</v>
      </c>
      <c r="I2094">
        <f>tbl_Fact[[#This Row],[Duration]] / 60</f>
        <v>1.49999996026357E-2</v>
      </c>
      <c r="J2094">
        <f>IF(OR(G2094="Run Time", G2094="CC (Changeover Cleaning)"), I2094, 0)</f>
        <v>0</v>
      </c>
      <c r="K2094">
        <f>IF(G2094&lt;&gt;"PM (Maintenance)", I2094, 0)</f>
        <v>1.49999996026357E-2</v>
      </c>
      <c r="L2094" s="5">
        <f>MAX(tbl_Fact[[#This Row],[TotalBiscuitsMade]],tbl_Fact[[#This Row],[GoodMadeBiscuits]])</f>
        <v>1107</v>
      </c>
      <c r="M2094" s="5">
        <f>IF(tbl_Fact[[#This Row],[Operating_Hours]]&gt;0,tbl_Fact[[#This Row],[Operating_Hours]]*51840,0)</f>
        <v>0</v>
      </c>
    </row>
    <row r="2095" spans="1:13" hidden="1" x14ac:dyDescent="0.2">
      <c r="A2095" t="s">
        <v>5</v>
      </c>
      <c r="B2095" s="1">
        <v>44387.787581018521</v>
      </c>
      <c r="C2095" s="1">
        <v>44387.788171296299</v>
      </c>
      <c r="D2095">
        <v>0.85000002384185802</v>
      </c>
      <c r="E2095">
        <v>478</v>
      </c>
      <c r="F2095">
        <v>1163</v>
      </c>
      <c r="G2095" t="s">
        <v>43</v>
      </c>
      <c r="H2095" t="s">
        <v>26</v>
      </c>
      <c r="I2095">
        <f>tbl_Fact[[#This Row],[Duration]] / 60</f>
        <v>1.4166667064030967E-2</v>
      </c>
      <c r="J2095">
        <f>IF(OR(G2095="Run Time", G2095="CC (Changeover Cleaning)"), I2095, 0)</f>
        <v>1.4166667064030967E-2</v>
      </c>
      <c r="K2095">
        <f>IF(G2095&lt;&gt;"PM (Maintenance)", I2095, 0)</f>
        <v>1.4166667064030967E-2</v>
      </c>
      <c r="L2095" s="5">
        <f>MAX(tbl_Fact[[#This Row],[TotalBiscuitsMade]],tbl_Fact[[#This Row],[GoodMadeBiscuits]])</f>
        <v>1163</v>
      </c>
      <c r="M2095" s="5">
        <f>IF(tbl_Fact[[#This Row],[Operating_Hours]]&gt;0,tbl_Fact[[#This Row],[Operating_Hours]]*51840,0)</f>
        <v>734.40002059936535</v>
      </c>
    </row>
    <row r="2096" spans="1:13" hidden="1" x14ac:dyDescent="0.2">
      <c r="A2096" t="s">
        <v>5</v>
      </c>
      <c r="B2096" s="1">
        <v>44387.788171296299</v>
      </c>
      <c r="C2096" s="1">
        <v>44387.789467592593</v>
      </c>
      <c r="D2096">
        <v>1.86666667461395</v>
      </c>
      <c r="E2096">
        <v>1549</v>
      </c>
      <c r="F2096">
        <v>1777</v>
      </c>
      <c r="G2096" t="s">
        <v>44</v>
      </c>
      <c r="H2096" t="s">
        <v>26</v>
      </c>
      <c r="I2096">
        <f>tbl_Fact[[#This Row],[Duration]] / 60</f>
        <v>3.1111111243565834E-2</v>
      </c>
      <c r="J2096">
        <f>IF(OR(G2096="Run Time", G2096="CC (Changeover Cleaning)"), I2096, 0)</f>
        <v>0</v>
      </c>
      <c r="K2096">
        <f>IF(G2096&lt;&gt;"PM (Maintenance)", I2096, 0)</f>
        <v>3.1111111243565834E-2</v>
      </c>
      <c r="L2096" s="5">
        <f>MAX(tbl_Fact[[#This Row],[TotalBiscuitsMade]],tbl_Fact[[#This Row],[GoodMadeBiscuits]])</f>
        <v>1777</v>
      </c>
      <c r="M2096" s="5">
        <f>IF(tbl_Fact[[#This Row],[Operating_Hours]]&gt;0,tbl_Fact[[#This Row],[Operating_Hours]]*51840,0)</f>
        <v>0</v>
      </c>
    </row>
    <row r="2097" spans="1:13" hidden="1" x14ac:dyDescent="0.2">
      <c r="A2097" t="s">
        <v>5</v>
      </c>
      <c r="B2097" s="1">
        <v>44387.789467592593</v>
      </c>
      <c r="C2097" s="1">
        <v>44387.792384259257</v>
      </c>
      <c r="D2097">
        <v>4.1999998092651403</v>
      </c>
      <c r="E2097">
        <v>1725</v>
      </c>
      <c r="F2097">
        <v>2010</v>
      </c>
      <c r="G2097" t="s">
        <v>43</v>
      </c>
      <c r="H2097" t="s">
        <v>26</v>
      </c>
      <c r="I2097">
        <f>tbl_Fact[[#This Row],[Duration]] / 60</f>
        <v>6.9999996821085667E-2</v>
      </c>
      <c r="J2097">
        <f>IF(OR(G2097="Run Time", G2097="CC (Changeover Cleaning)"), I2097, 0)</f>
        <v>6.9999996821085667E-2</v>
      </c>
      <c r="K2097">
        <f>IF(G2097&lt;&gt;"PM (Maintenance)", I2097, 0)</f>
        <v>6.9999996821085667E-2</v>
      </c>
      <c r="L2097" s="5">
        <f>MAX(tbl_Fact[[#This Row],[TotalBiscuitsMade]],tbl_Fact[[#This Row],[GoodMadeBiscuits]])</f>
        <v>2010</v>
      </c>
      <c r="M2097" s="5">
        <f>IF(tbl_Fact[[#This Row],[Operating_Hours]]&gt;0,tbl_Fact[[#This Row],[Operating_Hours]]*51840,0)</f>
        <v>3628.7998352050809</v>
      </c>
    </row>
    <row r="2098" spans="1:13" hidden="1" x14ac:dyDescent="0.2">
      <c r="A2098" t="s">
        <v>5</v>
      </c>
      <c r="B2098" s="1">
        <v>44387.789467592593</v>
      </c>
      <c r="C2098" s="1">
        <v>44387.789467592593</v>
      </c>
      <c r="D2098">
        <v>0</v>
      </c>
      <c r="E2098">
        <v>1276</v>
      </c>
      <c r="F2098">
        <v>2028</v>
      </c>
      <c r="G2098" t="s">
        <v>43</v>
      </c>
      <c r="H2098" t="s">
        <v>26</v>
      </c>
      <c r="I2098">
        <f>tbl_Fact[[#This Row],[Duration]] / 60</f>
        <v>0</v>
      </c>
      <c r="J2098">
        <f>IF(OR(G2098="Run Time", G2098="CC (Changeover Cleaning)"), I2098, 0)</f>
        <v>0</v>
      </c>
      <c r="K2098">
        <f>IF(G2098&lt;&gt;"PM (Maintenance)", I2098, 0)</f>
        <v>0</v>
      </c>
      <c r="L2098" s="5">
        <f>MAX(tbl_Fact[[#This Row],[TotalBiscuitsMade]],tbl_Fact[[#This Row],[GoodMadeBiscuits]])</f>
        <v>2028</v>
      </c>
      <c r="M2098" s="5">
        <f>IF(tbl_Fact[[#This Row],[Operating_Hours]]&gt;0,tbl_Fact[[#This Row],[Operating_Hours]]*51840,0)</f>
        <v>0</v>
      </c>
    </row>
    <row r="2099" spans="1:13" hidden="1" x14ac:dyDescent="0.2">
      <c r="A2099" t="s">
        <v>5</v>
      </c>
      <c r="B2099" s="1">
        <v>44387.792384259257</v>
      </c>
      <c r="C2099" s="1">
        <v>44387.805405092593</v>
      </c>
      <c r="D2099">
        <v>18.75</v>
      </c>
      <c r="E2099">
        <v>14510</v>
      </c>
      <c r="F2099">
        <v>15176</v>
      </c>
      <c r="G2099" t="s">
        <v>44</v>
      </c>
      <c r="H2099" t="s">
        <v>26</v>
      </c>
      <c r="I2099">
        <f>tbl_Fact[[#This Row],[Duration]] / 60</f>
        <v>0.3125</v>
      </c>
      <c r="J2099">
        <f>IF(OR(G2099="Run Time", G2099="CC (Changeover Cleaning)"), I2099, 0)</f>
        <v>0</v>
      </c>
      <c r="K2099">
        <f>IF(G2099&lt;&gt;"PM (Maintenance)", I2099, 0)</f>
        <v>0.3125</v>
      </c>
      <c r="L2099" s="5">
        <f>MAX(tbl_Fact[[#This Row],[TotalBiscuitsMade]],tbl_Fact[[#This Row],[GoodMadeBiscuits]])</f>
        <v>15176</v>
      </c>
      <c r="M2099" s="5">
        <f>IF(tbl_Fact[[#This Row],[Operating_Hours]]&gt;0,tbl_Fact[[#This Row],[Operating_Hours]]*51840,0)</f>
        <v>0</v>
      </c>
    </row>
    <row r="2100" spans="1:13" hidden="1" x14ac:dyDescent="0.2">
      <c r="A2100" t="s">
        <v>5</v>
      </c>
      <c r="B2100" s="1">
        <v>44387.805405092593</v>
      </c>
      <c r="C2100" s="1">
        <v>44387.807395833333</v>
      </c>
      <c r="D2100">
        <v>2.86666655540466</v>
      </c>
      <c r="E2100">
        <v>14706</v>
      </c>
      <c r="F2100">
        <v>15424</v>
      </c>
      <c r="G2100" t="s">
        <v>43</v>
      </c>
      <c r="H2100" t="s">
        <v>26</v>
      </c>
      <c r="I2100">
        <f>tbl_Fact[[#This Row],[Duration]] / 60</f>
        <v>4.7777775923411002E-2</v>
      </c>
      <c r="J2100">
        <f>IF(OR(G2100="Run Time", G2100="CC (Changeover Cleaning)"), I2100, 0)</f>
        <v>4.7777775923411002E-2</v>
      </c>
      <c r="K2100">
        <f>IF(G2100&lt;&gt;"PM (Maintenance)", I2100, 0)</f>
        <v>4.7777775923411002E-2</v>
      </c>
      <c r="L2100" s="5">
        <f>MAX(tbl_Fact[[#This Row],[TotalBiscuitsMade]],tbl_Fact[[#This Row],[GoodMadeBiscuits]])</f>
        <v>15424</v>
      </c>
      <c r="M2100" s="5">
        <f>IF(tbl_Fact[[#This Row],[Operating_Hours]]&gt;0,tbl_Fact[[#This Row],[Operating_Hours]]*51840,0)</f>
        <v>2476.7999038696262</v>
      </c>
    </row>
    <row r="2101" spans="1:13" hidden="1" x14ac:dyDescent="0.2">
      <c r="A2101" t="s">
        <v>5</v>
      </c>
      <c r="B2101" s="1">
        <v>44387.807395833333</v>
      </c>
      <c r="C2101" s="1">
        <v>44387.807835648149</v>
      </c>
      <c r="D2101">
        <v>0.63333332538604703</v>
      </c>
      <c r="E2101">
        <v>14940</v>
      </c>
      <c r="F2101">
        <v>15352</v>
      </c>
      <c r="G2101" t="s">
        <v>44</v>
      </c>
      <c r="H2101" t="s">
        <v>26</v>
      </c>
      <c r="I2101">
        <f>tbl_Fact[[#This Row],[Duration]] / 60</f>
        <v>1.0555555423100783E-2</v>
      </c>
      <c r="J2101">
        <f>IF(OR(G2101="Run Time", G2101="CC (Changeover Cleaning)"), I2101, 0)</f>
        <v>0</v>
      </c>
      <c r="K2101">
        <f>IF(G2101&lt;&gt;"PM (Maintenance)", I2101, 0)</f>
        <v>1.0555555423100783E-2</v>
      </c>
      <c r="L2101" s="5">
        <f>MAX(tbl_Fact[[#This Row],[TotalBiscuitsMade]],tbl_Fact[[#This Row],[GoodMadeBiscuits]])</f>
        <v>15352</v>
      </c>
      <c r="M2101" s="5">
        <f>IF(tbl_Fact[[#This Row],[Operating_Hours]]&gt;0,tbl_Fact[[#This Row],[Operating_Hours]]*51840,0)</f>
        <v>0</v>
      </c>
    </row>
    <row r="2102" spans="1:13" hidden="1" x14ac:dyDescent="0.2">
      <c r="A2102" t="s">
        <v>5</v>
      </c>
      <c r="B2102" s="1">
        <v>44387.807835648149</v>
      </c>
      <c r="C2102" s="1">
        <v>44387.808368055557</v>
      </c>
      <c r="D2102">
        <v>0.76666665077209495</v>
      </c>
      <c r="E2102">
        <v>14966</v>
      </c>
      <c r="F2102">
        <v>15573</v>
      </c>
      <c r="G2102" t="s">
        <v>43</v>
      </c>
      <c r="H2102" t="s">
        <v>26</v>
      </c>
      <c r="I2102">
        <f>tbl_Fact[[#This Row],[Duration]] / 60</f>
        <v>1.2777777512868248E-2</v>
      </c>
      <c r="J2102">
        <f>IF(OR(G2102="Run Time", G2102="CC (Changeover Cleaning)"), I2102, 0)</f>
        <v>1.2777777512868248E-2</v>
      </c>
      <c r="K2102">
        <f>IF(G2102&lt;&gt;"PM (Maintenance)", I2102, 0)</f>
        <v>1.2777777512868248E-2</v>
      </c>
      <c r="L2102" s="5">
        <f>MAX(tbl_Fact[[#This Row],[TotalBiscuitsMade]],tbl_Fact[[#This Row],[GoodMadeBiscuits]])</f>
        <v>15573</v>
      </c>
      <c r="M2102" s="5">
        <f>IF(tbl_Fact[[#This Row],[Operating_Hours]]&gt;0,tbl_Fact[[#This Row],[Operating_Hours]]*51840,0)</f>
        <v>662.39998626708996</v>
      </c>
    </row>
    <row r="2103" spans="1:13" hidden="1" x14ac:dyDescent="0.2">
      <c r="A2103" t="s">
        <v>5</v>
      </c>
      <c r="B2103" s="1">
        <v>44387.808368055557</v>
      </c>
      <c r="C2103" s="1">
        <v>44387.809444444443</v>
      </c>
      <c r="D2103">
        <v>1.54999995231628</v>
      </c>
      <c r="E2103">
        <v>15774</v>
      </c>
      <c r="F2103">
        <v>16273</v>
      </c>
      <c r="G2103" t="s">
        <v>44</v>
      </c>
      <c r="H2103" t="s">
        <v>26</v>
      </c>
      <c r="I2103">
        <f>tbl_Fact[[#This Row],[Duration]] / 60</f>
        <v>2.5833332538604665E-2</v>
      </c>
      <c r="J2103">
        <f>IF(OR(G2103="Run Time", G2103="CC (Changeover Cleaning)"), I2103, 0)</f>
        <v>0</v>
      </c>
      <c r="K2103">
        <f>IF(G2103&lt;&gt;"PM (Maintenance)", I2103, 0)</f>
        <v>2.5833332538604665E-2</v>
      </c>
      <c r="L2103" s="5">
        <f>MAX(tbl_Fact[[#This Row],[TotalBiscuitsMade]],tbl_Fact[[#This Row],[GoodMadeBiscuits]])</f>
        <v>16273</v>
      </c>
      <c r="M2103" s="5">
        <f>IF(tbl_Fact[[#This Row],[Operating_Hours]]&gt;0,tbl_Fact[[#This Row],[Operating_Hours]]*51840,0)</f>
        <v>0</v>
      </c>
    </row>
    <row r="2104" spans="1:13" hidden="1" x14ac:dyDescent="0.2">
      <c r="A2104" t="s">
        <v>5</v>
      </c>
      <c r="B2104" s="1">
        <v>44387.809444444443</v>
      </c>
      <c r="C2104" s="1">
        <v>44387.809872685182</v>
      </c>
      <c r="D2104">
        <v>0.61666667461395297</v>
      </c>
      <c r="E2104">
        <v>16062</v>
      </c>
      <c r="F2104">
        <v>16344</v>
      </c>
      <c r="G2104" t="s">
        <v>43</v>
      </c>
      <c r="H2104" t="s">
        <v>26</v>
      </c>
      <c r="I2104">
        <f>tbl_Fact[[#This Row],[Duration]] / 60</f>
        <v>1.0277777910232549E-2</v>
      </c>
      <c r="J2104">
        <f>IF(OR(G2104="Run Time", G2104="CC (Changeover Cleaning)"), I2104, 0)</f>
        <v>1.0277777910232549E-2</v>
      </c>
      <c r="K2104">
        <f>IF(G2104&lt;&gt;"PM (Maintenance)", I2104, 0)</f>
        <v>1.0277777910232549E-2</v>
      </c>
      <c r="L2104" s="5">
        <f>MAX(tbl_Fact[[#This Row],[TotalBiscuitsMade]],tbl_Fact[[#This Row],[GoodMadeBiscuits]])</f>
        <v>16344</v>
      </c>
      <c r="M2104" s="5">
        <f>IF(tbl_Fact[[#This Row],[Operating_Hours]]&gt;0,tbl_Fact[[#This Row],[Operating_Hours]]*51840,0)</f>
        <v>532.80000686645531</v>
      </c>
    </row>
    <row r="2105" spans="1:13" hidden="1" x14ac:dyDescent="0.2">
      <c r="A2105" t="s">
        <v>5</v>
      </c>
      <c r="B2105" s="1">
        <v>44387.809872685182</v>
      </c>
      <c r="C2105" s="1">
        <v>44387.824513888889</v>
      </c>
      <c r="D2105">
        <v>21.0833339691162</v>
      </c>
      <c r="E2105">
        <v>30144</v>
      </c>
      <c r="F2105">
        <v>30173</v>
      </c>
      <c r="G2105" t="s">
        <v>44</v>
      </c>
      <c r="H2105" t="s">
        <v>26</v>
      </c>
      <c r="I2105">
        <f>tbl_Fact[[#This Row],[Duration]] / 60</f>
        <v>0.35138889948527002</v>
      </c>
      <c r="J2105">
        <f>IF(OR(G2105="Run Time", G2105="CC (Changeover Cleaning)"), I2105, 0)</f>
        <v>0</v>
      </c>
      <c r="K2105">
        <f>IF(G2105&lt;&gt;"PM (Maintenance)", I2105, 0)</f>
        <v>0.35138889948527002</v>
      </c>
      <c r="L2105" s="5">
        <f>MAX(tbl_Fact[[#This Row],[TotalBiscuitsMade]],tbl_Fact[[#This Row],[GoodMadeBiscuits]])</f>
        <v>30173</v>
      </c>
      <c r="M2105" s="5">
        <f>IF(tbl_Fact[[#This Row],[Operating_Hours]]&gt;0,tbl_Fact[[#This Row],[Operating_Hours]]*51840,0)</f>
        <v>0</v>
      </c>
    </row>
    <row r="2106" spans="1:13" hidden="1" x14ac:dyDescent="0.2">
      <c r="A2106" t="s">
        <v>5</v>
      </c>
      <c r="B2106" s="1">
        <v>44387.824513888889</v>
      </c>
      <c r="C2106" s="1">
        <v>44387.825185185182</v>
      </c>
      <c r="D2106">
        <v>0.96666663885116599</v>
      </c>
      <c r="E2106">
        <v>29812</v>
      </c>
      <c r="F2106">
        <v>30688</v>
      </c>
      <c r="G2106" t="s">
        <v>43</v>
      </c>
      <c r="H2106" t="s">
        <v>26</v>
      </c>
      <c r="I2106">
        <f>tbl_Fact[[#This Row],[Duration]] / 60</f>
        <v>1.6111110647519432E-2</v>
      </c>
      <c r="J2106">
        <f>IF(OR(G2106="Run Time", G2106="CC (Changeover Cleaning)"), I2106, 0)</f>
        <v>1.6111110647519432E-2</v>
      </c>
      <c r="K2106">
        <f>IF(G2106&lt;&gt;"PM (Maintenance)", I2106, 0)</f>
        <v>1.6111110647519432E-2</v>
      </c>
      <c r="L2106" s="5">
        <f>MAX(tbl_Fact[[#This Row],[TotalBiscuitsMade]],tbl_Fact[[#This Row],[GoodMadeBiscuits]])</f>
        <v>30688</v>
      </c>
      <c r="M2106" s="5">
        <f>IF(tbl_Fact[[#This Row],[Operating_Hours]]&gt;0,tbl_Fact[[#This Row],[Operating_Hours]]*51840,0)</f>
        <v>835.19997596740734</v>
      </c>
    </row>
    <row r="2107" spans="1:13" hidden="1" x14ac:dyDescent="0.2">
      <c r="A2107" t="s">
        <v>5</v>
      </c>
      <c r="B2107" s="1">
        <v>44387.825185185182</v>
      </c>
      <c r="C2107" s="1">
        <v>44387.835138888891</v>
      </c>
      <c r="D2107">
        <v>14.3333330154419</v>
      </c>
      <c r="E2107">
        <v>39638</v>
      </c>
      <c r="F2107">
        <v>40512</v>
      </c>
      <c r="G2107" t="s">
        <v>44</v>
      </c>
      <c r="H2107" t="s">
        <v>26</v>
      </c>
      <c r="I2107">
        <f>tbl_Fact[[#This Row],[Duration]] / 60</f>
        <v>0.23888888359069832</v>
      </c>
      <c r="J2107">
        <f>IF(OR(G2107="Run Time", G2107="CC (Changeover Cleaning)"), I2107, 0)</f>
        <v>0</v>
      </c>
      <c r="K2107">
        <f>IF(G2107&lt;&gt;"PM (Maintenance)", I2107, 0)</f>
        <v>0.23888888359069832</v>
      </c>
      <c r="L2107" s="5">
        <f>MAX(tbl_Fact[[#This Row],[TotalBiscuitsMade]],tbl_Fact[[#This Row],[GoodMadeBiscuits]])</f>
        <v>40512</v>
      </c>
      <c r="M2107" s="5">
        <f>IF(tbl_Fact[[#This Row],[Operating_Hours]]&gt;0,tbl_Fact[[#This Row],[Operating_Hours]]*51840,0)</f>
        <v>0</v>
      </c>
    </row>
    <row r="2108" spans="1:13" hidden="1" x14ac:dyDescent="0.2">
      <c r="A2108" t="s">
        <v>5</v>
      </c>
      <c r="B2108" s="1">
        <v>44387.835138888891</v>
      </c>
      <c r="C2108" s="1">
        <v>44387.836284722223</v>
      </c>
      <c r="D2108">
        <v>1.6499999761581401</v>
      </c>
      <c r="E2108">
        <v>40005</v>
      </c>
      <c r="F2108">
        <v>40323</v>
      </c>
      <c r="G2108" t="s">
        <v>43</v>
      </c>
      <c r="H2108" t="s">
        <v>26</v>
      </c>
      <c r="I2108">
        <f>tbl_Fact[[#This Row],[Duration]] / 60</f>
        <v>2.7499999602635668E-2</v>
      </c>
      <c r="J2108">
        <f>IF(OR(G2108="Run Time", G2108="CC (Changeover Cleaning)"), I2108, 0)</f>
        <v>2.7499999602635668E-2</v>
      </c>
      <c r="K2108">
        <f>IF(G2108&lt;&gt;"PM (Maintenance)", I2108, 0)</f>
        <v>2.7499999602635668E-2</v>
      </c>
      <c r="L2108" s="5">
        <f>MAX(tbl_Fact[[#This Row],[TotalBiscuitsMade]],tbl_Fact[[#This Row],[GoodMadeBiscuits]])</f>
        <v>40323</v>
      </c>
      <c r="M2108" s="5">
        <f>IF(tbl_Fact[[#This Row],[Operating_Hours]]&gt;0,tbl_Fact[[#This Row],[Operating_Hours]]*51840,0)</f>
        <v>1425.5999794006329</v>
      </c>
    </row>
    <row r="2109" spans="1:13" hidden="1" x14ac:dyDescent="0.2">
      <c r="A2109" t="s">
        <v>5</v>
      </c>
      <c r="B2109" s="1">
        <v>44387.836284722223</v>
      </c>
      <c r="C2109" s="1">
        <v>44387.860601851855</v>
      </c>
      <c r="D2109">
        <v>35.016666412353501</v>
      </c>
      <c r="E2109">
        <v>64053</v>
      </c>
      <c r="F2109">
        <v>64590</v>
      </c>
      <c r="G2109" t="s">
        <v>44</v>
      </c>
      <c r="H2109" t="s">
        <v>26</v>
      </c>
      <c r="I2109">
        <f>tbl_Fact[[#This Row],[Duration]] / 60</f>
        <v>0.58361110687255835</v>
      </c>
      <c r="J2109">
        <f>IF(OR(G2109="Run Time", G2109="CC (Changeover Cleaning)"), I2109, 0)</f>
        <v>0</v>
      </c>
      <c r="K2109">
        <f>IF(G2109&lt;&gt;"PM (Maintenance)", I2109, 0)</f>
        <v>0.58361110687255835</v>
      </c>
      <c r="L2109" s="5">
        <f>MAX(tbl_Fact[[#This Row],[TotalBiscuitsMade]],tbl_Fact[[#This Row],[GoodMadeBiscuits]])</f>
        <v>64590</v>
      </c>
      <c r="M2109" s="5">
        <f>IF(tbl_Fact[[#This Row],[Operating_Hours]]&gt;0,tbl_Fact[[#This Row],[Operating_Hours]]*51840,0)</f>
        <v>0</v>
      </c>
    </row>
    <row r="2110" spans="1:13" hidden="1" x14ac:dyDescent="0.2">
      <c r="A2110" t="s">
        <v>10</v>
      </c>
      <c r="B2110" s="1">
        <v>44387.855405092596</v>
      </c>
      <c r="C2110" s="1">
        <v>44387.855520833335</v>
      </c>
      <c r="D2110">
        <v>0.16664999723434401</v>
      </c>
      <c r="E2110">
        <v>0</v>
      </c>
      <c r="F2110">
        <v>223</v>
      </c>
      <c r="G2110" t="s">
        <v>43</v>
      </c>
      <c r="H2110" t="s">
        <v>26</v>
      </c>
      <c r="I2110">
        <f>tbl_Fact[[#This Row],[Duration]] / 60</f>
        <v>2.7774999539057336E-3</v>
      </c>
      <c r="J2110">
        <f>IF(OR(G2110="Run Time", G2110="CC (Changeover Cleaning)"), I2110, 0)</f>
        <v>2.7774999539057336E-3</v>
      </c>
      <c r="K2110">
        <f>IF(G2110&lt;&gt;"PM (Maintenance)", I2110, 0)</f>
        <v>2.7774999539057336E-3</v>
      </c>
      <c r="L2110" s="5">
        <f>MAX(tbl_Fact[[#This Row],[TotalBiscuitsMade]],tbl_Fact[[#This Row],[GoodMadeBiscuits]])</f>
        <v>223</v>
      </c>
      <c r="M2110" s="5">
        <f>IF(tbl_Fact[[#This Row],[Operating_Hours]]&gt;0,tbl_Fact[[#This Row],[Operating_Hours]]*51840,0)</f>
        <v>143.98559761047323</v>
      </c>
    </row>
    <row r="2111" spans="1:13" hidden="1" x14ac:dyDescent="0.2">
      <c r="A2111" t="s">
        <v>10</v>
      </c>
      <c r="B2111" s="1">
        <v>44387.855520833335</v>
      </c>
      <c r="C2111" s="1">
        <v>44387.90048611111</v>
      </c>
      <c r="D2111">
        <v>64.751632690429702</v>
      </c>
      <c r="E2111">
        <v>0</v>
      </c>
      <c r="F2111">
        <v>72</v>
      </c>
      <c r="G2111" t="s">
        <v>44</v>
      </c>
      <c r="H2111" t="s">
        <v>26</v>
      </c>
      <c r="I2111">
        <f>tbl_Fact[[#This Row],[Duration]] / 60</f>
        <v>1.0791938781738284</v>
      </c>
      <c r="J2111">
        <f>IF(OR(G2111="Run Time", G2111="CC (Changeover Cleaning)"), I2111, 0)</f>
        <v>0</v>
      </c>
      <c r="K2111">
        <f>IF(G2111&lt;&gt;"PM (Maintenance)", I2111, 0)</f>
        <v>1.0791938781738284</v>
      </c>
      <c r="L2111" s="5">
        <f>MAX(tbl_Fact[[#This Row],[TotalBiscuitsMade]],tbl_Fact[[#This Row],[GoodMadeBiscuits]])</f>
        <v>72</v>
      </c>
      <c r="M2111" s="5">
        <f>IF(tbl_Fact[[#This Row],[Operating_Hours]]&gt;0,tbl_Fact[[#This Row],[Operating_Hours]]*51840,0)</f>
        <v>0</v>
      </c>
    </row>
    <row r="2112" spans="1:13" hidden="1" x14ac:dyDescent="0.2">
      <c r="A2112" t="s">
        <v>5</v>
      </c>
      <c r="B2112" s="1">
        <v>44387.860601851855</v>
      </c>
      <c r="C2112" s="1">
        <v>44387.860891203702</v>
      </c>
      <c r="D2112">
        <v>0.41666665673255898</v>
      </c>
      <c r="E2112">
        <v>64202</v>
      </c>
      <c r="F2112">
        <v>64453</v>
      </c>
      <c r="G2112" t="s">
        <v>43</v>
      </c>
      <c r="H2112" t="s">
        <v>26</v>
      </c>
      <c r="I2112">
        <f>tbl_Fact[[#This Row],[Duration]] / 60</f>
        <v>6.9444442788759832E-3</v>
      </c>
      <c r="J2112">
        <f>IF(OR(G2112="Run Time", G2112="CC (Changeover Cleaning)"), I2112, 0)</f>
        <v>6.9444442788759832E-3</v>
      </c>
      <c r="K2112">
        <f>IF(G2112&lt;&gt;"PM (Maintenance)", I2112, 0)</f>
        <v>6.9444442788759832E-3</v>
      </c>
      <c r="L2112" s="5">
        <f>MAX(tbl_Fact[[#This Row],[TotalBiscuitsMade]],tbl_Fact[[#This Row],[GoodMadeBiscuits]])</f>
        <v>64453</v>
      </c>
      <c r="M2112" s="5">
        <f>IF(tbl_Fact[[#This Row],[Operating_Hours]]&gt;0,tbl_Fact[[#This Row],[Operating_Hours]]*51840,0)</f>
        <v>359.99999141693098</v>
      </c>
    </row>
    <row r="2113" spans="1:13" hidden="1" x14ac:dyDescent="0.2">
      <c r="A2113" t="s">
        <v>5</v>
      </c>
      <c r="B2113" s="1">
        <v>44387.860891203702</v>
      </c>
      <c r="C2113" s="1">
        <v>44387.884548611109</v>
      </c>
      <c r="D2113">
        <v>34.066665649414098</v>
      </c>
      <c r="E2113">
        <v>87384</v>
      </c>
      <c r="F2113">
        <v>87884</v>
      </c>
      <c r="G2113" t="s">
        <v>44</v>
      </c>
      <c r="H2113" t="s">
        <v>26</v>
      </c>
      <c r="I2113">
        <f>tbl_Fact[[#This Row],[Duration]] / 60</f>
        <v>0.56777776082356834</v>
      </c>
      <c r="J2113">
        <f>IF(OR(G2113="Run Time", G2113="CC (Changeover Cleaning)"), I2113, 0)</f>
        <v>0</v>
      </c>
      <c r="K2113">
        <f>IF(G2113&lt;&gt;"PM (Maintenance)", I2113, 0)</f>
        <v>0.56777776082356834</v>
      </c>
      <c r="L2113" s="5">
        <f>MAX(tbl_Fact[[#This Row],[TotalBiscuitsMade]],tbl_Fact[[#This Row],[GoodMadeBiscuits]])</f>
        <v>87884</v>
      </c>
      <c r="M2113" s="5">
        <f>IF(tbl_Fact[[#This Row],[Operating_Hours]]&gt;0,tbl_Fact[[#This Row],[Operating_Hours]]*51840,0)</f>
        <v>0</v>
      </c>
    </row>
    <row r="2114" spans="1:13" hidden="1" x14ac:dyDescent="0.2">
      <c r="A2114" t="s">
        <v>5</v>
      </c>
      <c r="B2114" s="1">
        <v>44387.884548611109</v>
      </c>
      <c r="C2114" s="1">
        <v>44387.886689814812</v>
      </c>
      <c r="D2114">
        <v>3.0833332538604701</v>
      </c>
      <c r="E2114">
        <v>87194</v>
      </c>
      <c r="F2114">
        <v>87908</v>
      </c>
      <c r="G2114" t="s">
        <v>43</v>
      </c>
      <c r="H2114" t="s">
        <v>26</v>
      </c>
      <c r="I2114">
        <f>tbl_Fact[[#This Row],[Duration]] / 60</f>
        <v>5.1388887564341165E-2</v>
      </c>
      <c r="J2114">
        <f>IF(OR(G2114="Run Time", G2114="CC (Changeover Cleaning)"), I2114, 0)</f>
        <v>5.1388887564341165E-2</v>
      </c>
      <c r="K2114">
        <f>IF(G2114&lt;&gt;"PM (Maintenance)", I2114, 0)</f>
        <v>5.1388887564341165E-2</v>
      </c>
      <c r="L2114" s="5">
        <f>MAX(tbl_Fact[[#This Row],[TotalBiscuitsMade]],tbl_Fact[[#This Row],[GoodMadeBiscuits]])</f>
        <v>87908</v>
      </c>
      <c r="M2114" s="5">
        <f>IF(tbl_Fact[[#This Row],[Operating_Hours]]&gt;0,tbl_Fact[[#This Row],[Operating_Hours]]*51840,0)</f>
        <v>2663.999931335446</v>
      </c>
    </row>
    <row r="2115" spans="1:13" hidden="1" x14ac:dyDescent="0.2">
      <c r="A2115" t="s">
        <v>5</v>
      </c>
      <c r="B2115" s="1">
        <v>44387.886689814812</v>
      </c>
      <c r="C2115" s="1">
        <v>44387.896053240744</v>
      </c>
      <c r="D2115">
        <v>13.4833335876465</v>
      </c>
      <c r="E2115">
        <v>96759</v>
      </c>
      <c r="F2115">
        <v>96996</v>
      </c>
      <c r="G2115" t="s">
        <v>44</v>
      </c>
      <c r="H2115" t="s">
        <v>26</v>
      </c>
      <c r="I2115">
        <f>tbl_Fact[[#This Row],[Duration]] / 60</f>
        <v>0.224722226460775</v>
      </c>
      <c r="J2115">
        <f>IF(OR(G2115="Run Time", G2115="CC (Changeover Cleaning)"), I2115, 0)</f>
        <v>0</v>
      </c>
      <c r="K2115">
        <f>IF(G2115&lt;&gt;"PM (Maintenance)", I2115, 0)</f>
        <v>0.224722226460775</v>
      </c>
      <c r="L2115" s="5">
        <f>MAX(tbl_Fact[[#This Row],[TotalBiscuitsMade]],tbl_Fact[[#This Row],[GoodMadeBiscuits]])</f>
        <v>96996</v>
      </c>
      <c r="M2115" s="5">
        <f>IF(tbl_Fact[[#This Row],[Operating_Hours]]&gt;0,tbl_Fact[[#This Row],[Operating_Hours]]*51840,0)</f>
        <v>0</v>
      </c>
    </row>
    <row r="2116" spans="1:13" x14ac:dyDescent="0.2">
      <c r="A2116" t="s">
        <v>8</v>
      </c>
      <c r="B2116" s="1">
        <v>44387.891145833331</v>
      </c>
      <c r="C2116" s="1">
        <v>44387.897939814815</v>
      </c>
      <c r="D2116">
        <v>9.7833662033081108</v>
      </c>
      <c r="E2116">
        <v>0</v>
      </c>
      <c r="F2116">
        <v>240</v>
      </c>
      <c r="G2116" t="s">
        <v>43</v>
      </c>
      <c r="H2116" t="s">
        <v>26</v>
      </c>
      <c r="I2116">
        <f>tbl_Fact[[#This Row],[Duration]] / 60</f>
        <v>0.16305610338846852</v>
      </c>
      <c r="J2116">
        <f>IF(OR(G2116="Run Time", G2116="CC (Changeover Cleaning)"), I2116, 0)</f>
        <v>0.16305610338846852</v>
      </c>
      <c r="K2116">
        <f>IF(G2116&lt;&gt;"PM (Maintenance)", I2116, 0)</f>
        <v>0.16305610338846852</v>
      </c>
      <c r="L2116" s="5">
        <f>MAX(tbl_Fact[[#This Row],[TotalBiscuitsMade]],tbl_Fact[[#This Row],[GoodMadeBiscuits]])</f>
        <v>240</v>
      </c>
      <c r="M2116" s="5">
        <f>IF(tbl_Fact[[#This Row],[Operating_Hours]]&gt;0,tbl_Fact[[#This Row],[Operating_Hours]]*51840,0)</f>
        <v>8452.8283996582086</v>
      </c>
    </row>
    <row r="2117" spans="1:13" hidden="1" x14ac:dyDescent="0.2">
      <c r="A2117" t="s">
        <v>5</v>
      </c>
      <c r="B2117" s="1">
        <v>44387.896053240744</v>
      </c>
      <c r="C2117" s="1">
        <v>44387.897650462961</v>
      </c>
      <c r="D2117">
        <v>2.2999999523162802</v>
      </c>
      <c r="E2117">
        <v>96479</v>
      </c>
      <c r="F2117">
        <v>96947</v>
      </c>
      <c r="G2117" t="s">
        <v>43</v>
      </c>
      <c r="H2117" t="s">
        <v>26</v>
      </c>
      <c r="I2117">
        <f>tbl_Fact[[#This Row],[Duration]] / 60</f>
        <v>3.8333332538604672E-2</v>
      </c>
      <c r="J2117">
        <f>IF(OR(G2117="Run Time", G2117="CC (Changeover Cleaning)"), I2117, 0)</f>
        <v>3.8333332538604672E-2</v>
      </c>
      <c r="K2117">
        <f>IF(G2117&lt;&gt;"PM (Maintenance)", I2117, 0)</f>
        <v>3.8333332538604672E-2</v>
      </c>
      <c r="L2117" s="5">
        <f>MAX(tbl_Fact[[#This Row],[TotalBiscuitsMade]],tbl_Fact[[#This Row],[GoodMadeBiscuits]])</f>
        <v>96947</v>
      </c>
      <c r="M2117" s="5">
        <f>IF(tbl_Fact[[#This Row],[Operating_Hours]]&gt;0,tbl_Fact[[#This Row],[Operating_Hours]]*51840,0)</f>
        <v>1987.1999588012661</v>
      </c>
    </row>
    <row r="2118" spans="1:13" hidden="1" x14ac:dyDescent="0.2">
      <c r="A2118" t="s">
        <v>5</v>
      </c>
      <c r="B2118" s="1">
        <v>44387.897650462961</v>
      </c>
      <c r="C2118" s="1">
        <v>44387.898576388892</v>
      </c>
      <c r="D2118">
        <v>1.3333333730697601</v>
      </c>
      <c r="E2118">
        <v>97334</v>
      </c>
      <c r="F2118">
        <v>97545</v>
      </c>
      <c r="G2118" t="s">
        <v>44</v>
      </c>
      <c r="H2118" t="s">
        <v>26</v>
      </c>
      <c r="I2118">
        <f>tbl_Fact[[#This Row],[Duration]] / 60</f>
        <v>2.2222222884496001E-2</v>
      </c>
      <c r="J2118">
        <f>IF(OR(G2118="Run Time", G2118="CC (Changeover Cleaning)"), I2118, 0)</f>
        <v>0</v>
      </c>
      <c r="K2118">
        <f>IF(G2118&lt;&gt;"PM (Maintenance)", I2118, 0)</f>
        <v>2.2222222884496001E-2</v>
      </c>
      <c r="L2118" s="5">
        <f>MAX(tbl_Fact[[#This Row],[TotalBiscuitsMade]],tbl_Fact[[#This Row],[GoodMadeBiscuits]])</f>
        <v>97545</v>
      </c>
      <c r="M2118" s="5">
        <f>IF(tbl_Fact[[#This Row],[Operating_Hours]]&gt;0,tbl_Fact[[#This Row],[Operating_Hours]]*51840,0)</f>
        <v>0</v>
      </c>
    </row>
    <row r="2119" spans="1:13" x14ac:dyDescent="0.2">
      <c r="A2119" t="s">
        <v>8</v>
      </c>
      <c r="B2119" s="1">
        <v>44387.897939814815</v>
      </c>
      <c r="C2119" s="1">
        <v>44388.608715277776</v>
      </c>
      <c r="D2119">
        <v>1023.51812744141</v>
      </c>
      <c r="E2119">
        <v>0</v>
      </c>
      <c r="F2119">
        <v>224</v>
      </c>
      <c r="G2119" t="s">
        <v>44</v>
      </c>
      <c r="H2119" t="s">
        <v>27</v>
      </c>
      <c r="I2119">
        <f>tbl_Fact[[#This Row],[Duration]] / 60</f>
        <v>17.058635457356832</v>
      </c>
      <c r="J2119">
        <f>IF(OR(G2119="Run Time", G2119="CC (Changeover Cleaning)"), I2119, 0)</f>
        <v>0</v>
      </c>
      <c r="K2119">
        <f>IF(G2119&lt;&gt;"PM (Maintenance)", I2119, 0)</f>
        <v>17.058635457356832</v>
      </c>
      <c r="L2119" s="5">
        <f>MAX(tbl_Fact[[#This Row],[TotalBiscuitsMade]],tbl_Fact[[#This Row],[GoodMadeBiscuits]])</f>
        <v>224</v>
      </c>
      <c r="M2119" s="5">
        <f>IF(tbl_Fact[[#This Row],[Operating_Hours]]&gt;0,tbl_Fact[[#This Row],[Operating_Hours]]*51840,0)</f>
        <v>0</v>
      </c>
    </row>
    <row r="2120" spans="1:13" hidden="1" x14ac:dyDescent="0.2">
      <c r="A2120" t="s">
        <v>5</v>
      </c>
      <c r="B2120" s="1">
        <v>44387.898576388892</v>
      </c>
      <c r="C2120" s="1">
        <v>44387.899513888886</v>
      </c>
      <c r="D2120">
        <v>1.3500000238418599</v>
      </c>
      <c r="E2120">
        <v>97056</v>
      </c>
      <c r="F2120">
        <v>97999</v>
      </c>
      <c r="G2120" t="s">
        <v>43</v>
      </c>
      <c r="H2120" t="s">
        <v>26</v>
      </c>
      <c r="I2120">
        <f>tbl_Fact[[#This Row],[Duration]] / 60</f>
        <v>2.2500000397364332E-2</v>
      </c>
      <c r="J2120">
        <f>IF(OR(G2120="Run Time", G2120="CC (Changeover Cleaning)"), I2120, 0)</f>
        <v>2.2500000397364332E-2</v>
      </c>
      <c r="K2120">
        <f>IF(G2120&lt;&gt;"PM (Maintenance)", I2120, 0)</f>
        <v>2.2500000397364332E-2</v>
      </c>
      <c r="L2120" s="5">
        <f>MAX(tbl_Fact[[#This Row],[TotalBiscuitsMade]],tbl_Fact[[#This Row],[GoodMadeBiscuits]])</f>
        <v>97999</v>
      </c>
      <c r="M2120" s="5">
        <f>IF(tbl_Fact[[#This Row],[Operating_Hours]]&gt;0,tbl_Fact[[#This Row],[Operating_Hours]]*51840,0)</f>
        <v>1166.4000205993671</v>
      </c>
    </row>
    <row r="2121" spans="1:13" hidden="1" x14ac:dyDescent="0.2">
      <c r="A2121" t="s">
        <v>5</v>
      </c>
      <c r="B2121" s="1">
        <v>44387.899513888886</v>
      </c>
      <c r="C2121" s="1">
        <v>44387.900069444448</v>
      </c>
      <c r="D2121">
        <v>0.80000001192092896</v>
      </c>
      <c r="E2121">
        <v>97426</v>
      </c>
      <c r="F2121">
        <v>98258</v>
      </c>
      <c r="G2121" t="s">
        <v>44</v>
      </c>
      <c r="H2121" t="s">
        <v>26</v>
      </c>
      <c r="I2121">
        <f>tbl_Fact[[#This Row],[Duration]] / 60</f>
        <v>1.3333333532015483E-2</v>
      </c>
      <c r="J2121">
        <f>IF(OR(G2121="Run Time", G2121="CC (Changeover Cleaning)"), I2121, 0)</f>
        <v>0</v>
      </c>
      <c r="K2121">
        <f>IF(G2121&lt;&gt;"PM (Maintenance)", I2121, 0)</f>
        <v>1.3333333532015483E-2</v>
      </c>
      <c r="L2121" s="5">
        <f>MAX(tbl_Fact[[#This Row],[TotalBiscuitsMade]],tbl_Fact[[#This Row],[GoodMadeBiscuits]])</f>
        <v>98258</v>
      </c>
      <c r="M2121" s="5">
        <f>IF(tbl_Fact[[#This Row],[Operating_Hours]]&gt;0,tbl_Fact[[#This Row],[Operating_Hours]]*51840,0)</f>
        <v>0</v>
      </c>
    </row>
    <row r="2122" spans="1:13" hidden="1" x14ac:dyDescent="0.2">
      <c r="A2122" t="s">
        <v>5</v>
      </c>
      <c r="B2122" s="1">
        <v>44387.900069444448</v>
      </c>
      <c r="C2122" s="1">
        <v>44387.901990740742</v>
      </c>
      <c r="D2122">
        <v>2.7666666507720898</v>
      </c>
      <c r="E2122">
        <v>97844</v>
      </c>
      <c r="F2122">
        <v>98289</v>
      </c>
      <c r="G2122" t="s">
        <v>43</v>
      </c>
      <c r="H2122" t="s">
        <v>26</v>
      </c>
      <c r="I2122">
        <f>tbl_Fact[[#This Row],[Duration]] / 60</f>
        <v>4.6111110846201495E-2</v>
      </c>
      <c r="J2122">
        <f>IF(OR(G2122="Run Time", G2122="CC (Changeover Cleaning)"), I2122, 0)</f>
        <v>4.6111110846201495E-2</v>
      </c>
      <c r="K2122">
        <f>IF(G2122&lt;&gt;"PM (Maintenance)", I2122, 0)</f>
        <v>4.6111110846201495E-2</v>
      </c>
      <c r="L2122" s="5">
        <f>MAX(tbl_Fact[[#This Row],[TotalBiscuitsMade]],tbl_Fact[[#This Row],[GoodMadeBiscuits]])</f>
        <v>98289</v>
      </c>
      <c r="M2122" s="5">
        <f>IF(tbl_Fact[[#This Row],[Operating_Hours]]&gt;0,tbl_Fact[[#This Row],[Operating_Hours]]*51840,0)</f>
        <v>2390.3999862670853</v>
      </c>
    </row>
    <row r="2123" spans="1:13" hidden="1" x14ac:dyDescent="0.2">
      <c r="A2123" t="s">
        <v>10</v>
      </c>
      <c r="B2123" s="1">
        <v>44387.90048611111</v>
      </c>
      <c r="C2123" s="1">
        <v>44387.901817129627</v>
      </c>
      <c r="D2123">
        <v>1.92411661148071</v>
      </c>
      <c r="E2123">
        <v>0</v>
      </c>
      <c r="F2123">
        <v>106</v>
      </c>
      <c r="G2123" t="s">
        <v>43</v>
      </c>
      <c r="H2123" t="s">
        <v>26</v>
      </c>
      <c r="I2123">
        <f>tbl_Fact[[#This Row],[Duration]] / 60</f>
        <v>3.2068610191345166E-2</v>
      </c>
      <c r="J2123">
        <f>IF(OR(G2123="Run Time", G2123="CC (Changeover Cleaning)"), I2123, 0)</f>
        <v>3.2068610191345166E-2</v>
      </c>
      <c r="K2123">
        <f>IF(G2123&lt;&gt;"PM (Maintenance)", I2123, 0)</f>
        <v>3.2068610191345166E-2</v>
      </c>
      <c r="L2123" s="5">
        <f>MAX(tbl_Fact[[#This Row],[TotalBiscuitsMade]],tbl_Fact[[#This Row],[GoodMadeBiscuits]])</f>
        <v>106</v>
      </c>
      <c r="M2123" s="5">
        <f>IF(tbl_Fact[[#This Row],[Operating_Hours]]&gt;0,tbl_Fact[[#This Row],[Operating_Hours]]*51840,0)</f>
        <v>1662.4367523193334</v>
      </c>
    </row>
    <row r="2124" spans="1:13" hidden="1" x14ac:dyDescent="0.2">
      <c r="A2124" t="s">
        <v>10</v>
      </c>
      <c r="B2124" s="1">
        <v>44387.901817129627</v>
      </c>
      <c r="C2124" s="1">
        <v>44388.132997685185</v>
      </c>
      <c r="D2124">
        <v>332.88851928710898</v>
      </c>
      <c r="E2124">
        <v>0</v>
      </c>
      <c r="F2124">
        <v>288</v>
      </c>
      <c r="G2124" t="s">
        <v>44</v>
      </c>
      <c r="H2124" t="s">
        <v>27</v>
      </c>
      <c r="I2124">
        <f>tbl_Fact[[#This Row],[Duration]] / 60</f>
        <v>5.5481419881184832</v>
      </c>
      <c r="J2124">
        <f>IF(OR(G2124="Run Time", G2124="CC (Changeover Cleaning)"), I2124, 0)</f>
        <v>0</v>
      </c>
      <c r="K2124">
        <f>IF(G2124&lt;&gt;"PM (Maintenance)", I2124, 0)</f>
        <v>5.5481419881184832</v>
      </c>
      <c r="L2124" s="5">
        <f>MAX(tbl_Fact[[#This Row],[TotalBiscuitsMade]],tbl_Fact[[#This Row],[GoodMadeBiscuits]])</f>
        <v>288</v>
      </c>
      <c r="M2124" s="5">
        <f>IF(tbl_Fact[[#This Row],[Operating_Hours]]&gt;0,tbl_Fact[[#This Row],[Operating_Hours]]*51840,0)</f>
        <v>0</v>
      </c>
    </row>
    <row r="2125" spans="1:13" hidden="1" x14ac:dyDescent="0.2">
      <c r="A2125" t="s">
        <v>5</v>
      </c>
      <c r="B2125" s="1">
        <v>44387.901990740742</v>
      </c>
      <c r="C2125" s="1">
        <v>44387.903333333335</v>
      </c>
      <c r="D2125">
        <v>1.93333327770233</v>
      </c>
      <c r="E2125">
        <v>98571</v>
      </c>
      <c r="F2125">
        <v>99276</v>
      </c>
      <c r="G2125" t="s">
        <v>44</v>
      </c>
      <c r="H2125" t="s">
        <v>26</v>
      </c>
      <c r="I2125">
        <f>tbl_Fact[[#This Row],[Duration]] / 60</f>
        <v>3.2222221295038836E-2</v>
      </c>
      <c r="J2125">
        <f>IF(OR(G2125="Run Time", G2125="CC (Changeover Cleaning)"), I2125, 0)</f>
        <v>0</v>
      </c>
      <c r="K2125">
        <f>IF(G2125&lt;&gt;"PM (Maintenance)", I2125, 0)</f>
        <v>3.2222221295038836E-2</v>
      </c>
      <c r="L2125" s="5">
        <f>MAX(tbl_Fact[[#This Row],[TotalBiscuitsMade]],tbl_Fact[[#This Row],[GoodMadeBiscuits]])</f>
        <v>99276</v>
      </c>
      <c r="M2125" s="5">
        <f>IF(tbl_Fact[[#This Row],[Operating_Hours]]&gt;0,tbl_Fact[[#This Row],[Operating_Hours]]*51840,0)</f>
        <v>0</v>
      </c>
    </row>
    <row r="2126" spans="1:13" hidden="1" x14ac:dyDescent="0.2">
      <c r="A2126" t="s">
        <v>5</v>
      </c>
      <c r="B2126" s="1">
        <v>44387.903333333335</v>
      </c>
      <c r="C2126" s="1">
        <v>44387.906597222223</v>
      </c>
      <c r="D2126">
        <v>4.6999998092651403</v>
      </c>
      <c r="E2126">
        <v>98944</v>
      </c>
      <c r="F2126">
        <v>99437</v>
      </c>
      <c r="G2126" t="s">
        <v>43</v>
      </c>
      <c r="H2126" t="s">
        <v>26</v>
      </c>
      <c r="I2126">
        <f>tbl_Fact[[#This Row],[Duration]] / 60</f>
        <v>7.8333330154418998E-2</v>
      </c>
      <c r="J2126">
        <f>IF(OR(G2126="Run Time", G2126="CC (Changeover Cleaning)"), I2126, 0)</f>
        <v>7.8333330154418998E-2</v>
      </c>
      <c r="K2126">
        <f>IF(G2126&lt;&gt;"PM (Maintenance)", I2126, 0)</f>
        <v>7.8333330154418998E-2</v>
      </c>
      <c r="L2126" s="5">
        <f>MAX(tbl_Fact[[#This Row],[TotalBiscuitsMade]],tbl_Fact[[#This Row],[GoodMadeBiscuits]])</f>
        <v>99437</v>
      </c>
      <c r="M2126" s="5">
        <f>IF(tbl_Fact[[#This Row],[Operating_Hours]]&gt;0,tbl_Fact[[#This Row],[Operating_Hours]]*51840,0)</f>
        <v>4060.7998352050809</v>
      </c>
    </row>
    <row r="2127" spans="1:13" hidden="1" x14ac:dyDescent="0.2">
      <c r="A2127" t="s">
        <v>5</v>
      </c>
      <c r="B2127" s="1">
        <v>44387.906597222223</v>
      </c>
      <c r="C2127" s="1">
        <v>44387.955972222226</v>
      </c>
      <c r="D2127">
        <v>71.099998474121094</v>
      </c>
      <c r="E2127">
        <v>148363</v>
      </c>
      <c r="F2127">
        <v>149116</v>
      </c>
      <c r="G2127" t="s">
        <v>44</v>
      </c>
      <c r="H2127" t="s">
        <v>26</v>
      </c>
      <c r="I2127">
        <f>tbl_Fact[[#This Row],[Duration]] / 60</f>
        <v>1.184999974568685</v>
      </c>
      <c r="J2127">
        <f>IF(OR(G2127="Run Time", G2127="CC (Changeover Cleaning)"), I2127, 0)</f>
        <v>0</v>
      </c>
      <c r="K2127">
        <f>IF(G2127&lt;&gt;"PM (Maintenance)", I2127, 0)</f>
        <v>1.184999974568685</v>
      </c>
      <c r="L2127" s="5">
        <f>MAX(tbl_Fact[[#This Row],[TotalBiscuitsMade]],tbl_Fact[[#This Row],[GoodMadeBiscuits]])</f>
        <v>149116</v>
      </c>
      <c r="M2127" s="5">
        <f>IF(tbl_Fact[[#This Row],[Operating_Hours]]&gt;0,tbl_Fact[[#This Row],[Operating_Hours]]*51840,0)</f>
        <v>0</v>
      </c>
    </row>
    <row r="2128" spans="1:13" hidden="1" x14ac:dyDescent="0.2">
      <c r="A2128" t="s">
        <v>5</v>
      </c>
      <c r="B2128" s="1">
        <v>44387.955972222226</v>
      </c>
      <c r="C2128" s="1">
        <v>44387.957685185182</v>
      </c>
      <c r="D2128">
        <v>2.4666666984558101</v>
      </c>
      <c r="E2128">
        <v>148554</v>
      </c>
      <c r="F2128">
        <v>148766</v>
      </c>
      <c r="G2128" t="s">
        <v>43</v>
      </c>
      <c r="H2128" t="s">
        <v>26</v>
      </c>
      <c r="I2128">
        <f>tbl_Fact[[#This Row],[Duration]] / 60</f>
        <v>4.1111111640930169E-2</v>
      </c>
      <c r="J2128">
        <f>IF(OR(G2128="Run Time", G2128="CC (Changeover Cleaning)"), I2128, 0)</f>
        <v>4.1111111640930169E-2</v>
      </c>
      <c r="K2128">
        <f>IF(G2128&lt;&gt;"PM (Maintenance)", I2128, 0)</f>
        <v>4.1111111640930169E-2</v>
      </c>
      <c r="L2128" s="5">
        <f>MAX(tbl_Fact[[#This Row],[TotalBiscuitsMade]],tbl_Fact[[#This Row],[GoodMadeBiscuits]])</f>
        <v>148766</v>
      </c>
      <c r="M2128" s="5">
        <f>IF(tbl_Fact[[#This Row],[Operating_Hours]]&gt;0,tbl_Fact[[#This Row],[Operating_Hours]]*51840,0)</f>
        <v>2131.2000274658199</v>
      </c>
    </row>
    <row r="2129" spans="1:13" hidden="1" x14ac:dyDescent="0.2">
      <c r="A2129" t="s">
        <v>5</v>
      </c>
      <c r="B2129" s="1">
        <v>44387.957685185182</v>
      </c>
      <c r="C2129" s="1">
        <v>44387.962256944447</v>
      </c>
      <c r="D2129">
        <v>6.5833334922790501</v>
      </c>
      <c r="E2129">
        <v>152970</v>
      </c>
      <c r="F2129">
        <v>153616</v>
      </c>
      <c r="G2129" t="s">
        <v>44</v>
      </c>
      <c r="H2129" t="s">
        <v>26</v>
      </c>
      <c r="I2129">
        <f>tbl_Fact[[#This Row],[Duration]] / 60</f>
        <v>0.1097222248713175</v>
      </c>
      <c r="J2129">
        <f>IF(OR(G2129="Run Time", G2129="CC (Changeover Cleaning)"), I2129, 0)</f>
        <v>0</v>
      </c>
      <c r="K2129">
        <f>IF(G2129&lt;&gt;"PM (Maintenance)", I2129, 0)</f>
        <v>0.1097222248713175</v>
      </c>
      <c r="L2129" s="5">
        <f>MAX(tbl_Fact[[#This Row],[TotalBiscuitsMade]],tbl_Fact[[#This Row],[GoodMadeBiscuits]])</f>
        <v>153616</v>
      </c>
      <c r="M2129" s="5">
        <f>IF(tbl_Fact[[#This Row],[Operating_Hours]]&gt;0,tbl_Fact[[#This Row],[Operating_Hours]]*51840,0)</f>
        <v>0</v>
      </c>
    </row>
    <row r="2130" spans="1:13" hidden="1" x14ac:dyDescent="0.2">
      <c r="A2130" t="s">
        <v>5</v>
      </c>
      <c r="B2130" s="1">
        <v>44387.962256944447</v>
      </c>
      <c r="C2130" s="1">
        <v>44387.963125000002</v>
      </c>
      <c r="D2130">
        <v>1.25</v>
      </c>
      <c r="E2130">
        <v>152973</v>
      </c>
      <c r="F2130">
        <v>153265</v>
      </c>
      <c r="G2130" t="s">
        <v>43</v>
      </c>
      <c r="H2130" t="s">
        <v>26</v>
      </c>
      <c r="I2130">
        <f>tbl_Fact[[#This Row],[Duration]] / 60</f>
        <v>2.0833333333333332E-2</v>
      </c>
      <c r="J2130">
        <f>IF(OR(G2130="Run Time", G2130="CC (Changeover Cleaning)"), I2130, 0)</f>
        <v>2.0833333333333332E-2</v>
      </c>
      <c r="K2130">
        <f>IF(G2130&lt;&gt;"PM (Maintenance)", I2130, 0)</f>
        <v>2.0833333333333332E-2</v>
      </c>
      <c r="L2130" s="5">
        <f>MAX(tbl_Fact[[#This Row],[TotalBiscuitsMade]],tbl_Fact[[#This Row],[GoodMadeBiscuits]])</f>
        <v>153265</v>
      </c>
      <c r="M2130" s="5">
        <f>IF(tbl_Fact[[#This Row],[Operating_Hours]]&gt;0,tbl_Fact[[#This Row],[Operating_Hours]]*51840,0)</f>
        <v>1080</v>
      </c>
    </row>
    <row r="2131" spans="1:13" hidden="1" x14ac:dyDescent="0.2">
      <c r="A2131" t="s">
        <v>5</v>
      </c>
      <c r="B2131" s="1">
        <v>44387.963125000002</v>
      </c>
      <c r="C2131" s="1">
        <v>44387.967731481483</v>
      </c>
      <c r="D2131">
        <v>6.6333332061767596</v>
      </c>
      <c r="E2131">
        <v>157372</v>
      </c>
      <c r="F2131">
        <v>158057</v>
      </c>
      <c r="G2131" t="s">
        <v>44</v>
      </c>
      <c r="H2131" t="s">
        <v>26</v>
      </c>
      <c r="I2131">
        <f>tbl_Fact[[#This Row],[Duration]] / 60</f>
        <v>0.11055555343627933</v>
      </c>
      <c r="J2131">
        <f>IF(OR(G2131="Run Time", G2131="CC (Changeover Cleaning)"), I2131, 0)</f>
        <v>0</v>
      </c>
      <c r="K2131">
        <f>IF(G2131&lt;&gt;"PM (Maintenance)", I2131, 0)</f>
        <v>0.11055555343627933</v>
      </c>
      <c r="L2131" s="5">
        <f>MAX(tbl_Fact[[#This Row],[TotalBiscuitsMade]],tbl_Fact[[#This Row],[GoodMadeBiscuits]])</f>
        <v>158057</v>
      </c>
      <c r="M2131" s="5">
        <f>IF(tbl_Fact[[#This Row],[Operating_Hours]]&gt;0,tbl_Fact[[#This Row],[Operating_Hours]]*51840,0)</f>
        <v>0</v>
      </c>
    </row>
    <row r="2132" spans="1:13" hidden="1" x14ac:dyDescent="0.2">
      <c r="A2132" t="s">
        <v>5</v>
      </c>
      <c r="B2132" s="1">
        <v>44387.967731481483</v>
      </c>
      <c r="C2132" s="1">
        <v>44387.970543981479</v>
      </c>
      <c r="D2132">
        <v>4.0500001907348597</v>
      </c>
      <c r="E2132">
        <v>157439</v>
      </c>
      <c r="F2132">
        <v>158096</v>
      </c>
      <c r="G2132" t="s">
        <v>43</v>
      </c>
      <c r="H2132" t="s">
        <v>26</v>
      </c>
      <c r="I2132">
        <f>tbl_Fact[[#This Row],[Duration]] / 60</f>
        <v>6.7500003178914331E-2</v>
      </c>
      <c r="J2132">
        <f>IF(OR(G2132="Run Time", G2132="CC (Changeover Cleaning)"), I2132, 0)</f>
        <v>6.7500003178914331E-2</v>
      </c>
      <c r="K2132">
        <f>IF(G2132&lt;&gt;"PM (Maintenance)", I2132, 0)</f>
        <v>6.7500003178914331E-2</v>
      </c>
      <c r="L2132" s="5">
        <f>MAX(tbl_Fact[[#This Row],[TotalBiscuitsMade]],tbl_Fact[[#This Row],[GoodMadeBiscuits]])</f>
        <v>158096</v>
      </c>
      <c r="M2132" s="5">
        <f>IF(tbl_Fact[[#This Row],[Operating_Hours]]&gt;0,tbl_Fact[[#This Row],[Operating_Hours]]*51840,0)</f>
        <v>3499.2001647949187</v>
      </c>
    </row>
    <row r="2133" spans="1:13" hidden="1" x14ac:dyDescent="0.2">
      <c r="A2133" t="s">
        <v>5</v>
      </c>
      <c r="B2133" s="1">
        <v>44387.970543981479</v>
      </c>
      <c r="C2133" s="1">
        <v>44387.972083333334</v>
      </c>
      <c r="D2133">
        <v>2.2166666984558101</v>
      </c>
      <c r="E2133">
        <v>158632</v>
      </c>
      <c r="F2133">
        <v>159379</v>
      </c>
      <c r="G2133" t="s">
        <v>44</v>
      </c>
      <c r="H2133" t="s">
        <v>26</v>
      </c>
      <c r="I2133">
        <f>tbl_Fact[[#This Row],[Duration]] / 60</f>
        <v>3.6944444974263503E-2</v>
      </c>
      <c r="J2133">
        <f>IF(OR(G2133="Run Time", G2133="CC (Changeover Cleaning)"), I2133, 0)</f>
        <v>0</v>
      </c>
      <c r="K2133">
        <f>IF(G2133&lt;&gt;"PM (Maintenance)", I2133, 0)</f>
        <v>3.6944444974263503E-2</v>
      </c>
      <c r="L2133" s="5">
        <f>MAX(tbl_Fact[[#This Row],[TotalBiscuitsMade]],tbl_Fact[[#This Row],[GoodMadeBiscuits]])</f>
        <v>159379</v>
      </c>
      <c r="M2133" s="5">
        <f>IF(tbl_Fact[[#This Row],[Operating_Hours]]&gt;0,tbl_Fact[[#This Row],[Operating_Hours]]*51840,0)</f>
        <v>0</v>
      </c>
    </row>
    <row r="2134" spans="1:13" hidden="1" x14ac:dyDescent="0.2">
      <c r="A2134" t="s">
        <v>5</v>
      </c>
      <c r="B2134" s="1">
        <v>44387.972083333334</v>
      </c>
      <c r="C2134" s="1">
        <v>44387.972280092596</v>
      </c>
      <c r="D2134">
        <v>0.28333333134651201</v>
      </c>
      <c r="E2134">
        <v>158899</v>
      </c>
      <c r="F2134">
        <v>159272</v>
      </c>
      <c r="G2134" t="s">
        <v>43</v>
      </c>
      <c r="H2134" t="s">
        <v>26</v>
      </c>
      <c r="I2134">
        <f>tbl_Fact[[#This Row],[Duration]] / 60</f>
        <v>4.7222221891085334E-3</v>
      </c>
      <c r="J2134">
        <f>IF(OR(G2134="Run Time", G2134="CC (Changeover Cleaning)"), I2134, 0)</f>
        <v>4.7222221891085334E-3</v>
      </c>
      <c r="K2134">
        <f>IF(G2134&lt;&gt;"PM (Maintenance)", I2134, 0)</f>
        <v>4.7222221891085334E-3</v>
      </c>
      <c r="L2134" s="5">
        <f>MAX(tbl_Fact[[#This Row],[TotalBiscuitsMade]],tbl_Fact[[#This Row],[GoodMadeBiscuits]])</f>
        <v>159272</v>
      </c>
      <c r="M2134" s="5">
        <f>IF(tbl_Fact[[#This Row],[Operating_Hours]]&gt;0,tbl_Fact[[#This Row],[Operating_Hours]]*51840,0)</f>
        <v>244.79999828338637</v>
      </c>
    </row>
    <row r="2135" spans="1:13" hidden="1" x14ac:dyDescent="0.2">
      <c r="A2135" t="s">
        <v>5</v>
      </c>
      <c r="B2135" s="1">
        <v>44387.972280092596</v>
      </c>
      <c r="C2135" s="1">
        <v>44387.998981481483</v>
      </c>
      <c r="D2135">
        <v>38.450000762939503</v>
      </c>
      <c r="E2135">
        <v>185433</v>
      </c>
      <c r="F2135">
        <v>186183</v>
      </c>
      <c r="G2135" t="s">
        <v>44</v>
      </c>
      <c r="H2135" t="s">
        <v>26</v>
      </c>
      <c r="I2135">
        <f>tbl_Fact[[#This Row],[Duration]] / 60</f>
        <v>0.64083334604899167</v>
      </c>
      <c r="J2135">
        <f>IF(OR(G2135="Run Time", G2135="CC (Changeover Cleaning)"), I2135, 0)</f>
        <v>0</v>
      </c>
      <c r="K2135">
        <f>IF(G2135&lt;&gt;"PM (Maintenance)", I2135, 0)</f>
        <v>0.64083334604899167</v>
      </c>
      <c r="L2135" s="5">
        <f>MAX(tbl_Fact[[#This Row],[TotalBiscuitsMade]],tbl_Fact[[#This Row],[GoodMadeBiscuits]])</f>
        <v>186183</v>
      </c>
      <c r="M2135" s="5">
        <f>IF(tbl_Fact[[#This Row],[Operating_Hours]]&gt;0,tbl_Fact[[#This Row],[Operating_Hours]]*51840,0)</f>
        <v>0</v>
      </c>
    </row>
    <row r="2136" spans="1:13" hidden="1" x14ac:dyDescent="0.2">
      <c r="A2136" t="s">
        <v>5</v>
      </c>
      <c r="B2136" s="1">
        <v>44387.998981481483</v>
      </c>
      <c r="C2136" s="1">
        <v>44388.0003125</v>
      </c>
      <c r="D2136">
        <v>1.9166666269302399</v>
      </c>
      <c r="E2136">
        <v>185452</v>
      </c>
      <c r="F2136">
        <v>186338</v>
      </c>
      <c r="G2136" t="s">
        <v>43</v>
      </c>
      <c r="H2136" t="s">
        <v>26</v>
      </c>
      <c r="I2136">
        <f>tbl_Fact[[#This Row],[Duration]] / 60</f>
        <v>3.1944443782170664E-2</v>
      </c>
      <c r="J2136">
        <f>IF(OR(G2136="Run Time", G2136="CC (Changeover Cleaning)"), I2136, 0)</f>
        <v>3.1944443782170664E-2</v>
      </c>
      <c r="K2136">
        <f>IF(G2136&lt;&gt;"PM (Maintenance)", I2136, 0)</f>
        <v>3.1944443782170664E-2</v>
      </c>
      <c r="L2136" s="5">
        <f>MAX(tbl_Fact[[#This Row],[TotalBiscuitsMade]],tbl_Fact[[#This Row],[GoodMadeBiscuits]])</f>
        <v>186338</v>
      </c>
      <c r="M2136" s="5">
        <f>IF(tbl_Fact[[#This Row],[Operating_Hours]]&gt;0,tbl_Fact[[#This Row],[Operating_Hours]]*51840,0)</f>
        <v>1655.9999656677273</v>
      </c>
    </row>
    <row r="2137" spans="1:13" hidden="1" x14ac:dyDescent="0.2">
      <c r="A2137" t="s">
        <v>5</v>
      </c>
      <c r="B2137" s="1">
        <v>44387.998981481483</v>
      </c>
      <c r="C2137" s="1">
        <v>44387.998981481483</v>
      </c>
      <c r="D2137">
        <v>0</v>
      </c>
      <c r="E2137">
        <v>185576</v>
      </c>
      <c r="F2137">
        <v>186071</v>
      </c>
      <c r="G2137" t="s">
        <v>43</v>
      </c>
      <c r="H2137" t="s">
        <v>26</v>
      </c>
      <c r="I2137">
        <f>tbl_Fact[[#This Row],[Duration]] / 60</f>
        <v>0</v>
      </c>
      <c r="J2137">
        <f>IF(OR(G2137="Run Time", G2137="CC (Changeover Cleaning)"), I2137, 0)</f>
        <v>0</v>
      </c>
      <c r="K2137">
        <f>IF(G2137&lt;&gt;"PM (Maintenance)", I2137, 0)</f>
        <v>0</v>
      </c>
      <c r="L2137" s="5">
        <f>MAX(tbl_Fact[[#This Row],[TotalBiscuitsMade]],tbl_Fact[[#This Row],[GoodMadeBiscuits]])</f>
        <v>186071</v>
      </c>
      <c r="M2137" s="5">
        <f>IF(tbl_Fact[[#This Row],[Operating_Hours]]&gt;0,tbl_Fact[[#This Row],[Operating_Hours]]*51840,0)</f>
        <v>0</v>
      </c>
    </row>
    <row r="2138" spans="1:13" hidden="1" x14ac:dyDescent="0.2">
      <c r="A2138" t="s">
        <v>5</v>
      </c>
      <c r="B2138" s="1">
        <v>44388.0003125</v>
      </c>
      <c r="C2138" s="1">
        <v>44388.01</v>
      </c>
      <c r="D2138">
        <v>13.949999809265099</v>
      </c>
      <c r="E2138">
        <v>195353</v>
      </c>
      <c r="F2138">
        <v>195745</v>
      </c>
      <c r="G2138" t="s">
        <v>44</v>
      </c>
      <c r="H2138" t="s">
        <v>26</v>
      </c>
      <c r="I2138">
        <f>tbl_Fact[[#This Row],[Duration]] / 60</f>
        <v>0.23249999682108499</v>
      </c>
      <c r="J2138">
        <f>IF(OR(G2138="Run Time", G2138="CC (Changeover Cleaning)"), I2138, 0)</f>
        <v>0</v>
      </c>
      <c r="K2138">
        <f>IF(G2138&lt;&gt;"PM (Maintenance)", I2138, 0)</f>
        <v>0.23249999682108499</v>
      </c>
      <c r="L2138" s="5">
        <f>MAX(tbl_Fact[[#This Row],[TotalBiscuitsMade]],tbl_Fact[[#This Row],[GoodMadeBiscuits]])</f>
        <v>195745</v>
      </c>
      <c r="M2138" s="5">
        <f>IF(tbl_Fact[[#This Row],[Operating_Hours]]&gt;0,tbl_Fact[[#This Row],[Operating_Hours]]*51840,0)</f>
        <v>0</v>
      </c>
    </row>
    <row r="2139" spans="1:13" hidden="1" x14ac:dyDescent="0.2">
      <c r="A2139" t="s">
        <v>5</v>
      </c>
      <c r="B2139" s="1">
        <v>44388.01</v>
      </c>
      <c r="C2139" s="1">
        <v>44388.014062499999</v>
      </c>
      <c r="D2139">
        <v>5.8499999046325701</v>
      </c>
      <c r="E2139">
        <v>195510</v>
      </c>
      <c r="F2139">
        <v>195849</v>
      </c>
      <c r="G2139" t="s">
        <v>43</v>
      </c>
      <c r="H2139" t="s">
        <v>26</v>
      </c>
      <c r="I2139">
        <f>tbl_Fact[[#This Row],[Duration]] / 60</f>
        <v>9.749999841054284E-2</v>
      </c>
      <c r="J2139">
        <f>IF(OR(G2139="Run Time", G2139="CC (Changeover Cleaning)"), I2139, 0)</f>
        <v>9.749999841054284E-2</v>
      </c>
      <c r="K2139">
        <f>IF(G2139&lt;&gt;"PM (Maintenance)", I2139, 0)</f>
        <v>9.749999841054284E-2</v>
      </c>
      <c r="L2139" s="5">
        <f>MAX(tbl_Fact[[#This Row],[TotalBiscuitsMade]],tbl_Fact[[#This Row],[GoodMadeBiscuits]])</f>
        <v>195849</v>
      </c>
      <c r="M2139" s="5">
        <f>IF(tbl_Fact[[#This Row],[Operating_Hours]]&gt;0,tbl_Fact[[#This Row],[Operating_Hours]]*51840,0)</f>
        <v>5054.3999176025409</v>
      </c>
    </row>
    <row r="2140" spans="1:13" hidden="1" x14ac:dyDescent="0.2">
      <c r="A2140" t="s">
        <v>5</v>
      </c>
      <c r="B2140" s="1">
        <v>44388.014062499999</v>
      </c>
      <c r="C2140" s="1">
        <v>44388.01494212963</v>
      </c>
      <c r="D2140">
        <v>1.2666666507720901</v>
      </c>
      <c r="E2140">
        <v>195657</v>
      </c>
      <c r="F2140">
        <v>195970</v>
      </c>
      <c r="G2140" t="s">
        <v>44</v>
      </c>
      <c r="H2140" t="s">
        <v>26</v>
      </c>
      <c r="I2140">
        <f>tbl_Fact[[#This Row],[Duration]] / 60</f>
        <v>2.11111108462015E-2</v>
      </c>
      <c r="J2140">
        <f>IF(OR(G2140="Run Time", G2140="CC (Changeover Cleaning)"), I2140, 0)</f>
        <v>0</v>
      </c>
      <c r="K2140">
        <f>IF(G2140&lt;&gt;"PM (Maintenance)", I2140, 0)</f>
        <v>2.11111108462015E-2</v>
      </c>
      <c r="L2140" s="5">
        <f>MAX(tbl_Fact[[#This Row],[TotalBiscuitsMade]],tbl_Fact[[#This Row],[GoodMadeBiscuits]])</f>
        <v>195970</v>
      </c>
      <c r="M2140" s="5">
        <f>IF(tbl_Fact[[#This Row],[Operating_Hours]]&gt;0,tbl_Fact[[#This Row],[Operating_Hours]]*51840,0)</f>
        <v>0</v>
      </c>
    </row>
    <row r="2141" spans="1:13" hidden="1" x14ac:dyDescent="0.2">
      <c r="A2141" t="s">
        <v>5</v>
      </c>
      <c r="B2141" s="1">
        <v>44388.01494212963</v>
      </c>
      <c r="C2141" s="1">
        <v>44388.03701388889</v>
      </c>
      <c r="D2141">
        <v>31.783332824706999</v>
      </c>
      <c r="E2141">
        <v>195802</v>
      </c>
      <c r="F2141">
        <v>454</v>
      </c>
      <c r="G2141" t="s">
        <v>43</v>
      </c>
      <c r="H2141" t="s">
        <v>27</v>
      </c>
      <c r="I2141">
        <f>tbl_Fact[[#This Row],[Duration]] / 60</f>
        <v>0.52972221374511663</v>
      </c>
      <c r="J2141">
        <f>IF(OR(G2141="Run Time", G2141="CC (Changeover Cleaning)"), I2141, 0)</f>
        <v>0.52972221374511663</v>
      </c>
      <c r="K2141">
        <f>IF(G2141&lt;&gt;"PM (Maintenance)", I2141, 0)</f>
        <v>0.52972221374511663</v>
      </c>
      <c r="L2141" s="5">
        <f>MAX(tbl_Fact[[#This Row],[TotalBiscuitsMade]],tbl_Fact[[#This Row],[GoodMadeBiscuits]])</f>
        <v>195802</v>
      </c>
      <c r="M2141" s="5">
        <f>IF(tbl_Fact[[#This Row],[Operating_Hours]]&gt;0,tbl_Fact[[#This Row],[Operating_Hours]]*51840,0)</f>
        <v>27460.799560546846</v>
      </c>
    </row>
    <row r="2142" spans="1:13" hidden="1" x14ac:dyDescent="0.2">
      <c r="A2142" t="s">
        <v>5</v>
      </c>
      <c r="B2142" s="1">
        <v>44388.03701388889</v>
      </c>
      <c r="C2142" s="1">
        <v>44388.046666666669</v>
      </c>
      <c r="D2142">
        <v>13.8999996185303</v>
      </c>
      <c r="E2142">
        <v>195720</v>
      </c>
      <c r="F2142">
        <v>133</v>
      </c>
      <c r="G2142" t="s">
        <v>44</v>
      </c>
      <c r="H2142" t="s">
        <v>27</v>
      </c>
      <c r="I2142">
        <f>tbl_Fact[[#This Row],[Duration]] / 60</f>
        <v>0.23166666030883834</v>
      </c>
      <c r="J2142">
        <f>IF(OR(G2142="Run Time", G2142="CC (Changeover Cleaning)"), I2142, 0)</f>
        <v>0</v>
      </c>
      <c r="K2142">
        <f>IF(G2142&lt;&gt;"PM (Maintenance)", I2142, 0)</f>
        <v>0.23166666030883834</v>
      </c>
      <c r="L2142" s="5">
        <f>MAX(tbl_Fact[[#This Row],[TotalBiscuitsMade]],tbl_Fact[[#This Row],[GoodMadeBiscuits]])</f>
        <v>195720</v>
      </c>
      <c r="M2142" s="5">
        <f>IF(tbl_Fact[[#This Row],[Operating_Hours]]&gt;0,tbl_Fact[[#This Row],[Operating_Hours]]*51840,0)</f>
        <v>0</v>
      </c>
    </row>
    <row r="2143" spans="1:13" hidden="1" x14ac:dyDescent="0.2">
      <c r="A2143" t="s">
        <v>5</v>
      </c>
      <c r="B2143" s="1">
        <v>44388.046666666669</v>
      </c>
      <c r="C2143" s="1">
        <v>44388.047534722224</v>
      </c>
      <c r="D2143">
        <v>1.25</v>
      </c>
      <c r="E2143">
        <v>195607</v>
      </c>
      <c r="F2143">
        <v>365</v>
      </c>
      <c r="G2143" t="s">
        <v>43</v>
      </c>
      <c r="H2143" t="s">
        <v>27</v>
      </c>
      <c r="I2143">
        <f>tbl_Fact[[#This Row],[Duration]] / 60</f>
        <v>2.0833333333333332E-2</v>
      </c>
      <c r="J2143">
        <f>IF(OR(G2143="Run Time", G2143="CC (Changeover Cleaning)"), I2143, 0)</f>
        <v>2.0833333333333332E-2</v>
      </c>
      <c r="K2143">
        <f>IF(G2143&lt;&gt;"PM (Maintenance)", I2143, 0)</f>
        <v>2.0833333333333332E-2</v>
      </c>
      <c r="L2143" s="5">
        <f>MAX(tbl_Fact[[#This Row],[TotalBiscuitsMade]],tbl_Fact[[#This Row],[GoodMadeBiscuits]])</f>
        <v>195607</v>
      </c>
      <c r="M2143" s="5">
        <f>IF(tbl_Fact[[#This Row],[Operating_Hours]]&gt;0,tbl_Fact[[#This Row],[Operating_Hours]]*51840,0)</f>
        <v>1080</v>
      </c>
    </row>
    <row r="2144" spans="1:13" hidden="1" x14ac:dyDescent="0.2">
      <c r="A2144" t="s">
        <v>5</v>
      </c>
      <c r="B2144" s="1">
        <v>44388.047534722224</v>
      </c>
      <c r="C2144" s="1">
        <v>44388.04755787037</v>
      </c>
      <c r="D2144">
        <v>3.3333335071802098E-2</v>
      </c>
      <c r="E2144">
        <v>195460</v>
      </c>
      <c r="F2144">
        <v>402</v>
      </c>
      <c r="G2144" t="s">
        <v>44</v>
      </c>
      <c r="H2144" t="s">
        <v>27</v>
      </c>
      <c r="I2144">
        <f>tbl_Fact[[#This Row],[Duration]] / 60</f>
        <v>5.5555558453003495E-4</v>
      </c>
      <c r="J2144">
        <f>IF(OR(G2144="Run Time", G2144="CC (Changeover Cleaning)"), I2144, 0)</f>
        <v>0</v>
      </c>
      <c r="K2144">
        <f>IF(G2144&lt;&gt;"PM (Maintenance)", I2144, 0)</f>
        <v>5.5555558453003495E-4</v>
      </c>
      <c r="L2144" s="5">
        <f>MAX(tbl_Fact[[#This Row],[TotalBiscuitsMade]],tbl_Fact[[#This Row],[GoodMadeBiscuits]])</f>
        <v>195460</v>
      </c>
      <c r="M2144" s="5">
        <f>IF(tbl_Fact[[#This Row],[Operating_Hours]]&gt;0,tbl_Fact[[#This Row],[Operating_Hours]]*51840,0)</f>
        <v>0</v>
      </c>
    </row>
    <row r="2145" spans="1:13" hidden="1" x14ac:dyDescent="0.2">
      <c r="A2145" t="s">
        <v>5</v>
      </c>
      <c r="B2145" s="1">
        <v>44388.04755787037</v>
      </c>
      <c r="C2145" s="1">
        <v>44388.050902777781</v>
      </c>
      <c r="D2145">
        <v>4.8166666030883798</v>
      </c>
      <c r="E2145">
        <v>195794</v>
      </c>
      <c r="F2145">
        <v>184</v>
      </c>
      <c r="G2145" t="s">
        <v>43</v>
      </c>
      <c r="H2145" t="s">
        <v>27</v>
      </c>
      <c r="I2145">
        <f>tbl_Fact[[#This Row],[Duration]] / 60</f>
        <v>8.0277776718139668E-2</v>
      </c>
      <c r="J2145">
        <f>IF(OR(G2145="Run Time", G2145="CC (Changeover Cleaning)"), I2145, 0)</f>
        <v>8.0277776718139668E-2</v>
      </c>
      <c r="K2145">
        <f>IF(G2145&lt;&gt;"PM (Maintenance)", I2145, 0)</f>
        <v>8.0277776718139668E-2</v>
      </c>
      <c r="L2145" s="5">
        <f>MAX(tbl_Fact[[#This Row],[TotalBiscuitsMade]],tbl_Fact[[#This Row],[GoodMadeBiscuits]])</f>
        <v>195794</v>
      </c>
      <c r="M2145" s="5">
        <f>IF(tbl_Fact[[#This Row],[Operating_Hours]]&gt;0,tbl_Fact[[#This Row],[Operating_Hours]]*51840,0)</f>
        <v>4161.5999450683603</v>
      </c>
    </row>
    <row r="2146" spans="1:13" hidden="1" x14ac:dyDescent="0.2">
      <c r="A2146" t="s">
        <v>5</v>
      </c>
      <c r="B2146" s="1">
        <v>44388.050902777781</v>
      </c>
      <c r="C2146" s="1">
        <v>44388.051678240743</v>
      </c>
      <c r="D2146">
        <v>1.11666667461395</v>
      </c>
      <c r="E2146">
        <v>195437</v>
      </c>
      <c r="F2146">
        <v>403</v>
      </c>
      <c r="G2146" t="s">
        <v>44</v>
      </c>
      <c r="H2146" t="s">
        <v>27</v>
      </c>
      <c r="I2146">
        <f>tbl_Fact[[#This Row],[Duration]] / 60</f>
        <v>1.8611111243565834E-2</v>
      </c>
      <c r="J2146">
        <f>IF(OR(G2146="Run Time", G2146="CC (Changeover Cleaning)"), I2146, 0)</f>
        <v>0</v>
      </c>
      <c r="K2146">
        <f>IF(G2146&lt;&gt;"PM (Maintenance)", I2146, 0)</f>
        <v>1.8611111243565834E-2</v>
      </c>
      <c r="L2146" s="5">
        <f>MAX(tbl_Fact[[#This Row],[TotalBiscuitsMade]],tbl_Fact[[#This Row],[GoodMadeBiscuits]])</f>
        <v>195437</v>
      </c>
      <c r="M2146" s="5">
        <f>IF(tbl_Fact[[#This Row],[Operating_Hours]]&gt;0,tbl_Fact[[#This Row],[Operating_Hours]]*51840,0)</f>
        <v>0</v>
      </c>
    </row>
    <row r="2147" spans="1:13" hidden="1" x14ac:dyDescent="0.2">
      <c r="A2147" t="s">
        <v>5</v>
      </c>
      <c r="B2147" s="1">
        <v>44388.051678240743</v>
      </c>
      <c r="C2147" s="1">
        <v>44388.052627314813</v>
      </c>
      <c r="D2147">
        <v>1.36666667461395</v>
      </c>
      <c r="E2147">
        <v>195713</v>
      </c>
      <c r="F2147">
        <v>496</v>
      </c>
      <c r="G2147" t="s">
        <v>43</v>
      </c>
      <c r="H2147" t="s">
        <v>27</v>
      </c>
      <c r="I2147">
        <f>tbl_Fact[[#This Row],[Duration]] / 60</f>
        <v>2.27777779102325E-2</v>
      </c>
      <c r="J2147">
        <f>IF(OR(G2147="Run Time", G2147="CC (Changeover Cleaning)"), I2147, 0)</f>
        <v>2.27777779102325E-2</v>
      </c>
      <c r="K2147">
        <f>IF(G2147&lt;&gt;"PM (Maintenance)", I2147, 0)</f>
        <v>2.27777779102325E-2</v>
      </c>
      <c r="L2147" s="5">
        <f>MAX(tbl_Fact[[#This Row],[TotalBiscuitsMade]],tbl_Fact[[#This Row],[GoodMadeBiscuits]])</f>
        <v>195713</v>
      </c>
      <c r="M2147" s="5">
        <f>IF(tbl_Fact[[#This Row],[Operating_Hours]]&gt;0,tbl_Fact[[#This Row],[Operating_Hours]]*51840,0)</f>
        <v>1180.8000068664528</v>
      </c>
    </row>
    <row r="2148" spans="1:13" hidden="1" x14ac:dyDescent="0.2">
      <c r="A2148" t="s">
        <v>5</v>
      </c>
      <c r="B2148" s="1">
        <v>44388.052627314813</v>
      </c>
      <c r="C2148" s="1">
        <v>44388.056041666663</v>
      </c>
      <c r="D2148">
        <v>4.9166665077209499</v>
      </c>
      <c r="E2148">
        <v>195807</v>
      </c>
      <c r="F2148">
        <v>299</v>
      </c>
      <c r="G2148" t="s">
        <v>44</v>
      </c>
      <c r="H2148" t="s">
        <v>27</v>
      </c>
      <c r="I2148">
        <f>tbl_Fact[[#This Row],[Duration]] / 60</f>
        <v>8.1944441795349168E-2</v>
      </c>
      <c r="J2148">
        <f>IF(OR(G2148="Run Time", G2148="CC (Changeover Cleaning)"), I2148, 0)</f>
        <v>0</v>
      </c>
      <c r="K2148">
        <f>IF(G2148&lt;&gt;"PM (Maintenance)", I2148, 0)</f>
        <v>8.1944441795349168E-2</v>
      </c>
      <c r="L2148" s="5">
        <f>MAX(tbl_Fact[[#This Row],[TotalBiscuitsMade]],tbl_Fact[[#This Row],[GoodMadeBiscuits]])</f>
        <v>195807</v>
      </c>
      <c r="M2148" s="5">
        <f>IF(tbl_Fact[[#This Row],[Operating_Hours]]&gt;0,tbl_Fact[[#This Row],[Operating_Hours]]*51840,0)</f>
        <v>0</v>
      </c>
    </row>
    <row r="2149" spans="1:13" hidden="1" x14ac:dyDescent="0.2">
      <c r="A2149" t="s">
        <v>5</v>
      </c>
      <c r="B2149" s="1">
        <v>44388.056041666663</v>
      </c>
      <c r="C2149" s="1">
        <v>44388.056655092594</v>
      </c>
      <c r="D2149">
        <v>0.88333332538604703</v>
      </c>
      <c r="E2149">
        <v>195609</v>
      </c>
      <c r="F2149">
        <v>20</v>
      </c>
      <c r="G2149" t="s">
        <v>43</v>
      </c>
      <c r="H2149" t="s">
        <v>27</v>
      </c>
      <c r="I2149">
        <f>tbl_Fact[[#This Row],[Duration]] / 60</f>
        <v>1.4722222089767451E-2</v>
      </c>
      <c r="J2149">
        <f>IF(OR(G2149="Run Time", G2149="CC (Changeover Cleaning)"), I2149, 0)</f>
        <v>1.4722222089767451E-2</v>
      </c>
      <c r="K2149">
        <f>IF(G2149&lt;&gt;"PM (Maintenance)", I2149, 0)</f>
        <v>1.4722222089767451E-2</v>
      </c>
      <c r="L2149" s="5">
        <f>MAX(tbl_Fact[[#This Row],[TotalBiscuitsMade]],tbl_Fact[[#This Row],[GoodMadeBiscuits]])</f>
        <v>195609</v>
      </c>
      <c r="M2149" s="5">
        <f>IF(tbl_Fact[[#This Row],[Operating_Hours]]&gt;0,tbl_Fact[[#This Row],[Operating_Hours]]*51840,0)</f>
        <v>763.19999313354458</v>
      </c>
    </row>
    <row r="2150" spans="1:13" hidden="1" x14ac:dyDescent="0.2">
      <c r="A2150" t="s">
        <v>5</v>
      </c>
      <c r="B2150" s="1">
        <v>44388.056655092594</v>
      </c>
      <c r="C2150" s="1">
        <v>44388.058194444442</v>
      </c>
      <c r="D2150">
        <v>2.2166666984558101</v>
      </c>
      <c r="E2150">
        <v>1532</v>
      </c>
      <c r="F2150">
        <v>1830</v>
      </c>
      <c r="G2150" t="s">
        <v>44</v>
      </c>
      <c r="H2150" t="s">
        <v>27</v>
      </c>
      <c r="I2150">
        <f>tbl_Fact[[#This Row],[Duration]] / 60</f>
        <v>3.6944444974263503E-2</v>
      </c>
      <c r="J2150">
        <f>IF(OR(G2150="Run Time", G2150="CC (Changeover Cleaning)"), I2150, 0)</f>
        <v>0</v>
      </c>
      <c r="K2150">
        <f>IF(G2150&lt;&gt;"PM (Maintenance)", I2150, 0)</f>
        <v>3.6944444974263503E-2</v>
      </c>
      <c r="L2150" s="5">
        <f>MAX(tbl_Fact[[#This Row],[TotalBiscuitsMade]],tbl_Fact[[#This Row],[GoodMadeBiscuits]])</f>
        <v>1830</v>
      </c>
      <c r="M2150" s="5">
        <f>IF(tbl_Fact[[#This Row],[Operating_Hours]]&gt;0,tbl_Fact[[#This Row],[Operating_Hours]]*51840,0)</f>
        <v>0</v>
      </c>
    </row>
    <row r="2151" spans="1:13" hidden="1" x14ac:dyDescent="0.2">
      <c r="A2151" t="s">
        <v>5</v>
      </c>
      <c r="B2151" s="1">
        <v>44388.058194444442</v>
      </c>
      <c r="C2151" s="1">
        <v>44388.059074074074</v>
      </c>
      <c r="D2151">
        <v>1.2666666507720901</v>
      </c>
      <c r="E2151">
        <v>1161</v>
      </c>
      <c r="F2151">
        <v>2057</v>
      </c>
      <c r="G2151" t="s">
        <v>43</v>
      </c>
      <c r="H2151" t="s">
        <v>27</v>
      </c>
      <c r="I2151">
        <f>tbl_Fact[[#This Row],[Duration]] / 60</f>
        <v>2.11111108462015E-2</v>
      </c>
      <c r="J2151">
        <f>IF(OR(G2151="Run Time", G2151="CC (Changeover Cleaning)"), I2151, 0)</f>
        <v>2.11111108462015E-2</v>
      </c>
      <c r="K2151">
        <f>IF(G2151&lt;&gt;"PM (Maintenance)", I2151, 0)</f>
        <v>2.11111108462015E-2</v>
      </c>
      <c r="L2151" s="5">
        <f>MAX(tbl_Fact[[#This Row],[TotalBiscuitsMade]],tbl_Fact[[#This Row],[GoodMadeBiscuits]])</f>
        <v>2057</v>
      </c>
      <c r="M2151" s="5">
        <f>IF(tbl_Fact[[#This Row],[Operating_Hours]]&gt;0,tbl_Fact[[#This Row],[Operating_Hours]]*51840,0)</f>
        <v>1094.3999862670858</v>
      </c>
    </row>
    <row r="2152" spans="1:13" hidden="1" x14ac:dyDescent="0.2">
      <c r="A2152" t="s">
        <v>5</v>
      </c>
      <c r="B2152" s="1">
        <v>44388.059074074074</v>
      </c>
      <c r="C2152" s="1">
        <v>44388.076053240744</v>
      </c>
      <c r="D2152">
        <v>24.450000762939499</v>
      </c>
      <c r="E2152">
        <v>18676</v>
      </c>
      <c r="F2152">
        <v>18837</v>
      </c>
      <c r="G2152" t="s">
        <v>44</v>
      </c>
      <c r="H2152" t="s">
        <v>27</v>
      </c>
      <c r="I2152">
        <f>tbl_Fact[[#This Row],[Duration]] / 60</f>
        <v>0.40750001271565833</v>
      </c>
      <c r="J2152">
        <f>IF(OR(G2152="Run Time", G2152="CC (Changeover Cleaning)"), I2152, 0)</f>
        <v>0</v>
      </c>
      <c r="K2152">
        <f>IF(G2152&lt;&gt;"PM (Maintenance)", I2152, 0)</f>
        <v>0.40750001271565833</v>
      </c>
      <c r="L2152" s="5">
        <f>MAX(tbl_Fact[[#This Row],[TotalBiscuitsMade]],tbl_Fact[[#This Row],[GoodMadeBiscuits]])</f>
        <v>18837</v>
      </c>
      <c r="M2152" s="5">
        <f>IF(tbl_Fact[[#This Row],[Operating_Hours]]&gt;0,tbl_Fact[[#This Row],[Operating_Hours]]*51840,0)</f>
        <v>0</v>
      </c>
    </row>
    <row r="2153" spans="1:13" hidden="1" x14ac:dyDescent="0.2">
      <c r="A2153" t="s">
        <v>5</v>
      </c>
      <c r="B2153" s="1">
        <v>44388.076053240744</v>
      </c>
      <c r="C2153" s="1">
        <v>44388.077604166669</v>
      </c>
      <c r="D2153">
        <v>2.2333333492279102</v>
      </c>
      <c r="E2153">
        <v>18328</v>
      </c>
      <c r="F2153">
        <v>19107</v>
      </c>
      <c r="G2153" t="s">
        <v>43</v>
      </c>
      <c r="H2153" t="s">
        <v>27</v>
      </c>
      <c r="I2153">
        <f>tbl_Fact[[#This Row],[Duration]] / 60</f>
        <v>3.7222222487131834E-2</v>
      </c>
      <c r="J2153">
        <f>IF(OR(G2153="Run Time", G2153="CC (Changeover Cleaning)"), I2153, 0)</f>
        <v>3.7222222487131834E-2</v>
      </c>
      <c r="K2153">
        <f>IF(G2153&lt;&gt;"PM (Maintenance)", I2153, 0)</f>
        <v>3.7222222487131834E-2</v>
      </c>
      <c r="L2153" s="5">
        <f>MAX(tbl_Fact[[#This Row],[TotalBiscuitsMade]],tbl_Fact[[#This Row],[GoodMadeBiscuits]])</f>
        <v>19107</v>
      </c>
      <c r="M2153" s="5">
        <f>IF(tbl_Fact[[#This Row],[Operating_Hours]]&gt;0,tbl_Fact[[#This Row],[Operating_Hours]]*51840,0)</f>
        <v>1929.6000137329142</v>
      </c>
    </row>
    <row r="2154" spans="1:13" hidden="1" x14ac:dyDescent="0.2">
      <c r="A2154" t="s">
        <v>5</v>
      </c>
      <c r="B2154" s="1">
        <v>44388.077604166669</v>
      </c>
      <c r="C2154" s="1">
        <v>44388.078125</v>
      </c>
      <c r="D2154">
        <v>0.75</v>
      </c>
      <c r="E2154">
        <v>18779</v>
      </c>
      <c r="F2154">
        <v>19177</v>
      </c>
      <c r="G2154" t="s">
        <v>44</v>
      </c>
      <c r="H2154" t="s">
        <v>27</v>
      </c>
      <c r="I2154">
        <f>tbl_Fact[[#This Row],[Duration]] / 60</f>
        <v>1.2500000000000001E-2</v>
      </c>
      <c r="J2154">
        <f>IF(OR(G2154="Run Time", G2154="CC (Changeover Cleaning)"), I2154, 0)</f>
        <v>0</v>
      </c>
      <c r="K2154">
        <f>IF(G2154&lt;&gt;"PM (Maintenance)", I2154, 0)</f>
        <v>1.2500000000000001E-2</v>
      </c>
      <c r="L2154" s="5">
        <f>MAX(tbl_Fact[[#This Row],[TotalBiscuitsMade]],tbl_Fact[[#This Row],[GoodMadeBiscuits]])</f>
        <v>19177</v>
      </c>
      <c r="M2154" s="5">
        <f>IF(tbl_Fact[[#This Row],[Operating_Hours]]&gt;0,tbl_Fact[[#This Row],[Operating_Hours]]*51840,0)</f>
        <v>0</v>
      </c>
    </row>
    <row r="2155" spans="1:13" hidden="1" x14ac:dyDescent="0.2">
      <c r="A2155" t="s">
        <v>5</v>
      </c>
      <c r="B2155" s="1">
        <v>44388.078125</v>
      </c>
      <c r="C2155" s="1">
        <v>44388.079201388886</v>
      </c>
      <c r="D2155">
        <v>1.54999995231628</v>
      </c>
      <c r="E2155">
        <v>19011</v>
      </c>
      <c r="F2155">
        <v>19543</v>
      </c>
      <c r="G2155" t="s">
        <v>43</v>
      </c>
      <c r="H2155" t="s">
        <v>27</v>
      </c>
      <c r="I2155">
        <f>tbl_Fact[[#This Row],[Duration]] / 60</f>
        <v>2.5833332538604665E-2</v>
      </c>
      <c r="J2155">
        <f>IF(OR(G2155="Run Time", G2155="CC (Changeover Cleaning)"), I2155, 0)</f>
        <v>2.5833332538604665E-2</v>
      </c>
      <c r="K2155">
        <f>IF(G2155&lt;&gt;"PM (Maintenance)", I2155, 0)</f>
        <v>2.5833332538604665E-2</v>
      </c>
      <c r="L2155" s="5">
        <f>MAX(tbl_Fact[[#This Row],[TotalBiscuitsMade]],tbl_Fact[[#This Row],[GoodMadeBiscuits]])</f>
        <v>19543</v>
      </c>
      <c r="M2155" s="5">
        <f>IF(tbl_Fact[[#This Row],[Operating_Hours]]&gt;0,tbl_Fact[[#This Row],[Operating_Hours]]*51840,0)</f>
        <v>1339.1999588012659</v>
      </c>
    </row>
    <row r="2156" spans="1:13" hidden="1" x14ac:dyDescent="0.2">
      <c r="A2156" t="s">
        <v>5</v>
      </c>
      <c r="B2156" s="1">
        <v>44388.079201388886</v>
      </c>
      <c r="C2156" s="1">
        <v>44388.079594907409</v>
      </c>
      <c r="D2156">
        <v>0.56666666269302401</v>
      </c>
      <c r="E2156">
        <v>19059</v>
      </c>
      <c r="F2156">
        <v>19555</v>
      </c>
      <c r="G2156" t="s">
        <v>44</v>
      </c>
      <c r="H2156" t="s">
        <v>27</v>
      </c>
      <c r="I2156">
        <f>tbl_Fact[[#This Row],[Duration]] / 60</f>
        <v>9.4444443782170668E-3</v>
      </c>
      <c r="J2156">
        <f>IF(OR(G2156="Run Time", G2156="CC (Changeover Cleaning)"), I2156, 0)</f>
        <v>0</v>
      </c>
      <c r="K2156">
        <f>IF(G2156&lt;&gt;"PM (Maintenance)", I2156, 0)</f>
        <v>9.4444443782170668E-3</v>
      </c>
      <c r="L2156" s="5">
        <f>MAX(tbl_Fact[[#This Row],[TotalBiscuitsMade]],tbl_Fact[[#This Row],[GoodMadeBiscuits]])</f>
        <v>19555</v>
      </c>
      <c r="M2156" s="5">
        <f>IF(tbl_Fact[[#This Row],[Operating_Hours]]&gt;0,tbl_Fact[[#This Row],[Operating_Hours]]*51840,0)</f>
        <v>0</v>
      </c>
    </row>
    <row r="2157" spans="1:13" hidden="1" x14ac:dyDescent="0.2">
      <c r="A2157" t="s">
        <v>5</v>
      </c>
      <c r="B2157" s="1">
        <v>44388.079594907409</v>
      </c>
      <c r="C2157" s="1">
        <v>44388.080092592594</v>
      </c>
      <c r="D2157">
        <v>0.71666663885116599</v>
      </c>
      <c r="E2157">
        <v>19076</v>
      </c>
      <c r="F2157">
        <v>19620</v>
      </c>
      <c r="G2157" t="s">
        <v>43</v>
      </c>
      <c r="H2157" t="s">
        <v>27</v>
      </c>
      <c r="I2157">
        <f>tbl_Fact[[#This Row],[Duration]] / 60</f>
        <v>1.1944443980852766E-2</v>
      </c>
      <c r="J2157">
        <f>IF(OR(G2157="Run Time", G2157="CC (Changeover Cleaning)"), I2157, 0)</f>
        <v>1.1944443980852766E-2</v>
      </c>
      <c r="K2157">
        <f>IF(G2157&lt;&gt;"PM (Maintenance)", I2157, 0)</f>
        <v>1.1944443980852766E-2</v>
      </c>
      <c r="L2157" s="5">
        <f>MAX(tbl_Fact[[#This Row],[TotalBiscuitsMade]],tbl_Fact[[#This Row],[GoodMadeBiscuits]])</f>
        <v>19620</v>
      </c>
      <c r="M2157" s="5">
        <f>IF(tbl_Fact[[#This Row],[Operating_Hours]]&gt;0,tbl_Fact[[#This Row],[Operating_Hours]]*51840,0)</f>
        <v>619.19997596740734</v>
      </c>
    </row>
    <row r="2158" spans="1:13" hidden="1" x14ac:dyDescent="0.2">
      <c r="A2158" t="s">
        <v>5</v>
      </c>
      <c r="B2158" s="1">
        <v>44388.080092592594</v>
      </c>
      <c r="C2158" s="1">
        <v>44388.101574074077</v>
      </c>
      <c r="D2158">
        <v>30.933332443237301</v>
      </c>
      <c r="E2158">
        <v>40810</v>
      </c>
      <c r="F2158">
        <v>41360</v>
      </c>
      <c r="G2158" t="s">
        <v>44</v>
      </c>
      <c r="H2158" t="s">
        <v>27</v>
      </c>
      <c r="I2158">
        <f>tbl_Fact[[#This Row],[Duration]] / 60</f>
        <v>0.51555554072062171</v>
      </c>
      <c r="J2158">
        <f>IF(OR(G2158="Run Time", G2158="CC (Changeover Cleaning)"), I2158, 0)</f>
        <v>0</v>
      </c>
      <c r="K2158">
        <f>IF(G2158&lt;&gt;"PM (Maintenance)", I2158, 0)</f>
        <v>0.51555554072062171</v>
      </c>
      <c r="L2158" s="5">
        <f>MAX(tbl_Fact[[#This Row],[TotalBiscuitsMade]],tbl_Fact[[#This Row],[GoodMadeBiscuits]])</f>
        <v>41360</v>
      </c>
      <c r="M2158" s="5">
        <f>IF(tbl_Fact[[#This Row],[Operating_Hours]]&gt;0,tbl_Fact[[#This Row],[Operating_Hours]]*51840,0)</f>
        <v>0</v>
      </c>
    </row>
    <row r="2159" spans="1:13" hidden="1" x14ac:dyDescent="0.2">
      <c r="A2159" t="s">
        <v>5</v>
      </c>
      <c r="B2159" s="1">
        <v>44388.101574074077</v>
      </c>
      <c r="C2159" s="1">
        <v>44388.10328703704</v>
      </c>
      <c r="D2159">
        <v>2.4666666984558101</v>
      </c>
      <c r="E2159">
        <v>40572</v>
      </c>
      <c r="F2159">
        <v>41028</v>
      </c>
      <c r="G2159" t="s">
        <v>43</v>
      </c>
      <c r="H2159" t="s">
        <v>27</v>
      </c>
      <c r="I2159">
        <f>tbl_Fact[[#This Row],[Duration]] / 60</f>
        <v>4.1111111640930169E-2</v>
      </c>
      <c r="J2159">
        <f>IF(OR(G2159="Run Time", G2159="CC (Changeover Cleaning)"), I2159, 0)</f>
        <v>4.1111111640930169E-2</v>
      </c>
      <c r="K2159">
        <f>IF(G2159&lt;&gt;"PM (Maintenance)", I2159, 0)</f>
        <v>4.1111111640930169E-2</v>
      </c>
      <c r="L2159" s="5">
        <f>MAX(tbl_Fact[[#This Row],[TotalBiscuitsMade]],tbl_Fact[[#This Row],[GoodMadeBiscuits]])</f>
        <v>41028</v>
      </c>
      <c r="M2159" s="5">
        <f>IF(tbl_Fact[[#This Row],[Operating_Hours]]&gt;0,tbl_Fact[[#This Row],[Operating_Hours]]*51840,0)</f>
        <v>2131.2000274658199</v>
      </c>
    </row>
    <row r="2160" spans="1:13" hidden="1" x14ac:dyDescent="0.2">
      <c r="A2160" t="s">
        <v>5</v>
      </c>
      <c r="B2160" s="1">
        <v>44388.10328703704</v>
      </c>
      <c r="C2160" s="1">
        <v>44388.103715277779</v>
      </c>
      <c r="D2160">
        <v>0.61666667461395297</v>
      </c>
      <c r="E2160">
        <v>40762</v>
      </c>
      <c r="F2160">
        <v>41446</v>
      </c>
      <c r="G2160" t="s">
        <v>44</v>
      </c>
      <c r="H2160" t="s">
        <v>27</v>
      </c>
      <c r="I2160">
        <f>tbl_Fact[[#This Row],[Duration]] / 60</f>
        <v>1.0277777910232549E-2</v>
      </c>
      <c r="J2160">
        <f>IF(OR(G2160="Run Time", G2160="CC (Changeover Cleaning)"), I2160, 0)</f>
        <v>0</v>
      </c>
      <c r="K2160">
        <f>IF(G2160&lt;&gt;"PM (Maintenance)", I2160, 0)</f>
        <v>1.0277777910232549E-2</v>
      </c>
      <c r="L2160" s="5">
        <f>MAX(tbl_Fact[[#This Row],[TotalBiscuitsMade]],tbl_Fact[[#This Row],[GoodMadeBiscuits]])</f>
        <v>41446</v>
      </c>
      <c r="M2160" s="5">
        <f>IF(tbl_Fact[[#This Row],[Operating_Hours]]&gt;0,tbl_Fact[[#This Row],[Operating_Hours]]*51840,0)</f>
        <v>0</v>
      </c>
    </row>
    <row r="2161" spans="1:13" hidden="1" x14ac:dyDescent="0.2">
      <c r="A2161" t="s">
        <v>5</v>
      </c>
      <c r="B2161" s="1">
        <v>44388.103715277779</v>
      </c>
      <c r="C2161" s="1">
        <v>44388.104131944441</v>
      </c>
      <c r="D2161">
        <v>0.60000002384185802</v>
      </c>
      <c r="E2161">
        <v>40966</v>
      </c>
      <c r="F2161">
        <v>41308</v>
      </c>
      <c r="G2161" t="s">
        <v>43</v>
      </c>
      <c r="H2161" t="s">
        <v>27</v>
      </c>
      <c r="I2161">
        <f>tbl_Fact[[#This Row],[Duration]] / 60</f>
        <v>1.00000003973643E-2</v>
      </c>
      <c r="J2161">
        <f>IF(OR(G2161="Run Time", G2161="CC (Changeover Cleaning)"), I2161, 0)</f>
        <v>1.00000003973643E-2</v>
      </c>
      <c r="K2161">
        <f>IF(G2161&lt;&gt;"PM (Maintenance)", I2161, 0)</f>
        <v>1.00000003973643E-2</v>
      </c>
      <c r="L2161" s="5">
        <f>MAX(tbl_Fact[[#This Row],[TotalBiscuitsMade]],tbl_Fact[[#This Row],[GoodMadeBiscuits]])</f>
        <v>41308</v>
      </c>
      <c r="M2161" s="5">
        <f>IF(tbl_Fact[[#This Row],[Operating_Hours]]&gt;0,tbl_Fact[[#This Row],[Operating_Hours]]*51840,0)</f>
        <v>518.40002059936535</v>
      </c>
    </row>
    <row r="2162" spans="1:13" hidden="1" x14ac:dyDescent="0.2">
      <c r="A2162" t="s">
        <v>5</v>
      </c>
      <c r="B2162" s="1">
        <v>44388.104131944441</v>
      </c>
      <c r="C2162" s="1">
        <v>44388.133506944447</v>
      </c>
      <c r="D2162">
        <v>42.299999237060497</v>
      </c>
      <c r="E2162">
        <v>70354</v>
      </c>
      <c r="F2162">
        <v>71093</v>
      </c>
      <c r="G2162" t="s">
        <v>44</v>
      </c>
      <c r="H2162" t="s">
        <v>27</v>
      </c>
      <c r="I2162">
        <f>tbl_Fact[[#This Row],[Duration]] / 60</f>
        <v>0.70499998728434166</v>
      </c>
      <c r="J2162">
        <f>IF(OR(G2162="Run Time", G2162="CC (Changeover Cleaning)"), I2162, 0)</f>
        <v>0</v>
      </c>
      <c r="K2162">
        <f>IF(G2162&lt;&gt;"PM (Maintenance)", I2162, 0)</f>
        <v>0.70499998728434166</v>
      </c>
      <c r="L2162" s="5">
        <f>MAX(tbl_Fact[[#This Row],[TotalBiscuitsMade]],tbl_Fact[[#This Row],[GoodMadeBiscuits]])</f>
        <v>71093</v>
      </c>
      <c r="M2162" s="5">
        <f>IF(tbl_Fact[[#This Row],[Operating_Hours]]&gt;0,tbl_Fact[[#This Row],[Operating_Hours]]*51840,0)</f>
        <v>0</v>
      </c>
    </row>
    <row r="2163" spans="1:13" hidden="1" x14ac:dyDescent="0.2">
      <c r="A2163" t="s">
        <v>10</v>
      </c>
      <c r="B2163" s="1">
        <v>44388.132997685185</v>
      </c>
      <c r="C2163" s="1">
        <v>44388.136099537034</v>
      </c>
      <c r="D2163">
        <v>4.4749832153320304</v>
      </c>
      <c r="E2163">
        <v>0</v>
      </c>
      <c r="F2163">
        <v>457</v>
      </c>
      <c r="G2163" t="s">
        <v>43</v>
      </c>
      <c r="H2163" t="s">
        <v>27</v>
      </c>
      <c r="I2163">
        <f>tbl_Fact[[#This Row],[Duration]] / 60</f>
        <v>7.4583053588867174E-2</v>
      </c>
      <c r="J2163">
        <f>IF(OR(G2163="Run Time", G2163="CC (Changeover Cleaning)"), I2163, 0)</f>
        <v>7.4583053588867174E-2</v>
      </c>
      <c r="K2163">
        <f>IF(G2163&lt;&gt;"PM (Maintenance)", I2163, 0)</f>
        <v>7.4583053588867174E-2</v>
      </c>
      <c r="L2163" s="5">
        <f>MAX(tbl_Fact[[#This Row],[TotalBiscuitsMade]],tbl_Fact[[#This Row],[GoodMadeBiscuits]])</f>
        <v>457</v>
      </c>
      <c r="M2163" s="5">
        <f>IF(tbl_Fact[[#This Row],[Operating_Hours]]&gt;0,tbl_Fact[[#This Row],[Operating_Hours]]*51840,0)</f>
        <v>3866.3854980468741</v>
      </c>
    </row>
    <row r="2164" spans="1:13" hidden="1" x14ac:dyDescent="0.2">
      <c r="A2164" t="s">
        <v>5</v>
      </c>
      <c r="B2164" s="1">
        <v>44388.133506944447</v>
      </c>
      <c r="C2164" s="1">
        <v>44388.136307870373</v>
      </c>
      <c r="D2164">
        <v>4.0333333015441903</v>
      </c>
      <c r="E2164">
        <v>70747</v>
      </c>
      <c r="F2164">
        <v>70931</v>
      </c>
      <c r="G2164" t="s">
        <v>43</v>
      </c>
      <c r="H2164" t="s">
        <v>27</v>
      </c>
      <c r="I2164">
        <f>tbl_Fact[[#This Row],[Duration]] / 60</f>
        <v>6.7222221692403175E-2</v>
      </c>
      <c r="J2164">
        <f>IF(OR(G2164="Run Time", G2164="CC (Changeover Cleaning)"), I2164, 0)</f>
        <v>6.7222221692403175E-2</v>
      </c>
      <c r="K2164">
        <f>IF(G2164&lt;&gt;"PM (Maintenance)", I2164, 0)</f>
        <v>6.7222221692403175E-2</v>
      </c>
      <c r="L2164" s="5">
        <f>MAX(tbl_Fact[[#This Row],[TotalBiscuitsMade]],tbl_Fact[[#This Row],[GoodMadeBiscuits]])</f>
        <v>70931</v>
      </c>
      <c r="M2164" s="5">
        <f>IF(tbl_Fact[[#This Row],[Operating_Hours]]&gt;0,tbl_Fact[[#This Row],[Operating_Hours]]*51840,0)</f>
        <v>3484.7999725341806</v>
      </c>
    </row>
    <row r="2165" spans="1:13" hidden="1" x14ac:dyDescent="0.2">
      <c r="A2165" t="s">
        <v>10</v>
      </c>
      <c r="B2165" s="1">
        <v>44388.136099537034</v>
      </c>
      <c r="C2165" s="1">
        <v>44388.215509259258</v>
      </c>
      <c r="D2165">
        <v>114.34498596191401</v>
      </c>
      <c r="E2165">
        <v>0</v>
      </c>
      <c r="F2165">
        <v>5</v>
      </c>
      <c r="G2165" t="s">
        <v>44</v>
      </c>
      <c r="H2165" t="s">
        <v>27</v>
      </c>
      <c r="I2165">
        <f>tbl_Fact[[#This Row],[Duration]] / 60</f>
        <v>1.9057497660319</v>
      </c>
      <c r="J2165">
        <f>IF(OR(G2165="Run Time", G2165="CC (Changeover Cleaning)"), I2165, 0)</f>
        <v>0</v>
      </c>
      <c r="K2165">
        <f>IF(G2165&lt;&gt;"PM (Maintenance)", I2165, 0)</f>
        <v>1.9057497660319</v>
      </c>
      <c r="L2165" s="5">
        <f>MAX(tbl_Fact[[#This Row],[TotalBiscuitsMade]],tbl_Fact[[#This Row],[GoodMadeBiscuits]])</f>
        <v>5</v>
      </c>
      <c r="M2165" s="5">
        <f>IF(tbl_Fact[[#This Row],[Operating_Hours]]&gt;0,tbl_Fact[[#This Row],[Operating_Hours]]*51840,0)</f>
        <v>0</v>
      </c>
    </row>
    <row r="2166" spans="1:13" hidden="1" x14ac:dyDescent="0.2">
      <c r="A2166" t="s">
        <v>5</v>
      </c>
      <c r="B2166" s="1">
        <v>44388.136307870373</v>
      </c>
      <c r="C2166" s="1">
        <v>44388.143263888887</v>
      </c>
      <c r="D2166">
        <v>10.0166664123535</v>
      </c>
      <c r="E2166">
        <v>77310</v>
      </c>
      <c r="F2166">
        <v>77747</v>
      </c>
      <c r="G2166" t="s">
        <v>44</v>
      </c>
      <c r="H2166" t="s">
        <v>27</v>
      </c>
      <c r="I2166">
        <f>tbl_Fact[[#This Row],[Duration]] / 60</f>
        <v>0.16694444020589166</v>
      </c>
      <c r="J2166">
        <f>IF(OR(G2166="Run Time", G2166="CC (Changeover Cleaning)"), I2166, 0)</f>
        <v>0</v>
      </c>
      <c r="K2166">
        <f>IF(G2166&lt;&gt;"PM (Maintenance)", I2166, 0)</f>
        <v>0.16694444020589166</v>
      </c>
      <c r="L2166" s="5">
        <f>MAX(tbl_Fact[[#This Row],[TotalBiscuitsMade]],tbl_Fact[[#This Row],[GoodMadeBiscuits]])</f>
        <v>77747</v>
      </c>
      <c r="M2166" s="5">
        <f>IF(tbl_Fact[[#This Row],[Operating_Hours]]&gt;0,tbl_Fact[[#This Row],[Operating_Hours]]*51840,0)</f>
        <v>0</v>
      </c>
    </row>
    <row r="2167" spans="1:13" hidden="1" x14ac:dyDescent="0.2">
      <c r="A2167" t="s">
        <v>5</v>
      </c>
      <c r="B2167" s="1">
        <v>44388.143263888887</v>
      </c>
      <c r="C2167" s="1">
        <v>44388.14503472222</v>
      </c>
      <c r="D2167">
        <v>2.5499999523162802</v>
      </c>
      <c r="E2167">
        <v>77467</v>
      </c>
      <c r="F2167">
        <v>77924</v>
      </c>
      <c r="G2167" t="s">
        <v>43</v>
      </c>
      <c r="H2167" t="s">
        <v>27</v>
      </c>
      <c r="I2167">
        <f>tbl_Fact[[#This Row],[Duration]] / 60</f>
        <v>4.2499999205271338E-2</v>
      </c>
      <c r="J2167">
        <f>IF(OR(G2167="Run Time", G2167="CC (Changeover Cleaning)"), I2167, 0)</f>
        <v>4.2499999205271338E-2</v>
      </c>
      <c r="K2167">
        <f>IF(G2167&lt;&gt;"PM (Maintenance)", I2167, 0)</f>
        <v>4.2499999205271338E-2</v>
      </c>
      <c r="L2167" s="5">
        <f>MAX(tbl_Fact[[#This Row],[TotalBiscuitsMade]],tbl_Fact[[#This Row],[GoodMadeBiscuits]])</f>
        <v>77924</v>
      </c>
      <c r="M2167" s="5">
        <f>IF(tbl_Fact[[#This Row],[Operating_Hours]]&gt;0,tbl_Fact[[#This Row],[Operating_Hours]]*51840,0)</f>
        <v>2203.1999588012663</v>
      </c>
    </row>
    <row r="2168" spans="1:13" hidden="1" x14ac:dyDescent="0.2">
      <c r="A2168" t="s">
        <v>5</v>
      </c>
      <c r="B2168" s="1">
        <v>44388.14503472222</v>
      </c>
      <c r="C2168" s="1">
        <v>44388.145185185182</v>
      </c>
      <c r="D2168">
        <v>0.21666666865348799</v>
      </c>
      <c r="E2168">
        <v>77418</v>
      </c>
      <c r="F2168">
        <v>77680</v>
      </c>
      <c r="G2168" t="s">
        <v>44</v>
      </c>
      <c r="H2168" t="s">
        <v>27</v>
      </c>
      <c r="I2168">
        <f>tbl_Fact[[#This Row],[Duration]] / 60</f>
        <v>3.6111111442247998E-3</v>
      </c>
      <c r="J2168">
        <f>IF(OR(G2168="Run Time", G2168="CC (Changeover Cleaning)"), I2168, 0)</f>
        <v>0</v>
      </c>
      <c r="K2168">
        <f>IF(G2168&lt;&gt;"PM (Maintenance)", I2168, 0)</f>
        <v>3.6111111442247998E-3</v>
      </c>
      <c r="L2168" s="5">
        <f>MAX(tbl_Fact[[#This Row],[TotalBiscuitsMade]],tbl_Fact[[#This Row],[GoodMadeBiscuits]])</f>
        <v>77680</v>
      </c>
      <c r="M2168" s="5">
        <f>IF(tbl_Fact[[#This Row],[Operating_Hours]]&gt;0,tbl_Fact[[#This Row],[Operating_Hours]]*51840,0)</f>
        <v>0</v>
      </c>
    </row>
    <row r="2169" spans="1:13" hidden="1" x14ac:dyDescent="0.2">
      <c r="A2169" t="s">
        <v>5</v>
      </c>
      <c r="B2169" s="1">
        <v>44388.145185185182</v>
      </c>
      <c r="C2169" s="1">
        <v>44388.145451388889</v>
      </c>
      <c r="D2169">
        <v>0.38333332538604697</v>
      </c>
      <c r="E2169">
        <v>77600</v>
      </c>
      <c r="F2169">
        <v>77765</v>
      </c>
      <c r="G2169" t="s">
        <v>43</v>
      </c>
      <c r="H2169" t="s">
        <v>27</v>
      </c>
      <c r="I2169">
        <f>tbl_Fact[[#This Row],[Duration]] / 60</f>
        <v>6.3888887564341164E-3</v>
      </c>
      <c r="J2169">
        <f>IF(OR(G2169="Run Time", G2169="CC (Changeover Cleaning)"), I2169, 0)</f>
        <v>6.3888887564341164E-3</v>
      </c>
      <c r="K2169">
        <f>IF(G2169&lt;&gt;"PM (Maintenance)", I2169, 0)</f>
        <v>6.3888887564341164E-3</v>
      </c>
      <c r="L2169" s="5">
        <f>MAX(tbl_Fact[[#This Row],[TotalBiscuitsMade]],tbl_Fact[[#This Row],[GoodMadeBiscuits]])</f>
        <v>77765</v>
      </c>
      <c r="M2169" s="5">
        <f>IF(tbl_Fact[[#This Row],[Operating_Hours]]&gt;0,tbl_Fact[[#This Row],[Operating_Hours]]*51840,0)</f>
        <v>331.19999313354458</v>
      </c>
    </row>
    <row r="2170" spans="1:13" hidden="1" x14ac:dyDescent="0.2">
      <c r="A2170" t="s">
        <v>5</v>
      </c>
      <c r="B2170" s="1">
        <v>44388.145451388889</v>
      </c>
      <c r="C2170" s="1">
        <v>44388.146111111113</v>
      </c>
      <c r="D2170">
        <v>0.94999998807907104</v>
      </c>
      <c r="E2170">
        <v>77740</v>
      </c>
      <c r="F2170">
        <v>78380</v>
      </c>
      <c r="G2170" t="s">
        <v>44</v>
      </c>
      <c r="H2170" t="s">
        <v>27</v>
      </c>
      <c r="I2170">
        <f>tbl_Fact[[#This Row],[Duration]] / 60</f>
        <v>1.5833333134651184E-2</v>
      </c>
      <c r="J2170">
        <f>IF(OR(G2170="Run Time", G2170="CC (Changeover Cleaning)"), I2170, 0)</f>
        <v>0</v>
      </c>
      <c r="K2170">
        <f>IF(G2170&lt;&gt;"PM (Maintenance)", I2170, 0)</f>
        <v>1.5833333134651184E-2</v>
      </c>
      <c r="L2170" s="5">
        <f>MAX(tbl_Fact[[#This Row],[TotalBiscuitsMade]],tbl_Fact[[#This Row],[GoodMadeBiscuits]])</f>
        <v>78380</v>
      </c>
      <c r="M2170" s="5">
        <f>IF(tbl_Fact[[#This Row],[Operating_Hours]]&gt;0,tbl_Fact[[#This Row],[Operating_Hours]]*51840,0)</f>
        <v>0</v>
      </c>
    </row>
    <row r="2171" spans="1:13" hidden="1" x14ac:dyDescent="0.2">
      <c r="A2171" t="s">
        <v>5</v>
      </c>
      <c r="B2171" s="1">
        <v>44388.146111111113</v>
      </c>
      <c r="C2171" s="1">
        <v>44388.147650462961</v>
      </c>
      <c r="D2171">
        <v>2.2166666984558101</v>
      </c>
      <c r="E2171">
        <v>77809</v>
      </c>
      <c r="F2171">
        <v>78229</v>
      </c>
      <c r="G2171" t="s">
        <v>43</v>
      </c>
      <c r="H2171" t="s">
        <v>27</v>
      </c>
      <c r="I2171">
        <f>tbl_Fact[[#This Row],[Duration]] / 60</f>
        <v>3.6944444974263503E-2</v>
      </c>
      <c r="J2171">
        <f>IF(OR(G2171="Run Time", G2171="CC (Changeover Cleaning)"), I2171, 0)</f>
        <v>3.6944444974263503E-2</v>
      </c>
      <c r="K2171">
        <f>IF(G2171&lt;&gt;"PM (Maintenance)", I2171, 0)</f>
        <v>3.6944444974263503E-2</v>
      </c>
      <c r="L2171" s="5">
        <f>MAX(tbl_Fact[[#This Row],[TotalBiscuitsMade]],tbl_Fact[[#This Row],[GoodMadeBiscuits]])</f>
        <v>78229</v>
      </c>
      <c r="M2171" s="5">
        <f>IF(tbl_Fact[[#This Row],[Operating_Hours]]&gt;0,tbl_Fact[[#This Row],[Operating_Hours]]*51840,0)</f>
        <v>1915.2000274658201</v>
      </c>
    </row>
    <row r="2172" spans="1:13" hidden="1" x14ac:dyDescent="0.2">
      <c r="A2172" t="s">
        <v>5</v>
      </c>
      <c r="B2172" s="1">
        <v>44388.147650462961</v>
      </c>
      <c r="C2172" s="1">
        <v>44388.150613425925</v>
      </c>
      <c r="D2172">
        <v>4.2666668891906703</v>
      </c>
      <c r="E2172">
        <v>80525</v>
      </c>
      <c r="F2172">
        <v>81040</v>
      </c>
      <c r="G2172" t="s">
        <v>44</v>
      </c>
      <c r="H2172" t="s">
        <v>27</v>
      </c>
      <c r="I2172">
        <f>tbl_Fact[[#This Row],[Duration]] / 60</f>
        <v>7.1111114819844501E-2</v>
      </c>
      <c r="J2172">
        <f>IF(OR(G2172="Run Time", G2172="CC (Changeover Cleaning)"), I2172, 0)</f>
        <v>0</v>
      </c>
      <c r="K2172">
        <f>IF(G2172&lt;&gt;"PM (Maintenance)", I2172, 0)</f>
        <v>7.1111114819844501E-2</v>
      </c>
      <c r="L2172" s="5">
        <f>MAX(tbl_Fact[[#This Row],[TotalBiscuitsMade]],tbl_Fact[[#This Row],[GoodMadeBiscuits]])</f>
        <v>81040</v>
      </c>
      <c r="M2172" s="5">
        <f>IF(tbl_Fact[[#This Row],[Operating_Hours]]&gt;0,tbl_Fact[[#This Row],[Operating_Hours]]*51840,0)</f>
        <v>0</v>
      </c>
    </row>
    <row r="2173" spans="1:13" hidden="1" x14ac:dyDescent="0.2">
      <c r="A2173" t="s">
        <v>5</v>
      </c>
      <c r="B2173" s="1">
        <v>44388.150613425925</v>
      </c>
      <c r="C2173" s="1">
        <v>44388.153090277781</v>
      </c>
      <c r="D2173">
        <v>3.5666666030883798</v>
      </c>
      <c r="E2173">
        <v>80559</v>
      </c>
      <c r="F2173">
        <v>81196</v>
      </c>
      <c r="G2173" t="s">
        <v>43</v>
      </c>
      <c r="H2173" t="s">
        <v>27</v>
      </c>
      <c r="I2173">
        <f>tbl_Fact[[#This Row],[Duration]] / 60</f>
        <v>5.9444443384806332E-2</v>
      </c>
      <c r="J2173">
        <f>IF(OR(G2173="Run Time", G2173="CC (Changeover Cleaning)"), I2173, 0)</f>
        <v>5.9444443384806332E-2</v>
      </c>
      <c r="K2173">
        <f>IF(G2173&lt;&gt;"PM (Maintenance)", I2173, 0)</f>
        <v>5.9444443384806332E-2</v>
      </c>
      <c r="L2173" s="5">
        <f>MAX(tbl_Fact[[#This Row],[TotalBiscuitsMade]],tbl_Fact[[#This Row],[GoodMadeBiscuits]])</f>
        <v>81196</v>
      </c>
      <c r="M2173" s="5">
        <f>IF(tbl_Fact[[#This Row],[Operating_Hours]]&gt;0,tbl_Fact[[#This Row],[Operating_Hours]]*51840,0)</f>
        <v>3081.5999450683603</v>
      </c>
    </row>
    <row r="2174" spans="1:13" hidden="1" x14ac:dyDescent="0.2">
      <c r="A2174" t="s">
        <v>5</v>
      </c>
      <c r="B2174" s="1">
        <v>44388.153090277781</v>
      </c>
      <c r="C2174" s="1">
        <v>44388.162893518522</v>
      </c>
      <c r="D2174">
        <v>14.1166667938232</v>
      </c>
      <c r="E2174">
        <v>89993</v>
      </c>
      <c r="F2174">
        <v>90470</v>
      </c>
      <c r="G2174" t="s">
        <v>44</v>
      </c>
      <c r="H2174" t="s">
        <v>27</v>
      </c>
      <c r="I2174">
        <f>tbl_Fact[[#This Row],[Duration]] / 60</f>
        <v>0.23527777989705331</v>
      </c>
      <c r="J2174">
        <f>IF(OR(G2174="Run Time", G2174="CC (Changeover Cleaning)"), I2174, 0)</f>
        <v>0</v>
      </c>
      <c r="K2174">
        <f>IF(G2174&lt;&gt;"PM (Maintenance)", I2174, 0)</f>
        <v>0.23527777989705331</v>
      </c>
      <c r="L2174" s="5">
        <f>MAX(tbl_Fact[[#This Row],[TotalBiscuitsMade]],tbl_Fact[[#This Row],[GoodMadeBiscuits]])</f>
        <v>90470</v>
      </c>
      <c r="M2174" s="5">
        <f>IF(tbl_Fact[[#This Row],[Operating_Hours]]&gt;0,tbl_Fact[[#This Row],[Operating_Hours]]*51840,0)</f>
        <v>0</v>
      </c>
    </row>
    <row r="2175" spans="1:13" hidden="1" x14ac:dyDescent="0.2">
      <c r="A2175" t="s">
        <v>5</v>
      </c>
      <c r="B2175" s="1">
        <v>44388.162893518522</v>
      </c>
      <c r="C2175" s="1">
        <v>44388.168819444443</v>
      </c>
      <c r="D2175">
        <v>8.5333337783813494</v>
      </c>
      <c r="E2175">
        <v>90158</v>
      </c>
      <c r="F2175">
        <v>90690</v>
      </c>
      <c r="G2175" t="s">
        <v>43</v>
      </c>
      <c r="H2175" t="s">
        <v>27</v>
      </c>
      <c r="I2175">
        <f>tbl_Fact[[#This Row],[Duration]] / 60</f>
        <v>0.14222222963968917</v>
      </c>
      <c r="J2175">
        <f>IF(OR(G2175="Run Time", G2175="CC (Changeover Cleaning)"), I2175, 0)</f>
        <v>0.14222222963968917</v>
      </c>
      <c r="K2175">
        <f>IF(G2175&lt;&gt;"PM (Maintenance)", I2175, 0)</f>
        <v>0.14222222963968917</v>
      </c>
      <c r="L2175" s="5">
        <f>MAX(tbl_Fact[[#This Row],[TotalBiscuitsMade]],tbl_Fact[[#This Row],[GoodMadeBiscuits]])</f>
        <v>90690</v>
      </c>
      <c r="M2175" s="5">
        <f>IF(tbl_Fact[[#This Row],[Operating_Hours]]&gt;0,tbl_Fact[[#This Row],[Operating_Hours]]*51840,0)</f>
        <v>7372.8003845214862</v>
      </c>
    </row>
    <row r="2176" spans="1:13" hidden="1" x14ac:dyDescent="0.2">
      <c r="A2176" t="s">
        <v>5</v>
      </c>
      <c r="B2176" s="1">
        <v>44388.168819444443</v>
      </c>
      <c r="C2176" s="1">
        <v>44388.208761574075</v>
      </c>
      <c r="D2176">
        <v>57.516666412353501</v>
      </c>
      <c r="E2176">
        <v>130706</v>
      </c>
      <c r="F2176">
        <v>131224</v>
      </c>
      <c r="G2176" t="s">
        <v>44</v>
      </c>
      <c r="H2176" t="s">
        <v>27</v>
      </c>
      <c r="I2176">
        <f>tbl_Fact[[#This Row],[Duration]] / 60</f>
        <v>0.95861110687255835</v>
      </c>
      <c r="J2176">
        <f>IF(OR(G2176="Run Time", G2176="CC (Changeover Cleaning)"), I2176, 0)</f>
        <v>0</v>
      </c>
      <c r="K2176">
        <f>IF(G2176&lt;&gt;"PM (Maintenance)", I2176, 0)</f>
        <v>0.95861110687255835</v>
      </c>
      <c r="L2176" s="5">
        <f>MAX(tbl_Fact[[#This Row],[TotalBiscuitsMade]],tbl_Fact[[#This Row],[GoodMadeBiscuits]])</f>
        <v>131224</v>
      </c>
      <c r="M2176" s="5">
        <f>IF(tbl_Fact[[#This Row],[Operating_Hours]]&gt;0,tbl_Fact[[#This Row],[Operating_Hours]]*51840,0)</f>
        <v>0</v>
      </c>
    </row>
    <row r="2177" spans="1:13" hidden="1" x14ac:dyDescent="0.2">
      <c r="A2177" t="s">
        <v>5</v>
      </c>
      <c r="B2177" s="1">
        <v>44388.208761574075</v>
      </c>
      <c r="C2177" s="1">
        <v>44388.210034722222</v>
      </c>
      <c r="D2177">
        <v>1.8333333730697601</v>
      </c>
      <c r="E2177">
        <v>130552</v>
      </c>
      <c r="F2177">
        <v>131096</v>
      </c>
      <c r="G2177" t="s">
        <v>43</v>
      </c>
      <c r="H2177" t="s">
        <v>27</v>
      </c>
      <c r="I2177">
        <f>tbl_Fact[[#This Row],[Duration]] / 60</f>
        <v>3.0555556217829336E-2</v>
      </c>
      <c r="J2177">
        <f>IF(OR(G2177="Run Time", G2177="CC (Changeover Cleaning)"), I2177, 0)</f>
        <v>3.0555556217829336E-2</v>
      </c>
      <c r="K2177">
        <f>IF(G2177&lt;&gt;"PM (Maintenance)", I2177, 0)</f>
        <v>3.0555556217829336E-2</v>
      </c>
      <c r="L2177" s="5">
        <f>MAX(tbl_Fact[[#This Row],[TotalBiscuitsMade]],tbl_Fact[[#This Row],[GoodMadeBiscuits]])</f>
        <v>131096</v>
      </c>
      <c r="M2177" s="5">
        <f>IF(tbl_Fact[[#This Row],[Operating_Hours]]&gt;0,tbl_Fact[[#This Row],[Operating_Hours]]*51840,0)</f>
        <v>1584.0000343322727</v>
      </c>
    </row>
    <row r="2178" spans="1:13" hidden="1" x14ac:dyDescent="0.2">
      <c r="A2178" t="s">
        <v>5</v>
      </c>
      <c r="B2178" s="1">
        <v>44388.210034722222</v>
      </c>
      <c r="C2178" s="1">
        <v>44388.210613425923</v>
      </c>
      <c r="D2178">
        <v>0.83333331346511796</v>
      </c>
      <c r="E2178">
        <v>130754</v>
      </c>
      <c r="F2178">
        <v>131448</v>
      </c>
      <c r="G2178" t="s">
        <v>44</v>
      </c>
      <c r="H2178" t="s">
        <v>27</v>
      </c>
      <c r="I2178">
        <f>tbl_Fact[[#This Row],[Duration]] / 60</f>
        <v>1.3888888557751966E-2</v>
      </c>
      <c r="J2178">
        <f>IF(OR(G2178="Run Time", G2178="CC (Changeover Cleaning)"), I2178, 0)</f>
        <v>0</v>
      </c>
      <c r="K2178">
        <f>IF(G2178&lt;&gt;"PM (Maintenance)", I2178, 0)</f>
        <v>1.3888888557751966E-2</v>
      </c>
      <c r="L2178" s="5">
        <f>MAX(tbl_Fact[[#This Row],[TotalBiscuitsMade]],tbl_Fact[[#This Row],[GoodMadeBiscuits]])</f>
        <v>131448</v>
      </c>
      <c r="M2178" s="5">
        <f>IF(tbl_Fact[[#This Row],[Operating_Hours]]&gt;0,tbl_Fact[[#This Row],[Operating_Hours]]*51840,0)</f>
        <v>0</v>
      </c>
    </row>
    <row r="2179" spans="1:13" hidden="1" x14ac:dyDescent="0.2">
      <c r="A2179" t="s">
        <v>5</v>
      </c>
      <c r="B2179" s="1">
        <v>44388.210613425923</v>
      </c>
      <c r="C2179" s="1">
        <v>44388.2109375</v>
      </c>
      <c r="D2179">
        <v>0.46666666865348799</v>
      </c>
      <c r="E2179">
        <v>131065</v>
      </c>
      <c r="F2179">
        <v>131607</v>
      </c>
      <c r="G2179" t="s">
        <v>43</v>
      </c>
      <c r="H2179" t="s">
        <v>27</v>
      </c>
      <c r="I2179">
        <f>tbl_Fact[[#This Row],[Duration]] / 60</f>
        <v>7.7777778108914664E-3</v>
      </c>
      <c r="J2179">
        <f>IF(OR(G2179="Run Time", G2179="CC (Changeover Cleaning)"), I2179, 0)</f>
        <v>7.7777778108914664E-3</v>
      </c>
      <c r="K2179">
        <f>IF(G2179&lt;&gt;"PM (Maintenance)", I2179, 0)</f>
        <v>7.7777778108914664E-3</v>
      </c>
      <c r="L2179" s="5">
        <f>MAX(tbl_Fact[[#This Row],[TotalBiscuitsMade]],tbl_Fact[[#This Row],[GoodMadeBiscuits]])</f>
        <v>131607</v>
      </c>
      <c r="M2179" s="5">
        <f>IF(tbl_Fact[[#This Row],[Operating_Hours]]&gt;0,tbl_Fact[[#This Row],[Operating_Hours]]*51840,0)</f>
        <v>403.2000017166136</v>
      </c>
    </row>
    <row r="2180" spans="1:13" hidden="1" x14ac:dyDescent="0.2">
      <c r="A2180" t="s">
        <v>5</v>
      </c>
      <c r="B2180" s="1">
        <v>44388.2109375</v>
      </c>
      <c r="C2180" s="1">
        <v>44388.216319444444</v>
      </c>
      <c r="D2180">
        <v>7.75</v>
      </c>
      <c r="E2180">
        <v>135775</v>
      </c>
      <c r="F2180">
        <v>136141</v>
      </c>
      <c r="G2180" t="s">
        <v>44</v>
      </c>
      <c r="H2180" t="s">
        <v>27</v>
      </c>
      <c r="I2180">
        <f>tbl_Fact[[#This Row],[Duration]] / 60</f>
        <v>0.12916666666666668</v>
      </c>
      <c r="J2180">
        <f>IF(OR(G2180="Run Time", G2180="CC (Changeover Cleaning)"), I2180, 0)</f>
        <v>0</v>
      </c>
      <c r="K2180">
        <f>IF(G2180&lt;&gt;"PM (Maintenance)", I2180, 0)</f>
        <v>0.12916666666666668</v>
      </c>
      <c r="L2180" s="5">
        <f>MAX(tbl_Fact[[#This Row],[TotalBiscuitsMade]],tbl_Fact[[#This Row],[GoodMadeBiscuits]])</f>
        <v>136141</v>
      </c>
      <c r="M2180" s="5">
        <f>IF(tbl_Fact[[#This Row],[Operating_Hours]]&gt;0,tbl_Fact[[#This Row],[Operating_Hours]]*51840,0)</f>
        <v>0</v>
      </c>
    </row>
    <row r="2181" spans="1:13" hidden="1" x14ac:dyDescent="0.2">
      <c r="A2181" t="s">
        <v>10</v>
      </c>
      <c r="B2181" s="1">
        <v>44388.215509259258</v>
      </c>
      <c r="C2181" s="1">
        <v>44388.215671296297</v>
      </c>
      <c r="D2181">
        <v>0.233250007033348</v>
      </c>
      <c r="E2181">
        <v>0</v>
      </c>
      <c r="F2181">
        <v>26</v>
      </c>
      <c r="G2181" t="s">
        <v>43</v>
      </c>
      <c r="H2181" t="s">
        <v>27</v>
      </c>
      <c r="I2181">
        <f>tbl_Fact[[#This Row],[Duration]] / 60</f>
        <v>3.8875001172224669E-3</v>
      </c>
      <c r="J2181">
        <f>IF(OR(G2181="Run Time", G2181="CC (Changeover Cleaning)"), I2181, 0)</f>
        <v>3.8875001172224669E-3</v>
      </c>
      <c r="K2181">
        <f>IF(G2181&lt;&gt;"PM (Maintenance)", I2181, 0)</f>
        <v>3.8875001172224669E-3</v>
      </c>
      <c r="L2181" s="5">
        <f>MAX(tbl_Fact[[#This Row],[TotalBiscuitsMade]],tbl_Fact[[#This Row],[GoodMadeBiscuits]])</f>
        <v>26</v>
      </c>
      <c r="M2181" s="5">
        <f>IF(tbl_Fact[[#This Row],[Operating_Hours]]&gt;0,tbl_Fact[[#This Row],[Operating_Hours]]*51840,0)</f>
        <v>201.52800607681269</v>
      </c>
    </row>
    <row r="2182" spans="1:13" hidden="1" x14ac:dyDescent="0.2">
      <c r="A2182" t="s">
        <v>10</v>
      </c>
      <c r="B2182" s="1">
        <v>44388.215671296297</v>
      </c>
      <c r="C2182" s="1">
        <v>44388.398240740738</v>
      </c>
      <c r="D2182">
        <v>262.90853881835898</v>
      </c>
      <c r="E2182">
        <v>0</v>
      </c>
      <c r="F2182">
        <v>297</v>
      </c>
      <c r="G2182" t="s">
        <v>44</v>
      </c>
      <c r="H2182" t="s">
        <v>27</v>
      </c>
      <c r="I2182">
        <f>tbl_Fact[[#This Row],[Duration]] / 60</f>
        <v>4.3818089803059825</v>
      </c>
      <c r="J2182">
        <f>IF(OR(G2182="Run Time", G2182="CC (Changeover Cleaning)"), I2182, 0)</f>
        <v>0</v>
      </c>
      <c r="K2182">
        <f>IF(G2182&lt;&gt;"PM (Maintenance)", I2182, 0)</f>
        <v>4.3818089803059825</v>
      </c>
      <c r="L2182" s="5">
        <f>MAX(tbl_Fact[[#This Row],[TotalBiscuitsMade]],tbl_Fact[[#This Row],[GoodMadeBiscuits]])</f>
        <v>297</v>
      </c>
      <c r="M2182" s="5">
        <f>IF(tbl_Fact[[#This Row],[Operating_Hours]]&gt;0,tbl_Fact[[#This Row],[Operating_Hours]]*51840,0)</f>
        <v>0</v>
      </c>
    </row>
    <row r="2183" spans="1:13" hidden="1" x14ac:dyDescent="0.2">
      <c r="A2183" t="s">
        <v>5</v>
      </c>
      <c r="B2183" s="1">
        <v>44388.216319444444</v>
      </c>
      <c r="C2183" s="1">
        <v>44388.218263888892</v>
      </c>
      <c r="D2183">
        <v>2.7999999523162802</v>
      </c>
      <c r="E2183">
        <v>135543</v>
      </c>
      <c r="F2183">
        <v>136273</v>
      </c>
      <c r="G2183" t="s">
        <v>43</v>
      </c>
      <c r="H2183" t="s">
        <v>27</v>
      </c>
      <c r="I2183">
        <f>tbl_Fact[[#This Row],[Duration]] / 60</f>
        <v>4.6666665871938004E-2</v>
      </c>
      <c r="J2183">
        <f>IF(OR(G2183="Run Time", G2183="CC (Changeover Cleaning)"), I2183, 0)</f>
        <v>4.6666665871938004E-2</v>
      </c>
      <c r="K2183">
        <f>IF(G2183&lt;&gt;"PM (Maintenance)", I2183, 0)</f>
        <v>4.6666665871938004E-2</v>
      </c>
      <c r="L2183" s="5">
        <f>MAX(tbl_Fact[[#This Row],[TotalBiscuitsMade]],tbl_Fact[[#This Row],[GoodMadeBiscuits]])</f>
        <v>136273</v>
      </c>
      <c r="M2183" s="5">
        <f>IF(tbl_Fact[[#This Row],[Operating_Hours]]&gt;0,tbl_Fact[[#This Row],[Operating_Hours]]*51840,0)</f>
        <v>2419.1999588012663</v>
      </c>
    </row>
    <row r="2184" spans="1:13" hidden="1" x14ac:dyDescent="0.2">
      <c r="A2184" t="s">
        <v>5</v>
      </c>
      <c r="B2184" s="1">
        <v>44388.218263888892</v>
      </c>
      <c r="C2184" s="1">
        <v>44388.219305555554</v>
      </c>
      <c r="D2184">
        <v>1.5</v>
      </c>
      <c r="E2184">
        <v>136687</v>
      </c>
      <c r="F2184">
        <v>136743</v>
      </c>
      <c r="G2184" t="s">
        <v>44</v>
      </c>
      <c r="H2184" t="s">
        <v>27</v>
      </c>
      <c r="I2184">
        <f>tbl_Fact[[#This Row],[Duration]] / 60</f>
        <v>2.5000000000000001E-2</v>
      </c>
      <c r="J2184">
        <f>IF(OR(G2184="Run Time", G2184="CC (Changeover Cleaning)"), I2184, 0)</f>
        <v>0</v>
      </c>
      <c r="K2184">
        <f>IF(G2184&lt;&gt;"PM (Maintenance)", I2184, 0)</f>
        <v>2.5000000000000001E-2</v>
      </c>
      <c r="L2184" s="5">
        <f>MAX(tbl_Fact[[#This Row],[TotalBiscuitsMade]],tbl_Fact[[#This Row],[GoodMadeBiscuits]])</f>
        <v>136743</v>
      </c>
      <c r="M2184" s="5">
        <f>IF(tbl_Fact[[#This Row],[Operating_Hours]]&gt;0,tbl_Fact[[#This Row],[Operating_Hours]]*51840,0)</f>
        <v>0</v>
      </c>
    </row>
    <row r="2185" spans="1:13" hidden="1" x14ac:dyDescent="0.2">
      <c r="A2185" t="s">
        <v>5</v>
      </c>
      <c r="B2185" s="1">
        <v>44388.219305555554</v>
      </c>
      <c r="C2185" s="1">
        <v>44388.220543981479</v>
      </c>
      <c r="D2185">
        <v>1.7833333015441899</v>
      </c>
      <c r="E2185">
        <v>136391</v>
      </c>
      <c r="F2185">
        <v>137225</v>
      </c>
      <c r="G2185" t="s">
        <v>43</v>
      </c>
      <c r="H2185" t="s">
        <v>27</v>
      </c>
      <c r="I2185">
        <f>tbl_Fact[[#This Row],[Duration]] / 60</f>
        <v>2.9722221692403166E-2</v>
      </c>
      <c r="J2185">
        <f>IF(OR(G2185="Run Time", G2185="CC (Changeover Cleaning)"), I2185, 0)</f>
        <v>2.9722221692403166E-2</v>
      </c>
      <c r="K2185">
        <f>IF(G2185&lt;&gt;"PM (Maintenance)", I2185, 0)</f>
        <v>2.9722221692403166E-2</v>
      </c>
      <c r="L2185" s="5">
        <f>MAX(tbl_Fact[[#This Row],[TotalBiscuitsMade]],tbl_Fact[[#This Row],[GoodMadeBiscuits]])</f>
        <v>137225</v>
      </c>
      <c r="M2185" s="5">
        <f>IF(tbl_Fact[[#This Row],[Operating_Hours]]&gt;0,tbl_Fact[[#This Row],[Operating_Hours]]*51840,0)</f>
        <v>1540.7999725341801</v>
      </c>
    </row>
    <row r="2186" spans="1:13" hidden="1" x14ac:dyDescent="0.2">
      <c r="A2186" t="s">
        <v>5</v>
      </c>
      <c r="B2186" s="1">
        <v>44388.220543981479</v>
      </c>
      <c r="C2186" s="1">
        <v>44388.220891203702</v>
      </c>
      <c r="D2186">
        <v>0.5</v>
      </c>
      <c r="E2186">
        <v>136995</v>
      </c>
      <c r="F2186">
        <v>137480</v>
      </c>
      <c r="G2186" t="s">
        <v>44</v>
      </c>
      <c r="H2186" t="s">
        <v>27</v>
      </c>
      <c r="I2186">
        <f>tbl_Fact[[#This Row],[Duration]] / 60</f>
        <v>8.3333333333333332E-3</v>
      </c>
      <c r="J2186">
        <f>IF(OR(G2186="Run Time", G2186="CC (Changeover Cleaning)"), I2186, 0)</f>
        <v>0</v>
      </c>
      <c r="K2186">
        <f>IF(G2186&lt;&gt;"PM (Maintenance)", I2186, 0)</f>
        <v>8.3333333333333332E-3</v>
      </c>
      <c r="L2186" s="5">
        <f>MAX(tbl_Fact[[#This Row],[TotalBiscuitsMade]],tbl_Fact[[#This Row],[GoodMadeBiscuits]])</f>
        <v>137480</v>
      </c>
      <c r="M2186" s="5">
        <f>IF(tbl_Fact[[#This Row],[Operating_Hours]]&gt;0,tbl_Fact[[#This Row],[Operating_Hours]]*51840,0)</f>
        <v>0</v>
      </c>
    </row>
    <row r="2187" spans="1:13" hidden="1" x14ac:dyDescent="0.2">
      <c r="A2187" t="s">
        <v>5</v>
      </c>
      <c r="B2187" s="1">
        <v>44388.220891203702</v>
      </c>
      <c r="C2187" s="1">
        <v>44388.221192129633</v>
      </c>
      <c r="D2187">
        <v>0.43333333730697599</v>
      </c>
      <c r="E2187">
        <v>136600</v>
      </c>
      <c r="F2187">
        <v>137368</v>
      </c>
      <c r="G2187" t="s">
        <v>43</v>
      </c>
      <c r="H2187" t="s">
        <v>27</v>
      </c>
      <c r="I2187">
        <f>tbl_Fact[[#This Row],[Duration]] / 60</f>
        <v>7.2222222884495996E-3</v>
      </c>
      <c r="J2187">
        <f>IF(OR(G2187="Run Time", G2187="CC (Changeover Cleaning)"), I2187, 0)</f>
        <v>7.2222222884495996E-3</v>
      </c>
      <c r="K2187">
        <f>IF(G2187&lt;&gt;"PM (Maintenance)", I2187, 0)</f>
        <v>7.2222222884495996E-3</v>
      </c>
      <c r="L2187" s="5">
        <f>MAX(tbl_Fact[[#This Row],[TotalBiscuitsMade]],tbl_Fact[[#This Row],[GoodMadeBiscuits]])</f>
        <v>137368</v>
      </c>
      <c r="M2187" s="5">
        <f>IF(tbl_Fact[[#This Row],[Operating_Hours]]&gt;0,tbl_Fact[[#This Row],[Operating_Hours]]*51840,0)</f>
        <v>374.40000343322725</v>
      </c>
    </row>
    <row r="2188" spans="1:13" hidden="1" x14ac:dyDescent="0.2">
      <c r="A2188" t="s">
        <v>5</v>
      </c>
      <c r="B2188" s="1">
        <v>44388.221192129633</v>
      </c>
      <c r="C2188" s="1">
        <v>44388.221215277779</v>
      </c>
      <c r="D2188">
        <v>3.3333335071802098E-2</v>
      </c>
      <c r="E2188">
        <v>136801</v>
      </c>
      <c r="F2188">
        <v>137371</v>
      </c>
      <c r="G2188" t="s">
        <v>44</v>
      </c>
      <c r="H2188" t="s">
        <v>27</v>
      </c>
      <c r="I2188">
        <f>tbl_Fact[[#This Row],[Duration]] / 60</f>
        <v>5.5555558453003495E-4</v>
      </c>
      <c r="J2188">
        <f>IF(OR(G2188="Run Time", G2188="CC (Changeover Cleaning)"), I2188, 0)</f>
        <v>0</v>
      </c>
      <c r="K2188">
        <f>IF(G2188&lt;&gt;"PM (Maintenance)", I2188, 0)</f>
        <v>5.5555558453003495E-4</v>
      </c>
      <c r="L2188" s="5">
        <f>MAX(tbl_Fact[[#This Row],[TotalBiscuitsMade]],tbl_Fact[[#This Row],[GoodMadeBiscuits]])</f>
        <v>137371</v>
      </c>
      <c r="M2188" s="5">
        <f>IF(tbl_Fact[[#This Row],[Operating_Hours]]&gt;0,tbl_Fact[[#This Row],[Operating_Hours]]*51840,0)</f>
        <v>0</v>
      </c>
    </row>
    <row r="2189" spans="1:13" hidden="1" x14ac:dyDescent="0.2">
      <c r="A2189" t="s">
        <v>5</v>
      </c>
      <c r="B2189" s="1">
        <v>44388.221215277779</v>
      </c>
      <c r="C2189" s="1">
        <v>44388.22146990741</v>
      </c>
      <c r="D2189">
        <v>0.36666667461395303</v>
      </c>
      <c r="E2189">
        <v>136624</v>
      </c>
      <c r="F2189">
        <v>137182</v>
      </c>
      <c r="G2189" t="s">
        <v>43</v>
      </c>
      <c r="H2189" t="s">
        <v>27</v>
      </c>
      <c r="I2189">
        <f>tbl_Fact[[#This Row],[Duration]] / 60</f>
        <v>6.1111112435658834E-3</v>
      </c>
      <c r="J2189">
        <f>IF(OR(G2189="Run Time", G2189="CC (Changeover Cleaning)"), I2189, 0)</f>
        <v>6.1111112435658834E-3</v>
      </c>
      <c r="K2189">
        <f>IF(G2189&lt;&gt;"PM (Maintenance)", I2189, 0)</f>
        <v>6.1111112435658834E-3</v>
      </c>
      <c r="L2189" s="5">
        <f>MAX(tbl_Fact[[#This Row],[TotalBiscuitsMade]],tbl_Fact[[#This Row],[GoodMadeBiscuits]])</f>
        <v>137182</v>
      </c>
      <c r="M2189" s="5">
        <f>IF(tbl_Fact[[#This Row],[Operating_Hours]]&gt;0,tbl_Fact[[#This Row],[Operating_Hours]]*51840,0)</f>
        <v>316.80000686645542</v>
      </c>
    </row>
    <row r="2190" spans="1:13" hidden="1" x14ac:dyDescent="0.2">
      <c r="A2190" t="s">
        <v>5</v>
      </c>
      <c r="B2190" s="1">
        <v>44388.22146990741</v>
      </c>
      <c r="C2190" s="1">
        <v>44388.260011574072</v>
      </c>
      <c r="D2190">
        <v>55.5</v>
      </c>
      <c r="E2190">
        <v>176285</v>
      </c>
      <c r="F2190">
        <v>176622</v>
      </c>
      <c r="G2190" t="s">
        <v>44</v>
      </c>
      <c r="H2190" t="s">
        <v>27</v>
      </c>
      <c r="I2190">
        <f>tbl_Fact[[#This Row],[Duration]] / 60</f>
        <v>0.92500000000000004</v>
      </c>
      <c r="J2190">
        <f>IF(OR(G2190="Run Time", G2190="CC (Changeover Cleaning)"), I2190, 0)</f>
        <v>0</v>
      </c>
      <c r="K2190">
        <f>IF(G2190&lt;&gt;"PM (Maintenance)", I2190, 0)</f>
        <v>0.92500000000000004</v>
      </c>
      <c r="L2190" s="5">
        <f>MAX(tbl_Fact[[#This Row],[TotalBiscuitsMade]],tbl_Fact[[#This Row],[GoodMadeBiscuits]])</f>
        <v>176622</v>
      </c>
      <c r="M2190" s="5">
        <f>IF(tbl_Fact[[#This Row],[Operating_Hours]]&gt;0,tbl_Fact[[#This Row],[Operating_Hours]]*51840,0)</f>
        <v>0</v>
      </c>
    </row>
    <row r="2191" spans="1:13" hidden="1" x14ac:dyDescent="0.2">
      <c r="A2191" t="s">
        <v>5</v>
      </c>
      <c r="B2191" s="1">
        <v>44388.260011574072</v>
      </c>
      <c r="C2191" s="1">
        <v>44388.29478009259</v>
      </c>
      <c r="D2191">
        <v>50.066665649414098</v>
      </c>
      <c r="E2191">
        <v>176256</v>
      </c>
      <c r="F2191">
        <v>32</v>
      </c>
      <c r="G2191" t="s">
        <v>43</v>
      </c>
      <c r="H2191" t="s">
        <v>27</v>
      </c>
      <c r="I2191">
        <f>tbl_Fact[[#This Row],[Duration]] / 60</f>
        <v>0.83444442749023495</v>
      </c>
      <c r="J2191">
        <f>IF(OR(G2191="Run Time", G2191="CC (Changeover Cleaning)"), I2191, 0)</f>
        <v>0.83444442749023495</v>
      </c>
      <c r="K2191">
        <f>IF(G2191&lt;&gt;"PM (Maintenance)", I2191, 0)</f>
        <v>0.83444442749023495</v>
      </c>
      <c r="L2191" s="5">
        <f>MAX(tbl_Fact[[#This Row],[TotalBiscuitsMade]],tbl_Fact[[#This Row],[GoodMadeBiscuits]])</f>
        <v>176256</v>
      </c>
      <c r="M2191" s="5">
        <f>IF(tbl_Fact[[#This Row],[Operating_Hours]]&gt;0,tbl_Fact[[#This Row],[Operating_Hours]]*51840,0)</f>
        <v>43257.599121093779</v>
      </c>
    </row>
    <row r="2192" spans="1:13" hidden="1" x14ac:dyDescent="0.2">
      <c r="A2192" t="s">
        <v>5</v>
      </c>
      <c r="B2192" s="1">
        <v>44388.260011574072</v>
      </c>
      <c r="C2192" s="1">
        <v>44388.260011574072</v>
      </c>
      <c r="D2192">
        <v>0</v>
      </c>
      <c r="E2192">
        <v>176109</v>
      </c>
      <c r="F2192">
        <v>128</v>
      </c>
      <c r="G2192" t="s">
        <v>43</v>
      </c>
      <c r="H2192" t="s">
        <v>27</v>
      </c>
      <c r="I2192">
        <f>tbl_Fact[[#This Row],[Duration]] / 60</f>
        <v>0</v>
      </c>
      <c r="J2192">
        <f>IF(OR(G2192="Run Time", G2192="CC (Changeover Cleaning)"), I2192, 0)</f>
        <v>0</v>
      </c>
      <c r="K2192">
        <f>IF(G2192&lt;&gt;"PM (Maintenance)", I2192, 0)</f>
        <v>0</v>
      </c>
      <c r="L2192" s="5">
        <f>MAX(tbl_Fact[[#This Row],[TotalBiscuitsMade]],tbl_Fact[[#This Row],[GoodMadeBiscuits]])</f>
        <v>176109</v>
      </c>
      <c r="M2192" s="5">
        <f>IF(tbl_Fact[[#This Row],[Operating_Hours]]&gt;0,tbl_Fact[[#This Row],[Operating_Hours]]*51840,0)</f>
        <v>0</v>
      </c>
    </row>
    <row r="2193" spans="1:13" hidden="1" x14ac:dyDescent="0.2">
      <c r="A2193" t="s">
        <v>5</v>
      </c>
      <c r="B2193" s="1">
        <v>44388.29478009259</v>
      </c>
      <c r="C2193" s="1">
        <v>44388.295798611114</v>
      </c>
      <c r="D2193">
        <v>1.4666666984558101</v>
      </c>
      <c r="E2193">
        <v>176914</v>
      </c>
      <c r="F2193">
        <v>846</v>
      </c>
      <c r="G2193" t="s">
        <v>44</v>
      </c>
      <c r="H2193" t="s">
        <v>27</v>
      </c>
      <c r="I2193">
        <f>tbl_Fact[[#This Row],[Duration]] / 60</f>
        <v>2.4444444974263502E-2</v>
      </c>
      <c r="J2193">
        <f>IF(OR(G2193="Run Time", G2193="CC (Changeover Cleaning)"), I2193, 0)</f>
        <v>0</v>
      </c>
      <c r="K2193">
        <f>IF(G2193&lt;&gt;"PM (Maintenance)", I2193, 0)</f>
        <v>2.4444444974263502E-2</v>
      </c>
      <c r="L2193" s="5">
        <f>MAX(tbl_Fact[[#This Row],[TotalBiscuitsMade]],tbl_Fact[[#This Row],[GoodMadeBiscuits]])</f>
        <v>176914</v>
      </c>
      <c r="M2193" s="5">
        <f>IF(tbl_Fact[[#This Row],[Operating_Hours]]&gt;0,tbl_Fact[[#This Row],[Operating_Hours]]*51840,0)</f>
        <v>0</v>
      </c>
    </row>
    <row r="2194" spans="1:13" hidden="1" x14ac:dyDescent="0.2">
      <c r="A2194" t="s">
        <v>5</v>
      </c>
      <c r="B2194" s="1">
        <v>44388.295798611114</v>
      </c>
      <c r="C2194" s="1">
        <v>44388.296631944446</v>
      </c>
      <c r="D2194">
        <v>1.20000004768372</v>
      </c>
      <c r="E2194">
        <v>176812</v>
      </c>
      <c r="F2194">
        <v>1062</v>
      </c>
      <c r="G2194" t="s">
        <v>43</v>
      </c>
      <c r="H2194" t="s">
        <v>27</v>
      </c>
      <c r="I2194">
        <f>tbl_Fact[[#This Row],[Duration]] / 60</f>
        <v>2.0000000794728669E-2</v>
      </c>
      <c r="J2194">
        <f>IF(OR(G2194="Run Time", G2194="CC (Changeover Cleaning)"), I2194, 0)</f>
        <v>2.0000000794728669E-2</v>
      </c>
      <c r="K2194">
        <f>IF(G2194&lt;&gt;"PM (Maintenance)", I2194, 0)</f>
        <v>2.0000000794728669E-2</v>
      </c>
      <c r="L2194" s="5">
        <f>MAX(tbl_Fact[[#This Row],[TotalBiscuitsMade]],tbl_Fact[[#This Row],[GoodMadeBiscuits]])</f>
        <v>176812</v>
      </c>
      <c r="M2194" s="5">
        <f>IF(tbl_Fact[[#This Row],[Operating_Hours]]&gt;0,tbl_Fact[[#This Row],[Operating_Hours]]*51840,0)</f>
        <v>1036.8000411987341</v>
      </c>
    </row>
    <row r="2195" spans="1:13" hidden="1" x14ac:dyDescent="0.2">
      <c r="A2195" t="s">
        <v>5</v>
      </c>
      <c r="B2195" s="1">
        <v>44388.296631944446</v>
      </c>
      <c r="C2195" s="1">
        <v>44388.296655092592</v>
      </c>
      <c r="D2195">
        <v>3.3333335071802098E-2</v>
      </c>
      <c r="E2195">
        <v>176936</v>
      </c>
      <c r="F2195">
        <v>1063</v>
      </c>
      <c r="G2195" t="s">
        <v>44</v>
      </c>
      <c r="H2195" t="s">
        <v>27</v>
      </c>
      <c r="I2195">
        <f>tbl_Fact[[#This Row],[Duration]] / 60</f>
        <v>5.5555558453003495E-4</v>
      </c>
      <c r="J2195">
        <f>IF(OR(G2195="Run Time", G2195="CC (Changeover Cleaning)"), I2195, 0)</f>
        <v>0</v>
      </c>
      <c r="K2195">
        <f>IF(G2195&lt;&gt;"PM (Maintenance)", I2195, 0)</f>
        <v>5.5555558453003495E-4</v>
      </c>
      <c r="L2195" s="5">
        <f>MAX(tbl_Fact[[#This Row],[TotalBiscuitsMade]],tbl_Fact[[#This Row],[GoodMadeBiscuits]])</f>
        <v>176936</v>
      </c>
      <c r="M2195" s="5">
        <f>IF(tbl_Fact[[#This Row],[Operating_Hours]]&gt;0,tbl_Fact[[#This Row],[Operating_Hours]]*51840,0)</f>
        <v>0</v>
      </c>
    </row>
    <row r="2196" spans="1:13" hidden="1" x14ac:dyDescent="0.2">
      <c r="A2196" t="s">
        <v>5</v>
      </c>
      <c r="B2196" s="1">
        <v>44388.296655092592</v>
      </c>
      <c r="C2196" s="1">
        <v>44388.296875</v>
      </c>
      <c r="D2196">
        <v>0.31666666269302401</v>
      </c>
      <c r="E2196">
        <v>177029</v>
      </c>
      <c r="F2196">
        <v>1188</v>
      </c>
      <c r="G2196" t="s">
        <v>43</v>
      </c>
      <c r="H2196" t="s">
        <v>27</v>
      </c>
      <c r="I2196">
        <f>tbl_Fact[[#This Row],[Duration]] / 60</f>
        <v>5.2777777115504002E-3</v>
      </c>
      <c r="J2196">
        <f>IF(OR(G2196="Run Time", G2196="CC (Changeover Cleaning)"), I2196, 0)</f>
        <v>5.2777777115504002E-3</v>
      </c>
      <c r="K2196">
        <f>IF(G2196&lt;&gt;"PM (Maintenance)", I2196, 0)</f>
        <v>5.2777777115504002E-3</v>
      </c>
      <c r="L2196" s="5">
        <f>MAX(tbl_Fact[[#This Row],[TotalBiscuitsMade]],tbl_Fact[[#This Row],[GoodMadeBiscuits]])</f>
        <v>177029</v>
      </c>
      <c r="M2196" s="5">
        <f>IF(tbl_Fact[[#This Row],[Operating_Hours]]&gt;0,tbl_Fact[[#This Row],[Operating_Hours]]*51840,0)</f>
        <v>273.59999656677275</v>
      </c>
    </row>
    <row r="2197" spans="1:13" hidden="1" x14ac:dyDescent="0.2">
      <c r="A2197" t="s">
        <v>5</v>
      </c>
      <c r="B2197" s="1">
        <v>44388.296875</v>
      </c>
      <c r="C2197" s="1">
        <v>44388.29787037037</v>
      </c>
      <c r="D2197">
        <v>1.43333327770233</v>
      </c>
      <c r="E2197">
        <v>177733</v>
      </c>
      <c r="F2197">
        <v>1738</v>
      </c>
      <c r="G2197" t="s">
        <v>44</v>
      </c>
      <c r="H2197" t="s">
        <v>27</v>
      </c>
      <c r="I2197">
        <f>tbl_Fact[[#This Row],[Duration]] / 60</f>
        <v>2.3888887961705501E-2</v>
      </c>
      <c r="J2197">
        <f>IF(OR(G2197="Run Time", G2197="CC (Changeover Cleaning)"), I2197, 0)</f>
        <v>0</v>
      </c>
      <c r="K2197">
        <f>IF(G2197&lt;&gt;"PM (Maintenance)", I2197, 0)</f>
        <v>2.3888887961705501E-2</v>
      </c>
      <c r="L2197" s="5">
        <f>MAX(tbl_Fact[[#This Row],[TotalBiscuitsMade]],tbl_Fact[[#This Row],[GoodMadeBiscuits]])</f>
        <v>177733</v>
      </c>
      <c r="M2197" s="5">
        <f>IF(tbl_Fact[[#This Row],[Operating_Hours]]&gt;0,tbl_Fact[[#This Row],[Operating_Hours]]*51840,0)</f>
        <v>0</v>
      </c>
    </row>
    <row r="2198" spans="1:13" hidden="1" x14ac:dyDescent="0.2">
      <c r="A2198" t="s">
        <v>5</v>
      </c>
      <c r="B2198" s="1">
        <v>44388.29787037037</v>
      </c>
      <c r="C2198" s="1">
        <v>44388.299143518518</v>
      </c>
      <c r="D2198">
        <v>1.8333333730697601</v>
      </c>
      <c r="E2198">
        <v>177507</v>
      </c>
      <c r="F2198">
        <v>1596</v>
      </c>
      <c r="G2198" t="s">
        <v>43</v>
      </c>
      <c r="H2198" t="s">
        <v>27</v>
      </c>
      <c r="I2198">
        <f>tbl_Fact[[#This Row],[Duration]] / 60</f>
        <v>3.0555556217829336E-2</v>
      </c>
      <c r="J2198">
        <f>IF(OR(G2198="Run Time", G2198="CC (Changeover Cleaning)"), I2198, 0)</f>
        <v>3.0555556217829336E-2</v>
      </c>
      <c r="K2198">
        <f>IF(G2198&lt;&gt;"PM (Maintenance)", I2198, 0)</f>
        <v>3.0555556217829336E-2</v>
      </c>
      <c r="L2198" s="5">
        <f>MAX(tbl_Fact[[#This Row],[TotalBiscuitsMade]],tbl_Fact[[#This Row],[GoodMadeBiscuits]])</f>
        <v>177507</v>
      </c>
      <c r="M2198" s="5">
        <f>IF(tbl_Fact[[#This Row],[Operating_Hours]]&gt;0,tbl_Fact[[#This Row],[Operating_Hours]]*51840,0)</f>
        <v>1584.0000343322727</v>
      </c>
    </row>
    <row r="2199" spans="1:13" hidden="1" x14ac:dyDescent="0.2">
      <c r="A2199" t="s">
        <v>5</v>
      </c>
      <c r="B2199" s="1">
        <v>44388.299143518518</v>
      </c>
      <c r="C2199" s="1">
        <v>44388.299629629626</v>
      </c>
      <c r="D2199">
        <v>0.69999998807907104</v>
      </c>
      <c r="E2199">
        <v>177836</v>
      </c>
      <c r="F2199">
        <v>2022</v>
      </c>
      <c r="G2199" t="s">
        <v>44</v>
      </c>
      <c r="H2199" t="s">
        <v>27</v>
      </c>
      <c r="I2199">
        <f>tbl_Fact[[#This Row],[Duration]] / 60</f>
        <v>1.1666666467984517E-2</v>
      </c>
      <c r="J2199">
        <f>IF(OR(G2199="Run Time", G2199="CC (Changeover Cleaning)"), I2199, 0)</f>
        <v>0</v>
      </c>
      <c r="K2199">
        <f>IF(G2199&lt;&gt;"PM (Maintenance)", I2199, 0)</f>
        <v>1.1666666467984517E-2</v>
      </c>
      <c r="L2199" s="5">
        <f>MAX(tbl_Fact[[#This Row],[TotalBiscuitsMade]],tbl_Fact[[#This Row],[GoodMadeBiscuits]])</f>
        <v>177836</v>
      </c>
      <c r="M2199" s="5">
        <f>IF(tbl_Fact[[#This Row],[Operating_Hours]]&gt;0,tbl_Fact[[#This Row],[Operating_Hours]]*51840,0)</f>
        <v>0</v>
      </c>
    </row>
    <row r="2200" spans="1:13" hidden="1" x14ac:dyDescent="0.2">
      <c r="A2200" t="s">
        <v>5</v>
      </c>
      <c r="B2200" s="1">
        <v>44388.299629629626</v>
      </c>
      <c r="C2200" s="1">
        <v>44388.302349537036</v>
      </c>
      <c r="D2200">
        <v>3.9166667461395299</v>
      </c>
      <c r="E2200">
        <v>177936</v>
      </c>
      <c r="F2200">
        <v>2290</v>
      </c>
      <c r="G2200" t="s">
        <v>43</v>
      </c>
      <c r="H2200" t="s">
        <v>27</v>
      </c>
      <c r="I2200">
        <f>tbl_Fact[[#This Row],[Duration]] / 60</f>
        <v>6.5277779102325503E-2</v>
      </c>
      <c r="J2200">
        <f>IF(OR(G2200="Run Time", G2200="CC (Changeover Cleaning)"), I2200, 0)</f>
        <v>6.5277779102325503E-2</v>
      </c>
      <c r="K2200">
        <f>IF(G2200&lt;&gt;"PM (Maintenance)", I2200, 0)</f>
        <v>6.5277779102325503E-2</v>
      </c>
      <c r="L2200" s="5">
        <f>MAX(tbl_Fact[[#This Row],[TotalBiscuitsMade]],tbl_Fact[[#This Row],[GoodMadeBiscuits]])</f>
        <v>177936</v>
      </c>
      <c r="M2200" s="5">
        <f>IF(tbl_Fact[[#This Row],[Operating_Hours]]&gt;0,tbl_Fact[[#This Row],[Operating_Hours]]*51840,0)</f>
        <v>3384.000068664554</v>
      </c>
    </row>
    <row r="2201" spans="1:13" hidden="1" x14ac:dyDescent="0.2">
      <c r="A2201" t="s">
        <v>5</v>
      </c>
      <c r="B2201" s="1">
        <v>44388.302349537036</v>
      </c>
      <c r="C2201" s="1">
        <v>44388.312534722223</v>
      </c>
      <c r="D2201">
        <v>14.6666669845581</v>
      </c>
      <c r="E2201">
        <v>187536</v>
      </c>
      <c r="F2201">
        <v>11801</v>
      </c>
      <c r="G2201" t="s">
        <v>44</v>
      </c>
      <c r="H2201" t="s">
        <v>27</v>
      </c>
      <c r="I2201">
        <f>tbl_Fact[[#This Row],[Duration]] / 60</f>
        <v>0.24444444974263499</v>
      </c>
      <c r="J2201">
        <f>IF(OR(G2201="Run Time", G2201="CC (Changeover Cleaning)"), I2201, 0)</f>
        <v>0</v>
      </c>
      <c r="K2201">
        <f>IF(G2201&lt;&gt;"PM (Maintenance)", I2201, 0)</f>
        <v>0.24444444974263499</v>
      </c>
      <c r="L2201" s="5">
        <f>MAX(tbl_Fact[[#This Row],[TotalBiscuitsMade]],tbl_Fact[[#This Row],[GoodMadeBiscuits]])</f>
        <v>187536</v>
      </c>
      <c r="M2201" s="5">
        <f>IF(tbl_Fact[[#This Row],[Operating_Hours]]&gt;0,tbl_Fact[[#This Row],[Operating_Hours]]*51840,0)</f>
        <v>0</v>
      </c>
    </row>
    <row r="2202" spans="1:13" hidden="1" x14ac:dyDescent="0.2">
      <c r="A2202" t="s">
        <v>5</v>
      </c>
      <c r="B2202" s="1">
        <v>44388.312534722223</v>
      </c>
      <c r="C2202" s="1">
        <v>44388.315636574072</v>
      </c>
      <c r="D2202">
        <v>4.4666666984558097</v>
      </c>
      <c r="E2202">
        <v>187417</v>
      </c>
      <c r="F2202">
        <v>11451</v>
      </c>
      <c r="G2202" t="s">
        <v>43</v>
      </c>
      <c r="H2202" t="s">
        <v>27</v>
      </c>
      <c r="I2202">
        <f>tbl_Fact[[#This Row],[Duration]] / 60</f>
        <v>7.4444444974263488E-2</v>
      </c>
      <c r="J2202">
        <f>IF(OR(G2202="Run Time", G2202="CC (Changeover Cleaning)"), I2202, 0)</f>
        <v>7.4444444974263488E-2</v>
      </c>
      <c r="K2202">
        <f>IF(G2202&lt;&gt;"PM (Maintenance)", I2202, 0)</f>
        <v>7.4444444974263488E-2</v>
      </c>
      <c r="L2202" s="5">
        <f>MAX(tbl_Fact[[#This Row],[TotalBiscuitsMade]],tbl_Fact[[#This Row],[GoodMadeBiscuits]])</f>
        <v>187417</v>
      </c>
      <c r="M2202" s="5">
        <f>IF(tbl_Fact[[#This Row],[Operating_Hours]]&gt;0,tbl_Fact[[#This Row],[Operating_Hours]]*51840,0)</f>
        <v>3859.2000274658194</v>
      </c>
    </row>
    <row r="2203" spans="1:13" hidden="1" x14ac:dyDescent="0.2">
      <c r="A2203" t="s">
        <v>5</v>
      </c>
      <c r="B2203" s="1">
        <v>44388.315636574072</v>
      </c>
      <c r="C2203" s="1">
        <v>44388.316053240742</v>
      </c>
      <c r="D2203">
        <v>0.60000002384185802</v>
      </c>
      <c r="E2203">
        <v>187773</v>
      </c>
      <c r="F2203">
        <v>11803</v>
      </c>
      <c r="G2203" t="s">
        <v>44</v>
      </c>
      <c r="H2203" t="s">
        <v>27</v>
      </c>
      <c r="I2203">
        <f>tbl_Fact[[#This Row],[Duration]] / 60</f>
        <v>1.00000003973643E-2</v>
      </c>
      <c r="J2203">
        <f>IF(OR(G2203="Run Time", G2203="CC (Changeover Cleaning)"), I2203, 0)</f>
        <v>0</v>
      </c>
      <c r="K2203">
        <f>IF(G2203&lt;&gt;"PM (Maintenance)", I2203, 0)</f>
        <v>1.00000003973643E-2</v>
      </c>
      <c r="L2203" s="5">
        <f>MAX(tbl_Fact[[#This Row],[TotalBiscuitsMade]],tbl_Fact[[#This Row],[GoodMadeBiscuits]])</f>
        <v>187773</v>
      </c>
      <c r="M2203" s="5">
        <f>IF(tbl_Fact[[#This Row],[Operating_Hours]]&gt;0,tbl_Fact[[#This Row],[Operating_Hours]]*51840,0)</f>
        <v>0</v>
      </c>
    </row>
    <row r="2204" spans="1:13" hidden="1" x14ac:dyDescent="0.2">
      <c r="A2204" t="s">
        <v>5</v>
      </c>
      <c r="B2204" s="1">
        <v>44388.316053240742</v>
      </c>
      <c r="C2204" s="1">
        <v>44388.317187499997</v>
      </c>
      <c r="D2204">
        <v>1.63333332538605</v>
      </c>
      <c r="E2204">
        <v>187908</v>
      </c>
      <c r="F2204">
        <v>11680</v>
      </c>
      <c r="G2204" t="s">
        <v>43</v>
      </c>
      <c r="H2204" t="s">
        <v>27</v>
      </c>
      <c r="I2204">
        <f>tbl_Fact[[#This Row],[Duration]] / 60</f>
        <v>2.72222220897675E-2</v>
      </c>
      <c r="J2204">
        <f>IF(OR(G2204="Run Time", G2204="CC (Changeover Cleaning)"), I2204, 0)</f>
        <v>2.72222220897675E-2</v>
      </c>
      <c r="K2204">
        <f>IF(G2204&lt;&gt;"PM (Maintenance)", I2204, 0)</f>
        <v>2.72222220897675E-2</v>
      </c>
      <c r="L2204" s="5">
        <f>MAX(tbl_Fact[[#This Row],[TotalBiscuitsMade]],tbl_Fact[[#This Row],[GoodMadeBiscuits]])</f>
        <v>187908</v>
      </c>
      <c r="M2204" s="5">
        <f>IF(tbl_Fact[[#This Row],[Operating_Hours]]&gt;0,tbl_Fact[[#This Row],[Operating_Hours]]*51840,0)</f>
        <v>1411.1999931335472</v>
      </c>
    </row>
    <row r="2205" spans="1:13" hidden="1" x14ac:dyDescent="0.2">
      <c r="A2205" t="s">
        <v>5</v>
      </c>
      <c r="B2205" s="1">
        <v>44388.317187499997</v>
      </c>
      <c r="C2205" s="1">
        <v>44388.321932870371</v>
      </c>
      <c r="D2205">
        <v>6.8333334922790501</v>
      </c>
      <c r="E2205">
        <v>192242</v>
      </c>
      <c r="F2205">
        <v>16122</v>
      </c>
      <c r="G2205" t="s">
        <v>44</v>
      </c>
      <c r="H2205" t="s">
        <v>27</v>
      </c>
      <c r="I2205">
        <f>tbl_Fact[[#This Row],[Duration]] / 60</f>
        <v>0.11388889153798416</v>
      </c>
      <c r="J2205">
        <f>IF(OR(G2205="Run Time", G2205="CC (Changeover Cleaning)"), I2205, 0)</f>
        <v>0</v>
      </c>
      <c r="K2205">
        <f>IF(G2205&lt;&gt;"PM (Maintenance)", I2205, 0)</f>
        <v>0.11388889153798416</v>
      </c>
      <c r="L2205" s="5">
        <f>MAX(tbl_Fact[[#This Row],[TotalBiscuitsMade]],tbl_Fact[[#This Row],[GoodMadeBiscuits]])</f>
        <v>192242</v>
      </c>
      <c r="M2205" s="5">
        <f>IF(tbl_Fact[[#This Row],[Operating_Hours]]&gt;0,tbl_Fact[[#This Row],[Operating_Hours]]*51840,0)</f>
        <v>0</v>
      </c>
    </row>
    <row r="2206" spans="1:13" hidden="1" x14ac:dyDescent="0.2">
      <c r="A2206" t="s">
        <v>5</v>
      </c>
      <c r="B2206" s="1">
        <v>44388.321932870371</v>
      </c>
      <c r="C2206" s="1">
        <v>44388.326388888891</v>
      </c>
      <c r="D2206">
        <v>6.4166665077209499</v>
      </c>
      <c r="E2206">
        <v>192388</v>
      </c>
      <c r="F2206">
        <v>16508</v>
      </c>
      <c r="G2206" t="s">
        <v>43</v>
      </c>
      <c r="H2206" t="s">
        <v>27</v>
      </c>
      <c r="I2206">
        <f>tbl_Fact[[#This Row],[Duration]] / 60</f>
        <v>0.10694444179534916</v>
      </c>
      <c r="J2206">
        <f>IF(OR(G2206="Run Time", G2206="CC (Changeover Cleaning)"), I2206, 0)</f>
        <v>0.10694444179534916</v>
      </c>
      <c r="K2206">
        <f>IF(G2206&lt;&gt;"PM (Maintenance)", I2206, 0)</f>
        <v>0.10694444179534916</v>
      </c>
      <c r="L2206" s="5">
        <f>MAX(tbl_Fact[[#This Row],[TotalBiscuitsMade]],tbl_Fact[[#This Row],[GoodMadeBiscuits]])</f>
        <v>192388</v>
      </c>
      <c r="M2206" s="5">
        <f>IF(tbl_Fact[[#This Row],[Operating_Hours]]&gt;0,tbl_Fact[[#This Row],[Operating_Hours]]*51840,0)</f>
        <v>5543.9998626709003</v>
      </c>
    </row>
    <row r="2207" spans="1:13" hidden="1" x14ac:dyDescent="0.2">
      <c r="A2207" t="s">
        <v>5</v>
      </c>
      <c r="B2207" s="1">
        <v>44388.326388888891</v>
      </c>
      <c r="C2207" s="1">
        <v>44388.326412037037</v>
      </c>
      <c r="D2207">
        <v>3.3333335071802098E-2</v>
      </c>
      <c r="E2207">
        <v>192452</v>
      </c>
      <c r="F2207">
        <v>16197</v>
      </c>
      <c r="G2207" t="s">
        <v>44</v>
      </c>
      <c r="H2207" t="s">
        <v>27</v>
      </c>
      <c r="I2207">
        <f>tbl_Fact[[#This Row],[Duration]] / 60</f>
        <v>5.5555558453003495E-4</v>
      </c>
      <c r="J2207">
        <f>IF(OR(G2207="Run Time", G2207="CC (Changeover Cleaning)"), I2207, 0)</f>
        <v>0</v>
      </c>
      <c r="K2207">
        <f>IF(G2207&lt;&gt;"PM (Maintenance)", I2207, 0)</f>
        <v>5.5555558453003495E-4</v>
      </c>
      <c r="L2207" s="5">
        <f>MAX(tbl_Fact[[#This Row],[TotalBiscuitsMade]],tbl_Fact[[#This Row],[GoodMadeBiscuits]])</f>
        <v>192452</v>
      </c>
      <c r="M2207" s="5">
        <f>IF(tbl_Fact[[#This Row],[Operating_Hours]]&gt;0,tbl_Fact[[#This Row],[Operating_Hours]]*51840,0)</f>
        <v>0</v>
      </c>
    </row>
    <row r="2208" spans="1:13" hidden="1" x14ac:dyDescent="0.2">
      <c r="A2208" t="s">
        <v>5</v>
      </c>
      <c r="B2208" s="1">
        <v>44388.326412037037</v>
      </c>
      <c r="C2208" s="1">
        <v>44388.326631944445</v>
      </c>
      <c r="D2208">
        <v>0.31666666269302401</v>
      </c>
      <c r="E2208">
        <v>192015</v>
      </c>
      <c r="F2208">
        <v>16490</v>
      </c>
      <c r="G2208" t="s">
        <v>43</v>
      </c>
      <c r="H2208" t="s">
        <v>27</v>
      </c>
      <c r="I2208">
        <f>tbl_Fact[[#This Row],[Duration]] / 60</f>
        <v>5.2777777115504002E-3</v>
      </c>
      <c r="J2208">
        <f>IF(OR(G2208="Run Time", G2208="CC (Changeover Cleaning)"), I2208, 0)</f>
        <v>5.2777777115504002E-3</v>
      </c>
      <c r="K2208">
        <f>IF(G2208&lt;&gt;"PM (Maintenance)", I2208, 0)</f>
        <v>5.2777777115504002E-3</v>
      </c>
      <c r="L2208" s="5">
        <f>MAX(tbl_Fact[[#This Row],[TotalBiscuitsMade]],tbl_Fact[[#This Row],[GoodMadeBiscuits]])</f>
        <v>192015</v>
      </c>
      <c r="M2208" s="5">
        <f>IF(tbl_Fact[[#This Row],[Operating_Hours]]&gt;0,tbl_Fact[[#This Row],[Operating_Hours]]*51840,0)</f>
        <v>273.59999656677275</v>
      </c>
    </row>
    <row r="2209" spans="1:13" hidden="1" x14ac:dyDescent="0.2">
      <c r="A2209" t="s">
        <v>5</v>
      </c>
      <c r="B2209" s="1">
        <v>44388.326631944445</v>
      </c>
      <c r="C2209" s="1">
        <v>44388.329212962963</v>
      </c>
      <c r="D2209">
        <v>3.7166666984558101</v>
      </c>
      <c r="E2209">
        <v>194352</v>
      </c>
      <c r="F2209">
        <v>18463</v>
      </c>
      <c r="G2209" t="s">
        <v>44</v>
      </c>
      <c r="H2209" t="s">
        <v>27</v>
      </c>
      <c r="I2209">
        <f>tbl_Fact[[#This Row],[Duration]] / 60</f>
        <v>6.1944444974263504E-2</v>
      </c>
      <c r="J2209">
        <f>IF(OR(G2209="Run Time", G2209="CC (Changeover Cleaning)"), I2209, 0)</f>
        <v>0</v>
      </c>
      <c r="K2209">
        <f>IF(G2209&lt;&gt;"PM (Maintenance)", I2209, 0)</f>
        <v>6.1944444974263504E-2</v>
      </c>
      <c r="L2209" s="5">
        <f>MAX(tbl_Fact[[#This Row],[TotalBiscuitsMade]],tbl_Fact[[#This Row],[GoodMadeBiscuits]])</f>
        <v>194352</v>
      </c>
      <c r="M2209" s="5">
        <f>IF(tbl_Fact[[#This Row],[Operating_Hours]]&gt;0,tbl_Fact[[#This Row],[Operating_Hours]]*51840,0)</f>
        <v>0</v>
      </c>
    </row>
    <row r="2210" spans="1:13" hidden="1" x14ac:dyDescent="0.2">
      <c r="A2210" t="s">
        <v>5</v>
      </c>
      <c r="B2210" s="1">
        <v>44388.329212962963</v>
      </c>
      <c r="C2210" s="1">
        <v>44388.333229166667</v>
      </c>
      <c r="D2210">
        <v>5.7833333015441903</v>
      </c>
      <c r="E2210">
        <v>194693</v>
      </c>
      <c r="F2210">
        <v>18757</v>
      </c>
      <c r="G2210" t="s">
        <v>43</v>
      </c>
      <c r="H2210" t="s">
        <v>27</v>
      </c>
      <c r="I2210">
        <f>tbl_Fact[[#This Row],[Duration]] / 60</f>
        <v>9.6388888359069835E-2</v>
      </c>
      <c r="J2210">
        <f>IF(OR(G2210="Run Time", G2210="CC (Changeover Cleaning)"), I2210, 0)</f>
        <v>9.6388888359069835E-2</v>
      </c>
      <c r="K2210">
        <f>IF(G2210&lt;&gt;"PM (Maintenance)", I2210, 0)</f>
        <v>9.6388888359069835E-2</v>
      </c>
      <c r="L2210" s="5">
        <f>MAX(tbl_Fact[[#This Row],[TotalBiscuitsMade]],tbl_Fact[[#This Row],[GoodMadeBiscuits]])</f>
        <v>194693</v>
      </c>
      <c r="M2210" s="5">
        <f>IF(tbl_Fact[[#This Row],[Operating_Hours]]&gt;0,tbl_Fact[[#This Row],[Operating_Hours]]*51840,0)</f>
        <v>4996.7999725341806</v>
      </c>
    </row>
    <row r="2211" spans="1:13" hidden="1" x14ac:dyDescent="0.2">
      <c r="A2211" t="s">
        <v>5</v>
      </c>
      <c r="B2211" s="1">
        <v>44388.333229166667</v>
      </c>
      <c r="C2211" s="1">
        <v>44388.334826388891</v>
      </c>
      <c r="D2211">
        <v>2.2999999523162802</v>
      </c>
      <c r="E2211">
        <v>195970</v>
      </c>
      <c r="F2211">
        <v>20008</v>
      </c>
      <c r="G2211" t="s">
        <v>44</v>
      </c>
      <c r="H2211" t="s">
        <v>27</v>
      </c>
      <c r="I2211">
        <f>tbl_Fact[[#This Row],[Duration]] / 60</f>
        <v>3.8333332538604672E-2</v>
      </c>
      <c r="J2211">
        <f>IF(OR(G2211="Run Time", G2211="CC (Changeover Cleaning)"), I2211, 0)</f>
        <v>0</v>
      </c>
      <c r="K2211">
        <f>IF(G2211&lt;&gt;"PM (Maintenance)", I2211, 0)</f>
        <v>3.8333332538604672E-2</v>
      </c>
      <c r="L2211" s="5">
        <f>MAX(tbl_Fact[[#This Row],[TotalBiscuitsMade]],tbl_Fact[[#This Row],[GoodMadeBiscuits]])</f>
        <v>195970</v>
      </c>
      <c r="M2211" s="5">
        <f>IF(tbl_Fact[[#This Row],[Operating_Hours]]&gt;0,tbl_Fact[[#This Row],[Operating_Hours]]*51840,0)</f>
        <v>0</v>
      </c>
    </row>
    <row r="2212" spans="1:13" hidden="1" x14ac:dyDescent="0.2">
      <c r="A2212" t="s">
        <v>5</v>
      </c>
      <c r="B2212" s="1">
        <v>44388.334826388891</v>
      </c>
      <c r="C2212" s="1">
        <v>44388.335324074076</v>
      </c>
      <c r="D2212">
        <v>0.71666663885116599</v>
      </c>
      <c r="E2212">
        <v>195817</v>
      </c>
      <c r="F2212">
        <v>20049</v>
      </c>
      <c r="G2212" t="s">
        <v>43</v>
      </c>
      <c r="H2212" t="s">
        <v>27</v>
      </c>
      <c r="I2212">
        <f>tbl_Fact[[#This Row],[Duration]] / 60</f>
        <v>1.1944443980852766E-2</v>
      </c>
      <c r="J2212">
        <f>IF(OR(G2212="Run Time", G2212="CC (Changeover Cleaning)"), I2212, 0)</f>
        <v>1.1944443980852766E-2</v>
      </c>
      <c r="K2212">
        <f>IF(G2212&lt;&gt;"PM (Maintenance)", I2212, 0)</f>
        <v>1.1944443980852766E-2</v>
      </c>
      <c r="L2212" s="5">
        <f>MAX(tbl_Fact[[#This Row],[TotalBiscuitsMade]],tbl_Fact[[#This Row],[GoodMadeBiscuits]])</f>
        <v>195817</v>
      </c>
      <c r="M2212" s="5">
        <f>IF(tbl_Fact[[#This Row],[Operating_Hours]]&gt;0,tbl_Fact[[#This Row],[Operating_Hours]]*51840,0)</f>
        <v>619.19997596740734</v>
      </c>
    </row>
    <row r="2213" spans="1:13" hidden="1" x14ac:dyDescent="0.2">
      <c r="A2213" t="s">
        <v>5</v>
      </c>
      <c r="B2213" s="1">
        <v>44388.335324074076</v>
      </c>
      <c r="C2213" s="1">
        <v>44388.350254629629</v>
      </c>
      <c r="D2213">
        <v>21.5</v>
      </c>
      <c r="E2213">
        <v>210866</v>
      </c>
      <c r="F2213">
        <v>34758</v>
      </c>
      <c r="G2213" t="s">
        <v>44</v>
      </c>
      <c r="H2213" t="s">
        <v>27</v>
      </c>
      <c r="I2213">
        <f>tbl_Fact[[#This Row],[Duration]] / 60</f>
        <v>0.35833333333333334</v>
      </c>
      <c r="J2213">
        <f>IF(OR(G2213="Run Time", G2213="CC (Changeover Cleaning)"), I2213, 0)</f>
        <v>0</v>
      </c>
      <c r="K2213">
        <f>IF(G2213&lt;&gt;"PM (Maintenance)", I2213, 0)</f>
        <v>0.35833333333333334</v>
      </c>
      <c r="L2213" s="5">
        <f>MAX(tbl_Fact[[#This Row],[TotalBiscuitsMade]],tbl_Fact[[#This Row],[GoodMadeBiscuits]])</f>
        <v>210866</v>
      </c>
      <c r="M2213" s="5">
        <f>IF(tbl_Fact[[#This Row],[Operating_Hours]]&gt;0,tbl_Fact[[#This Row],[Operating_Hours]]*51840,0)</f>
        <v>0</v>
      </c>
    </row>
    <row r="2214" spans="1:13" hidden="1" x14ac:dyDescent="0.2">
      <c r="A2214" t="s">
        <v>5</v>
      </c>
      <c r="B2214" s="1">
        <v>44388.350254629629</v>
      </c>
      <c r="C2214" s="1">
        <v>44388.351481481484</v>
      </c>
      <c r="D2214">
        <v>1.7666666507720901</v>
      </c>
      <c r="E2214">
        <v>210825</v>
      </c>
      <c r="F2214">
        <v>35045</v>
      </c>
      <c r="G2214" t="s">
        <v>43</v>
      </c>
      <c r="H2214" t="s">
        <v>27</v>
      </c>
      <c r="I2214">
        <f>tbl_Fact[[#This Row],[Duration]] / 60</f>
        <v>2.9444444179534835E-2</v>
      </c>
      <c r="J2214">
        <f>IF(OR(G2214="Run Time", G2214="CC (Changeover Cleaning)"), I2214, 0)</f>
        <v>2.9444444179534835E-2</v>
      </c>
      <c r="K2214">
        <f>IF(G2214&lt;&gt;"PM (Maintenance)", I2214, 0)</f>
        <v>2.9444444179534835E-2</v>
      </c>
      <c r="L2214" s="5">
        <f>MAX(tbl_Fact[[#This Row],[TotalBiscuitsMade]],tbl_Fact[[#This Row],[GoodMadeBiscuits]])</f>
        <v>210825</v>
      </c>
      <c r="M2214" s="5">
        <f>IF(tbl_Fact[[#This Row],[Operating_Hours]]&gt;0,tbl_Fact[[#This Row],[Operating_Hours]]*51840,0)</f>
        <v>1526.3999862670858</v>
      </c>
    </row>
    <row r="2215" spans="1:13" hidden="1" x14ac:dyDescent="0.2">
      <c r="A2215" t="s">
        <v>5</v>
      </c>
      <c r="B2215" s="1">
        <v>44388.351481481484</v>
      </c>
      <c r="C2215" s="1">
        <v>44388.393136574072</v>
      </c>
      <c r="D2215">
        <v>59.983333587646499</v>
      </c>
      <c r="E2215">
        <v>253366</v>
      </c>
      <c r="F2215">
        <v>77556</v>
      </c>
      <c r="G2215" t="s">
        <v>44</v>
      </c>
      <c r="H2215" t="s">
        <v>27</v>
      </c>
      <c r="I2215">
        <f>tbl_Fact[[#This Row],[Duration]] / 60</f>
        <v>0.99972222646077502</v>
      </c>
      <c r="J2215">
        <f>IF(OR(G2215="Run Time", G2215="CC (Changeover Cleaning)"), I2215, 0)</f>
        <v>0</v>
      </c>
      <c r="K2215">
        <f>IF(G2215&lt;&gt;"PM (Maintenance)", I2215, 0)</f>
        <v>0.99972222646077502</v>
      </c>
      <c r="L2215" s="5">
        <f>MAX(tbl_Fact[[#This Row],[TotalBiscuitsMade]],tbl_Fact[[#This Row],[GoodMadeBiscuits]])</f>
        <v>253366</v>
      </c>
      <c r="M2215" s="5">
        <f>IF(tbl_Fact[[#This Row],[Operating_Hours]]&gt;0,tbl_Fact[[#This Row],[Operating_Hours]]*51840,0)</f>
        <v>0</v>
      </c>
    </row>
    <row r="2216" spans="1:13" hidden="1" x14ac:dyDescent="0.2">
      <c r="A2216" t="s">
        <v>5</v>
      </c>
      <c r="B2216" s="1">
        <v>44388.393136574072</v>
      </c>
      <c r="C2216" s="1">
        <v>44388.397199074076</v>
      </c>
      <c r="D2216">
        <v>5.8499999046325701</v>
      </c>
      <c r="E2216">
        <v>253625</v>
      </c>
      <c r="F2216">
        <v>77279</v>
      </c>
      <c r="G2216" t="s">
        <v>43</v>
      </c>
      <c r="H2216" t="s">
        <v>27</v>
      </c>
      <c r="I2216">
        <f>tbl_Fact[[#This Row],[Duration]] / 60</f>
        <v>9.749999841054284E-2</v>
      </c>
      <c r="J2216">
        <f>IF(OR(G2216="Run Time", G2216="CC (Changeover Cleaning)"), I2216, 0)</f>
        <v>9.749999841054284E-2</v>
      </c>
      <c r="K2216">
        <f>IF(G2216&lt;&gt;"PM (Maintenance)", I2216, 0)</f>
        <v>9.749999841054284E-2</v>
      </c>
      <c r="L2216" s="5">
        <f>MAX(tbl_Fact[[#This Row],[TotalBiscuitsMade]],tbl_Fact[[#This Row],[GoodMadeBiscuits]])</f>
        <v>253625</v>
      </c>
      <c r="M2216" s="5">
        <f>IF(tbl_Fact[[#This Row],[Operating_Hours]]&gt;0,tbl_Fact[[#This Row],[Operating_Hours]]*51840,0)</f>
        <v>5054.3999176025409</v>
      </c>
    </row>
    <row r="2217" spans="1:13" hidden="1" x14ac:dyDescent="0.2">
      <c r="A2217" t="s">
        <v>5</v>
      </c>
      <c r="B2217" s="1">
        <v>44388.397199074076</v>
      </c>
      <c r="C2217" s="1">
        <v>44388.398518518516</v>
      </c>
      <c r="D2217">
        <v>1.8999999761581401</v>
      </c>
      <c r="E2217">
        <v>254307</v>
      </c>
      <c r="F2217">
        <v>78348</v>
      </c>
      <c r="G2217" t="s">
        <v>44</v>
      </c>
      <c r="H2217" t="s">
        <v>27</v>
      </c>
      <c r="I2217">
        <f>tbl_Fact[[#This Row],[Duration]] / 60</f>
        <v>3.1666666269302333E-2</v>
      </c>
      <c r="J2217">
        <f>IF(OR(G2217="Run Time", G2217="CC (Changeover Cleaning)"), I2217, 0)</f>
        <v>0</v>
      </c>
      <c r="K2217">
        <f>IF(G2217&lt;&gt;"PM (Maintenance)", I2217, 0)</f>
        <v>3.1666666269302333E-2</v>
      </c>
      <c r="L2217" s="5">
        <f>MAX(tbl_Fact[[#This Row],[TotalBiscuitsMade]],tbl_Fact[[#This Row],[GoodMadeBiscuits]])</f>
        <v>254307</v>
      </c>
      <c r="M2217" s="5">
        <f>IF(tbl_Fact[[#This Row],[Operating_Hours]]&gt;0,tbl_Fact[[#This Row],[Operating_Hours]]*51840,0)</f>
        <v>0</v>
      </c>
    </row>
    <row r="2218" spans="1:13" hidden="1" x14ac:dyDescent="0.2">
      <c r="A2218" t="s">
        <v>10</v>
      </c>
      <c r="B2218" s="1">
        <v>44388.398240740738</v>
      </c>
      <c r="C2218" s="1">
        <v>44388.399050925924</v>
      </c>
      <c r="D2218">
        <v>1.1666333675384499</v>
      </c>
      <c r="E2218">
        <v>0</v>
      </c>
      <c r="F2218">
        <v>320</v>
      </c>
      <c r="G2218" t="s">
        <v>43</v>
      </c>
      <c r="H2218" t="s">
        <v>27</v>
      </c>
      <c r="I2218">
        <f>tbl_Fact[[#This Row],[Duration]] / 60</f>
        <v>1.9443889458974167E-2</v>
      </c>
      <c r="J2218">
        <f>IF(OR(G2218="Run Time", G2218="CC (Changeover Cleaning)"), I2218, 0)</f>
        <v>1.9443889458974167E-2</v>
      </c>
      <c r="K2218">
        <f>IF(G2218&lt;&gt;"PM (Maintenance)", I2218, 0)</f>
        <v>1.9443889458974167E-2</v>
      </c>
      <c r="L2218" s="5">
        <f>MAX(tbl_Fact[[#This Row],[TotalBiscuitsMade]],tbl_Fact[[#This Row],[GoodMadeBiscuits]])</f>
        <v>320</v>
      </c>
      <c r="M2218" s="5">
        <f>IF(tbl_Fact[[#This Row],[Operating_Hours]]&gt;0,tbl_Fact[[#This Row],[Operating_Hours]]*51840,0)</f>
        <v>1007.9712295532208</v>
      </c>
    </row>
    <row r="2219" spans="1:13" hidden="1" x14ac:dyDescent="0.2">
      <c r="A2219" t="s">
        <v>5</v>
      </c>
      <c r="B2219" s="1">
        <v>44388.398518518516</v>
      </c>
      <c r="C2219" s="1">
        <v>44388.399398148147</v>
      </c>
      <c r="D2219">
        <v>1.2666666507720901</v>
      </c>
      <c r="E2219">
        <v>254313</v>
      </c>
      <c r="F2219">
        <v>78279</v>
      </c>
      <c r="G2219" t="s">
        <v>43</v>
      </c>
      <c r="H2219" t="s">
        <v>27</v>
      </c>
      <c r="I2219">
        <f>tbl_Fact[[#This Row],[Duration]] / 60</f>
        <v>2.11111108462015E-2</v>
      </c>
      <c r="J2219">
        <f>IF(OR(G2219="Run Time", G2219="CC (Changeover Cleaning)"), I2219, 0)</f>
        <v>2.11111108462015E-2</v>
      </c>
      <c r="K2219">
        <f>IF(G2219&lt;&gt;"PM (Maintenance)", I2219, 0)</f>
        <v>2.11111108462015E-2</v>
      </c>
      <c r="L2219" s="5">
        <f>MAX(tbl_Fact[[#This Row],[TotalBiscuitsMade]],tbl_Fact[[#This Row],[GoodMadeBiscuits]])</f>
        <v>254313</v>
      </c>
      <c r="M2219" s="5">
        <f>IF(tbl_Fact[[#This Row],[Operating_Hours]]&gt;0,tbl_Fact[[#This Row],[Operating_Hours]]*51840,0)</f>
        <v>1094.3999862670858</v>
      </c>
    </row>
    <row r="2220" spans="1:13" hidden="1" x14ac:dyDescent="0.2">
      <c r="A2220" t="s">
        <v>10</v>
      </c>
      <c r="B2220" s="1">
        <v>44388.399050925924</v>
      </c>
      <c r="C2220" s="1">
        <v>44388.457002314812</v>
      </c>
      <c r="D2220">
        <v>83.451133728027301</v>
      </c>
      <c r="E2220">
        <v>0</v>
      </c>
      <c r="F2220">
        <v>323</v>
      </c>
      <c r="G2220" t="s">
        <v>44</v>
      </c>
      <c r="H2220" t="s">
        <v>27</v>
      </c>
      <c r="I2220">
        <f>tbl_Fact[[#This Row],[Duration]] / 60</f>
        <v>1.390852228800455</v>
      </c>
      <c r="J2220">
        <f>IF(OR(G2220="Run Time", G2220="CC (Changeover Cleaning)"), I2220, 0)</f>
        <v>0</v>
      </c>
      <c r="K2220">
        <f>IF(G2220&lt;&gt;"PM (Maintenance)", I2220, 0)</f>
        <v>1.390852228800455</v>
      </c>
      <c r="L2220" s="5">
        <f>MAX(tbl_Fact[[#This Row],[TotalBiscuitsMade]],tbl_Fact[[#This Row],[GoodMadeBiscuits]])</f>
        <v>323</v>
      </c>
      <c r="M2220" s="5">
        <f>IF(tbl_Fact[[#This Row],[Operating_Hours]]&gt;0,tbl_Fact[[#This Row],[Operating_Hours]]*51840,0)</f>
        <v>0</v>
      </c>
    </row>
    <row r="2221" spans="1:13" hidden="1" x14ac:dyDescent="0.2">
      <c r="A2221" t="s">
        <v>5</v>
      </c>
      <c r="B2221" s="1">
        <v>44388.399398148147</v>
      </c>
      <c r="C2221" s="1">
        <v>44388.403692129628</v>
      </c>
      <c r="D2221">
        <v>6.1833333969116202</v>
      </c>
      <c r="E2221">
        <v>258313</v>
      </c>
      <c r="F2221">
        <v>82605</v>
      </c>
      <c r="G2221" t="s">
        <v>44</v>
      </c>
      <c r="H2221" t="s">
        <v>27</v>
      </c>
      <c r="I2221">
        <f>tbl_Fact[[#This Row],[Duration]] / 60</f>
        <v>0.10305555661519367</v>
      </c>
      <c r="J2221">
        <f>IF(OR(G2221="Run Time", G2221="CC (Changeover Cleaning)"), I2221, 0)</f>
        <v>0</v>
      </c>
      <c r="K2221">
        <f>IF(G2221&lt;&gt;"PM (Maintenance)", I2221, 0)</f>
        <v>0.10305555661519367</v>
      </c>
      <c r="L2221" s="5">
        <f>MAX(tbl_Fact[[#This Row],[TotalBiscuitsMade]],tbl_Fact[[#This Row],[GoodMadeBiscuits]])</f>
        <v>258313</v>
      </c>
      <c r="M2221" s="5">
        <f>IF(tbl_Fact[[#This Row],[Operating_Hours]]&gt;0,tbl_Fact[[#This Row],[Operating_Hours]]*51840,0)</f>
        <v>0</v>
      </c>
    </row>
    <row r="2222" spans="1:13" hidden="1" x14ac:dyDescent="0.2">
      <c r="A2222" t="s">
        <v>5</v>
      </c>
      <c r="B2222" s="1">
        <v>44388.403692129628</v>
      </c>
      <c r="C2222" s="1">
        <v>44388.408090277779</v>
      </c>
      <c r="D2222">
        <v>6.3333334922790501</v>
      </c>
      <c r="E2222">
        <v>258410</v>
      </c>
      <c r="F2222">
        <v>82503</v>
      </c>
      <c r="G2222" t="s">
        <v>43</v>
      </c>
      <c r="H2222" t="s">
        <v>27</v>
      </c>
      <c r="I2222">
        <f>tbl_Fact[[#This Row],[Duration]] / 60</f>
        <v>0.10555555820465083</v>
      </c>
      <c r="J2222">
        <f>IF(OR(G2222="Run Time", G2222="CC (Changeover Cleaning)"), I2222, 0)</f>
        <v>0.10555555820465083</v>
      </c>
      <c r="K2222">
        <f>IF(G2222&lt;&gt;"PM (Maintenance)", I2222, 0)</f>
        <v>0.10555555820465083</v>
      </c>
      <c r="L2222" s="5">
        <f>MAX(tbl_Fact[[#This Row],[TotalBiscuitsMade]],tbl_Fact[[#This Row],[GoodMadeBiscuits]])</f>
        <v>258410</v>
      </c>
      <c r="M2222" s="5">
        <f>IF(tbl_Fact[[#This Row],[Operating_Hours]]&gt;0,tbl_Fact[[#This Row],[Operating_Hours]]*51840,0)</f>
        <v>5472.0001373290988</v>
      </c>
    </row>
    <row r="2223" spans="1:13" hidden="1" x14ac:dyDescent="0.2">
      <c r="A2223" t="s">
        <v>5</v>
      </c>
      <c r="B2223" s="1">
        <v>44388.408090277779</v>
      </c>
      <c r="C2223" s="1">
        <v>44388.408125000002</v>
      </c>
      <c r="D2223">
        <v>5.0000000745058101E-2</v>
      </c>
      <c r="E2223">
        <v>258330</v>
      </c>
      <c r="F2223">
        <v>82327</v>
      </c>
      <c r="G2223" t="s">
        <v>44</v>
      </c>
      <c r="H2223" t="s">
        <v>27</v>
      </c>
      <c r="I2223">
        <f>tbl_Fact[[#This Row],[Duration]] / 60</f>
        <v>8.3333334575096834E-4</v>
      </c>
      <c r="J2223">
        <f>IF(OR(G2223="Run Time", G2223="CC (Changeover Cleaning)"), I2223, 0)</f>
        <v>0</v>
      </c>
      <c r="K2223">
        <f>IF(G2223&lt;&gt;"PM (Maintenance)", I2223, 0)</f>
        <v>8.3333334575096834E-4</v>
      </c>
      <c r="L2223" s="5">
        <f>MAX(tbl_Fact[[#This Row],[TotalBiscuitsMade]],tbl_Fact[[#This Row],[GoodMadeBiscuits]])</f>
        <v>258330</v>
      </c>
      <c r="M2223" s="5">
        <f>IF(tbl_Fact[[#This Row],[Operating_Hours]]&gt;0,tbl_Fact[[#This Row],[Operating_Hours]]*51840,0)</f>
        <v>0</v>
      </c>
    </row>
    <row r="2224" spans="1:13" hidden="1" x14ac:dyDescent="0.2">
      <c r="A2224" t="s">
        <v>5</v>
      </c>
      <c r="B2224" s="1">
        <v>44388.408125000002</v>
      </c>
      <c r="C2224" s="1">
        <v>44388.408182870371</v>
      </c>
      <c r="D2224">
        <v>8.3333335816860199E-2</v>
      </c>
      <c r="E2224">
        <v>258406</v>
      </c>
      <c r="F2224">
        <v>82492</v>
      </c>
      <c r="G2224" t="s">
        <v>43</v>
      </c>
      <c r="H2224" t="s">
        <v>27</v>
      </c>
      <c r="I2224">
        <f>tbl_Fact[[#This Row],[Duration]] / 60</f>
        <v>1.3888889302810033E-3</v>
      </c>
      <c r="J2224">
        <f>IF(OR(G2224="Run Time", G2224="CC (Changeover Cleaning)"), I2224, 0)</f>
        <v>1.3888889302810033E-3</v>
      </c>
      <c r="K2224">
        <f>IF(G2224&lt;&gt;"PM (Maintenance)", I2224, 0)</f>
        <v>1.3888889302810033E-3</v>
      </c>
      <c r="L2224" s="5">
        <f>MAX(tbl_Fact[[#This Row],[TotalBiscuitsMade]],tbl_Fact[[#This Row],[GoodMadeBiscuits]])</f>
        <v>258406</v>
      </c>
      <c r="M2224" s="5">
        <f>IF(tbl_Fact[[#This Row],[Operating_Hours]]&gt;0,tbl_Fact[[#This Row],[Operating_Hours]]*51840,0)</f>
        <v>72.000002145767212</v>
      </c>
    </row>
    <row r="2225" spans="1:13" hidden="1" x14ac:dyDescent="0.2">
      <c r="A2225" t="s">
        <v>5</v>
      </c>
      <c r="B2225" s="1">
        <v>44388.408182870371</v>
      </c>
      <c r="C2225" s="1">
        <v>44388.408206018517</v>
      </c>
      <c r="D2225">
        <v>3.3333335071802098E-2</v>
      </c>
      <c r="E2225">
        <v>258455</v>
      </c>
      <c r="F2225">
        <v>82295</v>
      </c>
      <c r="G2225" t="s">
        <v>44</v>
      </c>
      <c r="H2225" t="s">
        <v>27</v>
      </c>
      <c r="I2225">
        <f>tbl_Fact[[#This Row],[Duration]] / 60</f>
        <v>5.5555558453003495E-4</v>
      </c>
      <c r="J2225">
        <f>IF(OR(G2225="Run Time", G2225="CC (Changeover Cleaning)"), I2225, 0)</f>
        <v>0</v>
      </c>
      <c r="K2225">
        <f>IF(G2225&lt;&gt;"PM (Maintenance)", I2225, 0)</f>
        <v>5.5555558453003495E-4</v>
      </c>
      <c r="L2225" s="5">
        <f>MAX(tbl_Fact[[#This Row],[TotalBiscuitsMade]],tbl_Fact[[#This Row],[GoodMadeBiscuits]])</f>
        <v>258455</v>
      </c>
      <c r="M2225" s="5">
        <f>IF(tbl_Fact[[#This Row],[Operating_Hours]]&gt;0,tbl_Fact[[#This Row],[Operating_Hours]]*51840,0)</f>
        <v>0</v>
      </c>
    </row>
    <row r="2226" spans="1:13" hidden="1" x14ac:dyDescent="0.2">
      <c r="A2226" t="s">
        <v>5</v>
      </c>
      <c r="B2226" s="1">
        <v>44388.408206018517</v>
      </c>
      <c r="C2226" s="1">
        <v>44388.408263888887</v>
      </c>
      <c r="D2226">
        <v>8.3333335816860199E-2</v>
      </c>
      <c r="E2226">
        <v>258394</v>
      </c>
      <c r="F2226">
        <v>82611</v>
      </c>
      <c r="G2226" t="s">
        <v>43</v>
      </c>
      <c r="H2226" t="s">
        <v>27</v>
      </c>
      <c r="I2226">
        <f>tbl_Fact[[#This Row],[Duration]] / 60</f>
        <v>1.3888889302810033E-3</v>
      </c>
      <c r="J2226">
        <f>IF(OR(G2226="Run Time", G2226="CC (Changeover Cleaning)"), I2226, 0)</f>
        <v>1.3888889302810033E-3</v>
      </c>
      <c r="K2226">
        <f>IF(G2226&lt;&gt;"PM (Maintenance)", I2226, 0)</f>
        <v>1.3888889302810033E-3</v>
      </c>
      <c r="L2226" s="5">
        <f>MAX(tbl_Fact[[#This Row],[TotalBiscuitsMade]],tbl_Fact[[#This Row],[GoodMadeBiscuits]])</f>
        <v>258394</v>
      </c>
      <c r="M2226" s="5">
        <f>IF(tbl_Fact[[#This Row],[Operating_Hours]]&gt;0,tbl_Fact[[#This Row],[Operating_Hours]]*51840,0)</f>
        <v>72.000002145767212</v>
      </c>
    </row>
    <row r="2227" spans="1:13" hidden="1" x14ac:dyDescent="0.2">
      <c r="A2227" t="s">
        <v>5</v>
      </c>
      <c r="B2227" s="1">
        <v>44388.408263888887</v>
      </c>
      <c r="C2227" s="1">
        <v>44388.40829861111</v>
      </c>
      <c r="D2227">
        <v>5.0000000745058101E-2</v>
      </c>
      <c r="E2227">
        <v>258391</v>
      </c>
      <c r="F2227">
        <v>82448</v>
      </c>
      <c r="G2227" t="s">
        <v>44</v>
      </c>
      <c r="H2227" t="s">
        <v>27</v>
      </c>
      <c r="I2227">
        <f>tbl_Fact[[#This Row],[Duration]] / 60</f>
        <v>8.3333334575096834E-4</v>
      </c>
      <c r="J2227">
        <f>IF(OR(G2227="Run Time", G2227="CC (Changeover Cleaning)"), I2227, 0)</f>
        <v>0</v>
      </c>
      <c r="K2227">
        <f>IF(G2227&lt;&gt;"PM (Maintenance)", I2227, 0)</f>
        <v>8.3333334575096834E-4</v>
      </c>
      <c r="L2227" s="5">
        <f>MAX(tbl_Fact[[#This Row],[TotalBiscuitsMade]],tbl_Fact[[#This Row],[GoodMadeBiscuits]])</f>
        <v>258391</v>
      </c>
      <c r="M2227" s="5">
        <f>IF(tbl_Fact[[#This Row],[Operating_Hours]]&gt;0,tbl_Fact[[#This Row],[Operating_Hours]]*51840,0)</f>
        <v>0</v>
      </c>
    </row>
    <row r="2228" spans="1:13" hidden="1" x14ac:dyDescent="0.2">
      <c r="A2228" t="s">
        <v>5</v>
      </c>
      <c r="B2228" s="1">
        <v>44388.40829861111</v>
      </c>
      <c r="C2228" s="1">
        <v>44388.408541666664</v>
      </c>
      <c r="D2228">
        <v>0.34999999403953602</v>
      </c>
      <c r="E2228">
        <v>258603</v>
      </c>
      <c r="F2228">
        <v>82472</v>
      </c>
      <c r="G2228" t="s">
        <v>43</v>
      </c>
      <c r="H2228" t="s">
        <v>27</v>
      </c>
      <c r="I2228">
        <f>tbl_Fact[[#This Row],[Duration]] / 60</f>
        <v>5.833333233992267E-3</v>
      </c>
      <c r="J2228">
        <f>IF(OR(G2228="Run Time", G2228="CC (Changeover Cleaning)"), I2228, 0)</f>
        <v>5.833333233992267E-3</v>
      </c>
      <c r="K2228">
        <f>IF(G2228&lt;&gt;"PM (Maintenance)", I2228, 0)</f>
        <v>5.833333233992267E-3</v>
      </c>
      <c r="L2228" s="5">
        <f>MAX(tbl_Fact[[#This Row],[TotalBiscuitsMade]],tbl_Fact[[#This Row],[GoodMadeBiscuits]])</f>
        <v>258603</v>
      </c>
      <c r="M2228" s="5">
        <f>IF(tbl_Fact[[#This Row],[Operating_Hours]]&gt;0,tbl_Fact[[#This Row],[Operating_Hours]]*51840,0)</f>
        <v>302.39999485015915</v>
      </c>
    </row>
    <row r="2229" spans="1:13" hidden="1" x14ac:dyDescent="0.2">
      <c r="A2229" t="s">
        <v>5</v>
      </c>
      <c r="B2229" s="1">
        <v>44388.408541666664</v>
      </c>
      <c r="C2229" s="1">
        <v>44388.458275462966</v>
      </c>
      <c r="D2229">
        <v>71.616668701171903</v>
      </c>
      <c r="E2229">
        <v>309485</v>
      </c>
      <c r="F2229">
        <v>133218</v>
      </c>
      <c r="G2229" t="s">
        <v>44</v>
      </c>
      <c r="H2229" t="s">
        <v>27</v>
      </c>
      <c r="I2229">
        <f>tbl_Fact[[#This Row],[Duration]] / 60</f>
        <v>1.1936111450195317</v>
      </c>
      <c r="J2229">
        <f>IF(OR(G2229="Run Time", G2229="CC (Changeover Cleaning)"), I2229, 0)</f>
        <v>0</v>
      </c>
      <c r="K2229">
        <f>IF(G2229&lt;&gt;"PM (Maintenance)", I2229, 0)</f>
        <v>1.1936111450195317</v>
      </c>
      <c r="L2229" s="5">
        <f>MAX(tbl_Fact[[#This Row],[TotalBiscuitsMade]],tbl_Fact[[#This Row],[GoodMadeBiscuits]])</f>
        <v>309485</v>
      </c>
      <c r="M2229" s="5">
        <f>IF(tbl_Fact[[#This Row],[Operating_Hours]]&gt;0,tbl_Fact[[#This Row],[Operating_Hours]]*51840,0)</f>
        <v>0</v>
      </c>
    </row>
    <row r="2230" spans="1:13" hidden="1" x14ac:dyDescent="0.2">
      <c r="A2230" t="s">
        <v>10</v>
      </c>
      <c r="B2230" s="1">
        <v>44388.457002314812</v>
      </c>
      <c r="C2230" s="1">
        <v>44388.458090277774</v>
      </c>
      <c r="D2230">
        <v>1.56665003299713</v>
      </c>
      <c r="E2230">
        <v>0</v>
      </c>
      <c r="F2230">
        <v>83</v>
      </c>
      <c r="G2230" t="s">
        <v>43</v>
      </c>
      <c r="H2230" t="s">
        <v>27</v>
      </c>
      <c r="I2230">
        <f>tbl_Fact[[#This Row],[Duration]] / 60</f>
        <v>2.61108338832855E-2</v>
      </c>
      <c r="J2230">
        <f>IF(OR(G2230="Run Time", G2230="CC (Changeover Cleaning)"), I2230, 0)</f>
        <v>2.61108338832855E-2</v>
      </c>
      <c r="K2230">
        <f>IF(G2230&lt;&gt;"PM (Maintenance)", I2230, 0)</f>
        <v>2.61108338832855E-2</v>
      </c>
      <c r="L2230" s="5">
        <f>MAX(tbl_Fact[[#This Row],[TotalBiscuitsMade]],tbl_Fact[[#This Row],[GoodMadeBiscuits]])</f>
        <v>83</v>
      </c>
      <c r="M2230" s="5">
        <f>IF(tbl_Fact[[#This Row],[Operating_Hours]]&gt;0,tbl_Fact[[#This Row],[Operating_Hours]]*51840,0)</f>
        <v>1353.5856285095203</v>
      </c>
    </row>
    <row r="2231" spans="1:13" hidden="1" x14ac:dyDescent="0.2">
      <c r="A2231" t="s">
        <v>10</v>
      </c>
      <c r="B2231" s="1">
        <v>44388.458090277774</v>
      </c>
      <c r="C2231" s="1">
        <v>44388.461793981478</v>
      </c>
      <c r="D2231">
        <v>5.3333997726440403</v>
      </c>
      <c r="E2231">
        <v>0</v>
      </c>
      <c r="F2231">
        <v>181</v>
      </c>
      <c r="G2231" t="s">
        <v>44</v>
      </c>
      <c r="H2231" t="s">
        <v>27</v>
      </c>
      <c r="I2231">
        <f>tbl_Fact[[#This Row],[Duration]] / 60</f>
        <v>8.8889996210733999E-2</v>
      </c>
      <c r="J2231">
        <f>IF(OR(G2231="Run Time", G2231="CC (Changeover Cleaning)"), I2231, 0)</f>
        <v>0</v>
      </c>
      <c r="K2231">
        <f>IF(G2231&lt;&gt;"PM (Maintenance)", I2231, 0)</f>
        <v>8.8889996210733999E-2</v>
      </c>
      <c r="L2231" s="5">
        <f>MAX(tbl_Fact[[#This Row],[TotalBiscuitsMade]],tbl_Fact[[#This Row],[GoodMadeBiscuits]])</f>
        <v>181</v>
      </c>
      <c r="M2231" s="5">
        <f>IF(tbl_Fact[[#This Row],[Operating_Hours]]&gt;0,tbl_Fact[[#This Row],[Operating_Hours]]*51840,0)</f>
        <v>0</v>
      </c>
    </row>
    <row r="2232" spans="1:13" hidden="1" x14ac:dyDescent="0.2">
      <c r="A2232" t="s">
        <v>5</v>
      </c>
      <c r="B2232" s="1">
        <v>44388.458275462966</v>
      </c>
      <c r="C2232" s="1">
        <v>44388.460150462961</v>
      </c>
      <c r="D2232">
        <v>2.7000000476837198</v>
      </c>
      <c r="E2232">
        <v>309191</v>
      </c>
      <c r="F2232">
        <v>133425</v>
      </c>
      <c r="G2232" t="s">
        <v>43</v>
      </c>
      <c r="H2232" t="s">
        <v>27</v>
      </c>
      <c r="I2232">
        <f>tbl_Fact[[#This Row],[Duration]] / 60</f>
        <v>4.5000000794728663E-2</v>
      </c>
      <c r="J2232">
        <f>IF(OR(G2232="Run Time", G2232="CC (Changeover Cleaning)"), I2232, 0)</f>
        <v>4.5000000794728663E-2</v>
      </c>
      <c r="K2232">
        <f>IF(G2232&lt;&gt;"PM (Maintenance)", I2232, 0)</f>
        <v>4.5000000794728663E-2</v>
      </c>
      <c r="L2232" s="5">
        <f>MAX(tbl_Fact[[#This Row],[TotalBiscuitsMade]],tbl_Fact[[#This Row],[GoodMadeBiscuits]])</f>
        <v>309191</v>
      </c>
      <c r="M2232" s="5">
        <f>IF(tbl_Fact[[#This Row],[Operating_Hours]]&gt;0,tbl_Fact[[#This Row],[Operating_Hours]]*51840,0)</f>
        <v>2332.8000411987341</v>
      </c>
    </row>
    <row r="2233" spans="1:13" hidden="1" x14ac:dyDescent="0.2">
      <c r="A2233" t="s">
        <v>5</v>
      </c>
      <c r="B2233" s="1">
        <v>44388.460150462961</v>
      </c>
      <c r="C2233" s="1">
        <v>44388.460173611114</v>
      </c>
      <c r="D2233">
        <v>3.3333335071802098E-2</v>
      </c>
      <c r="E2233">
        <v>309129</v>
      </c>
      <c r="F2233">
        <v>133109</v>
      </c>
      <c r="G2233" t="s">
        <v>44</v>
      </c>
      <c r="H2233" t="s">
        <v>27</v>
      </c>
      <c r="I2233">
        <f>tbl_Fact[[#This Row],[Duration]] / 60</f>
        <v>5.5555558453003495E-4</v>
      </c>
      <c r="J2233">
        <f>IF(OR(G2233="Run Time", G2233="CC (Changeover Cleaning)"), I2233, 0)</f>
        <v>0</v>
      </c>
      <c r="K2233">
        <f>IF(G2233&lt;&gt;"PM (Maintenance)", I2233, 0)</f>
        <v>5.5555558453003495E-4</v>
      </c>
      <c r="L2233" s="5">
        <f>MAX(tbl_Fact[[#This Row],[TotalBiscuitsMade]],tbl_Fact[[#This Row],[GoodMadeBiscuits]])</f>
        <v>309129</v>
      </c>
      <c r="M2233" s="5">
        <f>IF(tbl_Fact[[#This Row],[Operating_Hours]]&gt;0,tbl_Fact[[#This Row],[Operating_Hours]]*51840,0)</f>
        <v>0</v>
      </c>
    </row>
    <row r="2234" spans="1:13" hidden="1" x14ac:dyDescent="0.2">
      <c r="A2234" t="s">
        <v>5</v>
      </c>
      <c r="B2234" s="1">
        <v>44388.460173611114</v>
      </c>
      <c r="C2234" s="1">
        <v>44388.461076388892</v>
      </c>
      <c r="D2234">
        <v>1.29999995231628</v>
      </c>
      <c r="E2234">
        <v>309477</v>
      </c>
      <c r="F2234">
        <v>133150</v>
      </c>
      <c r="G2234" t="s">
        <v>43</v>
      </c>
      <c r="H2234" t="s">
        <v>27</v>
      </c>
      <c r="I2234">
        <f>tbl_Fact[[#This Row],[Duration]] / 60</f>
        <v>2.1666665871937999E-2</v>
      </c>
      <c r="J2234">
        <f>IF(OR(G2234="Run Time", G2234="CC (Changeover Cleaning)"), I2234, 0)</f>
        <v>2.1666665871937999E-2</v>
      </c>
      <c r="K2234">
        <f>IF(G2234&lt;&gt;"PM (Maintenance)", I2234, 0)</f>
        <v>2.1666665871937999E-2</v>
      </c>
      <c r="L2234" s="5">
        <f>MAX(tbl_Fact[[#This Row],[TotalBiscuitsMade]],tbl_Fact[[#This Row],[GoodMadeBiscuits]])</f>
        <v>309477</v>
      </c>
      <c r="M2234" s="5">
        <f>IF(tbl_Fact[[#This Row],[Operating_Hours]]&gt;0,tbl_Fact[[#This Row],[Operating_Hours]]*51840,0)</f>
        <v>1123.1999588012659</v>
      </c>
    </row>
    <row r="2235" spans="1:13" hidden="1" x14ac:dyDescent="0.2">
      <c r="A2235" t="s">
        <v>5</v>
      </c>
      <c r="B2235" s="1">
        <v>44388.461076388892</v>
      </c>
      <c r="C2235" s="1">
        <v>44388.461921296293</v>
      </c>
      <c r="D2235">
        <v>1.2166666984558101</v>
      </c>
      <c r="E2235">
        <v>309829</v>
      </c>
      <c r="F2235">
        <v>133987</v>
      </c>
      <c r="G2235" t="s">
        <v>44</v>
      </c>
      <c r="H2235" t="s">
        <v>27</v>
      </c>
      <c r="I2235">
        <f>tbl_Fact[[#This Row],[Duration]] / 60</f>
        <v>2.0277778307596837E-2</v>
      </c>
      <c r="J2235">
        <f>IF(OR(G2235="Run Time", G2235="CC (Changeover Cleaning)"), I2235, 0)</f>
        <v>0</v>
      </c>
      <c r="K2235">
        <f>IF(G2235&lt;&gt;"PM (Maintenance)", I2235, 0)</f>
        <v>2.0277778307596837E-2</v>
      </c>
      <c r="L2235" s="5">
        <f>MAX(tbl_Fact[[#This Row],[TotalBiscuitsMade]],tbl_Fact[[#This Row],[GoodMadeBiscuits]])</f>
        <v>309829</v>
      </c>
      <c r="M2235" s="5">
        <f>IF(tbl_Fact[[#This Row],[Operating_Hours]]&gt;0,tbl_Fact[[#This Row],[Operating_Hours]]*51840,0)</f>
        <v>0</v>
      </c>
    </row>
    <row r="2236" spans="1:13" hidden="1" x14ac:dyDescent="0.2">
      <c r="A2236" t="s">
        <v>10</v>
      </c>
      <c r="B2236" s="1">
        <v>44388.461793981478</v>
      </c>
      <c r="C2236" s="1">
        <v>44388.461898148147</v>
      </c>
      <c r="D2236">
        <v>0.141716673970222</v>
      </c>
      <c r="E2236">
        <v>0</v>
      </c>
      <c r="F2236">
        <v>450</v>
      </c>
      <c r="G2236" t="s">
        <v>43</v>
      </c>
      <c r="H2236" t="s">
        <v>27</v>
      </c>
      <c r="I2236">
        <f>tbl_Fact[[#This Row],[Duration]] / 60</f>
        <v>2.3619445661703666E-3</v>
      </c>
      <c r="J2236">
        <f>IF(OR(G2236="Run Time", G2236="CC (Changeover Cleaning)"), I2236, 0)</f>
        <v>2.3619445661703666E-3</v>
      </c>
      <c r="K2236">
        <f>IF(G2236&lt;&gt;"PM (Maintenance)", I2236, 0)</f>
        <v>2.3619445661703666E-3</v>
      </c>
      <c r="L2236" s="5">
        <f>MAX(tbl_Fact[[#This Row],[TotalBiscuitsMade]],tbl_Fact[[#This Row],[GoodMadeBiscuits]])</f>
        <v>450</v>
      </c>
      <c r="M2236" s="5">
        <f>IF(tbl_Fact[[#This Row],[Operating_Hours]]&gt;0,tbl_Fact[[#This Row],[Operating_Hours]]*51840,0)</f>
        <v>122.4432063102718</v>
      </c>
    </row>
    <row r="2237" spans="1:13" hidden="1" x14ac:dyDescent="0.2">
      <c r="A2237" t="s">
        <v>10</v>
      </c>
      <c r="B2237" s="1">
        <v>44388.461898148147</v>
      </c>
      <c r="C2237" s="1">
        <v>44388.469953703701</v>
      </c>
      <c r="D2237">
        <v>11.608416557311999</v>
      </c>
      <c r="E2237">
        <v>0</v>
      </c>
      <c r="F2237">
        <v>339</v>
      </c>
      <c r="G2237" t="s">
        <v>44</v>
      </c>
      <c r="H2237" t="s">
        <v>27</v>
      </c>
      <c r="I2237">
        <f>tbl_Fact[[#This Row],[Duration]] / 60</f>
        <v>0.19347360928853333</v>
      </c>
      <c r="J2237">
        <f>IF(OR(G2237="Run Time", G2237="CC (Changeover Cleaning)"), I2237, 0)</f>
        <v>0</v>
      </c>
      <c r="K2237">
        <f>IF(G2237&lt;&gt;"PM (Maintenance)", I2237, 0)</f>
        <v>0.19347360928853333</v>
      </c>
      <c r="L2237" s="5">
        <f>MAX(tbl_Fact[[#This Row],[TotalBiscuitsMade]],tbl_Fact[[#This Row],[GoodMadeBiscuits]])</f>
        <v>339</v>
      </c>
      <c r="M2237" s="5">
        <f>IF(tbl_Fact[[#This Row],[Operating_Hours]]&gt;0,tbl_Fact[[#This Row],[Operating_Hours]]*51840,0)</f>
        <v>0</v>
      </c>
    </row>
    <row r="2238" spans="1:13" hidden="1" x14ac:dyDescent="0.2">
      <c r="A2238" t="s">
        <v>5</v>
      </c>
      <c r="B2238" s="1">
        <v>44388.461921296293</v>
      </c>
      <c r="C2238" s="1">
        <v>44388.462465277778</v>
      </c>
      <c r="D2238">
        <v>0.78333336114883401</v>
      </c>
      <c r="E2238">
        <v>310063</v>
      </c>
      <c r="F2238">
        <v>133710</v>
      </c>
      <c r="G2238" t="s">
        <v>43</v>
      </c>
      <c r="H2238" t="s">
        <v>27</v>
      </c>
      <c r="I2238">
        <f>tbl_Fact[[#This Row],[Duration]] / 60</f>
        <v>1.3055556019147234E-2</v>
      </c>
      <c r="J2238">
        <f>IF(OR(G2238="Run Time", G2238="CC (Changeover Cleaning)"), I2238, 0)</f>
        <v>1.3055556019147234E-2</v>
      </c>
      <c r="K2238">
        <f>IF(G2238&lt;&gt;"PM (Maintenance)", I2238, 0)</f>
        <v>1.3055556019147234E-2</v>
      </c>
      <c r="L2238" s="5">
        <f>MAX(tbl_Fact[[#This Row],[TotalBiscuitsMade]],tbl_Fact[[#This Row],[GoodMadeBiscuits]])</f>
        <v>310063</v>
      </c>
      <c r="M2238" s="5">
        <f>IF(tbl_Fact[[#This Row],[Operating_Hours]]&gt;0,tbl_Fact[[#This Row],[Operating_Hours]]*51840,0)</f>
        <v>676.80002403259255</v>
      </c>
    </row>
    <row r="2239" spans="1:13" hidden="1" x14ac:dyDescent="0.2">
      <c r="A2239" t="s">
        <v>5</v>
      </c>
      <c r="B2239" s="1">
        <v>44388.462465277778</v>
      </c>
      <c r="C2239" s="1">
        <v>44388.463912037034</v>
      </c>
      <c r="D2239">
        <v>2.0833332538604701</v>
      </c>
      <c r="E2239">
        <v>310974</v>
      </c>
      <c r="F2239">
        <v>135129</v>
      </c>
      <c r="G2239" t="s">
        <v>44</v>
      </c>
      <c r="H2239" t="s">
        <v>27</v>
      </c>
      <c r="I2239">
        <f>tbl_Fact[[#This Row],[Duration]] / 60</f>
        <v>3.4722220897674502E-2</v>
      </c>
      <c r="J2239">
        <f>IF(OR(G2239="Run Time", G2239="CC (Changeover Cleaning)"), I2239, 0)</f>
        <v>0</v>
      </c>
      <c r="K2239">
        <f>IF(G2239&lt;&gt;"PM (Maintenance)", I2239, 0)</f>
        <v>3.4722220897674502E-2</v>
      </c>
      <c r="L2239" s="5">
        <f>MAX(tbl_Fact[[#This Row],[TotalBiscuitsMade]],tbl_Fact[[#This Row],[GoodMadeBiscuits]])</f>
        <v>310974</v>
      </c>
      <c r="M2239" s="5">
        <f>IF(tbl_Fact[[#This Row],[Operating_Hours]]&gt;0,tbl_Fact[[#This Row],[Operating_Hours]]*51840,0)</f>
        <v>0</v>
      </c>
    </row>
    <row r="2240" spans="1:13" hidden="1" x14ac:dyDescent="0.2">
      <c r="A2240" t="s">
        <v>5</v>
      </c>
      <c r="B2240" s="1">
        <v>44388.463912037034</v>
      </c>
      <c r="C2240" s="1">
        <v>44388.465474537035</v>
      </c>
      <c r="D2240">
        <v>2.25</v>
      </c>
      <c r="E2240">
        <v>311068</v>
      </c>
      <c r="F2240">
        <v>135222</v>
      </c>
      <c r="G2240" t="s">
        <v>43</v>
      </c>
      <c r="H2240" t="s">
        <v>27</v>
      </c>
      <c r="I2240">
        <f>tbl_Fact[[#This Row],[Duration]] / 60</f>
        <v>3.7499999999999999E-2</v>
      </c>
      <c r="J2240">
        <f>IF(OR(G2240="Run Time", G2240="CC (Changeover Cleaning)"), I2240, 0)</f>
        <v>3.7499999999999999E-2</v>
      </c>
      <c r="K2240">
        <f>IF(G2240&lt;&gt;"PM (Maintenance)", I2240, 0)</f>
        <v>3.7499999999999999E-2</v>
      </c>
      <c r="L2240" s="5">
        <f>MAX(tbl_Fact[[#This Row],[TotalBiscuitsMade]],tbl_Fact[[#This Row],[GoodMadeBiscuits]])</f>
        <v>311068</v>
      </c>
      <c r="M2240" s="5">
        <f>IF(tbl_Fact[[#This Row],[Operating_Hours]]&gt;0,tbl_Fact[[#This Row],[Operating_Hours]]*51840,0)</f>
        <v>1944</v>
      </c>
    </row>
    <row r="2241" spans="1:13" hidden="1" x14ac:dyDescent="0.2">
      <c r="A2241" t="s">
        <v>5</v>
      </c>
      <c r="B2241" s="1">
        <v>44388.465474537035</v>
      </c>
      <c r="C2241" s="1">
        <v>44388.465856481482</v>
      </c>
      <c r="D2241">
        <v>0.55000001192092896</v>
      </c>
      <c r="E2241">
        <v>311001</v>
      </c>
      <c r="F2241">
        <v>135358</v>
      </c>
      <c r="G2241" t="s">
        <v>44</v>
      </c>
      <c r="H2241" t="s">
        <v>27</v>
      </c>
      <c r="I2241">
        <f>tbl_Fact[[#This Row],[Duration]] / 60</f>
        <v>9.1666668653488156E-3</v>
      </c>
      <c r="J2241">
        <f>IF(OR(G2241="Run Time", G2241="CC (Changeover Cleaning)"), I2241, 0)</f>
        <v>0</v>
      </c>
      <c r="K2241">
        <f>IF(G2241&lt;&gt;"PM (Maintenance)", I2241, 0)</f>
        <v>9.1666668653488156E-3</v>
      </c>
      <c r="L2241" s="5">
        <f>MAX(tbl_Fact[[#This Row],[TotalBiscuitsMade]],tbl_Fact[[#This Row],[GoodMadeBiscuits]])</f>
        <v>311001</v>
      </c>
      <c r="M2241" s="5">
        <f>IF(tbl_Fact[[#This Row],[Operating_Hours]]&gt;0,tbl_Fact[[#This Row],[Operating_Hours]]*51840,0)</f>
        <v>0</v>
      </c>
    </row>
    <row r="2242" spans="1:13" hidden="1" x14ac:dyDescent="0.2">
      <c r="A2242" t="s">
        <v>5</v>
      </c>
      <c r="B2242" s="1">
        <v>44388.465856481482</v>
      </c>
      <c r="C2242" s="1">
        <v>44388.468877314815</v>
      </c>
      <c r="D2242">
        <v>4.3499999046325701</v>
      </c>
      <c r="E2242">
        <v>311161</v>
      </c>
      <c r="F2242">
        <v>135265</v>
      </c>
      <c r="G2242" t="s">
        <v>43</v>
      </c>
      <c r="H2242" t="s">
        <v>27</v>
      </c>
      <c r="I2242">
        <f>tbl_Fact[[#This Row],[Duration]] / 60</f>
        <v>7.2499998410542832E-2</v>
      </c>
      <c r="J2242">
        <f>IF(OR(G2242="Run Time", G2242="CC (Changeover Cleaning)"), I2242, 0)</f>
        <v>7.2499998410542832E-2</v>
      </c>
      <c r="K2242">
        <f>IF(G2242&lt;&gt;"PM (Maintenance)", I2242, 0)</f>
        <v>7.2499998410542832E-2</v>
      </c>
      <c r="L2242" s="5">
        <f>MAX(tbl_Fact[[#This Row],[TotalBiscuitsMade]],tbl_Fact[[#This Row],[GoodMadeBiscuits]])</f>
        <v>311161</v>
      </c>
      <c r="M2242" s="5">
        <f>IF(tbl_Fact[[#This Row],[Operating_Hours]]&gt;0,tbl_Fact[[#This Row],[Operating_Hours]]*51840,0)</f>
        <v>3758.3999176025404</v>
      </c>
    </row>
    <row r="2243" spans="1:13" hidden="1" x14ac:dyDescent="0.2">
      <c r="A2243" t="s">
        <v>5</v>
      </c>
      <c r="B2243" s="1">
        <v>44388.468877314815</v>
      </c>
      <c r="C2243" s="1">
        <v>44388.470057870371</v>
      </c>
      <c r="D2243">
        <v>1.70000004768372</v>
      </c>
      <c r="E2243">
        <v>312258</v>
      </c>
      <c r="F2243">
        <v>136116</v>
      </c>
      <c r="G2243" t="s">
        <v>44</v>
      </c>
      <c r="H2243" t="s">
        <v>27</v>
      </c>
      <c r="I2243">
        <f>tbl_Fact[[#This Row],[Duration]] / 60</f>
        <v>2.8333334128062E-2</v>
      </c>
      <c r="J2243">
        <f>IF(OR(G2243="Run Time", G2243="CC (Changeover Cleaning)"), I2243, 0)</f>
        <v>0</v>
      </c>
      <c r="K2243">
        <f>IF(G2243&lt;&gt;"PM (Maintenance)", I2243, 0)</f>
        <v>2.8333334128062E-2</v>
      </c>
      <c r="L2243" s="5">
        <f>MAX(tbl_Fact[[#This Row],[TotalBiscuitsMade]],tbl_Fact[[#This Row],[GoodMadeBiscuits]])</f>
        <v>312258</v>
      </c>
      <c r="M2243" s="5">
        <f>IF(tbl_Fact[[#This Row],[Operating_Hours]]&gt;0,tbl_Fact[[#This Row],[Operating_Hours]]*51840,0)</f>
        <v>0</v>
      </c>
    </row>
    <row r="2244" spans="1:13" hidden="1" x14ac:dyDescent="0.2">
      <c r="A2244" t="s">
        <v>10</v>
      </c>
      <c r="B2244" s="1">
        <v>44388.469953703701</v>
      </c>
      <c r="C2244" s="1">
        <v>44388.497083333335</v>
      </c>
      <c r="D2244">
        <v>39.058284759521499</v>
      </c>
      <c r="E2244">
        <v>0</v>
      </c>
      <c r="F2244">
        <v>359</v>
      </c>
      <c r="G2244" t="s">
        <v>43</v>
      </c>
      <c r="H2244" t="s">
        <v>27</v>
      </c>
      <c r="I2244">
        <f>tbl_Fact[[#This Row],[Duration]] / 60</f>
        <v>0.65097141265869163</v>
      </c>
      <c r="J2244">
        <f>IF(OR(G2244="Run Time", G2244="CC (Changeover Cleaning)"), I2244, 0)</f>
        <v>0.65097141265869163</v>
      </c>
      <c r="K2244">
        <f>IF(G2244&lt;&gt;"PM (Maintenance)", I2244, 0)</f>
        <v>0.65097141265869163</v>
      </c>
      <c r="L2244" s="5">
        <f>MAX(tbl_Fact[[#This Row],[TotalBiscuitsMade]],tbl_Fact[[#This Row],[GoodMadeBiscuits]])</f>
        <v>359</v>
      </c>
      <c r="M2244" s="5">
        <f>IF(tbl_Fact[[#This Row],[Operating_Hours]]&gt;0,tbl_Fact[[#This Row],[Operating_Hours]]*51840,0)</f>
        <v>33746.358032226577</v>
      </c>
    </row>
    <row r="2245" spans="1:13" hidden="1" x14ac:dyDescent="0.2">
      <c r="A2245" t="s">
        <v>5</v>
      </c>
      <c r="B2245" s="1">
        <v>44388.470057870371</v>
      </c>
      <c r="C2245" s="1">
        <v>44388.479872685188</v>
      </c>
      <c r="D2245">
        <v>14.1333332061768</v>
      </c>
      <c r="E2245">
        <v>311855</v>
      </c>
      <c r="F2245">
        <v>135980</v>
      </c>
      <c r="G2245" t="s">
        <v>43</v>
      </c>
      <c r="H2245" t="s">
        <v>27</v>
      </c>
      <c r="I2245">
        <f>tbl_Fact[[#This Row],[Duration]] / 60</f>
        <v>0.23555555343628001</v>
      </c>
      <c r="J2245">
        <f>IF(OR(G2245="Run Time", G2245="CC (Changeover Cleaning)"), I2245, 0)</f>
        <v>0.23555555343628001</v>
      </c>
      <c r="K2245">
        <f>IF(G2245&lt;&gt;"PM (Maintenance)", I2245, 0)</f>
        <v>0.23555555343628001</v>
      </c>
      <c r="L2245" s="5">
        <f>MAX(tbl_Fact[[#This Row],[TotalBiscuitsMade]],tbl_Fact[[#This Row],[GoodMadeBiscuits]])</f>
        <v>311855</v>
      </c>
      <c r="M2245" s="5">
        <f>IF(tbl_Fact[[#This Row],[Operating_Hours]]&gt;0,tbl_Fact[[#This Row],[Operating_Hours]]*51840,0)</f>
        <v>12211.199890136755</v>
      </c>
    </row>
    <row r="2246" spans="1:13" hidden="1" x14ac:dyDescent="0.2">
      <c r="A2246" t="s">
        <v>5</v>
      </c>
      <c r="B2246" s="1">
        <v>44388.479872685188</v>
      </c>
      <c r="C2246" s="1">
        <v>44388.480740740742</v>
      </c>
      <c r="D2246">
        <v>1.25</v>
      </c>
      <c r="E2246">
        <v>312413</v>
      </c>
      <c r="F2246">
        <v>136608</v>
      </c>
      <c r="G2246" t="s">
        <v>44</v>
      </c>
      <c r="H2246" t="s">
        <v>27</v>
      </c>
      <c r="I2246">
        <f>tbl_Fact[[#This Row],[Duration]] / 60</f>
        <v>2.0833333333333332E-2</v>
      </c>
      <c r="J2246">
        <f>IF(OR(G2246="Run Time", G2246="CC (Changeover Cleaning)"), I2246, 0)</f>
        <v>0</v>
      </c>
      <c r="K2246">
        <f>IF(G2246&lt;&gt;"PM (Maintenance)", I2246, 0)</f>
        <v>2.0833333333333332E-2</v>
      </c>
      <c r="L2246" s="5">
        <f>MAX(tbl_Fact[[#This Row],[TotalBiscuitsMade]],tbl_Fact[[#This Row],[GoodMadeBiscuits]])</f>
        <v>312413</v>
      </c>
      <c r="M2246" s="5">
        <f>IF(tbl_Fact[[#This Row],[Operating_Hours]]&gt;0,tbl_Fact[[#This Row],[Operating_Hours]]*51840,0)</f>
        <v>0</v>
      </c>
    </row>
    <row r="2247" spans="1:13" hidden="1" x14ac:dyDescent="0.2">
      <c r="A2247" t="s">
        <v>5</v>
      </c>
      <c r="B2247" s="1">
        <v>44388.480740740742</v>
      </c>
      <c r="C2247" s="1">
        <v>44388.484317129631</v>
      </c>
      <c r="D2247">
        <v>5.1500000953674299</v>
      </c>
      <c r="E2247">
        <v>312524</v>
      </c>
      <c r="F2247">
        <v>136633</v>
      </c>
      <c r="G2247" t="s">
        <v>43</v>
      </c>
      <c r="H2247" t="s">
        <v>27</v>
      </c>
      <c r="I2247">
        <f>tbl_Fact[[#This Row],[Duration]] / 60</f>
        <v>8.5833334922790494E-2</v>
      </c>
      <c r="J2247">
        <f>IF(OR(G2247="Run Time", G2247="CC (Changeover Cleaning)"), I2247, 0)</f>
        <v>8.5833334922790494E-2</v>
      </c>
      <c r="K2247">
        <f>IF(G2247&lt;&gt;"PM (Maintenance)", I2247, 0)</f>
        <v>8.5833334922790494E-2</v>
      </c>
      <c r="L2247" s="5">
        <f>MAX(tbl_Fact[[#This Row],[TotalBiscuitsMade]],tbl_Fact[[#This Row],[GoodMadeBiscuits]])</f>
        <v>312524</v>
      </c>
      <c r="M2247" s="5">
        <f>IF(tbl_Fact[[#This Row],[Operating_Hours]]&gt;0,tbl_Fact[[#This Row],[Operating_Hours]]*51840,0)</f>
        <v>4449.6000823974591</v>
      </c>
    </row>
    <row r="2248" spans="1:13" hidden="1" x14ac:dyDescent="0.2">
      <c r="A2248" t="s">
        <v>5</v>
      </c>
      <c r="B2248" s="1">
        <v>44388.484317129631</v>
      </c>
      <c r="C2248" s="1">
        <v>44388.484849537039</v>
      </c>
      <c r="D2248">
        <v>0.76666665077209495</v>
      </c>
      <c r="E2248">
        <v>312660</v>
      </c>
      <c r="F2248">
        <v>137152</v>
      </c>
      <c r="G2248" t="s">
        <v>44</v>
      </c>
      <c r="H2248" t="s">
        <v>27</v>
      </c>
      <c r="I2248">
        <f>tbl_Fact[[#This Row],[Duration]] / 60</f>
        <v>1.2777777512868248E-2</v>
      </c>
      <c r="J2248">
        <f>IF(OR(G2248="Run Time", G2248="CC (Changeover Cleaning)"), I2248, 0)</f>
        <v>0</v>
      </c>
      <c r="K2248">
        <f>IF(G2248&lt;&gt;"PM (Maintenance)", I2248, 0)</f>
        <v>1.2777777512868248E-2</v>
      </c>
      <c r="L2248" s="5">
        <f>MAX(tbl_Fact[[#This Row],[TotalBiscuitsMade]],tbl_Fact[[#This Row],[GoodMadeBiscuits]])</f>
        <v>312660</v>
      </c>
      <c r="M2248" s="5">
        <f>IF(tbl_Fact[[#This Row],[Operating_Hours]]&gt;0,tbl_Fact[[#This Row],[Operating_Hours]]*51840,0)</f>
        <v>0</v>
      </c>
    </row>
    <row r="2249" spans="1:13" hidden="1" x14ac:dyDescent="0.2">
      <c r="A2249" t="s">
        <v>5</v>
      </c>
      <c r="B2249" s="1">
        <v>44388.484849537039</v>
      </c>
      <c r="C2249" s="1">
        <v>44388.486377314817</v>
      </c>
      <c r="D2249">
        <v>2.2000000476837198</v>
      </c>
      <c r="E2249">
        <v>313084</v>
      </c>
      <c r="F2249">
        <v>136948</v>
      </c>
      <c r="G2249" t="s">
        <v>43</v>
      </c>
      <c r="H2249" t="s">
        <v>27</v>
      </c>
      <c r="I2249">
        <f>tbl_Fact[[#This Row],[Duration]] / 60</f>
        <v>3.6666667461395332E-2</v>
      </c>
      <c r="J2249">
        <f>IF(OR(G2249="Run Time", G2249="CC (Changeover Cleaning)"), I2249, 0)</f>
        <v>3.6666667461395332E-2</v>
      </c>
      <c r="K2249">
        <f>IF(G2249&lt;&gt;"PM (Maintenance)", I2249, 0)</f>
        <v>3.6666667461395332E-2</v>
      </c>
      <c r="L2249" s="5">
        <f>MAX(tbl_Fact[[#This Row],[TotalBiscuitsMade]],tbl_Fact[[#This Row],[GoodMadeBiscuits]])</f>
        <v>313084</v>
      </c>
      <c r="M2249" s="5">
        <f>IF(tbl_Fact[[#This Row],[Operating_Hours]]&gt;0,tbl_Fact[[#This Row],[Operating_Hours]]*51840,0)</f>
        <v>1900.8000411987341</v>
      </c>
    </row>
    <row r="2250" spans="1:13" hidden="1" x14ac:dyDescent="0.2">
      <c r="A2250" t="s">
        <v>5</v>
      </c>
      <c r="B2250" s="1">
        <v>44388.486377314817</v>
      </c>
      <c r="C2250" s="1">
        <v>44388.486921296295</v>
      </c>
      <c r="D2250">
        <v>0.78333336114883401</v>
      </c>
      <c r="E2250">
        <v>313207</v>
      </c>
      <c r="F2250">
        <v>137160</v>
      </c>
      <c r="G2250" t="s">
        <v>44</v>
      </c>
      <c r="H2250" t="s">
        <v>27</v>
      </c>
      <c r="I2250">
        <f>tbl_Fact[[#This Row],[Duration]] / 60</f>
        <v>1.3055556019147234E-2</v>
      </c>
      <c r="J2250">
        <f>IF(OR(G2250="Run Time", G2250="CC (Changeover Cleaning)"), I2250, 0)</f>
        <v>0</v>
      </c>
      <c r="K2250">
        <f>IF(G2250&lt;&gt;"PM (Maintenance)", I2250, 0)</f>
        <v>1.3055556019147234E-2</v>
      </c>
      <c r="L2250" s="5">
        <f>MAX(tbl_Fact[[#This Row],[TotalBiscuitsMade]],tbl_Fact[[#This Row],[GoodMadeBiscuits]])</f>
        <v>313207</v>
      </c>
      <c r="M2250" s="5">
        <f>IF(tbl_Fact[[#This Row],[Operating_Hours]]&gt;0,tbl_Fact[[#This Row],[Operating_Hours]]*51840,0)</f>
        <v>0</v>
      </c>
    </row>
    <row r="2251" spans="1:13" hidden="1" x14ac:dyDescent="0.2">
      <c r="A2251" t="s">
        <v>5</v>
      </c>
      <c r="B2251" s="1">
        <v>44388.486921296295</v>
      </c>
      <c r="C2251" s="1">
        <v>44388.487650462965</v>
      </c>
      <c r="D2251">
        <v>1.04999995231628</v>
      </c>
      <c r="E2251">
        <v>313017</v>
      </c>
      <c r="F2251">
        <v>136951</v>
      </c>
      <c r="G2251" t="s">
        <v>43</v>
      </c>
      <c r="H2251" t="s">
        <v>27</v>
      </c>
      <c r="I2251">
        <f>tbl_Fact[[#This Row],[Duration]] / 60</f>
        <v>1.7499999205271333E-2</v>
      </c>
      <c r="J2251">
        <f>IF(OR(G2251="Run Time", G2251="CC (Changeover Cleaning)"), I2251, 0)</f>
        <v>1.7499999205271333E-2</v>
      </c>
      <c r="K2251">
        <f>IF(G2251&lt;&gt;"PM (Maintenance)", I2251, 0)</f>
        <v>1.7499999205271333E-2</v>
      </c>
      <c r="L2251" s="5">
        <f>MAX(tbl_Fact[[#This Row],[TotalBiscuitsMade]],tbl_Fact[[#This Row],[GoodMadeBiscuits]])</f>
        <v>313017</v>
      </c>
      <c r="M2251" s="5">
        <f>IF(tbl_Fact[[#This Row],[Operating_Hours]]&gt;0,tbl_Fact[[#This Row],[Operating_Hours]]*51840,0)</f>
        <v>907.19995880126589</v>
      </c>
    </row>
    <row r="2252" spans="1:13" hidden="1" x14ac:dyDescent="0.2">
      <c r="A2252" t="s">
        <v>5</v>
      </c>
      <c r="B2252" s="1">
        <v>44388.487650462965</v>
      </c>
      <c r="C2252" s="1">
        <v>44388.488252314812</v>
      </c>
      <c r="D2252">
        <v>0.86666667461395297</v>
      </c>
      <c r="E2252">
        <v>313382</v>
      </c>
      <c r="F2252">
        <v>137263</v>
      </c>
      <c r="G2252" t="s">
        <v>44</v>
      </c>
      <c r="H2252" t="s">
        <v>27</v>
      </c>
      <c r="I2252">
        <f>tbl_Fact[[#This Row],[Duration]] / 60</f>
        <v>1.4444444576899217E-2</v>
      </c>
      <c r="J2252">
        <f>IF(OR(G2252="Run Time", G2252="CC (Changeover Cleaning)"), I2252, 0)</f>
        <v>0</v>
      </c>
      <c r="K2252">
        <f>IF(G2252&lt;&gt;"PM (Maintenance)", I2252, 0)</f>
        <v>1.4444444576899217E-2</v>
      </c>
      <c r="L2252" s="5">
        <f>MAX(tbl_Fact[[#This Row],[TotalBiscuitsMade]],tbl_Fact[[#This Row],[GoodMadeBiscuits]])</f>
        <v>313382</v>
      </c>
      <c r="M2252" s="5">
        <f>IF(tbl_Fact[[#This Row],[Operating_Hours]]&gt;0,tbl_Fact[[#This Row],[Operating_Hours]]*51840,0)</f>
        <v>0</v>
      </c>
    </row>
    <row r="2253" spans="1:13" hidden="1" x14ac:dyDescent="0.2">
      <c r="A2253" t="s">
        <v>5</v>
      </c>
      <c r="B2253" s="1">
        <v>44388.488252314812</v>
      </c>
      <c r="C2253" s="1">
        <v>44388.488599537035</v>
      </c>
      <c r="D2253">
        <v>0.5</v>
      </c>
      <c r="E2253">
        <v>313539</v>
      </c>
      <c r="F2253">
        <v>137415</v>
      </c>
      <c r="G2253" t="s">
        <v>43</v>
      </c>
      <c r="H2253" t="s">
        <v>27</v>
      </c>
      <c r="I2253">
        <f>tbl_Fact[[#This Row],[Duration]] / 60</f>
        <v>8.3333333333333332E-3</v>
      </c>
      <c r="J2253">
        <f>IF(OR(G2253="Run Time", G2253="CC (Changeover Cleaning)"), I2253, 0)</f>
        <v>8.3333333333333332E-3</v>
      </c>
      <c r="K2253">
        <f>IF(G2253&lt;&gt;"PM (Maintenance)", I2253, 0)</f>
        <v>8.3333333333333332E-3</v>
      </c>
      <c r="L2253" s="5">
        <f>MAX(tbl_Fact[[#This Row],[TotalBiscuitsMade]],tbl_Fact[[#This Row],[GoodMadeBiscuits]])</f>
        <v>313539</v>
      </c>
      <c r="M2253" s="5">
        <f>IF(tbl_Fact[[#This Row],[Operating_Hours]]&gt;0,tbl_Fact[[#This Row],[Operating_Hours]]*51840,0)</f>
        <v>432</v>
      </c>
    </row>
    <row r="2254" spans="1:13" hidden="1" x14ac:dyDescent="0.2">
      <c r="A2254" t="s">
        <v>5</v>
      </c>
      <c r="B2254" s="1">
        <v>44388.488599537035</v>
      </c>
      <c r="C2254" s="1">
        <v>44388.502870370372</v>
      </c>
      <c r="D2254">
        <v>20.549999237060501</v>
      </c>
      <c r="E2254">
        <v>326209</v>
      </c>
      <c r="F2254">
        <v>150334</v>
      </c>
      <c r="G2254" t="s">
        <v>44</v>
      </c>
      <c r="H2254" t="s">
        <v>27</v>
      </c>
      <c r="I2254">
        <f>tbl_Fact[[#This Row],[Duration]] / 60</f>
        <v>0.34249998728434167</v>
      </c>
      <c r="J2254">
        <f>IF(OR(G2254="Run Time", G2254="CC (Changeover Cleaning)"), I2254, 0)</f>
        <v>0</v>
      </c>
      <c r="K2254">
        <f>IF(G2254&lt;&gt;"PM (Maintenance)", I2254, 0)</f>
        <v>0.34249998728434167</v>
      </c>
      <c r="L2254" s="5">
        <f>MAX(tbl_Fact[[#This Row],[TotalBiscuitsMade]],tbl_Fact[[#This Row],[GoodMadeBiscuits]])</f>
        <v>326209</v>
      </c>
      <c r="M2254" s="5">
        <f>IF(tbl_Fact[[#This Row],[Operating_Hours]]&gt;0,tbl_Fact[[#This Row],[Operating_Hours]]*51840,0)</f>
        <v>0</v>
      </c>
    </row>
    <row r="2255" spans="1:13" hidden="1" x14ac:dyDescent="0.2">
      <c r="A2255" t="s">
        <v>10</v>
      </c>
      <c r="B2255" s="1">
        <v>44388.497083333335</v>
      </c>
      <c r="C2255" s="1">
        <v>44388.498032407406</v>
      </c>
      <c r="D2255">
        <v>1.36671662330627</v>
      </c>
      <c r="E2255">
        <v>0</v>
      </c>
      <c r="F2255">
        <v>112</v>
      </c>
      <c r="G2255" t="s">
        <v>44</v>
      </c>
      <c r="H2255" t="s">
        <v>27</v>
      </c>
      <c r="I2255">
        <f>tbl_Fact[[#This Row],[Duration]] / 60</f>
        <v>2.2778610388437832E-2</v>
      </c>
      <c r="J2255">
        <f>IF(OR(G2255="Run Time", G2255="CC (Changeover Cleaning)"), I2255, 0)</f>
        <v>0</v>
      </c>
      <c r="K2255">
        <f>IF(G2255&lt;&gt;"PM (Maintenance)", I2255, 0)</f>
        <v>2.2778610388437832E-2</v>
      </c>
      <c r="L2255" s="5">
        <f>MAX(tbl_Fact[[#This Row],[TotalBiscuitsMade]],tbl_Fact[[#This Row],[GoodMadeBiscuits]])</f>
        <v>112</v>
      </c>
      <c r="M2255" s="5">
        <f>IF(tbl_Fact[[#This Row],[Operating_Hours]]&gt;0,tbl_Fact[[#This Row],[Operating_Hours]]*51840,0)</f>
        <v>0</v>
      </c>
    </row>
    <row r="2256" spans="1:13" hidden="1" x14ac:dyDescent="0.2">
      <c r="A2256" t="s">
        <v>10</v>
      </c>
      <c r="B2256" s="1">
        <v>44388.498032407406</v>
      </c>
      <c r="C2256" s="1">
        <v>44388.500486111108</v>
      </c>
      <c r="D2256">
        <v>3.5332832336425799</v>
      </c>
      <c r="E2256">
        <v>0</v>
      </c>
      <c r="F2256">
        <v>167</v>
      </c>
      <c r="G2256" t="s">
        <v>43</v>
      </c>
      <c r="H2256" t="s">
        <v>27</v>
      </c>
      <c r="I2256">
        <f>tbl_Fact[[#This Row],[Duration]] / 60</f>
        <v>5.8888053894042995E-2</v>
      </c>
      <c r="J2256">
        <f>IF(OR(G2256="Run Time", G2256="CC (Changeover Cleaning)"), I2256, 0)</f>
        <v>5.8888053894042995E-2</v>
      </c>
      <c r="K2256">
        <f>IF(G2256&lt;&gt;"PM (Maintenance)", I2256, 0)</f>
        <v>5.8888053894042995E-2</v>
      </c>
      <c r="L2256" s="5">
        <f>MAX(tbl_Fact[[#This Row],[TotalBiscuitsMade]],tbl_Fact[[#This Row],[GoodMadeBiscuits]])</f>
        <v>167</v>
      </c>
      <c r="M2256" s="5">
        <f>IF(tbl_Fact[[#This Row],[Operating_Hours]]&gt;0,tbl_Fact[[#This Row],[Operating_Hours]]*51840,0)</f>
        <v>3052.7567138671889</v>
      </c>
    </row>
    <row r="2257" spans="1:13" hidden="1" x14ac:dyDescent="0.2">
      <c r="A2257" t="s">
        <v>10</v>
      </c>
      <c r="B2257" s="1">
        <v>44388.500486111108</v>
      </c>
      <c r="C2257" s="1">
        <v>44388.794918981483</v>
      </c>
      <c r="D2257">
        <v>423.989990234375</v>
      </c>
      <c r="E2257">
        <v>0</v>
      </c>
      <c r="F2257">
        <v>276</v>
      </c>
      <c r="G2257" t="s">
        <v>44</v>
      </c>
      <c r="H2257" t="s">
        <v>27</v>
      </c>
      <c r="I2257">
        <f>tbl_Fact[[#This Row],[Duration]] / 60</f>
        <v>7.0664998372395837</v>
      </c>
      <c r="J2257">
        <f>IF(OR(G2257="Run Time", G2257="CC (Changeover Cleaning)"), I2257, 0)</f>
        <v>0</v>
      </c>
      <c r="K2257">
        <f>IF(G2257&lt;&gt;"PM (Maintenance)", I2257, 0)</f>
        <v>7.0664998372395837</v>
      </c>
      <c r="L2257" s="5">
        <f>MAX(tbl_Fact[[#This Row],[TotalBiscuitsMade]],tbl_Fact[[#This Row],[GoodMadeBiscuits]])</f>
        <v>276</v>
      </c>
      <c r="M2257" s="5">
        <f>IF(tbl_Fact[[#This Row],[Operating_Hours]]&gt;0,tbl_Fact[[#This Row],[Operating_Hours]]*51840,0)</f>
        <v>0</v>
      </c>
    </row>
    <row r="2258" spans="1:13" hidden="1" x14ac:dyDescent="0.2">
      <c r="A2258" t="s">
        <v>5</v>
      </c>
      <c r="B2258" s="1">
        <v>44388.502870370372</v>
      </c>
      <c r="C2258" s="1">
        <v>44388.504629629628</v>
      </c>
      <c r="D2258">
        <v>2.5333333015441899</v>
      </c>
      <c r="E2258">
        <v>326436</v>
      </c>
      <c r="F2258">
        <v>150232</v>
      </c>
      <c r="G2258" t="s">
        <v>43</v>
      </c>
      <c r="H2258" t="s">
        <v>27</v>
      </c>
      <c r="I2258">
        <f>tbl_Fact[[#This Row],[Duration]] / 60</f>
        <v>4.2222221692403167E-2</v>
      </c>
      <c r="J2258">
        <f>IF(OR(G2258="Run Time", G2258="CC (Changeover Cleaning)"), I2258, 0)</f>
        <v>4.2222221692403167E-2</v>
      </c>
      <c r="K2258">
        <f>IF(G2258&lt;&gt;"PM (Maintenance)", I2258, 0)</f>
        <v>4.2222221692403167E-2</v>
      </c>
      <c r="L2258" s="5">
        <f>MAX(tbl_Fact[[#This Row],[TotalBiscuitsMade]],tbl_Fact[[#This Row],[GoodMadeBiscuits]])</f>
        <v>326436</v>
      </c>
      <c r="M2258" s="5">
        <f>IF(tbl_Fact[[#This Row],[Operating_Hours]]&gt;0,tbl_Fact[[#This Row],[Operating_Hours]]*51840,0)</f>
        <v>2188.7999725341801</v>
      </c>
    </row>
    <row r="2259" spans="1:13" hidden="1" x14ac:dyDescent="0.2">
      <c r="A2259" t="s">
        <v>5</v>
      </c>
      <c r="B2259" s="1">
        <v>44388.504629629628</v>
      </c>
      <c r="C2259" s="1">
        <v>44388.523055555554</v>
      </c>
      <c r="D2259">
        <v>26.533332824706999</v>
      </c>
      <c r="E2259">
        <v>345109</v>
      </c>
      <c r="F2259">
        <v>168858</v>
      </c>
      <c r="G2259" t="s">
        <v>44</v>
      </c>
      <c r="H2259" t="s">
        <v>27</v>
      </c>
      <c r="I2259">
        <f>tbl_Fact[[#This Row],[Duration]] / 60</f>
        <v>0.44222221374511667</v>
      </c>
      <c r="J2259">
        <f>IF(OR(G2259="Run Time", G2259="CC (Changeover Cleaning)"), I2259, 0)</f>
        <v>0</v>
      </c>
      <c r="K2259">
        <f>IF(G2259&lt;&gt;"PM (Maintenance)", I2259, 0)</f>
        <v>0.44222221374511667</v>
      </c>
      <c r="L2259" s="5">
        <f>MAX(tbl_Fact[[#This Row],[TotalBiscuitsMade]],tbl_Fact[[#This Row],[GoodMadeBiscuits]])</f>
        <v>345109</v>
      </c>
      <c r="M2259" s="5">
        <f>IF(tbl_Fact[[#This Row],[Operating_Hours]]&gt;0,tbl_Fact[[#This Row],[Operating_Hours]]*51840,0)</f>
        <v>0</v>
      </c>
    </row>
    <row r="2260" spans="1:13" hidden="1" x14ac:dyDescent="0.2">
      <c r="A2260" t="s">
        <v>5</v>
      </c>
      <c r="B2260" s="1">
        <v>44388.523055555554</v>
      </c>
      <c r="C2260" s="1">
        <v>44388.523402777777</v>
      </c>
      <c r="D2260">
        <v>0.5</v>
      </c>
      <c r="E2260">
        <v>344838</v>
      </c>
      <c r="F2260">
        <v>169155</v>
      </c>
      <c r="G2260" t="s">
        <v>43</v>
      </c>
      <c r="H2260" t="s">
        <v>27</v>
      </c>
      <c r="I2260">
        <f>tbl_Fact[[#This Row],[Duration]] / 60</f>
        <v>8.3333333333333332E-3</v>
      </c>
      <c r="J2260">
        <f>IF(OR(G2260="Run Time", G2260="CC (Changeover Cleaning)"), I2260, 0)</f>
        <v>8.3333333333333332E-3</v>
      </c>
      <c r="K2260">
        <f>IF(G2260&lt;&gt;"PM (Maintenance)", I2260, 0)</f>
        <v>8.3333333333333332E-3</v>
      </c>
      <c r="L2260" s="5">
        <f>MAX(tbl_Fact[[#This Row],[TotalBiscuitsMade]],tbl_Fact[[#This Row],[GoodMadeBiscuits]])</f>
        <v>344838</v>
      </c>
      <c r="M2260" s="5">
        <f>IF(tbl_Fact[[#This Row],[Operating_Hours]]&gt;0,tbl_Fact[[#This Row],[Operating_Hours]]*51840,0)</f>
        <v>432</v>
      </c>
    </row>
    <row r="2261" spans="1:13" hidden="1" x14ac:dyDescent="0.2">
      <c r="A2261" t="s">
        <v>5</v>
      </c>
      <c r="B2261" s="1">
        <v>44388.523402777777</v>
      </c>
      <c r="C2261" s="1">
        <v>44388.526331018518</v>
      </c>
      <c r="D2261">
        <v>4.2166666984558097</v>
      </c>
      <c r="E2261">
        <v>347813</v>
      </c>
      <c r="F2261">
        <v>171890</v>
      </c>
      <c r="G2261" t="s">
        <v>44</v>
      </c>
      <c r="H2261" t="s">
        <v>27</v>
      </c>
      <c r="I2261">
        <f>tbl_Fact[[#This Row],[Duration]] / 60</f>
        <v>7.0277778307596822E-2</v>
      </c>
      <c r="J2261">
        <f>IF(OR(G2261="Run Time", G2261="CC (Changeover Cleaning)"), I2261, 0)</f>
        <v>0</v>
      </c>
      <c r="K2261">
        <f>IF(G2261&lt;&gt;"PM (Maintenance)", I2261, 0)</f>
        <v>7.0277778307596822E-2</v>
      </c>
      <c r="L2261" s="5">
        <f>MAX(tbl_Fact[[#This Row],[TotalBiscuitsMade]],tbl_Fact[[#This Row],[GoodMadeBiscuits]])</f>
        <v>347813</v>
      </c>
      <c r="M2261" s="5">
        <f>IF(tbl_Fact[[#This Row],[Operating_Hours]]&gt;0,tbl_Fact[[#This Row],[Operating_Hours]]*51840,0)</f>
        <v>0</v>
      </c>
    </row>
    <row r="2262" spans="1:13" hidden="1" x14ac:dyDescent="0.2">
      <c r="A2262" t="s">
        <v>5</v>
      </c>
      <c r="B2262" s="1">
        <v>44388.526331018518</v>
      </c>
      <c r="C2262" s="1">
        <v>44388.529803240737</v>
      </c>
      <c r="D2262">
        <v>5</v>
      </c>
      <c r="E2262">
        <v>347808</v>
      </c>
      <c r="F2262">
        <v>171670</v>
      </c>
      <c r="G2262" t="s">
        <v>43</v>
      </c>
      <c r="H2262" t="s">
        <v>27</v>
      </c>
      <c r="I2262">
        <f>tbl_Fact[[#This Row],[Duration]] / 60</f>
        <v>8.3333333333333329E-2</v>
      </c>
      <c r="J2262">
        <f>IF(OR(G2262="Run Time", G2262="CC (Changeover Cleaning)"), I2262, 0)</f>
        <v>8.3333333333333329E-2</v>
      </c>
      <c r="K2262">
        <f>IF(G2262&lt;&gt;"PM (Maintenance)", I2262, 0)</f>
        <v>8.3333333333333329E-2</v>
      </c>
      <c r="L2262" s="5">
        <f>MAX(tbl_Fact[[#This Row],[TotalBiscuitsMade]],tbl_Fact[[#This Row],[GoodMadeBiscuits]])</f>
        <v>347808</v>
      </c>
      <c r="M2262" s="5">
        <f>IF(tbl_Fact[[#This Row],[Operating_Hours]]&gt;0,tbl_Fact[[#This Row],[Operating_Hours]]*51840,0)</f>
        <v>4320</v>
      </c>
    </row>
    <row r="2263" spans="1:13" hidden="1" x14ac:dyDescent="0.2">
      <c r="A2263" t="s">
        <v>5</v>
      </c>
      <c r="B2263" s="1">
        <v>44388.529803240737</v>
      </c>
      <c r="C2263" s="1">
        <v>44388.552766203706</v>
      </c>
      <c r="D2263">
        <v>33.066665649414098</v>
      </c>
      <c r="E2263">
        <v>371062</v>
      </c>
      <c r="F2263">
        <v>195127</v>
      </c>
      <c r="G2263" t="s">
        <v>44</v>
      </c>
      <c r="H2263" t="s">
        <v>27</v>
      </c>
      <c r="I2263">
        <f>tbl_Fact[[#This Row],[Duration]] / 60</f>
        <v>0.55111109415690163</v>
      </c>
      <c r="J2263">
        <f>IF(OR(G2263="Run Time", G2263="CC (Changeover Cleaning)"), I2263, 0)</f>
        <v>0</v>
      </c>
      <c r="K2263">
        <f>IF(G2263&lt;&gt;"PM (Maintenance)", I2263, 0)</f>
        <v>0.55111109415690163</v>
      </c>
      <c r="L2263" s="5">
        <f>MAX(tbl_Fact[[#This Row],[TotalBiscuitsMade]],tbl_Fact[[#This Row],[GoodMadeBiscuits]])</f>
        <v>371062</v>
      </c>
      <c r="M2263" s="5">
        <f>IF(tbl_Fact[[#This Row],[Operating_Hours]]&gt;0,tbl_Fact[[#This Row],[Operating_Hours]]*51840,0)</f>
        <v>0</v>
      </c>
    </row>
    <row r="2264" spans="1:13" hidden="1" x14ac:dyDescent="0.2">
      <c r="A2264" t="s">
        <v>5</v>
      </c>
      <c r="B2264" s="1">
        <v>44388.552766203706</v>
      </c>
      <c r="C2264" s="1">
        <v>44388.555567129632</v>
      </c>
      <c r="D2264">
        <v>4.0333333015441903</v>
      </c>
      <c r="E2264">
        <v>370884</v>
      </c>
      <c r="F2264">
        <v>195277</v>
      </c>
      <c r="G2264" t="s">
        <v>43</v>
      </c>
      <c r="H2264" t="s">
        <v>27</v>
      </c>
      <c r="I2264">
        <f>tbl_Fact[[#This Row],[Duration]] / 60</f>
        <v>6.7222221692403175E-2</v>
      </c>
      <c r="J2264">
        <f>IF(OR(G2264="Run Time", G2264="CC (Changeover Cleaning)"), I2264, 0)</f>
        <v>6.7222221692403175E-2</v>
      </c>
      <c r="K2264">
        <f>IF(G2264&lt;&gt;"PM (Maintenance)", I2264, 0)</f>
        <v>6.7222221692403175E-2</v>
      </c>
      <c r="L2264" s="5">
        <f>MAX(tbl_Fact[[#This Row],[TotalBiscuitsMade]],tbl_Fact[[#This Row],[GoodMadeBiscuits]])</f>
        <v>370884</v>
      </c>
      <c r="M2264" s="5">
        <f>IF(tbl_Fact[[#This Row],[Operating_Hours]]&gt;0,tbl_Fact[[#This Row],[Operating_Hours]]*51840,0)</f>
        <v>3484.7999725341806</v>
      </c>
    </row>
    <row r="2265" spans="1:13" hidden="1" x14ac:dyDescent="0.2">
      <c r="A2265" t="s">
        <v>5</v>
      </c>
      <c r="B2265" s="1">
        <v>44388.555567129632</v>
      </c>
      <c r="C2265" s="1">
        <v>44388.556342592594</v>
      </c>
      <c r="D2265">
        <v>1.11666667461395</v>
      </c>
      <c r="E2265">
        <v>371393</v>
      </c>
      <c r="F2265">
        <v>195582</v>
      </c>
      <c r="G2265" t="s">
        <v>44</v>
      </c>
      <c r="H2265" t="s">
        <v>27</v>
      </c>
      <c r="I2265">
        <f>tbl_Fact[[#This Row],[Duration]] / 60</f>
        <v>1.8611111243565834E-2</v>
      </c>
      <c r="J2265">
        <f>IF(OR(G2265="Run Time", G2265="CC (Changeover Cleaning)"), I2265, 0)</f>
        <v>0</v>
      </c>
      <c r="K2265">
        <f>IF(G2265&lt;&gt;"PM (Maintenance)", I2265, 0)</f>
        <v>1.8611111243565834E-2</v>
      </c>
      <c r="L2265" s="5">
        <f>MAX(tbl_Fact[[#This Row],[TotalBiscuitsMade]],tbl_Fact[[#This Row],[GoodMadeBiscuits]])</f>
        <v>371393</v>
      </c>
      <c r="M2265" s="5">
        <f>IF(tbl_Fact[[#This Row],[Operating_Hours]]&gt;0,tbl_Fact[[#This Row],[Operating_Hours]]*51840,0)</f>
        <v>0</v>
      </c>
    </row>
    <row r="2266" spans="1:13" hidden="1" x14ac:dyDescent="0.2">
      <c r="A2266" t="s">
        <v>5</v>
      </c>
      <c r="B2266" s="1">
        <v>44388.556342592594</v>
      </c>
      <c r="C2266" s="1">
        <v>44388.571886574071</v>
      </c>
      <c r="D2266">
        <v>22.3833332061768</v>
      </c>
      <c r="E2266">
        <v>371801</v>
      </c>
      <c r="F2266">
        <v>195642</v>
      </c>
      <c r="G2266" t="s">
        <v>43</v>
      </c>
      <c r="H2266" t="s">
        <v>27</v>
      </c>
      <c r="I2266">
        <f>tbl_Fact[[#This Row],[Duration]] / 60</f>
        <v>0.37305555343628</v>
      </c>
      <c r="J2266">
        <f>IF(OR(G2266="Run Time", G2266="CC (Changeover Cleaning)"), I2266, 0)</f>
        <v>0.37305555343628</v>
      </c>
      <c r="K2266">
        <f>IF(G2266&lt;&gt;"PM (Maintenance)", I2266, 0)</f>
        <v>0.37305555343628</v>
      </c>
      <c r="L2266" s="5">
        <f>MAX(tbl_Fact[[#This Row],[TotalBiscuitsMade]],tbl_Fact[[#This Row],[GoodMadeBiscuits]])</f>
        <v>371801</v>
      </c>
      <c r="M2266" s="5">
        <f>IF(tbl_Fact[[#This Row],[Operating_Hours]]&gt;0,tbl_Fact[[#This Row],[Operating_Hours]]*51840,0)</f>
        <v>19339.199890136755</v>
      </c>
    </row>
    <row r="2267" spans="1:13" hidden="1" x14ac:dyDescent="0.2">
      <c r="A2267" t="s">
        <v>5</v>
      </c>
      <c r="B2267" s="1">
        <v>44388.571886574071</v>
      </c>
      <c r="C2267" s="1">
        <v>44388.572453703702</v>
      </c>
      <c r="D2267">
        <v>0.81666666269302401</v>
      </c>
      <c r="E2267">
        <v>371928</v>
      </c>
      <c r="F2267">
        <v>196068</v>
      </c>
      <c r="G2267" t="s">
        <v>44</v>
      </c>
      <c r="H2267" t="s">
        <v>27</v>
      </c>
      <c r="I2267">
        <f>tbl_Fact[[#This Row],[Duration]] / 60</f>
        <v>1.3611111044883734E-2</v>
      </c>
      <c r="J2267">
        <f>IF(OR(G2267="Run Time", G2267="CC (Changeover Cleaning)"), I2267, 0)</f>
        <v>0</v>
      </c>
      <c r="K2267">
        <f>IF(G2267&lt;&gt;"PM (Maintenance)", I2267, 0)</f>
        <v>1.3611111044883734E-2</v>
      </c>
      <c r="L2267" s="5">
        <f>MAX(tbl_Fact[[#This Row],[TotalBiscuitsMade]],tbl_Fact[[#This Row],[GoodMadeBiscuits]])</f>
        <v>371928</v>
      </c>
      <c r="M2267" s="5">
        <f>IF(tbl_Fact[[#This Row],[Operating_Hours]]&gt;0,tbl_Fact[[#This Row],[Operating_Hours]]*51840,0)</f>
        <v>0</v>
      </c>
    </row>
    <row r="2268" spans="1:13" hidden="1" x14ac:dyDescent="0.2">
      <c r="A2268" t="s">
        <v>5</v>
      </c>
      <c r="B2268" s="1">
        <v>44388.572453703702</v>
      </c>
      <c r="C2268" s="1">
        <v>44388.576678240737</v>
      </c>
      <c r="D2268">
        <v>6.0833334922790501</v>
      </c>
      <c r="E2268">
        <v>372041</v>
      </c>
      <c r="F2268">
        <v>196229</v>
      </c>
      <c r="G2268" t="s">
        <v>43</v>
      </c>
      <c r="H2268" t="s">
        <v>27</v>
      </c>
      <c r="I2268">
        <f>tbl_Fact[[#This Row],[Duration]] / 60</f>
        <v>0.10138889153798417</v>
      </c>
      <c r="J2268">
        <f>IF(OR(G2268="Run Time", G2268="CC (Changeover Cleaning)"), I2268, 0)</f>
        <v>0.10138889153798417</v>
      </c>
      <c r="K2268">
        <f>IF(G2268&lt;&gt;"PM (Maintenance)", I2268, 0)</f>
        <v>0.10138889153798417</v>
      </c>
      <c r="L2268" s="5">
        <f>MAX(tbl_Fact[[#This Row],[TotalBiscuitsMade]],tbl_Fact[[#This Row],[GoodMadeBiscuits]])</f>
        <v>372041</v>
      </c>
      <c r="M2268" s="5">
        <f>IF(tbl_Fact[[#This Row],[Operating_Hours]]&gt;0,tbl_Fact[[#This Row],[Operating_Hours]]*51840,0)</f>
        <v>5256.0001373290988</v>
      </c>
    </row>
    <row r="2269" spans="1:13" hidden="1" x14ac:dyDescent="0.2">
      <c r="A2269" t="s">
        <v>5</v>
      </c>
      <c r="B2269" s="1">
        <v>44388.576678240737</v>
      </c>
      <c r="C2269" s="1">
        <v>44388.583831018521</v>
      </c>
      <c r="D2269">
        <v>10.300000190734901</v>
      </c>
      <c r="E2269">
        <v>379296</v>
      </c>
      <c r="F2269">
        <v>203329</v>
      </c>
      <c r="G2269" t="s">
        <v>44</v>
      </c>
      <c r="H2269" t="s">
        <v>27</v>
      </c>
      <c r="I2269">
        <f>tbl_Fact[[#This Row],[Duration]] / 60</f>
        <v>0.17166666984558168</v>
      </c>
      <c r="J2269">
        <f>IF(OR(G2269="Run Time", G2269="CC (Changeover Cleaning)"), I2269, 0)</f>
        <v>0</v>
      </c>
      <c r="K2269">
        <f>IF(G2269&lt;&gt;"PM (Maintenance)", I2269, 0)</f>
        <v>0.17166666984558168</v>
      </c>
      <c r="L2269" s="5">
        <f>MAX(tbl_Fact[[#This Row],[TotalBiscuitsMade]],tbl_Fact[[#This Row],[GoodMadeBiscuits]])</f>
        <v>379296</v>
      </c>
      <c r="M2269" s="5">
        <f>IF(tbl_Fact[[#This Row],[Operating_Hours]]&gt;0,tbl_Fact[[#This Row],[Operating_Hours]]*51840,0)</f>
        <v>0</v>
      </c>
    </row>
    <row r="2270" spans="1:13" hidden="1" x14ac:dyDescent="0.2">
      <c r="A2270" t="s">
        <v>5</v>
      </c>
      <c r="B2270" s="1">
        <v>44388.583831018521</v>
      </c>
      <c r="C2270" s="1">
        <v>44388.5859837963</v>
      </c>
      <c r="D2270">
        <v>3.0999999046325701</v>
      </c>
      <c r="E2270">
        <v>379162</v>
      </c>
      <c r="F2270">
        <v>203485</v>
      </c>
      <c r="G2270" t="s">
        <v>43</v>
      </c>
      <c r="H2270" t="s">
        <v>27</v>
      </c>
      <c r="I2270">
        <f>tbl_Fact[[#This Row],[Duration]] / 60</f>
        <v>5.1666665077209503E-2</v>
      </c>
      <c r="J2270">
        <f>IF(OR(G2270="Run Time", G2270="CC (Changeover Cleaning)"), I2270, 0)</f>
        <v>5.1666665077209503E-2</v>
      </c>
      <c r="K2270">
        <f>IF(G2270&lt;&gt;"PM (Maintenance)", I2270, 0)</f>
        <v>5.1666665077209503E-2</v>
      </c>
      <c r="L2270" s="5">
        <f>MAX(tbl_Fact[[#This Row],[TotalBiscuitsMade]],tbl_Fact[[#This Row],[GoodMadeBiscuits]])</f>
        <v>379162</v>
      </c>
      <c r="M2270" s="5">
        <f>IF(tbl_Fact[[#This Row],[Operating_Hours]]&gt;0,tbl_Fact[[#This Row],[Operating_Hours]]*51840,0)</f>
        <v>2678.3999176025404</v>
      </c>
    </row>
    <row r="2271" spans="1:13" hidden="1" x14ac:dyDescent="0.2">
      <c r="A2271" t="s">
        <v>5</v>
      </c>
      <c r="B2271" s="1">
        <v>44388.5859837963</v>
      </c>
      <c r="C2271" s="1">
        <v>44388.587256944447</v>
      </c>
      <c r="D2271">
        <v>1.8333333730697601</v>
      </c>
      <c r="E2271">
        <v>379962</v>
      </c>
      <c r="F2271">
        <v>204411</v>
      </c>
      <c r="G2271" t="s">
        <v>44</v>
      </c>
      <c r="H2271" t="s">
        <v>27</v>
      </c>
      <c r="I2271">
        <f>tbl_Fact[[#This Row],[Duration]] / 60</f>
        <v>3.0555556217829336E-2</v>
      </c>
      <c r="J2271">
        <f>IF(OR(G2271="Run Time", G2271="CC (Changeover Cleaning)"), I2271, 0)</f>
        <v>0</v>
      </c>
      <c r="K2271">
        <f>IF(G2271&lt;&gt;"PM (Maintenance)", I2271, 0)</f>
        <v>3.0555556217829336E-2</v>
      </c>
      <c r="L2271" s="5">
        <f>MAX(tbl_Fact[[#This Row],[TotalBiscuitsMade]],tbl_Fact[[#This Row],[GoodMadeBiscuits]])</f>
        <v>379962</v>
      </c>
      <c r="M2271" s="5">
        <f>IF(tbl_Fact[[#This Row],[Operating_Hours]]&gt;0,tbl_Fact[[#This Row],[Operating_Hours]]*51840,0)</f>
        <v>0</v>
      </c>
    </row>
    <row r="2272" spans="1:13" hidden="1" x14ac:dyDescent="0.2">
      <c r="A2272" t="s">
        <v>5</v>
      </c>
      <c r="B2272" s="1">
        <v>44388.587256944447</v>
      </c>
      <c r="C2272" s="1">
        <v>44388.587488425925</v>
      </c>
      <c r="D2272">
        <v>0.33333334326744102</v>
      </c>
      <c r="E2272">
        <v>380097</v>
      </c>
      <c r="F2272">
        <v>204439</v>
      </c>
      <c r="G2272" t="s">
        <v>43</v>
      </c>
      <c r="H2272" t="s">
        <v>27</v>
      </c>
      <c r="I2272">
        <f>tbl_Fact[[#This Row],[Duration]] / 60</f>
        <v>5.5555557211240166E-3</v>
      </c>
      <c r="J2272">
        <f>IF(OR(G2272="Run Time", G2272="CC (Changeover Cleaning)"), I2272, 0)</f>
        <v>5.5555557211240166E-3</v>
      </c>
      <c r="K2272">
        <f>IF(G2272&lt;&gt;"PM (Maintenance)", I2272, 0)</f>
        <v>5.5555557211240166E-3</v>
      </c>
      <c r="L2272" s="5">
        <f>MAX(tbl_Fact[[#This Row],[TotalBiscuitsMade]],tbl_Fact[[#This Row],[GoodMadeBiscuits]])</f>
        <v>380097</v>
      </c>
      <c r="M2272" s="5">
        <f>IF(tbl_Fact[[#This Row],[Operating_Hours]]&gt;0,tbl_Fact[[#This Row],[Operating_Hours]]*51840,0)</f>
        <v>288.00000858306902</v>
      </c>
    </row>
    <row r="2273" spans="1:13" hidden="1" x14ac:dyDescent="0.2">
      <c r="A2273" t="s">
        <v>5</v>
      </c>
      <c r="B2273" s="1">
        <v>44388.587488425925</v>
      </c>
      <c r="C2273" s="1">
        <v>44388.609027777777</v>
      </c>
      <c r="D2273">
        <v>31.016666412353501</v>
      </c>
      <c r="E2273">
        <v>402072</v>
      </c>
      <c r="F2273">
        <v>225787</v>
      </c>
      <c r="G2273" t="s">
        <v>44</v>
      </c>
      <c r="H2273" t="s">
        <v>27</v>
      </c>
      <c r="I2273">
        <f>tbl_Fact[[#This Row],[Duration]] / 60</f>
        <v>0.5169444402058917</v>
      </c>
      <c r="J2273">
        <f>IF(OR(G2273="Run Time", G2273="CC (Changeover Cleaning)"), I2273, 0)</f>
        <v>0</v>
      </c>
      <c r="K2273">
        <f>IF(G2273&lt;&gt;"PM (Maintenance)", I2273, 0)</f>
        <v>0.5169444402058917</v>
      </c>
      <c r="L2273" s="5">
        <f>MAX(tbl_Fact[[#This Row],[TotalBiscuitsMade]],tbl_Fact[[#This Row],[GoodMadeBiscuits]])</f>
        <v>402072</v>
      </c>
      <c r="M2273" s="5">
        <f>IF(tbl_Fact[[#This Row],[Operating_Hours]]&gt;0,tbl_Fact[[#This Row],[Operating_Hours]]*51840,0)</f>
        <v>0</v>
      </c>
    </row>
    <row r="2274" spans="1:13" x14ac:dyDescent="0.2">
      <c r="A2274" t="s">
        <v>8</v>
      </c>
      <c r="B2274" s="1">
        <v>44388.608715277776</v>
      </c>
      <c r="C2274" s="1">
        <v>44388.609293981484</v>
      </c>
      <c r="D2274">
        <v>0.83333331346511796</v>
      </c>
      <c r="E2274">
        <v>0</v>
      </c>
      <c r="F2274">
        <v>79</v>
      </c>
      <c r="G2274" t="s">
        <v>43</v>
      </c>
      <c r="H2274" t="s">
        <v>27</v>
      </c>
      <c r="I2274">
        <f>tbl_Fact[[#This Row],[Duration]] / 60</f>
        <v>1.3888888557751966E-2</v>
      </c>
      <c r="J2274">
        <f>IF(OR(G2274="Run Time", G2274="CC (Changeover Cleaning)"), I2274, 0)</f>
        <v>1.3888888557751966E-2</v>
      </c>
      <c r="K2274">
        <f>IF(G2274&lt;&gt;"PM (Maintenance)", I2274, 0)</f>
        <v>1.3888888557751966E-2</v>
      </c>
      <c r="L2274" s="5">
        <f>MAX(tbl_Fact[[#This Row],[TotalBiscuitsMade]],tbl_Fact[[#This Row],[GoodMadeBiscuits]])</f>
        <v>79</v>
      </c>
      <c r="M2274" s="5">
        <f>IF(tbl_Fact[[#This Row],[Operating_Hours]]&gt;0,tbl_Fact[[#This Row],[Operating_Hours]]*51840,0)</f>
        <v>719.99998283386196</v>
      </c>
    </row>
    <row r="2275" spans="1:13" hidden="1" x14ac:dyDescent="0.2">
      <c r="A2275" t="s">
        <v>5</v>
      </c>
      <c r="B2275" s="1">
        <v>44388.609027777777</v>
      </c>
      <c r="C2275" s="1">
        <v>44388.609791666669</v>
      </c>
      <c r="D2275">
        <v>1.1000000238418599</v>
      </c>
      <c r="E2275">
        <v>401798</v>
      </c>
      <c r="F2275">
        <v>226273</v>
      </c>
      <c r="G2275" t="s">
        <v>43</v>
      </c>
      <c r="H2275" t="s">
        <v>27</v>
      </c>
      <c r="I2275">
        <f>tbl_Fact[[#This Row],[Duration]] / 60</f>
        <v>1.8333333730697666E-2</v>
      </c>
      <c r="J2275">
        <f>IF(OR(G2275="Run Time", G2275="CC (Changeover Cleaning)"), I2275, 0)</f>
        <v>1.8333333730697666E-2</v>
      </c>
      <c r="K2275">
        <f>IF(G2275&lt;&gt;"PM (Maintenance)", I2275, 0)</f>
        <v>1.8333333730697666E-2</v>
      </c>
      <c r="L2275" s="5">
        <f>MAX(tbl_Fact[[#This Row],[TotalBiscuitsMade]],tbl_Fact[[#This Row],[GoodMadeBiscuits]])</f>
        <v>401798</v>
      </c>
      <c r="M2275" s="5">
        <f>IF(tbl_Fact[[#This Row],[Operating_Hours]]&gt;0,tbl_Fact[[#This Row],[Operating_Hours]]*51840,0)</f>
        <v>950.40002059936705</v>
      </c>
    </row>
    <row r="2276" spans="1:13" hidden="1" x14ac:dyDescent="0.2">
      <c r="A2276" t="s">
        <v>5</v>
      </c>
      <c r="B2276" s="1">
        <v>44388.609791666669</v>
      </c>
      <c r="C2276" s="1">
        <v>44388.625891203701</v>
      </c>
      <c r="D2276">
        <v>23.183332443237301</v>
      </c>
      <c r="E2276">
        <v>417905</v>
      </c>
      <c r="F2276">
        <v>242198</v>
      </c>
      <c r="G2276" t="s">
        <v>44</v>
      </c>
      <c r="H2276" t="s">
        <v>27</v>
      </c>
      <c r="I2276">
        <f>tbl_Fact[[#This Row],[Duration]] / 60</f>
        <v>0.386388874053955</v>
      </c>
      <c r="J2276">
        <f>IF(OR(G2276="Run Time", G2276="CC (Changeover Cleaning)"), I2276, 0)</f>
        <v>0</v>
      </c>
      <c r="K2276">
        <f>IF(G2276&lt;&gt;"PM (Maintenance)", I2276, 0)</f>
        <v>0.386388874053955</v>
      </c>
      <c r="L2276" s="5">
        <f>MAX(tbl_Fact[[#This Row],[TotalBiscuitsMade]],tbl_Fact[[#This Row],[GoodMadeBiscuits]])</f>
        <v>417905</v>
      </c>
      <c r="M2276" s="5">
        <f>IF(tbl_Fact[[#This Row],[Operating_Hours]]&gt;0,tbl_Fact[[#This Row],[Operating_Hours]]*51840,0)</f>
        <v>0</v>
      </c>
    </row>
    <row r="2277" spans="1:13" hidden="1" x14ac:dyDescent="0.2">
      <c r="A2277" t="s">
        <v>5</v>
      </c>
      <c r="B2277" s="1">
        <v>44388.625891203701</v>
      </c>
      <c r="C2277" s="1">
        <v>44388.626886574071</v>
      </c>
      <c r="D2277">
        <v>1.43333327770233</v>
      </c>
      <c r="E2277">
        <v>418164</v>
      </c>
      <c r="F2277">
        <v>242049</v>
      </c>
      <c r="G2277" t="s">
        <v>43</v>
      </c>
      <c r="H2277" t="s">
        <v>27</v>
      </c>
      <c r="I2277">
        <f>tbl_Fact[[#This Row],[Duration]] / 60</f>
        <v>2.3888887961705501E-2</v>
      </c>
      <c r="J2277">
        <f>IF(OR(G2277="Run Time", G2277="CC (Changeover Cleaning)"), I2277, 0)</f>
        <v>2.3888887961705501E-2</v>
      </c>
      <c r="K2277">
        <f>IF(G2277&lt;&gt;"PM (Maintenance)", I2277, 0)</f>
        <v>2.3888887961705501E-2</v>
      </c>
      <c r="L2277" s="5">
        <f>MAX(tbl_Fact[[#This Row],[TotalBiscuitsMade]],tbl_Fact[[#This Row],[GoodMadeBiscuits]])</f>
        <v>418164</v>
      </c>
      <c r="M2277" s="5">
        <f>IF(tbl_Fact[[#This Row],[Operating_Hours]]&gt;0,tbl_Fact[[#This Row],[Operating_Hours]]*51840,0)</f>
        <v>1238.3999519348131</v>
      </c>
    </row>
    <row r="2278" spans="1:13" hidden="1" x14ac:dyDescent="0.2">
      <c r="A2278" t="s">
        <v>5</v>
      </c>
      <c r="B2278" s="1">
        <v>44388.626886574071</v>
      </c>
      <c r="C2278" s="1">
        <v>44388.637002314812</v>
      </c>
      <c r="D2278">
        <v>14.5666666030884</v>
      </c>
      <c r="E2278">
        <v>428057</v>
      </c>
      <c r="F2278">
        <v>252352</v>
      </c>
      <c r="G2278" t="s">
        <v>44</v>
      </c>
      <c r="H2278" t="s">
        <v>27</v>
      </c>
      <c r="I2278">
        <f>tbl_Fact[[#This Row],[Duration]] / 60</f>
        <v>0.24277777671813999</v>
      </c>
      <c r="J2278">
        <f>IF(OR(G2278="Run Time", G2278="CC (Changeover Cleaning)"), I2278, 0)</f>
        <v>0</v>
      </c>
      <c r="K2278">
        <f>IF(G2278&lt;&gt;"PM (Maintenance)", I2278, 0)</f>
        <v>0.24277777671813999</v>
      </c>
      <c r="L2278" s="5">
        <f>MAX(tbl_Fact[[#This Row],[TotalBiscuitsMade]],tbl_Fact[[#This Row],[GoodMadeBiscuits]])</f>
        <v>428057</v>
      </c>
      <c r="M2278" s="5">
        <f>IF(tbl_Fact[[#This Row],[Operating_Hours]]&gt;0,tbl_Fact[[#This Row],[Operating_Hours]]*51840,0)</f>
        <v>0</v>
      </c>
    </row>
    <row r="2279" spans="1:13" hidden="1" x14ac:dyDescent="0.2">
      <c r="A2279" t="s">
        <v>5</v>
      </c>
      <c r="B2279" s="1">
        <v>44388.637002314812</v>
      </c>
      <c r="C2279" s="1">
        <v>44388.641099537039</v>
      </c>
      <c r="D2279">
        <v>5.9000000953674299</v>
      </c>
      <c r="E2279">
        <v>428181</v>
      </c>
      <c r="F2279">
        <v>252512</v>
      </c>
      <c r="G2279" t="s">
        <v>43</v>
      </c>
      <c r="H2279" t="s">
        <v>27</v>
      </c>
      <c r="I2279">
        <f>tbl_Fact[[#This Row],[Duration]] / 60</f>
        <v>9.8333334922790491E-2</v>
      </c>
      <c r="J2279">
        <f>IF(OR(G2279="Run Time", G2279="CC (Changeover Cleaning)"), I2279, 0)</f>
        <v>9.8333334922790491E-2</v>
      </c>
      <c r="K2279">
        <f>IF(G2279&lt;&gt;"PM (Maintenance)", I2279, 0)</f>
        <v>9.8333334922790491E-2</v>
      </c>
      <c r="L2279" s="5">
        <f>MAX(tbl_Fact[[#This Row],[TotalBiscuitsMade]],tbl_Fact[[#This Row],[GoodMadeBiscuits]])</f>
        <v>428181</v>
      </c>
      <c r="M2279" s="5">
        <f>IF(tbl_Fact[[#This Row],[Operating_Hours]]&gt;0,tbl_Fact[[#This Row],[Operating_Hours]]*51840,0)</f>
        <v>5097.6000823974591</v>
      </c>
    </row>
    <row r="2280" spans="1:13" hidden="1" x14ac:dyDescent="0.2">
      <c r="A2280" t="s">
        <v>5</v>
      </c>
      <c r="B2280" s="1">
        <v>44388.641099537039</v>
      </c>
      <c r="C2280" s="1">
        <v>44388.642430555556</v>
      </c>
      <c r="D2280">
        <v>1.9166666269302399</v>
      </c>
      <c r="E2280">
        <v>429357</v>
      </c>
      <c r="F2280">
        <v>253158</v>
      </c>
      <c r="G2280" t="s">
        <v>44</v>
      </c>
      <c r="H2280" t="s">
        <v>27</v>
      </c>
      <c r="I2280">
        <f>tbl_Fact[[#This Row],[Duration]] / 60</f>
        <v>3.1944443782170664E-2</v>
      </c>
      <c r="J2280">
        <f>IF(OR(G2280="Run Time", G2280="CC (Changeover Cleaning)"), I2280, 0)</f>
        <v>0</v>
      </c>
      <c r="K2280">
        <f>IF(G2280&lt;&gt;"PM (Maintenance)", I2280, 0)</f>
        <v>3.1944443782170664E-2</v>
      </c>
      <c r="L2280" s="5">
        <f>MAX(tbl_Fact[[#This Row],[TotalBiscuitsMade]],tbl_Fact[[#This Row],[GoodMadeBiscuits]])</f>
        <v>429357</v>
      </c>
      <c r="M2280" s="5">
        <f>IF(tbl_Fact[[#This Row],[Operating_Hours]]&gt;0,tbl_Fact[[#This Row],[Operating_Hours]]*51840,0)</f>
        <v>0</v>
      </c>
    </row>
    <row r="2281" spans="1:13" hidden="1" x14ac:dyDescent="0.2">
      <c r="A2281" t="s">
        <v>5</v>
      </c>
      <c r="B2281" s="1">
        <v>44388.642430555556</v>
      </c>
      <c r="C2281" s="1">
        <v>44388.643414351849</v>
      </c>
      <c r="D2281">
        <v>1.4166666269302399</v>
      </c>
      <c r="E2281">
        <v>429371</v>
      </c>
      <c r="F2281">
        <v>253474</v>
      </c>
      <c r="G2281" t="s">
        <v>43</v>
      </c>
      <c r="H2281" t="s">
        <v>27</v>
      </c>
      <c r="I2281">
        <f>tbl_Fact[[#This Row],[Duration]] / 60</f>
        <v>2.3611110448837333E-2</v>
      </c>
      <c r="J2281">
        <f>IF(OR(G2281="Run Time", G2281="CC (Changeover Cleaning)"), I2281, 0)</f>
        <v>2.3611110448837333E-2</v>
      </c>
      <c r="K2281">
        <f>IF(G2281&lt;&gt;"PM (Maintenance)", I2281, 0)</f>
        <v>2.3611110448837333E-2</v>
      </c>
      <c r="L2281" s="5">
        <f>MAX(tbl_Fact[[#This Row],[TotalBiscuitsMade]],tbl_Fact[[#This Row],[GoodMadeBiscuits]])</f>
        <v>429371</v>
      </c>
      <c r="M2281" s="5">
        <f>IF(tbl_Fact[[#This Row],[Operating_Hours]]&gt;0,tbl_Fact[[#This Row],[Operating_Hours]]*51840,0)</f>
        <v>1223.9999656677273</v>
      </c>
    </row>
    <row r="2282" spans="1:13" hidden="1" x14ac:dyDescent="0.2">
      <c r="A2282" t="s">
        <v>5</v>
      </c>
      <c r="B2282" s="1">
        <v>44388.643414351849</v>
      </c>
      <c r="C2282" s="1">
        <v>44388.643946759257</v>
      </c>
      <c r="D2282">
        <v>0.76666665077209495</v>
      </c>
      <c r="E2282">
        <v>429195</v>
      </c>
      <c r="F2282">
        <v>253427</v>
      </c>
      <c r="G2282" t="s">
        <v>44</v>
      </c>
      <c r="H2282" t="s">
        <v>27</v>
      </c>
      <c r="I2282">
        <f>tbl_Fact[[#This Row],[Duration]] / 60</f>
        <v>1.2777777512868248E-2</v>
      </c>
      <c r="J2282">
        <f>IF(OR(G2282="Run Time", G2282="CC (Changeover Cleaning)"), I2282, 0)</f>
        <v>0</v>
      </c>
      <c r="K2282">
        <f>IF(G2282&lt;&gt;"PM (Maintenance)", I2282, 0)</f>
        <v>1.2777777512868248E-2</v>
      </c>
      <c r="L2282" s="5">
        <f>MAX(tbl_Fact[[#This Row],[TotalBiscuitsMade]],tbl_Fact[[#This Row],[GoodMadeBiscuits]])</f>
        <v>429195</v>
      </c>
      <c r="M2282" s="5">
        <f>IF(tbl_Fact[[#This Row],[Operating_Hours]]&gt;0,tbl_Fact[[#This Row],[Operating_Hours]]*51840,0)</f>
        <v>0</v>
      </c>
    </row>
    <row r="2283" spans="1:13" hidden="1" x14ac:dyDescent="0.2">
      <c r="A2283" t="s">
        <v>5</v>
      </c>
      <c r="B2283" s="1">
        <v>44388.643946759257</v>
      </c>
      <c r="C2283" s="1">
        <v>44388.644548611112</v>
      </c>
      <c r="D2283">
        <v>0.86666667461395297</v>
      </c>
      <c r="E2283">
        <v>429690</v>
      </c>
      <c r="F2283">
        <v>253632</v>
      </c>
      <c r="G2283" t="s">
        <v>43</v>
      </c>
      <c r="H2283" t="s">
        <v>27</v>
      </c>
      <c r="I2283">
        <f>tbl_Fact[[#This Row],[Duration]] / 60</f>
        <v>1.4444444576899217E-2</v>
      </c>
      <c r="J2283">
        <f>IF(OR(G2283="Run Time", G2283="CC (Changeover Cleaning)"), I2283, 0)</f>
        <v>1.4444444576899217E-2</v>
      </c>
      <c r="K2283">
        <f>IF(G2283&lt;&gt;"PM (Maintenance)", I2283, 0)</f>
        <v>1.4444444576899217E-2</v>
      </c>
      <c r="L2283" s="5">
        <f>MAX(tbl_Fact[[#This Row],[TotalBiscuitsMade]],tbl_Fact[[#This Row],[GoodMadeBiscuits]])</f>
        <v>429690</v>
      </c>
      <c r="M2283" s="5">
        <f>IF(tbl_Fact[[#This Row],[Operating_Hours]]&gt;0,tbl_Fact[[#This Row],[Operating_Hours]]*51840,0)</f>
        <v>748.80000686645542</v>
      </c>
    </row>
    <row r="2284" spans="1:13" hidden="1" x14ac:dyDescent="0.2">
      <c r="A2284" t="s">
        <v>5</v>
      </c>
      <c r="B2284" s="1">
        <v>44388.644548611112</v>
      </c>
      <c r="C2284" s="1">
        <v>44388.646597222221</v>
      </c>
      <c r="D2284">
        <v>2.9500000476837198</v>
      </c>
      <c r="E2284">
        <v>431446</v>
      </c>
      <c r="F2284">
        <v>255250</v>
      </c>
      <c r="G2284" t="s">
        <v>44</v>
      </c>
      <c r="H2284" t="s">
        <v>27</v>
      </c>
      <c r="I2284">
        <f>tbl_Fact[[#This Row],[Duration]] / 60</f>
        <v>4.9166667461395329E-2</v>
      </c>
      <c r="J2284">
        <f>IF(OR(G2284="Run Time", G2284="CC (Changeover Cleaning)"), I2284, 0)</f>
        <v>0</v>
      </c>
      <c r="K2284">
        <f>IF(G2284&lt;&gt;"PM (Maintenance)", I2284, 0)</f>
        <v>4.9166667461395329E-2</v>
      </c>
      <c r="L2284" s="5">
        <f>MAX(tbl_Fact[[#This Row],[TotalBiscuitsMade]],tbl_Fact[[#This Row],[GoodMadeBiscuits]])</f>
        <v>431446</v>
      </c>
      <c r="M2284" s="5">
        <f>IF(tbl_Fact[[#This Row],[Operating_Hours]]&gt;0,tbl_Fact[[#This Row],[Operating_Hours]]*51840,0)</f>
        <v>0</v>
      </c>
    </row>
    <row r="2285" spans="1:13" hidden="1" x14ac:dyDescent="0.2">
      <c r="A2285" t="s">
        <v>5</v>
      </c>
      <c r="B2285" s="1">
        <v>44388.646597222221</v>
      </c>
      <c r="C2285" s="1">
        <v>44388.648032407407</v>
      </c>
      <c r="D2285">
        <v>2.0666666030883798</v>
      </c>
      <c r="E2285">
        <v>431482</v>
      </c>
      <c r="F2285">
        <v>255414</v>
      </c>
      <c r="G2285" t="s">
        <v>43</v>
      </c>
      <c r="H2285" t="s">
        <v>27</v>
      </c>
      <c r="I2285">
        <f>tbl_Fact[[#This Row],[Duration]] / 60</f>
        <v>3.4444443384806331E-2</v>
      </c>
      <c r="J2285">
        <f>IF(OR(G2285="Run Time", G2285="CC (Changeover Cleaning)"), I2285, 0)</f>
        <v>3.4444443384806331E-2</v>
      </c>
      <c r="K2285">
        <f>IF(G2285&lt;&gt;"PM (Maintenance)", I2285, 0)</f>
        <v>3.4444443384806331E-2</v>
      </c>
      <c r="L2285" s="5">
        <f>MAX(tbl_Fact[[#This Row],[TotalBiscuitsMade]],tbl_Fact[[#This Row],[GoodMadeBiscuits]])</f>
        <v>431482</v>
      </c>
      <c r="M2285" s="5">
        <f>IF(tbl_Fact[[#This Row],[Operating_Hours]]&gt;0,tbl_Fact[[#This Row],[Operating_Hours]]*51840,0)</f>
        <v>1785.5999450683603</v>
      </c>
    </row>
    <row r="2286" spans="1:13" hidden="1" x14ac:dyDescent="0.2">
      <c r="A2286" t="s">
        <v>5</v>
      </c>
      <c r="B2286" s="1">
        <v>44388.648032407407</v>
      </c>
      <c r="C2286" s="1">
        <v>44388.649085648147</v>
      </c>
      <c r="D2286">
        <v>1.5166666507720901</v>
      </c>
      <c r="E2286">
        <v>432294</v>
      </c>
      <c r="F2286">
        <v>256243</v>
      </c>
      <c r="G2286" t="s">
        <v>44</v>
      </c>
      <c r="H2286" t="s">
        <v>27</v>
      </c>
      <c r="I2286">
        <f>tbl_Fact[[#This Row],[Duration]] / 60</f>
        <v>2.5277777512868169E-2</v>
      </c>
      <c r="J2286">
        <f>IF(OR(G2286="Run Time", G2286="CC (Changeover Cleaning)"), I2286, 0)</f>
        <v>0</v>
      </c>
      <c r="K2286">
        <f>IF(G2286&lt;&gt;"PM (Maintenance)", I2286, 0)</f>
        <v>2.5277777512868169E-2</v>
      </c>
      <c r="L2286" s="5">
        <f>MAX(tbl_Fact[[#This Row],[TotalBiscuitsMade]],tbl_Fact[[#This Row],[GoodMadeBiscuits]])</f>
        <v>432294</v>
      </c>
      <c r="M2286" s="5">
        <f>IF(tbl_Fact[[#This Row],[Operating_Hours]]&gt;0,tbl_Fact[[#This Row],[Operating_Hours]]*51840,0)</f>
        <v>0</v>
      </c>
    </row>
    <row r="2287" spans="1:13" hidden="1" x14ac:dyDescent="0.2">
      <c r="A2287" t="s">
        <v>5</v>
      </c>
      <c r="B2287" s="1">
        <v>44388.649085648147</v>
      </c>
      <c r="C2287" s="1">
        <v>44388.649212962962</v>
      </c>
      <c r="D2287">
        <v>0.18333333730697601</v>
      </c>
      <c r="E2287">
        <v>432159</v>
      </c>
      <c r="F2287">
        <v>256100</v>
      </c>
      <c r="G2287" t="s">
        <v>43</v>
      </c>
      <c r="H2287" t="s">
        <v>27</v>
      </c>
      <c r="I2287">
        <f>tbl_Fact[[#This Row],[Duration]] / 60</f>
        <v>3.0555556217829335E-3</v>
      </c>
      <c r="J2287">
        <f>IF(OR(G2287="Run Time", G2287="CC (Changeover Cleaning)"), I2287, 0)</f>
        <v>3.0555556217829335E-3</v>
      </c>
      <c r="K2287">
        <f>IF(G2287&lt;&gt;"PM (Maintenance)", I2287, 0)</f>
        <v>3.0555556217829335E-3</v>
      </c>
      <c r="L2287" s="5">
        <f>MAX(tbl_Fact[[#This Row],[TotalBiscuitsMade]],tbl_Fact[[#This Row],[GoodMadeBiscuits]])</f>
        <v>432159</v>
      </c>
      <c r="M2287" s="5">
        <f>IF(tbl_Fact[[#This Row],[Operating_Hours]]&gt;0,tbl_Fact[[#This Row],[Operating_Hours]]*51840,0)</f>
        <v>158.40000343322728</v>
      </c>
    </row>
    <row r="2288" spans="1:13" hidden="1" x14ac:dyDescent="0.2">
      <c r="A2288" t="s">
        <v>5</v>
      </c>
      <c r="B2288" s="1">
        <v>44388.649212962962</v>
      </c>
      <c r="C2288" s="1">
        <v>44388.662951388891</v>
      </c>
      <c r="D2288">
        <v>19.783332824706999</v>
      </c>
      <c r="E2288">
        <v>446114</v>
      </c>
      <c r="F2288">
        <v>270313</v>
      </c>
      <c r="G2288" t="s">
        <v>44</v>
      </c>
      <c r="H2288" t="s">
        <v>27</v>
      </c>
      <c r="I2288">
        <f>tbl_Fact[[#This Row],[Duration]] / 60</f>
        <v>0.32972221374511668</v>
      </c>
      <c r="J2288">
        <f>IF(OR(G2288="Run Time", G2288="CC (Changeover Cleaning)"), I2288, 0)</f>
        <v>0</v>
      </c>
      <c r="K2288">
        <f>IF(G2288&lt;&gt;"PM (Maintenance)", I2288, 0)</f>
        <v>0.32972221374511668</v>
      </c>
      <c r="L2288" s="5">
        <f>MAX(tbl_Fact[[#This Row],[TotalBiscuitsMade]],tbl_Fact[[#This Row],[GoodMadeBiscuits]])</f>
        <v>446114</v>
      </c>
      <c r="M2288" s="5">
        <f>IF(tbl_Fact[[#This Row],[Operating_Hours]]&gt;0,tbl_Fact[[#This Row],[Operating_Hours]]*51840,0)</f>
        <v>0</v>
      </c>
    </row>
    <row r="2289" spans="1:13" hidden="1" x14ac:dyDescent="0.2">
      <c r="A2289" t="s">
        <v>5</v>
      </c>
      <c r="B2289" s="1">
        <v>44388.662951388891</v>
      </c>
      <c r="C2289" s="1">
        <v>44388.663414351853</v>
      </c>
      <c r="D2289">
        <v>0.66666668653488204</v>
      </c>
      <c r="E2289">
        <v>445939</v>
      </c>
      <c r="F2289">
        <v>270198</v>
      </c>
      <c r="G2289" t="s">
        <v>43</v>
      </c>
      <c r="H2289" t="s">
        <v>27</v>
      </c>
      <c r="I2289">
        <f>tbl_Fact[[#This Row],[Duration]] / 60</f>
        <v>1.1111111442248033E-2</v>
      </c>
      <c r="J2289">
        <f>IF(OR(G2289="Run Time", G2289="CC (Changeover Cleaning)"), I2289, 0)</f>
        <v>1.1111111442248033E-2</v>
      </c>
      <c r="K2289">
        <f>IF(G2289&lt;&gt;"PM (Maintenance)", I2289, 0)</f>
        <v>1.1111111442248033E-2</v>
      </c>
      <c r="L2289" s="5">
        <f>MAX(tbl_Fact[[#This Row],[TotalBiscuitsMade]],tbl_Fact[[#This Row],[GoodMadeBiscuits]])</f>
        <v>445939</v>
      </c>
      <c r="M2289" s="5">
        <f>IF(tbl_Fact[[#This Row],[Operating_Hours]]&gt;0,tbl_Fact[[#This Row],[Operating_Hours]]*51840,0)</f>
        <v>576.00001716613804</v>
      </c>
    </row>
    <row r="2290" spans="1:13" hidden="1" x14ac:dyDescent="0.2">
      <c r="A2290" t="s">
        <v>5</v>
      </c>
      <c r="B2290" s="1">
        <v>44388.663414351853</v>
      </c>
      <c r="C2290" s="1">
        <v>44388.681319444448</v>
      </c>
      <c r="D2290">
        <v>25.783332824706999</v>
      </c>
      <c r="E2290">
        <v>463524</v>
      </c>
      <c r="F2290">
        <v>287557</v>
      </c>
      <c r="G2290" t="s">
        <v>44</v>
      </c>
      <c r="H2290" t="s">
        <v>27</v>
      </c>
      <c r="I2290">
        <f>tbl_Fact[[#This Row],[Duration]] / 60</f>
        <v>0.42972221374511665</v>
      </c>
      <c r="J2290">
        <f>IF(OR(G2290="Run Time", G2290="CC (Changeover Cleaning)"), I2290, 0)</f>
        <v>0</v>
      </c>
      <c r="K2290">
        <f>IF(G2290&lt;&gt;"PM (Maintenance)", I2290, 0)</f>
        <v>0.42972221374511665</v>
      </c>
      <c r="L2290" s="5">
        <f>MAX(tbl_Fact[[#This Row],[TotalBiscuitsMade]],tbl_Fact[[#This Row],[GoodMadeBiscuits]])</f>
        <v>463524</v>
      </c>
      <c r="M2290" s="5">
        <f>IF(tbl_Fact[[#This Row],[Operating_Hours]]&gt;0,tbl_Fact[[#This Row],[Operating_Hours]]*51840,0)</f>
        <v>0</v>
      </c>
    </row>
    <row r="2291" spans="1:13" hidden="1" x14ac:dyDescent="0.2">
      <c r="A2291" t="s">
        <v>5</v>
      </c>
      <c r="B2291" s="1">
        <v>44388.681319444448</v>
      </c>
      <c r="C2291" s="1">
        <v>44388.685787037037</v>
      </c>
      <c r="D2291">
        <v>6.4333333969116202</v>
      </c>
      <c r="E2291">
        <v>463446</v>
      </c>
      <c r="F2291">
        <v>287390</v>
      </c>
      <c r="G2291" t="s">
        <v>43</v>
      </c>
      <c r="H2291" t="s">
        <v>27</v>
      </c>
      <c r="I2291">
        <f>tbl_Fact[[#This Row],[Duration]] / 60</f>
        <v>0.10722222328186033</v>
      </c>
      <c r="J2291">
        <f>IF(OR(G2291="Run Time", G2291="CC (Changeover Cleaning)"), I2291, 0)</f>
        <v>0.10722222328186033</v>
      </c>
      <c r="K2291">
        <f>IF(G2291&lt;&gt;"PM (Maintenance)", I2291, 0)</f>
        <v>0.10722222328186033</v>
      </c>
      <c r="L2291" s="5">
        <f>MAX(tbl_Fact[[#This Row],[TotalBiscuitsMade]],tbl_Fact[[#This Row],[GoodMadeBiscuits]])</f>
        <v>463446</v>
      </c>
      <c r="M2291" s="5">
        <f>IF(tbl_Fact[[#This Row],[Operating_Hours]]&gt;0,tbl_Fact[[#This Row],[Operating_Hours]]*51840,0)</f>
        <v>5558.4000549316397</v>
      </c>
    </row>
    <row r="2292" spans="1:13" hidden="1" x14ac:dyDescent="0.2">
      <c r="A2292" t="s">
        <v>5</v>
      </c>
      <c r="B2292" s="1">
        <v>44388.685787037037</v>
      </c>
      <c r="C2292" s="1">
        <v>44388.709456018521</v>
      </c>
      <c r="D2292">
        <v>34.083332061767599</v>
      </c>
      <c r="E2292">
        <v>486887</v>
      </c>
      <c r="F2292">
        <v>311254</v>
      </c>
      <c r="G2292" t="s">
        <v>44</v>
      </c>
      <c r="H2292" t="s">
        <v>27</v>
      </c>
      <c r="I2292">
        <f>tbl_Fact[[#This Row],[Duration]] / 60</f>
        <v>0.56805553436279332</v>
      </c>
      <c r="J2292">
        <f>IF(OR(G2292="Run Time", G2292="CC (Changeover Cleaning)"), I2292, 0)</f>
        <v>0</v>
      </c>
      <c r="K2292">
        <f>IF(G2292&lt;&gt;"PM (Maintenance)", I2292, 0)</f>
        <v>0.56805553436279332</v>
      </c>
      <c r="L2292" s="5">
        <f>MAX(tbl_Fact[[#This Row],[TotalBiscuitsMade]],tbl_Fact[[#This Row],[GoodMadeBiscuits]])</f>
        <v>486887</v>
      </c>
      <c r="M2292" s="5">
        <f>IF(tbl_Fact[[#This Row],[Operating_Hours]]&gt;0,tbl_Fact[[#This Row],[Operating_Hours]]*51840,0)</f>
        <v>0</v>
      </c>
    </row>
    <row r="2293" spans="1:13" hidden="1" x14ac:dyDescent="0.2">
      <c r="A2293" t="s">
        <v>5</v>
      </c>
      <c r="B2293" s="1">
        <v>44388.709456018521</v>
      </c>
      <c r="C2293" s="1">
        <v>44388.71303240741</v>
      </c>
      <c r="D2293">
        <v>5.1500000953674299</v>
      </c>
      <c r="E2293">
        <v>487141</v>
      </c>
      <c r="F2293">
        <v>311312</v>
      </c>
      <c r="G2293" t="s">
        <v>43</v>
      </c>
      <c r="H2293" t="s">
        <v>27</v>
      </c>
      <c r="I2293">
        <f>tbl_Fact[[#This Row],[Duration]] / 60</f>
        <v>8.5833334922790494E-2</v>
      </c>
      <c r="J2293">
        <f>IF(OR(G2293="Run Time", G2293="CC (Changeover Cleaning)"), I2293, 0)</f>
        <v>8.5833334922790494E-2</v>
      </c>
      <c r="K2293">
        <f>IF(G2293&lt;&gt;"PM (Maintenance)", I2293, 0)</f>
        <v>8.5833334922790494E-2</v>
      </c>
      <c r="L2293" s="5">
        <f>MAX(tbl_Fact[[#This Row],[TotalBiscuitsMade]],tbl_Fact[[#This Row],[GoodMadeBiscuits]])</f>
        <v>487141</v>
      </c>
      <c r="M2293" s="5">
        <f>IF(tbl_Fact[[#This Row],[Operating_Hours]]&gt;0,tbl_Fact[[#This Row],[Operating_Hours]]*51840,0)</f>
        <v>4449.6000823974591</v>
      </c>
    </row>
    <row r="2294" spans="1:13" hidden="1" x14ac:dyDescent="0.2">
      <c r="A2294" t="s">
        <v>5</v>
      </c>
      <c r="B2294" s="1">
        <v>44388.71303240741</v>
      </c>
      <c r="C2294" s="1">
        <v>44388.71429398148</v>
      </c>
      <c r="D2294">
        <v>1.81666672229767</v>
      </c>
      <c r="E2294">
        <v>488280</v>
      </c>
      <c r="F2294">
        <v>312291</v>
      </c>
      <c r="G2294" t="s">
        <v>44</v>
      </c>
      <c r="H2294" t="s">
        <v>27</v>
      </c>
      <c r="I2294">
        <f>tbl_Fact[[#This Row],[Duration]] / 60</f>
        <v>3.0277778704961168E-2</v>
      </c>
      <c r="J2294">
        <f>IF(OR(G2294="Run Time", G2294="CC (Changeover Cleaning)"), I2294, 0)</f>
        <v>0</v>
      </c>
      <c r="K2294">
        <f>IF(G2294&lt;&gt;"PM (Maintenance)", I2294, 0)</f>
        <v>3.0277778704961168E-2</v>
      </c>
      <c r="L2294" s="5">
        <f>MAX(tbl_Fact[[#This Row],[TotalBiscuitsMade]],tbl_Fact[[#This Row],[GoodMadeBiscuits]])</f>
        <v>488280</v>
      </c>
      <c r="M2294" s="5">
        <f>IF(tbl_Fact[[#This Row],[Operating_Hours]]&gt;0,tbl_Fact[[#This Row],[Operating_Hours]]*51840,0)</f>
        <v>0</v>
      </c>
    </row>
    <row r="2295" spans="1:13" hidden="1" x14ac:dyDescent="0.2">
      <c r="A2295" t="s">
        <v>5</v>
      </c>
      <c r="B2295" s="1">
        <v>44388.71429398148</v>
      </c>
      <c r="C2295" s="1">
        <v>44388.715231481481</v>
      </c>
      <c r="D2295">
        <v>1.3500000238418599</v>
      </c>
      <c r="E2295">
        <v>488152</v>
      </c>
      <c r="F2295">
        <v>312025</v>
      </c>
      <c r="G2295" t="s">
        <v>43</v>
      </c>
      <c r="H2295" t="s">
        <v>27</v>
      </c>
      <c r="I2295">
        <f>tbl_Fact[[#This Row],[Duration]] / 60</f>
        <v>2.2500000397364332E-2</v>
      </c>
      <c r="J2295">
        <f>IF(OR(G2295="Run Time", G2295="CC (Changeover Cleaning)"), I2295, 0)</f>
        <v>2.2500000397364332E-2</v>
      </c>
      <c r="K2295">
        <f>IF(G2295&lt;&gt;"PM (Maintenance)", I2295, 0)</f>
        <v>2.2500000397364332E-2</v>
      </c>
      <c r="L2295" s="5">
        <f>MAX(tbl_Fact[[#This Row],[TotalBiscuitsMade]],tbl_Fact[[#This Row],[GoodMadeBiscuits]])</f>
        <v>488152</v>
      </c>
      <c r="M2295" s="5">
        <f>IF(tbl_Fact[[#This Row],[Operating_Hours]]&gt;0,tbl_Fact[[#This Row],[Operating_Hours]]*51840,0)</f>
        <v>1166.4000205993671</v>
      </c>
    </row>
    <row r="2296" spans="1:13" hidden="1" x14ac:dyDescent="0.2">
      <c r="A2296" t="s">
        <v>5</v>
      </c>
      <c r="B2296" s="1">
        <v>44388.715231481481</v>
      </c>
      <c r="C2296" s="1">
        <v>44388.715763888889</v>
      </c>
      <c r="D2296">
        <v>0.76666665077209495</v>
      </c>
      <c r="E2296">
        <v>488187</v>
      </c>
      <c r="F2296">
        <v>312367</v>
      </c>
      <c r="G2296" t="s">
        <v>44</v>
      </c>
      <c r="H2296" t="s">
        <v>27</v>
      </c>
      <c r="I2296">
        <f>tbl_Fact[[#This Row],[Duration]] / 60</f>
        <v>1.2777777512868248E-2</v>
      </c>
      <c r="J2296">
        <f>IF(OR(G2296="Run Time", G2296="CC (Changeover Cleaning)"), I2296, 0)</f>
        <v>0</v>
      </c>
      <c r="K2296">
        <f>IF(G2296&lt;&gt;"PM (Maintenance)", I2296, 0)</f>
        <v>1.2777777512868248E-2</v>
      </c>
      <c r="L2296" s="5">
        <f>MAX(tbl_Fact[[#This Row],[TotalBiscuitsMade]],tbl_Fact[[#This Row],[GoodMadeBiscuits]])</f>
        <v>488187</v>
      </c>
      <c r="M2296" s="5">
        <f>IF(tbl_Fact[[#This Row],[Operating_Hours]]&gt;0,tbl_Fact[[#This Row],[Operating_Hours]]*51840,0)</f>
        <v>0</v>
      </c>
    </row>
    <row r="2297" spans="1:13" hidden="1" x14ac:dyDescent="0.2">
      <c r="A2297" t="s">
        <v>5</v>
      </c>
      <c r="B2297" s="1">
        <v>44388.715763888889</v>
      </c>
      <c r="C2297" s="1">
        <v>44388.716192129628</v>
      </c>
      <c r="D2297">
        <v>0.61666667461395297</v>
      </c>
      <c r="E2297">
        <v>488451</v>
      </c>
      <c r="F2297">
        <v>312537</v>
      </c>
      <c r="G2297" t="s">
        <v>43</v>
      </c>
      <c r="H2297" t="s">
        <v>27</v>
      </c>
      <c r="I2297">
        <f>tbl_Fact[[#This Row],[Duration]] / 60</f>
        <v>1.0277777910232549E-2</v>
      </c>
      <c r="J2297">
        <f>IF(OR(G2297="Run Time", G2297="CC (Changeover Cleaning)"), I2297, 0)</f>
        <v>1.0277777910232549E-2</v>
      </c>
      <c r="K2297">
        <f>IF(G2297&lt;&gt;"PM (Maintenance)", I2297, 0)</f>
        <v>1.0277777910232549E-2</v>
      </c>
      <c r="L2297" s="5">
        <f>MAX(tbl_Fact[[#This Row],[TotalBiscuitsMade]],tbl_Fact[[#This Row],[GoodMadeBiscuits]])</f>
        <v>488451</v>
      </c>
      <c r="M2297" s="5">
        <f>IF(tbl_Fact[[#This Row],[Operating_Hours]]&gt;0,tbl_Fact[[#This Row],[Operating_Hours]]*51840,0)</f>
        <v>532.80000686645531</v>
      </c>
    </row>
    <row r="2298" spans="1:13" hidden="1" x14ac:dyDescent="0.2">
      <c r="A2298" t="s">
        <v>5</v>
      </c>
      <c r="B2298" s="1">
        <v>44388.716192129628</v>
      </c>
      <c r="C2298" s="1">
        <v>44388.725983796299</v>
      </c>
      <c r="D2298">
        <v>14.1000003814697</v>
      </c>
      <c r="E2298">
        <v>498071</v>
      </c>
      <c r="F2298">
        <v>322136</v>
      </c>
      <c r="G2298" t="s">
        <v>44</v>
      </c>
      <c r="H2298" t="s">
        <v>27</v>
      </c>
      <c r="I2298">
        <f>tbl_Fact[[#This Row],[Duration]] / 60</f>
        <v>0.23500000635782833</v>
      </c>
      <c r="J2298">
        <f>IF(OR(G2298="Run Time", G2298="CC (Changeover Cleaning)"), I2298, 0)</f>
        <v>0</v>
      </c>
      <c r="K2298">
        <f>IF(G2298&lt;&gt;"PM (Maintenance)", I2298, 0)</f>
        <v>0.23500000635782833</v>
      </c>
      <c r="L2298" s="5">
        <f>MAX(tbl_Fact[[#This Row],[TotalBiscuitsMade]],tbl_Fact[[#This Row],[GoodMadeBiscuits]])</f>
        <v>498071</v>
      </c>
      <c r="M2298" s="5">
        <f>IF(tbl_Fact[[#This Row],[Operating_Hours]]&gt;0,tbl_Fact[[#This Row],[Operating_Hours]]*51840,0)</f>
        <v>0</v>
      </c>
    </row>
    <row r="2299" spans="1:13" hidden="1" x14ac:dyDescent="0.2">
      <c r="A2299" t="s">
        <v>5</v>
      </c>
      <c r="B2299" s="1">
        <v>44388.725983796299</v>
      </c>
      <c r="C2299" s="1">
        <v>44388.727210648147</v>
      </c>
      <c r="D2299">
        <v>1.7666666507720901</v>
      </c>
      <c r="E2299">
        <v>498369</v>
      </c>
      <c r="F2299">
        <v>322189</v>
      </c>
      <c r="G2299" t="s">
        <v>43</v>
      </c>
      <c r="H2299" t="s">
        <v>27</v>
      </c>
      <c r="I2299">
        <f>tbl_Fact[[#This Row],[Duration]] / 60</f>
        <v>2.9444444179534835E-2</v>
      </c>
      <c r="J2299">
        <f>IF(OR(G2299="Run Time", G2299="CC (Changeover Cleaning)"), I2299, 0)</f>
        <v>2.9444444179534835E-2</v>
      </c>
      <c r="K2299">
        <f>IF(G2299&lt;&gt;"PM (Maintenance)", I2299, 0)</f>
        <v>2.9444444179534835E-2</v>
      </c>
      <c r="L2299" s="5">
        <f>MAX(tbl_Fact[[#This Row],[TotalBiscuitsMade]],tbl_Fact[[#This Row],[GoodMadeBiscuits]])</f>
        <v>498369</v>
      </c>
      <c r="M2299" s="5">
        <f>IF(tbl_Fact[[#This Row],[Operating_Hours]]&gt;0,tbl_Fact[[#This Row],[Operating_Hours]]*51840,0)</f>
        <v>1526.3999862670858</v>
      </c>
    </row>
    <row r="2300" spans="1:13" hidden="1" x14ac:dyDescent="0.2">
      <c r="A2300" t="s">
        <v>5</v>
      </c>
      <c r="B2300" s="1">
        <v>44388.727210648147</v>
      </c>
      <c r="C2300" s="1">
        <v>44388.72824074074</v>
      </c>
      <c r="D2300">
        <v>1.4833333492279099</v>
      </c>
      <c r="E2300">
        <v>499138</v>
      </c>
      <c r="F2300">
        <v>323210</v>
      </c>
      <c r="G2300" t="s">
        <v>44</v>
      </c>
      <c r="H2300" t="s">
        <v>27</v>
      </c>
      <c r="I2300">
        <f>tbl_Fact[[#This Row],[Duration]] / 60</f>
        <v>2.4722222487131833E-2</v>
      </c>
      <c r="J2300">
        <f>IF(OR(G2300="Run Time", G2300="CC (Changeover Cleaning)"), I2300, 0)</f>
        <v>0</v>
      </c>
      <c r="K2300">
        <f>IF(G2300&lt;&gt;"PM (Maintenance)", I2300, 0)</f>
        <v>2.4722222487131833E-2</v>
      </c>
      <c r="L2300" s="5">
        <f>MAX(tbl_Fact[[#This Row],[TotalBiscuitsMade]],tbl_Fact[[#This Row],[GoodMadeBiscuits]])</f>
        <v>499138</v>
      </c>
      <c r="M2300" s="5">
        <f>IF(tbl_Fact[[#This Row],[Operating_Hours]]&gt;0,tbl_Fact[[#This Row],[Operating_Hours]]*51840,0)</f>
        <v>0</v>
      </c>
    </row>
    <row r="2301" spans="1:13" hidden="1" x14ac:dyDescent="0.2">
      <c r="A2301" t="s">
        <v>5</v>
      </c>
      <c r="B2301" s="1">
        <v>44388.72824074074</v>
      </c>
      <c r="C2301" s="1">
        <v>44388.729351851849</v>
      </c>
      <c r="D2301">
        <v>1.6000000238418599</v>
      </c>
      <c r="E2301">
        <v>499337</v>
      </c>
      <c r="F2301">
        <v>322955</v>
      </c>
      <c r="G2301" t="s">
        <v>43</v>
      </c>
      <c r="H2301" t="s">
        <v>27</v>
      </c>
      <c r="I2301">
        <f>tbl_Fact[[#This Row],[Duration]] / 60</f>
        <v>2.6666667064030997E-2</v>
      </c>
      <c r="J2301">
        <f>IF(OR(G2301="Run Time", G2301="CC (Changeover Cleaning)"), I2301, 0)</f>
        <v>2.6666667064030997E-2</v>
      </c>
      <c r="K2301">
        <f>IF(G2301&lt;&gt;"PM (Maintenance)", I2301, 0)</f>
        <v>2.6666667064030997E-2</v>
      </c>
      <c r="L2301" s="5">
        <f>MAX(tbl_Fact[[#This Row],[TotalBiscuitsMade]],tbl_Fact[[#This Row],[GoodMadeBiscuits]])</f>
        <v>499337</v>
      </c>
      <c r="M2301" s="5">
        <f>IF(tbl_Fact[[#This Row],[Operating_Hours]]&gt;0,tbl_Fact[[#This Row],[Operating_Hours]]*51840,0)</f>
        <v>1382.4000205993668</v>
      </c>
    </row>
    <row r="2302" spans="1:13" hidden="1" x14ac:dyDescent="0.2">
      <c r="A2302" t="s">
        <v>5</v>
      </c>
      <c r="B2302" s="1">
        <v>44388.729351851849</v>
      </c>
      <c r="C2302" s="1">
        <v>44388.773402777777</v>
      </c>
      <c r="D2302">
        <v>63.433334350585902</v>
      </c>
      <c r="E2302">
        <v>544034</v>
      </c>
      <c r="F2302">
        <v>368225</v>
      </c>
      <c r="G2302" t="s">
        <v>44</v>
      </c>
      <c r="H2302" t="s">
        <v>27</v>
      </c>
      <c r="I2302">
        <f>tbl_Fact[[#This Row],[Duration]] / 60</f>
        <v>1.0572222391764317</v>
      </c>
      <c r="J2302">
        <f>IF(OR(G2302="Run Time", G2302="CC (Changeover Cleaning)"), I2302, 0)</f>
        <v>0</v>
      </c>
      <c r="K2302">
        <f>IF(G2302&lt;&gt;"PM (Maintenance)", I2302, 0)</f>
        <v>1.0572222391764317</v>
      </c>
      <c r="L2302" s="5">
        <f>MAX(tbl_Fact[[#This Row],[TotalBiscuitsMade]],tbl_Fact[[#This Row],[GoodMadeBiscuits]])</f>
        <v>544034</v>
      </c>
      <c r="M2302" s="5">
        <f>IF(tbl_Fact[[#This Row],[Operating_Hours]]&gt;0,tbl_Fact[[#This Row],[Operating_Hours]]*51840,0)</f>
        <v>0</v>
      </c>
    </row>
    <row r="2303" spans="1:13" hidden="1" x14ac:dyDescent="0.2">
      <c r="A2303" t="s">
        <v>5</v>
      </c>
      <c r="B2303" s="1">
        <v>44388.773402777777</v>
      </c>
      <c r="C2303" s="1">
        <v>44388.791817129626</v>
      </c>
      <c r="D2303">
        <v>26.516666412353501</v>
      </c>
      <c r="E2303">
        <v>543998</v>
      </c>
      <c r="F2303">
        <v>431</v>
      </c>
      <c r="G2303" t="s">
        <v>43</v>
      </c>
      <c r="H2303" t="s">
        <v>27</v>
      </c>
      <c r="I2303">
        <f>tbl_Fact[[#This Row],[Duration]] / 60</f>
        <v>0.44194444020589169</v>
      </c>
      <c r="J2303">
        <f>IF(OR(G2303="Run Time", G2303="CC (Changeover Cleaning)"), I2303, 0)</f>
        <v>0.44194444020589169</v>
      </c>
      <c r="K2303">
        <f>IF(G2303&lt;&gt;"PM (Maintenance)", I2303, 0)</f>
        <v>0.44194444020589169</v>
      </c>
      <c r="L2303" s="5">
        <f>MAX(tbl_Fact[[#This Row],[TotalBiscuitsMade]],tbl_Fact[[#This Row],[GoodMadeBiscuits]])</f>
        <v>543998</v>
      </c>
      <c r="M2303" s="5">
        <f>IF(tbl_Fact[[#This Row],[Operating_Hours]]&gt;0,tbl_Fact[[#This Row],[Operating_Hours]]*51840,0)</f>
        <v>22910.399780273427</v>
      </c>
    </row>
    <row r="2304" spans="1:13" hidden="1" x14ac:dyDescent="0.2">
      <c r="A2304" t="s">
        <v>5</v>
      </c>
      <c r="B2304" s="1">
        <v>44388.773402777777</v>
      </c>
      <c r="C2304" s="1">
        <v>44388.773402777777</v>
      </c>
      <c r="D2304">
        <v>0</v>
      </c>
      <c r="E2304">
        <v>544014</v>
      </c>
      <c r="F2304">
        <v>71</v>
      </c>
      <c r="G2304" t="s">
        <v>43</v>
      </c>
      <c r="H2304" t="s">
        <v>27</v>
      </c>
      <c r="I2304">
        <f>tbl_Fact[[#This Row],[Duration]] / 60</f>
        <v>0</v>
      </c>
      <c r="J2304">
        <f>IF(OR(G2304="Run Time", G2304="CC (Changeover Cleaning)"), I2304, 0)</f>
        <v>0</v>
      </c>
      <c r="K2304">
        <f>IF(G2304&lt;&gt;"PM (Maintenance)", I2304, 0)</f>
        <v>0</v>
      </c>
      <c r="L2304" s="5">
        <f>MAX(tbl_Fact[[#This Row],[TotalBiscuitsMade]],tbl_Fact[[#This Row],[GoodMadeBiscuits]])</f>
        <v>544014</v>
      </c>
      <c r="M2304" s="5">
        <f>IF(tbl_Fact[[#This Row],[Operating_Hours]]&gt;0,tbl_Fact[[#This Row],[Operating_Hours]]*51840,0)</f>
        <v>0</v>
      </c>
    </row>
    <row r="2305" spans="1:13" hidden="1" x14ac:dyDescent="0.2">
      <c r="A2305" t="s">
        <v>5</v>
      </c>
      <c r="B2305" s="1">
        <v>44388.791817129626</v>
      </c>
      <c r="C2305" s="1">
        <v>44388.791979166665</v>
      </c>
      <c r="D2305">
        <v>0.233333334326744</v>
      </c>
      <c r="E2305">
        <v>544035</v>
      </c>
      <c r="F2305">
        <v>414</v>
      </c>
      <c r="G2305" t="s">
        <v>44</v>
      </c>
      <c r="H2305" t="s">
        <v>27</v>
      </c>
      <c r="I2305">
        <f>tbl_Fact[[#This Row],[Duration]] / 60</f>
        <v>3.8888889054457332E-3</v>
      </c>
      <c r="J2305">
        <f>IF(OR(G2305="Run Time", G2305="CC (Changeover Cleaning)"), I2305, 0)</f>
        <v>0</v>
      </c>
      <c r="K2305">
        <f>IF(G2305&lt;&gt;"PM (Maintenance)", I2305, 0)</f>
        <v>3.8888889054457332E-3</v>
      </c>
      <c r="L2305" s="5">
        <f>MAX(tbl_Fact[[#This Row],[TotalBiscuitsMade]],tbl_Fact[[#This Row],[GoodMadeBiscuits]])</f>
        <v>544035</v>
      </c>
      <c r="M2305" s="5">
        <f>IF(tbl_Fact[[#This Row],[Operating_Hours]]&gt;0,tbl_Fact[[#This Row],[Operating_Hours]]*51840,0)</f>
        <v>0</v>
      </c>
    </row>
    <row r="2306" spans="1:13" hidden="1" x14ac:dyDescent="0.2">
      <c r="A2306" t="s">
        <v>5</v>
      </c>
      <c r="B2306" s="1">
        <v>44388.791979166665</v>
      </c>
      <c r="C2306" s="1">
        <v>44388.793368055558</v>
      </c>
      <c r="D2306">
        <v>2</v>
      </c>
      <c r="E2306">
        <v>544120</v>
      </c>
      <c r="F2306">
        <v>461</v>
      </c>
      <c r="G2306" t="s">
        <v>43</v>
      </c>
      <c r="H2306" t="s">
        <v>27</v>
      </c>
      <c r="I2306">
        <f>tbl_Fact[[#This Row],[Duration]] / 60</f>
        <v>3.3333333333333333E-2</v>
      </c>
      <c r="J2306">
        <f>IF(OR(G2306="Run Time", G2306="CC (Changeover Cleaning)"), I2306, 0)</f>
        <v>3.3333333333333333E-2</v>
      </c>
      <c r="K2306">
        <f>IF(G2306&lt;&gt;"PM (Maintenance)", I2306, 0)</f>
        <v>3.3333333333333333E-2</v>
      </c>
      <c r="L2306" s="5">
        <f>MAX(tbl_Fact[[#This Row],[TotalBiscuitsMade]],tbl_Fact[[#This Row],[GoodMadeBiscuits]])</f>
        <v>544120</v>
      </c>
      <c r="M2306" s="5">
        <f>IF(tbl_Fact[[#This Row],[Operating_Hours]]&gt;0,tbl_Fact[[#This Row],[Operating_Hours]]*51840,0)</f>
        <v>1728</v>
      </c>
    </row>
    <row r="2307" spans="1:13" hidden="1" x14ac:dyDescent="0.2">
      <c r="A2307" t="s">
        <v>5</v>
      </c>
      <c r="B2307" s="1">
        <v>44388.793368055558</v>
      </c>
      <c r="C2307" s="1">
        <v>44388.795706018522</v>
      </c>
      <c r="D2307">
        <v>3.36666655540466</v>
      </c>
      <c r="E2307">
        <v>546221</v>
      </c>
      <c r="F2307">
        <v>2087</v>
      </c>
      <c r="G2307" t="s">
        <v>44</v>
      </c>
      <c r="H2307" t="s">
        <v>27</v>
      </c>
      <c r="I2307">
        <f>tbl_Fact[[#This Row],[Duration]] / 60</f>
        <v>5.6111109256744333E-2</v>
      </c>
      <c r="J2307">
        <f>IF(OR(G2307="Run Time", G2307="CC (Changeover Cleaning)"), I2307, 0)</f>
        <v>0</v>
      </c>
      <c r="K2307">
        <f>IF(G2307&lt;&gt;"PM (Maintenance)", I2307, 0)</f>
        <v>5.6111109256744333E-2</v>
      </c>
      <c r="L2307" s="5">
        <f>MAX(tbl_Fact[[#This Row],[TotalBiscuitsMade]],tbl_Fact[[#This Row],[GoodMadeBiscuits]])</f>
        <v>546221</v>
      </c>
      <c r="M2307" s="5">
        <f>IF(tbl_Fact[[#This Row],[Operating_Hours]]&gt;0,tbl_Fact[[#This Row],[Operating_Hours]]*51840,0)</f>
        <v>0</v>
      </c>
    </row>
    <row r="2308" spans="1:13" hidden="1" x14ac:dyDescent="0.2">
      <c r="A2308" t="s">
        <v>10</v>
      </c>
      <c r="B2308" s="1">
        <v>44388.794918981483</v>
      </c>
      <c r="C2308" s="1">
        <v>44388.795486111114</v>
      </c>
      <c r="D2308">
        <v>0.80833333730697599</v>
      </c>
      <c r="E2308">
        <v>0</v>
      </c>
      <c r="F2308">
        <v>111</v>
      </c>
      <c r="G2308" t="s">
        <v>43</v>
      </c>
      <c r="H2308" t="s">
        <v>27</v>
      </c>
      <c r="I2308">
        <f>tbl_Fact[[#This Row],[Duration]] / 60</f>
        <v>1.34722222884496E-2</v>
      </c>
      <c r="J2308">
        <f>IF(OR(G2308="Run Time", G2308="CC (Changeover Cleaning)"), I2308, 0)</f>
        <v>1.34722222884496E-2</v>
      </c>
      <c r="K2308">
        <f>IF(G2308&lt;&gt;"PM (Maintenance)", I2308, 0)</f>
        <v>1.34722222884496E-2</v>
      </c>
      <c r="L2308" s="5">
        <f>MAX(tbl_Fact[[#This Row],[TotalBiscuitsMade]],tbl_Fact[[#This Row],[GoodMadeBiscuits]])</f>
        <v>111</v>
      </c>
      <c r="M2308" s="5">
        <f>IF(tbl_Fact[[#This Row],[Operating_Hours]]&gt;0,tbl_Fact[[#This Row],[Operating_Hours]]*51840,0)</f>
        <v>698.40000343322731</v>
      </c>
    </row>
    <row r="2309" spans="1:13" hidden="1" x14ac:dyDescent="0.2">
      <c r="A2309" t="s">
        <v>10</v>
      </c>
      <c r="B2309" s="1">
        <v>44388.795486111114</v>
      </c>
      <c r="C2309" s="1">
        <v>44388.82439814815</v>
      </c>
      <c r="D2309">
        <v>41.633983612060497</v>
      </c>
      <c r="E2309">
        <v>0</v>
      </c>
      <c r="F2309">
        <v>10</v>
      </c>
      <c r="G2309" t="s">
        <v>44</v>
      </c>
      <c r="H2309" t="s">
        <v>27</v>
      </c>
      <c r="I2309">
        <f>tbl_Fact[[#This Row],[Duration]] / 60</f>
        <v>0.69389972686767498</v>
      </c>
      <c r="J2309">
        <f>IF(OR(G2309="Run Time", G2309="CC (Changeover Cleaning)"), I2309, 0)</f>
        <v>0</v>
      </c>
      <c r="K2309">
        <f>IF(G2309&lt;&gt;"PM (Maintenance)", I2309, 0)</f>
        <v>0.69389972686767498</v>
      </c>
      <c r="L2309" s="5">
        <f>MAX(tbl_Fact[[#This Row],[TotalBiscuitsMade]],tbl_Fact[[#This Row],[GoodMadeBiscuits]])</f>
        <v>10</v>
      </c>
      <c r="M2309" s="5">
        <f>IF(tbl_Fact[[#This Row],[Operating_Hours]]&gt;0,tbl_Fact[[#This Row],[Operating_Hours]]*51840,0)</f>
        <v>0</v>
      </c>
    </row>
    <row r="2310" spans="1:13" hidden="1" x14ac:dyDescent="0.2">
      <c r="A2310" t="s">
        <v>5</v>
      </c>
      <c r="B2310" s="1">
        <v>44388.795706018522</v>
      </c>
      <c r="C2310" s="1">
        <v>44388.798900462964</v>
      </c>
      <c r="D2310">
        <v>4.5999999046325701</v>
      </c>
      <c r="E2310">
        <v>546211</v>
      </c>
      <c r="F2310">
        <v>2319</v>
      </c>
      <c r="G2310" t="s">
        <v>43</v>
      </c>
      <c r="H2310" t="s">
        <v>27</v>
      </c>
      <c r="I2310">
        <f>tbl_Fact[[#This Row],[Duration]] / 60</f>
        <v>7.6666665077209498E-2</v>
      </c>
      <c r="J2310">
        <f>IF(OR(G2310="Run Time", G2310="CC (Changeover Cleaning)"), I2310, 0)</f>
        <v>7.6666665077209498E-2</v>
      </c>
      <c r="K2310">
        <f>IF(G2310&lt;&gt;"PM (Maintenance)", I2310, 0)</f>
        <v>7.6666665077209498E-2</v>
      </c>
      <c r="L2310" s="5">
        <f>MAX(tbl_Fact[[#This Row],[TotalBiscuitsMade]],tbl_Fact[[#This Row],[GoodMadeBiscuits]])</f>
        <v>546211</v>
      </c>
      <c r="M2310" s="5">
        <f>IF(tbl_Fact[[#This Row],[Operating_Hours]]&gt;0,tbl_Fact[[#This Row],[Operating_Hours]]*51840,0)</f>
        <v>3974.3999176025404</v>
      </c>
    </row>
    <row r="2311" spans="1:13" hidden="1" x14ac:dyDescent="0.2">
      <c r="A2311" t="s">
        <v>5</v>
      </c>
      <c r="B2311" s="1">
        <v>44388.798900462964</v>
      </c>
      <c r="C2311" s="1">
        <v>44388.813645833332</v>
      </c>
      <c r="D2311">
        <v>21.233333587646499</v>
      </c>
      <c r="E2311">
        <v>560780</v>
      </c>
      <c r="F2311">
        <v>16518</v>
      </c>
      <c r="G2311" t="s">
        <v>44</v>
      </c>
      <c r="H2311" t="s">
        <v>27</v>
      </c>
      <c r="I2311">
        <f>tbl_Fact[[#This Row],[Duration]] / 60</f>
        <v>0.35388889312744165</v>
      </c>
      <c r="J2311">
        <f>IF(OR(G2311="Run Time", G2311="CC (Changeover Cleaning)"), I2311, 0)</f>
        <v>0</v>
      </c>
      <c r="K2311">
        <f>IF(G2311&lt;&gt;"PM (Maintenance)", I2311, 0)</f>
        <v>0.35388889312744165</v>
      </c>
      <c r="L2311" s="5">
        <f>MAX(tbl_Fact[[#This Row],[TotalBiscuitsMade]],tbl_Fact[[#This Row],[GoodMadeBiscuits]])</f>
        <v>560780</v>
      </c>
      <c r="M2311" s="5">
        <f>IF(tbl_Fact[[#This Row],[Operating_Hours]]&gt;0,tbl_Fact[[#This Row],[Operating_Hours]]*51840,0)</f>
        <v>0</v>
      </c>
    </row>
    <row r="2312" spans="1:13" hidden="1" x14ac:dyDescent="0.2">
      <c r="A2312" t="s">
        <v>5</v>
      </c>
      <c r="B2312" s="1">
        <v>44388.813645833332</v>
      </c>
      <c r="C2312" s="1">
        <v>44388.815682870372</v>
      </c>
      <c r="D2312">
        <v>2.9333333969116202</v>
      </c>
      <c r="E2312">
        <v>560793</v>
      </c>
      <c r="F2312">
        <v>16722</v>
      </c>
      <c r="G2312" t="s">
        <v>43</v>
      </c>
      <c r="H2312" t="s">
        <v>27</v>
      </c>
      <c r="I2312">
        <f>tbl_Fact[[#This Row],[Duration]] / 60</f>
        <v>4.8888889948527005E-2</v>
      </c>
      <c r="J2312">
        <f>IF(OR(G2312="Run Time", G2312="CC (Changeover Cleaning)"), I2312, 0)</f>
        <v>4.8888889948527005E-2</v>
      </c>
      <c r="K2312">
        <f>IF(G2312&lt;&gt;"PM (Maintenance)", I2312, 0)</f>
        <v>4.8888889948527005E-2</v>
      </c>
      <c r="L2312" s="5">
        <f>MAX(tbl_Fact[[#This Row],[TotalBiscuitsMade]],tbl_Fact[[#This Row],[GoodMadeBiscuits]])</f>
        <v>560793</v>
      </c>
      <c r="M2312" s="5">
        <f>IF(tbl_Fact[[#This Row],[Operating_Hours]]&gt;0,tbl_Fact[[#This Row],[Operating_Hours]]*51840,0)</f>
        <v>2534.4000549316397</v>
      </c>
    </row>
    <row r="2313" spans="1:13" hidden="1" x14ac:dyDescent="0.2">
      <c r="A2313" t="s">
        <v>5</v>
      </c>
      <c r="B2313" s="1">
        <v>44388.815682870372</v>
      </c>
      <c r="C2313" s="1">
        <v>44388.823865740742</v>
      </c>
      <c r="D2313">
        <v>11.7833337783813</v>
      </c>
      <c r="E2313">
        <v>567792</v>
      </c>
      <c r="F2313">
        <v>24424</v>
      </c>
      <c r="G2313" t="s">
        <v>44</v>
      </c>
      <c r="H2313" t="s">
        <v>27</v>
      </c>
      <c r="I2313">
        <f>tbl_Fact[[#This Row],[Duration]] / 60</f>
        <v>0.196388896306355</v>
      </c>
      <c r="J2313">
        <f>IF(OR(G2313="Run Time", G2313="CC (Changeover Cleaning)"), I2313, 0)</f>
        <v>0</v>
      </c>
      <c r="K2313">
        <f>IF(G2313&lt;&gt;"PM (Maintenance)", I2313, 0)</f>
        <v>0.196388896306355</v>
      </c>
      <c r="L2313" s="5">
        <f>MAX(tbl_Fact[[#This Row],[TotalBiscuitsMade]],tbl_Fact[[#This Row],[GoodMadeBiscuits]])</f>
        <v>567792</v>
      </c>
      <c r="M2313" s="5">
        <f>IF(tbl_Fact[[#This Row],[Operating_Hours]]&gt;0,tbl_Fact[[#This Row],[Operating_Hours]]*51840,0)</f>
        <v>0</v>
      </c>
    </row>
    <row r="2314" spans="1:13" hidden="1" x14ac:dyDescent="0.2">
      <c r="A2314" t="s">
        <v>5</v>
      </c>
      <c r="B2314" s="1">
        <v>44388.823865740742</v>
      </c>
      <c r="C2314" s="1">
        <v>44388.960706018515</v>
      </c>
      <c r="D2314">
        <v>197.05000305175801</v>
      </c>
      <c r="E2314">
        <v>568273</v>
      </c>
      <c r="F2314">
        <v>24484</v>
      </c>
      <c r="G2314" t="s">
        <v>43</v>
      </c>
      <c r="H2314" t="s">
        <v>27</v>
      </c>
      <c r="I2314">
        <f>tbl_Fact[[#This Row],[Duration]] / 60</f>
        <v>3.2841667175293003</v>
      </c>
      <c r="J2314">
        <f>IF(OR(G2314="Run Time", G2314="CC (Changeover Cleaning)"), I2314, 0)</f>
        <v>3.2841667175293003</v>
      </c>
      <c r="K2314">
        <f>IF(G2314&lt;&gt;"PM (Maintenance)", I2314, 0)</f>
        <v>3.2841667175293003</v>
      </c>
      <c r="L2314" s="5">
        <f>MAX(tbl_Fact[[#This Row],[TotalBiscuitsMade]],tbl_Fact[[#This Row],[GoodMadeBiscuits]])</f>
        <v>568273</v>
      </c>
      <c r="M2314" s="5">
        <f>IF(tbl_Fact[[#This Row],[Operating_Hours]]&gt;0,tbl_Fact[[#This Row],[Operating_Hours]]*51840,0)</f>
        <v>170251.20263671892</v>
      </c>
    </row>
    <row r="2315" spans="1:13" hidden="1" x14ac:dyDescent="0.2">
      <c r="A2315" t="s">
        <v>10</v>
      </c>
      <c r="B2315" s="1">
        <v>44388.82439814815</v>
      </c>
      <c r="C2315" s="1">
        <v>44388.824490740742</v>
      </c>
      <c r="D2315">
        <v>0.14155000448226901</v>
      </c>
      <c r="E2315">
        <v>0</v>
      </c>
      <c r="F2315">
        <v>430</v>
      </c>
      <c r="G2315" t="s">
        <v>43</v>
      </c>
      <c r="H2315" t="s">
        <v>27</v>
      </c>
      <c r="I2315">
        <f>tbl_Fact[[#This Row],[Duration]] / 60</f>
        <v>2.35916674137115E-3</v>
      </c>
      <c r="J2315">
        <f>IF(OR(G2315="Run Time", G2315="CC (Changeover Cleaning)"), I2315, 0)</f>
        <v>2.35916674137115E-3</v>
      </c>
      <c r="K2315">
        <f>IF(G2315&lt;&gt;"PM (Maintenance)", I2315, 0)</f>
        <v>2.35916674137115E-3</v>
      </c>
      <c r="L2315" s="5">
        <f>MAX(tbl_Fact[[#This Row],[TotalBiscuitsMade]],tbl_Fact[[#This Row],[GoodMadeBiscuits]])</f>
        <v>430</v>
      </c>
      <c r="M2315" s="5">
        <f>IF(tbl_Fact[[#This Row],[Operating_Hours]]&gt;0,tbl_Fact[[#This Row],[Operating_Hours]]*51840,0)</f>
        <v>122.29920387268042</v>
      </c>
    </row>
    <row r="2316" spans="1:13" hidden="1" x14ac:dyDescent="0.2">
      <c r="A2316" t="s">
        <v>10</v>
      </c>
      <c r="B2316" s="1">
        <v>44388.824490740742</v>
      </c>
      <c r="C2316" s="1">
        <v>44388.985659722224</v>
      </c>
      <c r="D2316">
        <v>232.07940673828099</v>
      </c>
      <c r="E2316">
        <v>0</v>
      </c>
      <c r="F2316">
        <v>227</v>
      </c>
      <c r="G2316" t="s">
        <v>44</v>
      </c>
      <c r="H2316" t="s">
        <v>27</v>
      </c>
      <c r="I2316">
        <f>tbl_Fact[[#This Row],[Duration]] / 60</f>
        <v>3.8679901123046831</v>
      </c>
      <c r="J2316">
        <f>IF(OR(G2316="Run Time", G2316="CC (Changeover Cleaning)"), I2316, 0)</f>
        <v>0</v>
      </c>
      <c r="K2316">
        <f>IF(G2316&lt;&gt;"PM (Maintenance)", I2316, 0)</f>
        <v>3.8679901123046831</v>
      </c>
      <c r="L2316" s="5">
        <f>MAX(tbl_Fact[[#This Row],[TotalBiscuitsMade]],tbl_Fact[[#This Row],[GoodMadeBiscuits]])</f>
        <v>227</v>
      </c>
      <c r="M2316" s="5">
        <f>IF(tbl_Fact[[#This Row],[Operating_Hours]]&gt;0,tbl_Fact[[#This Row],[Operating_Hours]]*51840,0)</f>
        <v>0</v>
      </c>
    </row>
    <row r="2317" spans="1:13" hidden="1" x14ac:dyDescent="0.2">
      <c r="A2317" t="s">
        <v>5</v>
      </c>
      <c r="B2317" s="1">
        <v>44388.960706018515</v>
      </c>
      <c r="C2317" s="1">
        <v>44388.96162037037</v>
      </c>
      <c r="D2317">
        <v>1.31666672229767</v>
      </c>
      <c r="E2317">
        <v>568840</v>
      </c>
      <c r="F2317">
        <v>24952</v>
      </c>
      <c r="G2317" t="s">
        <v>44</v>
      </c>
      <c r="H2317" t="s">
        <v>27</v>
      </c>
      <c r="I2317">
        <f>tbl_Fact[[#This Row],[Duration]] / 60</f>
        <v>2.1944445371627833E-2</v>
      </c>
      <c r="J2317">
        <f>IF(OR(G2317="Run Time", G2317="CC (Changeover Cleaning)"), I2317, 0)</f>
        <v>0</v>
      </c>
      <c r="K2317">
        <f>IF(G2317&lt;&gt;"PM (Maintenance)", I2317, 0)</f>
        <v>2.1944445371627833E-2</v>
      </c>
      <c r="L2317" s="5">
        <f>MAX(tbl_Fact[[#This Row],[TotalBiscuitsMade]],tbl_Fact[[#This Row],[GoodMadeBiscuits]])</f>
        <v>568840</v>
      </c>
      <c r="M2317" s="5">
        <f>IF(tbl_Fact[[#This Row],[Operating_Hours]]&gt;0,tbl_Fact[[#This Row],[Operating_Hours]]*51840,0)</f>
        <v>0</v>
      </c>
    </row>
    <row r="2318" spans="1:13" hidden="1" x14ac:dyDescent="0.2">
      <c r="A2318" t="s">
        <v>5</v>
      </c>
      <c r="B2318" s="1">
        <v>44388.96162037037</v>
      </c>
      <c r="C2318" s="1">
        <v>44388.962962962964</v>
      </c>
      <c r="D2318">
        <v>1.93333327770233</v>
      </c>
      <c r="E2318">
        <v>569228</v>
      </c>
      <c r="F2318">
        <v>24962</v>
      </c>
      <c r="G2318" t="s">
        <v>43</v>
      </c>
      <c r="H2318" t="s">
        <v>27</v>
      </c>
      <c r="I2318">
        <f>tbl_Fact[[#This Row],[Duration]] / 60</f>
        <v>3.2222221295038836E-2</v>
      </c>
      <c r="J2318">
        <f>IF(OR(G2318="Run Time", G2318="CC (Changeover Cleaning)"), I2318, 0)</f>
        <v>3.2222221295038836E-2</v>
      </c>
      <c r="K2318">
        <f>IF(G2318&lt;&gt;"PM (Maintenance)", I2318, 0)</f>
        <v>3.2222221295038836E-2</v>
      </c>
      <c r="L2318" s="5">
        <f>MAX(tbl_Fact[[#This Row],[TotalBiscuitsMade]],tbl_Fact[[#This Row],[GoodMadeBiscuits]])</f>
        <v>569228</v>
      </c>
      <c r="M2318" s="5">
        <f>IF(tbl_Fact[[#This Row],[Operating_Hours]]&gt;0,tbl_Fact[[#This Row],[Operating_Hours]]*51840,0)</f>
        <v>1670.3999519348133</v>
      </c>
    </row>
    <row r="2319" spans="1:13" hidden="1" x14ac:dyDescent="0.2">
      <c r="A2319" t="s">
        <v>5</v>
      </c>
      <c r="B2319" s="1">
        <v>44388.962962962964</v>
      </c>
      <c r="C2319" s="1">
        <v>44388.974351851852</v>
      </c>
      <c r="D2319">
        <v>16.399999618530298</v>
      </c>
      <c r="E2319">
        <v>580435</v>
      </c>
      <c r="F2319">
        <v>36258</v>
      </c>
      <c r="G2319" t="s">
        <v>44</v>
      </c>
      <c r="H2319" t="s">
        <v>27</v>
      </c>
      <c r="I2319">
        <f>tbl_Fact[[#This Row],[Duration]] / 60</f>
        <v>0.273333326975505</v>
      </c>
      <c r="J2319">
        <f>IF(OR(G2319="Run Time", G2319="CC (Changeover Cleaning)"), I2319, 0)</f>
        <v>0</v>
      </c>
      <c r="K2319">
        <f>IF(G2319&lt;&gt;"PM (Maintenance)", I2319, 0)</f>
        <v>0.273333326975505</v>
      </c>
      <c r="L2319" s="5">
        <f>MAX(tbl_Fact[[#This Row],[TotalBiscuitsMade]],tbl_Fact[[#This Row],[GoodMadeBiscuits]])</f>
        <v>580435</v>
      </c>
      <c r="M2319" s="5">
        <f>IF(tbl_Fact[[#This Row],[Operating_Hours]]&gt;0,tbl_Fact[[#This Row],[Operating_Hours]]*51840,0)</f>
        <v>0</v>
      </c>
    </row>
    <row r="2320" spans="1:13" hidden="1" x14ac:dyDescent="0.2">
      <c r="A2320" t="s">
        <v>5</v>
      </c>
      <c r="B2320" s="1">
        <v>44388.974351851852</v>
      </c>
      <c r="C2320" s="1">
        <v>44388.976087962961</v>
      </c>
      <c r="D2320">
        <v>2.5</v>
      </c>
      <c r="E2320">
        <v>580113</v>
      </c>
      <c r="F2320">
        <v>36324</v>
      </c>
      <c r="G2320" t="s">
        <v>43</v>
      </c>
      <c r="H2320" t="s">
        <v>27</v>
      </c>
      <c r="I2320">
        <f>tbl_Fact[[#This Row],[Duration]] / 60</f>
        <v>4.1666666666666664E-2</v>
      </c>
      <c r="J2320">
        <f>IF(OR(G2320="Run Time", G2320="CC (Changeover Cleaning)"), I2320, 0)</f>
        <v>4.1666666666666664E-2</v>
      </c>
      <c r="K2320">
        <f>IF(G2320&lt;&gt;"PM (Maintenance)", I2320, 0)</f>
        <v>4.1666666666666664E-2</v>
      </c>
      <c r="L2320" s="5">
        <f>MAX(tbl_Fact[[#This Row],[TotalBiscuitsMade]],tbl_Fact[[#This Row],[GoodMadeBiscuits]])</f>
        <v>580113</v>
      </c>
      <c r="M2320" s="5">
        <f>IF(tbl_Fact[[#This Row],[Operating_Hours]]&gt;0,tbl_Fact[[#This Row],[Operating_Hours]]*51840,0)</f>
        <v>2160</v>
      </c>
    </row>
    <row r="2321" spans="1:13" hidden="1" x14ac:dyDescent="0.2">
      <c r="A2321" t="s">
        <v>5</v>
      </c>
      <c r="B2321" s="1">
        <v>44388.976087962961</v>
      </c>
      <c r="C2321" s="1">
        <v>44388.999363425923</v>
      </c>
      <c r="D2321">
        <v>33.516666412353501</v>
      </c>
      <c r="E2321">
        <v>603741</v>
      </c>
      <c r="F2321">
        <v>59788</v>
      </c>
      <c r="G2321" t="s">
        <v>44</v>
      </c>
      <c r="H2321" t="s">
        <v>27</v>
      </c>
      <c r="I2321">
        <f>tbl_Fact[[#This Row],[Duration]] / 60</f>
        <v>0.55861110687255833</v>
      </c>
      <c r="J2321">
        <f>IF(OR(G2321="Run Time", G2321="CC (Changeover Cleaning)"), I2321, 0)</f>
        <v>0</v>
      </c>
      <c r="K2321">
        <f>IF(G2321&lt;&gt;"PM (Maintenance)", I2321, 0)</f>
        <v>0.55861110687255833</v>
      </c>
      <c r="L2321" s="5">
        <f>MAX(tbl_Fact[[#This Row],[TotalBiscuitsMade]],tbl_Fact[[#This Row],[GoodMadeBiscuits]])</f>
        <v>603741</v>
      </c>
      <c r="M2321" s="5">
        <f>IF(tbl_Fact[[#This Row],[Operating_Hours]]&gt;0,tbl_Fact[[#This Row],[Operating_Hours]]*51840,0)</f>
        <v>0</v>
      </c>
    </row>
    <row r="2322" spans="1:13" hidden="1" x14ac:dyDescent="0.2">
      <c r="A2322" t="s">
        <v>10</v>
      </c>
      <c r="B2322" s="1">
        <v>44388.985659722224</v>
      </c>
      <c r="C2322" s="1">
        <v>44388.985810185186</v>
      </c>
      <c r="D2322">
        <v>0.20831666886806499</v>
      </c>
      <c r="E2322">
        <v>0</v>
      </c>
      <c r="F2322">
        <v>362</v>
      </c>
      <c r="G2322" t="s">
        <v>43</v>
      </c>
      <c r="H2322" t="s">
        <v>27</v>
      </c>
      <c r="I2322">
        <f>tbl_Fact[[#This Row],[Duration]] / 60</f>
        <v>3.4719444811344164E-3</v>
      </c>
      <c r="J2322">
        <f>IF(OR(G2322="Run Time", G2322="CC (Changeover Cleaning)"), I2322, 0)</f>
        <v>3.4719444811344164E-3</v>
      </c>
      <c r="K2322">
        <f>IF(G2322&lt;&gt;"PM (Maintenance)", I2322, 0)</f>
        <v>3.4719444811344164E-3</v>
      </c>
      <c r="L2322" s="5">
        <f>MAX(tbl_Fact[[#This Row],[TotalBiscuitsMade]],tbl_Fact[[#This Row],[GoodMadeBiscuits]])</f>
        <v>362</v>
      </c>
      <c r="M2322" s="5">
        <f>IF(tbl_Fact[[#This Row],[Operating_Hours]]&gt;0,tbl_Fact[[#This Row],[Operating_Hours]]*51840,0)</f>
        <v>179.98560190200814</v>
      </c>
    </row>
    <row r="2323" spans="1:13" hidden="1" x14ac:dyDescent="0.2">
      <c r="A2323" t="s">
        <v>10</v>
      </c>
      <c r="B2323" s="1">
        <v>44388.985810185186</v>
      </c>
      <c r="C2323" s="1">
        <v>44388.985833333332</v>
      </c>
      <c r="D2323">
        <v>3.33166681230068E-2</v>
      </c>
      <c r="E2323">
        <v>0</v>
      </c>
      <c r="F2323">
        <v>415</v>
      </c>
      <c r="G2323" t="s">
        <v>44</v>
      </c>
      <c r="H2323" t="s">
        <v>27</v>
      </c>
      <c r="I2323">
        <f>tbl_Fact[[#This Row],[Duration]] / 60</f>
        <v>5.5527780205011335E-4</v>
      </c>
      <c r="J2323">
        <f>IF(OR(G2323="Run Time", G2323="CC (Changeover Cleaning)"), I2323, 0)</f>
        <v>0</v>
      </c>
      <c r="K2323">
        <f>IF(G2323&lt;&gt;"PM (Maintenance)", I2323, 0)</f>
        <v>5.5527780205011335E-4</v>
      </c>
      <c r="L2323" s="5">
        <f>MAX(tbl_Fact[[#This Row],[TotalBiscuitsMade]],tbl_Fact[[#This Row],[GoodMadeBiscuits]])</f>
        <v>415</v>
      </c>
      <c r="M2323" s="5">
        <f>IF(tbl_Fact[[#This Row],[Operating_Hours]]&gt;0,tbl_Fact[[#This Row],[Operating_Hours]]*51840,0)</f>
        <v>0</v>
      </c>
    </row>
    <row r="2324" spans="1:13" hidden="1" x14ac:dyDescent="0.2">
      <c r="A2324" t="s">
        <v>10</v>
      </c>
      <c r="B2324" s="1">
        <v>44388.985833333332</v>
      </c>
      <c r="C2324" s="1">
        <v>44388.985914351855</v>
      </c>
      <c r="D2324">
        <v>0.116700001060963</v>
      </c>
      <c r="E2324">
        <v>0</v>
      </c>
      <c r="F2324">
        <v>392</v>
      </c>
      <c r="G2324" t="s">
        <v>43</v>
      </c>
      <c r="H2324" t="s">
        <v>27</v>
      </c>
      <c r="I2324">
        <f>tbl_Fact[[#This Row],[Duration]] / 60</f>
        <v>1.9450000176827165E-3</v>
      </c>
      <c r="J2324">
        <f>IF(OR(G2324="Run Time", G2324="CC (Changeover Cleaning)"), I2324, 0)</f>
        <v>1.9450000176827165E-3</v>
      </c>
      <c r="K2324">
        <f>IF(G2324&lt;&gt;"PM (Maintenance)", I2324, 0)</f>
        <v>1.9450000176827165E-3</v>
      </c>
      <c r="L2324" s="5">
        <f>MAX(tbl_Fact[[#This Row],[TotalBiscuitsMade]],tbl_Fact[[#This Row],[GoodMadeBiscuits]])</f>
        <v>392</v>
      </c>
      <c r="M2324" s="5">
        <f>IF(tbl_Fact[[#This Row],[Operating_Hours]]&gt;0,tbl_Fact[[#This Row],[Operating_Hours]]*51840,0)</f>
        <v>100.82880091667202</v>
      </c>
    </row>
    <row r="2325" spans="1:13" hidden="1" x14ac:dyDescent="0.2">
      <c r="A2325" t="s">
        <v>10</v>
      </c>
      <c r="B2325" s="1">
        <v>44388.985914351855</v>
      </c>
      <c r="C2325" s="1">
        <v>44389.036712962959</v>
      </c>
      <c r="D2325">
        <v>73.151214599609403</v>
      </c>
      <c r="E2325">
        <v>0</v>
      </c>
      <c r="F2325">
        <v>468</v>
      </c>
      <c r="G2325" t="s">
        <v>44</v>
      </c>
      <c r="H2325" t="s">
        <v>27</v>
      </c>
      <c r="I2325">
        <f>tbl_Fact[[#This Row],[Duration]] / 60</f>
        <v>1.21918690999349</v>
      </c>
      <c r="J2325">
        <f>IF(OR(G2325="Run Time", G2325="CC (Changeover Cleaning)"), I2325, 0)</f>
        <v>0</v>
      </c>
      <c r="K2325">
        <f>IF(G2325&lt;&gt;"PM (Maintenance)", I2325, 0)</f>
        <v>1.21918690999349</v>
      </c>
      <c r="L2325" s="5">
        <f>MAX(tbl_Fact[[#This Row],[TotalBiscuitsMade]],tbl_Fact[[#This Row],[GoodMadeBiscuits]])</f>
        <v>468</v>
      </c>
      <c r="M2325" s="5">
        <f>IF(tbl_Fact[[#This Row],[Operating_Hours]]&gt;0,tbl_Fact[[#This Row],[Operating_Hours]]*51840,0)</f>
        <v>0</v>
      </c>
    </row>
    <row r="2326" spans="1:13" hidden="1" x14ac:dyDescent="0.2">
      <c r="A2326" t="s">
        <v>5</v>
      </c>
      <c r="B2326" s="1">
        <v>44388.999363425923</v>
      </c>
      <c r="C2326" s="1">
        <v>44389.00204861111</v>
      </c>
      <c r="D2326">
        <v>3.86666655540466</v>
      </c>
      <c r="E2326">
        <v>604029</v>
      </c>
      <c r="F2326">
        <v>59987</v>
      </c>
      <c r="G2326" t="s">
        <v>43</v>
      </c>
      <c r="H2326" t="s">
        <v>27</v>
      </c>
      <c r="I2326">
        <f>tbl_Fact[[#This Row],[Duration]] / 60</f>
        <v>6.4444442590077672E-2</v>
      </c>
      <c r="J2326">
        <f>IF(OR(G2326="Run Time", G2326="CC (Changeover Cleaning)"), I2326, 0)</f>
        <v>6.4444442590077672E-2</v>
      </c>
      <c r="K2326">
        <f>IF(G2326&lt;&gt;"PM (Maintenance)", I2326, 0)</f>
        <v>6.4444442590077672E-2</v>
      </c>
      <c r="L2326" s="5">
        <f>MAX(tbl_Fact[[#This Row],[TotalBiscuitsMade]],tbl_Fact[[#This Row],[GoodMadeBiscuits]])</f>
        <v>604029</v>
      </c>
      <c r="M2326" s="5">
        <f>IF(tbl_Fact[[#This Row],[Operating_Hours]]&gt;0,tbl_Fact[[#This Row],[Operating_Hours]]*51840,0)</f>
        <v>3340.7999038696266</v>
      </c>
    </row>
    <row r="2327" spans="1:13" hidden="1" x14ac:dyDescent="0.2">
      <c r="A2327" t="s">
        <v>5</v>
      </c>
      <c r="B2327" s="1">
        <v>44388.999363425923</v>
      </c>
      <c r="C2327" s="1">
        <v>44388.999363425923</v>
      </c>
      <c r="D2327">
        <v>0</v>
      </c>
      <c r="E2327">
        <v>603971</v>
      </c>
      <c r="F2327">
        <v>60043</v>
      </c>
      <c r="G2327" t="s">
        <v>43</v>
      </c>
      <c r="H2327" t="s">
        <v>27</v>
      </c>
      <c r="I2327">
        <f>tbl_Fact[[#This Row],[Duration]] / 60</f>
        <v>0</v>
      </c>
      <c r="J2327">
        <f>IF(OR(G2327="Run Time", G2327="CC (Changeover Cleaning)"), I2327, 0)</f>
        <v>0</v>
      </c>
      <c r="K2327">
        <f>IF(G2327&lt;&gt;"PM (Maintenance)", I2327, 0)</f>
        <v>0</v>
      </c>
      <c r="L2327" s="5">
        <f>MAX(tbl_Fact[[#This Row],[TotalBiscuitsMade]],tbl_Fact[[#This Row],[GoodMadeBiscuits]])</f>
        <v>603971</v>
      </c>
      <c r="M2327" s="5">
        <f>IF(tbl_Fact[[#This Row],[Operating_Hours]]&gt;0,tbl_Fact[[#This Row],[Operating_Hours]]*51840,0)</f>
        <v>0</v>
      </c>
    </row>
    <row r="2328" spans="1:13" hidden="1" x14ac:dyDescent="0.2">
      <c r="A2328" t="s">
        <v>5</v>
      </c>
      <c r="B2328" s="1">
        <v>44389.00204861111</v>
      </c>
      <c r="C2328" s="1">
        <v>44389.009814814817</v>
      </c>
      <c r="D2328">
        <v>11.1833333969116</v>
      </c>
      <c r="E2328">
        <v>611232</v>
      </c>
      <c r="F2328">
        <v>67372</v>
      </c>
      <c r="G2328" t="s">
        <v>44</v>
      </c>
      <c r="H2328" t="s">
        <v>27</v>
      </c>
      <c r="I2328">
        <f>tbl_Fact[[#This Row],[Duration]] / 60</f>
        <v>0.18638888994852668</v>
      </c>
      <c r="J2328">
        <f>IF(OR(G2328="Run Time", G2328="CC (Changeover Cleaning)"), I2328, 0)</f>
        <v>0</v>
      </c>
      <c r="K2328">
        <f>IF(G2328&lt;&gt;"PM (Maintenance)", I2328, 0)</f>
        <v>0.18638888994852668</v>
      </c>
      <c r="L2328" s="5">
        <f>MAX(tbl_Fact[[#This Row],[TotalBiscuitsMade]],tbl_Fact[[#This Row],[GoodMadeBiscuits]])</f>
        <v>611232</v>
      </c>
      <c r="M2328" s="5">
        <f>IF(tbl_Fact[[#This Row],[Operating_Hours]]&gt;0,tbl_Fact[[#This Row],[Operating_Hours]]*51840,0)</f>
        <v>0</v>
      </c>
    </row>
    <row r="2329" spans="1:13" hidden="1" x14ac:dyDescent="0.2">
      <c r="A2329" t="s">
        <v>5</v>
      </c>
      <c r="B2329" s="1">
        <v>44389.009814814817</v>
      </c>
      <c r="C2329" s="1">
        <v>44389.011817129627</v>
      </c>
      <c r="D2329">
        <v>2.88333344459534</v>
      </c>
      <c r="E2329">
        <v>611095</v>
      </c>
      <c r="F2329">
        <v>67626</v>
      </c>
      <c r="G2329" t="s">
        <v>43</v>
      </c>
      <c r="H2329" t="s">
        <v>27</v>
      </c>
      <c r="I2329">
        <f>tbl_Fact[[#This Row],[Duration]] / 60</f>
        <v>4.8055557409922331E-2</v>
      </c>
      <c r="J2329">
        <f>IF(OR(G2329="Run Time", G2329="CC (Changeover Cleaning)"), I2329, 0)</f>
        <v>4.8055557409922331E-2</v>
      </c>
      <c r="K2329">
        <f>IF(G2329&lt;&gt;"PM (Maintenance)", I2329, 0)</f>
        <v>4.8055557409922331E-2</v>
      </c>
      <c r="L2329" s="5">
        <f>MAX(tbl_Fact[[#This Row],[TotalBiscuitsMade]],tbl_Fact[[#This Row],[GoodMadeBiscuits]])</f>
        <v>611095</v>
      </c>
      <c r="M2329" s="5">
        <f>IF(tbl_Fact[[#This Row],[Operating_Hours]]&gt;0,tbl_Fact[[#This Row],[Operating_Hours]]*51840,0)</f>
        <v>2491.2000961303738</v>
      </c>
    </row>
    <row r="2330" spans="1:13" hidden="1" x14ac:dyDescent="0.2">
      <c r="A2330" t="s">
        <v>5</v>
      </c>
      <c r="B2330" s="1">
        <v>44389.011817129627</v>
      </c>
      <c r="C2330" s="1">
        <v>44389.01226851852</v>
      </c>
      <c r="D2330">
        <v>0.64999997615814198</v>
      </c>
      <c r="E2330">
        <v>611559</v>
      </c>
      <c r="F2330">
        <v>67619</v>
      </c>
      <c r="G2330" t="s">
        <v>44</v>
      </c>
      <c r="H2330" t="s">
        <v>27</v>
      </c>
      <c r="I2330">
        <f>tbl_Fact[[#This Row],[Duration]] / 60</f>
        <v>1.0833332935969033E-2</v>
      </c>
      <c r="J2330">
        <f>IF(OR(G2330="Run Time", G2330="CC (Changeover Cleaning)"), I2330, 0)</f>
        <v>0</v>
      </c>
      <c r="K2330">
        <f>IF(G2330&lt;&gt;"PM (Maintenance)", I2330, 0)</f>
        <v>1.0833332935969033E-2</v>
      </c>
      <c r="L2330" s="5">
        <f>MAX(tbl_Fact[[#This Row],[TotalBiscuitsMade]],tbl_Fact[[#This Row],[GoodMadeBiscuits]])</f>
        <v>611559</v>
      </c>
      <c r="M2330" s="5">
        <f>IF(tbl_Fact[[#This Row],[Operating_Hours]]&gt;0,tbl_Fact[[#This Row],[Operating_Hours]]*51840,0)</f>
        <v>0</v>
      </c>
    </row>
    <row r="2331" spans="1:13" hidden="1" x14ac:dyDescent="0.2">
      <c r="A2331" t="s">
        <v>5</v>
      </c>
      <c r="B2331" s="1">
        <v>44389.01226851852</v>
      </c>
      <c r="C2331" s="1">
        <v>44389.016886574071</v>
      </c>
      <c r="D2331">
        <v>6.6500000953674299</v>
      </c>
      <c r="E2331">
        <v>611508</v>
      </c>
      <c r="F2331">
        <v>67485</v>
      </c>
      <c r="G2331" t="s">
        <v>43</v>
      </c>
      <c r="H2331" t="s">
        <v>27</v>
      </c>
      <c r="I2331">
        <f>tbl_Fact[[#This Row],[Duration]] / 60</f>
        <v>0.1108333349227905</v>
      </c>
      <c r="J2331">
        <f>IF(OR(G2331="Run Time", G2331="CC (Changeover Cleaning)"), I2331, 0)</f>
        <v>0.1108333349227905</v>
      </c>
      <c r="K2331">
        <f>IF(G2331&lt;&gt;"PM (Maintenance)", I2331, 0)</f>
        <v>0.1108333349227905</v>
      </c>
      <c r="L2331" s="5">
        <f>MAX(tbl_Fact[[#This Row],[TotalBiscuitsMade]],tbl_Fact[[#This Row],[GoodMadeBiscuits]])</f>
        <v>611508</v>
      </c>
      <c r="M2331" s="5">
        <f>IF(tbl_Fact[[#This Row],[Operating_Hours]]&gt;0,tbl_Fact[[#This Row],[Operating_Hours]]*51840,0)</f>
        <v>5745.60008239746</v>
      </c>
    </row>
    <row r="2332" spans="1:13" hidden="1" x14ac:dyDescent="0.2">
      <c r="A2332" t="s">
        <v>5</v>
      </c>
      <c r="B2332" s="1">
        <v>44389.016886574071</v>
      </c>
      <c r="C2332" s="1">
        <v>44389.019884259258</v>
      </c>
      <c r="D2332">
        <v>4.3166666030883798</v>
      </c>
      <c r="E2332">
        <v>614245</v>
      </c>
      <c r="F2332">
        <v>70134</v>
      </c>
      <c r="G2332" t="s">
        <v>44</v>
      </c>
      <c r="H2332" t="s">
        <v>27</v>
      </c>
      <c r="I2332">
        <f>tbl_Fact[[#This Row],[Duration]] / 60</f>
        <v>7.1944443384806336E-2</v>
      </c>
      <c r="J2332">
        <f>IF(OR(G2332="Run Time", G2332="CC (Changeover Cleaning)"), I2332, 0)</f>
        <v>0</v>
      </c>
      <c r="K2332">
        <f>IF(G2332&lt;&gt;"PM (Maintenance)", I2332, 0)</f>
        <v>7.1944443384806336E-2</v>
      </c>
      <c r="L2332" s="5">
        <f>MAX(tbl_Fact[[#This Row],[TotalBiscuitsMade]],tbl_Fact[[#This Row],[GoodMadeBiscuits]])</f>
        <v>614245</v>
      </c>
      <c r="M2332" s="5">
        <f>IF(tbl_Fact[[#This Row],[Operating_Hours]]&gt;0,tbl_Fact[[#This Row],[Operating_Hours]]*51840,0)</f>
        <v>0</v>
      </c>
    </row>
    <row r="2333" spans="1:13" hidden="1" x14ac:dyDescent="0.2">
      <c r="A2333" t="s">
        <v>5</v>
      </c>
      <c r="B2333" s="1">
        <v>44389.019884259258</v>
      </c>
      <c r="C2333" s="1">
        <v>44389.021689814814</v>
      </c>
      <c r="D2333">
        <v>2.5999999046325701</v>
      </c>
      <c r="E2333">
        <v>613995</v>
      </c>
      <c r="F2333">
        <v>70386</v>
      </c>
      <c r="G2333" t="s">
        <v>43</v>
      </c>
      <c r="H2333" t="s">
        <v>27</v>
      </c>
      <c r="I2333">
        <f>tbl_Fact[[#This Row],[Duration]] / 60</f>
        <v>4.3333331743876172E-2</v>
      </c>
      <c r="J2333">
        <f>IF(OR(G2333="Run Time", G2333="CC (Changeover Cleaning)"), I2333, 0)</f>
        <v>4.3333331743876172E-2</v>
      </c>
      <c r="K2333">
        <f>IF(G2333&lt;&gt;"PM (Maintenance)", I2333, 0)</f>
        <v>4.3333331743876172E-2</v>
      </c>
      <c r="L2333" s="5">
        <f>MAX(tbl_Fact[[#This Row],[TotalBiscuitsMade]],tbl_Fact[[#This Row],[GoodMadeBiscuits]])</f>
        <v>613995</v>
      </c>
      <c r="M2333" s="5">
        <f>IF(tbl_Fact[[#This Row],[Operating_Hours]]&gt;0,tbl_Fact[[#This Row],[Operating_Hours]]*51840,0)</f>
        <v>2246.3999176025409</v>
      </c>
    </row>
    <row r="2334" spans="1:13" hidden="1" x14ac:dyDescent="0.2">
      <c r="A2334" t="s">
        <v>5</v>
      </c>
      <c r="B2334" s="1">
        <v>44389.021689814814</v>
      </c>
      <c r="C2334" s="1">
        <v>44389.023425925923</v>
      </c>
      <c r="D2334">
        <v>2.5</v>
      </c>
      <c r="E2334">
        <v>615599</v>
      </c>
      <c r="F2334">
        <v>71898</v>
      </c>
      <c r="G2334" t="s">
        <v>44</v>
      </c>
      <c r="H2334" t="s">
        <v>27</v>
      </c>
      <c r="I2334">
        <f>tbl_Fact[[#This Row],[Duration]] / 60</f>
        <v>4.1666666666666664E-2</v>
      </c>
      <c r="J2334">
        <f>IF(OR(G2334="Run Time", G2334="CC (Changeover Cleaning)"), I2334, 0)</f>
        <v>0</v>
      </c>
      <c r="K2334">
        <f>IF(G2334&lt;&gt;"PM (Maintenance)", I2334, 0)</f>
        <v>4.1666666666666664E-2</v>
      </c>
      <c r="L2334" s="5">
        <f>MAX(tbl_Fact[[#This Row],[TotalBiscuitsMade]],tbl_Fact[[#This Row],[GoodMadeBiscuits]])</f>
        <v>615599</v>
      </c>
      <c r="M2334" s="5">
        <f>IF(tbl_Fact[[#This Row],[Operating_Hours]]&gt;0,tbl_Fact[[#This Row],[Operating_Hours]]*51840,0)</f>
        <v>0</v>
      </c>
    </row>
    <row r="2335" spans="1:13" hidden="1" x14ac:dyDescent="0.2">
      <c r="A2335" t="s">
        <v>5</v>
      </c>
      <c r="B2335" s="1">
        <v>44389.023425925923</v>
      </c>
      <c r="C2335" s="1">
        <v>44389.023796296293</v>
      </c>
      <c r="D2335">
        <v>0.53333336114883401</v>
      </c>
      <c r="E2335">
        <v>615647</v>
      </c>
      <c r="F2335">
        <v>71832</v>
      </c>
      <c r="G2335" t="s">
        <v>43</v>
      </c>
      <c r="H2335" t="s">
        <v>27</v>
      </c>
      <c r="I2335">
        <f>tbl_Fact[[#This Row],[Duration]] / 60</f>
        <v>8.8888893524805661E-3</v>
      </c>
      <c r="J2335">
        <f>IF(OR(G2335="Run Time", G2335="CC (Changeover Cleaning)"), I2335, 0)</f>
        <v>8.8888893524805661E-3</v>
      </c>
      <c r="K2335">
        <f>IF(G2335&lt;&gt;"PM (Maintenance)", I2335, 0)</f>
        <v>8.8888893524805661E-3</v>
      </c>
      <c r="L2335" s="5">
        <f>MAX(tbl_Fact[[#This Row],[TotalBiscuitsMade]],tbl_Fact[[#This Row],[GoodMadeBiscuits]])</f>
        <v>615647</v>
      </c>
      <c r="M2335" s="5">
        <f>IF(tbl_Fact[[#This Row],[Operating_Hours]]&gt;0,tbl_Fact[[#This Row],[Operating_Hours]]*51840,0)</f>
        <v>460.80002403259255</v>
      </c>
    </row>
    <row r="2336" spans="1:13" hidden="1" x14ac:dyDescent="0.2">
      <c r="A2336" t="s">
        <v>5</v>
      </c>
      <c r="B2336" s="1">
        <v>44389.023796296293</v>
      </c>
      <c r="C2336" s="1">
        <v>44389.025081018517</v>
      </c>
      <c r="D2336">
        <v>1.8500000238418599</v>
      </c>
      <c r="E2336">
        <v>616691</v>
      </c>
      <c r="F2336">
        <v>72702</v>
      </c>
      <c r="G2336" t="s">
        <v>44</v>
      </c>
      <c r="H2336" t="s">
        <v>27</v>
      </c>
      <c r="I2336">
        <f>tbl_Fact[[#This Row],[Duration]] / 60</f>
        <v>3.0833333730697667E-2</v>
      </c>
      <c r="J2336">
        <f>IF(OR(G2336="Run Time", G2336="CC (Changeover Cleaning)"), I2336, 0)</f>
        <v>0</v>
      </c>
      <c r="K2336">
        <f>IF(G2336&lt;&gt;"PM (Maintenance)", I2336, 0)</f>
        <v>3.0833333730697667E-2</v>
      </c>
      <c r="L2336" s="5">
        <f>MAX(tbl_Fact[[#This Row],[TotalBiscuitsMade]],tbl_Fact[[#This Row],[GoodMadeBiscuits]])</f>
        <v>616691</v>
      </c>
      <c r="M2336" s="5">
        <f>IF(tbl_Fact[[#This Row],[Operating_Hours]]&gt;0,tbl_Fact[[#This Row],[Operating_Hours]]*51840,0)</f>
        <v>0</v>
      </c>
    </row>
    <row r="2337" spans="1:13" hidden="1" x14ac:dyDescent="0.2">
      <c r="A2337" t="s">
        <v>5</v>
      </c>
      <c r="B2337" s="1">
        <v>44389.025081018517</v>
      </c>
      <c r="C2337" s="1">
        <v>44389.026469907411</v>
      </c>
      <c r="D2337">
        <v>2</v>
      </c>
      <c r="E2337">
        <v>616559</v>
      </c>
      <c r="F2337">
        <v>72930</v>
      </c>
      <c r="G2337" t="s">
        <v>43</v>
      </c>
      <c r="H2337" t="s">
        <v>27</v>
      </c>
      <c r="I2337">
        <f>tbl_Fact[[#This Row],[Duration]] / 60</f>
        <v>3.3333333333333333E-2</v>
      </c>
      <c r="J2337">
        <f>IF(OR(G2337="Run Time", G2337="CC (Changeover Cleaning)"), I2337, 0)</f>
        <v>3.3333333333333333E-2</v>
      </c>
      <c r="K2337">
        <f>IF(G2337&lt;&gt;"PM (Maintenance)", I2337, 0)</f>
        <v>3.3333333333333333E-2</v>
      </c>
      <c r="L2337" s="5">
        <f>MAX(tbl_Fact[[#This Row],[TotalBiscuitsMade]],tbl_Fact[[#This Row],[GoodMadeBiscuits]])</f>
        <v>616559</v>
      </c>
      <c r="M2337" s="5">
        <f>IF(tbl_Fact[[#This Row],[Operating_Hours]]&gt;0,tbl_Fact[[#This Row],[Operating_Hours]]*51840,0)</f>
        <v>1728</v>
      </c>
    </row>
    <row r="2338" spans="1:13" hidden="1" x14ac:dyDescent="0.2">
      <c r="A2338" t="s">
        <v>5</v>
      </c>
      <c r="B2338" s="1">
        <v>44389.026469907411</v>
      </c>
      <c r="C2338" s="1">
        <v>44389.034675925926</v>
      </c>
      <c r="D2338">
        <v>11.8166666030884</v>
      </c>
      <c r="E2338">
        <v>624882</v>
      </c>
      <c r="F2338">
        <v>81325</v>
      </c>
      <c r="G2338" t="s">
        <v>44</v>
      </c>
      <c r="H2338" t="s">
        <v>27</v>
      </c>
      <c r="I2338">
        <f>tbl_Fact[[#This Row],[Duration]] / 60</f>
        <v>0.19694444338480668</v>
      </c>
      <c r="J2338">
        <f>IF(OR(G2338="Run Time", G2338="CC (Changeover Cleaning)"), I2338, 0)</f>
        <v>0</v>
      </c>
      <c r="K2338">
        <f>IF(G2338&lt;&gt;"PM (Maintenance)", I2338, 0)</f>
        <v>0.19694444338480668</v>
      </c>
      <c r="L2338" s="5">
        <f>MAX(tbl_Fact[[#This Row],[TotalBiscuitsMade]],tbl_Fact[[#This Row],[GoodMadeBiscuits]])</f>
        <v>624882</v>
      </c>
      <c r="M2338" s="5">
        <f>IF(tbl_Fact[[#This Row],[Operating_Hours]]&gt;0,tbl_Fact[[#This Row],[Operating_Hours]]*51840,0)</f>
        <v>0</v>
      </c>
    </row>
    <row r="2339" spans="1:13" hidden="1" x14ac:dyDescent="0.2">
      <c r="A2339" t="s">
        <v>5</v>
      </c>
      <c r="B2339" s="1">
        <v>44389.034675925926</v>
      </c>
      <c r="C2339" s="1">
        <v>44389.036134259259</v>
      </c>
      <c r="D2339">
        <v>2.0999999046325701</v>
      </c>
      <c r="E2339">
        <v>625086</v>
      </c>
      <c r="F2339">
        <v>81113</v>
      </c>
      <c r="G2339" t="s">
        <v>43</v>
      </c>
      <c r="H2339" t="s">
        <v>27</v>
      </c>
      <c r="I2339">
        <f>tbl_Fact[[#This Row],[Duration]] / 60</f>
        <v>3.4999998410542833E-2</v>
      </c>
      <c r="J2339">
        <f>IF(OR(G2339="Run Time", G2339="CC (Changeover Cleaning)"), I2339, 0)</f>
        <v>3.4999998410542833E-2</v>
      </c>
      <c r="K2339">
        <f>IF(G2339&lt;&gt;"PM (Maintenance)", I2339, 0)</f>
        <v>3.4999998410542833E-2</v>
      </c>
      <c r="L2339" s="5">
        <f>MAX(tbl_Fact[[#This Row],[TotalBiscuitsMade]],tbl_Fact[[#This Row],[GoodMadeBiscuits]])</f>
        <v>625086</v>
      </c>
      <c r="M2339" s="5">
        <f>IF(tbl_Fact[[#This Row],[Operating_Hours]]&gt;0,tbl_Fact[[#This Row],[Operating_Hours]]*51840,0)</f>
        <v>1814.3999176025404</v>
      </c>
    </row>
    <row r="2340" spans="1:13" hidden="1" x14ac:dyDescent="0.2">
      <c r="A2340" t="s">
        <v>5</v>
      </c>
      <c r="B2340" s="1">
        <v>44389.036134259259</v>
      </c>
      <c r="C2340" s="1">
        <v>44389.03701388889</v>
      </c>
      <c r="D2340">
        <v>1.2666666507720901</v>
      </c>
      <c r="E2340">
        <v>625418</v>
      </c>
      <c r="F2340">
        <v>81761</v>
      </c>
      <c r="G2340" t="s">
        <v>44</v>
      </c>
      <c r="H2340" t="s">
        <v>27</v>
      </c>
      <c r="I2340">
        <f>tbl_Fact[[#This Row],[Duration]] / 60</f>
        <v>2.11111108462015E-2</v>
      </c>
      <c r="J2340">
        <f>IF(OR(G2340="Run Time", G2340="CC (Changeover Cleaning)"), I2340, 0)</f>
        <v>0</v>
      </c>
      <c r="K2340">
        <f>IF(G2340&lt;&gt;"PM (Maintenance)", I2340, 0)</f>
        <v>2.11111108462015E-2</v>
      </c>
      <c r="L2340" s="5">
        <f>MAX(tbl_Fact[[#This Row],[TotalBiscuitsMade]],tbl_Fact[[#This Row],[GoodMadeBiscuits]])</f>
        <v>625418</v>
      </c>
      <c r="M2340" s="5">
        <f>IF(tbl_Fact[[#This Row],[Operating_Hours]]&gt;0,tbl_Fact[[#This Row],[Operating_Hours]]*51840,0)</f>
        <v>0</v>
      </c>
    </row>
    <row r="2341" spans="1:13" hidden="1" x14ac:dyDescent="0.2">
      <c r="A2341" t="s">
        <v>10</v>
      </c>
      <c r="B2341" s="1">
        <v>44389.036712962959</v>
      </c>
      <c r="C2341" s="1">
        <v>44389.036817129629</v>
      </c>
      <c r="D2341">
        <v>0.15836666524410201</v>
      </c>
      <c r="E2341">
        <v>0</v>
      </c>
      <c r="F2341">
        <v>133</v>
      </c>
      <c r="G2341" t="s">
        <v>43</v>
      </c>
      <c r="H2341" t="s">
        <v>27</v>
      </c>
      <c r="I2341">
        <f>tbl_Fact[[#This Row],[Duration]] / 60</f>
        <v>2.6394444207350335E-3</v>
      </c>
      <c r="J2341">
        <f>IF(OR(G2341="Run Time", G2341="CC (Changeover Cleaning)"), I2341, 0)</f>
        <v>2.6394444207350335E-3</v>
      </c>
      <c r="K2341">
        <f>IF(G2341&lt;&gt;"PM (Maintenance)", I2341, 0)</f>
        <v>2.6394444207350335E-3</v>
      </c>
      <c r="L2341" s="5">
        <f>MAX(tbl_Fact[[#This Row],[TotalBiscuitsMade]],tbl_Fact[[#This Row],[GoodMadeBiscuits]])</f>
        <v>133</v>
      </c>
      <c r="M2341" s="5">
        <f>IF(tbl_Fact[[#This Row],[Operating_Hours]]&gt;0,tbl_Fact[[#This Row],[Operating_Hours]]*51840,0)</f>
        <v>136.82879877090414</v>
      </c>
    </row>
    <row r="2342" spans="1:13" hidden="1" x14ac:dyDescent="0.2">
      <c r="A2342" t="s">
        <v>10</v>
      </c>
      <c r="B2342" s="1">
        <v>44389.036817129629</v>
      </c>
      <c r="C2342" s="1">
        <v>44389.03696759259</v>
      </c>
      <c r="D2342">
        <v>0.21666666865348799</v>
      </c>
      <c r="E2342">
        <v>0</v>
      </c>
      <c r="F2342">
        <v>183</v>
      </c>
      <c r="G2342" t="s">
        <v>44</v>
      </c>
      <c r="H2342" t="s">
        <v>27</v>
      </c>
      <c r="I2342">
        <f>tbl_Fact[[#This Row],[Duration]] / 60</f>
        <v>3.6111111442247998E-3</v>
      </c>
      <c r="J2342">
        <f>IF(OR(G2342="Run Time", G2342="CC (Changeover Cleaning)"), I2342, 0)</f>
        <v>0</v>
      </c>
      <c r="K2342">
        <f>IF(G2342&lt;&gt;"PM (Maintenance)", I2342, 0)</f>
        <v>3.6111111442247998E-3</v>
      </c>
      <c r="L2342" s="5">
        <f>MAX(tbl_Fact[[#This Row],[TotalBiscuitsMade]],tbl_Fact[[#This Row],[GoodMadeBiscuits]])</f>
        <v>183</v>
      </c>
      <c r="M2342" s="5">
        <f>IF(tbl_Fact[[#This Row],[Operating_Hours]]&gt;0,tbl_Fact[[#This Row],[Operating_Hours]]*51840,0)</f>
        <v>0</v>
      </c>
    </row>
    <row r="2343" spans="1:13" hidden="1" x14ac:dyDescent="0.2">
      <c r="A2343" t="s">
        <v>10</v>
      </c>
      <c r="B2343" s="1">
        <v>44389.03696759259</v>
      </c>
      <c r="C2343" s="1">
        <v>44389.037685185183</v>
      </c>
      <c r="D2343">
        <v>1.0249999761581401</v>
      </c>
      <c r="E2343">
        <v>0</v>
      </c>
      <c r="F2343">
        <v>143</v>
      </c>
      <c r="G2343" t="s">
        <v>43</v>
      </c>
      <c r="H2343" t="s">
        <v>27</v>
      </c>
      <c r="I2343">
        <f>tbl_Fact[[#This Row],[Duration]] / 60</f>
        <v>1.7083332935969E-2</v>
      </c>
      <c r="J2343">
        <f>IF(OR(G2343="Run Time", G2343="CC (Changeover Cleaning)"), I2343, 0)</f>
        <v>1.7083332935969E-2</v>
      </c>
      <c r="K2343">
        <f>IF(G2343&lt;&gt;"PM (Maintenance)", I2343, 0)</f>
        <v>1.7083332935969E-2</v>
      </c>
      <c r="L2343" s="5">
        <f>MAX(tbl_Fact[[#This Row],[TotalBiscuitsMade]],tbl_Fact[[#This Row],[GoodMadeBiscuits]])</f>
        <v>143</v>
      </c>
      <c r="M2343" s="5">
        <f>IF(tbl_Fact[[#This Row],[Operating_Hours]]&gt;0,tbl_Fact[[#This Row],[Operating_Hours]]*51840,0)</f>
        <v>885.59997940063295</v>
      </c>
    </row>
    <row r="2344" spans="1:13" hidden="1" x14ac:dyDescent="0.2">
      <c r="A2344" t="s">
        <v>5</v>
      </c>
      <c r="B2344" s="1">
        <v>44389.03701388889</v>
      </c>
      <c r="C2344" s="1">
        <v>44389.037905092591</v>
      </c>
      <c r="D2344">
        <v>1.2833333015441899</v>
      </c>
      <c r="E2344">
        <v>625665</v>
      </c>
      <c r="F2344">
        <v>81475</v>
      </c>
      <c r="G2344" t="s">
        <v>43</v>
      </c>
      <c r="H2344" t="s">
        <v>27</v>
      </c>
      <c r="I2344">
        <f>tbl_Fact[[#This Row],[Duration]] / 60</f>
        <v>2.1388888359069831E-2</v>
      </c>
      <c r="J2344">
        <f>IF(OR(G2344="Run Time", G2344="CC (Changeover Cleaning)"), I2344, 0)</f>
        <v>2.1388888359069831E-2</v>
      </c>
      <c r="K2344">
        <f>IF(G2344&lt;&gt;"PM (Maintenance)", I2344, 0)</f>
        <v>2.1388888359069831E-2</v>
      </c>
      <c r="L2344" s="5">
        <f>MAX(tbl_Fact[[#This Row],[TotalBiscuitsMade]],tbl_Fact[[#This Row],[GoodMadeBiscuits]])</f>
        <v>625665</v>
      </c>
      <c r="M2344" s="5">
        <f>IF(tbl_Fact[[#This Row],[Operating_Hours]]&gt;0,tbl_Fact[[#This Row],[Operating_Hours]]*51840,0)</f>
        <v>1108.7999725341801</v>
      </c>
    </row>
    <row r="2345" spans="1:13" hidden="1" x14ac:dyDescent="0.2">
      <c r="A2345" t="s">
        <v>10</v>
      </c>
      <c r="B2345" s="1">
        <v>44389.037685185183</v>
      </c>
      <c r="C2345" s="1">
        <v>44389.038622685184</v>
      </c>
      <c r="D2345">
        <v>1.3502999544143699</v>
      </c>
      <c r="E2345">
        <v>0</v>
      </c>
      <c r="F2345">
        <v>113</v>
      </c>
      <c r="G2345" t="s">
        <v>44</v>
      </c>
      <c r="H2345" t="s">
        <v>27</v>
      </c>
      <c r="I2345">
        <f>tbl_Fact[[#This Row],[Duration]] / 60</f>
        <v>2.25049992402395E-2</v>
      </c>
      <c r="J2345">
        <f>IF(OR(G2345="Run Time", G2345="CC (Changeover Cleaning)"), I2345, 0)</f>
        <v>0</v>
      </c>
      <c r="K2345">
        <f>IF(G2345&lt;&gt;"PM (Maintenance)", I2345, 0)</f>
        <v>2.25049992402395E-2</v>
      </c>
      <c r="L2345" s="5">
        <f>MAX(tbl_Fact[[#This Row],[TotalBiscuitsMade]],tbl_Fact[[#This Row],[GoodMadeBiscuits]])</f>
        <v>113</v>
      </c>
      <c r="M2345" s="5">
        <f>IF(tbl_Fact[[#This Row],[Operating_Hours]]&gt;0,tbl_Fact[[#This Row],[Operating_Hours]]*51840,0)</f>
        <v>0</v>
      </c>
    </row>
    <row r="2346" spans="1:13" hidden="1" x14ac:dyDescent="0.2">
      <c r="A2346" t="s">
        <v>5</v>
      </c>
      <c r="B2346" s="1">
        <v>44389.037905092591</v>
      </c>
      <c r="C2346" s="1">
        <v>44389.038668981484</v>
      </c>
      <c r="D2346">
        <v>1.1000000238418599</v>
      </c>
      <c r="E2346">
        <v>625872</v>
      </c>
      <c r="F2346">
        <v>82281</v>
      </c>
      <c r="G2346" t="s">
        <v>44</v>
      </c>
      <c r="H2346" t="s">
        <v>27</v>
      </c>
      <c r="I2346">
        <f>tbl_Fact[[#This Row],[Duration]] / 60</f>
        <v>1.8333333730697666E-2</v>
      </c>
      <c r="J2346">
        <f>IF(OR(G2346="Run Time", G2346="CC (Changeover Cleaning)"), I2346, 0)</f>
        <v>0</v>
      </c>
      <c r="K2346">
        <f>IF(G2346&lt;&gt;"PM (Maintenance)", I2346, 0)</f>
        <v>1.8333333730697666E-2</v>
      </c>
      <c r="L2346" s="5">
        <f>MAX(tbl_Fact[[#This Row],[TotalBiscuitsMade]],tbl_Fact[[#This Row],[GoodMadeBiscuits]])</f>
        <v>625872</v>
      </c>
      <c r="M2346" s="5">
        <f>IF(tbl_Fact[[#This Row],[Operating_Hours]]&gt;0,tbl_Fact[[#This Row],[Operating_Hours]]*51840,0)</f>
        <v>0</v>
      </c>
    </row>
    <row r="2347" spans="1:13" hidden="1" x14ac:dyDescent="0.2">
      <c r="A2347" t="s">
        <v>10</v>
      </c>
      <c r="B2347" s="1">
        <v>44389.038622685184</v>
      </c>
      <c r="C2347" s="1">
        <v>44389.039363425924</v>
      </c>
      <c r="D2347">
        <v>1.0750333070755</v>
      </c>
      <c r="E2347">
        <v>0</v>
      </c>
      <c r="F2347">
        <v>315</v>
      </c>
      <c r="G2347" t="s">
        <v>43</v>
      </c>
      <c r="H2347" t="s">
        <v>27</v>
      </c>
      <c r="I2347">
        <f>tbl_Fact[[#This Row],[Duration]] / 60</f>
        <v>1.7917221784591666E-2</v>
      </c>
      <c r="J2347">
        <f>IF(OR(G2347="Run Time", G2347="CC (Changeover Cleaning)"), I2347, 0)</f>
        <v>1.7917221784591666E-2</v>
      </c>
      <c r="K2347">
        <f>IF(G2347&lt;&gt;"PM (Maintenance)", I2347, 0)</f>
        <v>1.7917221784591666E-2</v>
      </c>
      <c r="L2347" s="5">
        <f>MAX(tbl_Fact[[#This Row],[TotalBiscuitsMade]],tbl_Fact[[#This Row],[GoodMadeBiscuits]])</f>
        <v>315</v>
      </c>
      <c r="M2347" s="5">
        <f>IF(tbl_Fact[[#This Row],[Operating_Hours]]&gt;0,tbl_Fact[[#This Row],[Operating_Hours]]*51840,0)</f>
        <v>928.82877731323197</v>
      </c>
    </row>
    <row r="2348" spans="1:13" hidden="1" x14ac:dyDescent="0.2">
      <c r="A2348" t="s">
        <v>5</v>
      </c>
      <c r="B2348" s="1">
        <v>44389.038668981484</v>
      </c>
      <c r="C2348" s="1">
        <v>44389.039548611108</v>
      </c>
      <c r="D2348">
        <v>1.2666666507720901</v>
      </c>
      <c r="E2348">
        <v>626133</v>
      </c>
      <c r="F2348">
        <v>82099</v>
      </c>
      <c r="G2348" t="s">
        <v>43</v>
      </c>
      <c r="H2348" t="s">
        <v>27</v>
      </c>
      <c r="I2348">
        <f>tbl_Fact[[#This Row],[Duration]] / 60</f>
        <v>2.11111108462015E-2</v>
      </c>
      <c r="J2348">
        <f>IF(OR(G2348="Run Time", G2348="CC (Changeover Cleaning)"), I2348, 0)</f>
        <v>2.11111108462015E-2</v>
      </c>
      <c r="K2348">
        <f>IF(G2348&lt;&gt;"PM (Maintenance)", I2348, 0)</f>
        <v>2.11111108462015E-2</v>
      </c>
      <c r="L2348" s="5">
        <f>MAX(tbl_Fact[[#This Row],[TotalBiscuitsMade]],tbl_Fact[[#This Row],[GoodMadeBiscuits]])</f>
        <v>626133</v>
      </c>
      <c r="M2348" s="5">
        <f>IF(tbl_Fact[[#This Row],[Operating_Hours]]&gt;0,tbl_Fact[[#This Row],[Operating_Hours]]*51840,0)</f>
        <v>1094.3999862670858</v>
      </c>
    </row>
    <row r="2349" spans="1:13" hidden="1" x14ac:dyDescent="0.2">
      <c r="A2349" t="s">
        <v>10</v>
      </c>
      <c r="B2349" s="1">
        <v>44389.039363425924</v>
      </c>
      <c r="C2349" s="1">
        <v>44389.044270833336</v>
      </c>
      <c r="D2349">
        <v>7.0584168434143102</v>
      </c>
      <c r="E2349">
        <v>0</v>
      </c>
      <c r="F2349">
        <v>130</v>
      </c>
      <c r="G2349" t="s">
        <v>44</v>
      </c>
      <c r="H2349" t="s">
        <v>27</v>
      </c>
      <c r="I2349">
        <f>tbl_Fact[[#This Row],[Duration]] / 60</f>
        <v>0.11764028072357184</v>
      </c>
      <c r="J2349">
        <f>IF(OR(G2349="Run Time", G2349="CC (Changeover Cleaning)"), I2349, 0)</f>
        <v>0</v>
      </c>
      <c r="K2349">
        <f>IF(G2349&lt;&gt;"PM (Maintenance)", I2349, 0)</f>
        <v>0.11764028072357184</v>
      </c>
      <c r="L2349" s="5">
        <f>MAX(tbl_Fact[[#This Row],[TotalBiscuitsMade]],tbl_Fact[[#This Row],[GoodMadeBiscuits]])</f>
        <v>130</v>
      </c>
      <c r="M2349" s="5">
        <f>IF(tbl_Fact[[#This Row],[Operating_Hours]]&gt;0,tbl_Fact[[#This Row],[Operating_Hours]]*51840,0)</f>
        <v>0</v>
      </c>
    </row>
    <row r="2350" spans="1:13" hidden="1" x14ac:dyDescent="0.2">
      <c r="A2350" t="s">
        <v>5</v>
      </c>
      <c r="B2350" s="1">
        <v>44389.039548611108</v>
      </c>
      <c r="C2350" s="1">
        <v>44389.041967592595</v>
      </c>
      <c r="D2350">
        <v>3.4833333492279102</v>
      </c>
      <c r="E2350">
        <v>628007</v>
      </c>
      <c r="F2350">
        <v>84357</v>
      </c>
      <c r="G2350" t="s">
        <v>44</v>
      </c>
      <c r="H2350" t="s">
        <v>27</v>
      </c>
      <c r="I2350">
        <f>tbl_Fact[[#This Row],[Duration]] / 60</f>
        <v>5.805555582046517E-2</v>
      </c>
      <c r="J2350">
        <f>IF(OR(G2350="Run Time", G2350="CC (Changeover Cleaning)"), I2350, 0)</f>
        <v>0</v>
      </c>
      <c r="K2350">
        <f>IF(G2350&lt;&gt;"PM (Maintenance)", I2350, 0)</f>
        <v>5.805555582046517E-2</v>
      </c>
      <c r="L2350" s="5">
        <f>MAX(tbl_Fact[[#This Row],[TotalBiscuitsMade]],tbl_Fact[[#This Row],[GoodMadeBiscuits]])</f>
        <v>628007</v>
      </c>
      <c r="M2350" s="5">
        <f>IF(tbl_Fact[[#This Row],[Operating_Hours]]&gt;0,tbl_Fact[[#This Row],[Operating_Hours]]*51840,0)</f>
        <v>0</v>
      </c>
    </row>
    <row r="2351" spans="1:13" hidden="1" x14ac:dyDescent="0.2">
      <c r="A2351" t="s">
        <v>5</v>
      </c>
      <c r="B2351" s="1">
        <v>44389.041967592595</v>
      </c>
      <c r="C2351" s="1">
        <v>44389.043055555558</v>
      </c>
      <c r="D2351">
        <v>1.56666672229767</v>
      </c>
      <c r="E2351">
        <v>628088</v>
      </c>
      <c r="F2351">
        <v>84425</v>
      </c>
      <c r="G2351" t="s">
        <v>43</v>
      </c>
      <c r="H2351" t="s">
        <v>27</v>
      </c>
      <c r="I2351">
        <f>tbl_Fact[[#This Row],[Duration]] / 60</f>
        <v>2.6111112038294502E-2</v>
      </c>
      <c r="J2351">
        <f>IF(OR(G2351="Run Time", G2351="CC (Changeover Cleaning)"), I2351, 0)</f>
        <v>2.6111112038294502E-2</v>
      </c>
      <c r="K2351">
        <f>IF(G2351&lt;&gt;"PM (Maintenance)", I2351, 0)</f>
        <v>2.6111112038294502E-2</v>
      </c>
      <c r="L2351" s="5">
        <f>MAX(tbl_Fact[[#This Row],[TotalBiscuitsMade]],tbl_Fact[[#This Row],[GoodMadeBiscuits]])</f>
        <v>628088</v>
      </c>
      <c r="M2351" s="5">
        <f>IF(tbl_Fact[[#This Row],[Operating_Hours]]&gt;0,tbl_Fact[[#This Row],[Operating_Hours]]*51840,0)</f>
        <v>1353.6000480651869</v>
      </c>
    </row>
    <row r="2352" spans="1:13" hidden="1" x14ac:dyDescent="0.2">
      <c r="A2352" t="s">
        <v>5</v>
      </c>
      <c r="B2352" s="1">
        <v>44389.043055555558</v>
      </c>
      <c r="C2352" s="1">
        <v>44389.044328703705</v>
      </c>
      <c r="D2352">
        <v>1.8333333730697601</v>
      </c>
      <c r="E2352">
        <v>629133</v>
      </c>
      <c r="F2352">
        <v>85017</v>
      </c>
      <c r="G2352" t="s">
        <v>44</v>
      </c>
      <c r="H2352" t="s">
        <v>27</v>
      </c>
      <c r="I2352">
        <f>tbl_Fact[[#This Row],[Duration]] / 60</f>
        <v>3.0555556217829336E-2</v>
      </c>
      <c r="J2352">
        <f>IF(OR(G2352="Run Time", G2352="CC (Changeover Cleaning)"), I2352, 0)</f>
        <v>0</v>
      </c>
      <c r="K2352">
        <f>IF(G2352&lt;&gt;"PM (Maintenance)", I2352, 0)</f>
        <v>3.0555556217829336E-2</v>
      </c>
      <c r="L2352" s="5">
        <f>MAX(tbl_Fact[[#This Row],[TotalBiscuitsMade]],tbl_Fact[[#This Row],[GoodMadeBiscuits]])</f>
        <v>629133</v>
      </c>
      <c r="M2352" s="5">
        <f>IF(tbl_Fact[[#This Row],[Operating_Hours]]&gt;0,tbl_Fact[[#This Row],[Operating_Hours]]*51840,0)</f>
        <v>0</v>
      </c>
    </row>
    <row r="2353" spans="1:13" hidden="1" x14ac:dyDescent="0.2">
      <c r="A2353" t="s">
        <v>10</v>
      </c>
      <c r="B2353" s="1">
        <v>44389.044270833336</v>
      </c>
      <c r="C2353" s="1">
        <v>44389.044988425929</v>
      </c>
      <c r="D2353">
        <v>1.0333333015441899</v>
      </c>
      <c r="E2353">
        <v>0</v>
      </c>
      <c r="F2353">
        <v>445</v>
      </c>
      <c r="G2353" t="s">
        <v>43</v>
      </c>
      <c r="H2353" t="s">
        <v>27</v>
      </c>
      <c r="I2353">
        <f>tbl_Fact[[#This Row],[Duration]] / 60</f>
        <v>1.7222221692403165E-2</v>
      </c>
      <c r="J2353">
        <f>IF(OR(G2353="Run Time", G2353="CC (Changeover Cleaning)"), I2353, 0)</f>
        <v>1.7222221692403165E-2</v>
      </c>
      <c r="K2353">
        <f>IF(G2353&lt;&gt;"PM (Maintenance)", I2353, 0)</f>
        <v>1.7222221692403165E-2</v>
      </c>
      <c r="L2353" s="5">
        <f>MAX(tbl_Fact[[#This Row],[TotalBiscuitsMade]],tbl_Fact[[#This Row],[GoodMadeBiscuits]])</f>
        <v>445</v>
      </c>
      <c r="M2353" s="5">
        <f>IF(tbl_Fact[[#This Row],[Operating_Hours]]&gt;0,tbl_Fact[[#This Row],[Operating_Hours]]*51840,0)</f>
        <v>892.79997253418014</v>
      </c>
    </row>
    <row r="2354" spans="1:13" hidden="1" x14ac:dyDescent="0.2">
      <c r="A2354" t="s">
        <v>5</v>
      </c>
      <c r="B2354" s="1">
        <v>44389.044328703705</v>
      </c>
      <c r="C2354" s="1">
        <v>44389.045636574076</v>
      </c>
      <c r="D2354">
        <v>1.88333332538605</v>
      </c>
      <c r="E2354">
        <v>629130</v>
      </c>
      <c r="F2354">
        <v>85095</v>
      </c>
      <c r="G2354" t="s">
        <v>43</v>
      </c>
      <c r="H2354" t="s">
        <v>27</v>
      </c>
      <c r="I2354">
        <f>tbl_Fact[[#This Row],[Duration]] / 60</f>
        <v>3.1388888756434169E-2</v>
      </c>
      <c r="J2354">
        <f>IF(OR(G2354="Run Time", G2354="CC (Changeover Cleaning)"), I2354, 0)</f>
        <v>3.1388888756434169E-2</v>
      </c>
      <c r="K2354">
        <f>IF(G2354&lt;&gt;"PM (Maintenance)", I2354, 0)</f>
        <v>3.1388888756434169E-2</v>
      </c>
      <c r="L2354" s="5">
        <f>MAX(tbl_Fact[[#This Row],[TotalBiscuitsMade]],tbl_Fact[[#This Row],[GoodMadeBiscuits]])</f>
        <v>629130</v>
      </c>
      <c r="M2354" s="5">
        <f>IF(tbl_Fact[[#This Row],[Operating_Hours]]&gt;0,tbl_Fact[[#This Row],[Operating_Hours]]*51840,0)</f>
        <v>1627.1999931335474</v>
      </c>
    </row>
    <row r="2355" spans="1:13" hidden="1" x14ac:dyDescent="0.2">
      <c r="A2355" t="s">
        <v>10</v>
      </c>
      <c r="B2355" s="1">
        <v>44389.044988425929</v>
      </c>
      <c r="C2355" s="1">
        <v>44389.045081018521</v>
      </c>
      <c r="D2355">
        <v>0.133316665887833</v>
      </c>
      <c r="E2355">
        <v>0</v>
      </c>
      <c r="F2355">
        <v>398</v>
      </c>
      <c r="G2355" t="s">
        <v>44</v>
      </c>
      <c r="H2355" t="s">
        <v>27</v>
      </c>
      <c r="I2355">
        <f>tbl_Fact[[#This Row],[Duration]] / 60</f>
        <v>2.2219444314638833E-3</v>
      </c>
      <c r="J2355">
        <f>IF(OR(G2355="Run Time", G2355="CC (Changeover Cleaning)"), I2355, 0)</f>
        <v>0</v>
      </c>
      <c r="K2355">
        <f>IF(G2355&lt;&gt;"PM (Maintenance)", I2355, 0)</f>
        <v>2.2219444314638833E-3</v>
      </c>
      <c r="L2355" s="5">
        <f>MAX(tbl_Fact[[#This Row],[TotalBiscuitsMade]],tbl_Fact[[#This Row],[GoodMadeBiscuits]])</f>
        <v>398</v>
      </c>
      <c r="M2355" s="5">
        <f>IF(tbl_Fact[[#This Row],[Operating_Hours]]&gt;0,tbl_Fact[[#This Row],[Operating_Hours]]*51840,0)</f>
        <v>0</v>
      </c>
    </row>
    <row r="2356" spans="1:13" hidden="1" x14ac:dyDescent="0.2">
      <c r="A2356" t="s">
        <v>10</v>
      </c>
      <c r="B2356" s="1">
        <v>44389.045081018521</v>
      </c>
      <c r="C2356" s="1">
        <v>44389.046180555553</v>
      </c>
      <c r="D2356">
        <v>1.5834000110626201</v>
      </c>
      <c r="E2356">
        <v>0</v>
      </c>
      <c r="F2356">
        <v>281</v>
      </c>
      <c r="G2356" t="s">
        <v>43</v>
      </c>
      <c r="H2356" t="s">
        <v>27</v>
      </c>
      <c r="I2356">
        <f>tbl_Fact[[#This Row],[Duration]] / 60</f>
        <v>2.6390000184377E-2</v>
      </c>
      <c r="J2356">
        <f>IF(OR(G2356="Run Time", G2356="CC (Changeover Cleaning)"), I2356, 0)</f>
        <v>2.6390000184377E-2</v>
      </c>
      <c r="K2356">
        <f>IF(G2356&lt;&gt;"PM (Maintenance)", I2356, 0)</f>
        <v>2.6390000184377E-2</v>
      </c>
      <c r="L2356" s="5">
        <f>MAX(tbl_Fact[[#This Row],[TotalBiscuitsMade]],tbl_Fact[[#This Row],[GoodMadeBiscuits]])</f>
        <v>281</v>
      </c>
      <c r="M2356" s="5">
        <f>IF(tbl_Fact[[#This Row],[Operating_Hours]]&gt;0,tbl_Fact[[#This Row],[Operating_Hours]]*51840,0)</f>
        <v>1368.0576095581036</v>
      </c>
    </row>
    <row r="2357" spans="1:13" hidden="1" x14ac:dyDescent="0.2">
      <c r="A2357" t="s">
        <v>5</v>
      </c>
      <c r="B2357" s="1">
        <v>44389.045636574076</v>
      </c>
      <c r="C2357" s="1">
        <v>44389.076793981483</v>
      </c>
      <c r="D2357">
        <v>44.866664886474602</v>
      </c>
      <c r="E2357">
        <v>660638</v>
      </c>
      <c r="F2357">
        <v>116936</v>
      </c>
      <c r="G2357" t="s">
        <v>44</v>
      </c>
      <c r="H2357" t="s">
        <v>27</v>
      </c>
      <c r="I2357">
        <f>tbl_Fact[[#This Row],[Duration]] / 60</f>
        <v>0.74777774810791009</v>
      </c>
      <c r="J2357">
        <f>IF(OR(G2357="Run Time", G2357="CC (Changeover Cleaning)"), I2357, 0)</f>
        <v>0</v>
      </c>
      <c r="K2357">
        <f>IF(G2357&lt;&gt;"PM (Maintenance)", I2357, 0)</f>
        <v>0.74777774810791009</v>
      </c>
      <c r="L2357" s="5">
        <f>MAX(tbl_Fact[[#This Row],[TotalBiscuitsMade]],tbl_Fact[[#This Row],[GoodMadeBiscuits]])</f>
        <v>660638</v>
      </c>
      <c r="M2357" s="5">
        <f>IF(tbl_Fact[[#This Row],[Operating_Hours]]&gt;0,tbl_Fact[[#This Row],[Operating_Hours]]*51840,0)</f>
        <v>0</v>
      </c>
    </row>
    <row r="2358" spans="1:13" hidden="1" x14ac:dyDescent="0.2">
      <c r="A2358" t="s">
        <v>10</v>
      </c>
      <c r="B2358" s="1">
        <v>44389.046180555553</v>
      </c>
      <c r="C2358" s="1">
        <v>44389.076620370368</v>
      </c>
      <c r="D2358">
        <v>43.842700958252003</v>
      </c>
      <c r="E2358">
        <v>0</v>
      </c>
      <c r="F2358">
        <v>392</v>
      </c>
      <c r="G2358" t="s">
        <v>44</v>
      </c>
      <c r="H2358" t="s">
        <v>27</v>
      </c>
      <c r="I2358">
        <f>tbl_Fact[[#This Row],[Duration]] / 60</f>
        <v>0.73071168263753339</v>
      </c>
      <c r="J2358">
        <f>IF(OR(G2358="Run Time", G2358="CC (Changeover Cleaning)"), I2358, 0)</f>
        <v>0</v>
      </c>
      <c r="K2358">
        <f>IF(G2358&lt;&gt;"PM (Maintenance)", I2358, 0)</f>
        <v>0.73071168263753339</v>
      </c>
      <c r="L2358" s="5">
        <f>MAX(tbl_Fact[[#This Row],[TotalBiscuitsMade]],tbl_Fact[[#This Row],[GoodMadeBiscuits]])</f>
        <v>392</v>
      </c>
      <c r="M2358" s="5">
        <f>IF(tbl_Fact[[#This Row],[Operating_Hours]]&gt;0,tbl_Fact[[#This Row],[Operating_Hours]]*51840,0)</f>
        <v>0</v>
      </c>
    </row>
    <row r="2359" spans="1:13" hidden="1" x14ac:dyDescent="0.2">
      <c r="A2359" t="s">
        <v>10</v>
      </c>
      <c r="B2359" s="1">
        <v>44389.076620370368</v>
      </c>
      <c r="C2359" s="1">
        <v>44389.077326388891</v>
      </c>
      <c r="D2359">
        <v>1.0166666507720901</v>
      </c>
      <c r="E2359">
        <v>0</v>
      </c>
      <c r="F2359">
        <v>364</v>
      </c>
      <c r="G2359" t="s">
        <v>43</v>
      </c>
      <c r="H2359" t="s">
        <v>27</v>
      </c>
      <c r="I2359">
        <f>tbl_Fact[[#This Row],[Duration]] / 60</f>
        <v>1.6944444179534834E-2</v>
      </c>
      <c r="J2359">
        <f>IF(OR(G2359="Run Time", G2359="CC (Changeover Cleaning)"), I2359, 0)</f>
        <v>1.6944444179534834E-2</v>
      </c>
      <c r="K2359">
        <f>IF(G2359&lt;&gt;"PM (Maintenance)", I2359, 0)</f>
        <v>1.6944444179534834E-2</v>
      </c>
      <c r="L2359" s="5">
        <f>MAX(tbl_Fact[[#This Row],[TotalBiscuitsMade]],tbl_Fact[[#This Row],[GoodMadeBiscuits]])</f>
        <v>364</v>
      </c>
      <c r="M2359" s="5">
        <f>IF(tbl_Fact[[#This Row],[Operating_Hours]]&gt;0,tbl_Fact[[#This Row],[Operating_Hours]]*51840,0)</f>
        <v>878.39998626708586</v>
      </c>
    </row>
    <row r="2360" spans="1:13" hidden="1" x14ac:dyDescent="0.2">
      <c r="A2360" t="s">
        <v>5</v>
      </c>
      <c r="B2360" s="1">
        <v>44389.076793981483</v>
      </c>
      <c r="C2360" s="1">
        <v>44389.077303240738</v>
      </c>
      <c r="D2360">
        <v>0.73333334922790505</v>
      </c>
      <c r="E2360">
        <v>660514</v>
      </c>
      <c r="F2360">
        <v>116754</v>
      </c>
      <c r="G2360" t="s">
        <v>43</v>
      </c>
      <c r="H2360" t="s">
        <v>27</v>
      </c>
      <c r="I2360">
        <f>tbl_Fact[[#This Row],[Duration]] / 60</f>
        <v>1.2222222487131751E-2</v>
      </c>
      <c r="J2360">
        <f>IF(OR(G2360="Run Time", G2360="CC (Changeover Cleaning)"), I2360, 0)</f>
        <v>1.2222222487131751E-2</v>
      </c>
      <c r="K2360">
        <f>IF(G2360&lt;&gt;"PM (Maintenance)", I2360, 0)</f>
        <v>1.2222222487131751E-2</v>
      </c>
      <c r="L2360" s="5">
        <f>MAX(tbl_Fact[[#This Row],[TotalBiscuitsMade]],tbl_Fact[[#This Row],[GoodMadeBiscuits]])</f>
        <v>660514</v>
      </c>
      <c r="M2360" s="5">
        <f>IF(tbl_Fact[[#This Row],[Operating_Hours]]&gt;0,tbl_Fact[[#This Row],[Operating_Hours]]*51840,0)</f>
        <v>633.60001373290993</v>
      </c>
    </row>
    <row r="2361" spans="1:13" hidden="1" x14ac:dyDescent="0.2">
      <c r="A2361" t="s">
        <v>5</v>
      </c>
      <c r="B2361" s="1">
        <v>44389.077303240738</v>
      </c>
      <c r="C2361" s="1">
        <v>44389.079432870371</v>
      </c>
      <c r="D2361">
        <v>3.0666666030883798</v>
      </c>
      <c r="E2361">
        <v>662728</v>
      </c>
      <c r="F2361">
        <v>118952</v>
      </c>
      <c r="G2361" t="s">
        <v>44</v>
      </c>
      <c r="H2361" t="s">
        <v>27</v>
      </c>
      <c r="I2361">
        <f>tbl_Fact[[#This Row],[Duration]] / 60</f>
        <v>5.1111110051472994E-2</v>
      </c>
      <c r="J2361">
        <f>IF(OR(G2361="Run Time", G2361="CC (Changeover Cleaning)"), I2361, 0)</f>
        <v>0</v>
      </c>
      <c r="K2361">
        <f>IF(G2361&lt;&gt;"PM (Maintenance)", I2361, 0)</f>
        <v>5.1111110051472994E-2</v>
      </c>
      <c r="L2361" s="5">
        <f>MAX(tbl_Fact[[#This Row],[TotalBiscuitsMade]],tbl_Fact[[#This Row],[GoodMadeBiscuits]])</f>
        <v>662728</v>
      </c>
      <c r="M2361" s="5">
        <f>IF(tbl_Fact[[#This Row],[Operating_Hours]]&gt;0,tbl_Fact[[#This Row],[Operating_Hours]]*51840,0)</f>
        <v>0</v>
      </c>
    </row>
    <row r="2362" spans="1:13" hidden="1" x14ac:dyDescent="0.2">
      <c r="A2362" t="s">
        <v>10</v>
      </c>
      <c r="B2362" s="1">
        <v>44389.077326388891</v>
      </c>
      <c r="C2362" s="1">
        <v>44389.117511574077</v>
      </c>
      <c r="D2362">
        <v>57.859367370605497</v>
      </c>
      <c r="E2362">
        <v>0</v>
      </c>
      <c r="F2362">
        <v>304</v>
      </c>
      <c r="G2362" t="s">
        <v>44</v>
      </c>
      <c r="H2362" t="s">
        <v>27</v>
      </c>
      <c r="I2362">
        <f>tbl_Fact[[#This Row],[Duration]] / 60</f>
        <v>0.96432278951009165</v>
      </c>
      <c r="J2362">
        <f>IF(OR(G2362="Run Time", G2362="CC (Changeover Cleaning)"), I2362, 0)</f>
        <v>0</v>
      </c>
      <c r="K2362">
        <f>IF(G2362&lt;&gt;"PM (Maintenance)", I2362, 0)</f>
        <v>0.96432278951009165</v>
      </c>
      <c r="L2362" s="5">
        <f>MAX(tbl_Fact[[#This Row],[TotalBiscuitsMade]],tbl_Fact[[#This Row],[GoodMadeBiscuits]])</f>
        <v>304</v>
      </c>
      <c r="M2362" s="5">
        <f>IF(tbl_Fact[[#This Row],[Operating_Hours]]&gt;0,tbl_Fact[[#This Row],[Operating_Hours]]*51840,0)</f>
        <v>0</v>
      </c>
    </row>
    <row r="2363" spans="1:13" hidden="1" x14ac:dyDescent="0.2">
      <c r="A2363" t="s">
        <v>5</v>
      </c>
      <c r="B2363" s="1">
        <v>44389.079432870371</v>
      </c>
      <c r="C2363" s="1">
        <v>44389.084988425922</v>
      </c>
      <c r="D2363">
        <v>8</v>
      </c>
      <c r="E2363">
        <v>662726</v>
      </c>
      <c r="F2363">
        <v>118675</v>
      </c>
      <c r="G2363" t="s">
        <v>43</v>
      </c>
      <c r="H2363" t="s">
        <v>27</v>
      </c>
      <c r="I2363">
        <f>tbl_Fact[[#This Row],[Duration]] / 60</f>
        <v>0.13333333333333333</v>
      </c>
      <c r="J2363">
        <f>IF(OR(G2363="Run Time", G2363="CC (Changeover Cleaning)"), I2363, 0)</f>
        <v>0.13333333333333333</v>
      </c>
      <c r="K2363">
        <f>IF(G2363&lt;&gt;"PM (Maintenance)", I2363, 0)</f>
        <v>0.13333333333333333</v>
      </c>
      <c r="L2363" s="5">
        <f>MAX(tbl_Fact[[#This Row],[TotalBiscuitsMade]],tbl_Fact[[#This Row],[GoodMadeBiscuits]])</f>
        <v>662726</v>
      </c>
      <c r="M2363" s="5">
        <f>IF(tbl_Fact[[#This Row],[Operating_Hours]]&gt;0,tbl_Fact[[#This Row],[Operating_Hours]]*51840,0)</f>
        <v>6912</v>
      </c>
    </row>
    <row r="2364" spans="1:13" hidden="1" x14ac:dyDescent="0.2">
      <c r="A2364" t="s">
        <v>5</v>
      </c>
      <c r="B2364" s="1">
        <v>44389.084988425922</v>
      </c>
      <c r="C2364" s="1">
        <v>44389.091261574074</v>
      </c>
      <c r="D2364">
        <v>9.0333337783813494</v>
      </c>
      <c r="E2364">
        <v>668684</v>
      </c>
      <c r="F2364">
        <v>124538</v>
      </c>
      <c r="G2364" t="s">
        <v>44</v>
      </c>
      <c r="H2364" t="s">
        <v>27</v>
      </c>
      <c r="I2364">
        <f>tbl_Fact[[#This Row],[Duration]] / 60</f>
        <v>0.1505555629730225</v>
      </c>
      <c r="J2364">
        <f>IF(OR(G2364="Run Time", G2364="CC (Changeover Cleaning)"), I2364, 0)</f>
        <v>0</v>
      </c>
      <c r="K2364">
        <f>IF(G2364&lt;&gt;"PM (Maintenance)", I2364, 0)</f>
        <v>0.1505555629730225</v>
      </c>
      <c r="L2364" s="5">
        <f>MAX(tbl_Fact[[#This Row],[TotalBiscuitsMade]],tbl_Fact[[#This Row],[GoodMadeBiscuits]])</f>
        <v>668684</v>
      </c>
      <c r="M2364" s="5">
        <f>IF(tbl_Fact[[#This Row],[Operating_Hours]]&gt;0,tbl_Fact[[#This Row],[Operating_Hours]]*51840,0)</f>
        <v>0</v>
      </c>
    </row>
    <row r="2365" spans="1:13" hidden="1" x14ac:dyDescent="0.2">
      <c r="A2365" t="s">
        <v>5</v>
      </c>
      <c r="B2365" s="1">
        <v>44389.091261574074</v>
      </c>
      <c r="C2365" s="1">
        <v>44389.09447916667</v>
      </c>
      <c r="D2365">
        <v>4.6333332061767596</v>
      </c>
      <c r="E2365">
        <v>668411</v>
      </c>
      <c r="F2365">
        <v>124529</v>
      </c>
      <c r="G2365" t="s">
        <v>43</v>
      </c>
      <c r="H2365" t="s">
        <v>27</v>
      </c>
      <c r="I2365">
        <f>tbl_Fact[[#This Row],[Duration]] / 60</f>
        <v>7.7222220102945993E-2</v>
      </c>
      <c r="J2365">
        <f>IF(OR(G2365="Run Time", G2365="CC (Changeover Cleaning)"), I2365, 0)</f>
        <v>7.7222220102945993E-2</v>
      </c>
      <c r="K2365">
        <f>IF(G2365&lt;&gt;"PM (Maintenance)", I2365, 0)</f>
        <v>7.7222220102945993E-2</v>
      </c>
      <c r="L2365" s="5">
        <f>MAX(tbl_Fact[[#This Row],[TotalBiscuitsMade]],tbl_Fact[[#This Row],[GoodMadeBiscuits]])</f>
        <v>668411</v>
      </c>
      <c r="M2365" s="5">
        <f>IF(tbl_Fact[[#This Row],[Operating_Hours]]&gt;0,tbl_Fact[[#This Row],[Operating_Hours]]*51840,0)</f>
        <v>4003.1998901367201</v>
      </c>
    </row>
    <row r="2366" spans="1:13" hidden="1" x14ac:dyDescent="0.2">
      <c r="A2366" t="s">
        <v>5</v>
      </c>
      <c r="B2366" s="1">
        <v>44389.09447916667</v>
      </c>
      <c r="C2366" s="1">
        <v>44389.095949074072</v>
      </c>
      <c r="D2366">
        <v>2.11666655540466</v>
      </c>
      <c r="E2366">
        <v>669880</v>
      </c>
      <c r="F2366">
        <v>125867</v>
      </c>
      <c r="G2366" t="s">
        <v>44</v>
      </c>
      <c r="H2366" t="s">
        <v>27</v>
      </c>
      <c r="I2366">
        <f>tbl_Fact[[#This Row],[Duration]] / 60</f>
        <v>3.5277775923410998E-2</v>
      </c>
      <c r="J2366">
        <f>IF(OR(G2366="Run Time", G2366="CC (Changeover Cleaning)"), I2366, 0)</f>
        <v>0</v>
      </c>
      <c r="K2366">
        <f>IF(G2366&lt;&gt;"PM (Maintenance)", I2366, 0)</f>
        <v>3.5277775923410998E-2</v>
      </c>
      <c r="L2366" s="5">
        <f>MAX(tbl_Fact[[#This Row],[TotalBiscuitsMade]],tbl_Fact[[#This Row],[GoodMadeBiscuits]])</f>
        <v>669880</v>
      </c>
      <c r="M2366" s="5">
        <f>IF(tbl_Fact[[#This Row],[Operating_Hours]]&gt;0,tbl_Fact[[#This Row],[Operating_Hours]]*51840,0)</f>
        <v>0</v>
      </c>
    </row>
    <row r="2367" spans="1:13" hidden="1" x14ac:dyDescent="0.2">
      <c r="A2367" t="s">
        <v>5</v>
      </c>
      <c r="B2367" s="1">
        <v>44389.095949074072</v>
      </c>
      <c r="C2367" s="1">
        <v>44389.099641203706</v>
      </c>
      <c r="D2367">
        <v>5.3166666030883798</v>
      </c>
      <c r="E2367">
        <v>670026</v>
      </c>
      <c r="F2367">
        <v>125761</v>
      </c>
      <c r="G2367" t="s">
        <v>43</v>
      </c>
      <c r="H2367" t="s">
        <v>27</v>
      </c>
      <c r="I2367">
        <f>tbl_Fact[[#This Row],[Duration]] / 60</f>
        <v>8.8611110051472999E-2</v>
      </c>
      <c r="J2367">
        <f>IF(OR(G2367="Run Time", G2367="CC (Changeover Cleaning)"), I2367, 0)</f>
        <v>8.8611110051472999E-2</v>
      </c>
      <c r="K2367">
        <f>IF(G2367&lt;&gt;"PM (Maintenance)", I2367, 0)</f>
        <v>8.8611110051472999E-2</v>
      </c>
      <c r="L2367" s="5">
        <f>MAX(tbl_Fact[[#This Row],[TotalBiscuitsMade]],tbl_Fact[[#This Row],[GoodMadeBiscuits]])</f>
        <v>670026</v>
      </c>
      <c r="M2367" s="5">
        <f>IF(tbl_Fact[[#This Row],[Operating_Hours]]&gt;0,tbl_Fact[[#This Row],[Operating_Hours]]*51840,0)</f>
        <v>4593.5999450683603</v>
      </c>
    </row>
    <row r="2368" spans="1:13" hidden="1" x14ac:dyDescent="0.2">
      <c r="A2368" t="s">
        <v>5</v>
      </c>
      <c r="B2368" s="1">
        <v>44389.099641203706</v>
      </c>
      <c r="C2368" s="1">
        <v>44389.102280092593</v>
      </c>
      <c r="D2368">
        <v>3.7999999523162802</v>
      </c>
      <c r="E2368">
        <v>672427</v>
      </c>
      <c r="F2368">
        <v>128555</v>
      </c>
      <c r="G2368" t="s">
        <v>44</v>
      </c>
      <c r="H2368" t="s">
        <v>27</v>
      </c>
      <c r="I2368">
        <f>tbl_Fact[[#This Row],[Duration]] / 60</f>
        <v>6.3333332538604667E-2</v>
      </c>
      <c r="J2368">
        <f>IF(OR(G2368="Run Time", G2368="CC (Changeover Cleaning)"), I2368, 0)</f>
        <v>0</v>
      </c>
      <c r="K2368">
        <f>IF(G2368&lt;&gt;"PM (Maintenance)", I2368, 0)</f>
        <v>6.3333332538604667E-2</v>
      </c>
      <c r="L2368" s="5">
        <f>MAX(tbl_Fact[[#This Row],[TotalBiscuitsMade]],tbl_Fact[[#This Row],[GoodMadeBiscuits]])</f>
        <v>672427</v>
      </c>
      <c r="M2368" s="5">
        <f>IF(tbl_Fact[[#This Row],[Operating_Hours]]&gt;0,tbl_Fact[[#This Row],[Operating_Hours]]*51840,0)</f>
        <v>0</v>
      </c>
    </row>
    <row r="2369" spans="1:13" hidden="1" x14ac:dyDescent="0.2">
      <c r="A2369" t="s">
        <v>5</v>
      </c>
      <c r="B2369" s="1">
        <v>44389.102280092593</v>
      </c>
      <c r="C2369" s="1">
        <v>44389.104398148149</v>
      </c>
      <c r="D2369">
        <v>3.0499999523162802</v>
      </c>
      <c r="E2369">
        <v>672117</v>
      </c>
      <c r="F2369">
        <v>128401</v>
      </c>
      <c r="G2369" t="s">
        <v>43</v>
      </c>
      <c r="H2369" t="s">
        <v>27</v>
      </c>
      <c r="I2369">
        <f>tbl_Fact[[#This Row],[Duration]] / 60</f>
        <v>5.083333253860467E-2</v>
      </c>
      <c r="J2369">
        <f>IF(OR(G2369="Run Time", G2369="CC (Changeover Cleaning)"), I2369, 0)</f>
        <v>5.083333253860467E-2</v>
      </c>
      <c r="K2369">
        <f>IF(G2369&lt;&gt;"PM (Maintenance)", I2369, 0)</f>
        <v>5.083333253860467E-2</v>
      </c>
      <c r="L2369" s="5">
        <f>MAX(tbl_Fact[[#This Row],[TotalBiscuitsMade]],tbl_Fact[[#This Row],[GoodMadeBiscuits]])</f>
        <v>672117</v>
      </c>
      <c r="M2369" s="5">
        <f>IF(tbl_Fact[[#This Row],[Operating_Hours]]&gt;0,tbl_Fact[[#This Row],[Operating_Hours]]*51840,0)</f>
        <v>2635.1999588012659</v>
      </c>
    </row>
    <row r="2370" spans="1:13" hidden="1" x14ac:dyDescent="0.2">
      <c r="A2370" t="s">
        <v>5</v>
      </c>
      <c r="B2370" s="1">
        <v>44389.104398148149</v>
      </c>
      <c r="C2370" s="1">
        <v>44389.107002314813</v>
      </c>
      <c r="D2370">
        <v>3.75</v>
      </c>
      <c r="E2370">
        <v>674897</v>
      </c>
      <c r="F2370">
        <v>131204</v>
      </c>
      <c r="G2370" t="s">
        <v>44</v>
      </c>
      <c r="H2370" t="s">
        <v>27</v>
      </c>
      <c r="I2370">
        <f>tbl_Fact[[#This Row],[Duration]] / 60</f>
        <v>6.25E-2</v>
      </c>
      <c r="J2370">
        <f>IF(OR(G2370="Run Time", G2370="CC (Changeover Cleaning)"), I2370, 0)</f>
        <v>0</v>
      </c>
      <c r="K2370">
        <f>IF(G2370&lt;&gt;"PM (Maintenance)", I2370, 0)</f>
        <v>6.25E-2</v>
      </c>
      <c r="L2370" s="5">
        <f>MAX(tbl_Fact[[#This Row],[TotalBiscuitsMade]],tbl_Fact[[#This Row],[GoodMadeBiscuits]])</f>
        <v>674897</v>
      </c>
      <c r="M2370" s="5">
        <f>IF(tbl_Fact[[#This Row],[Operating_Hours]]&gt;0,tbl_Fact[[#This Row],[Operating_Hours]]*51840,0)</f>
        <v>0</v>
      </c>
    </row>
    <row r="2371" spans="1:13" hidden="1" x14ac:dyDescent="0.2">
      <c r="A2371" t="s">
        <v>5</v>
      </c>
      <c r="B2371" s="1">
        <v>44389.107002314813</v>
      </c>
      <c r="C2371" s="1">
        <v>44389.107094907406</v>
      </c>
      <c r="D2371">
        <v>0.133333340287209</v>
      </c>
      <c r="E2371">
        <v>674942</v>
      </c>
      <c r="F2371">
        <v>130806</v>
      </c>
      <c r="G2371" t="s">
        <v>43</v>
      </c>
      <c r="H2371" t="s">
        <v>27</v>
      </c>
      <c r="I2371">
        <f>tbl_Fact[[#This Row],[Duration]] / 60</f>
        <v>2.2222223381201502E-3</v>
      </c>
      <c r="J2371">
        <f>IF(OR(G2371="Run Time", G2371="CC (Changeover Cleaning)"), I2371, 0)</f>
        <v>2.2222223381201502E-3</v>
      </c>
      <c r="K2371">
        <f>IF(G2371&lt;&gt;"PM (Maintenance)", I2371, 0)</f>
        <v>2.2222223381201502E-3</v>
      </c>
      <c r="L2371" s="5">
        <f>MAX(tbl_Fact[[#This Row],[TotalBiscuitsMade]],tbl_Fact[[#This Row],[GoodMadeBiscuits]])</f>
        <v>674942</v>
      </c>
      <c r="M2371" s="5">
        <f>IF(tbl_Fact[[#This Row],[Operating_Hours]]&gt;0,tbl_Fact[[#This Row],[Operating_Hours]]*51840,0)</f>
        <v>115.20000600814859</v>
      </c>
    </row>
    <row r="2372" spans="1:13" hidden="1" x14ac:dyDescent="0.2">
      <c r="A2372" t="s">
        <v>5</v>
      </c>
      <c r="B2372" s="1">
        <v>44389.107094907406</v>
      </c>
      <c r="C2372" s="1">
        <v>44389.1094212963</v>
      </c>
      <c r="D2372">
        <v>3.3499999046325701</v>
      </c>
      <c r="E2372">
        <v>676847</v>
      </c>
      <c r="F2372">
        <v>133169</v>
      </c>
      <c r="G2372" t="s">
        <v>44</v>
      </c>
      <c r="H2372" t="s">
        <v>27</v>
      </c>
      <c r="I2372">
        <f>tbl_Fact[[#This Row],[Duration]] / 60</f>
        <v>5.5833331743876169E-2</v>
      </c>
      <c r="J2372">
        <f>IF(OR(G2372="Run Time", G2372="CC (Changeover Cleaning)"), I2372, 0)</f>
        <v>0</v>
      </c>
      <c r="K2372">
        <f>IF(G2372&lt;&gt;"PM (Maintenance)", I2372, 0)</f>
        <v>5.5833331743876169E-2</v>
      </c>
      <c r="L2372" s="5">
        <f>MAX(tbl_Fact[[#This Row],[TotalBiscuitsMade]],tbl_Fact[[#This Row],[GoodMadeBiscuits]])</f>
        <v>676847</v>
      </c>
      <c r="M2372" s="5">
        <f>IF(tbl_Fact[[#This Row],[Operating_Hours]]&gt;0,tbl_Fact[[#This Row],[Operating_Hours]]*51840,0)</f>
        <v>0</v>
      </c>
    </row>
    <row r="2373" spans="1:13" hidden="1" x14ac:dyDescent="0.2">
      <c r="A2373" t="s">
        <v>5</v>
      </c>
      <c r="B2373" s="1">
        <v>44389.1094212963</v>
      </c>
      <c r="C2373" s="1">
        <v>44389.110254629632</v>
      </c>
      <c r="D2373">
        <v>1.20000004768372</v>
      </c>
      <c r="E2373">
        <v>676769</v>
      </c>
      <c r="F2373">
        <v>133314</v>
      </c>
      <c r="G2373" t="s">
        <v>43</v>
      </c>
      <c r="H2373" t="s">
        <v>27</v>
      </c>
      <c r="I2373">
        <f>tbl_Fact[[#This Row],[Duration]] / 60</f>
        <v>2.0000000794728669E-2</v>
      </c>
      <c r="J2373">
        <f>IF(OR(G2373="Run Time", G2373="CC (Changeover Cleaning)"), I2373, 0)</f>
        <v>2.0000000794728669E-2</v>
      </c>
      <c r="K2373">
        <f>IF(G2373&lt;&gt;"PM (Maintenance)", I2373, 0)</f>
        <v>2.0000000794728669E-2</v>
      </c>
      <c r="L2373" s="5">
        <f>MAX(tbl_Fact[[#This Row],[TotalBiscuitsMade]],tbl_Fact[[#This Row],[GoodMadeBiscuits]])</f>
        <v>676769</v>
      </c>
      <c r="M2373" s="5">
        <f>IF(tbl_Fact[[#This Row],[Operating_Hours]]&gt;0,tbl_Fact[[#This Row],[Operating_Hours]]*51840,0)</f>
        <v>1036.8000411987341</v>
      </c>
    </row>
    <row r="2374" spans="1:13" hidden="1" x14ac:dyDescent="0.2">
      <c r="A2374" t="s">
        <v>5</v>
      </c>
      <c r="B2374" s="1">
        <v>44389.110254629632</v>
      </c>
      <c r="C2374" s="1">
        <v>44389.111342592594</v>
      </c>
      <c r="D2374">
        <v>1.56666672229767</v>
      </c>
      <c r="E2374">
        <v>0</v>
      </c>
      <c r="F2374">
        <v>133342</v>
      </c>
      <c r="G2374" t="s">
        <v>44</v>
      </c>
      <c r="H2374" t="s">
        <v>27</v>
      </c>
      <c r="I2374">
        <f>tbl_Fact[[#This Row],[Duration]] / 60</f>
        <v>2.6111112038294502E-2</v>
      </c>
      <c r="J2374">
        <f>IF(OR(G2374="Run Time", G2374="CC (Changeover Cleaning)"), I2374, 0)</f>
        <v>0</v>
      </c>
      <c r="K2374">
        <f>IF(G2374&lt;&gt;"PM (Maintenance)", I2374, 0)</f>
        <v>2.6111112038294502E-2</v>
      </c>
      <c r="L2374" s="5">
        <f>MAX(tbl_Fact[[#This Row],[TotalBiscuitsMade]],tbl_Fact[[#This Row],[GoodMadeBiscuits]])</f>
        <v>133342</v>
      </c>
      <c r="M2374" s="5">
        <f>IF(tbl_Fact[[#This Row],[Operating_Hours]]&gt;0,tbl_Fact[[#This Row],[Operating_Hours]]*51840,0)</f>
        <v>0</v>
      </c>
    </row>
    <row r="2375" spans="1:13" hidden="1" x14ac:dyDescent="0.2">
      <c r="A2375" t="s">
        <v>5</v>
      </c>
      <c r="B2375" s="1">
        <v>44389.111342592594</v>
      </c>
      <c r="C2375" s="1">
        <v>44389.17832175926</v>
      </c>
      <c r="D2375">
        <v>96.449996948242202</v>
      </c>
      <c r="E2375">
        <v>0</v>
      </c>
      <c r="F2375">
        <v>133278</v>
      </c>
      <c r="G2375" t="s">
        <v>44</v>
      </c>
      <c r="H2375" t="s">
        <v>24</v>
      </c>
      <c r="I2375">
        <f>tbl_Fact[[#This Row],[Duration]] / 60</f>
        <v>1.60749994913737</v>
      </c>
      <c r="J2375">
        <f>IF(OR(G2375="Run Time", G2375="CC (Changeover Cleaning)"), I2375, 0)</f>
        <v>0</v>
      </c>
      <c r="K2375">
        <f>IF(G2375&lt;&gt;"PM (Maintenance)", I2375, 0)</f>
        <v>1.60749994913737</v>
      </c>
      <c r="L2375" s="5">
        <f>MAX(tbl_Fact[[#This Row],[TotalBiscuitsMade]],tbl_Fact[[#This Row],[GoodMadeBiscuits]])</f>
        <v>133278</v>
      </c>
      <c r="M2375" s="5">
        <f>IF(tbl_Fact[[#This Row],[Operating_Hours]]&gt;0,tbl_Fact[[#This Row],[Operating_Hours]]*51840,0)</f>
        <v>0</v>
      </c>
    </row>
    <row r="2376" spans="1:13" hidden="1" x14ac:dyDescent="0.2">
      <c r="A2376" t="s">
        <v>10</v>
      </c>
      <c r="B2376" s="1">
        <v>44389.117511574077</v>
      </c>
      <c r="C2376" s="1">
        <v>44390.958692129629</v>
      </c>
      <c r="D2376">
        <v>2651.29467773438</v>
      </c>
      <c r="E2376">
        <v>0</v>
      </c>
      <c r="F2376">
        <v>128</v>
      </c>
      <c r="G2376" t="s">
        <v>43</v>
      </c>
      <c r="H2376" t="s">
        <v>24</v>
      </c>
      <c r="I2376">
        <f>tbl_Fact[[#This Row],[Duration]] / 60</f>
        <v>44.188244628906332</v>
      </c>
      <c r="J2376">
        <f>IF(OR(G2376="Run Time", G2376="CC (Changeover Cleaning)"), I2376, 0)</f>
        <v>44.188244628906332</v>
      </c>
      <c r="K2376">
        <f>IF(G2376&lt;&gt;"PM (Maintenance)", I2376, 0)</f>
        <v>44.188244628906332</v>
      </c>
      <c r="L2376" s="5">
        <f>MAX(tbl_Fact[[#This Row],[TotalBiscuitsMade]],tbl_Fact[[#This Row],[GoodMadeBiscuits]])</f>
        <v>128</v>
      </c>
      <c r="M2376" s="5">
        <f>IF(tbl_Fact[[#This Row],[Operating_Hours]]&gt;0,tbl_Fact[[#This Row],[Operating_Hours]]*51840,0)</f>
        <v>2290718.6015625042</v>
      </c>
    </row>
    <row r="2377" spans="1:13" hidden="1" x14ac:dyDescent="0.2">
      <c r="A2377" t="s">
        <v>5</v>
      </c>
      <c r="B2377" s="1">
        <v>44389.17832175926</v>
      </c>
      <c r="C2377" s="1">
        <v>44389.282233796293</v>
      </c>
      <c r="D2377">
        <v>149.63333129882801</v>
      </c>
      <c r="E2377">
        <v>0</v>
      </c>
      <c r="F2377">
        <v>133285</v>
      </c>
      <c r="G2377" t="s">
        <v>43</v>
      </c>
      <c r="H2377" t="s">
        <v>24</v>
      </c>
      <c r="I2377">
        <f>tbl_Fact[[#This Row],[Duration]] / 60</f>
        <v>2.493888854980467</v>
      </c>
      <c r="J2377">
        <f>IF(OR(G2377="Run Time", G2377="CC (Changeover Cleaning)"), I2377, 0)</f>
        <v>2.493888854980467</v>
      </c>
      <c r="K2377">
        <f>IF(G2377&lt;&gt;"PM (Maintenance)", I2377, 0)</f>
        <v>2.493888854980467</v>
      </c>
      <c r="L2377" s="5">
        <f>MAX(tbl_Fact[[#This Row],[TotalBiscuitsMade]],tbl_Fact[[#This Row],[GoodMadeBiscuits]])</f>
        <v>133285</v>
      </c>
      <c r="M2377" s="5">
        <f>IF(tbl_Fact[[#This Row],[Operating_Hours]]&gt;0,tbl_Fact[[#This Row],[Operating_Hours]]*51840,0)</f>
        <v>129283.19824218741</v>
      </c>
    </row>
    <row r="2378" spans="1:13" hidden="1" x14ac:dyDescent="0.2">
      <c r="A2378" t="s">
        <v>5</v>
      </c>
      <c r="B2378" s="1">
        <v>44389.282233796293</v>
      </c>
      <c r="C2378" s="1">
        <v>44389.298761574071</v>
      </c>
      <c r="D2378">
        <v>23.799999237060501</v>
      </c>
      <c r="E2378">
        <v>0</v>
      </c>
      <c r="F2378">
        <v>133309</v>
      </c>
      <c r="G2378" t="s">
        <v>44</v>
      </c>
      <c r="H2378" t="s">
        <v>24</v>
      </c>
      <c r="I2378">
        <f>tbl_Fact[[#This Row],[Duration]] / 60</f>
        <v>0.39666665395100836</v>
      </c>
      <c r="J2378">
        <f>IF(OR(G2378="Run Time", G2378="CC (Changeover Cleaning)"), I2378, 0)</f>
        <v>0</v>
      </c>
      <c r="K2378">
        <f>IF(G2378&lt;&gt;"PM (Maintenance)", I2378, 0)</f>
        <v>0.39666665395100836</v>
      </c>
      <c r="L2378" s="5">
        <f>MAX(tbl_Fact[[#This Row],[TotalBiscuitsMade]],tbl_Fact[[#This Row],[GoodMadeBiscuits]])</f>
        <v>133309</v>
      </c>
      <c r="M2378" s="5">
        <f>IF(tbl_Fact[[#This Row],[Operating_Hours]]&gt;0,tbl_Fact[[#This Row],[Operating_Hours]]*51840,0)</f>
        <v>0</v>
      </c>
    </row>
    <row r="2379" spans="1:13" hidden="1" x14ac:dyDescent="0.2">
      <c r="A2379" t="s">
        <v>5</v>
      </c>
      <c r="B2379" s="1">
        <v>44389.282233796293</v>
      </c>
      <c r="C2379" s="1">
        <v>44389.282233796293</v>
      </c>
      <c r="D2379">
        <v>0</v>
      </c>
      <c r="E2379">
        <v>0</v>
      </c>
      <c r="F2379">
        <v>133711</v>
      </c>
      <c r="G2379" t="s">
        <v>44</v>
      </c>
      <c r="H2379" t="s">
        <v>24</v>
      </c>
      <c r="I2379">
        <f>tbl_Fact[[#This Row],[Duration]] / 60</f>
        <v>0</v>
      </c>
      <c r="J2379">
        <f>IF(OR(G2379="Run Time", G2379="CC (Changeover Cleaning)"), I2379, 0)</f>
        <v>0</v>
      </c>
      <c r="K2379">
        <f>IF(G2379&lt;&gt;"PM (Maintenance)", I2379, 0)</f>
        <v>0</v>
      </c>
      <c r="L2379" s="5">
        <f>MAX(tbl_Fact[[#This Row],[TotalBiscuitsMade]],tbl_Fact[[#This Row],[GoodMadeBiscuits]])</f>
        <v>133711</v>
      </c>
      <c r="M2379" s="5">
        <f>IF(tbl_Fact[[#This Row],[Operating_Hours]]&gt;0,tbl_Fact[[#This Row],[Operating_Hours]]*51840,0)</f>
        <v>0</v>
      </c>
    </row>
    <row r="2380" spans="1:13" hidden="1" x14ac:dyDescent="0.2">
      <c r="A2380" t="s">
        <v>5</v>
      </c>
      <c r="B2380" s="1">
        <v>44389.298761574071</v>
      </c>
      <c r="C2380" s="1">
        <v>44389.413495370369</v>
      </c>
      <c r="D2380">
        <v>165.21665954589801</v>
      </c>
      <c r="E2380">
        <v>0</v>
      </c>
      <c r="F2380">
        <v>231</v>
      </c>
      <c r="G2380" t="s">
        <v>43</v>
      </c>
      <c r="H2380" t="s">
        <v>24</v>
      </c>
      <c r="I2380">
        <f>tbl_Fact[[#This Row],[Duration]] / 60</f>
        <v>2.7536109924316334</v>
      </c>
      <c r="J2380">
        <f>IF(OR(G2380="Run Time", G2380="CC (Changeover Cleaning)"), I2380, 0)</f>
        <v>2.7536109924316334</v>
      </c>
      <c r="K2380">
        <f>IF(G2380&lt;&gt;"PM (Maintenance)", I2380, 0)</f>
        <v>2.7536109924316334</v>
      </c>
      <c r="L2380" s="5">
        <f>MAX(tbl_Fact[[#This Row],[TotalBiscuitsMade]],tbl_Fact[[#This Row],[GoodMadeBiscuits]])</f>
        <v>231</v>
      </c>
      <c r="M2380" s="5">
        <f>IF(tbl_Fact[[#This Row],[Operating_Hours]]&gt;0,tbl_Fact[[#This Row],[Operating_Hours]]*51840,0)</f>
        <v>142747.19384765587</v>
      </c>
    </row>
    <row r="2381" spans="1:13" hidden="1" x14ac:dyDescent="0.2">
      <c r="A2381" t="s">
        <v>5</v>
      </c>
      <c r="B2381" s="1">
        <v>44389.413495370369</v>
      </c>
      <c r="C2381" s="1">
        <v>44389.423020833332</v>
      </c>
      <c r="D2381">
        <v>13.7166662216187</v>
      </c>
      <c r="E2381">
        <v>0</v>
      </c>
      <c r="F2381">
        <v>222</v>
      </c>
      <c r="G2381" t="s">
        <v>44</v>
      </c>
      <c r="H2381" t="s">
        <v>24</v>
      </c>
      <c r="I2381">
        <f>tbl_Fact[[#This Row],[Duration]] / 60</f>
        <v>0.22861110369364501</v>
      </c>
      <c r="J2381">
        <f>IF(OR(G2381="Run Time", G2381="CC (Changeover Cleaning)"), I2381, 0)</f>
        <v>0</v>
      </c>
      <c r="K2381">
        <f>IF(G2381&lt;&gt;"PM (Maintenance)", I2381, 0)</f>
        <v>0.22861110369364501</v>
      </c>
      <c r="L2381" s="5">
        <f>MAX(tbl_Fact[[#This Row],[TotalBiscuitsMade]],tbl_Fact[[#This Row],[GoodMadeBiscuits]])</f>
        <v>222</v>
      </c>
      <c r="M2381" s="5">
        <f>IF(tbl_Fact[[#This Row],[Operating_Hours]]&gt;0,tbl_Fact[[#This Row],[Operating_Hours]]*51840,0)</f>
        <v>0</v>
      </c>
    </row>
    <row r="2382" spans="1:13" hidden="1" x14ac:dyDescent="0.2">
      <c r="A2382" t="s">
        <v>5</v>
      </c>
      <c r="B2382" s="1">
        <v>44389.423020833332</v>
      </c>
      <c r="C2382" s="1">
        <v>44389.567777777775</v>
      </c>
      <c r="D2382">
        <v>208.44999694824199</v>
      </c>
      <c r="E2382">
        <v>0</v>
      </c>
      <c r="F2382">
        <v>56</v>
      </c>
      <c r="G2382" t="s">
        <v>46</v>
      </c>
      <c r="H2382" t="s">
        <v>24</v>
      </c>
      <c r="I2382">
        <f>tbl_Fact[[#This Row],[Duration]] / 60</f>
        <v>3.474166615804033</v>
      </c>
      <c r="J2382">
        <f>IF(OR(G2382="Run Time", G2382="CC (Changeover Cleaning)"), I2382, 0)</f>
        <v>0</v>
      </c>
      <c r="K2382">
        <f>IF(G2382&lt;&gt;"PM (Maintenance)", I2382, 0)</f>
        <v>0</v>
      </c>
      <c r="L2382" s="5">
        <f>MAX(tbl_Fact[[#This Row],[TotalBiscuitsMade]],tbl_Fact[[#This Row],[GoodMadeBiscuits]])</f>
        <v>56</v>
      </c>
      <c r="M2382" s="5">
        <f>IF(tbl_Fact[[#This Row],[Operating_Hours]]&gt;0,tbl_Fact[[#This Row],[Operating_Hours]]*51840,0)</f>
        <v>0</v>
      </c>
    </row>
    <row r="2383" spans="1:13" hidden="1" x14ac:dyDescent="0.2">
      <c r="A2383" t="s">
        <v>5</v>
      </c>
      <c r="B2383" s="1">
        <v>44389.567777777775</v>
      </c>
      <c r="C2383" s="1">
        <v>44389.567789351851</v>
      </c>
      <c r="D2383">
        <v>1.6666667535901101E-2</v>
      </c>
      <c r="E2383">
        <v>0</v>
      </c>
      <c r="F2383">
        <v>4</v>
      </c>
      <c r="G2383" t="s">
        <v>44</v>
      </c>
      <c r="H2383" t="s">
        <v>24</v>
      </c>
      <c r="I2383">
        <f>tbl_Fact[[#This Row],[Duration]] / 60</f>
        <v>2.7777779226501834E-4</v>
      </c>
      <c r="J2383">
        <f>IF(OR(G2383="Run Time", G2383="CC (Changeover Cleaning)"), I2383, 0)</f>
        <v>0</v>
      </c>
      <c r="K2383">
        <f>IF(G2383&lt;&gt;"PM (Maintenance)", I2383, 0)</f>
        <v>2.7777779226501834E-4</v>
      </c>
      <c r="L2383" s="5">
        <f>MAX(tbl_Fact[[#This Row],[TotalBiscuitsMade]],tbl_Fact[[#This Row],[GoodMadeBiscuits]])</f>
        <v>4</v>
      </c>
      <c r="M2383" s="5">
        <f>IF(tbl_Fact[[#This Row],[Operating_Hours]]&gt;0,tbl_Fact[[#This Row],[Operating_Hours]]*51840,0)</f>
        <v>0</v>
      </c>
    </row>
    <row r="2384" spans="1:13" hidden="1" x14ac:dyDescent="0.2">
      <c r="A2384" t="s">
        <v>5</v>
      </c>
      <c r="B2384" s="1">
        <v>44389.567789351851</v>
      </c>
      <c r="C2384" s="1">
        <v>44389.567847222221</v>
      </c>
      <c r="D2384">
        <v>8.3333335816860199E-2</v>
      </c>
      <c r="E2384">
        <v>0</v>
      </c>
      <c r="F2384">
        <v>50</v>
      </c>
      <c r="G2384" t="s">
        <v>46</v>
      </c>
      <c r="H2384" t="s">
        <v>24</v>
      </c>
      <c r="I2384">
        <f>tbl_Fact[[#This Row],[Duration]] / 60</f>
        <v>1.3888889302810033E-3</v>
      </c>
      <c r="J2384">
        <f>IF(OR(G2384="Run Time", G2384="CC (Changeover Cleaning)"), I2384, 0)</f>
        <v>0</v>
      </c>
      <c r="K2384">
        <f>IF(G2384&lt;&gt;"PM (Maintenance)", I2384, 0)</f>
        <v>0</v>
      </c>
      <c r="L2384" s="5">
        <f>MAX(tbl_Fact[[#This Row],[TotalBiscuitsMade]],tbl_Fact[[#This Row],[GoodMadeBiscuits]])</f>
        <v>50</v>
      </c>
      <c r="M2384" s="5">
        <f>IF(tbl_Fact[[#This Row],[Operating_Hours]]&gt;0,tbl_Fact[[#This Row],[Operating_Hours]]*51840,0)</f>
        <v>0</v>
      </c>
    </row>
    <row r="2385" spans="1:13" hidden="1" x14ac:dyDescent="0.2">
      <c r="A2385" t="s">
        <v>5</v>
      </c>
      <c r="B2385" s="1">
        <v>44389.567847222221</v>
      </c>
      <c r="C2385" s="1">
        <v>44389.567962962959</v>
      </c>
      <c r="D2385">
        <v>0.16666667163372001</v>
      </c>
      <c r="E2385">
        <v>0</v>
      </c>
      <c r="F2385">
        <v>476</v>
      </c>
      <c r="G2385" t="s">
        <v>44</v>
      </c>
      <c r="H2385" t="s">
        <v>24</v>
      </c>
      <c r="I2385">
        <f>tbl_Fact[[#This Row],[Duration]] / 60</f>
        <v>2.7777778605620001E-3</v>
      </c>
      <c r="J2385">
        <f>IF(OR(G2385="Run Time", G2385="CC (Changeover Cleaning)"), I2385, 0)</f>
        <v>0</v>
      </c>
      <c r="K2385">
        <f>IF(G2385&lt;&gt;"PM (Maintenance)", I2385, 0)</f>
        <v>2.7777778605620001E-3</v>
      </c>
      <c r="L2385" s="5">
        <f>MAX(tbl_Fact[[#This Row],[TotalBiscuitsMade]],tbl_Fact[[#This Row],[GoodMadeBiscuits]])</f>
        <v>476</v>
      </c>
      <c r="M2385" s="5">
        <f>IF(tbl_Fact[[#This Row],[Operating_Hours]]&gt;0,tbl_Fact[[#This Row],[Operating_Hours]]*51840,0)</f>
        <v>0</v>
      </c>
    </row>
    <row r="2386" spans="1:13" hidden="1" x14ac:dyDescent="0.2">
      <c r="A2386" t="s">
        <v>5</v>
      </c>
      <c r="B2386" s="1">
        <v>44389.567962962959</v>
      </c>
      <c r="C2386" s="1">
        <v>44389.570092592592</v>
      </c>
      <c r="D2386">
        <v>3.0666666030883798</v>
      </c>
      <c r="E2386">
        <v>0</v>
      </c>
      <c r="F2386">
        <v>449</v>
      </c>
      <c r="G2386" t="s">
        <v>46</v>
      </c>
      <c r="H2386" t="s">
        <v>24</v>
      </c>
      <c r="I2386">
        <f>tbl_Fact[[#This Row],[Duration]] / 60</f>
        <v>5.1111110051472994E-2</v>
      </c>
      <c r="J2386">
        <f>IF(OR(G2386="Run Time", G2386="CC (Changeover Cleaning)"), I2386, 0)</f>
        <v>0</v>
      </c>
      <c r="K2386">
        <f>IF(G2386&lt;&gt;"PM (Maintenance)", I2386, 0)</f>
        <v>0</v>
      </c>
      <c r="L2386" s="5">
        <f>MAX(tbl_Fact[[#This Row],[TotalBiscuitsMade]],tbl_Fact[[#This Row],[GoodMadeBiscuits]])</f>
        <v>449</v>
      </c>
      <c r="M2386" s="5">
        <f>IF(tbl_Fact[[#This Row],[Operating_Hours]]&gt;0,tbl_Fact[[#This Row],[Operating_Hours]]*51840,0)</f>
        <v>0</v>
      </c>
    </row>
    <row r="2387" spans="1:13" hidden="1" x14ac:dyDescent="0.2">
      <c r="A2387" t="s">
        <v>9</v>
      </c>
      <c r="B2387" s="1">
        <v>44389.570092592592</v>
      </c>
      <c r="C2387" s="1">
        <v>44392.051493055558</v>
      </c>
      <c r="D2387">
        <v>3573.2177734375</v>
      </c>
      <c r="E2387">
        <v>0</v>
      </c>
      <c r="F2387">
        <v>139</v>
      </c>
      <c r="G2387" t="s">
        <v>43</v>
      </c>
      <c r="H2387" t="s">
        <v>24</v>
      </c>
      <c r="I2387">
        <f>tbl_Fact[[#This Row],[Duration]] / 60</f>
        <v>59.553629557291664</v>
      </c>
      <c r="J2387">
        <f>IF(OR(G2387="Run Time", G2387="CC (Changeover Cleaning)"), I2387, 0)</f>
        <v>59.553629557291664</v>
      </c>
      <c r="K2387">
        <f>IF(G2387&lt;&gt;"PM (Maintenance)", I2387, 0)</f>
        <v>59.553629557291664</v>
      </c>
      <c r="L2387" s="5">
        <f>MAX(tbl_Fact[[#This Row],[TotalBiscuitsMade]],tbl_Fact[[#This Row],[GoodMadeBiscuits]])</f>
        <v>139</v>
      </c>
      <c r="M2387" s="5">
        <f>IF(tbl_Fact[[#This Row],[Operating_Hours]]&gt;0,tbl_Fact[[#This Row],[Operating_Hours]]*51840,0)</f>
        <v>3087260.15625</v>
      </c>
    </row>
    <row r="2388" spans="1:13" hidden="1" x14ac:dyDescent="0.2">
      <c r="A2388" t="s">
        <v>5</v>
      </c>
      <c r="B2388" s="1">
        <v>44389.570092592592</v>
      </c>
      <c r="C2388" s="1">
        <v>44391.100752314815</v>
      </c>
      <c r="D2388">
        <v>2204.14990234375</v>
      </c>
      <c r="E2388">
        <v>0</v>
      </c>
      <c r="F2388">
        <v>474</v>
      </c>
      <c r="G2388" t="s">
        <v>44</v>
      </c>
      <c r="H2388" t="s">
        <v>24</v>
      </c>
      <c r="I2388">
        <f>tbl_Fact[[#This Row],[Duration]] / 60</f>
        <v>36.735831705729169</v>
      </c>
      <c r="J2388">
        <f>IF(OR(G2388="Run Time", G2388="CC (Changeover Cleaning)"), I2388, 0)</f>
        <v>0</v>
      </c>
      <c r="K2388">
        <f>IF(G2388&lt;&gt;"PM (Maintenance)", I2388, 0)</f>
        <v>36.735831705729169</v>
      </c>
      <c r="L2388" s="5">
        <f>MAX(tbl_Fact[[#This Row],[TotalBiscuitsMade]],tbl_Fact[[#This Row],[GoodMadeBiscuits]])</f>
        <v>474</v>
      </c>
      <c r="M2388" s="5">
        <f>IF(tbl_Fact[[#This Row],[Operating_Hours]]&gt;0,tbl_Fact[[#This Row],[Operating_Hours]]*51840,0)</f>
        <v>0</v>
      </c>
    </row>
    <row r="2389" spans="1:13" hidden="1" x14ac:dyDescent="0.2">
      <c r="A2389" t="s">
        <v>5</v>
      </c>
      <c r="B2389" s="1">
        <v>44389.570092592592</v>
      </c>
      <c r="C2389" s="1">
        <v>44389.570092592592</v>
      </c>
      <c r="D2389">
        <v>0</v>
      </c>
      <c r="E2389">
        <v>0</v>
      </c>
      <c r="F2389">
        <v>493</v>
      </c>
      <c r="G2389" t="s">
        <v>44</v>
      </c>
      <c r="H2389" t="s">
        <v>24</v>
      </c>
      <c r="I2389">
        <f>tbl_Fact[[#This Row],[Duration]] / 60</f>
        <v>0</v>
      </c>
      <c r="J2389">
        <f>IF(OR(G2389="Run Time", G2389="CC (Changeover Cleaning)"), I2389, 0)</f>
        <v>0</v>
      </c>
      <c r="K2389">
        <f>IF(G2389&lt;&gt;"PM (Maintenance)", I2389, 0)</f>
        <v>0</v>
      </c>
      <c r="L2389" s="5">
        <f>MAX(tbl_Fact[[#This Row],[TotalBiscuitsMade]],tbl_Fact[[#This Row],[GoodMadeBiscuits]])</f>
        <v>493</v>
      </c>
      <c r="M2389" s="5">
        <f>IF(tbl_Fact[[#This Row],[Operating_Hours]]&gt;0,tbl_Fact[[#This Row],[Operating_Hours]]*51840,0)</f>
        <v>0</v>
      </c>
    </row>
    <row r="2390" spans="1:13" hidden="1" x14ac:dyDescent="0.2">
      <c r="A2390" t="s">
        <v>10</v>
      </c>
      <c r="B2390" s="1">
        <v>44390.958692129629</v>
      </c>
      <c r="C2390" s="1">
        <v>44392.193622685183</v>
      </c>
      <c r="D2390">
        <v>1778.31030273438</v>
      </c>
      <c r="E2390">
        <v>0</v>
      </c>
      <c r="F2390">
        <v>264</v>
      </c>
      <c r="G2390" t="s">
        <v>44</v>
      </c>
      <c r="H2390" t="s">
        <v>24</v>
      </c>
      <c r="I2390">
        <f>tbl_Fact[[#This Row],[Duration]] / 60</f>
        <v>29.638505045573002</v>
      </c>
      <c r="J2390">
        <f>IF(OR(G2390="Run Time", G2390="CC (Changeover Cleaning)"), I2390, 0)</f>
        <v>0</v>
      </c>
      <c r="K2390">
        <f>IF(G2390&lt;&gt;"PM (Maintenance)", I2390, 0)</f>
        <v>29.638505045573002</v>
      </c>
      <c r="L2390" s="5">
        <f>MAX(tbl_Fact[[#This Row],[TotalBiscuitsMade]],tbl_Fact[[#This Row],[GoodMadeBiscuits]])</f>
        <v>264</v>
      </c>
      <c r="M2390" s="5">
        <f>IF(tbl_Fact[[#This Row],[Operating_Hours]]&gt;0,tbl_Fact[[#This Row],[Operating_Hours]]*51840,0)</f>
        <v>0</v>
      </c>
    </row>
    <row r="2391" spans="1:13" hidden="1" x14ac:dyDescent="0.2">
      <c r="A2391" t="s">
        <v>5</v>
      </c>
      <c r="B2391" s="1">
        <v>44391.100752314815</v>
      </c>
      <c r="C2391" s="1">
        <v>44391.100752314815</v>
      </c>
      <c r="D2391">
        <v>0</v>
      </c>
      <c r="E2391">
        <v>0</v>
      </c>
      <c r="F2391">
        <v>439</v>
      </c>
      <c r="G2391" t="s">
        <v>43</v>
      </c>
      <c r="H2391" t="s">
        <v>24</v>
      </c>
      <c r="I2391">
        <f>tbl_Fact[[#This Row],[Duration]] / 60</f>
        <v>0</v>
      </c>
      <c r="J2391">
        <f>IF(OR(G2391="Run Time", G2391="CC (Changeover Cleaning)"), I2391, 0)</f>
        <v>0</v>
      </c>
      <c r="K2391">
        <f>IF(G2391&lt;&gt;"PM (Maintenance)", I2391, 0)</f>
        <v>0</v>
      </c>
      <c r="L2391" s="5">
        <f>MAX(tbl_Fact[[#This Row],[TotalBiscuitsMade]],tbl_Fact[[#This Row],[GoodMadeBiscuits]])</f>
        <v>439</v>
      </c>
      <c r="M2391" s="5">
        <f>IF(tbl_Fact[[#This Row],[Operating_Hours]]&gt;0,tbl_Fact[[#This Row],[Operating_Hours]]*51840,0)</f>
        <v>0</v>
      </c>
    </row>
    <row r="2392" spans="1:13" hidden="1" x14ac:dyDescent="0.2">
      <c r="A2392" t="s">
        <v>5</v>
      </c>
      <c r="B2392" s="1">
        <v>44391.100752314815</v>
      </c>
      <c r="C2392" s="1">
        <v>44391.359467592592</v>
      </c>
      <c r="D2392">
        <v>372.54998779296898</v>
      </c>
      <c r="E2392">
        <v>0</v>
      </c>
      <c r="F2392">
        <v>20</v>
      </c>
      <c r="G2392" t="s">
        <v>43</v>
      </c>
      <c r="H2392" t="s">
        <v>24</v>
      </c>
      <c r="I2392">
        <f>tbl_Fact[[#This Row],[Duration]] / 60</f>
        <v>6.2091664632161496</v>
      </c>
      <c r="J2392">
        <f>IF(OR(G2392="Run Time", G2392="CC (Changeover Cleaning)"), I2392, 0)</f>
        <v>6.2091664632161496</v>
      </c>
      <c r="K2392">
        <f>IF(G2392&lt;&gt;"PM (Maintenance)", I2392, 0)</f>
        <v>6.2091664632161496</v>
      </c>
      <c r="L2392" s="5">
        <f>MAX(tbl_Fact[[#This Row],[TotalBiscuitsMade]],tbl_Fact[[#This Row],[GoodMadeBiscuits]])</f>
        <v>20</v>
      </c>
      <c r="M2392" s="5">
        <f>IF(tbl_Fact[[#This Row],[Operating_Hours]]&gt;0,tbl_Fact[[#This Row],[Operating_Hours]]*51840,0)</f>
        <v>321883.18945312517</v>
      </c>
    </row>
    <row r="2393" spans="1:13" x14ac:dyDescent="0.2">
      <c r="A2393" t="s">
        <v>8</v>
      </c>
      <c r="B2393" s="1">
        <v>44391.232685185183</v>
      </c>
      <c r="C2393" s="1">
        <v>44392.051493055558</v>
      </c>
      <c r="D2393">
        <v>1179.09643554688</v>
      </c>
      <c r="E2393">
        <v>0</v>
      </c>
      <c r="F2393">
        <v>170</v>
      </c>
      <c r="G2393" t="s">
        <v>43</v>
      </c>
      <c r="H2393" t="s">
        <v>24</v>
      </c>
      <c r="I2393">
        <f>tbl_Fact[[#This Row],[Duration]] / 60</f>
        <v>19.651607259114666</v>
      </c>
      <c r="J2393">
        <f>IF(OR(G2393="Run Time", G2393="CC (Changeover Cleaning)"), I2393, 0)</f>
        <v>19.651607259114666</v>
      </c>
      <c r="K2393">
        <f>IF(G2393&lt;&gt;"PM (Maintenance)", I2393, 0)</f>
        <v>19.651607259114666</v>
      </c>
      <c r="L2393" s="5">
        <f>MAX(tbl_Fact[[#This Row],[TotalBiscuitsMade]],tbl_Fact[[#This Row],[GoodMadeBiscuits]])</f>
        <v>170</v>
      </c>
      <c r="M2393" s="5">
        <f>IF(tbl_Fact[[#This Row],[Operating_Hours]]&gt;0,tbl_Fact[[#This Row],[Operating_Hours]]*51840,0)</f>
        <v>1018739.3203125043</v>
      </c>
    </row>
    <row r="2394" spans="1:13" hidden="1" x14ac:dyDescent="0.2">
      <c r="A2394" t="s">
        <v>5</v>
      </c>
      <c r="B2394" s="1">
        <v>44391.359467592592</v>
      </c>
      <c r="C2394" s="1">
        <v>44392.197175925925</v>
      </c>
      <c r="D2394">
        <v>1206.30004882813</v>
      </c>
      <c r="E2394">
        <v>0</v>
      </c>
      <c r="F2394">
        <v>104</v>
      </c>
      <c r="G2394" t="s">
        <v>44</v>
      </c>
      <c r="H2394" t="s">
        <v>24</v>
      </c>
      <c r="I2394">
        <f>tbl_Fact[[#This Row],[Duration]] / 60</f>
        <v>20.105000813802167</v>
      </c>
      <c r="J2394">
        <f>IF(OR(G2394="Run Time", G2394="CC (Changeover Cleaning)"), I2394, 0)</f>
        <v>0</v>
      </c>
      <c r="K2394">
        <f>IF(G2394&lt;&gt;"PM (Maintenance)", I2394, 0)</f>
        <v>20.105000813802167</v>
      </c>
      <c r="L2394" s="5">
        <f>MAX(tbl_Fact[[#This Row],[TotalBiscuitsMade]],tbl_Fact[[#This Row],[GoodMadeBiscuits]])</f>
        <v>104</v>
      </c>
      <c r="M2394" s="5">
        <f>IF(tbl_Fact[[#This Row],[Operating_Hours]]&gt;0,tbl_Fact[[#This Row],[Operating_Hours]]*51840,0)</f>
        <v>0</v>
      </c>
    </row>
    <row r="2395" spans="1:13" hidden="1" x14ac:dyDescent="0.2">
      <c r="A2395" t="s">
        <v>5</v>
      </c>
      <c r="B2395" s="1">
        <v>44391.359467592592</v>
      </c>
      <c r="C2395" s="1">
        <v>44391.359467592592</v>
      </c>
      <c r="D2395">
        <v>0</v>
      </c>
      <c r="E2395">
        <v>0</v>
      </c>
      <c r="F2395">
        <v>68</v>
      </c>
      <c r="G2395" t="s">
        <v>44</v>
      </c>
      <c r="H2395" t="s">
        <v>24</v>
      </c>
      <c r="I2395">
        <f>tbl_Fact[[#This Row],[Duration]] / 60</f>
        <v>0</v>
      </c>
      <c r="J2395">
        <f>IF(OR(G2395="Run Time", G2395="CC (Changeover Cleaning)"), I2395, 0)</f>
        <v>0</v>
      </c>
      <c r="K2395">
        <f>IF(G2395&lt;&gt;"PM (Maintenance)", I2395, 0)</f>
        <v>0</v>
      </c>
      <c r="L2395" s="5">
        <f>MAX(tbl_Fact[[#This Row],[TotalBiscuitsMade]],tbl_Fact[[#This Row],[GoodMadeBiscuits]])</f>
        <v>68</v>
      </c>
      <c r="M2395" s="5">
        <f>IF(tbl_Fact[[#This Row],[Operating_Hours]]&gt;0,tbl_Fact[[#This Row],[Operating_Hours]]*51840,0)</f>
        <v>0</v>
      </c>
    </row>
    <row r="2396" spans="1:13" x14ac:dyDescent="0.2">
      <c r="A2396" t="s">
        <v>8</v>
      </c>
      <c r="B2396" s="1">
        <v>44392.051493055558</v>
      </c>
      <c r="C2396" s="1">
        <v>44392.631967592592</v>
      </c>
      <c r="D2396">
        <v>835.87365722656295</v>
      </c>
      <c r="E2396">
        <v>0</v>
      </c>
      <c r="F2396">
        <v>135</v>
      </c>
      <c r="G2396" t="s">
        <v>44</v>
      </c>
      <c r="H2396" t="s">
        <v>24</v>
      </c>
      <c r="I2396">
        <f>tbl_Fact[[#This Row],[Duration]] / 60</f>
        <v>13.931227620442716</v>
      </c>
      <c r="J2396">
        <f>IF(OR(G2396="Run Time", G2396="CC (Changeover Cleaning)"), I2396, 0)</f>
        <v>0</v>
      </c>
      <c r="K2396">
        <f>IF(G2396&lt;&gt;"PM (Maintenance)", I2396, 0)</f>
        <v>13.931227620442716</v>
      </c>
      <c r="L2396" s="5">
        <f>MAX(tbl_Fact[[#This Row],[TotalBiscuitsMade]],tbl_Fact[[#This Row],[GoodMadeBiscuits]])</f>
        <v>135</v>
      </c>
      <c r="M2396" s="5">
        <f>IF(tbl_Fact[[#This Row],[Operating_Hours]]&gt;0,tbl_Fact[[#This Row],[Operating_Hours]]*51840,0)</f>
        <v>0</v>
      </c>
    </row>
    <row r="2397" spans="1:13" hidden="1" x14ac:dyDescent="0.2">
      <c r="A2397" t="s">
        <v>10</v>
      </c>
      <c r="B2397" s="1">
        <v>44392.193622685183</v>
      </c>
      <c r="C2397" s="1">
        <v>44392.193668981483</v>
      </c>
      <c r="D2397">
        <v>6.68499991297722E-2</v>
      </c>
      <c r="E2397">
        <v>0</v>
      </c>
      <c r="F2397">
        <v>44</v>
      </c>
      <c r="G2397" t="s">
        <v>43</v>
      </c>
      <c r="H2397" t="s">
        <v>24</v>
      </c>
      <c r="I2397">
        <f>tbl_Fact[[#This Row],[Duration]] / 60</f>
        <v>1.1141666521628699E-3</v>
      </c>
      <c r="J2397">
        <f>IF(OR(G2397="Run Time", G2397="CC (Changeover Cleaning)"), I2397, 0)</f>
        <v>1.1141666521628699E-3</v>
      </c>
      <c r="K2397">
        <f>IF(G2397&lt;&gt;"PM (Maintenance)", I2397, 0)</f>
        <v>1.1141666521628699E-3</v>
      </c>
      <c r="L2397" s="5">
        <f>MAX(tbl_Fact[[#This Row],[TotalBiscuitsMade]],tbl_Fact[[#This Row],[GoodMadeBiscuits]])</f>
        <v>44</v>
      </c>
      <c r="M2397" s="5">
        <f>IF(tbl_Fact[[#This Row],[Operating_Hours]]&gt;0,tbl_Fact[[#This Row],[Operating_Hours]]*51840,0)</f>
        <v>57.758399248123176</v>
      </c>
    </row>
    <row r="2398" spans="1:13" hidden="1" x14ac:dyDescent="0.2">
      <c r="A2398" t="s">
        <v>10</v>
      </c>
      <c r="B2398" s="1">
        <v>44392.193668981483</v>
      </c>
      <c r="C2398" s="1">
        <v>44392.193912037037</v>
      </c>
      <c r="D2398">
        <v>0.34986665844917297</v>
      </c>
      <c r="E2398">
        <v>0</v>
      </c>
      <c r="F2398">
        <v>73</v>
      </c>
      <c r="G2398" t="s">
        <v>44</v>
      </c>
      <c r="H2398" t="s">
        <v>24</v>
      </c>
      <c r="I2398">
        <f>tbl_Fact[[#This Row],[Duration]] / 60</f>
        <v>5.831110974152883E-3</v>
      </c>
      <c r="J2398">
        <f>IF(OR(G2398="Run Time", G2398="CC (Changeover Cleaning)"), I2398, 0)</f>
        <v>0</v>
      </c>
      <c r="K2398">
        <f>IF(G2398&lt;&gt;"PM (Maintenance)", I2398, 0)</f>
        <v>5.831110974152883E-3</v>
      </c>
      <c r="L2398" s="5">
        <f>MAX(tbl_Fact[[#This Row],[TotalBiscuitsMade]],tbl_Fact[[#This Row],[GoodMadeBiscuits]])</f>
        <v>73</v>
      </c>
      <c r="M2398" s="5">
        <f>IF(tbl_Fact[[#This Row],[Operating_Hours]]&gt;0,tbl_Fact[[#This Row],[Operating_Hours]]*51840,0)</f>
        <v>0</v>
      </c>
    </row>
    <row r="2399" spans="1:13" hidden="1" x14ac:dyDescent="0.2">
      <c r="A2399" t="s">
        <v>10</v>
      </c>
      <c r="B2399" s="1">
        <v>44392.193912037037</v>
      </c>
      <c r="C2399" s="1">
        <v>44392.194016203706</v>
      </c>
      <c r="D2399">
        <v>0.141683340072632</v>
      </c>
      <c r="E2399">
        <v>0</v>
      </c>
      <c r="F2399">
        <v>449</v>
      </c>
      <c r="G2399" t="s">
        <v>43</v>
      </c>
      <c r="H2399" t="s">
        <v>24</v>
      </c>
      <c r="I2399">
        <f>tbl_Fact[[#This Row],[Duration]] / 60</f>
        <v>2.3613890012105332E-3</v>
      </c>
      <c r="J2399">
        <f>IF(OR(G2399="Run Time", G2399="CC (Changeover Cleaning)"), I2399, 0)</f>
        <v>2.3613890012105332E-3</v>
      </c>
      <c r="K2399">
        <f>IF(G2399&lt;&gt;"PM (Maintenance)", I2399, 0)</f>
        <v>2.3613890012105332E-3</v>
      </c>
      <c r="L2399" s="5">
        <f>MAX(tbl_Fact[[#This Row],[TotalBiscuitsMade]],tbl_Fact[[#This Row],[GoodMadeBiscuits]])</f>
        <v>449</v>
      </c>
      <c r="M2399" s="5">
        <f>IF(tbl_Fact[[#This Row],[Operating_Hours]]&gt;0,tbl_Fact[[#This Row],[Operating_Hours]]*51840,0)</f>
        <v>122.41440582275403</v>
      </c>
    </row>
    <row r="2400" spans="1:13" hidden="1" x14ac:dyDescent="0.2">
      <c r="A2400" t="s">
        <v>10</v>
      </c>
      <c r="B2400" s="1">
        <v>44392.194016203706</v>
      </c>
      <c r="C2400" s="1">
        <v>44392.388009259259</v>
      </c>
      <c r="D2400">
        <v>279.35879516601602</v>
      </c>
      <c r="E2400">
        <v>0</v>
      </c>
      <c r="F2400">
        <v>352</v>
      </c>
      <c r="G2400" t="s">
        <v>44</v>
      </c>
      <c r="H2400" t="s">
        <v>24</v>
      </c>
      <c r="I2400">
        <f>tbl_Fact[[#This Row],[Duration]] / 60</f>
        <v>4.6559799194336007</v>
      </c>
      <c r="J2400">
        <f>IF(OR(G2400="Run Time", G2400="CC (Changeover Cleaning)"), I2400, 0)</f>
        <v>0</v>
      </c>
      <c r="K2400">
        <f>IF(G2400&lt;&gt;"PM (Maintenance)", I2400, 0)</f>
        <v>4.6559799194336007</v>
      </c>
      <c r="L2400" s="5">
        <f>MAX(tbl_Fact[[#This Row],[TotalBiscuitsMade]],tbl_Fact[[#This Row],[GoodMadeBiscuits]])</f>
        <v>352</v>
      </c>
      <c r="M2400" s="5">
        <f>IF(tbl_Fact[[#This Row],[Operating_Hours]]&gt;0,tbl_Fact[[#This Row],[Operating_Hours]]*51840,0)</f>
        <v>0</v>
      </c>
    </row>
    <row r="2401" spans="1:13" hidden="1" x14ac:dyDescent="0.2">
      <c r="A2401" t="s">
        <v>5</v>
      </c>
      <c r="B2401" s="1">
        <v>44392.197175925925</v>
      </c>
      <c r="C2401" s="1">
        <v>44392.198981481481</v>
      </c>
      <c r="D2401">
        <v>2.5999999046325701</v>
      </c>
      <c r="E2401">
        <v>0</v>
      </c>
      <c r="F2401">
        <v>137</v>
      </c>
      <c r="G2401" t="s">
        <v>43</v>
      </c>
      <c r="H2401" t="s">
        <v>24</v>
      </c>
      <c r="I2401">
        <f>tbl_Fact[[#This Row],[Duration]] / 60</f>
        <v>4.3333331743876172E-2</v>
      </c>
      <c r="J2401">
        <f>IF(OR(G2401="Run Time", G2401="CC (Changeover Cleaning)"), I2401, 0)</f>
        <v>4.3333331743876172E-2</v>
      </c>
      <c r="K2401">
        <f>IF(G2401&lt;&gt;"PM (Maintenance)", I2401, 0)</f>
        <v>4.3333331743876172E-2</v>
      </c>
      <c r="L2401" s="5">
        <f>MAX(tbl_Fact[[#This Row],[TotalBiscuitsMade]],tbl_Fact[[#This Row],[GoodMadeBiscuits]])</f>
        <v>137</v>
      </c>
      <c r="M2401" s="5">
        <f>IF(tbl_Fact[[#This Row],[Operating_Hours]]&gt;0,tbl_Fact[[#This Row],[Operating_Hours]]*51840,0)</f>
        <v>2246.3999176025409</v>
      </c>
    </row>
    <row r="2402" spans="1:13" hidden="1" x14ac:dyDescent="0.2">
      <c r="A2402" t="s">
        <v>5</v>
      </c>
      <c r="B2402" s="1">
        <v>44392.198981481481</v>
      </c>
      <c r="C2402" s="1">
        <v>44392.214328703703</v>
      </c>
      <c r="D2402">
        <v>22.100000381469702</v>
      </c>
      <c r="E2402">
        <v>0</v>
      </c>
      <c r="F2402">
        <v>442</v>
      </c>
      <c r="G2402" t="s">
        <v>44</v>
      </c>
      <c r="H2402" t="s">
        <v>24</v>
      </c>
      <c r="I2402">
        <f>tbl_Fact[[#This Row],[Duration]] / 60</f>
        <v>0.36833333969116172</v>
      </c>
      <c r="J2402">
        <f>IF(OR(G2402="Run Time", G2402="CC (Changeover Cleaning)"), I2402, 0)</f>
        <v>0</v>
      </c>
      <c r="K2402">
        <f>IF(G2402&lt;&gt;"PM (Maintenance)", I2402, 0)</f>
        <v>0.36833333969116172</v>
      </c>
      <c r="L2402" s="5">
        <f>MAX(tbl_Fact[[#This Row],[TotalBiscuitsMade]],tbl_Fact[[#This Row],[GoodMadeBiscuits]])</f>
        <v>442</v>
      </c>
      <c r="M2402" s="5">
        <f>IF(tbl_Fact[[#This Row],[Operating_Hours]]&gt;0,tbl_Fact[[#This Row],[Operating_Hours]]*51840,0)</f>
        <v>0</v>
      </c>
    </row>
    <row r="2403" spans="1:13" hidden="1" x14ac:dyDescent="0.2">
      <c r="A2403" t="s">
        <v>5</v>
      </c>
      <c r="B2403" s="1">
        <v>44392.214328703703</v>
      </c>
      <c r="C2403" s="1">
        <v>44392.231307870374</v>
      </c>
      <c r="D2403">
        <v>24.450000762939499</v>
      </c>
      <c r="E2403">
        <v>0</v>
      </c>
      <c r="F2403">
        <v>253</v>
      </c>
      <c r="G2403" t="s">
        <v>43</v>
      </c>
      <c r="H2403" t="s">
        <v>24</v>
      </c>
      <c r="I2403">
        <f>tbl_Fact[[#This Row],[Duration]] / 60</f>
        <v>0.40750001271565833</v>
      </c>
      <c r="J2403">
        <f>IF(OR(G2403="Run Time", G2403="CC (Changeover Cleaning)"), I2403, 0)</f>
        <v>0.40750001271565833</v>
      </c>
      <c r="K2403">
        <f>IF(G2403&lt;&gt;"PM (Maintenance)", I2403, 0)</f>
        <v>0.40750001271565833</v>
      </c>
      <c r="L2403" s="5">
        <f>MAX(tbl_Fact[[#This Row],[TotalBiscuitsMade]],tbl_Fact[[#This Row],[GoodMadeBiscuits]])</f>
        <v>253</v>
      </c>
      <c r="M2403" s="5">
        <f>IF(tbl_Fact[[#This Row],[Operating_Hours]]&gt;0,tbl_Fact[[#This Row],[Operating_Hours]]*51840,0)</f>
        <v>21124.800659179728</v>
      </c>
    </row>
    <row r="2404" spans="1:13" hidden="1" x14ac:dyDescent="0.2">
      <c r="A2404" t="s">
        <v>5</v>
      </c>
      <c r="B2404" s="1">
        <v>44392.231307870374</v>
      </c>
      <c r="C2404" s="1">
        <v>44392.313379629632</v>
      </c>
      <c r="D2404">
        <v>118.18333435058599</v>
      </c>
      <c r="E2404">
        <v>0</v>
      </c>
      <c r="F2404">
        <v>222</v>
      </c>
      <c r="G2404" t="s">
        <v>44</v>
      </c>
      <c r="H2404" t="s">
        <v>24</v>
      </c>
      <c r="I2404">
        <f>tbl_Fact[[#This Row],[Duration]] / 60</f>
        <v>1.9697222391764333</v>
      </c>
      <c r="J2404">
        <f>IF(OR(G2404="Run Time", G2404="CC (Changeover Cleaning)"), I2404, 0)</f>
        <v>0</v>
      </c>
      <c r="K2404">
        <f>IF(G2404&lt;&gt;"PM (Maintenance)", I2404, 0)</f>
        <v>1.9697222391764333</v>
      </c>
      <c r="L2404" s="5">
        <f>MAX(tbl_Fact[[#This Row],[TotalBiscuitsMade]],tbl_Fact[[#This Row],[GoodMadeBiscuits]])</f>
        <v>222</v>
      </c>
      <c r="M2404" s="5">
        <f>IF(tbl_Fact[[#This Row],[Operating_Hours]]&gt;0,tbl_Fact[[#This Row],[Operating_Hours]]*51840,0)</f>
        <v>0</v>
      </c>
    </row>
    <row r="2405" spans="1:13" hidden="1" x14ac:dyDescent="0.2">
      <c r="A2405" t="s">
        <v>5</v>
      </c>
      <c r="B2405" s="1">
        <v>44392.231307870374</v>
      </c>
      <c r="C2405" s="1">
        <v>44392.231307870374</v>
      </c>
      <c r="D2405">
        <v>0</v>
      </c>
      <c r="E2405">
        <v>0</v>
      </c>
      <c r="F2405">
        <v>157</v>
      </c>
      <c r="G2405" t="s">
        <v>44</v>
      </c>
      <c r="H2405" t="s">
        <v>24</v>
      </c>
      <c r="I2405">
        <f>tbl_Fact[[#This Row],[Duration]] / 60</f>
        <v>0</v>
      </c>
      <c r="J2405">
        <f>IF(OR(G2405="Run Time", G2405="CC (Changeover Cleaning)"), I2405, 0)</f>
        <v>0</v>
      </c>
      <c r="K2405">
        <f>IF(G2405&lt;&gt;"PM (Maintenance)", I2405, 0)</f>
        <v>0</v>
      </c>
      <c r="L2405" s="5">
        <f>MAX(tbl_Fact[[#This Row],[TotalBiscuitsMade]],tbl_Fact[[#This Row],[GoodMadeBiscuits]])</f>
        <v>157</v>
      </c>
      <c r="M2405" s="5">
        <f>IF(tbl_Fact[[#This Row],[Operating_Hours]]&gt;0,tbl_Fact[[#This Row],[Operating_Hours]]*51840,0)</f>
        <v>0</v>
      </c>
    </row>
    <row r="2406" spans="1:13" hidden="1" x14ac:dyDescent="0.2">
      <c r="A2406" t="s">
        <v>5</v>
      </c>
      <c r="B2406" s="1">
        <v>44392.313379629632</v>
      </c>
      <c r="C2406" s="1">
        <v>44392.345833333333</v>
      </c>
      <c r="D2406">
        <v>46.733333587646499</v>
      </c>
      <c r="E2406">
        <v>0</v>
      </c>
      <c r="F2406">
        <v>386</v>
      </c>
      <c r="G2406" t="s">
        <v>45</v>
      </c>
      <c r="H2406" t="s">
        <v>24</v>
      </c>
      <c r="I2406">
        <f>tbl_Fact[[#This Row],[Duration]] / 60</f>
        <v>0.77888889312744169</v>
      </c>
      <c r="J2406">
        <f>IF(OR(G2406="Run Time", G2406="CC (Changeover Cleaning)"), I2406, 0)</f>
        <v>0.77888889312744169</v>
      </c>
      <c r="K2406">
        <f>IF(G2406&lt;&gt;"PM (Maintenance)", I2406, 0)</f>
        <v>0.77888889312744169</v>
      </c>
      <c r="L2406" s="5">
        <f>MAX(tbl_Fact[[#This Row],[TotalBiscuitsMade]],tbl_Fact[[#This Row],[GoodMadeBiscuits]])</f>
        <v>386</v>
      </c>
      <c r="M2406" s="5">
        <f>IF(tbl_Fact[[#This Row],[Operating_Hours]]&gt;0,tbl_Fact[[#This Row],[Operating_Hours]]*51840,0)</f>
        <v>40377.600219726577</v>
      </c>
    </row>
    <row r="2407" spans="1:13" hidden="1" x14ac:dyDescent="0.2">
      <c r="A2407" t="s">
        <v>5</v>
      </c>
      <c r="B2407" s="1">
        <v>44392.345833333333</v>
      </c>
      <c r="C2407" s="1">
        <v>44392.346400462964</v>
      </c>
      <c r="D2407">
        <v>0.81666666269302401</v>
      </c>
      <c r="E2407">
        <v>0</v>
      </c>
      <c r="F2407">
        <v>440</v>
      </c>
      <c r="G2407" t="s">
        <v>43</v>
      </c>
      <c r="H2407" t="s">
        <v>24</v>
      </c>
      <c r="I2407">
        <f>tbl_Fact[[#This Row],[Duration]] / 60</f>
        <v>1.3611111044883734E-2</v>
      </c>
      <c r="J2407">
        <f>IF(OR(G2407="Run Time", G2407="CC (Changeover Cleaning)"), I2407, 0)</f>
        <v>1.3611111044883734E-2</v>
      </c>
      <c r="K2407">
        <f>IF(G2407&lt;&gt;"PM (Maintenance)", I2407, 0)</f>
        <v>1.3611111044883734E-2</v>
      </c>
      <c r="L2407" s="5">
        <f>MAX(tbl_Fact[[#This Row],[TotalBiscuitsMade]],tbl_Fact[[#This Row],[GoodMadeBiscuits]])</f>
        <v>440</v>
      </c>
      <c r="M2407" s="5">
        <f>IF(tbl_Fact[[#This Row],[Operating_Hours]]&gt;0,tbl_Fact[[#This Row],[Operating_Hours]]*51840,0)</f>
        <v>705.5999965667728</v>
      </c>
    </row>
    <row r="2408" spans="1:13" hidden="1" x14ac:dyDescent="0.2">
      <c r="A2408" t="s">
        <v>5</v>
      </c>
      <c r="B2408" s="1">
        <v>44392.346400462964</v>
      </c>
      <c r="C2408" s="1">
        <v>44392.361076388886</v>
      </c>
      <c r="D2408">
        <v>21.1333332061768</v>
      </c>
      <c r="E2408">
        <v>0</v>
      </c>
      <c r="F2408">
        <v>93</v>
      </c>
      <c r="G2408" t="s">
        <v>44</v>
      </c>
      <c r="H2408" t="s">
        <v>24</v>
      </c>
      <c r="I2408">
        <f>tbl_Fact[[#This Row],[Duration]] / 60</f>
        <v>0.35222222010294668</v>
      </c>
      <c r="J2408">
        <f>IF(OR(G2408="Run Time", G2408="CC (Changeover Cleaning)"), I2408, 0)</f>
        <v>0</v>
      </c>
      <c r="K2408">
        <f>IF(G2408&lt;&gt;"PM (Maintenance)", I2408, 0)</f>
        <v>0.35222222010294668</v>
      </c>
      <c r="L2408" s="5">
        <f>MAX(tbl_Fact[[#This Row],[TotalBiscuitsMade]],tbl_Fact[[#This Row],[GoodMadeBiscuits]])</f>
        <v>93</v>
      </c>
      <c r="M2408" s="5">
        <f>IF(tbl_Fact[[#This Row],[Operating_Hours]]&gt;0,tbl_Fact[[#This Row],[Operating_Hours]]*51840,0)</f>
        <v>0</v>
      </c>
    </row>
    <row r="2409" spans="1:13" hidden="1" x14ac:dyDescent="0.2">
      <c r="A2409" t="s">
        <v>5</v>
      </c>
      <c r="B2409" s="1">
        <v>44392.361076388886</v>
      </c>
      <c r="C2409" s="1">
        <v>44392.361180555556</v>
      </c>
      <c r="D2409">
        <v>0.15000000596046401</v>
      </c>
      <c r="E2409">
        <v>0</v>
      </c>
      <c r="F2409">
        <v>27</v>
      </c>
      <c r="G2409" t="s">
        <v>43</v>
      </c>
      <c r="H2409" t="s">
        <v>24</v>
      </c>
      <c r="I2409">
        <f>tbl_Fact[[#This Row],[Duration]] / 60</f>
        <v>2.5000000993410667E-3</v>
      </c>
      <c r="J2409">
        <f>IF(OR(G2409="Run Time", G2409="CC (Changeover Cleaning)"), I2409, 0)</f>
        <v>2.5000000993410667E-3</v>
      </c>
      <c r="K2409">
        <f>IF(G2409&lt;&gt;"PM (Maintenance)", I2409, 0)</f>
        <v>2.5000000993410667E-3</v>
      </c>
      <c r="L2409" s="5">
        <f>MAX(tbl_Fact[[#This Row],[TotalBiscuitsMade]],tbl_Fact[[#This Row],[GoodMadeBiscuits]])</f>
        <v>27</v>
      </c>
      <c r="M2409" s="5">
        <f>IF(tbl_Fact[[#This Row],[Operating_Hours]]&gt;0,tbl_Fact[[#This Row],[Operating_Hours]]*51840,0)</f>
        <v>129.60000514984088</v>
      </c>
    </row>
    <row r="2410" spans="1:13" hidden="1" x14ac:dyDescent="0.2">
      <c r="A2410" t="s">
        <v>5</v>
      </c>
      <c r="B2410" s="1">
        <v>44392.361180555556</v>
      </c>
      <c r="C2410" s="1">
        <v>44392.375567129631</v>
      </c>
      <c r="D2410">
        <v>20.716667175293001</v>
      </c>
      <c r="E2410">
        <v>0</v>
      </c>
      <c r="F2410">
        <v>94</v>
      </c>
      <c r="G2410" t="s">
        <v>44</v>
      </c>
      <c r="H2410" t="s">
        <v>24</v>
      </c>
      <c r="I2410">
        <f>tbl_Fact[[#This Row],[Duration]] / 60</f>
        <v>0.34527778625488337</v>
      </c>
      <c r="J2410">
        <f>IF(OR(G2410="Run Time", G2410="CC (Changeover Cleaning)"), I2410, 0)</f>
        <v>0</v>
      </c>
      <c r="K2410">
        <f>IF(G2410&lt;&gt;"PM (Maintenance)", I2410, 0)</f>
        <v>0.34527778625488337</v>
      </c>
      <c r="L2410" s="5">
        <f>MAX(tbl_Fact[[#This Row],[TotalBiscuitsMade]],tbl_Fact[[#This Row],[GoodMadeBiscuits]])</f>
        <v>94</v>
      </c>
      <c r="M2410" s="5">
        <f>IF(tbl_Fact[[#This Row],[Operating_Hours]]&gt;0,tbl_Fact[[#This Row],[Operating_Hours]]*51840,0)</f>
        <v>0</v>
      </c>
    </row>
    <row r="2411" spans="1:13" hidden="1" x14ac:dyDescent="0.2">
      <c r="A2411" t="s">
        <v>5</v>
      </c>
      <c r="B2411" s="1">
        <v>44392.375567129631</v>
      </c>
      <c r="C2411" s="1">
        <v>44392.375972222224</v>
      </c>
      <c r="D2411">
        <v>0.58333331346511796</v>
      </c>
      <c r="E2411">
        <v>0</v>
      </c>
      <c r="F2411">
        <v>229</v>
      </c>
      <c r="G2411" t="s">
        <v>43</v>
      </c>
      <c r="H2411" t="s">
        <v>24</v>
      </c>
      <c r="I2411">
        <f>tbl_Fact[[#This Row],[Duration]] / 60</f>
        <v>9.7222218910852989E-3</v>
      </c>
      <c r="J2411">
        <f>IF(OR(G2411="Run Time", G2411="CC (Changeover Cleaning)"), I2411, 0)</f>
        <v>9.7222218910852989E-3</v>
      </c>
      <c r="K2411">
        <f>IF(G2411&lt;&gt;"PM (Maintenance)", I2411, 0)</f>
        <v>9.7222218910852989E-3</v>
      </c>
      <c r="L2411" s="5">
        <f>MAX(tbl_Fact[[#This Row],[TotalBiscuitsMade]],tbl_Fact[[#This Row],[GoodMadeBiscuits]])</f>
        <v>229</v>
      </c>
      <c r="M2411" s="5">
        <f>IF(tbl_Fact[[#This Row],[Operating_Hours]]&gt;0,tbl_Fact[[#This Row],[Operating_Hours]]*51840,0)</f>
        <v>503.99998283386191</v>
      </c>
    </row>
    <row r="2412" spans="1:13" hidden="1" x14ac:dyDescent="0.2">
      <c r="A2412" t="s">
        <v>5</v>
      </c>
      <c r="B2412" s="1">
        <v>44392.375972222224</v>
      </c>
      <c r="C2412" s="1">
        <v>44392.376342592594</v>
      </c>
      <c r="D2412">
        <v>0.53333336114883401</v>
      </c>
      <c r="E2412">
        <v>0</v>
      </c>
      <c r="F2412">
        <v>111</v>
      </c>
      <c r="G2412" t="s">
        <v>44</v>
      </c>
      <c r="H2412" t="s">
        <v>24</v>
      </c>
      <c r="I2412">
        <f>tbl_Fact[[#This Row],[Duration]] / 60</f>
        <v>8.8888893524805661E-3</v>
      </c>
      <c r="J2412">
        <f>IF(OR(G2412="Run Time", G2412="CC (Changeover Cleaning)"), I2412, 0)</f>
        <v>0</v>
      </c>
      <c r="K2412">
        <f>IF(G2412&lt;&gt;"PM (Maintenance)", I2412, 0)</f>
        <v>8.8888893524805661E-3</v>
      </c>
      <c r="L2412" s="5">
        <f>MAX(tbl_Fact[[#This Row],[TotalBiscuitsMade]],tbl_Fact[[#This Row],[GoodMadeBiscuits]])</f>
        <v>111</v>
      </c>
      <c r="M2412" s="5">
        <f>IF(tbl_Fact[[#This Row],[Operating_Hours]]&gt;0,tbl_Fact[[#This Row],[Operating_Hours]]*51840,0)</f>
        <v>0</v>
      </c>
    </row>
    <row r="2413" spans="1:13" hidden="1" x14ac:dyDescent="0.2">
      <c r="A2413" t="s">
        <v>5</v>
      </c>
      <c r="B2413" s="1">
        <v>44392.376342592594</v>
      </c>
      <c r="C2413" s="1">
        <v>44392.376446759263</v>
      </c>
      <c r="D2413">
        <v>0.15000000596046401</v>
      </c>
      <c r="E2413">
        <v>0</v>
      </c>
      <c r="F2413">
        <v>415</v>
      </c>
      <c r="G2413" t="s">
        <v>43</v>
      </c>
      <c r="H2413" t="s">
        <v>24</v>
      </c>
      <c r="I2413">
        <f>tbl_Fact[[#This Row],[Duration]] / 60</f>
        <v>2.5000000993410667E-3</v>
      </c>
      <c r="J2413">
        <f>IF(OR(G2413="Run Time", G2413="CC (Changeover Cleaning)"), I2413, 0)</f>
        <v>2.5000000993410667E-3</v>
      </c>
      <c r="K2413">
        <f>IF(G2413&lt;&gt;"PM (Maintenance)", I2413, 0)</f>
        <v>2.5000000993410667E-3</v>
      </c>
      <c r="L2413" s="5">
        <f>MAX(tbl_Fact[[#This Row],[TotalBiscuitsMade]],tbl_Fact[[#This Row],[GoodMadeBiscuits]])</f>
        <v>415</v>
      </c>
      <c r="M2413" s="5">
        <f>IF(tbl_Fact[[#This Row],[Operating_Hours]]&gt;0,tbl_Fact[[#This Row],[Operating_Hours]]*51840,0)</f>
        <v>129.60000514984088</v>
      </c>
    </row>
    <row r="2414" spans="1:13" hidden="1" x14ac:dyDescent="0.2">
      <c r="A2414" t="s">
        <v>5</v>
      </c>
      <c r="B2414" s="1">
        <v>44392.376446759263</v>
      </c>
      <c r="C2414" s="1">
        <v>44392.376666666663</v>
      </c>
      <c r="D2414">
        <v>0.31666666269302401</v>
      </c>
      <c r="E2414">
        <v>0</v>
      </c>
      <c r="F2414">
        <v>364</v>
      </c>
      <c r="G2414" t="s">
        <v>44</v>
      </c>
      <c r="H2414" t="s">
        <v>24</v>
      </c>
      <c r="I2414">
        <f>tbl_Fact[[#This Row],[Duration]] / 60</f>
        <v>5.2777777115504002E-3</v>
      </c>
      <c r="J2414">
        <f>IF(OR(G2414="Run Time", G2414="CC (Changeover Cleaning)"), I2414, 0)</f>
        <v>0</v>
      </c>
      <c r="K2414">
        <f>IF(G2414&lt;&gt;"PM (Maintenance)", I2414, 0)</f>
        <v>5.2777777115504002E-3</v>
      </c>
      <c r="L2414" s="5">
        <f>MAX(tbl_Fact[[#This Row],[TotalBiscuitsMade]],tbl_Fact[[#This Row],[GoodMadeBiscuits]])</f>
        <v>364</v>
      </c>
      <c r="M2414" s="5">
        <f>IF(tbl_Fact[[#This Row],[Operating_Hours]]&gt;0,tbl_Fact[[#This Row],[Operating_Hours]]*51840,0)</f>
        <v>0</v>
      </c>
    </row>
    <row r="2415" spans="1:13" hidden="1" x14ac:dyDescent="0.2">
      <c r="A2415" t="s">
        <v>5</v>
      </c>
      <c r="B2415" s="1">
        <v>44392.376666666663</v>
      </c>
      <c r="C2415" s="1">
        <v>44392.376770833333</v>
      </c>
      <c r="D2415">
        <v>0.15000000596046401</v>
      </c>
      <c r="E2415">
        <v>0</v>
      </c>
      <c r="F2415">
        <v>37</v>
      </c>
      <c r="G2415" t="s">
        <v>43</v>
      </c>
      <c r="H2415" t="s">
        <v>24</v>
      </c>
      <c r="I2415">
        <f>tbl_Fact[[#This Row],[Duration]] / 60</f>
        <v>2.5000000993410667E-3</v>
      </c>
      <c r="J2415">
        <f>IF(OR(G2415="Run Time", G2415="CC (Changeover Cleaning)"), I2415, 0)</f>
        <v>2.5000000993410667E-3</v>
      </c>
      <c r="K2415">
        <f>IF(G2415&lt;&gt;"PM (Maintenance)", I2415, 0)</f>
        <v>2.5000000993410667E-3</v>
      </c>
      <c r="L2415" s="5">
        <f>MAX(tbl_Fact[[#This Row],[TotalBiscuitsMade]],tbl_Fact[[#This Row],[GoodMadeBiscuits]])</f>
        <v>37</v>
      </c>
      <c r="M2415" s="5">
        <f>IF(tbl_Fact[[#This Row],[Operating_Hours]]&gt;0,tbl_Fact[[#This Row],[Operating_Hours]]*51840,0)</f>
        <v>129.60000514984088</v>
      </c>
    </row>
    <row r="2416" spans="1:13" hidden="1" x14ac:dyDescent="0.2">
      <c r="A2416" t="s">
        <v>5</v>
      </c>
      <c r="B2416" s="1">
        <v>44392.376770833333</v>
      </c>
      <c r="C2416" s="1">
        <v>44392.376851851855</v>
      </c>
      <c r="D2416">
        <v>0.116666667163372</v>
      </c>
      <c r="E2416">
        <v>0</v>
      </c>
      <c r="F2416">
        <v>317</v>
      </c>
      <c r="G2416" t="s">
        <v>44</v>
      </c>
      <c r="H2416" t="s">
        <v>24</v>
      </c>
      <c r="I2416">
        <f>tbl_Fact[[#This Row],[Duration]] / 60</f>
        <v>1.9444444527228666E-3</v>
      </c>
      <c r="J2416">
        <f>IF(OR(G2416="Run Time", G2416="CC (Changeover Cleaning)"), I2416, 0)</f>
        <v>0</v>
      </c>
      <c r="K2416">
        <f>IF(G2416&lt;&gt;"PM (Maintenance)", I2416, 0)</f>
        <v>1.9444444527228666E-3</v>
      </c>
      <c r="L2416" s="5">
        <f>MAX(tbl_Fact[[#This Row],[TotalBiscuitsMade]],tbl_Fact[[#This Row],[GoodMadeBiscuits]])</f>
        <v>317</v>
      </c>
      <c r="M2416" s="5">
        <f>IF(tbl_Fact[[#This Row],[Operating_Hours]]&gt;0,tbl_Fact[[#This Row],[Operating_Hours]]*51840,0)</f>
        <v>0</v>
      </c>
    </row>
    <row r="2417" spans="1:13" hidden="1" x14ac:dyDescent="0.2">
      <c r="A2417" t="s">
        <v>5</v>
      </c>
      <c r="B2417" s="1">
        <v>44392.376851851855</v>
      </c>
      <c r="C2417" s="1">
        <v>44392.378298611111</v>
      </c>
      <c r="D2417">
        <v>2.0833332538604701</v>
      </c>
      <c r="E2417">
        <v>0</v>
      </c>
      <c r="F2417">
        <v>170</v>
      </c>
      <c r="G2417" t="s">
        <v>43</v>
      </c>
      <c r="H2417" t="s">
        <v>24</v>
      </c>
      <c r="I2417">
        <f>tbl_Fact[[#This Row],[Duration]] / 60</f>
        <v>3.4722220897674502E-2</v>
      </c>
      <c r="J2417">
        <f>IF(OR(G2417="Run Time", G2417="CC (Changeover Cleaning)"), I2417, 0)</f>
        <v>3.4722220897674502E-2</v>
      </c>
      <c r="K2417">
        <f>IF(G2417&lt;&gt;"PM (Maintenance)", I2417, 0)</f>
        <v>3.4722220897674502E-2</v>
      </c>
      <c r="L2417" s="5">
        <f>MAX(tbl_Fact[[#This Row],[TotalBiscuitsMade]],tbl_Fact[[#This Row],[GoodMadeBiscuits]])</f>
        <v>170</v>
      </c>
      <c r="M2417" s="5">
        <f>IF(tbl_Fact[[#This Row],[Operating_Hours]]&gt;0,tbl_Fact[[#This Row],[Operating_Hours]]*51840,0)</f>
        <v>1799.9999313354463</v>
      </c>
    </row>
    <row r="2418" spans="1:13" hidden="1" x14ac:dyDescent="0.2">
      <c r="A2418" t="s">
        <v>5</v>
      </c>
      <c r="B2418" s="1">
        <v>44392.378298611111</v>
      </c>
      <c r="C2418" s="1">
        <v>44392.378657407404</v>
      </c>
      <c r="D2418">
        <v>0.51666665077209495</v>
      </c>
      <c r="E2418">
        <v>0</v>
      </c>
      <c r="F2418">
        <v>60</v>
      </c>
      <c r="G2418" t="s">
        <v>44</v>
      </c>
      <c r="H2418" t="s">
        <v>24</v>
      </c>
      <c r="I2418">
        <f>tbl_Fact[[#This Row],[Duration]] / 60</f>
        <v>8.6111108462015827E-3</v>
      </c>
      <c r="J2418">
        <f>IF(OR(G2418="Run Time", G2418="CC (Changeover Cleaning)"), I2418, 0)</f>
        <v>0</v>
      </c>
      <c r="K2418">
        <f>IF(G2418&lt;&gt;"PM (Maintenance)", I2418, 0)</f>
        <v>8.6111108462015827E-3</v>
      </c>
      <c r="L2418" s="5">
        <f>MAX(tbl_Fact[[#This Row],[TotalBiscuitsMade]],tbl_Fact[[#This Row],[GoodMadeBiscuits]])</f>
        <v>60</v>
      </c>
      <c r="M2418" s="5">
        <f>IF(tbl_Fact[[#This Row],[Operating_Hours]]&gt;0,tbl_Fact[[#This Row],[Operating_Hours]]*51840,0)</f>
        <v>0</v>
      </c>
    </row>
    <row r="2419" spans="1:13" hidden="1" x14ac:dyDescent="0.2">
      <c r="A2419" t="s">
        <v>5</v>
      </c>
      <c r="B2419" s="1">
        <v>44392.378657407404</v>
      </c>
      <c r="C2419" s="1">
        <v>44392.378692129627</v>
      </c>
      <c r="D2419">
        <v>5.0000000745058101E-2</v>
      </c>
      <c r="E2419">
        <v>0</v>
      </c>
      <c r="F2419">
        <v>144</v>
      </c>
      <c r="G2419" t="s">
        <v>43</v>
      </c>
      <c r="H2419" t="s">
        <v>24</v>
      </c>
      <c r="I2419">
        <f>tbl_Fact[[#This Row],[Duration]] / 60</f>
        <v>8.3333334575096834E-4</v>
      </c>
      <c r="J2419">
        <f>IF(OR(G2419="Run Time", G2419="CC (Changeover Cleaning)"), I2419, 0)</f>
        <v>8.3333334575096834E-4</v>
      </c>
      <c r="K2419">
        <f>IF(G2419&lt;&gt;"PM (Maintenance)", I2419, 0)</f>
        <v>8.3333334575096834E-4</v>
      </c>
      <c r="L2419" s="5">
        <f>MAX(tbl_Fact[[#This Row],[TotalBiscuitsMade]],tbl_Fact[[#This Row],[GoodMadeBiscuits]])</f>
        <v>144</v>
      </c>
      <c r="M2419" s="5">
        <f>IF(tbl_Fact[[#This Row],[Operating_Hours]]&gt;0,tbl_Fact[[#This Row],[Operating_Hours]]*51840,0)</f>
        <v>43.200000643730199</v>
      </c>
    </row>
    <row r="2420" spans="1:13" hidden="1" x14ac:dyDescent="0.2">
      <c r="A2420" t="s">
        <v>5</v>
      </c>
      <c r="B2420" s="1">
        <v>44392.378692129627</v>
      </c>
      <c r="C2420" s="1">
        <v>44392.379155092596</v>
      </c>
      <c r="D2420">
        <v>0.66666668653488204</v>
      </c>
      <c r="E2420">
        <v>0</v>
      </c>
      <c r="F2420">
        <v>422</v>
      </c>
      <c r="G2420" t="s">
        <v>44</v>
      </c>
      <c r="H2420" t="s">
        <v>24</v>
      </c>
      <c r="I2420">
        <f>tbl_Fact[[#This Row],[Duration]] / 60</f>
        <v>1.1111111442248033E-2</v>
      </c>
      <c r="J2420">
        <f>IF(OR(G2420="Run Time", G2420="CC (Changeover Cleaning)"), I2420, 0)</f>
        <v>0</v>
      </c>
      <c r="K2420">
        <f>IF(G2420&lt;&gt;"PM (Maintenance)", I2420, 0)</f>
        <v>1.1111111442248033E-2</v>
      </c>
      <c r="L2420" s="5">
        <f>MAX(tbl_Fact[[#This Row],[TotalBiscuitsMade]],tbl_Fact[[#This Row],[GoodMadeBiscuits]])</f>
        <v>422</v>
      </c>
      <c r="M2420" s="5">
        <f>IF(tbl_Fact[[#This Row],[Operating_Hours]]&gt;0,tbl_Fact[[#This Row],[Operating_Hours]]*51840,0)</f>
        <v>0</v>
      </c>
    </row>
    <row r="2421" spans="1:13" hidden="1" x14ac:dyDescent="0.2">
      <c r="A2421" t="s">
        <v>5</v>
      </c>
      <c r="B2421" s="1">
        <v>44392.379155092596</v>
      </c>
      <c r="C2421" s="1">
        <v>44392.379861111112</v>
      </c>
      <c r="D2421">
        <v>1.0166666507720901</v>
      </c>
      <c r="E2421">
        <v>0</v>
      </c>
      <c r="F2421">
        <v>43</v>
      </c>
      <c r="G2421" t="s">
        <v>43</v>
      </c>
      <c r="H2421" t="s">
        <v>24</v>
      </c>
      <c r="I2421">
        <f>tbl_Fact[[#This Row],[Duration]] / 60</f>
        <v>1.6944444179534834E-2</v>
      </c>
      <c r="J2421">
        <f>IF(OR(G2421="Run Time", G2421="CC (Changeover Cleaning)"), I2421, 0)</f>
        <v>1.6944444179534834E-2</v>
      </c>
      <c r="K2421">
        <f>IF(G2421&lt;&gt;"PM (Maintenance)", I2421, 0)</f>
        <v>1.6944444179534834E-2</v>
      </c>
      <c r="L2421" s="5">
        <f>MAX(tbl_Fact[[#This Row],[TotalBiscuitsMade]],tbl_Fact[[#This Row],[GoodMadeBiscuits]])</f>
        <v>43</v>
      </c>
      <c r="M2421" s="5">
        <f>IF(tbl_Fact[[#This Row],[Operating_Hours]]&gt;0,tbl_Fact[[#This Row],[Operating_Hours]]*51840,0)</f>
        <v>878.39998626708586</v>
      </c>
    </row>
    <row r="2422" spans="1:13" hidden="1" x14ac:dyDescent="0.2">
      <c r="A2422" t="s">
        <v>5</v>
      </c>
      <c r="B2422" s="1">
        <v>44392.379861111112</v>
      </c>
      <c r="C2422" s="1">
        <v>44392.38113425926</v>
      </c>
      <c r="D2422">
        <v>1.8333333730697601</v>
      </c>
      <c r="E2422">
        <v>1228</v>
      </c>
      <c r="F2422">
        <v>1507</v>
      </c>
      <c r="G2422" t="s">
        <v>44</v>
      </c>
      <c r="H2422" t="s">
        <v>24</v>
      </c>
      <c r="I2422">
        <f>tbl_Fact[[#This Row],[Duration]] / 60</f>
        <v>3.0555556217829336E-2</v>
      </c>
      <c r="J2422">
        <f>IF(OR(G2422="Run Time", G2422="CC (Changeover Cleaning)"), I2422, 0)</f>
        <v>0</v>
      </c>
      <c r="K2422">
        <f>IF(G2422&lt;&gt;"PM (Maintenance)", I2422, 0)</f>
        <v>3.0555556217829336E-2</v>
      </c>
      <c r="L2422" s="5">
        <f>MAX(tbl_Fact[[#This Row],[TotalBiscuitsMade]],tbl_Fact[[#This Row],[GoodMadeBiscuits]])</f>
        <v>1507</v>
      </c>
      <c r="M2422" s="5">
        <f>IF(tbl_Fact[[#This Row],[Operating_Hours]]&gt;0,tbl_Fact[[#This Row],[Operating_Hours]]*51840,0)</f>
        <v>0</v>
      </c>
    </row>
    <row r="2423" spans="1:13" hidden="1" x14ac:dyDescent="0.2">
      <c r="A2423" t="s">
        <v>5</v>
      </c>
      <c r="B2423" s="1">
        <v>44392.38113425926</v>
      </c>
      <c r="C2423" s="1">
        <v>44392.384143518517</v>
      </c>
      <c r="D2423">
        <v>4.3333334922790501</v>
      </c>
      <c r="E2423">
        <v>886</v>
      </c>
      <c r="F2423">
        <v>1814</v>
      </c>
      <c r="G2423" t="s">
        <v>43</v>
      </c>
      <c r="H2423" t="s">
        <v>24</v>
      </c>
      <c r="I2423">
        <f>tbl_Fact[[#This Row],[Duration]] / 60</f>
        <v>7.2222224871317506E-2</v>
      </c>
      <c r="J2423">
        <f>IF(OR(G2423="Run Time", G2423="CC (Changeover Cleaning)"), I2423, 0)</f>
        <v>7.2222224871317506E-2</v>
      </c>
      <c r="K2423">
        <f>IF(G2423&lt;&gt;"PM (Maintenance)", I2423, 0)</f>
        <v>7.2222224871317506E-2</v>
      </c>
      <c r="L2423" s="5">
        <f>MAX(tbl_Fact[[#This Row],[TotalBiscuitsMade]],tbl_Fact[[#This Row],[GoodMadeBiscuits]])</f>
        <v>1814</v>
      </c>
      <c r="M2423" s="5">
        <f>IF(tbl_Fact[[#This Row],[Operating_Hours]]&gt;0,tbl_Fact[[#This Row],[Operating_Hours]]*51840,0)</f>
        <v>3744.0001373290993</v>
      </c>
    </row>
    <row r="2424" spans="1:13" hidden="1" x14ac:dyDescent="0.2">
      <c r="A2424" t="s">
        <v>5</v>
      </c>
      <c r="B2424" s="1">
        <v>44392.384143518517</v>
      </c>
      <c r="C2424" s="1">
        <v>44392.384166666663</v>
      </c>
      <c r="D2424">
        <v>3.3333335071802098E-2</v>
      </c>
      <c r="E2424">
        <v>848</v>
      </c>
      <c r="F2424">
        <v>1361</v>
      </c>
      <c r="G2424" t="s">
        <v>44</v>
      </c>
      <c r="H2424" t="s">
        <v>24</v>
      </c>
      <c r="I2424">
        <f>tbl_Fact[[#This Row],[Duration]] / 60</f>
        <v>5.5555558453003495E-4</v>
      </c>
      <c r="J2424">
        <f>IF(OR(G2424="Run Time", G2424="CC (Changeover Cleaning)"), I2424, 0)</f>
        <v>0</v>
      </c>
      <c r="K2424">
        <f>IF(G2424&lt;&gt;"PM (Maintenance)", I2424, 0)</f>
        <v>5.5555558453003495E-4</v>
      </c>
      <c r="L2424" s="5">
        <f>MAX(tbl_Fact[[#This Row],[TotalBiscuitsMade]],tbl_Fact[[#This Row],[GoodMadeBiscuits]])</f>
        <v>1361</v>
      </c>
      <c r="M2424" s="5">
        <f>IF(tbl_Fact[[#This Row],[Operating_Hours]]&gt;0,tbl_Fact[[#This Row],[Operating_Hours]]*51840,0)</f>
        <v>0</v>
      </c>
    </row>
    <row r="2425" spans="1:13" hidden="1" x14ac:dyDescent="0.2">
      <c r="A2425" t="s">
        <v>5</v>
      </c>
      <c r="B2425" s="1">
        <v>44392.384166666663</v>
      </c>
      <c r="C2425" s="1">
        <v>44392.384456018517</v>
      </c>
      <c r="D2425">
        <v>0.41666665673255898</v>
      </c>
      <c r="E2425">
        <v>1337</v>
      </c>
      <c r="F2425">
        <v>1524</v>
      </c>
      <c r="G2425" t="s">
        <v>43</v>
      </c>
      <c r="H2425" t="s">
        <v>24</v>
      </c>
      <c r="I2425">
        <f>tbl_Fact[[#This Row],[Duration]] / 60</f>
        <v>6.9444442788759832E-3</v>
      </c>
      <c r="J2425">
        <f>IF(OR(G2425="Run Time", G2425="CC (Changeover Cleaning)"), I2425, 0)</f>
        <v>6.9444442788759832E-3</v>
      </c>
      <c r="K2425">
        <f>IF(G2425&lt;&gt;"PM (Maintenance)", I2425, 0)</f>
        <v>6.9444442788759832E-3</v>
      </c>
      <c r="L2425" s="5">
        <f>MAX(tbl_Fact[[#This Row],[TotalBiscuitsMade]],tbl_Fact[[#This Row],[GoodMadeBiscuits]])</f>
        <v>1524</v>
      </c>
      <c r="M2425" s="5">
        <f>IF(tbl_Fact[[#This Row],[Operating_Hours]]&gt;0,tbl_Fact[[#This Row],[Operating_Hours]]*51840,0)</f>
        <v>359.99999141693098</v>
      </c>
    </row>
    <row r="2426" spans="1:13" hidden="1" x14ac:dyDescent="0.2">
      <c r="A2426" t="s">
        <v>5</v>
      </c>
      <c r="B2426" s="1">
        <v>44392.384456018517</v>
      </c>
      <c r="C2426" s="1">
        <v>44392.384479166663</v>
      </c>
      <c r="D2426">
        <v>3.3333335071802098E-2</v>
      </c>
      <c r="E2426">
        <v>964</v>
      </c>
      <c r="F2426">
        <v>1802</v>
      </c>
      <c r="G2426" t="s">
        <v>44</v>
      </c>
      <c r="H2426" t="s">
        <v>24</v>
      </c>
      <c r="I2426">
        <f>tbl_Fact[[#This Row],[Duration]] / 60</f>
        <v>5.5555558453003495E-4</v>
      </c>
      <c r="J2426">
        <f>IF(OR(G2426="Run Time", G2426="CC (Changeover Cleaning)"), I2426, 0)</f>
        <v>0</v>
      </c>
      <c r="K2426">
        <f>IF(G2426&lt;&gt;"PM (Maintenance)", I2426, 0)</f>
        <v>5.5555558453003495E-4</v>
      </c>
      <c r="L2426" s="5">
        <f>MAX(tbl_Fact[[#This Row],[TotalBiscuitsMade]],tbl_Fact[[#This Row],[GoodMadeBiscuits]])</f>
        <v>1802</v>
      </c>
      <c r="M2426" s="5">
        <f>IF(tbl_Fact[[#This Row],[Operating_Hours]]&gt;0,tbl_Fact[[#This Row],[Operating_Hours]]*51840,0)</f>
        <v>0</v>
      </c>
    </row>
    <row r="2427" spans="1:13" hidden="1" x14ac:dyDescent="0.2">
      <c r="A2427" t="s">
        <v>5</v>
      </c>
      <c r="B2427" s="1">
        <v>44392.384479166663</v>
      </c>
      <c r="C2427" s="1">
        <v>44392.386388888888</v>
      </c>
      <c r="D2427">
        <v>2.75</v>
      </c>
      <c r="E2427">
        <v>1191</v>
      </c>
      <c r="F2427">
        <v>1577</v>
      </c>
      <c r="G2427" t="s">
        <v>43</v>
      </c>
      <c r="H2427" t="s">
        <v>24</v>
      </c>
      <c r="I2427">
        <f>tbl_Fact[[#This Row],[Duration]] / 60</f>
        <v>4.583333333333333E-2</v>
      </c>
      <c r="J2427">
        <f>IF(OR(G2427="Run Time", G2427="CC (Changeover Cleaning)"), I2427, 0)</f>
        <v>4.583333333333333E-2</v>
      </c>
      <c r="K2427">
        <f>IF(G2427&lt;&gt;"PM (Maintenance)", I2427, 0)</f>
        <v>4.583333333333333E-2</v>
      </c>
      <c r="L2427" s="5">
        <f>MAX(tbl_Fact[[#This Row],[TotalBiscuitsMade]],tbl_Fact[[#This Row],[GoodMadeBiscuits]])</f>
        <v>1577</v>
      </c>
      <c r="M2427" s="5">
        <f>IF(tbl_Fact[[#This Row],[Operating_Hours]]&gt;0,tbl_Fact[[#This Row],[Operating_Hours]]*51840,0)</f>
        <v>2376</v>
      </c>
    </row>
    <row r="2428" spans="1:13" hidden="1" x14ac:dyDescent="0.2">
      <c r="A2428" t="s">
        <v>5</v>
      </c>
      <c r="B2428" s="1">
        <v>44392.386388888888</v>
      </c>
      <c r="C2428" s="1">
        <v>44392.388078703705</v>
      </c>
      <c r="D2428">
        <v>2.4333333969116202</v>
      </c>
      <c r="E2428">
        <v>2514</v>
      </c>
      <c r="F2428">
        <v>3169</v>
      </c>
      <c r="G2428" t="s">
        <v>44</v>
      </c>
      <c r="H2428" t="s">
        <v>24</v>
      </c>
      <c r="I2428">
        <f>tbl_Fact[[#This Row],[Duration]] / 60</f>
        <v>4.0555556615193673E-2</v>
      </c>
      <c r="J2428">
        <f>IF(OR(G2428="Run Time", G2428="CC (Changeover Cleaning)"), I2428, 0)</f>
        <v>0</v>
      </c>
      <c r="K2428">
        <f>IF(G2428&lt;&gt;"PM (Maintenance)", I2428, 0)</f>
        <v>4.0555556615193673E-2</v>
      </c>
      <c r="L2428" s="5">
        <f>MAX(tbl_Fact[[#This Row],[TotalBiscuitsMade]],tbl_Fact[[#This Row],[GoodMadeBiscuits]])</f>
        <v>3169</v>
      </c>
      <c r="M2428" s="5">
        <f>IF(tbl_Fact[[#This Row],[Operating_Hours]]&gt;0,tbl_Fact[[#This Row],[Operating_Hours]]*51840,0)</f>
        <v>0</v>
      </c>
    </row>
    <row r="2429" spans="1:13" hidden="1" x14ac:dyDescent="0.2">
      <c r="A2429" t="s">
        <v>10</v>
      </c>
      <c r="B2429" s="1">
        <v>44392.388009259259</v>
      </c>
      <c r="C2429" s="1">
        <v>44392.388773148145</v>
      </c>
      <c r="D2429">
        <v>1.0916833877563501</v>
      </c>
      <c r="E2429">
        <v>0</v>
      </c>
      <c r="F2429">
        <v>209</v>
      </c>
      <c r="G2429" t="s">
        <v>43</v>
      </c>
      <c r="H2429" t="s">
        <v>24</v>
      </c>
      <c r="I2429">
        <f>tbl_Fact[[#This Row],[Duration]] / 60</f>
        <v>1.8194723129272502E-2</v>
      </c>
      <c r="J2429">
        <f>IF(OR(G2429="Run Time", G2429="CC (Changeover Cleaning)"), I2429, 0)</f>
        <v>1.8194723129272502E-2</v>
      </c>
      <c r="K2429">
        <f>IF(G2429&lt;&gt;"PM (Maintenance)", I2429, 0)</f>
        <v>1.8194723129272502E-2</v>
      </c>
      <c r="L2429" s="5">
        <f>MAX(tbl_Fact[[#This Row],[TotalBiscuitsMade]],tbl_Fact[[#This Row],[GoodMadeBiscuits]])</f>
        <v>209</v>
      </c>
      <c r="M2429" s="5">
        <f>IF(tbl_Fact[[#This Row],[Operating_Hours]]&gt;0,tbl_Fact[[#This Row],[Operating_Hours]]*51840,0)</f>
        <v>943.21444702148654</v>
      </c>
    </row>
    <row r="2430" spans="1:13" hidden="1" x14ac:dyDescent="0.2">
      <c r="A2430" t="s">
        <v>5</v>
      </c>
      <c r="B2430" s="1">
        <v>44392.388078703705</v>
      </c>
      <c r="C2430" s="1">
        <v>44392.389907407407</v>
      </c>
      <c r="D2430">
        <v>2.63333344459534</v>
      </c>
      <c r="E2430">
        <v>2464</v>
      </c>
      <c r="F2430">
        <v>2915</v>
      </c>
      <c r="G2430" t="s">
        <v>43</v>
      </c>
      <c r="H2430" t="s">
        <v>24</v>
      </c>
      <c r="I2430">
        <f>tbl_Fact[[#This Row],[Duration]] / 60</f>
        <v>4.3888890743255665E-2</v>
      </c>
      <c r="J2430">
        <f>IF(OR(G2430="Run Time", G2430="CC (Changeover Cleaning)"), I2430, 0)</f>
        <v>4.3888890743255665E-2</v>
      </c>
      <c r="K2430">
        <f>IF(G2430&lt;&gt;"PM (Maintenance)", I2430, 0)</f>
        <v>4.3888890743255665E-2</v>
      </c>
      <c r="L2430" s="5">
        <f>MAX(tbl_Fact[[#This Row],[TotalBiscuitsMade]],tbl_Fact[[#This Row],[GoodMadeBiscuits]])</f>
        <v>2915</v>
      </c>
      <c r="M2430" s="5">
        <f>IF(tbl_Fact[[#This Row],[Operating_Hours]]&gt;0,tbl_Fact[[#This Row],[Operating_Hours]]*51840,0)</f>
        <v>2275.2000961303738</v>
      </c>
    </row>
    <row r="2431" spans="1:13" hidden="1" x14ac:dyDescent="0.2">
      <c r="A2431" t="s">
        <v>10</v>
      </c>
      <c r="B2431" s="1">
        <v>44392.388773148145</v>
      </c>
      <c r="C2431" s="1">
        <v>44392.388807870368</v>
      </c>
      <c r="D2431">
        <v>5.8316666632890701E-2</v>
      </c>
      <c r="E2431">
        <v>0</v>
      </c>
      <c r="F2431">
        <v>344</v>
      </c>
      <c r="G2431" t="s">
        <v>44</v>
      </c>
      <c r="H2431" t="s">
        <v>24</v>
      </c>
      <c r="I2431">
        <f>tbl_Fact[[#This Row],[Duration]] / 60</f>
        <v>9.7194444388151171E-4</v>
      </c>
      <c r="J2431">
        <f>IF(OR(G2431="Run Time", G2431="CC (Changeover Cleaning)"), I2431, 0)</f>
        <v>0</v>
      </c>
      <c r="K2431">
        <f>IF(G2431&lt;&gt;"PM (Maintenance)", I2431, 0)</f>
        <v>9.7194444388151171E-4</v>
      </c>
      <c r="L2431" s="5">
        <f>MAX(tbl_Fact[[#This Row],[TotalBiscuitsMade]],tbl_Fact[[#This Row],[GoodMadeBiscuits]])</f>
        <v>344</v>
      </c>
      <c r="M2431" s="5">
        <f>IF(tbl_Fact[[#This Row],[Operating_Hours]]&gt;0,tbl_Fact[[#This Row],[Operating_Hours]]*51840,0)</f>
        <v>0</v>
      </c>
    </row>
    <row r="2432" spans="1:13" hidden="1" x14ac:dyDescent="0.2">
      <c r="A2432" t="s">
        <v>10</v>
      </c>
      <c r="B2432" s="1">
        <v>44392.388807870368</v>
      </c>
      <c r="C2432" s="1">
        <v>44392.389791666668</v>
      </c>
      <c r="D2432">
        <v>1.4084833860397299</v>
      </c>
      <c r="E2432">
        <v>0</v>
      </c>
      <c r="F2432">
        <v>276</v>
      </c>
      <c r="G2432" t="s">
        <v>43</v>
      </c>
      <c r="H2432" t="s">
        <v>24</v>
      </c>
      <c r="I2432">
        <f>tbl_Fact[[#This Row],[Duration]] / 60</f>
        <v>2.3474723100662166E-2</v>
      </c>
      <c r="J2432">
        <f>IF(OR(G2432="Run Time", G2432="CC (Changeover Cleaning)"), I2432, 0)</f>
        <v>2.3474723100662166E-2</v>
      </c>
      <c r="K2432">
        <f>IF(G2432&lt;&gt;"PM (Maintenance)", I2432, 0)</f>
        <v>2.3474723100662166E-2</v>
      </c>
      <c r="L2432" s="5">
        <f>MAX(tbl_Fact[[#This Row],[TotalBiscuitsMade]],tbl_Fact[[#This Row],[GoodMadeBiscuits]])</f>
        <v>276</v>
      </c>
      <c r="M2432" s="5">
        <f>IF(tbl_Fact[[#This Row],[Operating_Hours]]&gt;0,tbl_Fact[[#This Row],[Operating_Hours]]*51840,0)</f>
        <v>1216.9296455383267</v>
      </c>
    </row>
    <row r="2433" spans="1:13" hidden="1" x14ac:dyDescent="0.2">
      <c r="A2433" t="s">
        <v>10</v>
      </c>
      <c r="B2433" s="1">
        <v>44392.389791666668</v>
      </c>
      <c r="C2433" s="1">
        <v>44392.808391203704</v>
      </c>
      <c r="D2433">
        <v>602.78912353515602</v>
      </c>
      <c r="E2433">
        <v>0</v>
      </c>
      <c r="F2433">
        <v>4</v>
      </c>
      <c r="G2433" t="s">
        <v>44</v>
      </c>
      <c r="H2433" t="s">
        <v>24</v>
      </c>
      <c r="I2433">
        <f>tbl_Fact[[#This Row],[Duration]] / 60</f>
        <v>10.046485392252601</v>
      </c>
      <c r="J2433">
        <f>IF(OR(G2433="Run Time", G2433="CC (Changeover Cleaning)"), I2433, 0)</f>
        <v>0</v>
      </c>
      <c r="K2433">
        <f>IF(G2433&lt;&gt;"PM (Maintenance)", I2433, 0)</f>
        <v>10.046485392252601</v>
      </c>
      <c r="L2433" s="5">
        <f>MAX(tbl_Fact[[#This Row],[TotalBiscuitsMade]],tbl_Fact[[#This Row],[GoodMadeBiscuits]])</f>
        <v>4</v>
      </c>
      <c r="M2433" s="5">
        <f>IF(tbl_Fact[[#This Row],[Operating_Hours]]&gt;0,tbl_Fact[[#This Row],[Operating_Hours]]*51840,0)</f>
        <v>0</v>
      </c>
    </row>
    <row r="2434" spans="1:13" hidden="1" x14ac:dyDescent="0.2">
      <c r="A2434" t="s">
        <v>5</v>
      </c>
      <c r="B2434" s="1">
        <v>44392.389907407407</v>
      </c>
      <c r="C2434" s="1">
        <v>44392.393518518518</v>
      </c>
      <c r="D2434">
        <v>5.1999998092651403</v>
      </c>
      <c r="E2434">
        <v>5678</v>
      </c>
      <c r="F2434">
        <v>5726</v>
      </c>
      <c r="G2434" t="s">
        <v>44</v>
      </c>
      <c r="H2434" t="s">
        <v>24</v>
      </c>
      <c r="I2434">
        <f>tbl_Fact[[#This Row],[Duration]] / 60</f>
        <v>8.6666663487752343E-2</v>
      </c>
      <c r="J2434">
        <f>IF(OR(G2434="Run Time", G2434="CC (Changeover Cleaning)"), I2434, 0)</f>
        <v>0</v>
      </c>
      <c r="K2434">
        <f>IF(G2434&lt;&gt;"PM (Maintenance)", I2434, 0)</f>
        <v>8.6666663487752343E-2</v>
      </c>
      <c r="L2434" s="5">
        <f>MAX(tbl_Fact[[#This Row],[TotalBiscuitsMade]],tbl_Fact[[#This Row],[GoodMadeBiscuits]])</f>
        <v>5726</v>
      </c>
      <c r="M2434" s="5">
        <f>IF(tbl_Fact[[#This Row],[Operating_Hours]]&gt;0,tbl_Fact[[#This Row],[Operating_Hours]]*51840,0)</f>
        <v>0</v>
      </c>
    </row>
    <row r="2435" spans="1:13" hidden="1" x14ac:dyDescent="0.2">
      <c r="A2435" t="s">
        <v>5</v>
      </c>
      <c r="B2435" s="1">
        <v>44392.393518518518</v>
      </c>
      <c r="C2435" s="1">
        <v>44392.400300925925</v>
      </c>
      <c r="D2435">
        <v>9.7666664123535192</v>
      </c>
      <c r="E2435">
        <v>5431</v>
      </c>
      <c r="F2435">
        <v>5804</v>
      </c>
      <c r="G2435" t="s">
        <v>43</v>
      </c>
      <c r="H2435" t="s">
        <v>24</v>
      </c>
      <c r="I2435">
        <f>tbl_Fact[[#This Row],[Duration]] / 60</f>
        <v>0.16277777353922532</v>
      </c>
      <c r="J2435">
        <f>IF(OR(G2435="Run Time", G2435="CC (Changeover Cleaning)"), I2435, 0)</f>
        <v>0.16277777353922532</v>
      </c>
      <c r="K2435">
        <f>IF(G2435&lt;&gt;"PM (Maintenance)", I2435, 0)</f>
        <v>0.16277777353922532</v>
      </c>
      <c r="L2435" s="5">
        <f>MAX(tbl_Fact[[#This Row],[TotalBiscuitsMade]],tbl_Fact[[#This Row],[GoodMadeBiscuits]])</f>
        <v>5804</v>
      </c>
      <c r="M2435" s="5">
        <f>IF(tbl_Fact[[#This Row],[Operating_Hours]]&gt;0,tbl_Fact[[#This Row],[Operating_Hours]]*51840,0)</f>
        <v>8438.3997802734411</v>
      </c>
    </row>
    <row r="2436" spans="1:13" hidden="1" x14ac:dyDescent="0.2">
      <c r="A2436" t="s">
        <v>5</v>
      </c>
      <c r="B2436" s="1">
        <v>44392.400300925925</v>
      </c>
      <c r="C2436" s="1">
        <v>44392.402499999997</v>
      </c>
      <c r="D2436">
        <v>3.1666667461395299</v>
      </c>
      <c r="E2436">
        <v>7567</v>
      </c>
      <c r="F2436">
        <v>7821</v>
      </c>
      <c r="G2436" t="s">
        <v>44</v>
      </c>
      <c r="H2436" t="s">
        <v>24</v>
      </c>
      <c r="I2436">
        <f>tbl_Fact[[#This Row],[Duration]] / 60</f>
        <v>5.2777779102325499E-2</v>
      </c>
      <c r="J2436">
        <f>IF(OR(G2436="Run Time", G2436="CC (Changeover Cleaning)"), I2436, 0)</f>
        <v>0</v>
      </c>
      <c r="K2436">
        <f>IF(G2436&lt;&gt;"PM (Maintenance)", I2436, 0)</f>
        <v>5.2777779102325499E-2</v>
      </c>
      <c r="L2436" s="5">
        <f>MAX(tbl_Fact[[#This Row],[TotalBiscuitsMade]],tbl_Fact[[#This Row],[GoodMadeBiscuits]])</f>
        <v>7821</v>
      </c>
      <c r="M2436" s="5">
        <f>IF(tbl_Fact[[#This Row],[Operating_Hours]]&gt;0,tbl_Fact[[#This Row],[Operating_Hours]]*51840,0)</f>
        <v>0</v>
      </c>
    </row>
    <row r="2437" spans="1:13" hidden="1" x14ac:dyDescent="0.2">
      <c r="A2437" t="s">
        <v>5</v>
      </c>
      <c r="B2437" s="1">
        <v>44392.402499999997</v>
      </c>
      <c r="C2437" s="1">
        <v>44392.403287037036</v>
      </c>
      <c r="D2437">
        <v>1.13333332538605</v>
      </c>
      <c r="E2437">
        <v>7498</v>
      </c>
      <c r="F2437">
        <v>7808</v>
      </c>
      <c r="G2437" t="s">
        <v>43</v>
      </c>
      <c r="H2437" t="s">
        <v>24</v>
      </c>
      <c r="I2437">
        <f>tbl_Fact[[#This Row],[Duration]] / 60</f>
        <v>1.8888888756434168E-2</v>
      </c>
      <c r="J2437">
        <f>IF(OR(G2437="Run Time", G2437="CC (Changeover Cleaning)"), I2437, 0)</f>
        <v>1.8888888756434168E-2</v>
      </c>
      <c r="K2437">
        <f>IF(G2437&lt;&gt;"PM (Maintenance)", I2437, 0)</f>
        <v>1.8888888756434168E-2</v>
      </c>
      <c r="L2437" s="5">
        <f>MAX(tbl_Fact[[#This Row],[TotalBiscuitsMade]],tbl_Fact[[#This Row],[GoodMadeBiscuits]])</f>
        <v>7808</v>
      </c>
      <c r="M2437" s="5">
        <f>IF(tbl_Fact[[#This Row],[Operating_Hours]]&gt;0,tbl_Fact[[#This Row],[Operating_Hours]]*51840,0)</f>
        <v>979.19999313354731</v>
      </c>
    </row>
    <row r="2438" spans="1:13" hidden="1" x14ac:dyDescent="0.2">
      <c r="A2438" t="s">
        <v>5</v>
      </c>
      <c r="B2438" s="1">
        <v>44392.403287037036</v>
      </c>
      <c r="C2438" s="1">
        <v>44392.408888888887</v>
      </c>
      <c r="D2438">
        <v>8.0666666030883807</v>
      </c>
      <c r="E2438">
        <v>12894</v>
      </c>
      <c r="F2438">
        <v>13591</v>
      </c>
      <c r="G2438" t="s">
        <v>44</v>
      </c>
      <c r="H2438" t="s">
        <v>24</v>
      </c>
      <c r="I2438">
        <f>tbl_Fact[[#This Row],[Duration]] / 60</f>
        <v>0.13444444338480635</v>
      </c>
      <c r="J2438">
        <f>IF(OR(G2438="Run Time", G2438="CC (Changeover Cleaning)"), I2438, 0)</f>
        <v>0</v>
      </c>
      <c r="K2438">
        <f>IF(G2438&lt;&gt;"PM (Maintenance)", I2438, 0)</f>
        <v>0.13444444338480635</v>
      </c>
      <c r="L2438" s="5">
        <f>MAX(tbl_Fact[[#This Row],[TotalBiscuitsMade]],tbl_Fact[[#This Row],[GoodMadeBiscuits]])</f>
        <v>13591</v>
      </c>
      <c r="M2438" s="5">
        <f>IF(tbl_Fact[[#This Row],[Operating_Hours]]&gt;0,tbl_Fact[[#This Row],[Operating_Hours]]*51840,0)</f>
        <v>0</v>
      </c>
    </row>
    <row r="2439" spans="1:13" hidden="1" x14ac:dyDescent="0.2">
      <c r="A2439" t="s">
        <v>5</v>
      </c>
      <c r="B2439" s="1">
        <v>44392.408888888887</v>
      </c>
      <c r="C2439" s="1">
        <v>44392.409513888888</v>
      </c>
      <c r="D2439">
        <v>0.89999997615814198</v>
      </c>
      <c r="E2439">
        <v>13207</v>
      </c>
      <c r="F2439">
        <v>13240</v>
      </c>
      <c r="G2439" t="s">
        <v>43</v>
      </c>
      <c r="H2439" t="s">
        <v>24</v>
      </c>
      <c r="I2439">
        <f>tbl_Fact[[#This Row],[Duration]] / 60</f>
        <v>1.49999996026357E-2</v>
      </c>
      <c r="J2439">
        <f>IF(OR(G2439="Run Time", G2439="CC (Changeover Cleaning)"), I2439, 0)</f>
        <v>1.49999996026357E-2</v>
      </c>
      <c r="K2439">
        <f>IF(G2439&lt;&gt;"PM (Maintenance)", I2439, 0)</f>
        <v>1.49999996026357E-2</v>
      </c>
      <c r="L2439" s="5">
        <f>MAX(tbl_Fact[[#This Row],[TotalBiscuitsMade]],tbl_Fact[[#This Row],[GoodMadeBiscuits]])</f>
        <v>13240</v>
      </c>
      <c r="M2439" s="5">
        <f>IF(tbl_Fact[[#This Row],[Operating_Hours]]&gt;0,tbl_Fact[[#This Row],[Operating_Hours]]*51840,0)</f>
        <v>777.59997940063465</v>
      </c>
    </row>
    <row r="2440" spans="1:13" hidden="1" x14ac:dyDescent="0.2">
      <c r="A2440" t="s">
        <v>5</v>
      </c>
      <c r="B2440" s="1">
        <v>44392.409513888888</v>
      </c>
      <c r="C2440" s="1">
        <v>44392.412418981483</v>
      </c>
      <c r="D2440">
        <v>4.1833333969116202</v>
      </c>
      <c r="E2440">
        <v>15167</v>
      </c>
      <c r="F2440">
        <v>16080</v>
      </c>
      <c r="G2440" t="s">
        <v>44</v>
      </c>
      <c r="H2440" t="s">
        <v>24</v>
      </c>
      <c r="I2440">
        <f>tbl_Fact[[#This Row],[Duration]] / 60</f>
        <v>6.972222328186034E-2</v>
      </c>
      <c r="J2440">
        <f>IF(OR(G2440="Run Time", G2440="CC (Changeover Cleaning)"), I2440, 0)</f>
        <v>0</v>
      </c>
      <c r="K2440">
        <f>IF(G2440&lt;&gt;"PM (Maintenance)", I2440, 0)</f>
        <v>6.972222328186034E-2</v>
      </c>
      <c r="L2440" s="5">
        <f>MAX(tbl_Fact[[#This Row],[TotalBiscuitsMade]],tbl_Fact[[#This Row],[GoodMadeBiscuits]])</f>
        <v>16080</v>
      </c>
      <c r="M2440" s="5">
        <f>IF(tbl_Fact[[#This Row],[Operating_Hours]]&gt;0,tbl_Fact[[#This Row],[Operating_Hours]]*51840,0)</f>
        <v>0</v>
      </c>
    </row>
    <row r="2441" spans="1:13" hidden="1" x14ac:dyDescent="0.2">
      <c r="A2441" t="s">
        <v>5</v>
      </c>
      <c r="B2441" s="1">
        <v>44392.412418981483</v>
      </c>
      <c r="C2441" s="1">
        <v>44392.412638888891</v>
      </c>
      <c r="D2441">
        <v>0.31666666269302401</v>
      </c>
      <c r="E2441">
        <v>15418</v>
      </c>
      <c r="F2441">
        <v>15961</v>
      </c>
      <c r="G2441" t="s">
        <v>43</v>
      </c>
      <c r="H2441" t="s">
        <v>24</v>
      </c>
      <c r="I2441">
        <f>tbl_Fact[[#This Row],[Duration]] / 60</f>
        <v>5.2777777115504002E-3</v>
      </c>
      <c r="J2441">
        <f>IF(OR(G2441="Run Time", G2441="CC (Changeover Cleaning)"), I2441, 0)</f>
        <v>5.2777777115504002E-3</v>
      </c>
      <c r="K2441">
        <f>IF(G2441&lt;&gt;"PM (Maintenance)", I2441, 0)</f>
        <v>5.2777777115504002E-3</v>
      </c>
      <c r="L2441" s="5">
        <f>MAX(tbl_Fact[[#This Row],[TotalBiscuitsMade]],tbl_Fact[[#This Row],[GoodMadeBiscuits]])</f>
        <v>15961</v>
      </c>
      <c r="M2441" s="5">
        <f>IF(tbl_Fact[[#This Row],[Operating_Hours]]&gt;0,tbl_Fact[[#This Row],[Operating_Hours]]*51840,0)</f>
        <v>273.59999656677275</v>
      </c>
    </row>
    <row r="2442" spans="1:13" hidden="1" x14ac:dyDescent="0.2">
      <c r="A2442" t="s">
        <v>5</v>
      </c>
      <c r="B2442" s="1">
        <v>44392.412638888891</v>
      </c>
      <c r="C2442" s="1">
        <v>44392.413599537038</v>
      </c>
      <c r="D2442">
        <v>1.38333332538605</v>
      </c>
      <c r="E2442">
        <v>15974</v>
      </c>
      <c r="F2442">
        <v>16663</v>
      </c>
      <c r="G2442" t="s">
        <v>44</v>
      </c>
      <c r="H2442" t="s">
        <v>24</v>
      </c>
      <c r="I2442">
        <f>tbl_Fact[[#This Row],[Duration]] / 60</f>
        <v>2.3055555423100834E-2</v>
      </c>
      <c r="J2442">
        <f>IF(OR(G2442="Run Time", G2442="CC (Changeover Cleaning)"), I2442, 0)</f>
        <v>0</v>
      </c>
      <c r="K2442">
        <f>IF(G2442&lt;&gt;"PM (Maintenance)", I2442, 0)</f>
        <v>2.3055555423100834E-2</v>
      </c>
      <c r="L2442" s="5">
        <f>MAX(tbl_Fact[[#This Row],[TotalBiscuitsMade]],tbl_Fact[[#This Row],[GoodMadeBiscuits]])</f>
        <v>16663</v>
      </c>
      <c r="M2442" s="5">
        <f>IF(tbl_Fact[[#This Row],[Operating_Hours]]&gt;0,tbl_Fact[[#This Row],[Operating_Hours]]*51840,0)</f>
        <v>0</v>
      </c>
    </row>
    <row r="2443" spans="1:13" hidden="1" x14ac:dyDescent="0.2">
      <c r="A2443" t="s">
        <v>5</v>
      </c>
      <c r="B2443" s="1">
        <v>44392.413599537038</v>
      </c>
      <c r="C2443" s="1">
        <v>44392.414189814815</v>
      </c>
      <c r="D2443">
        <v>0.85000002384185802</v>
      </c>
      <c r="E2443">
        <v>16232</v>
      </c>
      <c r="F2443">
        <v>16421</v>
      </c>
      <c r="G2443" t="s">
        <v>43</v>
      </c>
      <c r="H2443" t="s">
        <v>24</v>
      </c>
      <c r="I2443">
        <f>tbl_Fact[[#This Row],[Duration]] / 60</f>
        <v>1.4166667064030967E-2</v>
      </c>
      <c r="J2443">
        <f>IF(OR(G2443="Run Time", G2443="CC (Changeover Cleaning)"), I2443, 0)</f>
        <v>1.4166667064030967E-2</v>
      </c>
      <c r="K2443">
        <f>IF(G2443&lt;&gt;"PM (Maintenance)", I2443, 0)</f>
        <v>1.4166667064030967E-2</v>
      </c>
      <c r="L2443" s="5">
        <f>MAX(tbl_Fact[[#This Row],[TotalBiscuitsMade]],tbl_Fact[[#This Row],[GoodMadeBiscuits]])</f>
        <v>16421</v>
      </c>
      <c r="M2443" s="5">
        <f>IF(tbl_Fact[[#This Row],[Operating_Hours]]&gt;0,tbl_Fact[[#This Row],[Operating_Hours]]*51840,0)</f>
        <v>734.40002059936535</v>
      </c>
    </row>
    <row r="2444" spans="1:13" hidden="1" x14ac:dyDescent="0.2">
      <c r="A2444" t="s">
        <v>5</v>
      </c>
      <c r="B2444" s="1">
        <v>44392.414189814815</v>
      </c>
      <c r="C2444" s="1">
        <v>44392.416493055556</v>
      </c>
      <c r="D2444">
        <v>3.3166666030883798</v>
      </c>
      <c r="E2444">
        <v>18113</v>
      </c>
      <c r="F2444">
        <v>18442</v>
      </c>
      <c r="G2444" t="s">
        <v>44</v>
      </c>
      <c r="H2444" t="s">
        <v>24</v>
      </c>
      <c r="I2444">
        <f>tbl_Fact[[#This Row],[Duration]] / 60</f>
        <v>5.5277776718139666E-2</v>
      </c>
      <c r="J2444">
        <f>IF(OR(G2444="Run Time", G2444="CC (Changeover Cleaning)"), I2444, 0)</f>
        <v>0</v>
      </c>
      <c r="K2444">
        <f>IF(G2444&lt;&gt;"PM (Maintenance)", I2444, 0)</f>
        <v>5.5277776718139666E-2</v>
      </c>
      <c r="L2444" s="5">
        <f>MAX(tbl_Fact[[#This Row],[TotalBiscuitsMade]],tbl_Fact[[#This Row],[GoodMadeBiscuits]])</f>
        <v>18442</v>
      </c>
      <c r="M2444" s="5">
        <f>IF(tbl_Fact[[#This Row],[Operating_Hours]]&gt;0,tbl_Fact[[#This Row],[Operating_Hours]]*51840,0)</f>
        <v>0</v>
      </c>
    </row>
    <row r="2445" spans="1:13" hidden="1" x14ac:dyDescent="0.2">
      <c r="A2445" t="s">
        <v>5</v>
      </c>
      <c r="B2445" s="1">
        <v>44392.416493055556</v>
      </c>
      <c r="C2445" s="1">
        <v>44392.418368055558</v>
      </c>
      <c r="D2445">
        <v>2.7000000476837198</v>
      </c>
      <c r="E2445">
        <v>17930</v>
      </c>
      <c r="F2445">
        <v>18609</v>
      </c>
      <c r="G2445" t="s">
        <v>43</v>
      </c>
      <c r="H2445" t="s">
        <v>24</v>
      </c>
      <c r="I2445">
        <f>tbl_Fact[[#This Row],[Duration]] / 60</f>
        <v>4.5000000794728663E-2</v>
      </c>
      <c r="J2445">
        <f>IF(OR(G2445="Run Time", G2445="CC (Changeover Cleaning)"), I2445, 0)</f>
        <v>4.5000000794728663E-2</v>
      </c>
      <c r="K2445">
        <f>IF(G2445&lt;&gt;"PM (Maintenance)", I2445, 0)</f>
        <v>4.5000000794728663E-2</v>
      </c>
      <c r="L2445" s="5">
        <f>MAX(tbl_Fact[[#This Row],[TotalBiscuitsMade]],tbl_Fact[[#This Row],[GoodMadeBiscuits]])</f>
        <v>18609</v>
      </c>
      <c r="M2445" s="5">
        <f>IF(tbl_Fact[[#This Row],[Operating_Hours]]&gt;0,tbl_Fact[[#This Row],[Operating_Hours]]*51840,0)</f>
        <v>2332.8000411987341</v>
      </c>
    </row>
    <row r="2446" spans="1:13" hidden="1" x14ac:dyDescent="0.2">
      <c r="A2446" t="s">
        <v>5</v>
      </c>
      <c r="B2446" s="1">
        <v>44392.418368055558</v>
      </c>
      <c r="C2446" s="1">
        <v>44392.435520833336</v>
      </c>
      <c r="D2446">
        <v>24.700000762939499</v>
      </c>
      <c r="E2446">
        <v>35084</v>
      </c>
      <c r="F2446">
        <v>35742</v>
      </c>
      <c r="G2446" t="s">
        <v>44</v>
      </c>
      <c r="H2446" t="s">
        <v>24</v>
      </c>
      <c r="I2446">
        <f>tbl_Fact[[#This Row],[Duration]] / 60</f>
        <v>0.41166667938232498</v>
      </c>
      <c r="J2446">
        <f>IF(OR(G2446="Run Time", G2446="CC (Changeover Cleaning)"), I2446, 0)</f>
        <v>0</v>
      </c>
      <c r="K2446">
        <f>IF(G2446&lt;&gt;"PM (Maintenance)", I2446, 0)</f>
        <v>0.41166667938232498</v>
      </c>
      <c r="L2446" s="5">
        <f>MAX(tbl_Fact[[#This Row],[TotalBiscuitsMade]],tbl_Fact[[#This Row],[GoodMadeBiscuits]])</f>
        <v>35742</v>
      </c>
      <c r="M2446" s="5">
        <f>IF(tbl_Fact[[#This Row],[Operating_Hours]]&gt;0,tbl_Fact[[#This Row],[Operating_Hours]]*51840,0)</f>
        <v>0</v>
      </c>
    </row>
    <row r="2447" spans="1:13" hidden="1" x14ac:dyDescent="0.2">
      <c r="A2447" t="s">
        <v>5</v>
      </c>
      <c r="B2447" s="1">
        <v>44392.435520833336</v>
      </c>
      <c r="C2447" s="1">
        <v>44392.437719907408</v>
      </c>
      <c r="D2447">
        <v>3.1666667461395299</v>
      </c>
      <c r="E2447">
        <v>34964</v>
      </c>
      <c r="F2447">
        <v>35601</v>
      </c>
      <c r="G2447" t="s">
        <v>43</v>
      </c>
      <c r="H2447" t="s">
        <v>24</v>
      </c>
      <c r="I2447">
        <f>tbl_Fact[[#This Row],[Duration]] / 60</f>
        <v>5.2777779102325499E-2</v>
      </c>
      <c r="J2447">
        <f>IF(OR(G2447="Run Time", G2447="CC (Changeover Cleaning)"), I2447, 0)</f>
        <v>5.2777779102325499E-2</v>
      </c>
      <c r="K2447">
        <f>IF(G2447&lt;&gt;"PM (Maintenance)", I2447, 0)</f>
        <v>5.2777779102325499E-2</v>
      </c>
      <c r="L2447" s="5">
        <f>MAX(tbl_Fact[[#This Row],[TotalBiscuitsMade]],tbl_Fact[[#This Row],[GoodMadeBiscuits]])</f>
        <v>35601</v>
      </c>
      <c r="M2447" s="5">
        <f>IF(tbl_Fact[[#This Row],[Operating_Hours]]&gt;0,tbl_Fact[[#This Row],[Operating_Hours]]*51840,0)</f>
        <v>2736.000068664554</v>
      </c>
    </row>
    <row r="2448" spans="1:13" hidden="1" x14ac:dyDescent="0.2">
      <c r="A2448" t="s">
        <v>5</v>
      </c>
      <c r="B2448" s="1">
        <v>44392.437719907408</v>
      </c>
      <c r="C2448" s="1">
        <v>44392.44091435185</v>
      </c>
      <c r="D2448">
        <v>4.5999999046325701</v>
      </c>
      <c r="E2448">
        <v>37829</v>
      </c>
      <c r="F2448">
        <v>38512</v>
      </c>
      <c r="G2448" t="s">
        <v>44</v>
      </c>
      <c r="H2448" t="s">
        <v>24</v>
      </c>
      <c r="I2448">
        <f>tbl_Fact[[#This Row],[Duration]] / 60</f>
        <v>7.6666665077209498E-2</v>
      </c>
      <c r="J2448">
        <f>IF(OR(G2448="Run Time", G2448="CC (Changeover Cleaning)"), I2448, 0)</f>
        <v>0</v>
      </c>
      <c r="K2448">
        <f>IF(G2448&lt;&gt;"PM (Maintenance)", I2448, 0)</f>
        <v>7.6666665077209498E-2</v>
      </c>
      <c r="L2448" s="5">
        <f>MAX(tbl_Fact[[#This Row],[TotalBiscuitsMade]],tbl_Fact[[#This Row],[GoodMadeBiscuits]])</f>
        <v>38512</v>
      </c>
      <c r="M2448" s="5">
        <f>IF(tbl_Fact[[#This Row],[Operating_Hours]]&gt;0,tbl_Fact[[#This Row],[Operating_Hours]]*51840,0)</f>
        <v>0</v>
      </c>
    </row>
    <row r="2449" spans="1:13" hidden="1" x14ac:dyDescent="0.2">
      <c r="A2449" t="s">
        <v>5</v>
      </c>
      <c r="B2449" s="1">
        <v>44392.44091435185</v>
      </c>
      <c r="C2449" s="1">
        <v>44392.44189814815</v>
      </c>
      <c r="D2449">
        <v>1.4166666269302399</v>
      </c>
      <c r="E2449">
        <v>37826</v>
      </c>
      <c r="F2449">
        <v>38614</v>
      </c>
      <c r="G2449" t="s">
        <v>43</v>
      </c>
      <c r="H2449" t="s">
        <v>24</v>
      </c>
      <c r="I2449">
        <f>tbl_Fact[[#This Row],[Duration]] / 60</f>
        <v>2.3611110448837333E-2</v>
      </c>
      <c r="J2449">
        <f>IF(OR(G2449="Run Time", G2449="CC (Changeover Cleaning)"), I2449, 0)</f>
        <v>2.3611110448837333E-2</v>
      </c>
      <c r="K2449">
        <f>IF(G2449&lt;&gt;"PM (Maintenance)", I2449, 0)</f>
        <v>2.3611110448837333E-2</v>
      </c>
      <c r="L2449" s="5">
        <f>MAX(tbl_Fact[[#This Row],[TotalBiscuitsMade]],tbl_Fact[[#This Row],[GoodMadeBiscuits]])</f>
        <v>38614</v>
      </c>
      <c r="M2449" s="5">
        <f>IF(tbl_Fact[[#This Row],[Operating_Hours]]&gt;0,tbl_Fact[[#This Row],[Operating_Hours]]*51840,0)</f>
        <v>1223.9999656677273</v>
      </c>
    </row>
    <row r="2450" spans="1:13" hidden="1" x14ac:dyDescent="0.2">
      <c r="A2450" t="s">
        <v>5</v>
      </c>
      <c r="B2450" s="1">
        <v>44392.44189814815</v>
      </c>
      <c r="C2450" s="1">
        <v>44392.444606481484</v>
      </c>
      <c r="D2450">
        <v>3.9000000953674299</v>
      </c>
      <c r="E2450">
        <v>40361</v>
      </c>
      <c r="F2450">
        <v>41209</v>
      </c>
      <c r="G2450" t="s">
        <v>44</v>
      </c>
      <c r="H2450" t="s">
        <v>24</v>
      </c>
      <c r="I2450">
        <f>tbl_Fact[[#This Row],[Duration]] / 60</f>
        <v>6.5000001589457165E-2</v>
      </c>
      <c r="J2450">
        <f>IF(OR(G2450="Run Time", G2450="CC (Changeover Cleaning)"), I2450, 0)</f>
        <v>0</v>
      </c>
      <c r="K2450">
        <f>IF(G2450&lt;&gt;"PM (Maintenance)", I2450, 0)</f>
        <v>6.5000001589457165E-2</v>
      </c>
      <c r="L2450" s="5">
        <f>MAX(tbl_Fact[[#This Row],[TotalBiscuitsMade]],tbl_Fact[[#This Row],[GoodMadeBiscuits]])</f>
        <v>41209</v>
      </c>
      <c r="M2450" s="5">
        <f>IF(tbl_Fact[[#This Row],[Operating_Hours]]&gt;0,tbl_Fact[[#This Row],[Operating_Hours]]*51840,0)</f>
        <v>0</v>
      </c>
    </row>
    <row r="2451" spans="1:13" hidden="1" x14ac:dyDescent="0.2">
      <c r="A2451" t="s">
        <v>5</v>
      </c>
      <c r="B2451" s="1">
        <v>44392.444606481484</v>
      </c>
      <c r="C2451" s="1">
        <v>44392.44809027778</v>
      </c>
      <c r="D2451">
        <v>5.0166668891906703</v>
      </c>
      <c r="E2451">
        <v>40592</v>
      </c>
      <c r="F2451">
        <v>40933</v>
      </c>
      <c r="G2451" t="s">
        <v>43</v>
      </c>
      <c r="H2451" t="s">
        <v>24</v>
      </c>
      <c r="I2451">
        <f>tbl_Fact[[#This Row],[Duration]] / 60</f>
        <v>8.3611114819844498E-2</v>
      </c>
      <c r="J2451">
        <f>IF(OR(G2451="Run Time", G2451="CC (Changeover Cleaning)"), I2451, 0)</f>
        <v>8.3611114819844498E-2</v>
      </c>
      <c r="K2451">
        <f>IF(G2451&lt;&gt;"PM (Maintenance)", I2451, 0)</f>
        <v>8.3611114819844498E-2</v>
      </c>
      <c r="L2451" s="5">
        <f>MAX(tbl_Fact[[#This Row],[TotalBiscuitsMade]],tbl_Fact[[#This Row],[GoodMadeBiscuits]])</f>
        <v>40933</v>
      </c>
      <c r="M2451" s="5">
        <f>IF(tbl_Fact[[#This Row],[Operating_Hours]]&gt;0,tbl_Fact[[#This Row],[Operating_Hours]]*51840,0)</f>
        <v>4334.4001922607385</v>
      </c>
    </row>
    <row r="2452" spans="1:13" hidden="1" x14ac:dyDescent="0.2">
      <c r="A2452" t="s">
        <v>5</v>
      </c>
      <c r="B2452" s="1">
        <v>44392.44809027778</v>
      </c>
      <c r="C2452" s="1">
        <v>44392.449363425927</v>
      </c>
      <c r="D2452">
        <v>1.8333333730697601</v>
      </c>
      <c r="E2452">
        <v>41731</v>
      </c>
      <c r="F2452">
        <v>42140</v>
      </c>
      <c r="G2452" t="s">
        <v>44</v>
      </c>
      <c r="H2452" t="s">
        <v>24</v>
      </c>
      <c r="I2452">
        <f>tbl_Fact[[#This Row],[Duration]] / 60</f>
        <v>3.0555556217829336E-2</v>
      </c>
      <c r="J2452">
        <f>IF(OR(G2452="Run Time", G2452="CC (Changeover Cleaning)"), I2452, 0)</f>
        <v>0</v>
      </c>
      <c r="K2452">
        <f>IF(G2452&lt;&gt;"PM (Maintenance)", I2452, 0)</f>
        <v>3.0555556217829336E-2</v>
      </c>
      <c r="L2452" s="5">
        <f>MAX(tbl_Fact[[#This Row],[TotalBiscuitsMade]],tbl_Fact[[#This Row],[GoodMadeBiscuits]])</f>
        <v>42140</v>
      </c>
      <c r="M2452" s="5">
        <f>IF(tbl_Fact[[#This Row],[Operating_Hours]]&gt;0,tbl_Fact[[#This Row],[Operating_Hours]]*51840,0)</f>
        <v>0</v>
      </c>
    </row>
    <row r="2453" spans="1:13" hidden="1" x14ac:dyDescent="0.2">
      <c r="A2453" t="s">
        <v>5</v>
      </c>
      <c r="B2453" s="1">
        <v>44392.449363425927</v>
      </c>
      <c r="C2453" s="1">
        <v>44392.450925925928</v>
      </c>
      <c r="D2453">
        <v>2.25</v>
      </c>
      <c r="E2453">
        <v>41684</v>
      </c>
      <c r="F2453">
        <v>42019</v>
      </c>
      <c r="G2453" t="s">
        <v>43</v>
      </c>
      <c r="H2453" t="s">
        <v>24</v>
      </c>
      <c r="I2453">
        <f>tbl_Fact[[#This Row],[Duration]] / 60</f>
        <v>3.7499999999999999E-2</v>
      </c>
      <c r="J2453">
        <f>IF(OR(G2453="Run Time", G2453="CC (Changeover Cleaning)"), I2453, 0)</f>
        <v>3.7499999999999999E-2</v>
      </c>
      <c r="K2453">
        <f>IF(G2453&lt;&gt;"PM (Maintenance)", I2453, 0)</f>
        <v>3.7499999999999999E-2</v>
      </c>
      <c r="L2453" s="5">
        <f>MAX(tbl_Fact[[#This Row],[TotalBiscuitsMade]],tbl_Fact[[#This Row],[GoodMadeBiscuits]])</f>
        <v>42019</v>
      </c>
      <c r="M2453" s="5">
        <f>IF(tbl_Fact[[#This Row],[Operating_Hours]]&gt;0,tbl_Fact[[#This Row],[Operating_Hours]]*51840,0)</f>
        <v>1944</v>
      </c>
    </row>
    <row r="2454" spans="1:13" hidden="1" x14ac:dyDescent="0.2">
      <c r="A2454" t="s">
        <v>5</v>
      </c>
      <c r="B2454" s="1">
        <v>44392.450925925928</v>
      </c>
      <c r="C2454" s="1">
        <v>44392.450949074075</v>
      </c>
      <c r="D2454">
        <v>3.3333335071802098E-2</v>
      </c>
      <c r="E2454">
        <v>41358</v>
      </c>
      <c r="F2454">
        <v>41886</v>
      </c>
      <c r="G2454" t="s">
        <v>44</v>
      </c>
      <c r="H2454" t="s">
        <v>24</v>
      </c>
      <c r="I2454">
        <f>tbl_Fact[[#This Row],[Duration]] / 60</f>
        <v>5.5555558453003495E-4</v>
      </c>
      <c r="J2454">
        <f>IF(OR(G2454="Run Time", G2454="CC (Changeover Cleaning)"), I2454, 0)</f>
        <v>0</v>
      </c>
      <c r="K2454">
        <f>IF(G2454&lt;&gt;"PM (Maintenance)", I2454, 0)</f>
        <v>5.5555558453003495E-4</v>
      </c>
      <c r="L2454" s="5">
        <f>MAX(tbl_Fact[[#This Row],[TotalBiscuitsMade]],tbl_Fact[[#This Row],[GoodMadeBiscuits]])</f>
        <v>41886</v>
      </c>
      <c r="M2454" s="5">
        <f>IF(tbl_Fact[[#This Row],[Operating_Hours]]&gt;0,tbl_Fact[[#This Row],[Operating_Hours]]*51840,0)</f>
        <v>0</v>
      </c>
    </row>
    <row r="2455" spans="1:13" hidden="1" x14ac:dyDescent="0.2">
      <c r="A2455" t="s">
        <v>5</v>
      </c>
      <c r="B2455" s="1">
        <v>44392.450949074075</v>
      </c>
      <c r="C2455" s="1">
        <v>44392.451111111113</v>
      </c>
      <c r="D2455">
        <v>0.233333334326744</v>
      </c>
      <c r="E2455">
        <v>41430</v>
      </c>
      <c r="F2455">
        <v>42084</v>
      </c>
      <c r="G2455" t="s">
        <v>43</v>
      </c>
      <c r="H2455" t="s">
        <v>24</v>
      </c>
      <c r="I2455">
        <f>tbl_Fact[[#This Row],[Duration]] / 60</f>
        <v>3.8888889054457332E-3</v>
      </c>
      <c r="J2455">
        <f>IF(OR(G2455="Run Time", G2455="CC (Changeover Cleaning)"), I2455, 0)</f>
        <v>3.8888889054457332E-3</v>
      </c>
      <c r="K2455">
        <f>IF(G2455&lt;&gt;"PM (Maintenance)", I2455, 0)</f>
        <v>3.8888889054457332E-3</v>
      </c>
      <c r="L2455" s="5">
        <f>MAX(tbl_Fact[[#This Row],[TotalBiscuitsMade]],tbl_Fact[[#This Row],[GoodMadeBiscuits]])</f>
        <v>42084</v>
      </c>
      <c r="M2455" s="5">
        <f>IF(tbl_Fact[[#This Row],[Operating_Hours]]&gt;0,tbl_Fact[[#This Row],[Operating_Hours]]*51840,0)</f>
        <v>201.6000008583068</v>
      </c>
    </row>
    <row r="2456" spans="1:13" hidden="1" x14ac:dyDescent="0.2">
      <c r="A2456" t="s">
        <v>5</v>
      </c>
      <c r="B2456" s="1">
        <v>44392.451111111113</v>
      </c>
      <c r="C2456" s="1">
        <v>44392.45113425926</v>
      </c>
      <c r="D2456">
        <v>3.3333335071802098E-2</v>
      </c>
      <c r="E2456">
        <v>41752</v>
      </c>
      <c r="F2456">
        <v>41933</v>
      </c>
      <c r="G2456" t="s">
        <v>44</v>
      </c>
      <c r="H2456" t="s">
        <v>24</v>
      </c>
      <c r="I2456">
        <f>tbl_Fact[[#This Row],[Duration]] / 60</f>
        <v>5.5555558453003495E-4</v>
      </c>
      <c r="J2456">
        <f>IF(OR(G2456="Run Time", G2456="CC (Changeover Cleaning)"), I2456, 0)</f>
        <v>0</v>
      </c>
      <c r="K2456">
        <f>IF(G2456&lt;&gt;"PM (Maintenance)", I2456, 0)</f>
        <v>5.5555558453003495E-4</v>
      </c>
      <c r="L2456" s="5">
        <f>MAX(tbl_Fact[[#This Row],[TotalBiscuitsMade]],tbl_Fact[[#This Row],[GoodMadeBiscuits]])</f>
        <v>41933</v>
      </c>
      <c r="M2456" s="5">
        <f>IF(tbl_Fact[[#This Row],[Operating_Hours]]&gt;0,tbl_Fact[[#This Row],[Operating_Hours]]*51840,0)</f>
        <v>0</v>
      </c>
    </row>
    <row r="2457" spans="1:13" hidden="1" x14ac:dyDescent="0.2">
      <c r="A2457" t="s">
        <v>5</v>
      </c>
      <c r="B2457" s="1">
        <v>44392.45113425926</v>
      </c>
      <c r="C2457" s="1">
        <v>44392.452002314814</v>
      </c>
      <c r="D2457">
        <v>1.25</v>
      </c>
      <c r="E2457">
        <v>41465</v>
      </c>
      <c r="F2457">
        <v>41952</v>
      </c>
      <c r="G2457" t="s">
        <v>43</v>
      </c>
      <c r="H2457" t="s">
        <v>24</v>
      </c>
      <c r="I2457">
        <f>tbl_Fact[[#This Row],[Duration]] / 60</f>
        <v>2.0833333333333332E-2</v>
      </c>
      <c r="J2457">
        <f>IF(OR(G2457="Run Time", G2457="CC (Changeover Cleaning)"), I2457, 0)</f>
        <v>2.0833333333333332E-2</v>
      </c>
      <c r="K2457">
        <f>IF(G2457&lt;&gt;"PM (Maintenance)", I2457, 0)</f>
        <v>2.0833333333333332E-2</v>
      </c>
      <c r="L2457" s="5">
        <f>MAX(tbl_Fact[[#This Row],[TotalBiscuitsMade]],tbl_Fact[[#This Row],[GoodMadeBiscuits]])</f>
        <v>41952</v>
      </c>
      <c r="M2457" s="5">
        <f>IF(tbl_Fact[[#This Row],[Operating_Hours]]&gt;0,tbl_Fact[[#This Row],[Operating_Hours]]*51840,0)</f>
        <v>1080</v>
      </c>
    </row>
    <row r="2458" spans="1:13" hidden="1" x14ac:dyDescent="0.2">
      <c r="A2458" t="s">
        <v>5</v>
      </c>
      <c r="B2458" s="1">
        <v>44392.452002314814</v>
      </c>
      <c r="C2458" s="1">
        <v>44392.452523148146</v>
      </c>
      <c r="D2458">
        <v>0.75</v>
      </c>
      <c r="E2458">
        <v>42017</v>
      </c>
      <c r="F2458">
        <v>42547</v>
      </c>
      <c r="G2458" t="s">
        <v>44</v>
      </c>
      <c r="H2458" t="s">
        <v>24</v>
      </c>
      <c r="I2458">
        <f>tbl_Fact[[#This Row],[Duration]] / 60</f>
        <v>1.2500000000000001E-2</v>
      </c>
      <c r="J2458">
        <f>IF(OR(G2458="Run Time", G2458="CC (Changeover Cleaning)"), I2458, 0)</f>
        <v>0</v>
      </c>
      <c r="K2458">
        <f>IF(G2458&lt;&gt;"PM (Maintenance)", I2458, 0)</f>
        <v>1.2500000000000001E-2</v>
      </c>
      <c r="L2458" s="5">
        <f>MAX(tbl_Fact[[#This Row],[TotalBiscuitsMade]],tbl_Fact[[#This Row],[GoodMadeBiscuits]])</f>
        <v>42547</v>
      </c>
      <c r="M2458" s="5">
        <f>IF(tbl_Fact[[#This Row],[Operating_Hours]]&gt;0,tbl_Fact[[#This Row],[Operating_Hours]]*51840,0)</f>
        <v>0</v>
      </c>
    </row>
    <row r="2459" spans="1:13" hidden="1" x14ac:dyDescent="0.2">
      <c r="A2459" t="s">
        <v>5</v>
      </c>
      <c r="B2459" s="1">
        <v>44392.452523148146</v>
      </c>
      <c r="C2459" s="1">
        <v>44392.453090277777</v>
      </c>
      <c r="D2459">
        <v>0.81666666269302401</v>
      </c>
      <c r="E2459">
        <v>42050</v>
      </c>
      <c r="F2459">
        <v>42322</v>
      </c>
      <c r="G2459" t="s">
        <v>43</v>
      </c>
      <c r="H2459" t="s">
        <v>24</v>
      </c>
      <c r="I2459">
        <f>tbl_Fact[[#This Row],[Duration]] / 60</f>
        <v>1.3611111044883734E-2</v>
      </c>
      <c r="J2459">
        <f>IF(OR(G2459="Run Time", G2459="CC (Changeover Cleaning)"), I2459, 0)</f>
        <v>1.3611111044883734E-2</v>
      </c>
      <c r="K2459">
        <f>IF(G2459&lt;&gt;"PM (Maintenance)", I2459, 0)</f>
        <v>1.3611111044883734E-2</v>
      </c>
      <c r="L2459" s="5">
        <f>MAX(tbl_Fact[[#This Row],[TotalBiscuitsMade]],tbl_Fact[[#This Row],[GoodMadeBiscuits]])</f>
        <v>42322</v>
      </c>
      <c r="M2459" s="5">
        <f>IF(tbl_Fact[[#This Row],[Operating_Hours]]&gt;0,tbl_Fact[[#This Row],[Operating_Hours]]*51840,0)</f>
        <v>705.5999965667728</v>
      </c>
    </row>
    <row r="2460" spans="1:13" hidden="1" x14ac:dyDescent="0.2">
      <c r="A2460" t="s">
        <v>5</v>
      </c>
      <c r="B2460" s="1">
        <v>44392.453090277777</v>
      </c>
      <c r="C2460" s="1">
        <v>44392.455879629626</v>
      </c>
      <c r="D2460">
        <v>4.0166668891906703</v>
      </c>
      <c r="E2460">
        <v>44466</v>
      </c>
      <c r="F2460">
        <v>45070</v>
      </c>
      <c r="G2460" t="s">
        <v>44</v>
      </c>
      <c r="H2460" t="s">
        <v>24</v>
      </c>
      <c r="I2460">
        <f>tbl_Fact[[#This Row],[Duration]] / 60</f>
        <v>6.6944448153177835E-2</v>
      </c>
      <c r="J2460">
        <f>IF(OR(G2460="Run Time", G2460="CC (Changeover Cleaning)"), I2460, 0)</f>
        <v>0</v>
      </c>
      <c r="K2460">
        <f>IF(G2460&lt;&gt;"PM (Maintenance)", I2460, 0)</f>
        <v>6.6944448153177835E-2</v>
      </c>
      <c r="L2460" s="5">
        <f>MAX(tbl_Fact[[#This Row],[TotalBiscuitsMade]],tbl_Fact[[#This Row],[GoodMadeBiscuits]])</f>
        <v>45070</v>
      </c>
      <c r="M2460" s="5">
        <f>IF(tbl_Fact[[#This Row],[Operating_Hours]]&gt;0,tbl_Fact[[#This Row],[Operating_Hours]]*51840,0)</f>
        <v>0</v>
      </c>
    </row>
    <row r="2461" spans="1:13" hidden="1" x14ac:dyDescent="0.2">
      <c r="A2461" t="s">
        <v>5</v>
      </c>
      <c r="B2461" s="1">
        <v>44392.455879629626</v>
      </c>
      <c r="C2461" s="1">
        <v>44392.457291666666</v>
      </c>
      <c r="D2461">
        <v>2.0333333015441899</v>
      </c>
      <c r="E2461">
        <v>44548</v>
      </c>
      <c r="F2461">
        <v>44943</v>
      </c>
      <c r="G2461" t="s">
        <v>43</v>
      </c>
      <c r="H2461" t="s">
        <v>24</v>
      </c>
      <c r="I2461">
        <f>tbl_Fact[[#This Row],[Duration]] / 60</f>
        <v>3.3888888359069828E-2</v>
      </c>
      <c r="J2461">
        <f>IF(OR(G2461="Run Time", G2461="CC (Changeover Cleaning)"), I2461, 0)</f>
        <v>3.3888888359069828E-2</v>
      </c>
      <c r="K2461">
        <f>IF(G2461&lt;&gt;"PM (Maintenance)", I2461, 0)</f>
        <v>3.3888888359069828E-2</v>
      </c>
      <c r="L2461" s="5">
        <f>MAX(tbl_Fact[[#This Row],[TotalBiscuitsMade]],tbl_Fact[[#This Row],[GoodMadeBiscuits]])</f>
        <v>44943</v>
      </c>
      <c r="M2461" s="5">
        <f>IF(tbl_Fact[[#This Row],[Operating_Hours]]&gt;0,tbl_Fact[[#This Row],[Operating_Hours]]*51840,0)</f>
        <v>1756.7999725341799</v>
      </c>
    </row>
    <row r="2462" spans="1:13" hidden="1" x14ac:dyDescent="0.2">
      <c r="A2462" t="s">
        <v>5</v>
      </c>
      <c r="B2462" s="1">
        <v>44392.457291666666</v>
      </c>
      <c r="C2462" s="1">
        <v>44392.461550925924</v>
      </c>
      <c r="D2462">
        <v>6.1333332061767596</v>
      </c>
      <c r="E2462">
        <v>48914</v>
      </c>
      <c r="F2462">
        <v>49223</v>
      </c>
      <c r="G2462" t="s">
        <v>44</v>
      </c>
      <c r="H2462" t="s">
        <v>24</v>
      </c>
      <c r="I2462">
        <f>tbl_Fact[[#This Row],[Duration]] / 60</f>
        <v>0.10222222010294599</v>
      </c>
      <c r="J2462">
        <f>IF(OR(G2462="Run Time", G2462="CC (Changeover Cleaning)"), I2462, 0)</f>
        <v>0</v>
      </c>
      <c r="K2462">
        <f>IF(G2462&lt;&gt;"PM (Maintenance)", I2462, 0)</f>
        <v>0.10222222010294599</v>
      </c>
      <c r="L2462" s="5">
        <f>MAX(tbl_Fact[[#This Row],[TotalBiscuitsMade]],tbl_Fact[[#This Row],[GoodMadeBiscuits]])</f>
        <v>49223</v>
      </c>
      <c r="M2462" s="5">
        <f>IF(tbl_Fact[[#This Row],[Operating_Hours]]&gt;0,tbl_Fact[[#This Row],[Operating_Hours]]*51840,0)</f>
        <v>0</v>
      </c>
    </row>
    <row r="2463" spans="1:13" hidden="1" x14ac:dyDescent="0.2">
      <c r="A2463" t="s">
        <v>5</v>
      </c>
      <c r="B2463" s="1">
        <v>44392.461550925924</v>
      </c>
      <c r="C2463" s="1">
        <v>44392.467395833337</v>
      </c>
      <c r="D2463">
        <v>8.4166669845581108</v>
      </c>
      <c r="E2463">
        <v>48473</v>
      </c>
      <c r="F2463">
        <v>48971</v>
      </c>
      <c r="G2463" t="s">
        <v>43</v>
      </c>
      <c r="H2463" t="s">
        <v>24</v>
      </c>
      <c r="I2463">
        <f>tbl_Fact[[#This Row],[Duration]] / 60</f>
        <v>0.14027778307596853</v>
      </c>
      <c r="J2463">
        <f>IF(OR(G2463="Run Time", G2463="CC (Changeover Cleaning)"), I2463, 0)</f>
        <v>0.14027778307596853</v>
      </c>
      <c r="K2463">
        <f>IF(G2463&lt;&gt;"PM (Maintenance)", I2463, 0)</f>
        <v>0.14027778307596853</v>
      </c>
      <c r="L2463" s="5">
        <f>MAX(tbl_Fact[[#This Row],[TotalBiscuitsMade]],tbl_Fact[[#This Row],[GoodMadeBiscuits]])</f>
        <v>48971</v>
      </c>
      <c r="M2463" s="5">
        <f>IF(tbl_Fact[[#This Row],[Operating_Hours]]&gt;0,tbl_Fact[[#This Row],[Operating_Hours]]*51840,0)</f>
        <v>7272.0002746582086</v>
      </c>
    </row>
    <row r="2464" spans="1:13" hidden="1" x14ac:dyDescent="0.2">
      <c r="A2464" t="s">
        <v>5</v>
      </c>
      <c r="B2464" s="1">
        <v>44392.467395833337</v>
      </c>
      <c r="C2464" s="1">
        <v>44392.469953703701</v>
      </c>
      <c r="D2464">
        <v>3.6833333969116202</v>
      </c>
      <c r="E2464">
        <v>51044</v>
      </c>
      <c r="F2464">
        <v>51487</v>
      </c>
      <c r="G2464" t="s">
        <v>44</v>
      </c>
      <c r="H2464" t="s">
        <v>24</v>
      </c>
      <c r="I2464">
        <f>tbl_Fact[[#This Row],[Duration]] / 60</f>
        <v>6.1388889948527002E-2</v>
      </c>
      <c r="J2464">
        <f>IF(OR(G2464="Run Time", G2464="CC (Changeover Cleaning)"), I2464, 0)</f>
        <v>0</v>
      </c>
      <c r="K2464">
        <f>IF(G2464&lt;&gt;"PM (Maintenance)", I2464, 0)</f>
        <v>6.1388889948527002E-2</v>
      </c>
      <c r="L2464" s="5">
        <f>MAX(tbl_Fact[[#This Row],[TotalBiscuitsMade]],tbl_Fact[[#This Row],[GoodMadeBiscuits]])</f>
        <v>51487</v>
      </c>
      <c r="M2464" s="5">
        <f>IF(tbl_Fact[[#This Row],[Operating_Hours]]&gt;0,tbl_Fact[[#This Row],[Operating_Hours]]*51840,0)</f>
        <v>0</v>
      </c>
    </row>
    <row r="2465" spans="1:13" hidden="1" x14ac:dyDescent="0.2">
      <c r="A2465" t="s">
        <v>5</v>
      </c>
      <c r="B2465" s="1">
        <v>44392.469953703701</v>
      </c>
      <c r="C2465" s="1">
        <v>44392.470358796294</v>
      </c>
      <c r="D2465">
        <v>0.58333331346511796</v>
      </c>
      <c r="E2465">
        <v>51023</v>
      </c>
      <c r="F2465">
        <v>51372</v>
      </c>
      <c r="G2465" t="s">
        <v>43</v>
      </c>
      <c r="H2465" t="s">
        <v>24</v>
      </c>
      <c r="I2465">
        <f>tbl_Fact[[#This Row],[Duration]] / 60</f>
        <v>9.7222218910852989E-3</v>
      </c>
      <c r="J2465">
        <f>IF(OR(G2465="Run Time", G2465="CC (Changeover Cleaning)"), I2465, 0)</f>
        <v>9.7222218910852989E-3</v>
      </c>
      <c r="K2465">
        <f>IF(G2465&lt;&gt;"PM (Maintenance)", I2465, 0)</f>
        <v>9.7222218910852989E-3</v>
      </c>
      <c r="L2465" s="5">
        <f>MAX(tbl_Fact[[#This Row],[TotalBiscuitsMade]],tbl_Fact[[#This Row],[GoodMadeBiscuits]])</f>
        <v>51372</v>
      </c>
      <c r="M2465" s="5">
        <f>IF(tbl_Fact[[#This Row],[Operating_Hours]]&gt;0,tbl_Fact[[#This Row],[Operating_Hours]]*51840,0)</f>
        <v>503.99998283386191</v>
      </c>
    </row>
    <row r="2466" spans="1:13" hidden="1" x14ac:dyDescent="0.2">
      <c r="A2466" t="s">
        <v>5</v>
      </c>
      <c r="B2466" s="1">
        <v>44392.470358796294</v>
      </c>
      <c r="C2466" s="1">
        <v>44392.470752314817</v>
      </c>
      <c r="D2466">
        <v>0.56666666269302401</v>
      </c>
      <c r="E2466">
        <v>51114</v>
      </c>
      <c r="F2466">
        <v>51560</v>
      </c>
      <c r="G2466" t="s">
        <v>44</v>
      </c>
      <c r="H2466" t="s">
        <v>24</v>
      </c>
      <c r="I2466">
        <f>tbl_Fact[[#This Row],[Duration]] / 60</f>
        <v>9.4444443782170668E-3</v>
      </c>
      <c r="J2466">
        <f>IF(OR(G2466="Run Time", G2466="CC (Changeover Cleaning)"), I2466, 0)</f>
        <v>0</v>
      </c>
      <c r="K2466">
        <f>IF(G2466&lt;&gt;"PM (Maintenance)", I2466, 0)</f>
        <v>9.4444443782170668E-3</v>
      </c>
      <c r="L2466" s="5">
        <f>MAX(tbl_Fact[[#This Row],[TotalBiscuitsMade]],tbl_Fact[[#This Row],[GoodMadeBiscuits]])</f>
        <v>51560</v>
      </c>
      <c r="M2466" s="5">
        <f>IF(tbl_Fact[[#This Row],[Operating_Hours]]&gt;0,tbl_Fact[[#This Row],[Operating_Hours]]*51840,0)</f>
        <v>0</v>
      </c>
    </row>
    <row r="2467" spans="1:13" hidden="1" x14ac:dyDescent="0.2">
      <c r="A2467" t="s">
        <v>5</v>
      </c>
      <c r="B2467" s="1">
        <v>44392.470752314817</v>
      </c>
      <c r="C2467" s="1">
        <v>44392.476585648146</v>
      </c>
      <c r="D2467">
        <v>8.3999996185302699</v>
      </c>
      <c r="E2467">
        <v>50948</v>
      </c>
      <c r="F2467">
        <v>51915</v>
      </c>
      <c r="G2467" t="s">
        <v>43</v>
      </c>
      <c r="H2467" t="s">
        <v>24</v>
      </c>
      <c r="I2467">
        <f>tbl_Fact[[#This Row],[Duration]] / 60</f>
        <v>0.13999999364217117</v>
      </c>
      <c r="J2467">
        <f>IF(OR(G2467="Run Time", G2467="CC (Changeover Cleaning)"), I2467, 0)</f>
        <v>0.13999999364217117</v>
      </c>
      <c r="K2467">
        <f>IF(G2467&lt;&gt;"PM (Maintenance)", I2467, 0)</f>
        <v>0.13999999364217117</v>
      </c>
      <c r="L2467" s="5">
        <f>MAX(tbl_Fact[[#This Row],[TotalBiscuitsMade]],tbl_Fact[[#This Row],[GoodMadeBiscuits]])</f>
        <v>51915</v>
      </c>
      <c r="M2467" s="5">
        <f>IF(tbl_Fact[[#This Row],[Operating_Hours]]&gt;0,tbl_Fact[[#This Row],[Operating_Hours]]*51840,0)</f>
        <v>7257.5996704101535</v>
      </c>
    </row>
    <row r="2468" spans="1:13" hidden="1" x14ac:dyDescent="0.2">
      <c r="A2468" t="s">
        <v>5</v>
      </c>
      <c r="B2468" s="1">
        <v>44392.476585648146</v>
      </c>
      <c r="C2468" s="1">
        <v>44392.477337962962</v>
      </c>
      <c r="D2468">
        <v>1.0833333730697601</v>
      </c>
      <c r="E2468">
        <v>51392</v>
      </c>
      <c r="F2468">
        <v>51991</v>
      </c>
      <c r="G2468" t="s">
        <v>44</v>
      </c>
      <c r="H2468" t="s">
        <v>24</v>
      </c>
      <c r="I2468">
        <f>tbl_Fact[[#This Row],[Duration]] / 60</f>
        <v>1.8055556217829335E-2</v>
      </c>
      <c r="J2468">
        <f>IF(OR(G2468="Run Time", G2468="CC (Changeover Cleaning)"), I2468, 0)</f>
        <v>0</v>
      </c>
      <c r="K2468">
        <f>IF(G2468&lt;&gt;"PM (Maintenance)", I2468, 0)</f>
        <v>1.8055556217829335E-2</v>
      </c>
      <c r="L2468" s="5">
        <f>MAX(tbl_Fact[[#This Row],[TotalBiscuitsMade]],tbl_Fact[[#This Row],[GoodMadeBiscuits]])</f>
        <v>51991</v>
      </c>
      <c r="M2468" s="5">
        <f>IF(tbl_Fact[[#This Row],[Operating_Hours]]&gt;0,tbl_Fact[[#This Row],[Operating_Hours]]*51840,0)</f>
        <v>0</v>
      </c>
    </row>
    <row r="2469" spans="1:13" hidden="1" x14ac:dyDescent="0.2">
      <c r="A2469" t="s">
        <v>5</v>
      </c>
      <c r="B2469" s="1">
        <v>44392.477337962962</v>
      </c>
      <c r="C2469" s="1">
        <v>44392.485312500001</v>
      </c>
      <c r="D2469">
        <v>11.4833335876465</v>
      </c>
      <c r="E2469">
        <v>51671</v>
      </c>
      <c r="F2469">
        <v>51961</v>
      </c>
      <c r="G2469" t="s">
        <v>43</v>
      </c>
      <c r="H2469" t="s">
        <v>24</v>
      </c>
      <c r="I2469">
        <f>tbl_Fact[[#This Row],[Duration]] / 60</f>
        <v>0.19138889312744167</v>
      </c>
      <c r="J2469">
        <f>IF(OR(G2469="Run Time", G2469="CC (Changeover Cleaning)"), I2469, 0)</f>
        <v>0.19138889312744167</v>
      </c>
      <c r="K2469">
        <f>IF(G2469&lt;&gt;"PM (Maintenance)", I2469, 0)</f>
        <v>0.19138889312744167</v>
      </c>
      <c r="L2469" s="5">
        <f>MAX(tbl_Fact[[#This Row],[TotalBiscuitsMade]],tbl_Fact[[#This Row],[GoodMadeBiscuits]])</f>
        <v>51961</v>
      </c>
      <c r="M2469" s="5">
        <f>IF(tbl_Fact[[#This Row],[Operating_Hours]]&gt;0,tbl_Fact[[#This Row],[Operating_Hours]]*51840,0)</f>
        <v>9921.6002197265771</v>
      </c>
    </row>
    <row r="2470" spans="1:13" hidden="1" x14ac:dyDescent="0.2">
      <c r="A2470" t="s">
        <v>5</v>
      </c>
      <c r="B2470" s="1">
        <v>44392.485312500001</v>
      </c>
      <c r="C2470" s="1">
        <v>44392.486689814818</v>
      </c>
      <c r="D2470">
        <v>1.9833333492279099</v>
      </c>
      <c r="E2470">
        <v>52529</v>
      </c>
      <c r="F2470">
        <v>53059</v>
      </c>
      <c r="G2470" t="s">
        <v>44</v>
      </c>
      <c r="H2470" t="s">
        <v>24</v>
      </c>
      <c r="I2470">
        <f>tbl_Fact[[#This Row],[Duration]] / 60</f>
        <v>3.3055555820465168E-2</v>
      </c>
      <c r="J2470">
        <f>IF(OR(G2470="Run Time", G2470="CC (Changeover Cleaning)"), I2470, 0)</f>
        <v>0</v>
      </c>
      <c r="K2470">
        <f>IF(G2470&lt;&gt;"PM (Maintenance)", I2470, 0)</f>
        <v>3.3055555820465168E-2</v>
      </c>
      <c r="L2470" s="5">
        <f>MAX(tbl_Fact[[#This Row],[TotalBiscuitsMade]],tbl_Fact[[#This Row],[GoodMadeBiscuits]])</f>
        <v>53059</v>
      </c>
      <c r="M2470" s="5">
        <f>IF(tbl_Fact[[#This Row],[Operating_Hours]]&gt;0,tbl_Fact[[#This Row],[Operating_Hours]]*51840,0)</f>
        <v>0</v>
      </c>
    </row>
    <row r="2471" spans="1:13" hidden="1" x14ac:dyDescent="0.2">
      <c r="A2471" t="s">
        <v>5</v>
      </c>
      <c r="B2471" s="1">
        <v>44392.486689814818</v>
      </c>
      <c r="C2471" s="1">
        <v>44392.488819444443</v>
      </c>
      <c r="D2471">
        <v>3.0666666030883798</v>
      </c>
      <c r="E2471">
        <v>52564</v>
      </c>
      <c r="F2471">
        <v>52875</v>
      </c>
      <c r="G2471" t="s">
        <v>43</v>
      </c>
      <c r="H2471" t="s">
        <v>24</v>
      </c>
      <c r="I2471">
        <f>tbl_Fact[[#This Row],[Duration]] / 60</f>
        <v>5.1111110051472994E-2</v>
      </c>
      <c r="J2471">
        <f>IF(OR(G2471="Run Time", G2471="CC (Changeover Cleaning)"), I2471, 0)</f>
        <v>5.1111110051472994E-2</v>
      </c>
      <c r="K2471">
        <f>IF(G2471&lt;&gt;"PM (Maintenance)", I2471, 0)</f>
        <v>5.1111110051472994E-2</v>
      </c>
      <c r="L2471" s="5">
        <f>MAX(tbl_Fact[[#This Row],[TotalBiscuitsMade]],tbl_Fact[[#This Row],[GoodMadeBiscuits]])</f>
        <v>52875</v>
      </c>
      <c r="M2471" s="5">
        <f>IF(tbl_Fact[[#This Row],[Operating_Hours]]&gt;0,tbl_Fact[[#This Row],[Operating_Hours]]*51840,0)</f>
        <v>2649.5999450683598</v>
      </c>
    </row>
    <row r="2472" spans="1:13" hidden="1" x14ac:dyDescent="0.2">
      <c r="A2472" t="s">
        <v>5</v>
      </c>
      <c r="B2472" s="1">
        <v>44392.488819444443</v>
      </c>
      <c r="C2472" s="1">
        <v>44392.490787037037</v>
      </c>
      <c r="D2472">
        <v>2.8333332538604701</v>
      </c>
      <c r="E2472">
        <v>54150</v>
      </c>
      <c r="F2472">
        <v>55019</v>
      </c>
      <c r="G2472" t="s">
        <v>44</v>
      </c>
      <c r="H2472" t="s">
        <v>24</v>
      </c>
      <c r="I2472">
        <f>tbl_Fact[[#This Row],[Duration]] / 60</f>
        <v>4.7222220897674499E-2</v>
      </c>
      <c r="J2472">
        <f>IF(OR(G2472="Run Time", G2472="CC (Changeover Cleaning)"), I2472, 0)</f>
        <v>0</v>
      </c>
      <c r="K2472">
        <f>IF(G2472&lt;&gt;"PM (Maintenance)", I2472, 0)</f>
        <v>4.7222220897674499E-2</v>
      </c>
      <c r="L2472" s="5">
        <f>MAX(tbl_Fact[[#This Row],[TotalBiscuitsMade]],tbl_Fact[[#This Row],[GoodMadeBiscuits]])</f>
        <v>55019</v>
      </c>
      <c r="M2472" s="5">
        <f>IF(tbl_Fact[[#This Row],[Operating_Hours]]&gt;0,tbl_Fact[[#This Row],[Operating_Hours]]*51840,0)</f>
        <v>0</v>
      </c>
    </row>
    <row r="2473" spans="1:13" hidden="1" x14ac:dyDescent="0.2">
      <c r="A2473" t="s">
        <v>5</v>
      </c>
      <c r="B2473" s="1">
        <v>44392.490787037037</v>
      </c>
      <c r="C2473" s="1">
        <v>44392.493645833332</v>
      </c>
      <c r="D2473">
        <v>4.1166667938232404</v>
      </c>
      <c r="E2473">
        <v>54202</v>
      </c>
      <c r="F2473">
        <v>54718</v>
      </c>
      <c r="G2473" t="s">
        <v>43</v>
      </c>
      <c r="H2473" t="s">
        <v>24</v>
      </c>
      <c r="I2473">
        <f>tbl_Fact[[#This Row],[Duration]] / 60</f>
        <v>6.8611113230387336E-2</v>
      </c>
      <c r="J2473">
        <f>IF(OR(G2473="Run Time", G2473="CC (Changeover Cleaning)"), I2473, 0)</f>
        <v>6.8611113230387336E-2</v>
      </c>
      <c r="K2473">
        <f>IF(G2473&lt;&gt;"PM (Maintenance)", I2473, 0)</f>
        <v>6.8611113230387336E-2</v>
      </c>
      <c r="L2473" s="5">
        <f>MAX(tbl_Fact[[#This Row],[TotalBiscuitsMade]],tbl_Fact[[#This Row],[GoodMadeBiscuits]])</f>
        <v>54718</v>
      </c>
      <c r="M2473" s="5">
        <f>IF(tbl_Fact[[#This Row],[Operating_Hours]]&gt;0,tbl_Fact[[#This Row],[Operating_Hours]]*51840,0)</f>
        <v>3556.8001098632794</v>
      </c>
    </row>
    <row r="2474" spans="1:13" hidden="1" x14ac:dyDescent="0.2">
      <c r="A2474" t="s">
        <v>5</v>
      </c>
      <c r="B2474" s="1">
        <v>44392.493645833332</v>
      </c>
      <c r="C2474" s="1">
        <v>44392.496701388889</v>
      </c>
      <c r="D2474">
        <v>4.4000000953674299</v>
      </c>
      <c r="E2474">
        <v>57380</v>
      </c>
      <c r="F2474">
        <v>57591</v>
      </c>
      <c r="G2474" t="s">
        <v>44</v>
      </c>
      <c r="H2474" t="s">
        <v>24</v>
      </c>
      <c r="I2474">
        <f>tbl_Fact[[#This Row],[Duration]] / 60</f>
        <v>7.3333334922790497E-2</v>
      </c>
      <c r="J2474">
        <f>IF(OR(G2474="Run Time", G2474="CC (Changeover Cleaning)"), I2474, 0)</f>
        <v>0</v>
      </c>
      <c r="K2474">
        <f>IF(G2474&lt;&gt;"PM (Maintenance)", I2474, 0)</f>
        <v>7.3333334922790497E-2</v>
      </c>
      <c r="L2474" s="5">
        <f>MAX(tbl_Fact[[#This Row],[TotalBiscuitsMade]],tbl_Fact[[#This Row],[GoodMadeBiscuits]])</f>
        <v>57591</v>
      </c>
      <c r="M2474" s="5">
        <f>IF(tbl_Fact[[#This Row],[Operating_Hours]]&gt;0,tbl_Fact[[#This Row],[Operating_Hours]]*51840,0)</f>
        <v>0</v>
      </c>
    </row>
    <row r="2475" spans="1:13" hidden="1" x14ac:dyDescent="0.2">
      <c r="A2475" t="s">
        <v>5</v>
      </c>
      <c r="B2475" s="1">
        <v>44392.496701388889</v>
      </c>
      <c r="C2475" s="1">
        <v>44392.49895833333</v>
      </c>
      <c r="D2475">
        <v>3.25</v>
      </c>
      <c r="E2475">
        <v>57044</v>
      </c>
      <c r="F2475">
        <v>57752</v>
      </c>
      <c r="G2475" t="s">
        <v>43</v>
      </c>
      <c r="H2475" t="s">
        <v>24</v>
      </c>
      <c r="I2475">
        <f>tbl_Fact[[#This Row],[Duration]] / 60</f>
        <v>5.4166666666666669E-2</v>
      </c>
      <c r="J2475">
        <f>IF(OR(G2475="Run Time", G2475="CC (Changeover Cleaning)"), I2475, 0)</f>
        <v>5.4166666666666669E-2</v>
      </c>
      <c r="K2475">
        <f>IF(G2475&lt;&gt;"PM (Maintenance)", I2475, 0)</f>
        <v>5.4166666666666669E-2</v>
      </c>
      <c r="L2475" s="5">
        <f>MAX(tbl_Fact[[#This Row],[TotalBiscuitsMade]],tbl_Fact[[#This Row],[GoodMadeBiscuits]])</f>
        <v>57752</v>
      </c>
      <c r="M2475" s="5">
        <f>IF(tbl_Fact[[#This Row],[Operating_Hours]]&gt;0,tbl_Fact[[#This Row],[Operating_Hours]]*51840,0)</f>
        <v>2808</v>
      </c>
    </row>
    <row r="2476" spans="1:13" hidden="1" x14ac:dyDescent="0.2">
      <c r="A2476" t="s">
        <v>5</v>
      </c>
      <c r="B2476" s="1">
        <v>44392.49895833333</v>
      </c>
      <c r="C2476" s="1">
        <v>44392.501574074071</v>
      </c>
      <c r="D2476">
        <v>3.7666666507720898</v>
      </c>
      <c r="E2476">
        <v>59554</v>
      </c>
      <c r="F2476">
        <v>60405</v>
      </c>
      <c r="G2476" t="s">
        <v>44</v>
      </c>
      <c r="H2476" t="s">
        <v>24</v>
      </c>
      <c r="I2476">
        <f>tbl_Fact[[#This Row],[Duration]] / 60</f>
        <v>6.2777777512868158E-2</v>
      </c>
      <c r="J2476">
        <f>IF(OR(G2476="Run Time", G2476="CC (Changeover Cleaning)"), I2476, 0)</f>
        <v>0</v>
      </c>
      <c r="K2476">
        <f>IF(G2476&lt;&gt;"PM (Maintenance)", I2476, 0)</f>
        <v>6.2777777512868158E-2</v>
      </c>
      <c r="L2476" s="5">
        <f>MAX(tbl_Fact[[#This Row],[TotalBiscuitsMade]],tbl_Fact[[#This Row],[GoodMadeBiscuits]])</f>
        <v>60405</v>
      </c>
      <c r="M2476" s="5">
        <f>IF(tbl_Fact[[#This Row],[Operating_Hours]]&gt;0,tbl_Fact[[#This Row],[Operating_Hours]]*51840,0)</f>
        <v>0</v>
      </c>
    </row>
    <row r="2477" spans="1:13" hidden="1" x14ac:dyDescent="0.2">
      <c r="A2477" t="s">
        <v>5</v>
      </c>
      <c r="B2477" s="1">
        <v>44392.501574074071</v>
      </c>
      <c r="C2477" s="1">
        <v>44392.525752314818</v>
      </c>
      <c r="D2477">
        <v>34.816665649414098</v>
      </c>
      <c r="E2477">
        <v>59636</v>
      </c>
      <c r="F2477">
        <v>60211</v>
      </c>
      <c r="G2477" t="s">
        <v>43</v>
      </c>
      <c r="H2477" t="s">
        <v>24</v>
      </c>
      <c r="I2477">
        <f>tbl_Fact[[#This Row],[Duration]] / 60</f>
        <v>0.5802777608235683</v>
      </c>
      <c r="J2477">
        <f>IF(OR(G2477="Run Time", G2477="CC (Changeover Cleaning)"), I2477, 0)</f>
        <v>0.5802777608235683</v>
      </c>
      <c r="K2477">
        <f>IF(G2477&lt;&gt;"PM (Maintenance)", I2477, 0)</f>
        <v>0.5802777608235683</v>
      </c>
      <c r="L2477" s="5">
        <f>MAX(tbl_Fact[[#This Row],[TotalBiscuitsMade]],tbl_Fact[[#This Row],[GoodMadeBiscuits]])</f>
        <v>60211</v>
      </c>
      <c r="M2477" s="5">
        <f>IF(tbl_Fact[[#This Row],[Operating_Hours]]&gt;0,tbl_Fact[[#This Row],[Operating_Hours]]*51840,0)</f>
        <v>30081.599121093779</v>
      </c>
    </row>
    <row r="2478" spans="1:13" hidden="1" x14ac:dyDescent="0.2">
      <c r="A2478" t="s">
        <v>5</v>
      </c>
      <c r="B2478" s="1">
        <v>44392.525752314818</v>
      </c>
      <c r="C2478" s="1">
        <v>44392.526331018518</v>
      </c>
      <c r="D2478">
        <v>0.83333331346511796</v>
      </c>
      <c r="E2478">
        <v>59982</v>
      </c>
      <c r="F2478">
        <v>60363</v>
      </c>
      <c r="G2478" t="s">
        <v>44</v>
      </c>
      <c r="H2478" t="s">
        <v>24</v>
      </c>
      <c r="I2478">
        <f>tbl_Fact[[#This Row],[Duration]] / 60</f>
        <v>1.3888888557751966E-2</v>
      </c>
      <c r="J2478">
        <f>IF(OR(G2478="Run Time", G2478="CC (Changeover Cleaning)"), I2478, 0)</f>
        <v>0</v>
      </c>
      <c r="K2478">
        <f>IF(G2478&lt;&gt;"PM (Maintenance)", I2478, 0)</f>
        <v>1.3888888557751966E-2</v>
      </c>
      <c r="L2478" s="5">
        <f>MAX(tbl_Fact[[#This Row],[TotalBiscuitsMade]],tbl_Fact[[#This Row],[GoodMadeBiscuits]])</f>
        <v>60363</v>
      </c>
      <c r="M2478" s="5">
        <f>IF(tbl_Fact[[#This Row],[Operating_Hours]]&gt;0,tbl_Fact[[#This Row],[Operating_Hours]]*51840,0)</f>
        <v>0</v>
      </c>
    </row>
    <row r="2479" spans="1:13" hidden="1" x14ac:dyDescent="0.2">
      <c r="A2479" t="s">
        <v>5</v>
      </c>
      <c r="B2479" s="1">
        <v>44392.526331018518</v>
      </c>
      <c r="C2479" s="1">
        <v>44392.526597222219</v>
      </c>
      <c r="D2479">
        <v>0.38333332538604697</v>
      </c>
      <c r="E2479">
        <v>59923</v>
      </c>
      <c r="F2479">
        <v>60806</v>
      </c>
      <c r="G2479" t="s">
        <v>43</v>
      </c>
      <c r="H2479" t="s">
        <v>24</v>
      </c>
      <c r="I2479">
        <f>tbl_Fact[[#This Row],[Duration]] / 60</f>
        <v>6.3888887564341164E-3</v>
      </c>
      <c r="J2479">
        <f>IF(OR(G2479="Run Time", G2479="CC (Changeover Cleaning)"), I2479, 0)</f>
        <v>6.3888887564341164E-3</v>
      </c>
      <c r="K2479">
        <f>IF(G2479&lt;&gt;"PM (Maintenance)", I2479, 0)</f>
        <v>6.3888887564341164E-3</v>
      </c>
      <c r="L2479" s="5">
        <f>MAX(tbl_Fact[[#This Row],[TotalBiscuitsMade]],tbl_Fact[[#This Row],[GoodMadeBiscuits]])</f>
        <v>60806</v>
      </c>
      <c r="M2479" s="5">
        <f>IF(tbl_Fact[[#This Row],[Operating_Hours]]&gt;0,tbl_Fact[[#This Row],[Operating_Hours]]*51840,0)</f>
        <v>331.19999313354458</v>
      </c>
    </row>
    <row r="2480" spans="1:13" hidden="1" x14ac:dyDescent="0.2">
      <c r="A2480" t="s">
        <v>5</v>
      </c>
      <c r="B2480" s="1">
        <v>44392.526597222219</v>
      </c>
      <c r="C2480" s="1">
        <v>44392.526631944442</v>
      </c>
      <c r="D2480">
        <v>5.0000000745058101E-2</v>
      </c>
      <c r="E2480">
        <v>59921</v>
      </c>
      <c r="F2480">
        <v>60667</v>
      </c>
      <c r="G2480" t="s">
        <v>44</v>
      </c>
      <c r="H2480" t="s">
        <v>24</v>
      </c>
      <c r="I2480">
        <f>tbl_Fact[[#This Row],[Duration]] / 60</f>
        <v>8.3333334575096834E-4</v>
      </c>
      <c r="J2480">
        <f>IF(OR(G2480="Run Time", G2480="CC (Changeover Cleaning)"), I2480, 0)</f>
        <v>0</v>
      </c>
      <c r="K2480">
        <f>IF(G2480&lt;&gt;"PM (Maintenance)", I2480, 0)</f>
        <v>8.3333334575096834E-4</v>
      </c>
      <c r="L2480" s="5">
        <f>MAX(tbl_Fact[[#This Row],[TotalBiscuitsMade]],tbl_Fact[[#This Row],[GoodMadeBiscuits]])</f>
        <v>60667</v>
      </c>
      <c r="M2480" s="5">
        <f>IF(tbl_Fact[[#This Row],[Operating_Hours]]&gt;0,tbl_Fact[[#This Row],[Operating_Hours]]*51840,0)</f>
        <v>0</v>
      </c>
    </row>
    <row r="2481" spans="1:13" hidden="1" x14ac:dyDescent="0.2">
      <c r="A2481" t="s">
        <v>5</v>
      </c>
      <c r="B2481" s="1">
        <v>44392.526631944442</v>
      </c>
      <c r="C2481" s="1">
        <v>44392.528263888889</v>
      </c>
      <c r="D2481">
        <v>2.3499999046325701</v>
      </c>
      <c r="E2481">
        <v>60152</v>
      </c>
      <c r="F2481">
        <v>60803</v>
      </c>
      <c r="G2481" t="s">
        <v>43</v>
      </c>
      <c r="H2481" t="s">
        <v>24</v>
      </c>
      <c r="I2481">
        <f>tbl_Fact[[#This Row],[Duration]] / 60</f>
        <v>3.9166665077209499E-2</v>
      </c>
      <c r="J2481">
        <f>IF(OR(G2481="Run Time", G2481="CC (Changeover Cleaning)"), I2481, 0)</f>
        <v>3.9166665077209499E-2</v>
      </c>
      <c r="K2481">
        <f>IF(G2481&lt;&gt;"PM (Maintenance)", I2481, 0)</f>
        <v>3.9166665077209499E-2</v>
      </c>
      <c r="L2481" s="5">
        <f>MAX(tbl_Fact[[#This Row],[TotalBiscuitsMade]],tbl_Fact[[#This Row],[GoodMadeBiscuits]])</f>
        <v>60803</v>
      </c>
      <c r="M2481" s="5">
        <f>IF(tbl_Fact[[#This Row],[Operating_Hours]]&gt;0,tbl_Fact[[#This Row],[Operating_Hours]]*51840,0)</f>
        <v>2030.3999176025404</v>
      </c>
    </row>
    <row r="2482" spans="1:13" hidden="1" x14ac:dyDescent="0.2">
      <c r="A2482" t="s">
        <v>5</v>
      </c>
      <c r="B2482" s="1">
        <v>44392.528263888889</v>
      </c>
      <c r="C2482" s="1">
        <v>44392.530046296299</v>
      </c>
      <c r="D2482">
        <v>2.5666666030883798</v>
      </c>
      <c r="E2482">
        <v>61306</v>
      </c>
      <c r="F2482">
        <v>61948</v>
      </c>
      <c r="G2482" t="s">
        <v>44</v>
      </c>
      <c r="H2482" t="s">
        <v>24</v>
      </c>
      <c r="I2482">
        <f>tbl_Fact[[#This Row],[Duration]] / 60</f>
        <v>4.2777776718139662E-2</v>
      </c>
      <c r="J2482">
        <f>IF(OR(G2482="Run Time", G2482="CC (Changeover Cleaning)"), I2482, 0)</f>
        <v>0</v>
      </c>
      <c r="K2482">
        <f>IF(G2482&lt;&gt;"PM (Maintenance)", I2482, 0)</f>
        <v>4.2777776718139662E-2</v>
      </c>
      <c r="L2482" s="5">
        <f>MAX(tbl_Fact[[#This Row],[TotalBiscuitsMade]],tbl_Fact[[#This Row],[GoodMadeBiscuits]])</f>
        <v>61948</v>
      </c>
      <c r="M2482" s="5">
        <f>IF(tbl_Fact[[#This Row],[Operating_Hours]]&gt;0,tbl_Fact[[#This Row],[Operating_Hours]]*51840,0)</f>
        <v>0</v>
      </c>
    </row>
    <row r="2483" spans="1:13" hidden="1" x14ac:dyDescent="0.2">
      <c r="A2483" t="s">
        <v>5</v>
      </c>
      <c r="B2483" s="1">
        <v>44392.530046296299</v>
      </c>
      <c r="C2483" s="1">
        <v>44392.531099537038</v>
      </c>
      <c r="D2483">
        <v>1.5166666507720901</v>
      </c>
      <c r="E2483">
        <v>61506</v>
      </c>
      <c r="F2483">
        <v>62013</v>
      </c>
      <c r="G2483" t="s">
        <v>43</v>
      </c>
      <c r="H2483" t="s">
        <v>24</v>
      </c>
      <c r="I2483">
        <f>tbl_Fact[[#This Row],[Duration]] / 60</f>
        <v>2.5277777512868169E-2</v>
      </c>
      <c r="J2483">
        <f>IF(OR(G2483="Run Time", G2483="CC (Changeover Cleaning)"), I2483, 0)</f>
        <v>2.5277777512868169E-2</v>
      </c>
      <c r="K2483">
        <f>IF(G2483&lt;&gt;"PM (Maintenance)", I2483, 0)</f>
        <v>2.5277777512868169E-2</v>
      </c>
      <c r="L2483" s="5">
        <f>MAX(tbl_Fact[[#This Row],[TotalBiscuitsMade]],tbl_Fact[[#This Row],[GoodMadeBiscuits]])</f>
        <v>62013</v>
      </c>
      <c r="M2483" s="5">
        <f>IF(tbl_Fact[[#This Row],[Operating_Hours]]&gt;0,tbl_Fact[[#This Row],[Operating_Hours]]*51840,0)</f>
        <v>1310.399986267086</v>
      </c>
    </row>
    <row r="2484" spans="1:13" hidden="1" x14ac:dyDescent="0.2">
      <c r="A2484" t="s">
        <v>5</v>
      </c>
      <c r="B2484" s="1">
        <v>44392.531099537038</v>
      </c>
      <c r="C2484" s="1">
        <v>44392.537442129629</v>
      </c>
      <c r="D2484">
        <v>9.1333332061767596</v>
      </c>
      <c r="E2484">
        <v>67707</v>
      </c>
      <c r="F2484">
        <v>68210</v>
      </c>
      <c r="G2484" t="s">
        <v>44</v>
      </c>
      <c r="H2484" t="s">
        <v>24</v>
      </c>
      <c r="I2484">
        <f>tbl_Fact[[#This Row],[Duration]] / 60</f>
        <v>0.152222220102946</v>
      </c>
      <c r="J2484">
        <f>IF(OR(G2484="Run Time", G2484="CC (Changeover Cleaning)"), I2484, 0)</f>
        <v>0</v>
      </c>
      <c r="K2484">
        <f>IF(G2484&lt;&gt;"PM (Maintenance)", I2484, 0)</f>
        <v>0.152222220102946</v>
      </c>
      <c r="L2484" s="5">
        <f>MAX(tbl_Fact[[#This Row],[TotalBiscuitsMade]],tbl_Fact[[#This Row],[GoodMadeBiscuits]])</f>
        <v>68210</v>
      </c>
      <c r="M2484" s="5">
        <f>IF(tbl_Fact[[#This Row],[Operating_Hours]]&gt;0,tbl_Fact[[#This Row],[Operating_Hours]]*51840,0)</f>
        <v>0</v>
      </c>
    </row>
    <row r="2485" spans="1:13" hidden="1" x14ac:dyDescent="0.2">
      <c r="A2485" t="s">
        <v>5</v>
      </c>
      <c r="B2485" s="1">
        <v>44392.537442129629</v>
      </c>
      <c r="C2485" s="1">
        <v>44392.539861111109</v>
      </c>
      <c r="D2485">
        <v>3.4833333492279102</v>
      </c>
      <c r="E2485">
        <v>67524</v>
      </c>
      <c r="F2485">
        <v>68034</v>
      </c>
      <c r="G2485" t="s">
        <v>43</v>
      </c>
      <c r="H2485" t="s">
        <v>24</v>
      </c>
      <c r="I2485">
        <f>tbl_Fact[[#This Row],[Duration]] / 60</f>
        <v>5.805555582046517E-2</v>
      </c>
      <c r="J2485">
        <f>IF(OR(G2485="Run Time", G2485="CC (Changeover Cleaning)"), I2485, 0)</f>
        <v>5.805555582046517E-2</v>
      </c>
      <c r="K2485">
        <f>IF(G2485&lt;&gt;"PM (Maintenance)", I2485, 0)</f>
        <v>5.805555582046517E-2</v>
      </c>
      <c r="L2485" s="5">
        <f>MAX(tbl_Fact[[#This Row],[TotalBiscuitsMade]],tbl_Fact[[#This Row],[GoodMadeBiscuits]])</f>
        <v>68034</v>
      </c>
      <c r="M2485" s="5">
        <f>IF(tbl_Fact[[#This Row],[Operating_Hours]]&gt;0,tbl_Fact[[#This Row],[Operating_Hours]]*51840,0)</f>
        <v>3009.6000137329142</v>
      </c>
    </row>
    <row r="2486" spans="1:13" hidden="1" x14ac:dyDescent="0.2">
      <c r="A2486" t="s">
        <v>5</v>
      </c>
      <c r="B2486" s="1">
        <v>44392.539861111109</v>
      </c>
      <c r="C2486" s="1">
        <v>44392.541446759256</v>
      </c>
      <c r="D2486">
        <v>2.2833333015441899</v>
      </c>
      <c r="E2486">
        <v>68862</v>
      </c>
      <c r="F2486">
        <v>69331</v>
      </c>
      <c r="G2486" t="s">
        <v>44</v>
      </c>
      <c r="H2486" t="s">
        <v>24</v>
      </c>
      <c r="I2486">
        <f>tbl_Fact[[#This Row],[Duration]] / 60</f>
        <v>3.8055555025736501E-2</v>
      </c>
      <c r="J2486">
        <f>IF(OR(G2486="Run Time", G2486="CC (Changeover Cleaning)"), I2486, 0)</f>
        <v>0</v>
      </c>
      <c r="K2486">
        <f>IF(G2486&lt;&gt;"PM (Maintenance)", I2486, 0)</f>
        <v>3.8055555025736501E-2</v>
      </c>
      <c r="L2486" s="5">
        <f>MAX(tbl_Fact[[#This Row],[TotalBiscuitsMade]],tbl_Fact[[#This Row],[GoodMadeBiscuits]])</f>
        <v>69331</v>
      </c>
      <c r="M2486" s="5">
        <f>IF(tbl_Fact[[#This Row],[Operating_Hours]]&gt;0,tbl_Fact[[#This Row],[Operating_Hours]]*51840,0)</f>
        <v>0</v>
      </c>
    </row>
    <row r="2487" spans="1:13" hidden="1" x14ac:dyDescent="0.2">
      <c r="A2487" t="s">
        <v>5</v>
      </c>
      <c r="B2487" s="1">
        <v>44392.541446759256</v>
      </c>
      <c r="C2487" s="1">
        <v>44392.544664351852</v>
      </c>
      <c r="D2487">
        <v>4.6333332061767596</v>
      </c>
      <c r="E2487">
        <v>69028</v>
      </c>
      <c r="F2487">
        <v>69321</v>
      </c>
      <c r="G2487" t="s">
        <v>43</v>
      </c>
      <c r="H2487" t="s">
        <v>24</v>
      </c>
      <c r="I2487">
        <f>tbl_Fact[[#This Row],[Duration]] / 60</f>
        <v>7.7222220102945993E-2</v>
      </c>
      <c r="J2487">
        <f>IF(OR(G2487="Run Time", G2487="CC (Changeover Cleaning)"), I2487, 0)</f>
        <v>7.7222220102945993E-2</v>
      </c>
      <c r="K2487">
        <f>IF(G2487&lt;&gt;"PM (Maintenance)", I2487, 0)</f>
        <v>7.7222220102945993E-2</v>
      </c>
      <c r="L2487" s="5">
        <f>MAX(tbl_Fact[[#This Row],[TotalBiscuitsMade]],tbl_Fact[[#This Row],[GoodMadeBiscuits]])</f>
        <v>69321</v>
      </c>
      <c r="M2487" s="5">
        <f>IF(tbl_Fact[[#This Row],[Operating_Hours]]&gt;0,tbl_Fact[[#This Row],[Operating_Hours]]*51840,0)</f>
        <v>4003.1998901367201</v>
      </c>
    </row>
    <row r="2488" spans="1:13" hidden="1" x14ac:dyDescent="0.2">
      <c r="A2488" t="s">
        <v>5</v>
      </c>
      <c r="B2488" s="1">
        <v>44392.544664351852</v>
      </c>
      <c r="C2488" s="1">
        <v>44392.552071759259</v>
      </c>
      <c r="D2488">
        <v>10.6666669845581</v>
      </c>
      <c r="E2488">
        <v>76207</v>
      </c>
      <c r="F2488">
        <v>76695</v>
      </c>
      <c r="G2488" t="s">
        <v>44</v>
      </c>
      <c r="H2488" t="s">
        <v>24</v>
      </c>
      <c r="I2488">
        <f>tbl_Fact[[#This Row],[Duration]] / 60</f>
        <v>0.17777778307596834</v>
      </c>
      <c r="J2488">
        <f>IF(OR(G2488="Run Time", G2488="CC (Changeover Cleaning)"), I2488, 0)</f>
        <v>0</v>
      </c>
      <c r="K2488">
        <f>IF(G2488&lt;&gt;"PM (Maintenance)", I2488, 0)</f>
        <v>0.17777778307596834</v>
      </c>
      <c r="L2488" s="5">
        <f>MAX(tbl_Fact[[#This Row],[TotalBiscuitsMade]],tbl_Fact[[#This Row],[GoodMadeBiscuits]])</f>
        <v>76695</v>
      </c>
      <c r="M2488" s="5">
        <f>IF(tbl_Fact[[#This Row],[Operating_Hours]]&gt;0,tbl_Fact[[#This Row],[Operating_Hours]]*51840,0)</f>
        <v>0</v>
      </c>
    </row>
    <row r="2489" spans="1:13" hidden="1" x14ac:dyDescent="0.2">
      <c r="A2489" t="s">
        <v>5</v>
      </c>
      <c r="B2489" s="1">
        <v>44392.552071759259</v>
      </c>
      <c r="C2489" s="1">
        <v>44392.552997685183</v>
      </c>
      <c r="D2489">
        <v>1.3333333730697601</v>
      </c>
      <c r="E2489">
        <v>76505</v>
      </c>
      <c r="F2489">
        <v>76649</v>
      </c>
      <c r="G2489" t="s">
        <v>43</v>
      </c>
      <c r="H2489" t="s">
        <v>24</v>
      </c>
      <c r="I2489">
        <f>tbl_Fact[[#This Row],[Duration]] / 60</f>
        <v>2.2222222884496001E-2</v>
      </c>
      <c r="J2489">
        <f>IF(OR(G2489="Run Time", G2489="CC (Changeover Cleaning)"), I2489, 0)</f>
        <v>2.2222222884496001E-2</v>
      </c>
      <c r="K2489">
        <f>IF(G2489&lt;&gt;"PM (Maintenance)", I2489, 0)</f>
        <v>2.2222222884496001E-2</v>
      </c>
      <c r="L2489" s="5">
        <f>MAX(tbl_Fact[[#This Row],[TotalBiscuitsMade]],tbl_Fact[[#This Row],[GoodMadeBiscuits]])</f>
        <v>76649</v>
      </c>
      <c r="M2489" s="5">
        <f>IF(tbl_Fact[[#This Row],[Operating_Hours]]&gt;0,tbl_Fact[[#This Row],[Operating_Hours]]*51840,0)</f>
        <v>1152.0000343322727</v>
      </c>
    </row>
    <row r="2490" spans="1:13" hidden="1" x14ac:dyDescent="0.2">
      <c r="A2490" t="s">
        <v>5</v>
      </c>
      <c r="B2490" s="1">
        <v>44392.552997685183</v>
      </c>
      <c r="C2490" s="1">
        <v>44392.555092592593</v>
      </c>
      <c r="D2490">
        <v>3.0166666507720898</v>
      </c>
      <c r="E2490">
        <v>77622</v>
      </c>
      <c r="F2490">
        <v>78333</v>
      </c>
      <c r="G2490" t="s">
        <v>44</v>
      </c>
      <c r="H2490" t="s">
        <v>24</v>
      </c>
      <c r="I2490">
        <f>tbl_Fact[[#This Row],[Duration]] / 60</f>
        <v>5.0277777512868167E-2</v>
      </c>
      <c r="J2490">
        <f>IF(OR(G2490="Run Time", G2490="CC (Changeover Cleaning)"), I2490, 0)</f>
        <v>0</v>
      </c>
      <c r="K2490">
        <f>IF(G2490&lt;&gt;"PM (Maintenance)", I2490, 0)</f>
        <v>5.0277777512868167E-2</v>
      </c>
      <c r="L2490" s="5">
        <f>MAX(tbl_Fact[[#This Row],[TotalBiscuitsMade]],tbl_Fact[[#This Row],[GoodMadeBiscuits]])</f>
        <v>78333</v>
      </c>
      <c r="M2490" s="5">
        <f>IF(tbl_Fact[[#This Row],[Operating_Hours]]&gt;0,tbl_Fact[[#This Row],[Operating_Hours]]*51840,0)</f>
        <v>0</v>
      </c>
    </row>
    <row r="2491" spans="1:13" hidden="1" x14ac:dyDescent="0.2">
      <c r="A2491" t="s">
        <v>5</v>
      </c>
      <c r="B2491" s="1">
        <v>44392.555092592593</v>
      </c>
      <c r="C2491" s="1">
        <v>44392.558935185189</v>
      </c>
      <c r="D2491">
        <v>5.5333333015441903</v>
      </c>
      <c r="E2491">
        <v>77971</v>
      </c>
      <c r="F2491">
        <v>78163</v>
      </c>
      <c r="G2491" t="s">
        <v>43</v>
      </c>
      <c r="H2491" t="s">
        <v>24</v>
      </c>
      <c r="I2491">
        <f>tbl_Fact[[#This Row],[Duration]] / 60</f>
        <v>9.222222169240317E-2</v>
      </c>
      <c r="J2491">
        <f>IF(OR(G2491="Run Time", G2491="CC (Changeover Cleaning)"), I2491, 0)</f>
        <v>9.222222169240317E-2</v>
      </c>
      <c r="K2491">
        <f>IF(G2491&lt;&gt;"PM (Maintenance)", I2491, 0)</f>
        <v>9.222222169240317E-2</v>
      </c>
      <c r="L2491" s="5">
        <f>MAX(tbl_Fact[[#This Row],[TotalBiscuitsMade]],tbl_Fact[[#This Row],[GoodMadeBiscuits]])</f>
        <v>78163</v>
      </c>
      <c r="M2491" s="5">
        <f>IF(tbl_Fact[[#This Row],[Operating_Hours]]&gt;0,tbl_Fact[[#This Row],[Operating_Hours]]*51840,0)</f>
        <v>4780.7999725341806</v>
      </c>
    </row>
    <row r="2492" spans="1:13" hidden="1" x14ac:dyDescent="0.2">
      <c r="A2492" t="s">
        <v>5</v>
      </c>
      <c r="B2492" s="1">
        <v>44392.558935185189</v>
      </c>
      <c r="C2492" s="1">
        <v>44392.580706018518</v>
      </c>
      <c r="D2492">
        <v>31.350000381469702</v>
      </c>
      <c r="E2492">
        <v>99549</v>
      </c>
      <c r="F2492">
        <v>99977</v>
      </c>
      <c r="G2492" t="s">
        <v>44</v>
      </c>
      <c r="H2492" t="s">
        <v>24</v>
      </c>
      <c r="I2492">
        <f>tbl_Fact[[#This Row],[Duration]] / 60</f>
        <v>0.52250000635782834</v>
      </c>
      <c r="J2492">
        <f>IF(OR(G2492="Run Time", G2492="CC (Changeover Cleaning)"), I2492, 0)</f>
        <v>0</v>
      </c>
      <c r="K2492">
        <f>IF(G2492&lt;&gt;"PM (Maintenance)", I2492, 0)</f>
        <v>0.52250000635782834</v>
      </c>
      <c r="L2492" s="5">
        <f>MAX(tbl_Fact[[#This Row],[TotalBiscuitsMade]],tbl_Fact[[#This Row],[GoodMadeBiscuits]])</f>
        <v>99977</v>
      </c>
      <c r="M2492" s="5">
        <f>IF(tbl_Fact[[#This Row],[Operating_Hours]]&gt;0,tbl_Fact[[#This Row],[Operating_Hours]]*51840,0)</f>
        <v>0</v>
      </c>
    </row>
    <row r="2493" spans="1:13" hidden="1" x14ac:dyDescent="0.2">
      <c r="A2493" t="s">
        <v>5</v>
      </c>
      <c r="B2493" s="1">
        <v>44392.580706018518</v>
      </c>
      <c r="C2493" s="1">
        <v>44392.584305555552</v>
      </c>
      <c r="D2493">
        <v>5.1833333969116202</v>
      </c>
      <c r="E2493">
        <v>99863</v>
      </c>
      <c r="F2493">
        <v>100412</v>
      </c>
      <c r="G2493" t="s">
        <v>43</v>
      </c>
      <c r="H2493" t="s">
        <v>24</v>
      </c>
      <c r="I2493">
        <f>tbl_Fact[[#This Row],[Duration]] / 60</f>
        <v>8.6388889948527003E-2</v>
      </c>
      <c r="J2493">
        <f>IF(OR(G2493="Run Time", G2493="CC (Changeover Cleaning)"), I2493, 0)</f>
        <v>8.6388889948527003E-2</v>
      </c>
      <c r="K2493">
        <f>IF(G2493&lt;&gt;"PM (Maintenance)", I2493, 0)</f>
        <v>8.6388889948527003E-2</v>
      </c>
      <c r="L2493" s="5">
        <f>MAX(tbl_Fact[[#This Row],[TotalBiscuitsMade]],tbl_Fact[[#This Row],[GoodMadeBiscuits]])</f>
        <v>100412</v>
      </c>
      <c r="M2493" s="5">
        <f>IF(tbl_Fact[[#This Row],[Operating_Hours]]&gt;0,tbl_Fact[[#This Row],[Operating_Hours]]*51840,0)</f>
        <v>4478.4000549316397</v>
      </c>
    </row>
    <row r="2494" spans="1:13" hidden="1" x14ac:dyDescent="0.2">
      <c r="A2494" t="s">
        <v>5</v>
      </c>
      <c r="B2494" s="1">
        <v>44392.584305555552</v>
      </c>
      <c r="C2494" s="1">
        <v>44392.592233796298</v>
      </c>
      <c r="D2494">
        <v>11.4166669845581</v>
      </c>
      <c r="E2494">
        <v>107627</v>
      </c>
      <c r="F2494">
        <v>107739</v>
      </c>
      <c r="G2494" t="s">
        <v>44</v>
      </c>
      <c r="H2494" t="s">
        <v>24</v>
      </c>
      <c r="I2494">
        <f>tbl_Fact[[#This Row],[Duration]] / 60</f>
        <v>0.19027778307596835</v>
      </c>
      <c r="J2494">
        <f>IF(OR(G2494="Run Time", G2494="CC (Changeover Cleaning)"), I2494, 0)</f>
        <v>0</v>
      </c>
      <c r="K2494">
        <f>IF(G2494&lt;&gt;"PM (Maintenance)", I2494, 0)</f>
        <v>0.19027778307596835</v>
      </c>
      <c r="L2494" s="5">
        <f>MAX(tbl_Fact[[#This Row],[TotalBiscuitsMade]],tbl_Fact[[#This Row],[GoodMadeBiscuits]])</f>
        <v>107739</v>
      </c>
      <c r="M2494" s="5">
        <f>IF(tbl_Fact[[#This Row],[Operating_Hours]]&gt;0,tbl_Fact[[#This Row],[Operating_Hours]]*51840,0)</f>
        <v>0</v>
      </c>
    </row>
    <row r="2495" spans="1:13" hidden="1" x14ac:dyDescent="0.2">
      <c r="A2495" t="s">
        <v>5</v>
      </c>
      <c r="B2495" s="1">
        <v>44392.592233796298</v>
      </c>
      <c r="C2495" s="1">
        <v>44392.592581018522</v>
      </c>
      <c r="D2495">
        <v>0.5</v>
      </c>
      <c r="E2495">
        <v>107663</v>
      </c>
      <c r="F2495">
        <v>107846</v>
      </c>
      <c r="G2495" t="s">
        <v>43</v>
      </c>
      <c r="H2495" t="s">
        <v>24</v>
      </c>
      <c r="I2495">
        <f>tbl_Fact[[#This Row],[Duration]] / 60</f>
        <v>8.3333333333333332E-3</v>
      </c>
      <c r="J2495">
        <f>IF(OR(G2495="Run Time", G2495="CC (Changeover Cleaning)"), I2495, 0)</f>
        <v>8.3333333333333332E-3</v>
      </c>
      <c r="K2495">
        <f>IF(G2495&lt;&gt;"PM (Maintenance)", I2495, 0)</f>
        <v>8.3333333333333332E-3</v>
      </c>
      <c r="L2495" s="5">
        <f>MAX(tbl_Fact[[#This Row],[TotalBiscuitsMade]],tbl_Fact[[#This Row],[GoodMadeBiscuits]])</f>
        <v>107846</v>
      </c>
      <c r="M2495" s="5">
        <f>IF(tbl_Fact[[#This Row],[Operating_Hours]]&gt;0,tbl_Fact[[#This Row],[Operating_Hours]]*51840,0)</f>
        <v>432</v>
      </c>
    </row>
    <row r="2496" spans="1:13" hidden="1" x14ac:dyDescent="0.2">
      <c r="A2496" t="s">
        <v>5</v>
      </c>
      <c r="B2496" s="1">
        <v>44392.592581018522</v>
      </c>
      <c r="C2496" s="1">
        <v>44392.615081018521</v>
      </c>
      <c r="D2496">
        <v>32.400001525878899</v>
      </c>
      <c r="E2496">
        <v>129751</v>
      </c>
      <c r="F2496">
        <v>130551</v>
      </c>
      <c r="G2496" t="s">
        <v>44</v>
      </c>
      <c r="H2496" t="s">
        <v>24</v>
      </c>
      <c r="I2496">
        <f>tbl_Fact[[#This Row],[Duration]] / 60</f>
        <v>0.54000002543131498</v>
      </c>
      <c r="J2496">
        <f>IF(OR(G2496="Run Time", G2496="CC (Changeover Cleaning)"), I2496, 0)</f>
        <v>0</v>
      </c>
      <c r="K2496">
        <f>IF(G2496&lt;&gt;"PM (Maintenance)", I2496, 0)</f>
        <v>0.54000002543131498</v>
      </c>
      <c r="L2496" s="5">
        <f>MAX(tbl_Fact[[#This Row],[TotalBiscuitsMade]],tbl_Fact[[#This Row],[GoodMadeBiscuits]])</f>
        <v>130551</v>
      </c>
      <c r="M2496" s="5">
        <f>IF(tbl_Fact[[#This Row],[Operating_Hours]]&gt;0,tbl_Fact[[#This Row],[Operating_Hours]]*51840,0)</f>
        <v>0</v>
      </c>
    </row>
    <row r="2497" spans="1:13" hidden="1" x14ac:dyDescent="0.2">
      <c r="A2497" t="s">
        <v>5</v>
      </c>
      <c r="B2497" s="1">
        <v>44392.615081018521</v>
      </c>
      <c r="C2497" s="1">
        <v>44392.615983796299</v>
      </c>
      <c r="D2497">
        <v>1.29999995231628</v>
      </c>
      <c r="E2497">
        <v>129785</v>
      </c>
      <c r="F2497">
        <v>130331</v>
      </c>
      <c r="G2497" t="s">
        <v>43</v>
      </c>
      <c r="H2497" t="s">
        <v>24</v>
      </c>
      <c r="I2497">
        <f>tbl_Fact[[#This Row],[Duration]] / 60</f>
        <v>2.1666665871937999E-2</v>
      </c>
      <c r="J2497">
        <f>IF(OR(G2497="Run Time", G2497="CC (Changeover Cleaning)"), I2497, 0)</f>
        <v>2.1666665871937999E-2</v>
      </c>
      <c r="K2497">
        <f>IF(G2497&lt;&gt;"PM (Maintenance)", I2497, 0)</f>
        <v>2.1666665871937999E-2</v>
      </c>
      <c r="L2497" s="5">
        <f>MAX(tbl_Fact[[#This Row],[TotalBiscuitsMade]],tbl_Fact[[#This Row],[GoodMadeBiscuits]])</f>
        <v>130331</v>
      </c>
      <c r="M2497" s="5">
        <f>IF(tbl_Fact[[#This Row],[Operating_Hours]]&gt;0,tbl_Fact[[#This Row],[Operating_Hours]]*51840,0)</f>
        <v>1123.1999588012659</v>
      </c>
    </row>
    <row r="2498" spans="1:13" hidden="1" x14ac:dyDescent="0.2">
      <c r="A2498" t="s">
        <v>5</v>
      </c>
      <c r="B2498" s="1">
        <v>44392.615983796299</v>
      </c>
      <c r="C2498" s="1">
        <v>44392.617696759262</v>
      </c>
      <c r="D2498">
        <v>2.4666666984558101</v>
      </c>
      <c r="E2498">
        <v>131532</v>
      </c>
      <c r="F2498">
        <v>132220</v>
      </c>
      <c r="G2498" t="s">
        <v>44</v>
      </c>
      <c r="H2498" t="s">
        <v>24</v>
      </c>
      <c r="I2498">
        <f>tbl_Fact[[#This Row],[Duration]] / 60</f>
        <v>4.1111111640930169E-2</v>
      </c>
      <c r="J2498">
        <f>IF(OR(G2498="Run Time", G2498="CC (Changeover Cleaning)"), I2498, 0)</f>
        <v>0</v>
      </c>
      <c r="K2498">
        <f>IF(G2498&lt;&gt;"PM (Maintenance)", I2498, 0)</f>
        <v>4.1111111640930169E-2</v>
      </c>
      <c r="L2498" s="5">
        <f>MAX(tbl_Fact[[#This Row],[TotalBiscuitsMade]],tbl_Fact[[#This Row],[GoodMadeBiscuits]])</f>
        <v>132220</v>
      </c>
      <c r="M2498" s="5">
        <f>IF(tbl_Fact[[#This Row],[Operating_Hours]]&gt;0,tbl_Fact[[#This Row],[Operating_Hours]]*51840,0)</f>
        <v>0</v>
      </c>
    </row>
    <row r="2499" spans="1:13" hidden="1" x14ac:dyDescent="0.2">
      <c r="A2499" t="s">
        <v>5</v>
      </c>
      <c r="B2499" s="1">
        <v>44392.617696759262</v>
      </c>
      <c r="C2499" s="1">
        <v>44392.618275462963</v>
      </c>
      <c r="D2499">
        <v>0.83333331346511796</v>
      </c>
      <c r="E2499">
        <v>131483</v>
      </c>
      <c r="F2499">
        <v>131983</v>
      </c>
      <c r="G2499" t="s">
        <v>43</v>
      </c>
      <c r="H2499" t="s">
        <v>24</v>
      </c>
      <c r="I2499">
        <f>tbl_Fact[[#This Row],[Duration]] / 60</f>
        <v>1.3888888557751966E-2</v>
      </c>
      <c r="J2499">
        <f>IF(OR(G2499="Run Time", G2499="CC (Changeover Cleaning)"), I2499, 0)</f>
        <v>1.3888888557751966E-2</v>
      </c>
      <c r="K2499">
        <f>IF(G2499&lt;&gt;"PM (Maintenance)", I2499, 0)</f>
        <v>1.3888888557751966E-2</v>
      </c>
      <c r="L2499" s="5">
        <f>MAX(tbl_Fact[[#This Row],[TotalBiscuitsMade]],tbl_Fact[[#This Row],[GoodMadeBiscuits]])</f>
        <v>131983</v>
      </c>
      <c r="M2499" s="5">
        <f>IF(tbl_Fact[[#This Row],[Operating_Hours]]&gt;0,tbl_Fact[[#This Row],[Operating_Hours]]*51840,0)</f>
        <v>719.99998283386196</v>
      </c>
    </row>
    <row r="2500" spans="1:13" hidden="1" x14ac:dyDescent="0.2">
      <c r="A2500" t="s">
        <v>5</v>
      </c>
      <c r="B2500" s="1">
        <v>44392.618275462963</v>
      </c>
      <c r="C2500" s="1">
        <v>44392.618668981479</v>
      </c>
      <c r="D2500">
        <v>0.56666666269302401</v>
      </c>
      <c r="E2500">
        <v>131593</v>
      </c>
      <c r="F2500">
        <v>132057</v>
      </c>
      <c r="G2500" t="s">
        <v>44</v>
      </c>
      <c r="H2500" t="s">
        <v>24</v>
      </c>
      <c r="I2500">
        <f>tbl_Fact[[#This Row],[Duration]] / 60</f>
        <v>9.4444443782170668E-3</v>
      </c>
      <c r="J2500">
        <f>IF(OR(G2500="Run Time", G2500="CC (Changeover Cleaning)"), I2500, 0)</f>
        <v>0</v>
      </c>
      <c r="K2500">
        <f>IF(G2500&lt;&gt;"PM (Maintenance)", I2500, 0)</f>
        <v>9.4444443782170668E-3</v>
      </c>
      <c r="L2500" s="5">
        <f>MAX(tbl_Fact[[#This Row],[TotalBiscuitsMade]],tbl_Fact[[#This Row],[GoodMadeBiscuits]])</f>
        <v>132057</v>
      </c>
      <c r="M2500" s="5">
        <f>IF(tbl_Fact[[#This Row],[Operating_Hours]]&gt;0,tbl_Fact[[#This Row],[Operating_Hours]]*51840,0)</f>
        <v>0</v>
      </c>
    </row>
    <row r="2501" spans="1:13" hidden="1" x14ac:dyDescent="0.2">
      <c r="A2501" t="s">
        <v>5</v>
      </c>
      <c r="B2501" s="1">
        <v>44392.618668981479</v>
      </c>
      <c r="C2501" s="1">
        <v>44392.621458333335</v>
      </c>
      <c r="D2501">
        <v>4.0166668891906703</v>
      </c>
      <c r="E2501">
        <v>131861</v>
      </c>
      <c r="F2501">
        <v>132277</v>
      </c>
      <c r="G2501" t="s">
        <v>43</v>
      </c>
      <c r="H2501" t="s">
        <v>24</v>
      </c>
      <c r="I2501">
        <f>tbl_Fact[[#This Row],[Duration]] / 60</f>
        <v>6.6944448153177835E-2</v>
      </c>
      <c r="J2501">
        <f>IF(OR(G2501="Run Time", G2501="CC (Changeover Cleaning)"), I2501, 0)</f>
        <v>6.6944448153177835E-2</v>
      </c>
      <c r="K2501">
        <f>IF(G2501&lt;&gt;"PM (Maintenance)", I2501, 0)</f>
        <v>6.6944448153177835E-2</v>
      </c>
      <c r="L2501" s="5">
        <f>MAX(tbl_Fact[[#This Row],[TotalBiscuitsMade]],tbl_Fact[[#This Row],[GoodMadeBiscuits]])</f>
        <v>132277</v>
      </c>
      <c r="M2501" s="5">
        <f>IF(tbl_Fact[[#This Row],[Operating_Hours]]&gt;0,tbl_Fact[[#This Row],[Operating_Hours]]*51840,0)</f>
        <v>3470.400192260739</v>
      </c>
    </row>
    <row r="2502" spans="1:13" hidden="1" x14ac:dyDescent="0.2">
      <c r="A2502" t="s">
        <v>5</v>
      </c>
      <c r="B2502" s="1">
        <v>44392.621458333335</v>
      </c>
      <c r="C2502" s="1">
        <v>44392.632604166669</v>
      </c>
      <c r="D2502">
        <v>16.049999237060501</v>
      </c>
      <c r="E2502">
        <v>142796</v>
      </c>
      <c r="F2502">
        <v>143118</v>
      </c>
      <c r="G2502" t="s">
        <v>44</v>
      </c>
      <c r="H2502" t="s">
        <v>24</v>
      </c>
      <c r="I2502">
        <f>tbl_Fact[[#This Row],[Duration]] / 60</f>
        <v>0.26749998728434166</v>
      </c>
      <c r="J2502">
        <f>IF(OR(G2502="Run Time", G2502="CC (Changeover Cleaning)"), I2502, 0)</f>
        <v>0</v>
      </c>
      <c r="K2502">
        <f>IF(G2502&lt;&gt;"PM (Maintenance)", I2502, 0)</f>
        <v>0.26749998728434166</v>
      </c>
      <c r="L2502" s="5">
        <f>MAX(tbl_Fact[[#This Row],[TotalBiscuitsMade]],tbl_Fact[[#This Row],[GoodMadeBiscuits]])</f>
        <v>143118</v>
      </c>
      <c r="M2502" s="5">
        <f>IF(tbl_Fact[[#This Row],[Operating_Hours]]&gt;0,tbl_Fact[[#This Row],[Operating_Hours]]*51840,0)</f>
        <v>0</v>
      </c>
    </row>
    <row r="2503" spans="1:13" x14ac:dyDescent="0.2">
      <c r="A2503" t="s">
        <v>8</v>
      </c>
      <c r="B2503" s="1">
        <v>44392.631967592592</v>
      </c>
      <c r="C2503" s="1">
        <v>44392.633831018517</v>
      </c>
      <c r="D2503">
        <v>2.6834499835968</v>
      </c>
      <c r="E2503">
        <v>0</v>
      </c>
      <c r="F2503">
        <v>117</v>
      </c>
      <c r="G2503" t="s">
        <v>43</v>
      </c>
      <c r="H2503" t="s">
        <v>24</v>
      </c>
      <c r="I2503">
        <f>tbl_Fact[[#This Row],[Duration]] / 60</f>
        <v>4.4724166393280002E-2</v>
      </c>
      <c r="J2503">
        <f>IF(OR(G2503="Run Time", G2503="CC (Changeover Cleaning)"), I2503, 0)</f>
        <v>4.4724166393280002E-2</v>
      </c>
      <c r="K2503">
        <f>IF(G2503&lt;&gt;"PM (Maintenance)", I2503, 0)</f>
        <v>4.4724166393280002E-2</v>
      </c>
      <c r="L2503" s="5">
        <f>MAX(tbl_Fact[[#This Row],[TotalBiscuitsMade]],tbl_Fact[[#This Row],[GoodMadeBiscuits]])</f>
        <v>117</v>
      </c>
      <c r="M2503" s="5">
        <f>IF(tbl_Fact[[#This Row],[Operating_Hours]]&gt;0,tbl_Fact[[#This Row],[Operating_Hours]]*51840,0)</f>
        <v>2318.5007858276354</v>
      </c>
    </row>
    <row r="2504" spans="1:13" hidden="1" x14ac:dyDescent="0.2">
      <c r="A2504" t="s">
        <v>5</v>
      </c>
      <c r="B2504" s="1">
        <v>44392.632604166669</v>
      </c>
      <c r="C2504" s="1">
        <v>44392.634421296294</v>
      </c>
      <c r="D2504">
        <v>2.61666655540466</v>
      </c>
      <c r="E2504">
        <v>142769</v>
      </c>
      <c r="F2504">
        <v>143315</v>
      </c>
      <c r="G2504" t="s">
        <v>43</v>
      </c>
      <c r="H2504" t="s">
        <v>24</v>
      </c>
      <c r="I2504">
        <f>tbl_Fact[[#This Row],[Duration]] / 60</f>
        <v>4.3611109256744336E-2</v>
      </c>
      <c r="J2504">
        <f>IF(OR(G2504="Run Time", G2504="CC (Changeover Cleaning)"), I2504, 0)</f>
        <v>4.3611109256744336E-2</v>
      </c>
      <c r="K2504">
        <f>IF(G2504&lt;&gt;"PM (Maintenance)", I2504, 0)</f>
        <v>4.3611109256744336E-2</v>
      </c>
      <c r="L2504" s="5">
        <f>MAX(tbl_Fact[[#This Row],[TotalBiscuitsMade]],tbl_Fact[[#This Row],[GoodMadeBiscuits]])</f>
        <v>143315</v>
      </c>
      <c r="M2504" s="5">
        <f>IF(tbl_Fact[[#This Row],[Operating_Hours]]&gt;0,tbl_Fact[[#This Row],[Operating_Hours]]*51840,0)</f>
        <v>2260.7999038696262</v>
      </c>
    </row>
    <row r="2505" spans="1:13" x14ac:dyDescent="0.2">
      <c r="A2505" t="s">
        <v>8</v>
      </c>
      <c r="B2505" s="1">
        <v>44392.633831018517</v>
      </c>
      <c r="C2505" s="1">
        <v>44392.730775462966</v>
      </c>
      <c r="D2505">
        <v>139.60334777832</v>
      </c>
      <c r="E2505">
        <v>0</v>
      </c>
      <c r="F2505">
        <v>109</v>
      </c>
      <c r="G2505" t="s">
        <v>44</v>
      </c>
      <c r="H2505" t="s">
        <v>24</v>
      </c>
      <c r="I2505">
        <f>tbl_Fact[[#This Row],[Duration]] / 60</f>
        <v>2.326722462972</v>
      </c>
      <c r="J2505">
        <f>IF(OR(G2505="Run Time", G2505="CC (Changeover Cleaning)"), I2505, 0)</f>
        <v>0</v>
      </c>
      <c r="K2505">
        <f>IF(G2505&lt;&gt;"PM (Maintenance)", I2505, 0)</f>
        <v>2.326722462972</v>
      </c>
      <c r="L2505" s="5">
        <f>MAX(tbl_Fact[[#This Row],[TotalBiscuitsMade]],tbl_Fact[[#This Row],[GoodMadeBiscuits]])</f>
        <v>109</v>
      </c>
      <c r="M2505" s="5">
        <f>IF(tbl_Fact[[#This Row],[Operating_Hours]]&gt;0,tbl_Fact[[#This Row],[Operating_Hours]]*51840,0)</f>
        <v>0</v>
      </c>
    </row>
    <row r="2506" spans="1:13" hidden="1" x14ac:dyDescent="0.2">
      <c r="A2506" t="s">
        <v>9</v>
      </c>
      <c r="B2506" s="1">
        <v>44392.633831018517</v>
      </c>
      <c r="C2506" s="1">
        <v>44392.876469907409</v>
      </c>
      <c r="D2506">
        <v>349.40542602539102</v>
      </c>
      <c r="E2506">
        <v>0</v>
      </c>
      <c r="F2506">
        <v>148</v>
      </c>
      <c r="G2506" t="s">
        <v>44</v>
      </c>
      <c r="H2506" t="s">
        <v>24</v>
      </c>
      <c r="I2506">
        <f>tbl_Fact[[#This Row],[Duration]] / 60</f>
        <v>5.8234237670898503</v>
      </c>
      <c r="J2506">
        <f>IF(OR(G2506="Run Time", G2506="CC (Changeover Cleaning)"), I2506, 0)</f>
        <v>0</v>
      </c>
      <c r="K2506">
        <f>IF(G2506&lt;&gt;"PM (Maintenance)", I2506, 0)</f>
        <v>5.8234237670898503</v>
      </c>
      <c r="L2506" s="5">
        <f>MAX(tbl_Fact[[#This Row],[TotalBiscuitsMade]],tbl_Fact[[#This Row],[GoodMadeBiscuits]])</f>
        <v>148</v>
      </c>
      <c r="M2506" s="5">
        <f>IF(tbl_Fact[[#This Row],[Operating_Hours]]&gt;0,tbl_Fact[[#This Row],[Operating_Hours]]*51840,0)</f>
        <v>0</v>
      </c>
    </row>
    <row r="2507" spans="1:13" hidden="1" x14ac:dyDescent="0.2">
      <c r="A2507" t="s">
        <v>5</v>
      </c>
      <c r="B2507" s="1">
        <v>44392.634421296294</v>
      </c>
      <c r="C2507" s="1">
        <v>44392.646979166668</v>
      </c>
      <c r="D2507">
        <v>18.0833339691162</v>
      </c>
      <c r="E2507">
        <v>155006</v>
      </c>
      <c r="F2507">
        <v>155632</v>
      </c>
      <c r="G2507" t="s">
        <v>44</v>
      </c>
      <c r="H2507" t="s">
        <v>24</v>
      </c>
      <c r="I2507">
        <f>tbl_Fact[[#This Row],[Duration]] / 60</f>
        <v>0.30138889948526998</v>
      </c>
      <c r="J2507">
        <f>IF(OR(G2507="Run Time", G2507="CC (Changeover Cleaning)"), I2507, 0)</f>
        <v>0</v>
      </c>
      <c r="K2507">
        <f>IF(G2507&lt;&gt;"PM (Maintenance)", I2507, 0)</f>
        <v>0.30138889948526998</v>
      </c>
      <c r="L2507" s="5">
        <f>MAX(tbl_Fact[[#This Row],[TotalBiscuitsMade]],tbl_Fact[[#This Row],[GoodMadeBiscuits]])</f>
        <v>155632</v>
      </c>
      <c r="M2507" s="5">
        <f>IF(tbl_Fact[[#This Row],[Operating_Hours]]&gt;0,tbl_Fact[[#This Row],[Operating_Hours]]*51840,0)</f>
        <v>0</v>
      </c>
    </row>
    <row r="2508" spans="1:13" hidden="1" x14ac:dyDescent="0.2">
      <c r="A2508" t="s">
        <v>5</v>
      </c>
      <c r="B2508" s="1">
        <v>44392.646979166668</v>
      </c>
      <c r="C2508" s="1">
        <v>44392.648101851853</v>
      </c>
      <c r="D2508">
        <v>1.61666667461395</v>
      </c>
      <c r="E2508">
        <v>155093</v>
      </c>
      <c r="F2508">
        <v>155977</v>
      </c>
      <c r="G2508" t="s">
        <v>43</v>
      </c>
      <c r="H2508" t="s">
        <v>24</v>
      </c>
      <c r="I2508">
        <f>tbl_Fact[[#This Row],[Duration]] / 60</f>
        <v>2.6944444576899165E-2</v>
      </c>
      <c r="J2508">
        <f>IF(OR(G2508="Run Time", G2508="CC (Changeover Cleaning)"), I2508, 0)</f>
        <v>2.6944444576899165E-2</v>
      </c>
      <c r="K2508">
        <f>IF(G2508&lt;&gt;"PM (Maintenance)", I2508, 0)</f>
        <v>2.6944444576899165E-2</v>
      </c>
      <c r="L2508" s="5">
        <f>MAX(tbl_Fact[[#This Row],[TotalBiscuitsMade]],tbl_Fact[[#This Row],[GoodMadeBiscuits]])</f>
        <v>155977</v>
      </c>
      <c r="M2508" s="5">
        <f>IF(tbl_Fact[[#This Row],[Operating_Hours]]&gt;0,tbl_Fact[[#This Row],[Operating_Hours]]*51840,0)</f>
        <v>1396.8000068664528</v>
      </c>
    </row>
    <row r="2509" spans="1:13" hidden="1" x14ac:dyDescent="0.2">
      <c r="A2509" t="s">
        <v>5</v>
      </c>
      <c r="B2509" s="1">
        <v>44392.648101851853</v>
      </c>
      <c r="C2509" s="1">
        <v>44392.651620370372</v>
      </c>
      <c r="D2509">
        <v>5.0666666030883798</v>
      </c>
      <c r="E2509">
        <v>158793</v>
      </c>
      <c r="F2509">
        <v>159352</v>
      </c>
      <c r="G2509" t="s">
        <v>44</v>
      </c>
      <c r="H2509" t="s">
        <v>24</v>
      </c>
      <c r="I2509">
        <f>tbl_Fact[[#This Row],[Duration]] / 60</f>
        <v>8.4444443384806334E-2</v>
      </c>
      <c r="J2509">
        <f>IF(OR(G2509="Run Time", G2509="CC (Changeover Cleaning)"), I2509, 0)</f>
        <v>0</v>
      </c>
      <c r="K2509">
        <f>IF(G2509&lt;&gt;"PM (Maintenance)", I2509, 0)</f>
        <v>8.4444443384806334E-2</v>
      </c>
      <c r="L2509" s="5">
        <f>MAX(tbl_Fact[[#This Row],[TotalBiscuitsMade]],tbl_Fact[[#This Row],[GoodMadeBiscuits]])</f>
        <v>159352</v>
      </c>
      <c r="M2509" s="5">
        <f>IF(tbl_Fact[[#This Row],[Operating_Hours]]&gt;0,tbl_Fact[[#This Row],[Operating_Hours]]*51840,0)</f>
        <v>0</v>
      </c>
    </row>
    <row r="2510" spans="1:13" hidden="1" x14ac:dyDescent="0.2">
      <c r="A2510" t="s">
        <v>5</v>
      </c>
      <c r="B2510" s="1">
        <v>44392.651620370372</v>
      </c>
      <c r="C2510" s="1">
        <v>44392.654861111114</v>
      </c>
      <c r="D2510">
        <v>4.6666665077209499</v>
      </c>
      <c r="E2510">
        <v>158566</v>
      </c>
      <c r="F2510">
        <v>159008</v>
      </c>
      <c r="G2510" t="s">
        <v>43</v>
      </c>
      <c r="H2510" t="s">
        <v>24</v>
      </c>
      <c r="I2510">
        <f>tbl_Fact[[#This Row],[Duration]] / 60</f>
        <v>7.7777775128682503E-2</v>
      </c>
      <c r="J2510">
        <f>IF(OR(G2510="Run Time", G2510="CC (Changeover Cleaning)"), I2510, 0)</f>
        <v>7.7777775128682503E-2</v>
      </c>
      <c r="K2510">
        <f>IF(G2510&lt;&gt;"PM (Maintenance)", I2510, 0)</f>
        <v>7.7777775128682503E-2</v>
      </c>
      <c r="L2510" s="5">
        <f>MAX(tbl_Fact[[#This Row],[TotalBiscuitsMade]],tbl_Fact[[#This Row],[GoodMadeBiscuits]])</f>
        <v>159008</v>
      </c>
      <c r="M2510" s="5">
        <f>IF(tbl_Fact[[#This Row],[Operating_Hours]]&gt;0,tbl_Fact[[#This Row],[Operating_Hours]]*51840,0)</f>
        <v>4031.9998626709007</v>
      </c>
    </row>
    <row r="2511" spans="1:13" hidden="1" x14ac:dyDescent="0.2">
      <c r="A2511" t="s">
        <v>5</v>
      </c>
      <c r="B2511" s="1">
        <v>44392.654861111114</v>
      </c>
      <c r="C2511" s="1">
        <v>44392.659155092595</v>
      </c>
      <c r="D2511">
        <v>6.1833333969116202</v>
      </c>
      <c r="E2511">
        <v>162296</v>
      </c>
      <c r="F2511">
        <v>162941</v>
      </c>
      <c r="G2511" t="s">
        <v>44</v>
      </c>
      <c r="H2511" t="s">
        <v>24</v>
      </c>
      <c r="I2511">
        <f>tbl_Fact[[#This Row],[Duration]] / 60</f>
        <v>0.10305555661519367</v>
      </c>
      <c r="J2511">
        <f>IF(OR(G2511="Run Time", G2511="CC (Changeover Cleaning)"), I2511, 0)</f>
        <v>0</v>
      </c>
      <c r="K2511">
        <f>IF(G2511&lt;&gt;"PM (Maintenance)", I2511, 0)</f>
        <v>0.10305555661519367</v>
      </c>
      <c r="L2511" s="5">
        <f>MAX(tbl_Fact[[#This Row],[TotalBiscuitsMade]],tbl_Fact[[#This Row],[GoodMadeBiscuits]])</f>
        <v>162941</v>
      </c>
      <c r="M2511" s="5">
        <f>IF(tbl_Fact[[#This Row],[Operating_Hours]]&gt;0,tbl_Fact[[#This Row],[Operating_Hours]]*51840,0)</f>
        <v>0</v>
      </c>
    </row>
    <row r="2512" spans="1:13" hidden="1" x14ac:dyDescent="0.2">
      <c r="A2512" t="s">
        <v>5</v>
      </c>
      <c r="B2512" s="1">
        <v>44392.659155092595</v>
      </c>
      <c r="C2512" s="1">
        <v>44392.660810185182</v>
      </c>
      <c r="D2512">
        <v>2.38333344459534</v>
      </c>
      <c r="E2512">
        <v>162621</v>
      </c>
      <c r="F2512">
        <v>163024</v>
      </c>
      <c r="G2512" t="s">
        <v>43</v>
      </c>
      <c r="H2512" t="s">
        <v>24</v>
      </c>
      <c r="I2512">
        <f>tbl_Fact[[#This Row],[Duration]] / 60</f>
        <v>3.9722224076588999E-2</v>
      </c>
      <c r="J2512">
        <f>IF(OR(G2512="Run Time", G2512="CC (Changeover Cleaning)"), I2512, 0)</f>
        <v>3.9722224076588999E-2</v>
      </c>
      <c r="K2512">
        <f>IF(G2512&lt;&gt;"PM (Maintenance)", I2512, 0)</f>
        <v>3.9722224076588999E-2</v>
      </c>
      <c r="L2512" s="5">
        <f>MAX(tbl_Fact[[#This Row],[TotalBiscuitsMade]],tbl_Fact[[#This Row],[GoodMadeBiscuits]])</f>
        <v>163024</v>
      </c>
      <c r="M2512" s="5">
        <f>IF(tbl_Fact[[#This Row],[Operating_Hours]]&gt;0,tbl_Fact[[#This Row],[Operating_Hours]]*51840,0)</f>
        <v>2059.2000961303738</v>
      </c>
    </row>
    <row r="2513" spans="1:13" hidden="1" x14ac:dyDescent="0.2">
      <c r="A2513" t="s">
        <v>5</v>
      </c>
      <c r="B2513" s="1">
        <v>44392.660810185182</v>
      </c>
      <c r="C2513" s="1">
        <v>44392.666273148148</v>
      </c>
      <c r="D2513">
        <v>7.8666667938232404</v>
      </c>
      <c r="E2513">
        <v>167578</v>
      </c>
      <c r="F2513">
        <v>168052</v>
      </c>
      <c r="G2513" t="s">
        <v>44</v>
      </c>
      <c r="H2513" t="s">
        <v>24</v>
      </c>
      <c r="I2513">
        <f>tbl_Fact[[#This Row],[Duration]] / 60</f>
        <v>0.13111111323038735</v>
      </c>
      <c r="J2513">
        <f>IF(OR(G2513="Run Time", G2513="CC (Changeover Cleaning)"), I2513, 0)</f>
        <v>0</v>
      </c>
      <c r="K2513">
        <f>IF(G2513&lt;&gt;"PM (Maintenance)", I2513, 0)</f>
        <v>0.13111111323038735</v>
      </c>
      <c r="L2513" s="5">
        <f>MAX(tbl_Fact[[#This Row],[TotalBiscuitsMade]],tbl_Fact[[#This Row],[GoodMadeBiscuits]])</f>
        <v>168052</v>
      </c>
      <c r="M2513" s="5">
        <f>IF(tbl_Fact[[#This Row],[Operating_Hours]]&gt;0,tbl_Fact[[#This Row],[Operating_Hours]]*51840,0)</f>
        <v>0</v>
      </c>
    </row>
    <row r="2514" spans="1:13" hidden="1" x14ac:dyDescent="0.2">
      <c r="A2514" t="s">
        <v>5</v>
      </c>
      <c r="B2514" s="1">
        <v>44392.666273148148</v>
      </c>
      <c r="C2514" s="1">
        <v>44392.667974537035</v>
      </c>
      <c r="D2514">
        <v>2.4500000476837198</v>
      </c>
      <c r="E2514">
        <v>167782</v>
      </c>
      <c r="F2514">
        <v>168400</v>
      </c>
      <c r="G2514" t="s">
        <v>43</v>
      </c>
      <c r="H2514" t="s">
        <v>24</v>
      </c>
      <c r="I2514">
        <f>tbl_Fact[[#This Row],[Duration]] / 60</f>
        <v>4.0833334128061997E-2</v>
      </c>
      <c r="J2514">
        <f>IF(OR(G2514="Run Time", G2514="CC (Changeover Cleaning)"), I2514, 0)</f>
        <v>4.0833334128061997E-2</v>
      </c>
      <c r="K2514">
        <f>IF(G2514&lt;&gt;"PM (Maintenance)", I2514, 0)</f>
        <v>4.0833334128061997E-2</v>
      </c>
      <c r="L2514" s="5">
        <f>MAX(tbl_Fact[[#This Row],[TotalBiscuitsMade]],tbl_Fact[[#This Row],[GoodMadeBiscuits]])</f>
        <v>168400</v>
      </c>
      <c r="M2514" s="5">
        <f>IF(tbl_Fact[[#This Row],[Operating_Hours]]&gt;0,tbl_Fact[[#This Row],[Operating_Hours]]*51840,0)</f>
        <v>2116.8000411987341</v>
      </c>
    </row>
    <row r="2515" spans="1:13" hidden="1" x14ac:dyDescent="0.2">
      <c r="A2515" t="s">
        <v>5</v>
      </c>
      <c r="B2515" s="1">
        <v>44392.667974537035</v>
      </c>
      <c r="C2515" s="1">
        <v>44392.669629629629</v>
      </c>
      <c r="D2515">
        <v>2.38333344459534</v>
      </c>
      <c r="E2515">
        <v>168760</v>
      </c>
      <c r="F2515">
        <v>169216</v>
      </c>
      <c r="G2515" t="s">
        <v>44</v>
      </c>
      <c r="H2515" t="s">
        <v>24</v>
      </c>
      <c r="I2515">
        <f>tbl_Fact[[#This Row],[Duration]] / 60</f>
        <v>3.9722224076588999E-2</v>
      </c>
      <c r="J2515">
        <f>IF(OR(G2515="Run Time", G2515="CC (Changeover Cleaning)"), I2515, 0)</f>
        <v>0</v>
      </c>
      <c r="K2515">
        <f>IF(G2515&lt;&gt;"PM (Maintenance)", I2515, 0)</f>
        <v>3.9722224076588999E-2</v>
      </c>
      <c r="L2515" s="5">
        <f>MAX(tbl_Fact[[#This Row],[TotalBiscuitsMade]],tbl_Fact[[#This Row],[GoodMadeBiscuits]])</f>
        <v>169216</v>
      </c>
      <c r="M2515" s="5">
        <f>IF(tbl_Fact[[#This Row],[Operating_Hours]]&gt;0,tbl_Fact[[#This Row],[Operating_Hours]]*51840,0)</f>
        <v>0</v>
      </c>
    </row>
    <row r="2516" spans="1:13" hidden="1" x14ac:dyDescent="0.2">
      <c r="A2516" t="s">
        <v>5</v>
      </c>
      <c r="B2516" s="1">
        <v>44392.669629629629</v>
      </c>
      <c r="C2516" s="1">
        <v>44392.670312499999</v>
      </c>
      <c r="D2516">
        <v>0.98333334922790505</v>
      </c>
      <c r="E2516">
        <v>168719</v>
      </c>
      <c r="F2516">
        <v>169574</v>
      </c>
      <c r="G2516" t="s">
        <v>43</v>
      </c>
      <c r="H2516" t="s">
        <v>24</v>
      </c>
      <c r="I2516">
        <f>tbl_Fact[[#This Row],[Duration]] / 60</f>
        <v>1.6388889153798419E-2</v>
      </c>
      <c r="J2516">
        <f>IF(OR(G2516="Run Time", G2516="CC (Changeover Cleaning)"), I2516, 0)</f>
        <v>1.6388889153798419E-2</v>
      </c>
      <c r="K2516">
        <f>IF(G2516&lt;&gt;"PM (Maintenance)", I2516, 0)</f>
        <v>1.6388889153798419E-2</v>
      </c>
      <c r="L2516" s="5">
        <f>MAX(tbl_Fact[[#This Row],[TotalBiscuitsMade]],tbl_Fact[[#This Row],[GoodMadeBiscuits]])</f>
        <v>169574</v>
      </c>
      <c r="M2516" s="5">
        <f>IF(tbl_Fact[[#This Row],[Operating_Hours]]&gt;0,tbl_Fact[[#This Row],[Operating_Hours]]*51840,0)</f>
        <v>849.60001373291004</v>
      </c>
    </row>
    <row r="2517" spans="1:13" hidden="1" x14ac:dyDescent="0.2">
      <c r="A2517" t="s">
        <v>5</v>
      </c>
      <c r="B2517" s="1">
        <v>44392.670312499999</v>
      </c>
      <c r="C2517" s="1">
        <v>44392.671157407407</v>
      </c>
      <c r="D2517">
        <v>1.2166666984558101</v>
      </c>
      <c r="E2517">
        <v>169289</v>
      </c>
      <c r="F2517">
        <v>170068</v>
      </c>
      <c r="G2517" t="s">
        <v>44</v>
      </c>
      <c r="H2517" t="s">
        <v>24</v>
      </c>
      <c r="I2517">
        <f>tbl_Fact[[#This Row],[Duration]] / 60</f>
        <v>2.0277778307596837E-2</v>
      </c>
      <c r="J2517">
        <f>IF(OR(G2517="Run Time", G2517="CC (Changeover Cleaning)"), I2517, 0)</f>
        <v>0</v>
      </c>
      <c r="K2517">
        <f>IF(G2517&lt;&gt;"PM (Maintenance)", I2517, 0)</f>
        <v>2.0277778307596837E-2</v>
      </c>
      <c r="L2517" s="5">
        <f>MAX(tbl_Fact[[#This Row],[TotalBiscuitsMade]],tbl_Fact[[#This Row],[GoodMadeBiscuits]])</f>
        <v>170068</v>
      </c>
      <c r="M2517" s="5">
        <f>IF(tbl_Fact[[#This Row],[Operating_Hours]]&gt;0,tbl_Fact[[#This Row],[Operating_Hours]]*51840,0)</f>
        <v>0</v>
      </c>
    </row>
    <row r="2518" spans="1:13" hidden="1" x14ac:dyDescent="0.2">
      <c r="A2518" t="s">
        <v>5</v>
      </c>
      <c r="B2518" s="1">
        <v>44392.671157407407</v>
      </c>
      <c r="C2518" s="1">
        <v>44392.679398148146</v>
      </c>
      <c r="D2518">
        <v>11.8666667938232</v>
      </c>
      <c r="E2518">
        <v>169488</v>
      </c>
      <c r="F2518">
        <v>170051</v>
      </c>
      <c r="G2518" t="s">
        <v>43</v>
      </c>
      <c r="H2518" t="s">
        <v>24</v>
      </c>
      <c r="I2518">
        <f>tbl_Fact[[#This Row],[Duration]] / 60</f>
        <v>0.19777777989705334</v>
      </c>
      <c r="J2518">
        <f>IF(OR(G2518="Run Time", G2518="CC (Changeover Cleaning)"), I2518, 0)</f>
        <v>0.19777777989705334</v>
      </c>
      <c r="K2518">
        <f>IF(G2518&lt;&gt;"PM (Maintenance)", I2518, 0)</f>
        <v>0.19777777989705334</v>
      </c>
      <c r="L2518" s="5">
        <f>MAX(tbl_Fact[[#This Row],[TotalBiscuitsMade]],tbl_Fact[[#This Row],[GoodMadeBiscuits]])</f>
        <v>170051</v>
      </c>
      <c r="M2518" s="5">
        <f>IF(tbl_Fact[[#This Row],[Operating_Hours]]&gt;0,tbl_Fact[[#This Row],[Operating_Hours]]*51840,0)</f>
        <v>10252.800109863245</v>
      </c>
    </row>
    <row r="2519" spans="1:13" hidden="1" x14ac:dyDescent="0.2">
      <c r="A2519" t="s">
        <v>5</v>
      </c>
      <c r="B2519" s="1">
        <v>44392.679398148146</v>
      </c>
      <c r="C2519" s="1">
        <v>44392.686342592591</v>
      </c>
      <c r="D2519">
        <v>10</v>
      </c>
      <c r="E2519">
        <v>176030</v>
      </c>
      <c r="F2519">
        <v>176471</v>
      </c>
      <c r="G2519" t="s">
        <v>44</v>
      </c>
      <c r="H2519" t="s">
        <v>24</v>
      </c>
      <c r="I2519">
        <f>tbl_Fact[[#This Row],[Duration]] / 60</f>
        <v>0.16666666666666666</v>
      </c>
      <c r="J2519">
        <f>IF(OR(G2519="Run Time", G2519="CC (Changeover Cleaning)"), I2519, 0)</f>
        <v>0</v>
      </c>
      <c r="K2519">
        <f>IF(G2519&lt;&gt;"PM (Maintenance)", I2519, 0)</f>
        <v>0.16666666666666666</v>
      </c>
      <c r="L2519" s="5">
        <f>MAX(tbl_Fact[[#This Row],[TotalBiscuitsMade]],tbl_Fact[[#This Row],[GoodMadeBiscuits]])</f>
        <v>176471</v>
      </c>
      <c r="M2519" s="5">
        <f>IF(tbl_Fact[[#This Row],[Operating_Hours]]&gt;0,tbl_Fact[[#This Row],[Operating_Hours]]*51840,0)</f>
        <v>0</v>
      </c>
    </row>
    <row r="2520" spans="1:13" hidden="1" x14ac:dyDescent="0.2">
      <c r="A2520" t="s">
        <v>5</v>
      </c>
      <c r="B2520" s="1">
        <v>44392.686342592591</v>
      </c>
      <c r="C2520" s="1">
        <v>44392.689212962963</v>
      </c>
      <c r="D2520">
        <v>4.1333332061767596</v>
      </c>
      <c r="E2520">
        <v>176180</v>
      </c>
      <c r="F2520">
        <v>176455</v>
      </c>
      <c r="G2520" t="s">
        <v>43</v>
      </c>
      <c r="H2520" t="s">
        <v>24</v>
      </c>
      <c r="I2520">
        <f>tbl_Fact[[#This Row],[Duration]] / 60</f>
        <v>6.8888886769612662E-2</v>
      </c>
      <c r="J2520">
        <f>IF(OR(G2520="Run Time", G2520="CC (Changeover Cleaning)"), I2520, 0)</f>
        <v>6.8888886769612662E-2</v>
      </c>
      <c r="K2520">
        <f>IF(G2520&lt;&gt;"PM (Maintenance)", I2520, 0)</f>
        <v>6.8888886769612662E-2</v>
      </c>
      <c r="L2520" s="5">
        <f>MAX(tbl_Fact[[#This Row],[TotalBiscuitsMade]],tbl_Fact[[#This Row],[GoodMadeBiscuits]])</f>
        <v>176455</v>
      </c>
      <c r="M2520" s="5">
        <f>IF(tbl_Fact[[#This Row],[Operating_Hours]]&gt;0,tbl_Fact[[#This Row],[Operating_Hours]]*51840,0)</f>
        <v>3571.1998901367206</v>
      </c>
    </row>
    <row r="2521" spans="1:13" hidden="1" x14ac:dyDescent="0.2">
      <c r="A2521" t="s">
        <v>5</v>
      </c>
      <c r="B2521" s="1">
        <v>44392.689212962963</v>
      </c>
      <c r="C2521" s="1">
        <v>44392.695219907408</v>
      </c>
      <c r="D2521">
        <v>8.6499996185302699</v>
      </c>
      <c r="E2521">
        <v>181578</v>
      </c>
      <c r="F2521">
        <v>182404</v>
      </c>
      <c r="G2521" t="s">
        <v>44</v>
      </c>
      <c r="H2521" t="s">
        <v>24</v>
      </c>
      <c r="I2521">
        <f>tbl_Fact[[#This Row],[Duration]] / 60</f>
        <v>0.14416666030883782</v>
      </c>
      <c r="J2521">
        <f>IF(OR(G2521="Run Time", G2521="CC (Changeover Cleaning)"), I2521, 0)</f>
        <v>0</v>
      </c>
      <c r="K2521">
        <f>IF(G2521&lt;&gt;"PM (Maintenance)", I2521, 0)</f>
        <v>0.14416666030883782</v>
      </c>
      <c r="L2521" s="5">
        <f>MAX(tbl_Fact[[#This Row],[TotalBiscuitsMade]],tbl_Fact[[#This Row],[GoodMadeBiscuits]])</f>
        <v>182404</v>
      </c>
      <c r="M2521" s="5">
        <f>IF(tbl_Fact[[#This Row],[Operating_Hours]]&gt;0,tbl_Fact[[#This Row],[Operating_Hours]]*51840,0)</f>
        <v>0</v>
      </c>
    </row>
    <row r="2522" spans="1:13" hidden="1" x14ac:dyDescent="0.2">
      <c r="A2522" t="s">
        <v>5</v>
      </c>
      <c r="B2522" s="1">
        <v>44392.695219907408</v>
      </c>
      <c r="C2522" s="1">
        <v>44392.701203703706</v>
      </c>
      <c r="D2522">
        <v>8.6166667938232404</v>
      </c>
      <c r="E2522">
        <v>181917</v>
      </c>
      <c r="F2522">
        <v>182128</v>
      </c>
      <c r="G2522" t="s">
        <v>43</v>
      </c>
      <c r="H2522" t="s">
        <v>24</v>
      </c>
      <c r="I2522">
        <f>tbl_Fact[[#This Row],[Duration]] / 60</f>
        <v>0.14361111323038733</v>
      </c>
      <c r="J2522">
        <f>IF(OR(G2522="Run Time", G2522="CC (Changeover Cleaning)"), I2522, 0)</f>
        <v>0.14361111323038733</v>
      </c>
      <c r="K2522">
        <f>IF(G2522&lt;&gt;"PM (Maintenance)", I2522, 0)</f>
        <v>0.14361111323038733</v>
      </c>
      <c r="L2522" s="5">
        <f>MAX(tbl_Fact[[#This Row],[TotalBiscuitsMade]],tbl_Fact[[#This Row],[GoodMadeBiscuits]])</f>
        <v>182128</v>
      </c>
      <c r="M2522" s="5">
        <f>IF(tbl_Fact[[#This Row],[Operating_Hours]]&gt;0,tbl_Fact[[#This Row],[Operating_Hours]]*51840,0)</f>
        <v>7444.8001098632794</v>
      </c>
    </row>
    <row r="2523" spans="1:13" hidden="1" x14ac:dyDescent="0.2">
      <c r="A2523" t="s">
        <v>5</v>
      </c>
      <c r="B2523" s="1">
        <v>44392.701203703706</v>
      </c>
      <c r="C2523" s="1">
        <v>44392.717592592591</v>
      </c>
      <c r="D2523">
        <v>23.600000381469702</v>
      </c>
      <c r="E2523">
        <v>198300</v>
      </c>
      <c r="F2523">
        <v>198817</v>
      </c>
      <c r="G2523" t="s">
        <v>44</v>
      </c>
      <c r="H2523" t="s">
        <v>24</v>
      </c>
      <c r="I2523">
        <f>tbl_Fact[[#This Row],[Duration]] / 60</f>
        <v>0.39333333969116169</v>
      </c>
      <c r="J2523">
        <f>IF(OR(G2523="Run Time", G2523="CC (Changeover Cleaning)"), I2523, 0)</f>
        <v>0</v>
      </c>
      <c r="K2523">
        <f>IF(G2523&lt;&gt;"PM (Maintenance)", I2523, 0)</f>
        <v>0.39333333969116169</v>
      </c>
      <c r="L2523" s="5">
        <f>MAX(tbl_Fact[[#This Row],[TotalBiscuitsMade]],tbl_Fact[[#This Row],[GoodMadeBiscuits]])</f>
        <v>198817</v>
      </c>
      <c r="M2523" s="5">
        <f>IF(tbl_Fact[[#This Row],[Operating_Hours]]&gt;0,tbl_Fact[[#This Row],[Operating_Hours]]*51840,0)</f>
        <v>0</v>
      </c>
    </row>
    <row r="2524" spans="1:13" hidden="1" x14ac:dyDescent="0.2">
      <c r="A2524" t="s">
        <v>5</v>
      </c>
      <c r="B2524" s="1">
        <v>44392.717592592591</v>
      </c>
      <c r="C2524" s="1">
        <v>44392.719699074078</v>
      </c>
      <c r="D2524">
        <v>3.0333333015441899</v>
      </c>
      <c r="E2524">
        <v>198065</v>
      </c>
      <c r="F2524">
        <v>198895</v>
      </c>
      <c r="G2524" t="s">
        <v>43</v>
      </c>
      <c r="H2524" t="s">
        <v>24</v>
      </c>
      <c r="I2524">
        <f>tbl_Fact[[#This Row],[Duration]] / 60</f>
        <v>5.0555555025736498E-2</v>
      </c>
      <c r="J2524">
        <f>IF(OR(G2524="Run Time", G2524="CC (Changeover Cleaning)"), I2524, 0)</f>
        <v>5.0555555025736498E-2</v>
      </c>
      <c r="K2524">
        <f>IF(G2524&lt;&gt;"PM (Maintenance)", I2524, 0)</f>
        <v>5.0555555025736498E-2</v>
      </c>
      <c r="L2524" s="5">
        <f>MAX(tbl_Fact[[#This Row],[TotalBiscuitsMade]],tbl_Fact[[#This Row],[GoodMadeBiscuits]])</f>
        <v>198895</v>
      </c>
      <c r="M2524" s="5">
        <f>IF(tbl_Fact[[#This Row],[Operating_Hours]]&gt;0,tbl_Fact[[#This Row],[Operating_Hours]]*51840,0)</f>
        <v>2620.7999725341801</v>
      </c>
    </row>
    <row r="2525" spans="1:13" hidden="1" x14ac:dyDescent="0.2">
      <c r="A2525" t="s">
        <v>5</v>
      </c>
      <c r="B2525" s="1">
        <v>44392.719699074078</v>
      </c>
      <c r="C2525" s="1">
        <v>44392.720405092594</v>
      </c>
      <c r="D2525">
        <v>1.0166666507720901</v>
      </c>
      <c r="E2525">
        <v>198429</v>
      </c>
      <c r="F2525">
        <v>198920</v>
      </c>
      <c r="G2525" t="s">
        <v>44</v>
      </c>
      <c r="H2525" t="s">
        <v>24</v>
      </c>
      <c r="I2525">
        <f>tbl_Fact[[#This Row],[Duration]] / 60</f>
        <v>1.6944444179534834E-2</v>
      </c>
      <c r="J2525">
        <f>IF(OR(G2525="Run Time", G2525="CC (Changeover Cleaning)"), I2525, 0)</f>
        <v>0</v>
      </c>
      <c r="K2525">
        <f>IF(G2525&lt;&gt;"PM (Maintenance)", I2525, 0)</f>
        <v>1.6944444179534834E-2</v>
      </c>
      <c r="L2525" s="5">
        <f>MAX(tbl_Fact[[#This Row],[TotalBiscuitsMade]],tbl_Fact[[#This Row],[GoodMadeBiscuits]])</f>
        <v>198920</v>
      </c>
      <c r="M2525" s="5">
        <f>IF(tbl_Fact[[#This Row],[Operating_Hours]]&gt;0,tbl_Fact[[#This Row],[Operating_Hours]]*51840,0)</f>
        <v>0</v>
      </c>
    </row>
    <row r="2526" spans="1:13" hidden="1" x14ac:dyDescent="0.2">
      <c r="A2526" t="s">
        <v>5</v>
      </c>
      <c r="B2526" s="1">
        <v>44392.720405092594</v>
      </c>
      <c r="C2526" s="1">
        <v>44392.722557870373</v>
      </c>
      <c r="D2526">
        <v>3.0999999046325701</v>
      </c>
      <c r="E2526">
        <v>198700</v>
      </c>
      <c r="F2526">
        <v>199308</v>
      </c>
      <c r="G2526" t="s">
        <v>43</v>
      </c>
      <c r="H2526" t="s">
        <v>24</v>
      </c>
      <c r="I2526">
        <f>tbl_Fact[[#This Row],[Duration]] / 60</f>
        <v>5.1666665077209503E-2</v>
      </c>
      <c r="J2526">
        <f>IF(OR(G2526="Run Time", G2526="CC (Changeover Cleaning)"), I2526, 0)</f>
        <v>5.1666665077209503E-2</v>
      </c>
      <c r="K2526">
        <f>IF(G2526&lt;&gt;"PM (Maintenance)", I2526, 0)</f>
        <v>5.1666665077209503E-2</v>
      </c>
      <c r="L2526" s="5">
        <f>MAX(tbl_Fact[[#This Row],[TotalBiscuitsMade]],tbl_Fact[[#This Row],[GoodMadeBiscuits]])</f>
        <v>199308</v>
      </c>
      <c r="M2526" s="5">
        <f>IF(tbl_Fact[[#This Row],[Operating_Hours]]&gt;0,tbl_Fact[[#This Row],[Operating_Hours]]*51840,0)</f>
        <v>2678.3999176025404</v>
      </c>
    </row>
    <row r="2527" spans="1:13" hidden="1" x14ac:dyDescent="0.2">
      <c r="A2527" t="s">
        <v>5</v>
      </c>
      <c r="B2527" s="1">
        <v>44392.722557870373</v>
      </c>
      <c r="C2527" s="1">
        <v>44392.723564814813</v>
      </c>
      <c r="D2527">
        <v>1.45000004768372</v>
      </c>
      <c r="E2527">
        <v>199571</v>
      </c>
      <c r="F2527">
        <v>200045</v>
      </c>
      <c r="G2527" t="s">
        <v>44</v>
      </c>
      <c r="H2527" t="s">
        <v>24</v>
      </c>
      <c r="I2527">
        <f>tbl_Fact[[#This Row],[Duration]] / 60</f>
        <v>2.4166667461395334E-2</v>
      </c>
      <c r="J2527">
        <f>IF(OR(G2527="Run Time", G2527="CC (Changeover Cleaning)"), I2527, 0)</f>
        <v>0</v>
      </c>
      <c r="K2527">
        <f>IF(G2527&lt;&gt;"PM (Maintenance)", I2527, 0)</f>
        <v>2.4166667461395334E-2</v>
      </c>
      <c r="L2527" s="5">
        <f>MAX(tbl_Fact[[#This Row],[TotalBiscuitsMade]],tbl_Fact[[#This Row],[GoodMadeBiscuits]])</f>
        <v>200045</v>
      </c>
      <c r="M2527" s="5">
        <f>IF(tbl_Fact[[#This Row],[Operating_Hours]]&gt;0,tbl_Fact[[#This Row],[Operating_Hours]]*51840,0)</f>
        <v>0</v>
      </c>
    </row>
    <row r="2528" spans="1:13" hidden="1" x14ac:dyDescent="0.2">
      <c r="A2528" t="s">
        <v>5</v>
      </c>
      <c r="B2528" s="1">
        <v>44392.723564814813</v>
      </c>
      <c r="C2528" s="1">
        <v>44392.72552083333</v>
      </c>
      <c r="D2528">
        <v>2.8166666030883798</v>
      </c>
      <c r="E2528">
        <v>199553</v>
      </c>
      <c r="F2528">
        <v>200072</v>
      </c>
      <c r="G2528" t="s">
        <v>43</v>
      </c>
      <c r="H2528" t="s">
        <v>24</v>
      </c>
      <c r="I2528">
        <f>tbl_Fact[[#This Row],[Duration]] / 60</f>
        <v>4.6944443384806328E-2</v>
      </c>
      <c r="J2528">
        <f>IF(OR(G2528="Run Time", G2528="CC (Changeover Cleaning)"), I2528, 0)</f>
        <v>4.6944443384806328E-2</v>
      </c>
      <c r="K2528">
        <f>IF(G2528&lt;&gt;"PM (Maintenance)", I2528, 0)</f>
        <v>4.6944443384806328E-2</v>
      </c>
      <c r="L2528" s="5">
        <f>MAX(tbl_Fact[[#This Row],[TotalBiscuitsMade]],tbl_Fact[[#This Row],[GoodMadeBiscuits]])</f>
        <v>200072</v>
      </c>
      <c r="M2528" s="5">
        <f>IF(tbl_Fact[[#This Row],[Operating_Hours]]&gt;0,tbl_Fact[[#This Row],[Operating_Hours]]*51840,0)</f>
        <v>2433.5999450683598</v>
      </c>
    </row>
    <row r="2529" spans="1:13" hidden="1" x14ac:dyDescent="0.2">
      <c r="A2529" t="s">
        <v>5</v>
      </c>
      <c r="B2529" s="1">
        <v>44392.72552083333</v>
      </c>
      <c r="C2529" s="1">
        <v>44392.7265625</v>
      </c>
      <c r="D2529">
        <v>1.5</v>
      </c>
      <c r="E2529">
        <v>200377</v>
      </c>
      <c r="F2529">
        <v>200837</v>
      </c>
      <c r="G2529" t="s">
        <v>44</v>
      </c>
      <c r="H2529" t="s">
        <v>24</v>
      </c>
      <c r="I2529">
        <f>tbl_Fact[[#This Row],[Duration]] / 60</f>
        <v>2.5000000000000001E-2</v>
      </c>
      <c r="J2529">
        <f>IF(OR(G2529="Run Time", G2529="CC (Changeover Cleaning)"), I2529, 0)</f>
        <v>0</v>
      </c>
      <c r="K2529">
        <f>IF(G2529&lt;&gt;"PM (Maintenance)", I2529, 0)</f>
        <v>2.5000000000000001E-2</v>
      </c>
      <c r="L2529" s="5">
        <f>MAX(tbl_Fact[[#This Row],[TotalBiscuitsMade]],tbl_Fact[[#This Row],[GoodMadeBiscuits]])</f>
        <v>200837</v>
      </c>
      <c r="M2529" s="5">
        <f>IF(tbl_Fact[[#This Row],[Operating_Hours]]&gt;0,tbl_Fact[[#This Row],[Operating_Hours]]*51840,0)</f>
        <v>0</v>
      </c>
    </row>
    <row r="2530" spans="1:13" hidden="1" x14ac:dyDescent="0.2">
      <c r="A2530" t="s">
        <v>5</v>
      </c>
      <c r="B2530" s="1">
        <v>44392.7265625</v>
      </c>
      <c r="C2530" s="1">
        <v>44392.727164351854</v>
      </c>
      <c r="D2530">
        <v>0.86666667461395297</v>
      </c>
      <c r="E2530">
        <v>200352</v>
      </c>
      <c r="F2530">
        <v>200755</v>
      </c>
      <c r="G2530" t="s">
        <v>43</v>
      </c>
      <c r="H2530" t="s">
        <v>24</v>
      </c>
      <c r="I2530">
        <f>tbl_Fact[[#This Row],[Duration]] / 60</f>
        <v>1.4444444576899217E-2</v>
      </c>
      <c r="J2530">
        <f>IF(OR(G2530="Run Time", G2530="CC (Changeover Cleaning)"), I2530, 0)</f>
        <v>1.4444444576899217E-2</v>
      </c>
      <c r="K2530">
        <f>IF(G2530&lt;&gt;"PM (Maintenance)", I2530, 0)</f>
        <v>1.4444444576899217E-2</v>
      </c>
      <c r="L2530" s="5">
        <f>MAX(tbl_Fact[[#This Row],[TotalBiscuitsMade]],tbl_Fact[[#This Row],[GoodMadeBiscuits]])</f>
        <v>200755</v>
      </c>
      <c r="M2530" s="5">
        <f>IF(tbl_Fact[[#This Row],[Operating_Hours]]&gt;0,tbl_Fact[[#This Row],[Operating_Hours]]*51840,0)</f>
        <v>748.80000686645542</v>
      </c>
    </row>
    <row r="2531" spans="1:13" hidden="1" x14ac:dyDescent="0.2">
      <c r="A2531" t="s">
        <v>5</v>
      </c>
      <c r="B2531" s="1">
        <v>44392.727164351854</v>
      </c>
      <c r="C2531" s="1">
        <v>44392.731064814812</v>
      </c>
      <c r="D2531">
        <v>5.6166667938232404</v>
      </c>
      <c r="E2531">
        <v>203725</v>
      </c>
      <c r="F2531">
        <v>204532</v>
      </c>
      <c r="G2531" t="s">
        <v>44</v>
      </c>
      <c r="H2531" t="s">
        <v>24</v>
      </c>
      <c r="I2531">
        <f>tbl_Fact[[#This Row],[Duration]] / 60</f>
        <v>9.3611113230387344E-2</v>
      </c>
      <c r="J2531">
        <f>IF(OR(G2531="Run Time", G2531="CC (Changeover Cleaning)"), I2531, 0)</f>
        <v>0</v>
      </c>
      <c r="K2531">
        <f>IF(G2531&lt;&gt;"PM (Maintenance)", I2531, 0)</f>
        <v>9.3611113230387344E-2</v>
      </c>
      <c r="L2531" s="5">
        <f>MAX(tbl_Fact[[#This Row],[TotalBiscuitsMade]],tbl_Fact[[#This Row],[GoodMadeBiscuits]])</f>
        <v>204532</v>
      </c>
      <c r="M2531" s="5">
        <f>IF(tbl_Fact[[#This Row],[Operating_Hours]]&gt;0,tbl_Fact[[#This Row],[Operating_Hours]]*51840,0)</f>
        <v>0</v>
      </c>
    </row>
    <row r="2532" spans="1:13" x14ac:dyDescent="0.2">
      <c r="A2532" t="s">
        <v>8</v>
      </c>
      <c r="B2532" s="1">
        <v>44392.730775462966</v>
      </c>
      <c r="C2532" s="1">
        <v>44392.732847222222</v>
      </c>
      <c r="D2532">
        <v>2.9834332466125502</v>
      </c>
      <c r="E2532">
        <v>0</v>
      </c>
      <c r="F2532">
        <v>465</v>
      </c>
      <c r="G2532" t="s">
        <v>43</v>
      </c>
      <c r="H2532" t="s">
        <v>24</v>
      </c>
      <c r="I2532">
        <f>tbl_Fact[[#This Row],[Duration]] / 60</f>
        <v>4.9723887443542503E-2</v>
      </c>
      <c r="J2532">
        <f>IF(OR(G2532="Run Time", G2532="CC (Changeover Cleaning)"), I2532, 0)</f>
        <v>4.9723887443542503E-2</v>
      </c>
      <c r="K2532">
        <f>IF(G2532&lt;&gt;"PM (Maintenance)", I2532, 0)</f>
        <v>4.9723887443542503E-2</v>
      </c>
      <c r="L2532" s="5">
        <f>MAX(tbl_Fact[[#This Row],[TotalBiscuitsMade]],tbl_Fact[[#This Row],[GoodMadeBiscuits]])</f>
        <v>465</v>
      </c>
      <c r="M2532" s="5">
        <f>IF(tbl_Fact[[#This Row],[Operating_Hours]]&gt;0,tbl_Fact[[#This Row],[Operating_Hours]]*51840,0)</f>
        <v>2577.6863250732436</v>
      </c>
    </row>
    <row r="2533" spans="1:13" hidden="1" x14ac:dyDescent="0.2">
      <c r="A2533" t="s">
        <v>5</v>
      </c>
      <c r="B2533" s="1">
        <v>44392.731064814812</v>
      </c>
      <c r="C2533" s="1">
        <v>44392.735127314816</v>
      </c>
      <c r="D2533">
        <v>5.8499999046325701</v>
      </c>
      <c r="E2533">
        <v>203634</v>
      </c>
      <c r="F2533">
        <v>204175</v>
      </c>
      <c r="G2533" t="s">
        <v>43</v>
      </c>
      <c r="H2533" t="s">
        <v>24</v>
      </c>
      <c r="I2533">
        <f>tbl_Fact[[#This Row],[Duration]] / 60</f>
        <v>9.749999841054284E-2</v>
      </c>
      <c r="J2533">
        <f>IF(OR(G2533="Run Time", G2533="CC (Changeover Cleaning)"), I2533, 0)</f>
        <v>9.749999841054284E-2</v>
      </c>
      <c r="K2533">
        <f>IF(G2533&lt;&gt;"PM (Maintenance)", I2533, 0)</f>
        <v>9.749999841054284E-2</v>
      </c>
      <c r="L2533" s="5">
        <f>MAX(tbl_Fact[[#This Row],[TotalBiscuitsMade]],tbl_Fact[[#This Row],[GoodMadeBiscuits]])</f>
        <v>204175</v>
      </c>
      <c r="M2533" s="5">
        <f>IF(tbl_Fact[[#This Row],[Operating_Hours]]&gt;0,tbl_Fact[[#This Row],[Operating_Hours]]*51840,0)</f>
        <v>5054.3999176025409</v>
      </c>
    </row>
    <row r="2534" spans="1:13" x14ac:dyDescent="0.2">
      <c r="A2534" t="s">
        <v>8</v>
      </c>
      <c r="B2534" s="1">
        <v>44392.732847222222</v>
      </c>
      <c r="C2534" s="1">
        <v>44392.789456018516</v>
      </c>
      <c r="D2534">
        <v>81.517646789550795</v>
      </c>
      <c r="E2534">
        <v>0</v>
      </c>
      <c r="F2534">
        <v>179</v>
      </c>
      <c r="G2534" t="s">
        <v>44</v>
      </c>
      <c r="H2534" t="s">
        <v>24</v>
      </c>
      <c r="I2534">
        <f>tbl_Fact[[#This Row],[Duration]] / 60</f>
        <v>1.3586274464925132</v>
      </c>
      <c r="J2534">
        <f>IF(OR(G2534="Run Time", G2534="CC (Changeover Cleaning)"), I2534, 0)</f>
        <v>0</v>
      </c>
      <c r="K2534">
        <f>IF(G2534&lt;&gt;"PM (Maintenance)", I2534, 0)</f>
        <v>1.3586274464925132</v>
      </c>
      <c r="L2534" s="5">
        <f>MAX(tbl_Fact[[#This Row],[TotalBiscuitsMade]],tbl_Fact[[#This Row],[GoodMadeBiscuits]])</f>
        <v>179</v>
      </c>
      <c r="M2534" s="5">
        <f>IF(tbl_Fact[[#This Row],[Operating_Hours]]&gt;0,tbl_Fact[[#This Row],[Operating_Hours]]*51840,0)</f>
        <v>0</v>
      </c>
    </row>
    <row r="2535" spans="1:13" hidden="1" x14ac:dyDescent="0.2">
      <c r="A2535" t="s">
        <v>5</v>
      </c>
      <c r="B2535" s="1">
        <v>44392.735127314816</v>
      </c>
      <c r="C2535" s="1">
        <v>44392.74895833333</v>
      </c>
      <c r="D2535">
        <v>19.9166660308838</v>
      </c>
      <c r="E2535">
        <v>217822</v>
      </c>
      <c r="F2535">
        <v>217979</v>
      </c>
      <c r="G2535" t="s">
        <v>44</v>
      </c>
      <c r="H2535" t="s">
        <v>24</v>
      </c>
      <c r="I2535">
        <f>tbl_Fact[[#This Row],[Duration]] / 60</f>
        <v>0.33194443384806332</v>
      </c>
      <c r="J2535">
        <f>IF(OR(G2535="Run Time", G2535="CC (Changeover Cleaning)"), I2535, 0)</f>
        <v>0</v>
      </c>
      <c r="K2535">
        <f>IF(G2535&lt;&gt;"PM (Maintenance)", I2535, 0)</f>
        <v>0.33194443384806332</v>
      </c>
      <c r="L2535" s="5">
        <f>MAX(tbl_Fact[[#This Row],[TotalBiscuitsMade]],tbl_Fact[[#This Row],[GoodMadeBiscuits]])</f>
        <v>217979</v>
      </c>
      <c r="M2535" s="5">
        <f>IF(tbl_Fact[[#This Row],[Operating_Hours]]&gt;0,tbl_Fact[[#This Row],[Operating_Hours]]*51840,0)</f>
        <v>0</v>
      </c>
    </row>
    <row r="2536" spans="1:13" hidden="1" x14ac:dyDescent="0.2">
      <c r="A2536" t="s">
        <v>5</v>
      </c>
      <c r="B2536" s="1">
        <v>44392.74895833333</v>
      </c>
      <c r="C2536" s="1">
        <v>44392.752071759256</v>
      </c>
      <c r="D2536">
        <v>4.4833331108093297</v>
      </c>
      <c r="E2536">
        <v>217856</v>
      </c>
      <c r="F2536">
        <v>218088</v>
      </c>
      <c r="G2536" t="s">
        <v>43</v>
      </c>
      <c r="H2536" t="s">
        <v>24</v>
      </c>
      <c r="I2536">
        <f>tbl_Fact[[#This Row],[Duration]] / 60</f>
        <v>7.4722218513488828E-2</v>
      </c>
      <c r="J2536">
        <f>IF(OR(G2536="Run Time", G2536="CC (Changeover Cleaning)"), I2536, 0)</f>
        <v>7.4722218513488828E-2</v>
      </c>
      <c r="K2536">
        <f>IF(G2536&lt;&gt;"PM (Maintenance)", I2536, 0)</f>
        <v>7.4722218513488828E-2</v>
      </c>
      <c r="L2536" s="5">
        <f>MAX(tbl_Fact[[#This Row],[TotalBiscuitsMade]],tbl_Fact[[#This Row],[GoodMadeBiscuits]])</f>
        <v>218088</v>
      </c>
      <c r="M2536" s="5">
        <f>IF(tbl_Fact[[#This Row],[Operating_Hours]]&gt;0,tbl_Fact[[#This Row],[Operating_Hours]]*51840,0)</f>
        <v>3873.599807739261</v>
      </c>
    </row>
    <row r="2537" spans="1:13" hidden="1" x14ac:dyDescent="0.2">
      <c r="A2537" t="s">
        <v>5</v>
      </c>
      <c r="B2537" s="1">
        <v>44392.752071759256</v>
      </c>
      <c r="C2537" s="1">
        <v>44392.753634259258</v>
      </c>
      <c r="D2537">
        <v>2.25</v>
      </c>
      <c r="E2537">
        <v>219086</v>
      </c>
      <c r="F2537">
        <v>219333</v>
      </c>
      <c r="G2537" t="s">
        <v>44</v>
      </c>
      <c r="H2537" t="s">
        <v>24</v>
      </c>
      <c r="I2537">
        <f>tbl_Fact[[#This Row],[Duration]] / 60</f>
        <v>3.7499999999999999E-2</v>
      </c>
      <c r="J2537">
        <f>IF(OR(G2537="Run Time", G2537="CC (Changeover Cleaning)"), I2537, 0)</f>
        <v>0</v>
      </c>
      <c r="K2537">
        <f>IF(G2537&lt;&gt;"PM (Maintenance)", I2537, 0)</f>
        <v>3.7499999999999999E-2</v>
      </c>
      <c r="L2537" s="5">
        <f>MAX(tbl_Fact[[#This Row],[TotalBiscuitsMade]],tbl_Fact[[#This Row],[GoodMadeBiscuits]])</f>
        <v>219333</v>
      </c>
      <c r="M2537" s="5">
        <f>IF(tbl_Fact[[#This Row],[Operating_Hours]]&gt;0,tbl_Fact[[#This Row],[Operating_Hours]]*51840,0)</f>
        <v>0</v>
      </c>
    </row>
    <row r="2538" spans="1:13" hidden="1" x14ac:dyDescent="0.2">
      <c r="A2538" t="s">
        <v>5</v>
      </c>
      <c r="B2538" s="1">
        <v>44392.753634259258</v>
      </c>
      <c r="C2538" s="1">
        <v>44392.756203703706</v>
      </c>
      <c r="D2538">
        <v>3.7000000476837198</v>
      </c>
      <c r="E2538">
        <v>218796</v>
      </c>
      <c r="F2538">
        <v>219580</v>
      </c>
      <c r="G2538" t="s">
        <v>43</v>
      </c>
      <c r="H2538" t="s">
        <v>24</v>
      </c>
      <c r="I2538">
        <f>tbl_Fact[[#This Row],[Duration]] / 60</f>
        <v>6.1666667461395333E-2</v>
      </c>
      <c r="J2538">
        <f>IF(OR(G2538="Run Time", G2538="CC (Changeover Cleaning)"), I2538, 0)</f>
        <v>6.1666667461395333E-2</v>
      </c>
      <c r="K2538">
        <f>IF(G2538&lt;&gt;"PM (Maintenance)", I2538, 0)</f>
        <v>6.1666667461395333E-2</v>
      </c>
      <c r="L2538" s="5">
        <f>MAX(tbl_Fact[[#This Row],[TotalBiscuitsMade]],tbl_Fact[[#This Row],[GoodMadeBiscuits]])</f>
        <v>219580</v>
      </c>
      <c r="M2538" s="5">
        <f>IF(tbl_Fact[[#This Row],[Operating_Hours]]&gt;0,tbl_Fact[[#This Row],[Operating_Hours]]*51840,0)</f>
        <v>3196.8000411987341</v>
      </c>
    </row>
    <row r="2539" spans="1:13" hidden="1" x14ac:dyDescent="0.2">
      <c r="A2539" t="s">
        <v>5</v>
      </c>
      <c r="B2539" s="1">
        <v>44392.756203703706</v>
      </c>
      <c r="C2539" s="1">
        <v>44392.76152777778</v>
      </c>
      <c r="D2539">
        <v>7.6666665077209499</v>
      </c>
      <c r="E2539">
        <v>224036</v>
      </c>
      <c r="F2539">
        <v>224657</v>
      </c>
      <c r="G2539" t="s">
        <v>44</v>
      </c>
      <c r="H2539" t="s">
        <v>24</v>
      </c>
      <c r="I2539">
        <f>tbl_Fact[[#This Row],[Duration]] / 60</f>
        <v>0.12777777512868249</v>
      </c>
      <c r="J2539">
        <f>IF(OR(G2539="Run Time", G2539="CC (Changeover Cleaning)"), I2539, 0)</f>
        <v>0</v>
      </c>
      <c r="K2539">
        <f>IF(G2539&lt;&gt;"PM (Maintenance)", I2539, 0)</f>
        <v>0.12777777512868249</v>
      </c>
      <c r="L2539" s="5">
        <f>MAX(tbl_Fact[[#This Row],[TotalBiscuitsMade]],tbl_Fact[[#This Row],[GoodMadeBiscuits]])</f>
        <v>224657</v>
      </c>
      <c r="M2539" s="5">
        <f>IF(tbl_Fact[[#This Row],[Operating_Hours]]&gt;0,tbl_Fact[[#This Row],[Operating_Hours]]*51840,0)</f>
        <v>0</v>
      </c>
    </row>
    <row r="2540" spans="1:13" hidden="1" x14ac:dyDescent="0.2">
      <c r="A2540" t="s">
        <v>5</v>
      </c>
      <c r="B2540" s="1">
        <v>44392.76152777778</v>
      </c>
      <c r="C2540" s="1">
        <v>44392.778506944444</v>
      </c>
      <c r="D2540">
        <v>24.450000762939499</v>
      </c>
      <c r="E2540">
        <v>223928</v>
      </c>
      <c r="F2540">
        <v>346</v>
      </c>
      <c r="G2540" t="s">
        <v>43</v>
      </c>
      <c r="H2540" t="s">
        <v>24</v>
      </c>
      <c r="I2540">
        <f>tbl_Fact[[#This Row],[Duration]] / 60</f>
        <v>0.40750001271565833</v>
      </c>
      <c r="J2540">
        <f>IF(OR(G2540="Run Time", G2540="CC (Changeover Cleaning)"), I2540, 0)</f>
        <v>0.40750001271565833</v>
      </c>
      <c r="K2540">
        <f>IF(G2540&lt;&gt;"PM (Maintenance)", I2540, 0)</f>
        <v>0.40750001271565833</v>
      </c>
      <c r="L2540" s="5">
        <f>MAX(tbl_Fact[[#This Row],[TotalBiscuitsMade]],tbl_Fact[[#This Row],[GoodMadeBiscuits]])</f>
        <v>223928</v>
      </c>
      <c r="M2540" s="5">
        <f>IF(tbl_Fact[[#This Row],[Operating_Hours]]&gt;0,tbl_Fact[[#This Row],[Operating_Hours]]*51840,0)</f>
        <v>21124.800659179728</v>
      </c>
    </row>
    <row r="2541" spans="1:13" hidden="1" x14ac:dyDescent="0.2">
      <c r="A2541" t="s">
        <v>5</v>
      </c>
      <c r="B2541" s="1">
        <v>44392.778506944444</v>
      </c>
      <c r="C2541" s="1">
        <v>44392.779027777775</v>
      </c>
      <c r="D2541">
        <v>0.75</v>
      </c>
      <c r="E2541">
        <v>224446</v>
      </c>
      <c r="F2541">
        <v>569</v>
      </c>
      <c r="G2541" t="s">
        <v>44</v>
      </c>
      <c r="H2541" t="s">
        <v>24</v>
      </c>
      <c r="I2541">
        <f>tbl_Fact[[#This Row],[Duration]] / 60</f>
        <v>1.2500000000000001E-2</v>
      </c>
      <c r="J2541">
        <f>IF(OR(G2541="Run Time", G2541="CC (Changeover Cleaning)"), I2541, 0)</f>
        <v>0</v>
      </c>
      <c r="K2541">
        <f>IF(G2541&lt;&gt;"PM (Maintenance)", I2541, 0)</f>
        <v>1.2500000000000001E-2</v>
      </c>
      <c r="L2541" s="5">
        <f>MAX(tbl_Fact[[#This Row],[TotalBiscuitsMade]],tbl_Fact[[#This Row],[GoodMadeBiscuits]])</f>
        <v>224446</v>
      </c>
      <c r="M2541" s="5">
        <f>IF(tbl_Fact[[#This Row],[Operating_Hours]]&gt;0,tbl_Fact[[#This Row],[Operating_Hours]]*51840,0)</f>
        <v>0</v>
      </c>
    </row>
    <row r="2542" spans="1:13" hidden="1" x14ac:dyDescent="0.2">
      <c r="A2542" t="s">
        <v>5</v>
      </c>
      <c r="B2542" s="1">
        <v>44392.779027777775</v>
      </c>
      <c r="C2542" s="1">
        <v>44392.779236111113</v>
      </c>
      <c r="D2542">
        <v>0.30000001192092901</v>
      </c>
      <c r="E2542">
        <v>224538</v>
      </c>
      <c r="F2542">
        <v>520</v>
      </c>
      <c r="G2542" t="s">
        <v>43</v>
      </c>
      <c r="H2542" t="s">
        <v>24</v>
      </c>
      <c r="I2542">
        <f>tbl_Fact[[#This Row],[Duration]] / 60</f>
        <v>5.0000001986821498E-3</v>
      </c>
      <c r="J2542">
        <f>IF(OR(G2542="Run Time", G2542="CC (Changeover Cleaning)"), I2542, 0)</f>
        <v>5.0000001986821498E-3</v>
      </c>
      <c r="K2542">
        <f>IF(G2542&lt;&gt;"PM (Maintenance)", I2542, 0)</f>
        <v>5.0000001986821498E-3</v>
      </c>
      <c r="L2542" s="5">
        <f>MAX(tbl_Fact[[#This Row],[TotalBiscuitsMade]],tbl_Fact[[#This Row],[GoodMadeBiscuits]])</f>
        <v>224538</v>
      </c>
      <c r="M2542" s="5">
        <f>IF(tbl_Fact[[#This Row],[Operating_Hours]]&gt;0,tbl_Fact[[#This Row],[Operating_Hours]]*51840,0)</f>
        <v>259.20001029968267</v>
      </c>
    </row>
    <row r="2543" spans="1:13" hidden="1" x14ac:dyDescent="0.2">
      <c r="A2543" t="s">
        <v>5</v>
      </c>
      <c r="B2543" s="1">
        <v>44392.779236111113</v>
      </c>
      <c r="C2543" s="1">
        <v>44392.779675925929</v>
      </c>
      <c r="D2543">
        <v>0.63333332538604703</v>
      </c>
      <c r="E2543">
        <v>224501</v>
      </c>
      <c r="F2543">
        <v>761</v>
      </c>
      <c r="G2543" t="s">
        <v>44</v>
      </c>
      <c r="H2543" t="s">
        <v>24</v>
      </c>
      <c r="I2543">
        <f>tbl_Fact[[#This Row],[Duration]] / 60</f>
        <v>1.0555555423100783E-2</v>
      </c>
      <c r="J2543">
        <f>IF(OR(G2543="Run Time", G2543="CC (Changeover Cleaning)"), I2543, 0)</f>
        <v>0</v>
      </c>
      <c r="K2543">
        <f>IF(G2543&lt;&gt;"PM (Maintenance)", I2543, 0)</f>
        <v>1.0555555423100783E-2</v>
      </c>
      <c r="L2543" s="5">
        <f>MAX(tbl_Fact[[#This Row],[TotalBiscuitsMade]],tbl_Fact[[#This Row],[GoodMadeBiscuits]])</f>
        <v>224501</v>
      </c>
      <c r="M2543" s="5">
        <f>IF(tbl_Fact[[#This Row],[Operating_Hours]]&gt;0,tbl_Fact[[#This Row],[Operating_Hours]]*51840,0)</f>
        <v>0</v>
      </c>
    </row>
    <row r="2544" spans="1:13" hidden="1" x14ac:dyDescent="0.2">
      <c r="A2544" t="s">
        <v>5</v>
      </c>
      <c r="B2544" s="1">
        <v>44392.779675925929</v>
      </c>
      <c r="C2544" s="1">
        <v>44392.781145833331</v>
      </c>
      <c r="D2544">
        <v>2.11666655540466</v>
      </c>
      <c r="E2544">
        <v>224565</v>
      </c>
      <c r="F2544">
        <v>1004</v>
      </c>
      <c r="G2544" t="s">
        <v>43</v>
      </c>
      <c r="H2544" t="s">
        <v>24</v>
      </c>
      <c r="I2544">
        <f>tbl_Fact[[#This Row],[Duration]] / 60</f>
        <v>3.5277775923410998E-2</v>
      </c>
      <c r="J2544">
        <f>IF(OR(G2544="Run Time", G2544="CC (Changeover Cleaning)"), I2544, 0)</f>
        <v>3.5277775923410998E-2</v>
      </c>
      <c r="K2544">
        <f>IF(G2544&lt;&gt;"PM (Maintenance)", I2544, 0)</f>
        <v>3.5277775923410998E-2</v>
      </c>
      <c r="L2544" s="5">
        <f>MAX(tbl_Fact[[#This Row],[TotalBiscuitsMade]],tbl_Fact[[#This Row],[GoodMadeBiscuits]])</f>
        <v>224565</v>
      </c>
      <c r="M2544" s="5">
        <f>IF(tbl_Fact[[#This Row],[Operating_Hours]]&gt;0,tbl_Fact[[#This Row],[Operating_Hours]]*51840,0)</f>
        <v>1828.7999038696262</v>
      </c>
    </row>
    <row r="2545" spans="1:13" hidden="1" x14ac:dyDescent="0.2">
      <c r="A2545" t="s">
        <v>5</v>
      </c>
      <c r="B2545" s="1">
        <v>44392.781145833331</v>
      </c>
      <c r="C2545" s="1">
        <v>44392.788553240738</v>
      </c>
      <c r="D2545">
        <v>10.6666669845581</v>
      </c>
      <c r="E2545">
        <v>231882</v>
      </c>
      <c r="F2545">
        <v>8152</v>
      </c>
      <c r="G2545" t="s">
        <v>44</v>
      </c>
      <c r="H2545" t="s">
        <v>24</v>
      </c>
      <c r="I2545">
        <f>tbl_Fact[[#This Row],[Duration]] / 60</f>
        <v>0.17777778307596834</v>
      </c>
      <c r="J2545">
        <f>IF(OR(G2545="Run Time", G2545="CC (Changeover Cleaning)"), I2545, 0)</f>
        <v>0</v>
      </c>
      <c r="K2545">
        <f>IF(G2545&lt;&gt;"PM (Maintenance)", I2545, 0)</f>
        <v>0.17777778307596834</v>
      </c>
      <c r="L2545" s="5">
        <f>MAX(tbl_Fact[[#This Row],[TotalBiscuitsMade]],tbl_Fact[[#This Row],[GoodMadeBiscuits]])</f>
        <v>231882</v>
      </c>
      <c r="M2545" s="5">
        <f>IF(tbl_Fact[[#This Row],[Operating_Hours]]&gt;0,tbl_Fact[[#This Row],[Operating_Hours]]*51840,0)</f>
        <v>0</v>
      </c>
    </row>
    <row r="2546" spans="1:13" hidden="1" x14ac:dyDescent="0.2">
      <c r="A2546" t="s">
        <v>5</v>
      </c>
      <c r="B2546" s="1">
        <v>44392.788553240738</v>
      </c>
      <c r="C2546" s="1">
        <v>44392.789583333331</v>
      </c>
      <c r="D2546">
        <v>1.4833333492279099</v>
      </c>
      <c r="E2546">
        <v>231703</v>
      </c>
      <c r="F2546">
        <v>8033</v>
      </c>
      <c r="G2546" t="s">
        <v>43</v>
      </c>
      <c r="H2546" t="s">
        <v>24</v>
      </c>
      <c r="I2546">
        <f>tbl_Fact[[#This Row],[Duration]] / 60</f>
        <v>2.4722222487131833E-2</v>
      </c>
      <c r="J2546">
        <f>IF(OR(G2546="Run Time", G2546="CC (Changeover Cleaning)"), I2546, 0)</f>
        <v>2.4722222487131833E-2</v>
      </c>
      <c r="K2546">
        <f>IF(G2546&lt;&gt;"PM (Maintenance)", I2546, 0)</f>
        <v>2.4722222487131833E-2</v>
      </c>
      <c r="L2546" s="5">
        <f>MAX(tbl_Fact[[#This Row],[TotalBiscuitsMade]],tbl_Fact[[#This Row],[GoodMadeBiscuits]])</f>
        <v>231703</v>
      </c>
      <c r="M2546" s="5">
        <f>IF(tbl_Fact[[#This Row],[Operating_Hours]]&gt;0,tbl_Fact[[#This Row],[Operating_Hours]]*51840,0)</f>
        <v>1281.6000137329142</v>
      </c>
    </row>
    <row r="2547" spans="1:13" x14ac:dyDescent="0.2">
      <c r="A2547" t="s">
        <v>8</v>
      </c>
      <c r="B2547" s="1">
        <v>44392.789456018516</v>
      </c>
      <c r="C2547" s="1">
        <v>44392.793749999997</v>
      </c>
      <c r="D2547">
        <v>6.1834831237793004</v>
      </c>
      <c r="E2547">
        <v>0</v>
      </c>
      <c r="F2547">
        <v>389</v>
      </c>
      <c r="G2547" t="s">
        <v>43</v>
      </c>
      <c r="H2547" t="s">
        <v>24</v>
      </c>
      <c r="I2547">
        <f>tbl_Fact[[#This Row],[Duration]] / 60</f>
        <v>0.10305805206298833</v>
      </c>
      <c r="J2547">
        <f>IF(OR(G2547="Run Time", G2547="CC (Changeover Cleaning)"), I2547, 0)</f>
        <v>0.10305805206298833</v>
      </c>
      <c r="K2547">
        <f>IF(G2547&lt;&gt;"PM (Maintenance)", I2547, 0)</f>
        <v>0.10305805206298833</v>
      </c>
      <c r="L2547" s="5">
        <f>MAX(tbl_Fact[[#This Row],[TotalBiscuitsMade]],tbl_Fact[[#This Row],[GoodMadeBiscuits]])</f>
        <v>389</v>
      </c>
      <c r="M2547" s="5">
        <f>IF(tbl_Fact[[#This Row],[Operating_Hours]]&gt;0,tbl_Fact[[#This Row],[Operating_Hours]]*51840,0)</f>
        <v>5342.5294189453152</v>
      </c>
    </row>
    <row r="2548" spans="1:13" hidden="1" x14ac:dyDescent="0.2">
      <c r="A2548" t="s">
        <v>5</v>
      </c>
      <c r="B2548" s="1">
        <v>44392.789583333331</v>
      </c>
      <c r="C2548" s="1">
        <v>44392.789583333331</v>
      </c>
      <c r="D2548">
        <v>0</v>
      </c>
      <c r="E2548">
        <v>233592</v>
      </c>
      <c r="F2548">
        <v>9941</v>
      </c>
      <c r="G2548" t="s">
        <v>44</v>
      </c>
      <c r="H2548" t="s">
        <v>24</v>
      </c>
      <c r="I2548">
        <f>tbl_Fact[[#This Row],[Duration]] / 60</f>
        <v>0</v>
      </c>
      <c r="J2548">
        <f>IF(OR(G2548="Run Time", G2548="CC (Changeover Cleaning)"), I2548, 0)</f>
        <v>0</v>
      </c>
      <c r="K2548">
        <f>IF(G2548&lt;&gt;"PM (Maintenance)", I2548, 0)</f>
        <v>0</v>
      </c>
      <c r="L2548" s="5">
        <f>MAX(tbl_Fact[[#This Row],[TotalBiscuitsMade]],tbl_Fact[[#This Row],[GoodMadeBiscuits]])</f>
        <v>233592</v>
      </c>
      <c r="M2548" s="5">
        <f>IF(tbl_Fact[[#This Row],[Operating_Hours]]&gt;0,tbl_Fact[[#This Row],[Operating_Hours]]*51840,0)</f>
        <v>0</v>
      </c>
    </row>
    <row r="2549" spans="1:13" hidden="1" x14ac:dyDescent="0.2">
      <c r="A2549" t="s">
        <v>5</v>
      </c>
      <c r="B2549" s="1">
        <v>44392.789583333331</v>
      </c>
      <c r="C2549" s="1">
        <v>44392.794004629628</v>
      </c>
      <c r="D2549">
        <v>6.3666667938232404</v>
      </c>
      <c r="E2549">
        <v>236130</v>
      </c>
      <c r="F2549">
        <v>11856</v>
      </c>
      <c r="G2549" t="s">
        <v>44</v>
      </c>
      <c r="H2549" t="s">
        <v>24</v>
      </c>
      <c r="I2549">
        <f>tbl_Fact[[#This Row],[Duration]] / 60</f>
        <v>0.10611111323038734</v>
      </c>
      <c r="J2549">
        <f>IF(OR(G2549="Run Time", G2549="CC (Changeover Cleaning)"), I2549, 0)</f>
        <v>0</v>
      </c>
      <c r="K2549">
        <f>IF(G2549&lt;&gt;"PM (Maintenance)", I2549, 0)</f>
        <v>0.10611111323038734</v>
      </c>
      <c r="L2549" s="5">
        <f>MAX(tbl_Fact[[#This Row],[TotalBiscuitsMade]],tbl_Fact[[#This Row],[GoodMadeBiscuits]])</f>
        <v>236130</v>
      </c>
      <c r="M2549" s="5">
        <f>IF(tbl_Fact[[#This Row],[Operating_Hours]]&gt;0,tbl_Fact[[#This Row],[Operating_Hours]]*51840,0)</f>
        <v>0</v>
      </c>
    </row>
    <row r="2550" spans="1:13" x14ac:dyDescent="0.2">
      <c r="A2550" t="s">
        <v>8</v>
      </c>
      <c r="B2550" s="1">
        <v>44392.793749999997</v>
      </c>
      <c r="C2550" s="1">
        <v>44392.802881944444</v>
      </c>
      <c r="D2550">
        <v>13.150066375732401</v>
      </c>
      <c r="E2550">
        <v>0</v>
      </c>
      <c r="F2550">
        <v>183</v>
      </c>
      <c r="G2550" t="s">
        <v>44</v>
      </c>
      <c r="H2550" t="s">
        <v>24</v>
      </c>
      <c r="I2550">
        <f>tbl_Fact[[#This Row],[Duration]] / 60</f>
        <v>0.21916777292887335</v>
      </c>
      <c r="J2550">
        <f>IF(OR(G2550="Run Time", G2550="CC (Changeover Cleaning)"), I2550, 0)</f>
        <v>0</v>
      </c>
      <c r="K2550">
        <f>IF(G2550&lt;&gt;"PM (Maintenance)", I2550, 0)</f>
        <v>0.21916777292887335</v>
      </c>
      <c r="L2550" s="5">
        <f>MAX(tbl_Fact[[#This Row],[TotalBiscuitsMade]],tbl_Fact[[#This Row],[GoodMadeBiscuits]])</f>
        <v>183</v>
      </c>
      <c r="M2550" s="5">
        <f>IF(tbl_Fact[[#This Row],[Operating_Hours]]&gt;0,tbl_Fact[[#This Row],[Operating_Hours]]*51840,0)</f>
        <v>0</v>
      </c>
    </row>
    <row r="2551" spans="1:13" hidden="1" x14ac:dyDescent="0.2">
      <c r="A2551" t="s">
        <v>5</v>
      </c>
      <c r="B2551" s="1">
        <v>44392.794004629628</v>
      </c>
      <c r="C2551" s="1">
        <v>44392.807534722226</v>
      </c>
      <c r="D2551">
        <v>19.483333587646499</v>
      </c>
      <c r="E2551">
        <v>235913</v>
      </c>
      <c r="F2551">
        <v>12012</v>
      </c>
      <c r="G2551" t="s">
        <v>43</v>
      </c>
      <c r="H2551" t="s">
        <v>24</v>
      </c>
      <c r="I2551">
        <f>tbl_Fact[[#This Row],[Duration]] / 60</f>
        <v>0.32472222646077498</v>
      </c>
      <c r="J2551">
        <f>IF(OR(G2551="Run Time", G2551="CC (Changeover Cleaning)"), I2551, 0)</f>
        <v>0.32472222646077498</v>
      </c>
      <c r="K2551">
        <f>IF(G2551&lt;&gt;"PM (Maintenance)", I2551, 0)</f>
        <v>0.32472222646077498</v>
      </c>
      <c r="L2551" s="5">
        <f>MAX(tbl_Fact[[#This Row],[TotalBiscuitsMade]],tbl_Fact[[#This Row],[GoodMadeBiscuits]])</f>
        <v>235913</v>
      </c>
      <c r="M2551" s="5">
        <f>IF(tbl_Fact[[#This Row],[Operating_Hours]]&gt;0,tbl_Fact[[#This Row],[Operating_Hours]]*51840,0)</f>
        <v>16833.600219726573</v>
      </c>
    </row>
    <row r="2552" spans="1:13" x14ac:dyDescent="0.2">
      <c r="A2552" t="s">
        <v>8</v>
      </c>
      <c r="B2552" s="1">
        <v>44392.802881944444</v>
      </c>
      <c r="C2552" s="1">
        <v>44392.803599537037</v>
      </c>
      <c r="D2552">
        <v>1.0333166122436499</v>
      </c>
      <c r="E2552">
        <v>0</v>
      </c>
      <c r="F2552">
        <v>441</v>
      </c>
      <c r="G2552" t="s">
        <v>43</v>
      </c>
      <c r="H2552" t="s">
        <v>24</v>
      </c>
      <c r="I2552">
        <f>tbl_Fact[[#This Row],[Duration]] / 60</f>
        <v>1.7221943537394164E-2</v>
      </c>
      <c r="J2552">
        <f>IF(OR(G2552="Run Time", G2552="CC (Changeover Cleaning)"), I2552, 0)</f>
        <v>1.7221943537394164E-2</v>
      </c>
      <c r="K2552">
        <f>IF(G2552&lt;&gt;"PM (Maintenance)", I2552, 0)</f>
        <v>1.7221943537394164E-2</v>
      </c>
      <c r="L2552" s="5">
        <f>MAX(tbl_Fact[[#This Row],[TotalBiscuitsMade]],tbl_Fact[[#This Row],[GoodMadeBiscuits]])</f>
        <v>441</v>
      </c>
      <c r="M2552" s="5">
        <f>IF(tbl_Fact[[#This Row],[Operating_Hours]]&gt;0,tbl_Fact[[#This Row],[Operating_Hours]]*51840,0)</f>
        <v>892.78555297851346</v>
      </c>
    </row>
    <row r="2553" spans="1:13" x14ac:dyDescent="0.2">
      <c r="A2553" t="s">
        <v>8</v>
      </c>
      <c r="B2553" s="1">
        <v>44392.803599537037</v>
      </c>
      <c r="C2553" s="1">
        <v>44392.876469907409</v>
      </c>
      <c r="D2553">
        <v>104.934135437012</v>
      </c>
      <c r="E2553">
        <v>0</v>
      </c>
      <c r="F2553">
        <v>425</v>
      </c>
      <c r="G2553" t="s">
        <v>44</v>
      </c>
      <c r="H2553" t="s">
        <v>24</v>
      </c>
      <c r="I2553">
        <f>tbl_Fact[[#This Row],[Duration]] / 60</f>
        <v>1.7489022572835333</v>
      </c>
      <c r="J2553">
        <f>IF(OR(G2553="Run Time", G2553="CC (Changeover Cleaning)"), I2553, 0)</f>
        <v>0</v>
      </c>
      <c r="K2553">
        <f>IF(G2553&lt;&gt;"PM (Maintenance)", I2553, 0)</f>
        <v>1.7489022572835333</v>
      </c>
      <c r="L2553" s="5">
        <f>MAX(tbl_Fact[[#This Row],[TotalBiscuitsMade]],tbl_Fact[[#This Row],[GoodMadeBiscuits]])</f>
        <v>425</v>
      </c>
      <c r="M2553" s="5">
        <f>IF(tbl_Fact[[#This Row],[Operating_Hours]]&gt;0,tbl_Fact[[#This Row],[Operating_Hours]]*51840,0)</f>
        <v>0</v>
      </c>
    </row>
    <row r="2554" spans="1:13" hidden="1" x14ac:dyDescent="0.2">
      <c r="A2554" t="s">
        <v>5</v>
      </c>
      <c r="B2554" s="1">
        <v>44392.807534722226</v>
      </c>
      <c r="C2554" s="1">
        <v>44392.808483796296</v>
      </c>
      <c r="D2554">
        <v>1.36666667461395</v>
      </c>
      <c r="E2554">
        <v>236530</v>
      </c>
      <c r="F2554">
        <v>12512</v>
      </c>
      <c r="G2554" t="s">
        <v>44</v>
      </c>
      <c r="H2554" t="s">
        <v>24</v>
      </c>
      <c r="I2554">
        <f>tbl_Fact[[#This Row],[Duration]] / 60</f>
        <v>2.27777779102325E-2</v>
      </c>
      <c r="J2554">
        <f>IF(OR(G2554="Run Time", G2554="CC (Changeover Cleaning)"), I2554, 0)</f>
        <v>0</v>
      </c>
      <c r="K2554">
        <f>IF(G2554&lt;&gt;"PM (Maintenance)", I2554, 0)</f>
        <v>2.27777779102325E-2</v>
      </c>
      <c r="L2554" s="5">
        <f>MAX(tbl_Fact[[#This Row],[TotalBiscuitsMade]],tbl_Fact[[#This Row],[GoodMadeBiscuits]])</f>
        <v>236530</v>
      </c>
      <c r="M2554" s="5">
        <f>IF(tbl_Fact[[#This Row],[Operating_Hours]]&gt;0,tbl_Fact[[#This Row],[Operating_Hours]]*51840,0)</f>
        <v>0</v>
      </c>
    </row>
    <row r="2555" spans="1:13" hidden="1" x14ac:dyDescent="0.2">
      <c r="A2555" t="s">
        <v>10</v>
      </c>
      <c r="B2555" s="1">
        <v>44392.808391203704</v>
      </c>
      <c r="C2555" s="1">
        <v>44392.809108796297</v>
      </c>
      <c r="D2555">
        <v>1.0249832868576001</v>
      </c>
      <c r="E2555">
        <v>0</v>
      </c>
      <c r="F2555">
        <v>338</v>
      </c>
      <c r="G2555" t="s">
        <v>43</v>
      </c>
      <c r="H2555" t="s">
        <v>24</v>
      </c>
      <c r="I2555">
        <f>tbl_Fact[[#This Row],[Duration]] / 60</f>
        <v>1.7083054780960002E-2</v>
      </c>
      <c r="J2555">
        <f>IF(OR(G2555="Run Time", G2555="CC (Changeover Cleaning)"), I2555, 0)</f>
        <v>1.7083054780960002E-2</v>
      </c>
      <c r="K2555">
        <f>IF(G2555&lt;&gt;"PM (Maintenance)", I2555, 0)</f>
        <v>1.7083054780960002E-2</v>
      </c>
      <c r="L2555" s="5">
        <f>MAX(tbl_Fact[[#This Row],[TotalBiscuitsMade]],tbl_Fact[[#This Row],[GoodMadeBiscuits]])</f>
        <v>338</v>
      </c>
      <c r="M2555" s="5">
        <f>IF(tbl_Fact[[#This Row],[Operating_Hours]]&gt;0,tbl_Fact[[#This Row],[Operating_Hours]]*51840,0)</f>
        <v>885.5855598449665</v>
      </c>
    </row>
    <row r="2556" spans="1:13" hidden="1" x14ac:dyDescent="0.2">
      <c r="A2556" t="s">
        <v>5</v>
      </c>
      <c r="B2556" s="1">
        <v>44392.808483796296</v>
      </c>
      <c r="C2556" s="1">
        <v>44392.809351851851</v>
      </c>
      <c r="D2556">
        <v>1.25</v>
      </c>
      <c r="E2556">
        <v>236351</v>
      </c>
      <c r="F2556">
        <v>12687</v>
      </c>
      <c r="G2556" t="s">
        <v>43</v>
      </c>
      <c r="H2556" t="s">
        <v>24</v>
      </c>
      <c r="I2556">
        <f>tbl_Fact[[#This Row],[Duration]] / 60</f>
        <v>2.0833333333333332E-2</v>
      </c>
      <c r="J2556">
        <f>IF(OR(G2556="Run Time", G2556="CC (Changeover Cleaning)"), I2556, 0)</f>
        <v>2.0833333333333332E-2</v>
      </c>
      <c r="K2556">
        <f>IF(G2556&lt;&gt;"PM (Maintenance)", I2556, 0)</f>
        <v>2.0833333333333332E-2</v>
      </c>
      <c r="L2556" s="5">
        <f>MAX(tbl_Fact[[#This Row],[TotalBiscuitsMade]],tbl_Fact[[#This Row],[GoodMadeBiscuits]])</f>
        <v>236351</v>
      </c>
      <c r="M2556" s="5">
        <f>IF(tbl_Fact[[#This Row],[Operating_Hours]]&gt;0,tbl_Fact[[#This Row],[Operating_Hours]]*51840,0)</f>
        <v>1080</v>
      </c>
    </row>
    <row r="2557" spans="1:13" hidden="1" x14ac:dyDescent="0.2">
      <c r="A2557" t="s">
        <v>10</v>
      </c>
      <c r="B2557" s="1">
        <v>44392.809108796297</v>
      </c>
      <c r="C2557" s="1">
        <v>44392.912094907406</v>
      </c>
      <c r="D2557">
        <v>148.30081176757801</v>
      </c>
      <c r="E2557">
        <v>0</v>
      </c>
      <c r="F2557">
        <v>473</v>
      </c>
      <c r="G2557" t="s">
        <v>44</v>
      </c>
      <c r="H2557" t="s">
        <v>24</v>
      </c>
      <c r="I2557">
        <f>tbl_Fact[[#This Row],[Duration]] / 60</f>
        <v>2.4716801961263002</v>
      </c>
      <c r="J2557">
        <f>IF(OR(G2557="Run Time", G2557="CC (Changeover Cleaning)"), I2557, 0)</f>
        <v>0</v>
      </c>
      <c r="K2557">
        <f>IF(G2557&lt;&gt;"PM (Maintenance)", I2557, 0)</f>
        <v>2.4716801961263002</v>
      </c>
      <c r="L2557" s="5">
        <f>MAX(tbl_Fact[[#This Row],[TotalBiscuitsMade]],tbl_Fact[[#This Row],[GoodMadeBiscuits]])</f>
        <v>473</v>
      </c>
      <c r="M2557" s="5">
        <f>IF(tbl_Fact[[#This Row],[Operating_Hours]]&gt;0,tbl_Fact[[#This Row],[Operating_Hours]]*51840,0)</f>
        <v>0</v>
      </c>
    </row>
    <row r="2558" spans="1:13" hidden="1" x14ac:dyDescent="0.2">
      <c r="A2558" t="s">
        <v>5</v>
      </c>
      <c r="B2558" s="1">
        <v>44392.809351851851</v>
      </c>
      <c r="C2558" s="1">
        <v>44392.810416666667</v>
      </c>
      <c r="D2558">
        <v>1.5333333015441899</v>
      </c>
      <c r="E2558">
        <v>237169</v>
      </c>
      <c r="F2558">
        <v>13578</v>
      </c>
      <c r="G2558" t="s">
        <v>44</v>
      </c>
      <c r="H2558" t="s">
        <v>24</v>
      </c>
      <c r="I2558">
        <f>tbl_Fact[[#This Row],[Duration]] / 60</f>
        <v>2.5555555025736497E-2</v>
      </c>
      <c r="J2558">
        <f>IF(OR(G2558="Run Time", G2558="CC (Changeover Cleaning)"), I2558, 0)</f>
        <v>0</v>
      </c>
      <c r="K2558">
        <f>IF(G2558&lt;&gt;"PM (Maintenance)", I2558, 0)</f>
        <v>2.5555555025736497E-2</v>
      </c>
      <c r="L2558" s="5">
        <f>MAX(tbl_Fact[[#This Row],[TotalBiscuitsMade]],tbl_Fact[[#This Row],[GoodMadeBiscuits]])</f>
        <v>237169</v>
      </c>
      <c r="M2558" s="5">
        <f>IF(tbl_Fact[[#This Row],[Operating_Hours]]&gt;0,tbl_Fact[[#This Row],[Operating_Hours]]*51840,0)</f>
        <v>0</v>
      </c>
    </row>
    <row r="2559" spans="1:13" hidden="1" x14ac:dyDescent="0.2">
      <c r="A2559" t="s">
        <v>5</v>
      </c>
      <c r="B2559" s="1">
        <v>44392.810416666667</v>
      </c>
      <c r="C2559" s="1">
        <v>44392.8124537037</v>
      </c>
      <c r="D2559">
        <v>2.9333333969116202</v>
      </c>
      <c r="E2559">
        <v>237363</v>
      </c>
      <c r="F2559">
        <v>13361</v>
      </c>
      <c r="G2559" t="s">
        <v>43</v>
      </c>
      <c r="H2559" t="s">
        <v>24</v>
      </c>
      <c r="I2559">
        <f>tbl_Fact[[#This Row],[Duration]] / 60</f>
        <v>4.8888889948527005E-2</v>
      </c>
      <c r="J2559">
        <f>IF(OR(G2559="Run Time", G2559="CC (Changeover Cleaning)"), I2559, 0)</f>
        <v>4.8888889948527005E-2</v>
      </c>
      <c r="K2559">
        <f>IF(G2559&lt;&gt;"PM (Maintenance)", I2559, 0)</f>
        <v>4.8888889948527005E-2</v>
      </c>
      <c r="L2559" s="5">
        <f>MAX(tbl_Fact[[#This Row],[TotalBiscuitsMade]],tbl_Fact[[#This Row],[GoodMadeBiscuits]])</f>
        <v>237363</v>
      </c>
      <c r="M2559" s="5">
        <f>IF(tbl_Fact[[#This Row],[Operating_Hours]]&gt;0,tbl_Fact[[#This Row],[Operating_Hours]]*51840,0)</f>
        <v>2534.4000549316397</v>
      </c>
    </row>
    <row r="2560" spans="1:13" hidden="1" x14ac:dyDescent="0.2">
      <c r="A2560" t="s">
        <v>5</v>
      </c>
      <c r="B2560" s="1">
        <v>44392.8124537037</v>
      </c>
      <c r="C2560" s="1">
        <v>44392.812476851854</v>
      </c>
      <c r="D2560">
        <v>3.3333335071802098E-2</v>
      </c>
      <c r="E2560">
        <v>237175</v>
      </c>
      <c r="F2560">
        <v>13439</v>
      </c>
      <c r="G2560" t="s">
        <v>44</v>
      </c>
      <c r="H2560" t="s">
        <v>24</v>
      </c>
      <c r="I2560">
        <f>tbl_Fact[[#This Row],[Duration]] / 60</f>
        <v>5.5555558453003495E-4</v>
      </c>
      <c r="J2560">
        <f>IF(OR(G2560="Run Time", G2560="CC (Changeover Cleaning)"), I2560, 0)</f>
        <v>0</v>
      </c>
      <c r="K2560">
        <f>IF(G2560&lt;&gt;"PM (Maintenance)", I2560, 0)</f>
        <v>5.5555558453003495E-4</v>
      </c>
      <c r="L2560" s="5">
        <f>MAX(tbl_Fact[[#This Row],[TotalBiscuitsMade]],tbl_Fact[[#This Row],[GoodMadeBiscuits]])</f>
        <v>237175</v>
      </c>
      <c r="M2560" s="5">
        <f>IF(tbl_Fact[[#This Row],[Operating_Hours]]&gt;0,tbl_Fact[[#This Row],[Operating_Hours]]*51840,0)</f>
        <v>0</v>
      </c>
    </row>
    <row r="2561" spans="1:13" hidden="1" x14ac:dyDescent="0.2">
      <c r="A2561" t="s">
        <v>5</v>
      </c>
      <c r="B2561" s="1">
        <v>44392.812476851854</v>
      </c>
      <c r="C2561" s="1">
        <v>44392.813333333332</v>
      </c>
      <c r="D2561">
        <v>1.2333333492279099</v>
      </c>
      <c r="E2561">
        <v>237415</v>
      </c>
      <c r="F2561">
        <v>13511</v>
      </c>
      <c r="G2561" t="s">
        <v>43</v>
      </c>
      <c r="H2561" t="s">
        <v>24</v>
      </c>
      <c r="I2561">
        <f>tbl_Fact[[#This Row],[Duration]] / 60</f>
        <v>2.0555555820465164E-2</v>
      </c>
      <c r="J2561">
        <f>IF(OR(G2561="Run Time", G2561="CC (Changeover Cleaning)"), I2561, 0)</f>
        <v>2.0555555820465164E-2</v>
      </c>
      <c r="K2561">
        <f>IF(G2561&lt;&gt;"PM (Maintenance)", I2561, 0)</f>
        <v>2.0555555820465164E-2</v>
      </c>
      <c r="L2561" s="5">
        <f>MAX(tbl_Fact[[#This Row],[TotalBiscuitsMade]],tbl_Fact[[#This Row],[GoodMadeBiscuits]])</f>
        <v>237415</v>
      </c>
      <c r="M2561" s="5">
        <f>IF(tbl_Fact[[#This Row],[Operating_Hours]]&gt;0,tbl_Fact[[#This Row],[Operating_Hours]]*51840,0)</f>
        <v>1065.600013732914</v>
      </c>
    </row>
    <row r="2562" spans="1:13" hidden="1" x14ac:dyDescent="0.2">
      <c r="A2562" t="s">
        <v>5</v>
      </c>
      <c r="B2562" s="1">
        <v>44392.813333333332</v>
      </c>
      <c r="C2562" s="1">
        <v>44392.816157407404</v>
      </c>
      <c r="D2562">
        <v>4.0666666030883798</v>
      </c>
      <c r="E2562">
        <v>239558</v>
      </c>
      <c r="F2562">
        <v>15791</v>
      </c>
      <c r="G2562" t="s">
        <v>44</v>
      </c>
      <c r="H2562" t="s">
        <v>24</v>
      </c>
      <c r="I2562">
        <f>tbl_Fact[[#This Row],[Duration]] / 60</f>
        <v>6.7777776718139657E-2</v>
      </c>
      <c r="J2562">
        <f>IF(OR(G2562="Run Time", G2562="CC (Changeover Cleaning)"), I2562, 0)</f>
        <v>0</v>
      </c>
      <c r="K2562">
        <f>IF(G2562&lt;&gt;"PM (Maintenance)", I2562, 0)</f>
        <v>6.7777776718139657E-2</v>
      </c>
      <c r="L2562" s="5">
        <f>MAX(tbl_Fact[[#This Row],[TotalBiscuitsMade]],tbl_Fact[[#This Row],[GoodMadeBiscuits]])</f>
        <v>239558</v>
      </c>
      <c r="M2562" s="5">
        <f>IF(tbl_Fact[[#This Row],[Operating_Hours]]&gt;0,tbl_Fact[[#This Row],[Operating_Hours]]*51840,0)</f>
        <v>0</v>
      </c>
    </row>
    <row r="2563" spans="1:13" hidden="1" x14ac:dyDescent="0.2">
      <c r="A2563" t="s">
        <v>5</v>
      </c>
      <c r="B2563" s="1">
        <v>44392.816157407404</v>
      </c>
      <c r="C2563" s="1">
        <v>44392.81653935185</v>
      </c>
      <c r="D2563">
        <v>0.55000001192092896</v>
      </c>
      <c r="E2563">
        <v>239791</v>
      </c>
      <c r="F2563">
        <v>16148</v>
      </c>
      <c r="G2563" t="s">
        <v>43</v>
      </c>
      <c r="H2563" t="s">
        <v>24</v>
      </c>
      <c r="I2563">
        <f>tbl_Fact[[#This Row],[Duration]] / 60</f>
        <v>9.1666668653488156E-3</v>
      </c>
      <c r="J2563">
        <f>IF(OR(G2563="Run Time", G2563="CC (Changeover Cleaning)"), I2563, 0)</f>
        <v>9.1666668653488156E-3</v>
      </c>
      <c r="K2563">
        <f>IF(G2563&lt;&gt;"PM (Maintenance)", I2563, 0)</f>
        <v>9.1666668653488156E-3</v>
      </c>
      <c r="L2563" s="5">
        <f>MAX(tbl_Fact[[#This Row],[TotalBiscuitsMade]],tbl_Fact[[#This Row],[GoodMadeBiscuits]])</f>
        <v>239791</v>
      </c>
      <c r="M2563" s="5">
        <f>IF(tbl_Fact[[#This Row],[Operating_Hours]]&gt;0,tbl_Fact[[#This Row],[Operating_Hours]]*51840,0)</f>
        <v>475.20001029968262</v>
      </c>
    </row>
    <row r="2564" spans="1:13" hidden="1" x14ac:dyDescent="0.2">
      <c r="A2564" t="s">
        <v>5</v>
      </c>
      <c r="B2564" s="1">
        <v>44392.81653935185</v>
      </c>
      <c r="C2564" s="1">
        <v>44392.852673611109</v>
      </c>
      <c r="D2564">
        <v>52.033332824707003</v>
      </c>
      <c r="E2564">
        <v>276720</v>
      </c>
      <c r="F2564">
        <v>52608</v>
      </c>
      <c r="G2564" t="s">
        <v>44</v>
      </c>
      <c r="H2564" t="s">
        <v>24</v>
      </c>
      <c r="I2564">
        <f>tbl_Fact[[#This Row],[Duration]] / 60</f>
        <v>0.86722221374511677</v>
      </c>
      <c r="J2564">
        <f>IF(OR(G2564="Run Time", G2564="CC (Changeover Cleaning)"), I2564, 0)</f>
        <v>0</v>
      </c>
      <c r="K2564">
        <f>IF(G2564&lt;&gt;"PM (Maintenance)", I2564, 0)</f>
        <v>0.86722221374511677</v>
      </c>
      <c r="L2564" s="5">
        <f>MAX(tbl_Fact[[#This Row],[TotalBiscuitsMade]],tbl_Fact[[#This Row],[GoodMadeBiscuits]])</f>
        <v>276720</v>
      </c>
      <c r="M2564" s="5">
        <f>IF(tbl_Fact[[#This Row],[Operating_Hours]]&gt;0,tbl_Fact[[#This Row],[Operating_Hours]]*51840,0)</f>
        <v>0</v>
      </c>
    </row>
    <row r="2565" spans="1:13" hidden="1" x14ac:dyDescent="0.2">
      <c r="A2565" t="s">
        <v>5</v>
      </c>
      <c r="B2565" s="1">
        <v>44392.852673611109</v>
      </c>
      <c r="C2565" s="1">
        <v>44392.855405092596</v>
      </c>
      <c r="D2565">
        <v>3.9333333969116202</v>
      </c>
      <c r="E2565">
        <v>276578</v>
      </c>
      <c r="F2565">
        <v>52852</v>
      </c>
      <c r="G2565" t="s">
        <v>43</v>
      </c>
      <c r="H2565" t="s">
        <v>24</v>
      </c>
      <c r="I2565">
        <f>tbl_Fact[[#This Row],[Duration]] / 60</f>
        <v>6.5555556615193675E-2</v>
      </c>
      <c r="J2565">
        <f>IF(OR(G2565="Run Time", G2565="CC (Changeover Cleaning)"), I2565, 0)</f>
        <v>6.5555556615193675E-2</v>
      </c>
      <c r="K2565">
        <f>IF(G2565&lt;&gt;"PM (Maintenance)", I2565, 0)</f>
        <v>6.5555556615193675E-2</v>
      </c>
      <c r="L2565" s="5">
        <f>MAX(tbl_Fact[[#This Row],[TotalBiscuitsMade]],tbl_Fact[[#This Row],[GoodMadeBiscuits]])</f>
        <v>276578</v>
      </c>
      <c r="M2565" s="5">
        <f>IF(tbl_Fact[[#This Row],[Operating_Hours]]&gt;0,tbl_Fact[[#This Row],[Operating_Hours]]*51840,0)</f>
        <v>3398.4000549316402</v>
      </c>
    </row>
    <row r="2566" spans="1:13" hidden="1" x14ac:dyDescent="0.2">
      <c r="A2566" t="s">
        <v>5</v>
      </c>
      <c r="B2566" s="1">
        <v>44392.855405092596</v>
      </c>
      <c r="C2566" s="1">
        <v>44392.856666666667</v>
      </c>
      <c r="D2566">
        <v>1.81666672229767</v>
      </c>
      <c r="E2566">
        <v>277696</v>
      </c>
      <c r="F2566">
        <v>53899</v>
      </c>
      <c r="G2566" t="s">
        <v>44</v>
      </c>
      <c r="H2566" t="s">
        <v>24</v>
      </c>
      <c r="I2566">
        <f>tbl_Fact[[#This Row],[Duration]] / 60</f>
        <v>3.0277778704961168E-2</v>
      </c>
      <c r="J2566">
        <f>IF(OR(G2566="Run Time", G2566="CC (Changeover Cleaning)"), I2566, 0)</f>
        <v>0</v>
      </c>
      <c r="K2566">
        <f>IF(G2566&lt;&gt;"PM (Maintenance)", I2566, 0)</f>
        <v>3.0277778704961168E-2</v>
      </c>
      <c r="L2566" s="5">
        <f>MAX(tbl_Fact[[#This Row],[TotalBiscuitsMade]],tbl_Fact[[#This Row],[GoodMadeBiscuits]])</f>
        <v>277696</v>
      </c>
      <c r="M2566" s="5">
        <f>IF(tbl_Fact[[#This Row],[Operating_Hours]]&gt;0,tbl_Fact[[#This Row],[Operating_Hours]]*51840,0)</f>
        <v>0</v>
      </c>
    </row>
    <row r="2567" spans="1:13" hidden="1" x14ac:dyDescent="0.2">
      <c r="A2567" t="s">
        <v>5</v>
      </c>
      <c r="B2567" s="1">
        <v>44392.856666666667</v>
      </c>
      <c r="C2567" s="1">
        <v>44392.857442129629</v>
      </c>
      <c r="D2567">
        <v>1.11666667461395</v>
      </c>
      <c r="E2567">
        <v>277346</v>
      </c>
      <c r="F2567">
        <v>53777</v>
      </c>
      <c r="G2567" t="s">
        <v>43</v>
      </c>
      <c r="H2567" t="s">
        <v>24</v>
      </c>
      <c r="I2567">
        <f>tbl_Fact[[#This Row],[Duration]] / 60</f>
        <v>1.8611111243565834E-2</v>
      </c>
      <c r="J2567">
        <f>IF(OR(G2567="Run Time", G2567="CC (Changeover Cleaning)"), I2567, 0)</f>
        <v>1.8611111243565834E-2</v>
      </c>
      <c r="K2567">
        <f>IF(G2567&lt;&gt;"PM (Maintenance)", I2567, 0)</f>
        <v>1.8611111243565834E-2</v>
      </c>
      <c r="L2567" s="5">
        <f>MAX(tbl_Fact[[#This Row],[TotalBiscuitsMade]],tbl_Fact[[#This Row],[GoodMadeBiscuits]])</f>
        <v>277346</v>
      </c>
      <c r="M2567" s="5">
        <f>IF(tbl_Fact[[#This Row],[Operating_Hours]]&gt;0,tbl_Fact[[#This Row],[Operating_Hours]]*51840,0)</f>
        <v>964.8000068664528</v>
      </c>
    </row>
    <row r="2568" spans="1:13" hidden="1" x14ac:dyDescent="0.2">
      <c r="A2568" t="s">
        <v>5</v>
      </c>
      <c r="B2568" s="1">
        <v>44392.857442129629</v>
      </c>
      <c r="C2568" s="1">
        <v>44392.865358796298</v>
      </c>
      <c r="D2568">
        <v>11.3999996185303</v>
      </c>
      <c r="E2568">
        <v>285558</v>
      </c>
      <c r="F2568">
        <v>61472</v>
      </c>
      <c r="G2568" t="s">
        <v>44</v>
      </c>
      <c r="H2568" t="s">
        <v>24</v>
      </c>
      <c r="I2568">
        <f>tbl_Fact[[#This Row],[Duration]] / 60</f>
        <v>0.18999999364217166</v>
      </c>
      <c r="J2568">
        <f>IF(OR(G2568="Run Time", G2568="CC (Changeover Cleaning)"), I2568, 0)</f>
        <v>0</v>
      </c>
      <c r="K2568">
        <f>IF(G2568&lt;&gt;"PM (Maintenance)", I2568, 0)</f>
        <v>0.18999999364217166</v>
      </c>
      <c r="L2568" s="5">
        <f>MAX(tbl_Fact[[#This Row],[TotalBiscuitsMade]],tbl_Fact[[#This Row],[GoodMadeBiscuits]])</f>
        <v>285558</v>
      </c>
      <c r="M2568" s="5">
        <f>IF(tbl_Fact[[#This Row],[Operating_Hours]]&gt;0,tbl_Fact[[#This Row],[Operating_Hours]]*51840,0)</f>
        <v>0</v>
      </c>
    </row>
    <row r="2569" spans="1:13" hidden="1" x14ac:dyDescent="0.2">
      <c r="A2569" t="s">
        <v>5</v>
      </c>
      <c r="B2569" s="1">
        <v>44392.865358796298</v>
      </c>
      <c r="C2569" s="1">
        <v>44392.869629629633</v>
      </c>
      <c r="D2569">
        <v>6.1500000953674299</v>
      </c>
      <c r="E2569">
        <v>285492</v>
      </c>
      <c r="F2569">
        <v>61722</v>
      </c>
      <c r="G2569" t="s">
        <v>43</v>
      </c>
      <c r="H2569" t="s">
        <v>24</v>
      </c>
      <c r="I2569">
        <f>tbl_Fact[[#This Row],[Duration]] / 60</f>
        <v>0.10250000158945717</v>
      </c>
      <c r="J2569">
        <f>IF(OR(G2569="Run Time", G2569="CC (Changeover Cleaning)"), I2569, 0)</f>
        <v>0.10250000158945717</v>
      </c>
      <c r="K2569">
        <f>IF(G2569&lt;&gt;"PM (Maintenance)", I2569, 0)</f>
        <v>0.10250000158945717</v>
      </c>
      <c r="L2569" s="5">
        <f>MAX(tbl_Fact[[#This Row],[TotalBiscuitsMade]],tbl_Fact[[#This Row],[GoodMadeBiscuits]])</f>
        <v>285492</v>
      </c>
      <c r="M2569" s="5">
        <f>IF(tbl_Fact[[#This Row],[Operating_Hours]]&gt;0,tbl_Fact[[#This Row],[Operating_Hours]]*51840,0)</f>
        <v>5313.60008239746</v>
      </c>
    </row>
    <row r="2570" spans="1:13" hidden="1" x14ac:dyDescent="0.2">
      <c r="A2570" t="s">
        <v>5</v>
      </c>
      <c r="B2570" s="1">
        <v>44392.869629629633</v>
      </c>
      <c r="C2570" s="1">
        <v>44392.872372685182</v>
      </c>
      <c r="D2570">
        <v>3.9500000476837198</v>
      </c>
      <c r="E2570">
        <v>288185</v>
      </c>
      <c r="F2570">
        <v>64154</v>
      </c>
      <c r="G2570" t="s">
        <v>44</v>
      </c>
      <c r="H2570" t="s">
        <v>24</v>
      </c>
      <c r="I2570">
        <f>tbl_Fact[[#This Row],[Duration]] / 60</f>
        <v>6.5833334128061999E-2</v>
      </c>
      <c r="J2570">
        <f>IF(OR(G2570="Run Time", G2570="CC (Changeover Cleaning)"), I2570, 0)</f>
        <v>0</v>
      </c>
      <c r="K2570">
        <f>IF(G2570&lt;&gt;"PM (Maintenance)", I2570, 0)</f>
        <v>6.5833334128061999E-2</v>
      </c>
      <c r="L2570" s="5">
        <f>MAX(tbl_Fact[[#This Row],[TotalBiscuitsMade]],tbl_Fact[[#This Row],[GoodMadeBiscuits]])</f>
        <v>288185</v>
      </c>
      <c r="M2570" s="5">
        <f>IF(tbl_Fact[[#This Row],[Operating_Hours]]&gt;0,tbl_Fact[[#This Row],[Operating_Hours]]*51840,0)</f>
        <v>0</v>
      </c>
    </row>
    <row r="2571" spans="1:13" hidden="1" x14ac:dyDescent="0.2">
      <c r="A2571" t="s">
        <v>5</v>
      </c>
      <c r="B2571" s="1">
        <v>44392.872372685182</v>
      </c>
      <c r="C2571" s="1">
        <v>44392.873240740744</v>
      </c>
      <c r="D2571">
        <v>1.25</v>
      </c>
      <c r="E2571">
        <v>287881</v>
      </c>
      <c r="F2571">
        <v>64296</v>
      </c>
      <c r="G2571" t="s">
        <v>43</v>
      </c>
      <c r="H2571" t="s">
        <v>24</v>
      </c>
      <c r="I2571">
        <f>tbl_Fact[[#This Row],[Duration]] / 60</f>
        <v>2.0833333333333332E-2</v>
      </c>
      <c r="J2571">
        <f>IF(OR(G2571="Run Time", G2571="CC (Changeover Cleaning)"), I2571, 0)</f>
        <v>2.0833333333333332E-2</v>
      </c>
      <c r="K2571">
        <f>IF(G2571&lt;&gt;"PM (Maintenance)", I2571, 0)</f>
        <v>2.0833333333333332E-2</v>
      </c>
      <c r="L2571" s="5">
        <f>MAX(tbl_Fact[[#This Row],[TotalBiscuitsMade]],tbl_Fact[[#This Row],[GoodMadeBiscuits]])</f>
        <v>287881</v>
      </c>
      <c r="M2571" s="5">
        <f>IF(tbl_Fact[[#This Row],[Operating_Hours]]&gt;0,tbl_Fact[[#This Row],[Operating_Hours]]*51840,0)</f>
        <v>1080</v>
      </c>
    </row>
    <row r="2572" spans="1:13" hidden="1" x14ac:dyDescent="0.2">
      <c r="A2572" t="s">
        <v>5</v>
      </c>
      <c r="B2572" s="1">
        <v>44392.873240740744</v>
      </c>
      <c r="C2572" s="1">
        <v>44392.879201388889</v>
      </c>
      <c r="D2572">
        <v>8.5833330154418892</v>
      </c>
      <c r="E2572">
        <v>293762</v>
      </c>
      <c r="F2572">
        <v>69920</v>
      </c>
      <c r="G2572" t="s">
        <v>44</v>
      </c>
      <c r="H2572" t="s">
        <v>24</v>
      </c>
      <c r="I2572">
        <f>tbl_Fact[[#This Row],[Duration]] / 60</f>
        <v>0.14305555025736483</v>
      </c>
      <c r="J2572">
        <f>IF(OR(G2572="Run Time", G2572="CC (Changeover Cleaning)"), I2572, 0)</f>
        <v>0</v>
      </c>
      <c r="K2572">
        <f>IF(G2572&lt;&gt;"PM (Maintenance)", I2572, 0)</f>
        <v>0.14305555025736483</v>
      </c>
      <c r="L2572" s="5">
        <f>MAX(tbl_Fact[[#This Row],[TotalBiscuitsMade]],tbl_Fact[[#This Row],[GoodMadeBiscuits]])</f>
        <v>293762</v>
      </c>
      <c r="M2572" s="5">
        <f>IF(tbl_Fact[[#This Row],[Operating_Hours]]&gt;0,tbl_Fact[[#This Row],[Operating_Hours]]*51840,0)</f>
        <v>0</v>
      </c>
    </row>
    <row r="2573" spans="1:13" x14ac:dyDescent="0.2">
      <c r="A2573" t="s">
        <v>8</v>
      </c>
      <c r="B2573" s="1">
        <v>44392.876469907409</v>
      </c>
      <c r="C2573" s="1">
        <v>44392.895613425928</v>
      </c>
      <c r="D2573">
        <v>27.566667556762699</v>
      </c>
      <c r="E2573">
        <v>0</v>
      </c>
      <c r="F2573">
        <v>418</v>
      </c>
      <c r="G2573" t="s">
        <v>43</v>
      </c>
      <c r="H2573" t="s">
        <v>24</v>
      </c>
      <c r="I2573">
        <f>tbl_Fact[[#This Row],[Duration]] / 60</f>
        <v>0.45944445927937833</v>
      </c>
      <c r="J2573">
        <f>IF(OR(G2573="Run Time", G2573="CC (Changeover Cleaning)"), I2573, 0)</f>
        <v>0.45944445927937833</v>
      </c>
      <c r="K2573">
        <f>IF(G2573&lt;&gt;"PM (Maintenance)", I2573, 0)</f>
        <v>0.45944445927937833</v>
      </c>
      <c r="L2573" s="5">
        <f>MAX(tbl_Fact[[#This Row],[TotalBiscuitsMade]],tbl_Fact[[#This Row],[GoodMadeBiscuits]])</f>
        <v>418</v>
      </c>
      <c r="M2573" s="5">
        <f>IF(tbl_Fact[[#This Row],[Operating_Hours]]&gt;0,tbl_Fact[[#This Row],[Operating_Hours]]*51840,0)</f>
        <v>23817.600769042972</v>
      </c>
    </row>
    <row r="2574" spans="1:13" hidden="1" x14ac:dyDescent="0.2">
      <c r="A2574" t="s">
        <v>9</v>
      </c>
      <c r="B2574" s="1">
        <v>44392.876469907409</v>
      </c>
      <c r="C2574" s="1">
        <v>44392.895613425928</v>
      </c>
      <c r="D2574">
        <v>27.5666828155518</v>
      </c>
      <c r="E2574">
        <v>0</v>
      </c>
      <c r="F2574">
        <v>268</v>
      </c>
      <c r="G2574" t="s">
        <v>43</v>
      </c>
      <c r="H2574" t="s">
        <v>24</v>
      </c>
      <c r="I2574">
        <f>tbl_Fact[[#This Row],[Duration]] / 60</f>
        <v>0.45944471359253003</v>
      </c>
      <c r="J2574">
        <f>IF(OR(G2574="Run Time", G2574="CC (Changeover Cleaning)"), I2574, 0)</f>
        <v>0.45944471359253003</v>
      </c>
      <c r="K2574">
        <f>IF(G2574&lt;&gt;"PM (Maintenance)", I2574, 0)</f>
        <v>0.45944471359253003</v>
      </c>
      <c r="L2574" s="5">
        <f>MAX(tbl_Fact[[#This Row],[TotalBiscuitsMade]],tbl_Fact[[#This Row],[GoodMadeBiscuits]])</f>
        <v>268</v>
      </c>
      <c r="M2574" s="5">
        <f>IF(tbl_Fact[[#This Row],[Operating_Hours]]&gt;0,tbl_Fact[[#This Row],[Operating_Hours]]*51840,0)</f>
        <v>23817.613952636755</v>
      </c>
    </row>
    <row r="2575" spans="1:13" hidden="1" x14ac:dyDescent="0.2">
      <c r="A2575" t="s">
        <v>5</v>
      </c>
      <c r="B2575" s="1">
        <v>44392.879201388889</v>
      </c>
      <c r="C2575" s="1">
        <v>44392.879560185182</v>
      </c>
      <c r="D2575">
        <v>0.51666665077209495</v>
      </c>
      <c r="E2575">
        <v>293463</v>
      </c>
      <c r="F2575">
        <v>69806</v>
      </c>
      <c r="G2575" t="s">
        <v>43</v>
      </c>
      <c r="H2575" t="s">
        <v>24</v>
      </c>
      <c r="I2575">
        <f>tbl_Fact[[#This Row],[Duration]] / 60</f>
        <v>8.6111108462015827E-3</v>
      </c>
      <c r="J2575">
        <f>IF(OR(G2575="Run Time", G2575="CC (Changeover Cleaning)"), I2575, 0)</f>
        <v>8.6111108462015827E-3</v>
      </c>
      <c r="K2575">
        <f>IF(G2575&lt;&gt;"PM (Maintenance)", I2575, 0)</f>
        <v>8.6111108462015827E-3</v>
      </c>
      <c r="L2575" s="5">
        <f>MAX(tbl_Fact[[#This Row],[TotalBiscuitsMade]],tbl_Fact[[#This Row],[GoodMadeBiscuits]])</f>
        <v>293463</v>
      </c>
      <c r="M2575" s="5">
        <f>IF(tbl_Fact[[#This Row],[Operating_Hours]]&gt;0,tbl_Fact[[#This Row],[Operating_Hours]]*51840,0)</f>
        <v>446.39998626709007</v>
      </c>
    </row>
    <row r="2576" spans="1:13" hidden="1" x14ac:dyDescent="0.2">
      <c r="A2576" t="s">
        <v>5</v>
      </c>
      <c r="B2576" s="1">
        <v>44392.879560185182</v>
      </c>
      <c r="C2576" s="1">
        <v>44392.912442129629</v>
      </c>
      <c r="D2576">
        <v>47.349998474121101</v>
      </c>
      <c r="E2576">
        <v>327173</v>
      </c>
      <c r="F2576">
        <v>103099</v>
      </c>
      <c r="G2576" t="s">
        <v>44</v>
      </c>
      <c r="H2576" t="s">
        <v>24</v>
      </c>
      <c r="I2576">
        <f>tbl_Fact[[#This Row],[Duration]] / 60</f>
        <v>0.78916664123535163</v>
      </c>
      <c r="J2576">
        <f>IF(OR(G2576="Run Time", G2576="CC (Changeover Cleaning)"), I2576, 0)</f>
        <v>0</v>
      </c>
      <c r="K2576">
        <f>IF(G2576&lt;&gt;"PM (Maintenance)", I2576, 0)</f>
        <v>0.78916664123535163</v>
      </c>
      <c r="L2576" s="5">
        <f>MAX(tbl_Fact[[#This Row],[TotalBiscuitsMade]],tbl_Fact[[#This Row],[GoodMadeBiscuits]])</f>
        <v>327173</v>
      </c>
      <c r="M2576" s="5">
        <f>IF(tbl_Fact[[#This Row],[Operating_Hours]]&gt;0,tbl_Fact[[#This Row],[Operating_Hours]]*51840,0)</f>
        <v>0</v>
      </c>
    </row>
    <row r="2577" spans="1:13" x14ac:dyDescent="0.2">
      <c r="A2577" t="s">
        <v>8</v>
      </c>
      <c r="B2577" s="1">
        <v>44392.895613425928</v>
      </c>
      <c r="C2577" s="1">
        <v>44393.654583333337</v>
      </c>
      <c r="D2577">
        <v>1092.92028808594</v>
      </c>
      <c r="E2577">
        <v>0</v>
      </c>
      <c r="F2577">
        <v>407</v>
      </c>
      <c r="G2577" t="s">
        <v>44</v>
      </c>
      <c r="H2577" t="s">
        <v>25</v>
      </c>
      <c r="I2577">
        <f>tbl_Fact[[#This Row],[Duration]] / 60</f>
        <v>18.215338134765666</v>
      </c>
      <c r="J2577">
        <f>IF(OR(G2577="Run Time", G2577="CC (Changeover Cleaning)"), I2577, 0)</f>
        <v>0</v>
      </c>
      <c r="K2577">
        <f>IF(G2577&lt;&gt;"PM (Maintenance)", I2577, 0)</f>
        <v>18.215338134765666</v>
      </c>
      <c r="L2577" s="5">
        <f>MAX(tbl_Fact[[#This Row],[TotalBiscuitsMade]],tbl_Fact[[#This Row],[GoodMadeBiscuits]])</f>
        <v>407</v>
      </c>
      <c r="M2577" s="5">
        <f>IF(tbl_Fact[[#This Row],[Operating_Hours]]&gt;0,tbl_Fact[[#This Row],[Operating_Hours]]*51840,0)</f>
        <v>0</v>
      </c>
    </row>
    <row r="2578" spans="1:13" hidden="1" x14ac:dyDescent="0.2">
      <c r="A2578" t="s">
        <v>10</v>
      </c>
      <c r="B2578" s="1">
        <v>44392.912094907406</v>
      </c>
      <c r="C2578" s="1">
        <v>44392.915046296293</v>
      </c>
      <c r="D2578">
        <v>4.25</v>
      </c>
      <c r="E2578">
        <v>0</v>
      </c>
      <c r="F2578">
        <v>397</v>
      </c>
      <c r="G2578" t="s">
        <v>43</v>
      </c>
      <c r="H2578" t="s">
        <v>24</v>
      </c>
      <c r="I2578">
        <f>tbl_Fact[[#This Row],[Duration]] / 60</f>
        <v>7.0833333333333331E-2</v>
      </c>
      <c r="J2578">
        <f>IF(OR(G2578="Run Time", G2578="CC (Changeover Cleaning)"), I2578, 0)</f>
        <v>7.0833333333333331E-2</v>
      </c>
      <c r="K2578">
        <f>IF(G2578&lt;&gt;"PM (Maintenance)", I2578, 0)</f>
        <v>7.0833333333333331E-2</v>
      </c>
      <c r="L2578" s="5">
        <f>MAX(tbl_Fact[[#This Row],[TotalBiscuitsMade]],tbl_Fact[[#This Row],[GoodMadeBiscuits]])</f>
        <v>397</v>
      </c>
      <c r="M2578" s="5">
        <f>IF(tbl_Fact[[#This Row],[Operating_Hours]]&gt;0,tbl_Fact[[#This Row],[Operating_Hours]]*51840,0)</f>
        <v>3672</v>
      </c>
    </row>
    <row r="2579" spans="1:13" hidden="1" x14ac:dyDescent="0.2">
      <c r="A2579" t="s">
        <v>5</v>
      </c>
      <c r="B2579" s="1">
        <v>44392.912442129629</v>
      </c>
      <c r="C2579" s="1">
        <v>44392.921701388892</v>
      </c>
      <c r="D2579">
        <v>13.3333330154419</v>
      </c>
      <c r="E2579">
        <v>327227</v>
      </c>
      <c r="F2579">
        <v>103313</v>
      </c>
      <c r="G2579" t="s">
        <v>43</v>
      </c>
      <c r="H2579" t="s">
        <v>24</v>
      </c>
      <c r="I2579">
        <f>tbl_Fact[[#This Row],[Duration]] / 60</f>
        <v>0.22222221692403166</v>
      </c>
      <c r="J2579">
        <f>IF(OR(G2579="Run Time", G2579="CC (Changeover Cleaning)"), I2579, 0)</f>
        <v>0.22222221692403166</v>
      </c>
      <c r="K2579">
        <f>IF(G2579&lt;&gt;"PM (Maintenance)", I2579, 0)</f>
        <v>0.22222221692403166</v>
      </c>
      <c r="L2579" s="5">
        <f>MAX(tbl_Fact[[#This Row],[TotalBiscuitsMade]],tbl_Fact[[#This Row],[GoodMadeBiscuits]])</f>
        <v>327227</v>
      </c>
      <c r="M2579" s="5">
        <f>IF(tbl_Fact[[#This Row],[Operating_Hours]]&gt;0,tbl_Fact[[#This Row],[Operating_Hours]]*51840,0)</f>
        <v>11519.999725341801</v>
      </c>
    </row>
    <row r="2580" spans="1:13" hidden="1" x14ac:dyDescent="0.2">
      <c r="A2580" t="s">
        <v>10</v>
      </c>
      <c r="B2580" s="1">
        <v>44392.915046296293</v>
      </c>
      <c r="C2580" s="1">
        <v>44392.922361111108</v>
      </c>
      <c r="D2580">
        <v>10.5416669845581</v>
      </c>
      <c r="E2580">
        <v>0</v>
      </c>
      <c r="F2580">
        <v>110</v>
      </c>
      <c r="G2580" t="s">
        <v>44</v>
      </c>
      <c r="H2580" t="s">
        <v>24</v>
      </c>
      <c r="I2580">
        <f>tbl_Fact[[#This Row],[Duration]] / 60</f>
        <v>0.17569444974263501</v>
      </c>
      <c r="J2580">
        <f>IF(OR(G2580="Run Time", G2580="CC (Changeover Cleaning)"), I2580, 0)</f>
        <v>0</v>
      </c>
      <c r="K2580">
        <f>IF(G2580&lt;&gt;"PM (Maintenance)", I2580, 0)</f>
        <v>0.17569444974263501</v>
      </c>
      <c r="L2580" s="5">
        <f>MAX(tbl_Fact[[#This Row],[TotalBiscuitsMade]],tbl_Fact[[#This Row],[GoodMadeBiscuits]])</f>
        <v>110</v>
      </c>
      <c r="M2580" s="5">
        <f>IF(tbl_Fact[[#This Row],[Operating_Hours]]&gt;0,tbl_Fact[[#This Row],[Operating_Hours]]*51840,0)</f>
        <v>0</v>
      </c>
    </row>
    <row r="2581" spans="1:13" hidden="1" x14ac:dyDescent="0.2">
      <c r="A2581" t="s">
        <v>5</v>
      </c>
      <c r="B2581" s="1">
        <v>44392.921701388892</v>
      </c>
      <c r="C2581" s="1">
        <v>44392.922303240739</v>
      </c>
      <c r="D2581">
        <v>0.86666667461395297</v>
      </c>
      <c r="E2581">
        <v>327666</v>
      </c>
      <c r="F2581">
        <v>103347</v>
      </c>
      <c r="G2581" t="s">
        <v>44</v>
      </c>
      <c r="H2581" t="s">
        <v>24</v>
      </c>
      <c r="I2581">
        <f>tbl_Fact[[#This Row],[Duration]] / 60</f>
        <v>1.4444444576899217E-2</v>
      </c>
      <c r="J2581">
        <f>IF(OR(G2581="Run Time", G2581="CC (Changeover Cleaning)"), I2581, 0)</f>
        <v>0</v>
      </c>
      <c r="K2581">
        <f>IF(G2581&lt;&gt;"PM (Maintenance)", I2581, 0)</f>
        <v>1.4444444576899217E-2</v>
      </c>
      <c r="L2581" s="5">
        <f>MAX(tbl_Fact[[#This Row],[TotalBiscuitsMade]],tbl_Fact[[#This Row],[GoodMadeBiscuits]])</f>
        <v>327666</v>
      </c>
      <c r="M2581" s="5">
        <f>IF(tbl_Fact[[#This Row],[Operating_Hours]]&gt;0,tbl_Fact[[#This Row],[Operating_Hours]]*51840,0)</f>
        <v>0</v>
      </c>
    </row>
    <row r="2582" spans="1:13" hidden="1" x14ac:dyDescent="0.2">
      <c r="A2582" t="s">
        <v>5</v>
      </c>
      <c r="B2582" s="1">
        <v>44392.922303240739</v>
      </c>
      <c r="C2582" s="1">
        <v>44392.934247685182</v>
      </c>
      <c r="D2582">
        <v>17.200000762939499</v>
      </c>
      <c r="E2582">
        <v>327271</v>
      </c>
      <c r="F2582">
        <v>103400</v>
      </c>
      <c r="G2582" t="s">
        <v>43</v>
      </c>
      <c r="H2582" t="s">
        <v>24</v>
      </c>
      <c r="I2582">
        <f>tbl_Fact[[#This Row],[Duration]] / 60</f>
        <v>0.28666667938232498</v>
      </c>
      <c r="J2582">
        <f>IF(OR(G2582="Run Time", G2582="CC (Changeover Cleaning)"), I2582, 0)</f>
        <v>0.28666667938232498</v>
      </c>
      <c r="K2582">
        <f>IF(G2582&lt;&gt;"PM (Maintenance)", I2582, 0)</f>
        <v>0.28666667938232498</v>
      </c>
      <c r="L2582" s="5">
        <f>MAX(tbl_Fact[[#This Row],[TotalBiscuitsMade]],tbl_Fact[[#This Row],[GoodMadeBiscuits]])</f>
        <v>327271</v>
      </c>
      <c r="M2582" s="5">
        <f>IF(tbl_Fact[[#This Row],[Operating_Hours]]&gt;0,tbl_Fact[[#This Row],[Operating_Hours]]*51840,0)</f>
        <v>14860.800659179728</v>
      </c>
    </row>
    <row r="2583" spans="1:13" hidden="1" x14ac:dyDescent="0.2">
      <c r="A2583" t="s">
        <v>10</v>
      </c>
      <c r="B2583" s="1">
        <v>44392.922361111108</v>
      </c>
      <c r="C2583" s="1">
        <v>44392.930590277778</v>
      </c>
      <c r="D2583">
        <v>11.849983215331999</v>
      </c>
      <c r="E2583">
        <v>0</v>
      </c>
      <c r="F2583">
        <v>255</v>
      </c>
      <c r="G2583" t="s">
        <v>43</v>
      </c>
      <c r="H2583" t="s">
        <v>24</v>
      </c>
      <c r="I2583">
        <f>tbl_Fact[[#This Row],[Duration]] / 60</f>
        <v>0.19749972025553333</v>
      </c>
      <c r="J2583">
        <f>IF(OR(G2583="Run Time", G2583="CC (Changeover Cleaning)"), I2583, 0)</f>
        <v>0.19749972025553333</v>
      </c>
      <c r="K2583">
        <f>IF(G2583&lt;&gt;"PM (Maintenance)", I2583, 0)</f>
        <v>0.19749972025553333</v>
      </c>
      <c r="L2583" s="5">
        <f>MAX(tbl_Fact[[#This Row],[TotalBiscuitsMade]],tbl_Fact[[#This Row],[GoodMadeBiscuits]])</f>
        <v>255</v>
      </c>
      <c r="M2583" s="5">
        <f>IF(tbl_Fact[[#This Row],[Operating_Hours]]&gt;0,tbl_Fact[[#This Row],[Operating_Hours]]*51840,0)</f>
        <v>10238.385498046848</v>
      </c>
    </row>
    <row r="2584" spans="1:13" hidden="1" x14ac:dyDescent="0.2">
      <c r="A2584" t="s">
        <v>10</v>
      </c>
      <c r="B2584" s="1">
        <v>44392.930590277778</v>
      </c>
      <c r="C2584" s="1">
        <v>44392.934745370374</v>
      </c>
      <c r="D2584">
        <v>5.9750499725341797</v>
      </c>
      <c r="E2584">
        <v>0</v>
      </c>
      <c r="F2584">
        <v>293</v>
      </c>
      <c r="G2584" t="s">
        <v>44</v>
      </c>
      <c r="H2584" t="s">
        <v>24</v>
      </c>
      <c r="I2584">
        <f>tbl_Fact[[#This Row],[Duration]] / 60</f>
        <v>9.9584166208902994E-2</v>
      </c>
      <c r="J2584">
        <f>IF(OR(G2584="Run Time", G2584="CC (Changeover Cleaning)"), I2584, 0)</f>
        <v>0</v>
      </c>
      <c r="K2584">
        <f>IF(G2584&lt;&gt;"PM (Maintenance)", I2584, 0)</f>
        <v>9.9584166208902994E-2</v>
      </c>
      <c r="L2584" s="5">
        <f>MAX(tbl_Fact[[#This Row],[TotalBiscuitsMade]],tbl_Fact[[#This Row],[GoodMadeBiscuits]])</f>
        <v>293</v>
      </c>
      <c r="M2584" s="5">
        <f>IF(tbl_Fact[[#This Row],[Operating_Hours]]&gt;0,tbl_Fact[[#This Row],[Operating_Hours]]*51840,0)</f>
        <v>0</v>
      </c>
    </row>
    <row r="2585" spans="1:13" hidden="1" x14ac:dyDescent="0.2">
      <c r="A2585" t="s">
        <v>5</v>
      </c>
      <c r="B2585" s="1">
        <v>44392.934247685182</v>
      </c>
      <c r="C2585" s="1">
        <v>44392.934907407405</v>
      </c>
      <c r="D2585">
        <v>0.94999998807907104</v>
      </c>
      <c r="E2585">
        <v>327882</v>
      </c>
      <c r="F2585">
        <v>103661</v>
      </c>
      <c r="G2585" t="s">
        <v>44</v>
      </c>
      <c r="H2585" t="s">
        <v>24</v>
      </c>
      <c r="I2585">
        <f>tbl_Fact[[#This Row],[Duration]] / 60</f>
        <v>1.5833333134651184E-2</v>
      </c>
      <c r="J2585">
        <f>IF(OR(G2585="Run Time", G2585="CC (Changeover Cleaning)"), I2585, 0)</f>
        <v>0</v>
      </c>
      <c r="K2585">
        <f>IF(G2585&lt;&gt;"PM (Maintenance)", I2585, 0)</f>
        <v>1.5833333134651184E-2</v>
      </c>
      <c r="L2585" s="5">
        <f>MAX(tbl_Fact[[#This Row],[TotalBiscuitsMade]],tbl_Fact[[#This Row],[GoodMadeBiscuits]])</f>
        <v>327882</v>
      </c>
      <c r="M2585" s="5">
        <f>IF(tbl_Fact[[#This Row],[Operating_Hours]]&gt;0,tbl_Fact[[#This Row],[Operating_Hours]]*51840,0)</f>
        <v>0</v>
      </c>
    </row>
    <row r="2586" spans="1:13" hidden="1" x14ac:dyDescent="0.2">
      <c r="A2586" t="s">
        <v>10</v>
      </c>
      <c r="B2586" s="1">
        <v>44392.934745370374</v>
      </c>
      <c r="C2586" s="1">
        <v>44392.93482638889</v>
      </c>
      <c r="D2586">
        <v>0.124966666102409</v>
      </c>
      <c r="E2586">
        <v>0</v>
      </c>
      <c r="F2586">
        <v>300</v>
      </c>
      <c r="G2586" t="s">
        <v>43</v>
      </c>
      <c r="H2586" t="s">
        <v>24</v>
      </c>
      <c r="I2586">
        <f>tbl_Fact[[#This Row],[Duration]] / 60</f>
        <v>2.0827777683734834E-3</v>
      </c>
      <c r="J2586">
        <f>IF(OR(G2586="Run Time", G2586="CC (Changeover Cleaning)"), I2586, 0)</f>
        <v>2.0827777683734834E-3</v>
      </c>
      <c r="K2586">
        <f>IF(G2586&lt;&gt;"PM (Maintenance)", I2586, 0)</f>
        <v>2.0827777683734834E-3</v>
      </c>
      <c r="L2586" s="5">
        <f>MAX(tbl_Fact[[#This Row],[TotalBiscuitsMade]],tbl_Fact[[#This Row],[GoodMadeBiscuits]])</f>
        <v>300</v>
      </c>
      <c r="M2586" s="5">
        <f>IF(tbl_Fact[[#This Row],[Operating_Hours]]&gt;0,tbl_Fact[[#This Row],[Operating_Hours]]*51840,0)</f>
        <v>107.97119951248138</v>
      </c>
    </row>
    <row r="2587" spans="1:13" hidden="1" x14ac:dyDescent="0.2">
      <c r="A2587" t="s">
        <v>10</v>
      </c>
      <c r="B2587" s="1">
        <v>44392.93482638889</v>
      </c>
      <c r="C2587" s="1">
        <v>44392.934872685182</v>
      </c>
      <c r="D2587">
        <v>6.6683329641819E-2</v>
      </c>
      <c r="E2587">
        <v>0</v>
      </c>
      <c r="F2587">
        <v>239</v>
      </c>
      <c r="G2587" t="s">
        <v>44</v>
      </c>
      <c r="H2587" t="s">
        <v>24</v>
      </c>
      <c r="I2587">
        <f>tbl_Fact[[#This Row],[Duration]] / 60</f>
        <v>1.1113888273636501E-3</v>
      </c>
      <c r="J2587">
        <f>IF(OR(G2587="Run Time", G2587="CC (Changeover Cleaning)"), I2587, 0)</f>
        <v>0</v>
      </c>
      <c r="K2587">
        <f>IF(G2587&lt;&gt;"PM (Maintenance)", I2587, 0)</f>
        <v>1.1113888273636501E-3</v>
      </c>
      <c r="L2587" s="5">
        <f>MAX(tbl_Fact[[#This Row],[TotalBiscuitsMade]],tbl_Fact[[#This Row],[GoodMadeBiscuits]])</f>
        <v>239</v>
      </c>
      <c r="M2587" s="5">
        <f>IF(tbl_Fact[[#This Row],[Operating_Hours]]&gt;0,tbl_Fact[[#This Row],[Operating_Hours]]*51840,0)</f>
        <v>0</v>
      </c>
    </row>
    <row r="2588" spans="1:13" hidden="1" x14ac:dyDescent="0.2">
      <c r="A2588" t="s">
        <v>10</v>
      </c>
      <c r="B2588" s="1">
        <v>44392.934872685182</v>
      </c>
      <c r="C2588" s="1">
        <v>44392.935972222222</v>
      </c>
      <c r="D2588">
        <v>1.57496666908264</v>
      </c>
      <c r="E2588">
        <v>0</v>
      </c>
      <c r="F2588">
        <v>105</v>
      </c>
      <c r="G2588" t="s">
        <v>43</v>
      </c>
      <c r="H2588" t="s">
        <v>24</v>
      </c>
      <c r="I2588">
        <f>tbl_Fact[[#This Row],[Duration]] / 60</f>
        <v>2.6249444484710668E-2</v>
      </c>
      <c r="J2588">
        <f>IF(OR(G2588="Run Time", G2588="CC (Changeover Cleaning)"), I2588, 0)</f>
        <v>2.6249444484710668E-2</v>
      </c>
      <c r="K2588">
        <f>IF(G2588&lt;&gt;"PM (Maintenance)", I2588, 0)</f>
        <v>2.6249444484710668E-2</v>
      </c>
      <c r="L2588" s="5">
        <f>MAX(tbl_Fact[[#This Row],[TotalBiscuitsMade]],tbl_Fact[[#This Row],[GoodMadeBiscuits]])</f>
        <v>105</v>
      </c>
      <c r="M2588" s="5">
        <f>IF(tbl_Fact[[#This Row],[Operating_Hours]]&gt;0,tbl_Fact[[#This Row],[Operating_Hours]]*51840,0)</f>
        <v>1360.771202087401</v>
      </c>
    </row>
    <row r="2589" spans="1:13" hidden="1" x14ac:dyDescent="0.2">
      <c r="A2589" t="s">
        <v>5</v>
      </c>
      <c r="B2589" s="1">
        <v>44392.934907407405</v>
      </c>
      <c r="C2589" s="1">
        <v>44392.935972222222</v>
      </c>
      <c r="D2589">
        <v>1.5333333015441899</v>
      </c>
      <c r="E2589">
        <v>327641</v>
      </c>
      <c r="F2589">
        <v>103769</v>
      </c>
      <c r="G2589" t="s">
        <v>43</v>
      </c>
      <c r="H2589" t="s">
        <v>24</v>
      </c>
      <c r="I2589">
        <f>tbl_Fact[[#This Row],[Duration]] / 60</f>
        <v>2.5555555025736497E-2</v>
      </c>
      <c r="J2589">
        <f>IF(OR(G2589="Run Time", G2589="CC (Changeover Cleaning)"), I2589, 0)</f>
        <v>2.5555555025736497E-2</v>
      </c>
      <c r="K2589">
        <f>IF(G2589&lt;&gt;"PM (Maintenance)", I2589, 0)</f>
        <v>2.5555555025736497E-2</v>
      </c>
      <c r="L2589" s="5">
        <f>MAX(tbl_Fact[[#This Row],[TotalBiscuitsMade]],tbl_Fact[[#This Row],[GoodMadeBiscuits]])</f>
        <v>327641</v>
      </c>
      <c r="M2589" s="5">
        <f>IF(tbl_Fact[[#This Row],[Operating_Hours]]&gt;0,tbl_Fact[[#This Row],[Operating_Hours]]*51840,0)</f>
        <v>1324.7999725341799</v>
      </c>
    </row>
    <row r="2590" spans="1:13" hidden="1" x14ac:dyDescent="0.2">
      <c r="A2590" t="s">
        <v>10</v>
      </c>
      <c r="B2590" s="1">
        <v>44392.935972222222</v>
      </c>
      <c r="C2590" s="1">
        <v>44392.936354166668</v>
      </c>
      <c r="D2590">
        <v>0.55835002660751298</v>
      </c>
      <c r="E2590">
        <v>0</v>
      </c>
      <c r="F2590">
        <v>119</v>
      </c>
      <c r="G2590" t="s">
        <v>44</v>
      </c>
      <c r="H2590" t="s">
        <v>24</v>
      </c>
      <c r="I2590">
        <f>tbl_Fact[[#This Row],[Duration]] / 60</f>
        <v>9.3058337767918838E-3</v>
      </c>
      <c r="J2590">
        <f>IF(OR(G2590="Run Time", G2590="CC (Changeover Cleaning)"), I2590, 0)</f>
        <v>0</v>
      </c>
      <c r="K2590">
        <f>IF(G2590&lt;&gt;"PM (Maintenance)", I2590, 0)</f>
        <v>9.3058337767918838E-3</v>
      </c>
      <c r="L2590" s="5">
        <f>MAX(tbl_Fact[[#This Row],[TotalBiscuitsMade]],tbl_Fact[[#This Row],[GoodMadeBiscuits]])</f>
        <v>119</v>
      </c>
      <c r="M2590" s="5">
        <f>IF(tbl_Fact[[#This Row],[Operating_Hours]]&gt;0,tbl_Fact[[#This Row],[Operating_Hours]]*51840,0)</f>
        <v>0</v>
      </c>
    </row>
    <row r="2591" spans="1:13" hidden="1" x14ac:dyDescent="0.2">
      <c r="A2591" t="s">
        <v>5</v>
      </c>
      <c r="B2591" s="1">
        <v>44392.935972222222</v>
      </c>
      <c r="C2591" s="1">
        <v>44392.936886574076</v>
      </c>
      <c r="D2591">
        <v>1.31666672229767</v>
      </c>
      <c r="E2591">
        <v>328218</v>
      </c>
      <c r="F2591">
        <v>104275</v>
      </c>
      <c r="G2591" t="s">
        <v>44</v>
      </c>
      <c r="H2591" t="s">
        <v>24</v>
      </c>
      <c r="I2591">
        <f>tbl_Fact[[#This Row],[Duration]] / 60</f>
        <v>2.1944445371627833E-2</v>
      </c>
      <c r="J2591">
        <f>IF(OR(G2591="Run Time", G2591="CC (Changeover Cleaning)"), I2591, 0)</f>
        <v>0</v>
      </c>
      <c r="K2591">
        <f>IF(G2591&lt;&gt;"PM (Maintenance)", I2591, 0)</f>
        <v>2.1944445371627833E-2</v>
      </c>
      <c r="L2591" s="5">
        <f>MAX(tbl_Fact[[#This Row],[TotalBiscuitsMade]],tbl_Fact[[#This Row],[GoodMadeBiscuits]])</f>
        <v>328218</v>
      </c>
      <c r="M2591" s="5">
        <f>IF(tbl_Fact[[#This Row],[Operating_Hours]]&gt;0,tbl_Fact[[#This Row],[Operating_Hours]]*51840,0)</f>
        <v>0</v>
      </c>
    </row>
    <row r="2592" spans="1:13" hidden="1" x14ac:dyDescent="0.2">
      <c r="A2592" t="s">
        <v>10</v>
      </c>
      <c r="B2592" s="1">
        <v>44392.936354166668</v>
      </c>
      <c r="C2592" s="1">
        <v>44392.936620370368</v>
      </c>
      <c r="D2592">
        <v>0.374983340501785</v>
      </c>
      <c r="E2592">
        <v>0</v>
      </c>
      <c r="F2592">
        <v>278</v>
      </c>
      <c r="G2592" t="s">
        <v>43</v>
      </c>
      <c r="H2592" t="s">
        <v>24</v>
      </c>
      <c r="I2592">
        <f>tbl_Fact[[#This Row],[Duration]] / 60</f>
        <v>6.2497223416964169E-3</v>
      </c>
      <c r="J2592">
        <f>IF(OR(G2592="Run Time", G2592="CC (Changeover Cleaning)"), I2592, 0)</f>
        <v>6.2497223416964169E-3</v>
      </c>
      <c r="K2592">
        <f>IF(G2592&lt;&gt;"PM (Maintenance)", I2592, 0)</f>
        <v>6.2497223416964169E-3</v>
      </c>
      <c r="L2592" s="5">
        <f>MAX(tbl_Fact[[#This Row],[TotalBiscuitsMade]],tbl_Fact[[#This Row],[GoodMadeBiscuits]])</f>
        <v>278</v>
      </c>
      <c r="M2592" s="5">
        <f>IF(tbl_Fact[[#This Row],[Operating_Hours]]&gt;0,tbl_Fact[[#This Row],[Operating_Hours]]*51840,0)</f>
        <v>323.98560619354225</v>
      </c>
    </row>
    <row r="2593" spans="1:13" hidden="1" x14ac:dyDescent="0.2">
      <c r="A2593" t="s">
        <v>10</v>
      </c>
      <c r="B2593" s="1">
        <v>44392.936620370368</v>
      </c>
      <c r="C2593" s="1">
        <v>44392.936643518522</v>
      </c>
      <c r="D2593">
        <v>4.1650000959634802E-2</v>
      </c>
      <c r="E2593">
        <v>0</v>
      </c>
      <c r="F2593">
        <v>242</v>
      </c>
      <c r="G2593" t="s">
        <v>44</v>
      </c>
      <c r="H2593" t="s">
        <v>24</v>
      </c>
      <c r="I2593">
        <f>tbl_Fact[[#This Row],[Duration]] / 60</f>
        <v>6.9416668266058005E-4</v>
      </c>
      <c r="J2593">
        <f>IF(OR(G2593="Run Time", G2593="CC (Changeover Cleaning)"), I2593, 0)</f>
        <v>0</v>
      </c>
      <c r="K2593">
        <f>IF(G2593&lt;&gt;"PM (Maintenance)", I2593, 0)</f>
        <v>6.9416668266058005E-4</v>
      </c>
      <c r="L2593" s="5">
        <f>MAX(tbl_Fact[[#This Row],[TotalBiscuitsMade]],tbl_Fact[[#This Row],[GoodMadeBiscuits]])</f>
        <v>242</v>
      </c>
      <c r="M2593" s="5">
        <f>IF(tbl_Fact[[#This Row],[Operating_Hours]]&gt;0,tbl_Fact[[#This Row],[Operating_Hours]]*51840,0)</f>
        <v>0</v>
      </c>
    </row>
    <row r="2594" spans="1:13" hidden="1" x14ac:dyDescent="0.2">
      <c r="A2594" t="s">
        <v>10</v>
      </c>
      <c r="B2594" s="1">
        <v>44392.936643518522</v>
      </c>
      <c r="C2594" s="1">
        <v>44392.937002314815</v>
      </c>
      <c r="D2594">
        <v>0.51668334007263195</v>
      </c>
      <c r="E2594">
        <v>0</v>
      </c>
      <c r="F2594">
        <v>326</v>
      </c>
      <c r="G2594" t="s">
        <v>43</v>
      </c>
      <c r="H2594" t="s">
        <v>24</v>
      </c>
      <c r="I2594">
        <f>tbl_Fact[[#This Row],[Duration]] / 60</f>
        <v>8.6113890012105322E-3</v>
      </c>
      <c r="J2594">
        <f>IF(OR(G2594="Run Time", G2594="CC (Changeover Cleaning)"), I2594, 0)</f>
        <v>8.6113890012105322E-3</v>
      </c>
      <c r="K2594">
        <f>IF(G2594&lt;&gt;"PM (Maintenance)", I2594, 0)</f>
        <v>8.6113890012105322E-3</v>
      </c>
      <c r="L2594" s="5">
        <f>MAX(tbl_Fact[[#This Row],[TotalBiscuitsMade]],tbl_Fact[[#This Row],[GoodMadeBiscuits]])</f>
        <v>326</v>
      </c>
      <c r="M2594" s="5">
        <f>IF(tbl_Fact[[#This Row],[Operating_Hours]]&gt;0,tbl_Fact[[#This Row],[Operating_Hours]]*51840,0)</f>
        <v>446.41440582275396</v>
      </c>
    </row>
    <row r="2595" spans="1:13" hidden="1" x14ac:dyDescent="0.2">
      <c r="A2595" t="s">
        <v>5</v>
      </c>
      <c r="B2595" s="1">
        <v>44392.936886574076</v>
      </c>
      <c r="C2595" s="1">
        <v>44392.939270833333</v>
      </c>
      <c r="D2595">
        <v>3.4333333969116202</v>
      </c>
      <c r="E2595">
        <v>328362</v>
      </c>
      <c r="F2595">
        <v>104389</v>
      </c>
      <c r="G2595" t="s">
        <v>43</v>
      </c>
      <c r="H2595" t="s">
        <v>24</v>
      </c>
      <c r="I2595">
        <f>tbl_Fact[[#This Row],[Duration]] / 60</f>
        <v>5.7222223281860336E-2</v>
      </c>
      <c r="J2595">
        <f>IF(OR(G2595="Run Time", G2595="CC (Changeover Cleaning)"), I2595, 0)</f>
        <v>5.7222223281860336E-2</v>
      </c>
      <c r="K2595">
        <f>IF(G2595&lt;&gt;"PM (Maintenance)", I2595, 0)</f>
        <v>5.7222223281860336E-2</v>
      </c>
      <c r="L2595" s="5">
        <f>MAX(tbl_Fact[[#This Row],[TotalBiscuitsMade]],tbl_Fact[[#This Row],[GoodMadeBiscuits]])</f>
        <v>328362</v>
      </c>
      <c r="M2595" s="5">
        <f>IF(tbl_Fact[[#This Row],[Operating_Hours]]&gt;0,tbl_Fact[[#This Row],[Operating_Hours]]*51840,0)</f>
        <v>2966.4000549316397</v>
      </c>
    </row>
    <row r="2596" spans="1:13" hidden="1" x14ac:dyDescent="0.2">
      <c r="A2596" t="s">
        <v>10</v>
      </c>
      <c r="B2596" s="1">
        <v>44392.937002314815</v>
      </c>
      <c r="C2596" s="1">
        <v>44392.937106481484</v>
      </c>
      <c r="D2596">
        <v>0.150033339858055</v>
      </c>
      <c r="E2596">
        <v>0</v>
      </c>
      <c r="F2596">
        <v>214</v>
      </c>
      <c r="G2596" t="s">
        <v>44</v>
      </c>
      <c r="H2596" t="s">
        <v>24</v>
      </c>
      <c r="I2596">
        <f>tbl_Fact[[#This Row],[Duration]] / 60</f>
        <v>2.5005556643009166E-3</v>
      </c>
      <c r="J2596">
        <f>IF(OR(G2596="Run Time", G2596="CC (Changeover Cleaning)"), I2596, 0)</f>
        <v>0</v>
      </c>
      <c r="K2596">
        <f>IF(G2596&lt;&gt;"PM (Maintenance)", I2596, 0)</f>
        <v>2.5005556643009166E-3</v>
      </c>
      <c r="L2596" s="5">
        <f>MAX(tbl_Fact[[#This Row],[TotalBiscuitsMade]],tbl_Fact[[#This Row],[GoodMadeBiscuits]])</f>
        <v>214</v>
      </c>
      <c r="M2596" s="5">
        <f>IF(tbl_Fact[[#This Row],[Operating_Hours]]&gt;0,tbl_Fact[[#This Row],[Operating_Hours]]*51840,0)</f>
        <v>0</v>
      </c>
    </row>
    <row r="2597" spans="1:13" hidden="1" x14ac:dyDescent="0.2">
      <c r="A2597" t="s">
        <v>10</v>
      </c>
      <c r="B2597" s="1">
        <v>44392.937106481484</v>
      </c>
      <c r="C2597" s="1">
        <v>44392.939097222225</v>
      </c>
      <c r="D2597">
        <v>2.8666832447052002</v>
      </c>
      <c r="E2597">
        <v>0</v>
      </c>
      <c r="F2597">
        <v>381</v>
      </c>
      <c r="G2597" t="s">
        <v>43</v>
      </c>
      <c r="H2597" t="s">
        <v>24</v>
      </c>
      <c r="I2597">
        <f>tbl_Fact[[#This Row],[Duration]] / 60</f>
        <v>4.777805407842E-2</v>
      </c>
      <c r="J2597">
        <f>IF(OR(G2597="Run Time", G2597="CC (Changeover Cleaning)"), I2597, 0)</f>
        <v>4.777805407842E-2</v>
      </c>
      <c r="K2597">
        <f>IF(G2597&lt;&gt;"PM (Maintenance)", I2597, 0)</f>
        <v>4.777805407842E-2</v>
      </c>
      <c r="L2597" s="5">
        <f>MAX(tbl_Fact[[#This Row],[TotalBiscuitsMade]],tbl_Fact[[#This Row],[GoodMadeBiscuits]])</f>
        <v>381</v>
      </c>
      <c r="M2597" s="5">
        <f>IF(tbl_Fact[[#This Row],[Operating_Hours]]&gt;0,tbl_Fact[[#This Row],[Operating_Hours]]*51840,0)</f>
        <v>2476.814323425293</v>
      </c>
    </row>
    <row r="2598" spans="1:13" hidden="1" x14ac:dyDescent="0.2">
      <c r="A2598" t="s">
        <v>10</v>
      </c>
      <c r="B2598" s="1">
        <v>44392.939097222225</v>
      </c>
      <c r="C2598" s="1">
        <v>44392.953298611108</v>
      </c>
      <c r="D2598">
        <v>20.441633224487301</v>
      </c>
      <c r="E2598">
        <v>0</v>
      </c>
      <c r="F2598">
        <v>131</v>
      </c>
      <c r="G2598" t="s">
        <v>44</v>
      </c>
      <c r="H2598" t="s">
        <v>24</v>
      </c>
      <c r="I2598">
        <f>tbl_Fact[[#This Row],[Duration]] / 60</f>
        <v>0.34069388707478837</v>
      </c>
      <c r="J2598">
        <f>IF(OR(G2598="Run Time", G2598="CC (Changeover Cleaning)"), I2598, 0)</f>
        <v>0</v>
      </c>
      <c r="K2598">
        <f>IF(G2598&lt;&gt;"PM (Maintenance)", I2598, 0)</f>
        <v>0.34069388707478837</v>
      </c>
      <c r="L2598" s="5">
        <f>MAX(tbl_Fact[[#This Row],[TotalBiscuitsMade]],tbl_Fact[[#This Row],[GoodMadeBiscuits]])</f>
        <v>131</v>
      </c>
      <c r="M2598" s="5">
        <f>IF(tbl_Fact[[#This Row],[Operating_Hours]]&gt;0,tbl_Fact[[#This Row],[Operating_Hours]]*51840,0)</f>
        <v>0</v>
      </c>
    </row>
    <row r="2599" spans="1:13" hidden="1" x14ac:dyDescent="0.2">
      <c r="A2599" t="s">
        <v>5</v>
      </c>
      <c r="B2599" s="1">
        <v>44392.939270833333</v>
      </c>
      <c r="C2599" s="1">
        <v>44392.939953703702</v>
      </c>
      <c r="D2599">
        <v>0.98333334922790505</v>
      </c>
      <c r="E2599">
        <v>328689</v>
      </c>
      <c r="F2599">
        <v>104694</v>
      </c>
      <c r="G2599" t="s">
        <v>44</v>
      </c>
      <c r="H2599" t="s">
        <v>24</v>
      </c>
      <c r="I2599">
        <f>tbl_Fact[[#This Row],[Duration]] / 60</f>
        <v>1.6388889153798419E-2</v>
      </c>
      <c r="J2599">
        <f>IF(OR(G2599="Run Time", G2599="CC (Changeover Cleaning)"), I2599, 0)</f>
        <v>0</v>
      </c>
      <c r="K2599">
        <f>IF(G2599&lt;&gt;"PM (Maintenance)", I2599, 0)</f>
        <v>1.6388889153798419E-2</v>
      </c>
      <c r="L2599" s="5">
        <f>MAX(tbl_Fact[[#This Row],[TotalBiscuitsMade]],tbl_Fact[[#This Row],[GoodMadeBiscuits]])</f>
        <v>328689</v>
      </c>
      <c r="M2599" s="5">
        <f>IF(tbl_Fact[[#This Row],[Operating_Hours]]&gt;0,tbl_Fact[[#This Row],[Operating_Hours]]*51840,0)</f>
        <v>0</v>
      </c>
    </row>
    <row r="2600" spans="1:13" hidden="1" x14ac:dyDescent="0.2">
      <c r="A2600" t="s">
        <v>5</v>
      </c>
      <c r="B2600" s="1">
        <v>44392.939953703702</v>
      </c>
      <c r="C2600" s="1">
        <v>44392.94090277778</v>
      </c>
      <c r="D2600">
        <v>1.36666667461395</v>
      </c>
      <c r="E2600">
        <v>328776</v>
      </c>
      <c r="F2600">
        <v>104593</v>
      </c>
      <c r="G2600" t="s">
        <v>43</v>
      </c>
      <c r="H2600" t="s">
        <v>24</v>
      </c>
      <c r="I2600">
        <f>tbl_Fact[[#This Row],[Duration]] / 60</f>
        <v>2.27777779102325E-2</v>
      </c>
      <c r="J2600">
        <f>IF(OR(G2600="Run Time", G2600="CC (Changeover Cleaning)"), I2600, 0)</f>
        <v>2.27777779102325E-2</v>
      </c>
      <c r="K2600">
        <f>IF(G2600&lt;&gt;"PM (Maintenance)", I2600, 0)</f>
        <v>2.27777779102325E-2</v>
      </c>
      <c r="L2600" s="5">
        <f>MAX(tbl_Fact[[#This Row],[TotalBiscuitsMade]],tbl_Fact[[#This Row],[GoodMadeBiscuits]])</f>
        <v>328776</v>
      </c>
      <c r="M2600" s="5">
        <f>IF(tbl_Fact[[#This Row],[Operating_Hours]]&gt;0,tbl_Fact[[#This Row],[Operating_Hours]]*51840,0)</f>
        <v>1180.8000068664528</v>
      </c>
    </row>
    <row r="2601" spans="1:13" hidden="1" x14ac:dyDescent="0.2">
      <c r="A2601" t="s">
        <v>5</v>
      </c>
      <c r="B2601" s="1">
        <v>44392.94090277778</v>
      </c>
      <c r="C2601" s="1">
        <v>44392.941620370373</v>
      </c>
      <c r="D2601">
        <v>1.0333333015441899</v>
      </c>
      <c r="E2601">
        <v>328954</v>
      </c>
      <c r="F2601">
        <v>105335</v>
      </c>
      <c r="G2601" t="s">
        <v>44</v>
      </c>
      <c r="H2601" t="s">
        <v>24</v>
      </c>
      <c r="I2601">
        <f>tbl_Fact[[#This Row],[Duration]] / 60</f>
        <v>1.7222221692403165E-2</v>
      </c>
      <c r="J2601">
        <f>IF(OR(G2601="Run Time", G2601="CC (Changeover Cleaning)"), I2601, 0)</f>
        <v>0</v>
      </c>
      <c r="K2601">
        <f>IF(G2601&lt;&gt;"PM (Maintenance)", I2601, 0)</f>
        <v>1.7222221692403165E-2</v>
      </c>
      <c r="L2601" s="5">
        <f>MAX(tbl_Fact[[#This Row],[TotalBiscuitsMade]],tbl_Fact[[#This Row],[GoodMadeBiscuits]])</f>
        <v>328954</v>
      </c>
      <c r="M2601" s="5">
        <f>IF(tbl_Fact[[#This Row],[Operating_Hours]]&gt;0,tbl_Fact[[#This Row],[Operating_Hours]]*51840,0)</f>
        <v>0</v>
      </c>
    </row>
    <row r="2602" spans="1:13" hidden="1" x14ac:dyDescent="0.2">
      <c r="A2602" t="s">
        <v>5</v>
      </c>
      <c r="B2602" s="1">
        <v>44392.941620370373</v>
      </c>
      <c r="C2602" s="1">
        <v>44392.948263888888</v>
      </c>
      <c r="D2602">
        <v>9.5666666030883807</v>
      </c>
      <c r="E2602">
        <v>329277</v>
      </c>
      <c r="F2602">
        <v>105336</v>
      </c>
      <c r="G2602" t="s">
        <v>43</v>
      </c>
      <c r="H2602" t="s">
        <v>24</v>
      </c>
      <c r="I2602">
        <f>tbl_Fact[[#This Row],[Duration]] / 60</f>
        <v>0.15944444338480634</v>
      </c>
      <c r="J2602">
        <f>IF(OR(G2602="Run Time", G2602="CC (Changeover Cleaning)"), I2602, 0)</f>
        <v>0.15944444338480634</v>
      </c>
      <c r="K2602">
        <f>IF(G2602&lt;&gt;"PM (Maintenance)", I2602, 0)</f>
        <v>0.15944444338480634</v>
      </c>
      <c r="L2602" s="5">
        <f>MAX(tbl_Fact[[#This Row],[TotalBiscuitsMade]],tbl_Fact[[#This Row],[GoodMadeBiscuits]])</f>
        <v>329277</v>
      </c>
      <c r="M2602" s="5">
        <f>IF(tbl_Fact[[#This Row],[Operating_Hours]]&gt;0,tbl_Fact[[#This Row],[Operating_Hours]]*51840,0)</f>
        <v>8265.5999450683612</v>
      </c>
    </row>
    <row r="2603" spans="1:13" hidden="1" x14ac:dyDescent="0.2">
      <c r="A2603" t="s">
        <v>5</v>
      </c>
      <c r="B2603" s="1">
        <v>44392.948263888888</v>
      </c>
      <c r="C2603" s="1">
        <v>44392.949328703704</v>
      </c>
      <c r="D2603">
        <v>1.5333333015441899</v>
      </c>
      <c r="E2603">
        <v>329597</v>
      </c>
      <c r="F2603">
        <v>106106</v>
      </c>
      <c r="G2603" t="s">
        <v>44</v>
      </c>
      <c r="H2603" t="s">
        <v>24</v>
      </c>
      <c r="I2603">
        <f>tbl_Fact[[#This Row],[Duration]] / 60</f>
        <v>2.5555555025736497E-2</v>
      </c>
      <c r="J2603">
        <f>IF(OR(G2603="Run Time", G2603="CC (Changeover Cleaning)"), I2603, 0)</f>
        <v>0</v>
      </c>
      <c r="K2603">
        <f>IF(G2603&lt;&gt;"PM (Maintenance)", I2603, 0)</f>
        <v>2.5555555025736497E-2</v>
      </c>
      <c r="L2603" s="5">
        <f>MAX(tbl_Fact[[#This Row],[TotalBiscuitsMade]],tbl_Fact[[#This Row],[GoodMadeBiscuits]])</f>
        <v>329597</v>
      </c>
      <c r="M2603" s="5">
        <f>IF(tbl_Fact[[#This Row],[Operating_Hours]]&gt;0,tbl_Fact[[#This Row],[Operating_Hours]]*51840,0)</f>
        <v>0</v>
      </c>
    </row>
    <row r="2604" spans="1:13" hidden="1" x14ac:dyDescent="0.2">
      <c r="A2604" t="s">
        <v>5</v>
      </c>
      <c r="B2604" s="1">
        <v>44392.949328703704</v>
      </c>
      <c r="C2604" s="1">
        <v>44392.950162037036</v>
      </c>
      <c r="D2604">
        <v>1.20000004768372</v>
      </c>
      <c r="E2604">
        <v>329927</v>
      </c>
      <c r="F2604">
        <v>105970</v>
      </c>
      <c r="G2604" t="s">
        <v>43</v>
      </c>
      <c r="H2604" t="s">
        <v>24</v>
      </c>
      <c r="I2604">
        <f>tbl_Fact[[#This Row],[Duration]] / 60</f>
        <v>2.0000000794728669E-2</v>
      </c>
      <c r="J2604">
        <f>IF(OR(G2604="Run Time", G2604="CC (Changeover Cleaning)"), I2604, 0)</f>
        <v>2.0000000794728669E-2</v>
      </c>
      <c r="K2604">
        <f>IF(G2604&lt;&gt;"PM (Maintenance)", I2604, 0)</f>
        <v>2.0000000794728669E-2</v>
      </c>
      <c r="L2604" s="5">
        <f>MAX(tbl_Fact[[#This Row],[TotalBiscuitsMade]],tbl_Fact[[#This Row],[GoodMadeBiscuits]])</f>
        <v>329927</v>
      </c>
      <c r="M2604" s="5">
        <f>IF(tbl_Fact[[#This Row],[Operating_Hours]]&gt;0,tbl_Fact[[#This Row],[Operating_Hours]]*51840,0)</f>
        <v>1036.8000411987341</v>
      </c>
    </row>
    <row r="2605" spans="1:13" hidden="1" x14ac:dyDescent="0.2">
      <c r="A2605" t="s">
        <v>5</v>
      </c>
      <c r="B2605" s="1">
        <v>44392.950162037036</v>
      </c>
      <c r="C2605" s="1">
        <v>44392.950821759259</v>
      </c>
      <c r="D2605">
        <v>0.94999998807907104</v>
      </c>
      <c r="E2605">
        <v>330025</v>
      </c>
      <c r="F2605">
        <v>106123</v>
      </c>
      <c r="G2605" t="s">
        <v>44</v>
      </c>
      <c r="H2605" t="s">
        <v>24</v>
      </c>
      <c r="I2605">
        <f>tbl_Fact[[#This Row],[Duration]] / 60</f>
        <v>1.5833333134651184E-2</v>
      </c>
      <c r="J2605">
        <f>IF(OR(G2605="Run Time", G2605="CC (Changeover Cleaning)"), I2605, 0)</f>
        <v>0</v>
      </c>
      <c r="K2605">
        <f>IF(G2605&lt;&gt;"PM (Maintenance)", I2605, 0)</f>
        <v>1.5833333134651184E-2</v>
      </c>
      <c r="L2605" s="5">
        <f>MAX(tbl_Fact[[#This Row],[TotalBiscuitsMade]],tbl_Fact[[#This Row],[GoodMadeBiscuits]])</f>
        <v>330025</v>
      </c>
      <c r="M2605" s="5">
        <f>IF(tbl_Fact[[#This Row],[Operating_Hours]]&gt;0,tbl_Fact[[#This Row],[Operating_Hours]]*51840,0)</f>
        <v>0</v>
      </c>
    </row>
    <row r="2606" spans="1:13" hidden="1" x14ac:dyDescent="0.2">
      <c r="A2606" t="s">
        <v>5</v>
      </c>
      <c r="B2606" s="1">
        <v>44392.950821759259</v>
      </c>
      <c r="C2606" s="1">
        <v>44392.954189814816</v>
      </c>
      <c r="D2606">
        <v>4.8499999046325701</v>
      </c>
      <c r="E2606">
        <v>330265</v>
      </c>
      <c r="F2606">
        <v>106581</v>
      </c>
      <c r="G2606" t="s">
        <v>43</v>
      </c>
      <c r="H2606" t="s">
        <v>24</v>
      </c>
      <c r="I2606">
        <f>tbl_Fact[[#This Row],[Duration]] / 60</f>
        <v>8.0833331743876163E-2</v>
      </c>
      <c r="J2606">
        <f>IF(OR(G2606="Run Time", G2606="CC (Changeover Cleaning)"), I2606, 0)</f>
        <v>8.0833331743876163E-2</v>
      </c>
      <c r="K2606">
        <f>IF(G2606&lt;&gt;"PM (Maintenance)", I2606, 0)</f>
        <v>8.0833331743876163E-2</v>
      </c>
      <c r="L2606" s="5">
        <f>MAX(tbl_Fact[[#This Row],[TotalBiscuitsMade]],tbl_Fact[[#This Row],[GoodMadeBiscuits]])</f>
        <v>330265</v>
      </c>
      <c r="M2606" s="5">
        <f>IF(tbl_Fact[[#This Row],[Operating_Hours]]&gt;0,tbl_Fact[[#This Row],[Operating_Hours]]*51840,0)</f>
        <v>4190.39991760254</v>
      </c>
    </row>
    <row r="2607" spans="1:13" hidden="1" x14ac:dyDescent="0.2">
      <c r="A2607" t="s">
        <v>10</v>
      </c>
      <c r="B2607" s="1">
        <v>44392.953298611108</v>
      </c>
      <c r="C2607" s="1">
        <v>44392.953796296293</v>
      </c>
      <c r="D2607">
        <v>0.71665000915527299</v>
      </c>
      <c r="E2607">
        <v>0</v>
      </c>
      <c r="F2607">
        <v>79</v>
      </c>
      <c r="G2607" t="s">
        <v>43</v>
      </c>
      <c r="H2607" t="s">
        <v>24</v>
      </c>
      <c r="I2607">
        <f>tbl_Fact[[#This Row],[Duration]] / 60</f>
        <v>1.194416681925455E-2</v>
      </c>
      <c r="J2607">
        <f>IF(OR(G2607="Run Time", G2607="CC (Changeover Cleaning)"), I2607, 0)</f>
        <v>1.194416681925455E-2</v>
      </c>
      <c r="K2607">
        <f>IF(G2607&lt;&gt;"PM (Maintenance)", I2607, 0)</f>
        <v>1.194416681925455E-2</v>
      </c>
      <c r="L2607" s="5">
        <f>MAX(tbl_Fact[[#This Row],[TotalBiscuitsMade]],tbl_Fact[[#This Row],[GoodMadeBiscuits]])</f>
        <v>79</v>
      </c>
      <c r="M2607" s="5">
        <f>IF(tbl_Fact[[#This Row],[Operating_Hours]]&gt;0,tbl_Fact[[#This Row],[Operating_Hours]]*51840,0)</f>
        <v>619.18560791015591</v>
      </c>
    </row>
    <row r="2608" spans="1:13" hidden="1" x14ac:dyDescent="0.2">
      <c r="A2608" t="s">
        <v>10</v>
      </c>
      <c r="B2608" s="1">
        <v>44392.953796296293</v>
      </c>
      <c r="C2608" s="1">
        <v>44392.955127314817</v>
      </c>
      <c r="D2608">
        <v>1.9167666435241699</v>
      </c>
      <c r="E2608">
        <v>0</v>
      </c>
      <c r="F2608">
        <v>346</v>
      </c>
      <c r="G2608" t="s">
        <v>44</v>
      </c>
      <c r="H2608" t="s">
        <v>24</v>
      </c>
      <c r="I2608">
        <f>tbl_Fact[[#This Row],[Duration]] / 60</f>
        <v>3.1946110725402835E-2</v>
      </c>
      <c r="J2608">
        <f>IF(OR(G2608="Run Time", G2608="CC (Changeover Cleaning)"), I2608, 0)</f>
        <v>0</v>
      </c>
      <c r="K2608">
        <f>IF(G2608&lt;&gt;"PM (Maintenance)", I2608, 0)</f>
        <v>3.1946110725402835E-2</v>
      </c>
      <c r="L2608" s="5">
        <f>MAX(tbl_Fact[[#This Row],[TotalBiscuitsMade]],tbl_Fact[[#This Row],[GoodMadeBiscuits]])</f>
        <v>346</v>
      </c>
      <c r="M2608" s="5">
        <f>IF(tbl_Fact[[#This Row],[Operating_Hours]]&gt;0,tbl_Fact[[#This Row],[Operating_Hours]]*51840,0)</f>
        <v>0</v>
      </c>
    </row>
    <row r="2609" spans="1:13" hidden="1" x14ac:dyDescent="0.2">
      <c r="A2609" t="s">
        <v>5</v>
      </c>
      <c r="B2609" s="1">
        <v>44392.954189814816</v>
      </c>
      <c r="C2609" s="1">
        <v>44392.955555555556</v>
      </c>
      <c r="D2609">
        <v>1.9666666984558101</v>
      </c>
      <c r="E2609">
        <v>331045</v>
      </c>
      <c r="F2609">
        <v>107326</v>
      </c>
      <c r="G2609" t="s">
        <v>44</v>
      </c>
      <c r="H2609" t="s">
        <v>24</v>
      </c>
      <c r="I2609">
        <f>tbl_Fact[[#This Row],[Duration]] / 60</f>
        <v>3.2777778307596837E-2</v>
      </c>
      <c r="J2609">
        <f>IF(OR(G2609="Run Time", G2609="CC (Changeover Cleaning)"), I2609, 0)</f>
        <v>0</v>
      </c>
      <c r="K2609">
        <f>IF(G2609&lt;&gt;"PM (Maintenance)", I2609, 0)</f>
        <v>3.2777778307596837E-2</v>
      </c>
      <c r="L2609" s="5">
        <f>MAX(tbl_Fact[[#This Row],[TotalBiscuitsMade]],tbl_Fact[[#This Row],[GoodMadeBiscuits]])</f>
        <v>331045</v>
      </c>
      <c r="M2609" s="5">
        <f>IF(tbl_Fact[[#This Row],[Operating_Hours]]&gt;0,tbl_Fact[[#This Row],[Operating_Hours]]*51840,0)</f>
        <v>0</v>
      </c>
    </row>
    <row r="2610" spans="1:13" hidden="1" x14ac:dyDescent="0.2">
      <c r="A2610" t="s">
        <v>10</v>
      </c>
      <c r="B2610" s="1">
        <v>44392.955127314817</v>
      </c>
      <c r="C2610" s="1">
        <v>44392.959016203706</v>
      </c>
      <c r="D2610">
        <v>5.6082501411437997</v>
      </c>
      <c r="E2610">
        <v>0</v>
      </c>
      <c r="F2610">
        <v>280</v>
      </c>
      <c r="G2610" t="s">
        <v>43</v>
      </c>
      <c r="H2610" t="s">
        <v>24</v>
      </c>
      <c r="I2610">
        <f>tbl_Fact[[#This Row],[Duration]] / 60</f>
        <v>9.3470835685729989E-2</v>
      </c>
      <c r="J2610">
        <f>IF(OR(G2610="Run Time", G2610="CC (Changeover Cleaning)"), I2610, 0)</f>
        <v>9.3470835685729989E-2</v>
      </c>
      <c r="K2610">
        <f>IF(G2610&lt;&gt;"PM (Maintenance)", I2610, 0)</f>
        <v>9.3470835685729989E-2</v>
      </c>
      <c r="L2610" s="5">
        <f>MAX(tbl_Fact[[#This Row],[TotalBiscuitsMade]],tbl_Fact[[#This Row],[GoodMadeBiscuits]])</f>
        <v>280</v>
      </c>
      <c r="M2610" s="5">
        <f>IF(tbl_Fact[[#This Row],[Operating_Hours]]&gt;0,tbl_Fact[[#This Row],[Operating_Hours]]*51840,0)</f>
        <v>4845.5281219482422</v>
      </c>
    </row>
    <row r="2611" spans="1:13" hidden="1" x14ac:dyDescent="0.2">
      <c r="A2611" t="s">
        <v>5</v>
      </c>
      <c r="B2611" s="1">
        <v>44392.955555555556</v>
      </c>
      <c r="C2611" s="1">
        <v>44392.967800925922</v>
      </c>
      <c r="D2611">
        <v>17.6333332061768</v>
      </c>
      <c r="E2611">
        <v>330952</v>
      </c>
      <c r="F2611">
        <v>107254</v>
      </c>
      <c r="G2611" t="s">
        <v>43</v>
      </c>
      <c r="H2611" t="s">
        <v>24</v>
      </c>
      <c r="I2611">
        <f>tbl_Fact[[#This Row],[Duration]] / 60</f>
        <v>0.29388888676961333</v>
      </c>
      <c r="J2611">
        <f>IF(OR(G2611="Run Time", G2611="CC (Changeover Cleaning)"), I2611, 0)</f>
        <v>0.29388888676961333</v>
      </c>
      <c r="K2611">
        <f>IF(G2611&lt;&gt;"PM (Maintenance)", I2611, 0)</f>
        <v>0.29388888676961333</v>
      </c>
      <c r="L2611" s="5">
        <f>MAX(tbl_Fact[[#This Row],[TotalBiscuitsMade]],tbl_Fact[[#This Row],[GoodMadeBiscuits]])</f>
        <v>330952</v>
      </c>
      <c r="M2611" s="5">
        <f>IF(tbl_Fact[[#This Row],[Operating_Hours]]&gt;0,tbl_Fact[[#This Row],[Operating_Hours]]*51840,0)</f>
        <v>15235.199890136755</v>
      </c>
    </row>
    <row r="2612" spans="1:13" hidden="1" x14ac:dyDescent="0.2">
      <c r="A2612" t="s">
        <v>10</v>
      </c>
      <c r="B2612" s="1">
        <v>44392.959016203706</v>
      </c>
      <c r="C2612" s="1">
        <v>44392.959652777776</v>
      </c>
      <c r="D2612">
        <v>0.91678333282470703</v>
      </c>
      <c r="E2612">
        <v>0</v>
      </c>
      <c r="F2612">
        <v>165</v>
      </c>
      <c r="G2612" t="s">
        <v>44</v>
      </c>
      <c r="H2612" t="s">
        <v>24</v>
      </c>
      <c r="I2612">
        <f>tbl_Fact[[#This Row],[Duration]] / 60</f>
        <v>1.5279722213745118E-2</v>
      </c>
      <c r="J2612">
        <f>IF(OR(G2612="Run Time", G2612="CC (Changeover Cleaning)"), I2612, 0)</f>
        <v>0</v>
      </c>
      <c r="K2612">
        <f>IF(G2612&lt;&gt;"PM (Maintenance)", I2612, 0)</f>
        <v>1.5279722213745118E-2</v>
      </c>
      <c r="L2612" s="5">
        <f>MAX(tbl_Fact[[#This Row],[TotalBiscuitsMade]],tbl_Fact[[#This Row],[GoodMadeBiscuits]])</f>
        <v>165</v>
      </c>
      <c r="M2612" s="5">
        <f>IF(tbl_Fact[[#This Row],[Operating_Hours]]&gt;0,tbl_Fact[[#This Row],[Operating_Hours]]*51840,0)</f>
        <v>0</v>
      </c>
    </row>
    <row r="2613" spans="1:13" hidden="1" x14ac:dyDescent="0.2">
      <c r="A2613" t="s">
        <v>10</v>
      </c>
      <c r="B2613" s="1">
        <v>44392.959652777776</v>
      </c>
      <c r="C2613" s="1">
        <v>44392.965624999997</v>
      </c>
      <c r="D2613">
        <v>8.5998830795288104</v>
      </c>
      <c r="E2613">
        <v>0</v>
      </c>
      <c r="F2613">
        <v>420</v>
      </c>
      <c r="G2613" t="s">
        <v>43</v>
      </c>
      <c r="H2613" t="s">
        <v>24</v>
      </c>
      <c r="I2613">
        <f>tbl_Fact[[#This Row],[Duration]] / 60</f>
        <v>0.14333138465881351</v>
      </c>
      <c r="J2613">
        <f>IF(OR(G2613="Run Time", G2613="CC (Changeover Cleaning)"), I2613, 0)</f>
        <v>0.14333138465881351</v>
      </c>
      <c r="K2613">
        <f>IF(G2613&lt;&gt;"PM (Maintenance)", I2613, 0)</f>
        <v>0.14333138465881351</v>
      </c>
      <c r="L2613" s="5">
        <f>MAX(tbl_Fact[[#This Row],[TotalBiscuitsMade]],tbl_Fact[[#This Row],[GoodMadeBiscuits]])</f>
        <v>420</v>
      </c>
      <c r="M2613" s="5">
        <f>IF(tbl_Fact[[#This Row],[Operating_Hours]]&gt;0,tbl_Fact[[#This Row],[Operating_Hours]]*51840,0)</f>
        <v>7430.2989807128924</v>
      </c>
    </row>
    <row r="2614" spans="1:13" hidden="1" x14ac:dyDescent="0.2">
      <c r="A2614" t="s">
        <v>10</v>
      </c>
      <c r="B2614" s="1">
        <v>44392.965624999997</v>
      </c>
      <c r="C2614" s="1">
        <v>44392.969768518517</v>
      </c>
      <c r="D2614">
        <v>5.9666666984558097</v>
      </c>
      <c r="E2614">
        <v>0</v>
      </c>
      <c r="F2614">
        <v>216</v>
      </c>
      <c r="G2614" t="s">
        <v>44</v>
      </c>
      <c r="H2614" t="s">
        <v>24</v>
      </c>
      <c r="I2614">
        <f>tbl_Fact[[#This Row],[Duration]] / 60</f>
        <v>9.9444444974263496E-2</v>
      </c>
      <c r="J2614">
        <f>IF(OR(G2614="Run Time", G2614="CC (Changeover Cleaning)"), I2614, 0)</f>
        <v>0</v>
      </c>
      <c r="K2614">
        <f>IF(G2614&lt;&gt;"PM (Maintenance)", I2614, 0)</f>
        <v>9.9444444974263496E-2</v>
      </c>
      <c r="L2614" s="5">
        <f>MAX(tbl_Fact[[#This Row],[TotalBiscuitsMade]],tbl_Fact[[#This Row],[GoodMadeBiscuits]])</f>
        <v>216</v>
      </c>
      <c r="M2614" s="5">
        <f>IF(tbl_Fact[[#This Row],[Operating_Hours]]&gt;0,tbl_Fact[[#This Row],[Operating_Hours]]*51840,0)</f>
        <v>0</v>
      </c>
    </row>
    <row r="2615" spans="1:13" hidden="1" x14ac:dyDescent="0.2">
      <c r="A2615" t="s">
        <v>5</v>
      </c>
      <c r="B2615" s="1">
        <v>44392.967800925922</v>
      </c>
      <c r="C2615" s="1">
        <v>44392.968344907407</v>
      </c>
      <c r="D2615">
        <v>0.78333336114883401</v>
      </c>
      <c r="E2615">
        <v>331282</v>
      </c>
      <c r="F2615">
        <v>107639</v>
      </c>
      <c r="G2615" t="s">
        <v>44</v>
      </c>
      <c r="H2615" t="s">
        <v>24</v>
      </c>
      <c r="I2615">
        <f>tbl_Fact[[#This Row],[Duration]] / 60</f>
        <v>1.3055556019147234E-2</v>
      </c>
      <c r="J2615">
        <f>IF(OR(G2615="Run Time", G2615="CC (Changeover Cleaning)"), I2615, 0)</f>
        <v>0</v>
      </c>
      <c r="K2615">
        <f>IF(G2615&lt;&gt;"PM (Maintenance)", I2615, 0)</f>
        <v>1.3055556019147234E-2</v>
      </c>
      <c r="L2615" s="5">
        <f>MAX(tbl_Fact[[#This Row],[TotalBiscuitsMade]],tbl_Fact[[#This Row],[GoodMadeBiscuits]])</f>
        <v>331282</v>
      </c>
      <c r="M2615" s="5">
        <f>IF(tbl_Fact[[#This Row],[Operating_Hours]]&gt;0,tbl_Fact[[#This Row],[Operating_Hours]]*51840,0)</f>
        <v>0</v>
      </c>
    </row>
    <row r="2616" spans="1:13" hidden="1" x14ac:dyDescent="0.2">
      <c r="A2616" t="s">
        <v>5</v>
      </c>
      <c r="B2616" s="1">
        <v>44392.968344907407</v>
      </c>
      <c r="C2616" s="1">
        <v>44392.969305555554</v>
      </c>
      <c r="D2616">
        <v>1.38333332538605</v>
      </c>
      <c r="E2616">
        <v>331509</v>
      </c>
      <c r="F2616">
        <v>107504</v>
      </c>
      <c r="G2616" t="s">
        <v>43</v>
      </c>
      <c r="H2616" t="s">
        <v>24</v>
      </c>
      <c r="I2616">
        <f>tbl_Fact[[#This Row],[Duration]] / 60</f>
        <v>2.3055555423100834E-2</v>
      </c>
      <c r="J2616">
        <f>IF(OR(G2616="Run Time", G2616="CC (Changeover Cleaning)"), I2616, 0)</f>
        <v>2.3055555423100834E-2</v>
      </c>
      <c r="K2616">
        <f>IF(G2616&lt;&gt;"PM (Maintenance)", I2616, 0)</f>
        <v>2.3055555423100834E-2</v>
      </c>
      <c r="L2616" s="5">
        <f>MAX(tbl_Fact[[#This Row],[TotalBiscuitsMade]],tbl_Fact[[#This Row],[GoodMadeBiscuits]])</f>
        <v>331509</v>
      </c>
      <c r="M2616" s="5">
        <f>IF(tbl_Fact[[#This Row],[Operating_Hours]]&gt;0,tbl_Fact[[#This Row],[Operating_Hours]]*51840,0)</f>
        <v>1195.1999931335472</v>
      </c>
    </row>
    <row r="2617" spans="1:13" hidden="1" x14ac:dyDescent="0.2">
      <c r="A2617" t="s">
        <v>5</v>
      </c>
      <c r="B2617" s="1">
        <v>44392.969305555554</v>
      </c>
      <c r="C2617" s="1">
        <v>44392.969907407409</v>
      </c>
      <c r="D2617">
        <v>0.86666667461395297</v>
      </c>
      <c r="E2617">
        <v>331624</v>
      </c>
      <c r="F2617">
        <v>108071</v>
      </c>
      <c r="G2617" t="s">
        <v>44</v>
      </c>
      <c r="H2617" t="s">
        <v>24</v>
      </c>
      <c r="I2617">
        <f>tbl_Fact[[#This Row],[Duration]] / 60</f>
        <v>1.4444444576899217E-2</v>
      </c>
      <c r="J2617">
        <f>IF(OR(G2617="Run Time", G2617="CC (Changeover Cleaning)"), I2617, 0)</f>
        <v>0</v>
      </c>
      <c r="K2617">
        <f>IF(G2617&lt;&gt;"PM (Maintenance)", I2617, 0)</f>
        <v>1.4444444576899217E-2</v>
      </c>
      <c r="L2617" s="5">
        <f>MAX(tbl_Fact[[#This Row],[TotalBiscuitsMade]],tbl_Fact[[#This Row],[GoodMadeBiscuits]])</f>
        <v>331624</v>
      </c>
      <c r="M2617" s="5">
        <f>IF(tbl_Fact[[#This Row],[Operating_Hours]]&gt;0,tbl_Fact[[#This Row],[Operating_Hours]]*51840,0)</f>
        <v>0</v>
      </c>
    </row>
    <row r="2618" spans="1:13" hidden="1" x14ac:dyDescent="0.2">
      <c r="A2618" t="s">
        <v>10</v>
      </c>
      <c r="B2618" s="1">
        <v>44392.969768518517</v>
      </c>
      <c r="C2618" s="1">
        <v>44392.975983796299</v>
      </c>
      <c r="D2618">
        <v>8.9499835968017596</v>
      </c>
      <c r="E2618">
        <v>0</v>
      </c>
      <c r="F2618">
        <v>133</v>
      </c>
      <c r="G2618" t="s">
        <v>43</v>
      </c>
      <c r="H2618" t="s">
        <v>24</v>
      </c>
      <c r="I2618">
        <f>tbl_Fact[[#This Row],[Duration]] / 60</f>
        <v>0.14916639328002931</v>
      </c>
      <c r="J2618">
        <f>IF(OR(G2618="Run Time", G2618="CC (Changeover Cleaning)"), I2618, 0)</f>
        <v>0.14916639328002931</v>
      </c>
      <c r="K2618">
        <f>IF(G2618&lt;&gt;"PM (Maintenance)", I2618, 0)</f>
        <v>0.14916639328002931</v>
      </c>
      <c r="L2618" s="5">
        <f>MAX(tbl_Fact[[#This Row],[TotalBiscuitsMade]],tbl_Fact[[#This Row],[GoodMadeBiscuits]])</f>
        <v>133</v>
      </c>
      <c r="M2618" s="5">
        <f>IF(tbl_Fact[[#This Row],[Operating_Hours]]&gt;0,tbl_Fact[[#This Row],[Operating_Hours]]*51840,0)</f>
        <v>7732.7858276367197</v>
      </c>
    </row>
    <row r="2619" spans="1:13" hidden="1" x14ac:dyDescent="0.2">
      <c r="A2619" t="s">
        <v>5</v>
      </c>
      <c r="B2619" s="1">
        <v>44392.969907407409</v>
      </c>
      <c r="C2619" s="1">
        <v>44392.9846875</v>
      </c>
      <c r="D2619">
        <v>21.283332824706999</v>
      </c>
      <c r="E2619">
        <v>331908</v>
      </c>
      <c r="F2619">
        <v>107634</v>
      </c>
      <c r="G2619" t="s">
        <v>43</v>
      </c>
      <c r="H2619" t="s">
        <v>24</v>
      </c>
      <c r="I2619">
        <f>tbl_Fact[[#This Row],[Duration]] / 60</f>
        <v>0.35472221374511664</v>
      </c>
      <c r="J2619">
        <f>IF(OR(G2619="Run Time", G2619="CC (Changeover Cleaning)"), I2619, 0)</f>
        <v>0.35472221374511664</v>
      </c>
      <c r="K2619">
        <f>IF(G2619&lt;&gt;"PM (Maintenance)", I2619, 0)</f>
        <v>0.35472221374511664</v>
      </c>
      <c r="L2619" s="5">
        <f>MAX(tbl_Fact[[#This Row],[TotalBiscuitsMade]],tbl_Fact[[#This Row],[GoodMadeBiscuits]])</f>
        <v>331908</v>
      </c>
      <c r="M2619" s="5">
        <f>IF(tbl_Fact[[#This Row],[Operating_Hours]]&gt;0,tbl_Fact[[#This Row],[Operating_Hours]]*51840,0)</f>
        <v>18388.799560546846</v>
      </c>
    </row>
    <row r="2620" spans="1:13" hidden="1" x14ac:dyDescent="0.2">
      <c r="A2620" t="s">
        <v>10</v>
      </c>
      <c r="B2620" s="1">
        <v>44392.975983796299</v>
      </c>
      <c r="C2620" s="1">
        <v>44392.976759259262</v>
      </c>
      <c r="D2620">
        <v>1.11671662330627</v>
      </c>
      <c r="E2620">
        <v>0</v>
      </c>
      <c r="F2620">
        <v>177</v>
      </c>
      <c r="G2620" t="s">
        <v>44</v>
      </c>
      <c r="H2620" t="s">
        <v>24</v>
      </c>
      <c r="I2620">
        <f>tbl_Fact[[#This Row],[Duration]] / 60</f>
        <v>1.8611943721771166E-2</v>
      </c>
      <c r="J2620">
        <f>IF(OR(G2620="Run Time", G2620="CC (Changeover Cleaning)"), I2620, 0)</f>
        <v>0</v>
      </c>
      <c r="K2620">
        <f>IF(G2620&lt;&gt;"PM (Maintenance)", I2620, 0)</f>
        <v>1.8611943721771166E-2</v>
      </c>
      <c r="L2620" s="5">
        <f>MAX(tbl_Fact[[#This Row],[TotalBiscuitsMade]],tbl_Fact[[#This Row],[GoodMadeBiscuits]])</f>
        <v>177</v>
      </c>
      <c r="M2620" s="5">
        <f>IF(tbl_Fact[[#This Row],[Operating_Hours]]&gt;0,tbl_Fact[[#This Row],[Operating_Hours]]*51840,0)</f>
        <v>0</v>
      </c>
    </row>
    <row r="2621" spans="1:13" hidden="1" x14ac:dyDescent="0.2">
      <c r="A2621" t="s">
        <v>10</v>
      </c>
      <c r="B2621" s="1">
        <v>44392.976759259262</v>
      </c>
      <c r="C2621" s="1">
        <v>44392.977268518516</v>
      </c>
      <c r="D2621">
        <v>0.73348331451416005</v>
      </c>
      <c r="E2621">
        <v>0</v>
      </c>
      <c r="F2621">
        <v>158</v>
      </c>
      <c r="G2621" t="s">
        <v>43</v>
      </c>
      <c r="H2621" t="s">
        <v>24</v>
      </c>
      <c r="I2621">
        <f>tbl_Fact[[#This Row],[Duration]] / 60</f>
        <v>1.2224721908569334E-2</v>
      </c>
      <c r="J2621">
        <f>IF(OR(G2621="Run Time", G2621="CC (Changeover Cleaning)"), I2621, 0)</f>
        <v>1.2224721908569334E-2</v>
      </c>
      <c r="K2621">
        <f>IF(G2621&lt;&gt;"PM (Maintenance)", I2621, 0)</f>
        <v>1.2224721908569334E-2</v>
      </c>
      <c r="L2621" s="5">
        <f>MAX(tbl_Fact[[#This Row],[TotalBiscuitsMade]],tbl_Fact[[#This Row],[GoodMadeBiscuits]])</f>
        <v>158</v>
      </c>
      <c r="M2621" s="5">
        <f>IF(tbl_Fact[[#This Row],[Operating_Hours]]&gt;0,tbl_Fact[[#This Row],[Operating_Hours]]*51840,0)</f>
        <v>633.72958374023426</v>
      </c>
    </row>
    <row r="2622" spans="1:13" hidden="1" x14ac:dyDescent="0.2">
      <c r="A2622" t="s">
        <v>10</v>
      </c>
      <c r="B2622" s="1">
        <v>44392.977268518516</v>
      </c>
      <c r="C2622" s="1">
        <v>44392.980185185188</v>
      </c>
      <c r="D2622">
        <v>4.1914834976196298</v>
      </c>
      <c r="E2622">
        <v>0</v>
      </c>
      <c r="F2622">
        <v>28</v>
      </c>
      <c r="G2622" t="s">
        <v>44</v>
      </c>
      <c r="H2622" t="s">
        <v>24</v>
      </c>
      <c r="I2622">
        <f>tbl_Fact[[#This Row],[Duration]] / 60</f>
        <v>6.9858058293660499E-2</v>
      </c>
      <c r="J2622">
        <f>IF(OR(G2622="Run Time", G2622="CC (Changeover Cleaning)"), I2622, 0)</f>
        <v>0</v>
      </c>
      <c r="K2622">
        <f>IF(G2622&lt;&gt;"PM (Maintenance)", I2622, 0)</f>
        <v>6.9858058293660499E-2</v>
      </c>
      <c r="L2622" s="5">
        <f>MAX(tbl_Fact[[#This Row],[TotalBiscuitsMade]],tbl_Fact[[#This Row],[GoodMadeBiscuits]])</f>
        <v>28</v>
      </c>
      <c r="M2622" s="5">
        <f>IF(tbl_Fact[[#This Row],[Operating_Hours]]&gt;0,tbl_Fact[[#This Row],[Operating_Hours]]*51840,0)</f>
        <v>0</v>
      </c>
    </row>
    <row r="2623" spans="1:13" hidden="1" x14ac:dyDescent="0.2">
      <c r="A2623" t="s">
        <v>10</v>
      </c>
      <c r="B2623" s="1">
        <v>44392.980185185188</v>
      </c>
      <c r="C2623" s="1">
        <v>44392.981956018521</v>
      </c>
      <c r="D2623">
        <v>2.5583333969116202</v>
      </c>
      <c r="E2623">
        <v>0</v>
      </c>
      <c r="F2623">
        <v>468</v>
      </c>
      <c r="G2623" t="s">
        <v>43</v>
      </c>
      <c r="H2623" t="s">
        <v>24</v>
      </c>
      <c r="I2623">
        <f>tbl_Fact[[#This Row],[Duration]] / 60</f>
        <v>4.2638889948527006E-2</v>
      </c>
      <c r="J2623">
        <f>IF(OR(G2623="Run Time", G2623="CC (Changeover Cleaning)"), I2623, 0)</f>
        <v>4.2638889948527006E-2</v>
      </c>
      <c r="K2623">
        <f>IF(G2623&lt;&gt;"PM (Maintenance)", I2623, 0)</f>
        <v>4.2638889948527006E-2</v>
      </c>
      <c r="L2623" s="5">
        <f>MAX(tbl_Fact[[#This Row],[TotalBiscuitsMade]],tbl_Fact[[#This Row],[GoodMadeBiscuits]])</f>
        <v>468</v>
      </c>
      <c r="M2623" s="5">
        <f>IF(tbl_Fact[[#This Row],[Operating_Hours]]&gt;0,tbl_Fact[[#This Row],[Operating_Hours]]*51840,0)</f>
        <v>2210.4000549316402</v>
      </c>
    </row>
    <row r="2624" spans="1:13" hidden="1" x14ac:dyDescent="0.2">
      <c r="A2624" t="s">
        <v>10</v>
      </c>
      <c r="B2624" s="1">
        <v>44392.981956018521</v>
      </c>
      <c r="C2624" s="1">
        <v>44393.067002314812</v>
      </c>
      <c r="D2624">
        <v>122.458549499512</v>
      </c>
      <c r="E2624">
        <v>0</v>
      </c>
      <c r="F2624">
        <v>95</v>
      </c>
      <c r="G2624" t="s">
        <v>44</v>
      </c>
      <c r="H2624" t="s">
        <v>24</v>
      </c>
      <c r="I2624">
        <f>tbl_Fact[[#This Row],[Duration]] / 60</f>
        <v>2.0409758249918668</v>
      </c>
      <c r="J2624">
        <f>IF(OR(G2624="Run Time", G2624="CC (Changeover Cleaning)"), I2624, 0)</f>
        <v>0</v>
      </c>
      <c r="K2624">
        <f>IF(G2624&lt;&gt;"PM (Maintenance)", I2624, 0)</f>
        <v>2.0409758249918668</v>
      </c>
      <c r="L2624" s="5">
        <f>MAX(tbl_Fact[[#This Row],[TotalBiscuitsMade]],tbl_Fact[[#This Row],[GoodMadeBiscuits]])</f>
        <v>95</v>
      </c>
      <c r="M2624" s="5">
        <f>IF(tbl_Fact[[#This Row],[Operating_Hours]]&gt;0,tbl_Fact[[#This Row],[Operating_Hours]]*51840,0)</f>
        <v>0</v>
      </c>
    </row>
    <row r="2625" spans="1:13" hidden="1" x14ac:dyDescent="0.2">
      <c r="A2625" t="s">
        <v>5</v>
      </c>
      <c r="B2625" s="1">
        <v>44392.9846875</v>
      </c>
      <c r="C2625" s="1">
        <v>44392.98678240741</v>
      </c>
      <c r="D2625">
        <v>3.0166666507720898</v>
      </c>
      <c r="E2625">
        <v>331725</v>
      </c>
      <c r="F2625">
        <v>107792</v>
      </c>
      <c r="G2625" t="s">
        <v>43</v>
      </c>
      <c r="H2625" t="s">
        <v>24</v>
      </c>
      <c r="I2625">
        <f>tbl_Fact[[#This Row],[Duration]] / 60</f>
        <v>5.0277777512868167E-2</v>
      </c>
      <c r="J2625">
        <f>IF(OR(G2625="Run Time", G2625="CC (Changeover Cleaning)"), I2625, 0)</f>
        <v>5.0277777512868167E-2</v>
      </c>
      <c r="K2625">
        <f>IF(G2625&lt;&gt;"PM (Maintenance)", I2625, 0)</f>
        <v>5.0277777512868167E-2</v>
      </c>
      <c r="L2625" s="5">
        <f>MAX(tbl_Fact[[#This Row],[TotalBiscuitsMade]],tbl_Fact[[#This Row],[GoodMadeBiscuits]])</f>
        <v>331725</v>
      </c>
      <c r="M2625" s="5">
        <f>IF(tbl_Fact[[#This Row],[Operating_Hours]]&gt;0,tbl_Fact[[#This Row],[Operating_Hours]]*51840,0)</f>
        <v>2606.3999862670858</v>
      </c>
    </row>
    <row r="2626" spans="1:13" hidden="1" x14ac:dyDescent="0.2">
      <c r="A2626" t="s">
        <v>5</v>
      </c>
      <c r="B2626" s="1">
        <v>44392.98678240741</v>
      </c>
      <c r="C2626" s="1">
        <v>44392.987662037034</v>
      </c>
      <c r="D2626">
        <v>1.2666666507720901</v>
      </c>
      <c r="E2626">
        <v>332419</v>
      </c>
      <c r="F2626">
        <v>108508</v>
      </c>
      <c r="G2626" t="s">
        <v>44</v>
      </c>
      <c r="H2626" t="s">
        <v>24</v>
      </c>
      <c r="I2626">
        <f>tbl_Fact[[#This Row],[Duration]] / 60</f>
        <v>2.11111108462015E-2</v>
      </c>
      <c r="J2626">
        <f>IF(OR(G2626="Run Time", G2626="CC (Changeover Cleaning)"), I2626, 0)</f>
        <v>0</v>
      </c>
      <c r="K2626">
        <f>IF(G2626&lt;&gt;"PM (Maintenance)", I2626, 0)</f>
        <v>2.11111108462015E-2</v>
      </c>
      <c r="L2626" s="5">
        <f>MAX(tbl_Fact[[#This Row],[TotalBiscuitsMade]],tbl_Fact[[#This Row],[GoodMadeBiscuits]])</f>
        <v>332419</v>
      </c>
      <c r="M2626" s="5">
        <f>IF(tbl_Fact[[#This Row],[Operating_Hours]]&gt;0,tbl_Fact[[#This Row],[Operating_Hours]]*51840,0)</f>
        <v>0</v>
      </c>
    </row>
    <row r="2627" spans="1:13" hidden="1" x14ac:dyDescent="0.2">
      <c r="A2627" t="s">
        <v>5</v>
      </c>
      <c r="B2627" s="1">
        <v>44392.987662037034</v>
      </c>
      <c r="C2627" s="1">
        <v>44392.98778935185</v>
      </c>
      <c r="D2627">
        <v>0.18333333730697601</v>
      </c>
      <c r="E2627">
        <v>332051</v>
      </c>
      <c r="F2627">
        <v>108429</v>
      </c>
      <c r="G2627" t="s">
        <v>43</v>
      </c>
      <c r="H2627" t="s">
        <v>24</v>
      </c>
      <c r="I2627">
        <f>tbl_Fact[[#This Row],[Duration]] / 60</f>
        <v>3.0555556217829335E-3</v>
      </c>
      <c r="J2627">
        <f>IF(OR(G2627="Run Time", G2627="CC (Changeover Cleaning)"), I2627, 0)</f>
        <v>3.0555556217829335E-3</v>
      </c>
      <c r="K2627">
        <f>IF(G2627&lt;&gt;"PM (Maintenance)", I2627, 0)</f>
        <v>3.0555556217829335E-3</v>
      </c>
      <c r="L2627" s="5">
        <f>MAX(tbl_Fact[[#This Row],[TotalBiscuitsMade]],tbl_Fact[[#This Row],[GoodMadeBiscuits]])</f>
        <v>332051</v>
      </c>
      <c r="M2627" s="5">
        <f>IF(tbl_Fact[[#This Row],[Operating_Hours]]&gt;0,tbl_Fact[[#This Row],[Operating_Hours]]*51840,0)</f>
        <v>158.40000343322728</v>
      </c>
    </row>
    <row r="2628" spans="1:13" hidden="1" x14ac:dyDescent="0.2">
      <c r="A2628" t="s">
        <v>5</v>
      </c>
      <c r="B2628" s="1">
        <v>44392.98778935185</v>
      </c>
      <c r="C2628" s="1">
        <v>44392.987824074073</v>
      </c>
      <c r="D2628">
        <v>5.0000000745058101E-2</v>
      </c>
      <c r="E2628">
        <v>331949</v>
      </c>
      <c r="F2628">
        <v>108467</v>
      </c>
      <c r="G2628" t="s">
        <v>44</v>
      </c>
      <c r="H2628" t="s">
        <v>24</v>
      </c>
      <c r="I2628">
        <f>tbl_Fact[[#This Row],[Duration]] / 60</f>
        <v>8.3333334575096834E-4</v>
      </c>
      <c r="J2628">
        <f>IF(OR(G2628="Run Time", G2628="CC (Changeover Cleaning)"), I2628, 0)</f>
        <v>0</v>
      </c>
      <c r="K2628">
        <f>IF(G2628&lt;&gt;"PM (Maintenance)", I2628, 0)</f>
        <v>8.3333334575096834E-4</v>
      </c>
      <c r="L2628" s="5">
        <f>MAX(tbl_Fact[[#This Row],[TotalBiscuitsMade]],tbl_Fact[[#This Row],[GoodMadeBiscuits]])</f>
        <v>331949</v>
      </c>
      <c r="M2628" s="5">
        <f>IF(tbl_Fact[[#This Row],[Operating_Hours]]&gt;0,tbl_Fact[[#This Row],[Operating_Hours]]*51840,0)</f>
        <v>0</v>
      </c>
    </row>
    <row r="2629" spans="1:13" hidden="1" x14ac:dyDescent="0.2">
      <c r="A2629" t="s">
        <v>5</v>
      </c>
      <c r="B2629" s="1">
        <v>44392.987824074073</v>
      </c>
      <c r="C2629" s="1">
        <v>44392.987824074073</v>
      </c>
      <c r="D2629">
        <v>0</v>
      </c>
      <c r="E2629">
        <v>332057</v>
      </c>
      <c r="F2629">
        <v>108217</v>
      </c>
      <c r="G2629" t="s">
        <v>43</v>
      </c>
      <c r="H2629" t="s">
        <v>24</v>
      </c>
      <c r="I2629">
        <f>tbl_Fact[[#This Row],[Duration]] / 60</f>
        <v>0</v>
      </c>
      <c r="J2629">
        <f>IF(OR(G2629="Run Time", G2629="CC (Changeover Cleaning)"), I2629, 0)</f>
        <v>0</v>
      </c>
      <c r="K2629">
        <f>IF(G2629&lt;&gt;"PM (Maintenance)", I2629, 0)</f>
        <v>0</v>
      </c>
      <c r="L2629" s="5">
        <f>MAX(tbl_Fact[[#This Row],[TotalBiscuitsMade]],tbl_Fact[[#This Row],[GoodMadeBiscuits]])</f>
        <v>332057</v>
      </c>
      <c r="M2629" s="5">
        <f>IF(tbl_Fact[[#This Row],[Operating_Hours]]&gt;0,tbl_Fact[[#This Row],[Operating_Hours]]*51840,0)</f>
        <v>0</v>
      </c>
    </row>
    <row r="2630" spans="1:13" hidden="1" x14ac:dyDescent="0.2">
      <c r="A2630" t="s">
        <v>5</v>
      </c>
      <c r="B2630" s="1">
        <v>44393.014004629629</v>
      </c>
      <c r="C2630" s="1">
        <v>44393.016296296293</v>
      </c>
      <c r="D2630">
        <v>3.2999999523162802</v>
      </c>
      <c r="E2630">
        <v>334254</v>
      </c>
      <c r="F2630">
        <v>110033</v>
      </c>
      <c r="G2630" t="s">
        <v>44</v>
      </c>
      <c r="H2630" t="s">
        <v>24</v>
      </c>
      <c r="I2630">
        <f>tbl_Fact[[#This Row],[Duration]] / 60</f>
        <v>5.4999999205271335E-2</v>
      </c>
      <c r="J2630">
        <f>IF(OR(G2630="Run Time", G2630="CC (Changeover Cleaning)"), I2630, 0)</f>
        <v>0</v>
      </c>
      <c r="K2630">
        <f>IF(G2630&lt;&gt;"PM (Maintenance)", I2630, 0)</f>
        <v>5.4999999205271335E-2</v>
      </c>
      <c r="L2630" s="5">
        <f>MAX(tbl_Fact[[#This Row],[TotalBiscuitsMade]],tbl_Fact[[#This Row],[GoodMadeBiscuits]])</f>
        <v>334254</v>
      </c>
      <c r="M2630" s="5">
        <f>IF(tbl_Fact[[#This Row],[Operating_Hours]]&gt;0,tbl_Fact[[#This Row],[Operating_Hours]]*51840,0)</f>
        <v>0</v>
      </c>
    </row>
    <row r="2631" spans="1:13" hidden="1" x14ac:dyDescent="0.2">
      <c r="A2631" t="s">
        <v>5</v>
      </c>
      <c r="B2631" s="1">
        <v>44393.014004629629</v>
      </c>
      <c r="C2631" s="1">
        <v>44393.014004629629</v>
      </c>
      <c r="D2631">
        <v>0</v>
      </c>
      <c r="E2631">
        <v>332353</v>
      </c>
      <c r="F2631">
        <v>108645</v>
      </c>
      <c r="G2631" t="s">
        <v>44</v>
      </c>
      <c r="H2631" t="s">
        <v>24</v>
      </c>
      <c r="I2631">
        <f>tbl_Fact[[#This Row],[Duration]] / 60</f>
        <v>0</v>
      </c>
      <c r="J2631">
        <f>IF(OR(G2631="Run Time", G2631="CC (Changeover Cleaning)"), I2631, 0)</f>
        <v>0</v>
      </c>
      <c r="K2631">
        <f>IF(G2631&lt;&gt;"PM (Maintenance)", I2631, 0)</f>
        <v>0</v>
      </c>
      <c r="L2631" s="5">
        <f>MAX(tbl_Fact[[#This Row],[TotalBiscuitsMade]],tbl_Fact[[#This Row],[GoodMadeBiscuits]])</f>
        <v>332353</v>
      </c>
      <c r="M2631" s="5">
        <f>IF(tbl_Fact[[#This Row],[Operating_Hours]]&gt;0,tbl_Fact[[#This Row],[Operating_Hours]]*51840,0)</f>
        <v>0</v>
      </c>
    </row>
    <row r="2632" spans="1:13" hidden="1" x14ac:dyDescent="0.2">
      <c r="A2632" t="s">
        <v>5</v>
      </c>
      <c r="B2632" s="1">
        <v>44393.016296296293</v>
      </c>
      <c r="C2632" s="1">
        <v>44393.025740740741</v>
      </c>
      <c r="D2632">
        <v>13.6000003814697</v>
      </c>
      <c r="E2632">
        <v>334188</v>
      </c>
      <c r="F2632">
        <v>110319</v>
      </c>
      <c r="G2632" t="s">
        <v>43</v>
      </c>
      <c r="H2632" t="s">
        <v>24</v>
      </c>
      <c r="I2632">
        <f>tbl_Fact[[#This Row],[Duration]] / 60</f>
        <v>0.226666673024495</v>
      </c>
      <c r="J2632">
        <f>IF(OR(G2632="Run Time", G2632="CC (Changeover Cleaning)"), I2632, 0)</f>
        <v>0.226666673024495</v>
      </c>
      <c r="K2632">
        <f>IF(G2632&lt;&gt;"PM (Maintenance)", I2632, 0)</f>
        <v>0.226666673024495</v>
      </c>
      <c r="L2632" s="5">
        <f>MAX(tbl_Fact[[#This Row],[TotalBiscuitsMade]],tbl_Fact[[#This Row],[GoodMadeBiscuits]])</f>
        <v>334188</v>
      </c>
      <c r="M2632" s="5">
        <f>IF(tbl_Fact[[#This Row],[Operating_Hours]]&gt;0,tbl_Fact[[#This Row],[Operating_Hours]]*51840,0)</f>
        <v>11750.40032958982</v>
      </c>
    </row>
    <row r="2633" spans="1:13" hidden="1" x14ac:dyDescent="0.2">
      <c r="A2633" t="s">
        <v>5</v>
      </c>
      <c r="B2633" s="1">
        <v>44393.025740740741</v>
      </c>
      <c r="C2633" s="1">
        <v>44393.02584490741</v>
      </c>
      <c r="D2633">
        <v>0.15000000596046401</v>
      </c>
      <c r="E2633">
        <v>334255</v>
      </c>
      <c r="F2633">
        <v>110384</v>
      </c>
      <c r="G2633" t="s">
        <v>44</v>
      </c>
      <c r="H2633" t="s">
        <v>24</v>
      </c>
      <c r="I2633">
        <f>tbl_Fact[[#This Row],[Duration]] / 60</f>
        <v>2.5000000993410667E-3</v>
      </c>
      <c r="J2633">
        <f>IF(OR(G2633="Run Time", G2633="CC (Changeover Cleaning)"), I2633, 0)</f>
        <v>0</v>
      </c>
      <c r="K2633">
        <f>IF(G2633&lt;&gt;"PM (Maintenance)", I2633, 0)</f>
        <v>2.5000000993410667E-3</v>
      </c>
      <c r="L2633" s="5">
        <f>MAX(tbl_Fact[[#This Row],[TotalBiscuitsMade]],tbl_Fact[[#This Row],[GoodMadeBiscuits]])</f>
        <v>334255</v>
      </c>
      <c r="M2633" s="5">
        <f>IF(tbl_Fact[[#This Row],[Operating_Hours]]&gt;0,tbl_Fact[[#This Row],[Operating_Hours]]*51840,0)</f>
        <v>0</v>
      </c>
    </row>
    <row r="2634" spans="1:13" hidden="1" x14ac:dyDescent="0.2">
      <c r="A2634" t="s">
        <v>5</v>
      </c>
      <c r="B2634" s="1">
        <v>44393.02584490741</v>
      </c>
      <c r="C2634" s="1">
        <v>44393.029861111114</v>
      </c>
      <c r="D2634">
        <v>5.7833333015441903</v>
      </c>
      <c r="E2634">
        <v>333889</v>
      </c>
      <c r="F2634">
        <v>110278</v>
      </c>
      <c r="G2634" t="s">
        <v>43</v>
      </c>
      <c r="H2634" t="s">
        <v>24</v>
      </c>
      <c r="I2634">
        <f>tbl_Fact[[#This Row],[Duration]] / 60</f>
        <v>9.6388888359069835E-2</v>
      </c>
      <c r="J2634">
        <f>IF(OR(G2634="Run Time", G2634="CC (Changeover Cleaning)"), I2634, 0)</f>
        <v>9.6388888359069835E-2</v>
      </c>
      <c r="K2634">
        <f>IF(G2634&lt;&gt;"PM (Maintenance)", I2634, 0)</f>
        <v>9.6388888359069835E-2</v>
      </c>
      <c r="L2634" s="5">
        <f>MAX(tbl_Fact[[#This Row],[TotalBiscuitsMade]],tbl_Fact[[#This Row],[GoodMadeBiscuits]])</f>
        <v>333889</v>
      </c>
      <c r="M2634" s="5">
        <f>IF(tbl_Fact[[#This Row],[Operating_Hours]]&gt;0,tbl_Fact[[#This Row],[Operating_Hours]]*51840,0)</f>
        <v>4996.7999725341806</v>
      </c>
    </row>
    <row r="2635" spans="1:13" hidden="1" x14ac:dyDescent="0.2">
      <c r="A2635" t="s">
        <v>5</v>
      </c>
      <c r="B2635" s="1">
        <v>44393.029861111114</v>
      </c>
      <c r="C2635" s="1">
        <v>44393.031145833331</v>
      </c>
      <c r="D2635">
        <v>1.8500000238418599</v>
      </c>
      <c r="E2635">
        <v>335278</v>
      </c>
      <c r="F2635">
        <v>110957</v>
      </c>
      <c r="G2635" t="s">
        <v>44</v>
      </c>
      <c r="H2635" t="s">
        <v>24</v>
      </c>
      <c r="I2635">
        <f>tbl_Fact[[#This Row],[Duration]] / 60</f>
        <v>3.0833333730697667E-2</v>
      </c>
      <c r="J2635">
        <f>IF(OR(G2635="Run Time", G2635="CC (Changeover Cleaning)"), I2635, 0)</f>
        <v>0</v>
      </c>
      <c r="K2635">
        <f>IF(G2635&lt;&gt;"PM (Maintenance)", I2635, 0)</f>
        <v>3.0833333730697667E-2</v>
      </c>
      <c r="L2635" s="5">
        <f>MAX(tbl_Fact[[#This Row],[TotalBiscuitsMade]],tbl_Fact[[#This Row],[GoodMadeBiscuits]])</f>
        <v>335278</v>
      </c>
      <c r="M2635" s="5">
        <f>IF(tbl_Fact[[#This Row],[Operating_Hours]]&gt;0,tbl_Fact[[#This Row],[Operating_Hours]]*51840,0)</f>
        <v>0</v>
      </c>
    </row>
    <row r="2636" spans="1:13" hidden="1" x14ac:dyDescent="0.2">
      <c r="A2636" t="s">
        <v>5</v>
      </c>
      <c r="B2636" s="1">
        <v>44393.031145833331</v>
      </c>
      <c r="C2636" s="1">
        <v>44393.032870370371</v>
      </c>
      <c r="D2636">
        <v>2.4833333492279102</v>
      </c>
      <c r="E2636">
        <v>335263</v>
      </c>
      <c r="F2636">
        <v>111358</v>
      </c>
      <c r="G2636" t="s">
        <v>43</v>
      </c>
      <c r="H2636" t="s">
        <v>24</v>
      </c>
      <c r="I2636">
        <f>tbl_Fact[[#This Row],[Duration]] / 60</f>
        <v>4.13888891537985E-2</v>
      </c>
      <c r="J2636">
        <f>IF(OR(G2636="Run Time", G2636="CC (Changeover Cleaning)"), I2636, 0)</f>
        <v>4.13888891537985E-2</v>
      </c>
      <c r="K2636">
        <f>IF(G2636&lt;&gt;"PM (Maintenance)", I2636, 0)</f>
        <v>4.13888891537985E-2</v>
      </c>
      <c r="L2636" s="5">
        <f>MAX(tbl_Fact[[#This Row],[TotalBiscuitsMade]],tbl_Fact[[#This Row],[GoodMadeBiscuits]])</f>
        <v>335263</v>
      </c>
      <c r="M2636" s="5">
        <f>IF(tbl_Fact[[#This Row],[Operating_Hours]]&gt;0,tbl_Fact[[#This Row],[Operating_Hours]]*51840,0)</f>
        <v>2145.6000137329142</v>
      </c>
    </row>
    <row r="2637" spans="1:13" hidden="1" x14ac:dyDescent="0.2">
      <c r="A2637" t="s">
        <v>5</v>
      </c>
      <c r="B2637" s="1">
        <v>44393.032870370371</v>
      </c>
      <c r="C2637" s="1">
        <v>44393.033553240741</v>
      </c>
      <c r="D2637">
        <v>0.98333334922790505</v>
      </c>
      <c r="E2637">
        <v>335456</v>
      </c>
      <c r="F2637">
        <v>111740</v>
      </c>
      <c r="G2637" t="s">
        <v>44</v>
      </c>
      <c r="H2637" t="s">
        <v>24</v>
      </c>
      <c r="I2637">
        <f>tbl_Fact[[#This Row],[Duration]] / 60</f>
        <v>1.6388889153798419E-2</v>
      </c>
      <c r="J2637">
        <f>IF(OR(G2637="Run Time", G2637="CC (Changeover Cleaning)"), I2637, 0)</f>
        <v>0</v>
      </c>
      <c r="K2637">
        <f>IF(G2637&lt;&gt;"PM (Maintenance)", I2637, 0)</f>
        <v>1.6388889153798419E-2</v>
      </c>
      <c r="L2637" s="5">
        <f>MAX(tbl_Fact[[#This Row],[TotalBiscuitsMade]],tbl_Fact[[#This Row],[GoodMadeBiscuits]])</f>
        <v>335456</v>
      </c>
      <c r="M2637" s="5">
        <f>IF(tbl_Fact[[#This Row],[Operating_Hours]]&gt;0,tbl_Fact[[#This Row],[Operating_Hours]]*51840,0)</f>
        <v>0</v>
      </c>
    </row>
    <row r="2638" spans="1:13" hidden="1" x14ac:dyDescent="0.2">
      <c r="A2638" t="s">
        <v>5</v>
      </c>
      <c r="B2638" s="1">
        <v>44393.033553240741</v>
      </c>
      <c r="C2638" s="1">
        <v>44393.034756944442</v>
      </c>
      <c r="D2638">
        <v>1.7333333492279099</v>
      </c>
      <c r="E2638">
        <v>335381</v>
      </c>
      <c r="F2638">
        <v>111509</v>
      </c>
      <c r="G2638" t="s">
        <v>43</v>
      </c>
      <c r="H2638" t="s">
        <v>24</v>
      </c>
      <c r="I2638">
        <f>tbl_Fact[[#This Row],[Duration]] / 60</f>
        <v>2.8888889153798499E-2</v>
      </c>
      <c r="J2638">
        <f>IF(OR(G2638="Run Time", G2638="CC (Changeover Cleaning)"), I2638, 0)</f>
        <v>2.8888889153798499E-2</v>
      </c>
      <c r="K2638">
        <f>IF(G2638&lt;&gt;"PM (Maintenance)", I2638, 0)</f>
        <v>2.8888889153798499E-2</v>
      </c>
      <c r="L2638" s="5">
        <f>MAX(tbl_Fact[[#This Row],[TotalBiscuitsMade]],tbl_Fact[[#This Row],[GoodMadeBiscuits]])</f>
        <v>335381</v>
      </c>
      <c r="M2638" s="5">
        <f>IF(tbl_Fact[[#This Row],[Operating_Hours]]&gt;0,tbl_Fact[[#This Row],[Operating_Hours]]*51840,0)</f>
        <v>1497.6000137329142</v>
      </c>
    </row>
    <row r="2639" spans="1:13" hidden="1" x14ac:dyDescent="0.2">
      <c r="A2639" t="s">
        <v>5</v>
      </c>
      <c r="B2639" s="1">
        <v>44393.034756944442</v>
      </c>
      <c r="C2639" s="1">
        <v>44393.035150462965</v>
      </c>
      <c r="D2639">
        <v>0.56666666269302401</v>
      </c>
      <c r="E2639">
        <v>335896</v>
      </c>
      <c r="F2639">
        <v>111831</v>
      </c>
      <c r="G2639" t="s">
        <v>44</v>
      </c>
      <c r="H2639" t="s">
        <v>24</v>
      </c>
      <c r="I2639">
        <f>tbl_Fact[[#This Row],[Duration]] / 60</f>
        <v>9.4444443782170668E-3</v>
      </c>
      <c r="J2639">
        <f>IF(OR(G2639="Run Time", G2639="CC (Changeover Cleaning)"), I2639, 0)</f>
        <v>0</v>
      </c>
      <c r="K2639">
        <f>IF(G2639&lt;&gt;"PM (Maintenance)", I2639, 0)</f>
        <v>9.4444443782170668E-3</v>
      </c>
      <c r="L2639" s="5">
        <f>MAX(tbl_Fact[[#This Row],[TotalBiscuitsMade]],tbl_Fact[[#This Row],[GoodMadeBiscuits]])</f>
        <v>335896</v>
      </c>
      <c r="M2639" s="5">
        <f>IF(tbl_Fact[[#This Row],[Operating_Hours]]&gt;0,tbl_Fact[[#This Row],[Operating_Hours]]*51840,0)</f>
        <v>0</v>
      </c>
    </row>
    <row r="2640" spans="1:13" hidden="1" x14ac:dyDescent="0.2">
      <c r="A2640" t="s">
        <v>5</v>
      </c>
      <c r="B2640" s="1">
        <v>44393.035150462965</v>
      </c>
      <c r="C2640" s="1">
        <v>44393.03837962963</v>
      </c>
      <c r="D2640">
        <v>4.6500000953674299</v>
      </c>
      <c r="E2640">
        <v>335907</v>
      </c>
      <c r="F2640">
        <v>111649</v>
      </c>
      <c r="G2640" t="s">
        <v>43</v>
      </c>
      <c r="H2640" t="s">
        <v>24</v>
      </c>
      <c r="I2640">
        <f>tbl_Fact[[#This Row],[Duration]] / 60</f>
        <v>7.7500001589457163E-2</v>
      </c>
      <c r="J2640">
        <f>IF(OR(G2640="Run Time", G2640="CC (Changeover Cleaning)"), I2640, 0)</f>
        <v>7.7500001589457163E-2</v>
      </c>
      <c r="K2640">
        <f>IF(G2640&lt;&gt;"PM (Maintenance)", I2640, 0)</f>
        <v>7.7500001589457163E-2</v>
      </c>
      <c r="L2640" s="5">
        <f>MAX(tbl_Fact[[#This Row],[TotalBiscuitsMade]],tbl_Fact[[#This Row],[GoodMadeBiscuits]])</f>
        <v>335907</v>
      </c>
      <c r="M2640" s="5">
        <f>IF(tbl_Fact[[#This Row],[Operating_Hours]]&gt;0,tbl_Fact[[#This Row],[Operating_Hours]]*51840,0)</f>
        <v>4017.6000823974591</v>
      </c>
    </row>
    <row r="2641" spans="1:13" hidden="1" x14ac:dyDescent="0.2">
      <c r="A2641" t="s">
        <v>5</v>
      </c>
      <c r="B2641" s="1">
        <v>44393.03837962963</v>
      </c>
      <c r="C2641" s="1">
        <v>44393.039363425924</v>
      </c>
      <c r="D2641">
        <v>1.4166666269302399</v>
      </c>
      <c r="E2641">
        <v>336285</v>
      </c>
      <c r="F2641">
        <v>112575</v>
      </c>
      <c r="G2641" t="s">
        <v>44</v>
      </c>
      <c r="H2641" t="s">
        <v>24</v>
      </c>
      <c r="I2641">
        <f>tbl_Fact[[#This Row],[Duration]] / 60</f>
        <v>2.3611110448837333E-2</v>
      </c>
      <c r="J2641">
        <f>IF(OR(G2641="Run Time", G2641="CC (Changeover Cleaning)"), I2641, 0)</f>
        <v>0</v>
      </c>
      <c r="K2641">
        <f>IF(G2641&lt;&gt;"PM (Maintenance)", I2641, 0)</f>
        <v>2.3611110448837333E-2</v>
      </c>
      <c r="L2641" s="5">
        <f>MAX(tbl_Fact[[#This Row],[TotalBiscuitsMade]],tbl_Fact[[#This Row],[GoodMadeBiscuits]])</f>
        <v>336285</v>
      </c>
      <c r="M2641" s="5">
        <f>IF(tbl_Fact[[#This Row],[Operating_Hours]]&gt;0,tbl_Fact[[#This Row],[Operating_Hours]]*51840,0)</f>
        <v>0</v>
      </c>
    </row>
    <row r="2642" spans="1:13" hidden="1" x14ac:dyDescent="0.2">
      <c r="A2642" t="s">
        <v>5</v>
      </c>
      <c r="B2642" s="1">
        <v>44393.039363425924</v>
      </c>
      <c r="C2642" s="1">
        <v>44393.044618055559</v>
      </c>
      <c r="D2642">
        <v>7.5666666030883798</v>
      </c>
      <c r="E2642">
        <v>336325</v>
      </c>
      <c r="F2642">
        <v>112445</v>
      </c>
      <c r="G2642" t="s">
        <v>43</v>
      </c>
      <c r="H2642" t="s">
        <v>24</v>
      </c>
      <c r="I2642">
        <f>tbl_Fact[[#This Row],[Duration]] / 60</f>
        <v>0.12611111005147299</v>
      </c>
      <c r="J2642">
        <f>IF(OR(G2642="Run Time", G2642="CC (Changeover Cleaning)"), I2642, 0)</f>
        <v>0.12611111005147299</v>
      </c>
      <c r="K2642">
        <f>IF(G2642&lt;&gt;"PM (Maintenance)", I2642, 0)</f>
        <v>0.12611111005147299</v>
      </c>
      <c r="L2642" s="5">
        <f>MAX(tbl_Fact[[#This Row],[TotalBiscuitsMade]],tbl_Fact[[#This Row],[GoodMadeBiscuits]])</f>
        <v>336325</v>
      </c>
      <c r="M2642" s="5">
        <f>IF(tbl_Fact[[#This Row],[Operating_Hours]]&gt;0,tbl_Fact[[#This Row],[Operating_Hours]]*51840,0)</f>
        <v>6537.5999450683603</v>
      </c>
    </row>
    <row r="2643" spans="1:13" hidden="1" x14ac:dyDescent="0.2">
      <c r="A2643" t="s">
        <v>5</v>
      </c>
      <c r="B2643" s="1">
        <v>44393.044618055559</v>
      </c>
      <c r="C2643" s="1">
        <v>44393.046412037038</v>
      </c>
      <c r="D2643">
        <v>2.5833332538604701</v>
      </c>
      <c r="E2643">
        <v>338103</v>
      </c>
      <c r="F2643">
        <v>114258</v>
      </c>
      <c r="G2643" t="s">
        <v>44</v>
      </c>
      <c r="H2643" t="s">
        <v>24</v>
      </c>
      <c r="I2643">
        <f>tbl_Fact[[#This Row],[Duration]] / 60</f>
        <v>4.3055554231007834E-2</v>
      </c>
      <c r="J2643">
        <f>IF(OR(G2643="Run Time", G2643="CC (Changeover Cleaning)"), I2643, 0)</f>
        <v>0</v>
      </c>
      <c r="K2643">
        <f>IF(G2643&lt;&gt;"PM (Maintenance)", I2643, 0)</f>
        <v>4.3055554231007834E-2</v>
      </c>
      <c r="L2643" s="5">
        <f>MAX(tbl_Fact[[#This Row],[TotalBiscuitsMade]],tbl_Fact[[#This Row],[GoodMadeBiscuits]])</f>
        <v>338103</v>
      </c>
      <c r="M2643" s="5">
        <f>IF(tbl_Fact[[#This Row],[Operating_Hours]]&gt;0,tbl_Fact[[#This Row],[Operating_Hours]]*51840,0)</f>
        <v>0</v>
      </c>
    </row>
    <row r="2644" spans="1:13" hidden="1" x14ac:dyDescent="0.2">
      <c r="A2644" t="s">
        <v>5</v>
      </c>
      <c r="B2644" s="1">
        <v>44393.046412037038</v>
      </c>
      <c r="C2644" s="1">
        <v>44393.049317129633</v>
      </c>
      <c r="D2644">
        <v>4.1833333969116202</v>
      </c>
      <c r="E2644">
        <v>338044</v>
      </c>
      <c r="F2644">
        <v>114057</v>
      </c>
      <c r="G2644" t="s">
        <v>43</v>
      </c>
      <c r="H2644" t="s">
        <v>24</v>
      </c>
      <c r="I2644">
        <f>tbl_Fact[[#This Row],[Duration]] / 60</f>
        <v>6.972222328186034E-2</v>
      </c>
      <c r="J2644">
        <f>IF(OR(G2644="Run Time", G2644="CC (Changeover Cleaning)"), I2644, 0)</f>
        <v>6.972222328186034E-2</v>
      </c>
      <c r="K2644">
        <f>IF(G2644&lt;&gt;"PM (Maintenance)", I2644, 0)</f>
        <v>6.972222328186034E-2</v>
      </c>
      <c r="L2644" s="5">
        <f>MAX(tbl_Fact[[#This Row],[TotalBiscuitsMade]],tbl_Fact[[#This Row],[GoodMadeBiscuits]])</f>
        <v>338044</v>
      </c>
      <c r="M2644" s="5">
        <f>IF(tbl_Fact[[#This Row],[Operating_Hours]]&gt;0,tbl_Fact[[#This Row],[Operating_Hours]]*51840,0)</f>
        <v>3614.4000549316402</v>
      </c>
    </row>
    <row r="2645" spans="1:13" hidden="1" x14ac:dyDescent="0.2">
      <c r="A2645" t="s">
        <v>5</v>
      </c>
      <c r="B2645" s="1">
        <v>44393.049317129633</v>
      </c>
      <c r="C2645" s="1">
        <v>44393.052499999998</v>
      </c>
      <c r="D2645">
        <v>4.5833334922790501</v>
      </c>
      <c r="E2645">
        <v>341218</v>
      </c>
      <c r="F2645">
        <v>117111</v>
      </c>
      <c r="G2645" t="s">
        <v>44</v>
      </c>
      <c r="H2645" t="s">
        <v>24</v>
      </c>
      <c r="I2645">
        <f>tbl_Fact[[#This Row],[Duration]] / 60</f>
        <v>7.6388891537984172E-2</v>
      </c>
      <c r="J2645">
        <f>IF(OR(G2645="Run Time", G2645="CC (Changeover Cleaning)"), I2645, 0)</f>
        <v>0</v>
      </c>
      <c r="K2645">
        <f>IF(G2645&lt;&gt;"PM (Maintenance)", I2645, 0)</f>
        <v>7.6388891537984172E-2</v>
      </c>
      <c r="L2645" s="5">
        <f>MAX(tbl_Fact[[#This Row],[TotalBiscuitsMade]],tbl_Fact[[#This Row],[GoodMadeBiscuits]])</f>
        <v>341218</v>
      </c>
      <c r="M2645" s="5">
        <f>IF(tbl_Fact[[#This Row],[Operating_Hours]]&gt;0,tbl_Fact[[#This Row],[Operating_Hours]]*51840,0)</f>
        <v>0</v>
      </c>
    </row>
    <row r="2646" spans="1:13" hidden="1" x14ac:dyDescent="0.2">
      <c r="A2646" t="s">
        <v>5</v>
      </c>
      <c r="B2646" s="1">
        <v>44393.052499999998</v>
      </c>
      <c r="C2646" s="1">
        <v>44393.057337962964</v>
      </c>
      <c r="D2646">
        <v>6.9666666984558097</v>
      </c>
      <c r="E2646">
        <v>341003</v>
      </c>
      <c r="F2646">
        <v>117085</v>
      </c>
      <c r="G2646" t="s">
        <v>43</v>
      </c>
      <c r="H2646" t="s">
        <v>24</v>
      </c>
      <c r="I2646">
        <f>tbl_Fact[[#This Row],[Duration]] / 60</f>
        <v>0.11611111164093016</v>
      </c>
      <c r="J2646">
        <f>IF(OR(G2646="Run Time", G2646="CC (Changeover Cleaning)"), I2646, 0)</f>
        <v>0.11611111164093016</v>
      </c>
      <c r="K2646">
        <f>IF(G2646&lt;&gt;"PM (Maintenance)", I2646, 0)</f>
        <v>0.11611111164093016</v>
      </c>
      <c r="L2646" s="5">
        <f>MAX(tbl_Fact[[#This Row],[TotalBiscuitsMade]],tbl_Fact[[#This Row],[GoodMadeBiscuits]])</f>
        <v>341003</v>
      </c>
      <c r="M2646" s="5">
        <f>IF(tbl_Fact[[#This Row],[Operating_Hours]]&gt;0,tbl_Fact[[#This Row],[Operating_Hours]]*51840,0)</f>
        <v>6019.2000274658194</v>
      </c>
    </row>
    <row r="2647" spans="1:13" hidden="1" x14ac:dyDescent="0.2">
      <c r="A2647" t="s">
        <v>5</v>
      </c>
      <c r="B2647" s="1">
        <v>44393.057337962964</v>
      </c>
      <c r="C2647" s="1">
        <v>44393.058240740742</v>
      </c>
      <c r="D2647">
        <v>1.29999995231628</v>
      </c>
      <c r="E2647">
        <v>341878</v>
      </c>
      <c r="F2647">
        <v>117628</v>
      </c>
      <c r="G2647" t="s">
        <v>44</v>
      </c>
      <c r="H2647" t="s">
        <v>24</v>
      </c>
      <c r="I2647">
        <f>tbl_Fact[[#This Row],[Duration]] / 60</f>
        <v>2.1666665871937999E-2</v>
      </c>
      <c r="J2647">
        <f>IF(OR(G2647="Run Time", G2647="CC (Changeover Cleaning)"), I2647, 0)</f>
        <v>0</v>
      </c>
      <c r="K2647">
        <f>IF(G2647&lt;&gt;"PM (Maintenance)", I2647, 0)</f>
        <v>2.1666665871937999E-2</v>
      </c>
      <c r="L2647" s="5">
        <f>MAX(tbl_Fact[[#This Row],[TotalBiscuitsMade]],tbl_Fact[[#This Row],[GoodMadeBiscuits]])</f>
        <v>341878</v>
      </c>
      <c r="M2647" s="5">
        <f>IF(tbl_Fact[[#This Row],[Operating_Hours]]&gt;0,tbl_Fact[[#This Row],[Operating_Hours]]*51840,0)</f>
        <v>0</v>
      </c>
    </row>
    <row r="2648" spans="1:13" hidden="1" x14ac:dyDescent="0.2">
      <c r="A2648" t="s">
        <v>5</v>
      </c>
      <c r="B2648" s="1">
        <v>44393.058240740742</v>
      </c>
      <c r="C2648" s="1">
        <v>44393.061701388891</v>
      </c>
      <c r="D2648">
        <v>4.9833331108093297</v>
      </c>
      <c r="E2648">
        <v>341911</v>
      </c>
      <c r="F2648">
        <v>117944</v>
      </c>
      <c r="G2648" t="s">
        <v>43</v>
      </c>
      <c r="H2648" t="s">
        <v>24</v>
      </c>
      <c r="I2648">
        <f>tbl_Fact[[#This Row],[Duration]] / 60</f>
        <v>8.3055551846822159E-2</v>
      </c>
      <c r="J2648">
        <f>IF(OR(G2648="Run Time", G2648="CC (Changeover Cleaning)"), I2648, 0)</f>
        <v>8.3055551846822159E-2</v>
      </c>
      <c r="K2648">
        <f>IF(G2648&lt;&gt;"PM (Maintenance)", I2648, 0)</f>
        <v>8.3055551846822159E-2</v>
      </c>
      <c r="L2648" s="5">
        <f>MAX(tbl_Fact[[#This Row],[TotalBiscuitsMade]],tbl_Fact[[#This Row],[GoodMadeBiscuits]])</f>
        <v>341911</v>
      </c>
      <c r="M2648" s="5">
        <f>IF(tbl_Fact[[#This Row],[Operating_Hours]]&gt;0,tbl_Fact[[#This Row],[Operating_Hours]]*51840,0)</f>
        <v>4305.5998077392605</v>
      </c>
    </row>
    <row r="2649" spans="1:13" hidden="1" x14ac:dyDescent="0.2">
      <c r="A2649" t="s">
        <v>5</v>
      </c>
      <c r="B2649" s="1">
        <v>44393.061701388891</v>
      </c>
      <c r="C2649" s="1">
        <v>44393.062581018516</v>
      </c>
      <c r="D2649">
        <v>1.2666666507720901</v>
      </c>
      <c r="E2649">
        <v>342017</v>
      </c>
      <c r="F2649">
        <v>118128</v>
      </c>
      <c r="G2649" t="s">
        <v>44</v>
      </c>
      <c r="H2649" t="s">
        <v>24</v>
      </c>
      <c r="I2649">
        <f>tbl_Fact[[#This Row],[Duration]] / 60</f>
        <v>2.11111108462015E-2</v>
      </c>
      <c r="J2649">
        <f>IF(OR(G2649="Run Time", G2649="CC (Changeover Cleaning)"), I2649, 0)</f>
        <v>0</v>
      </c>
      <c r="K2649">
        <f>IF(G2649&lt;&gt;"PM (Maintenance)", I2649, 0)</f>
        <v>2.11111108462015E-2</v>
      </c>
      <c r="L2649" s="5">
        <f>MAX(tbl_Fact[[#This Row],[TotalBiscuitsMade]],tbl_Fact[[#This Row],[GoodMadeBiscuits]])</f>
        <v>342017</v>
      </c>
      <c r="M2649" s="5">
        <f>IF(tbl_Fact[[#This Row],[Operating_Hours]]&gt;0,tbl_Fact[[#This Row],[Operating_Hours]]*51840,0)</f>
        <v>0</v>
      </c>
    </row>
    <row r="2650" spans="1:13" hidden="1" x14ac:dyDescent="0.2">
      <c r="A2650" t="s">
        <v>5</v>
      </c>
      <c r="B2650" s="1">
        <v>44393.062581018516</v>
      </c>
      <c r="C2650" s="1">
        <v>44393.089421296296</v>
      </c>
      <c r="D2650">
        <v>38.650001525878899</v>
      </c>
      <c r="E2650">
        <v>341986</v>
      </c>
      <c r="F2650">
        <v>134</v>
      </c>
      <c r="G2650" t="s">
        <v>43</v>
      </c>
      <c r="H2650" t="s">
        <v>25</v>
      </c>
      <c r="I2650">
        <f>tbl_Fact[[#This Row],[Duration]] / 60</f>
        <v>0.64416669209798161</v>
      </c>
      <c r="J2650">
        <f>IF(OR(G2650="Run Time", G2650="CC (Changeover Cleaning)"), I2650, 0)</f>
        <v>0.64416669209798161</v>
      </c>
      <c r="K2650">
        <f>IF(G2650&lt;&gt;"PM (Maintenance)", I2650, 0)</f>
        <v>0.64416669209798161</v>
      </c>
      <c r="L2650" s="5">
        <f>MAX(tbl_Fact[[#This Row],[TotalBiscuitsMade]],tbl_Fact[[#This Row],[GoodMadeBiscuits]])</f>
        <v>341986</v>
      </c>
      <c r="M2650" s="5">
        <f>IF(tbl_Fact[[#This Row],[Operating_Hours]]&gt;0,tbl_Fact[[#This Row],[Operating_Hours]]*51840,0)</f>
        <v>33393.601318359368</v>
      </c>
    </row>
    <row r="2651" spans="1:13" hidden="1" x14ac:dyDescent="0.2">
      <c r="A2651" t="s">
        <v>10</v>
      </c>
      <c r="B2651" s="1">
        <v>44393.067002314812</v>
      </c>
      <c r="C2651" s="1">
        <v>44393.067013888889</v>
      </c>
      <c r="D2651">
        <v>1.6683332622051201E-2</v>
      </c>
      <c r="E2651">
        <v>0</v>
      </c>
      <c r="F2651">
        <v>301</v>
      </c>
      <c r="G2651" t="s">
        <v>43</v>
      </c>
      <c r="H2651" t="s">
        <v>24</v>
      </c>
      <c r="I2651">
        <f>tbl_Fact[[#This Row],[Duration]] / 60</f>
        <v>2.7805554370085336E-4</v>
      </c>
      <c r="J2651">
        <f>IF(OR(G2651="Run Time", G2651="CC (Changeover Cleaning)"), I2651, 0)</f>
        <v>2.7805554370085336E-4</v>
      </c>
      <c r="K2651">
        <f>IF(G2651&lt;&gt;"PM (Maintenance)", I2651, 0)</f>
        <v>2.7805554370085336E-4</v>
      </c>
      <c r="L2651" s="5">
        <f>MAX(tbl_Fact[[#This Row],[TotalBiscuitsMade]],tbl_Fact[[#This Row],[GoodMadeBiscuits]])</f>
        <v>301</v>
      </c>
      <c r="M2651" s="5">
        <f>IF(tbl_Fact[[#This Row],[Operating_Hours]]&gt;0,tbl_Fact[[#This Row],[Operating_Hours]]*51840,0)</f>
        <v>14.414399385452239</v>
      </c>
    </row>
    <row r="2652" spans="1:13" hidden="1" x14ac:dyDescent="0.2">
      <c r="A2652" t="s">
        <v>10</v>
      </c>
      <c r="B2652" s="1">
        <v>44393.067013888889</v>
      </c>
      <c r="C2652" s="1">
        <v>44393.440509259257</v>
      </c>
      <c r="D2652">
        <v>537.84698486328102</v>
      </c>
      <c r="E2652">
        <v>0</v>
      </c>
      <c r="F2652">
        <v>237</v>
      </c>
      <c r="G2652" t="s">
        <v>44</v>
      </c>
      <c r="H2652" t="s">
        <v>25</v>
      </c>
      <c r="I2652">
        <f>tbl_Fact[[#This Row],[Duration]] / 60</f>
        <v>8.9641164143880179</v>
      </c>
      <c r="J2652">
        <f>IF(OR(G2652="Run Time", G2652="CC (Changeover Cleaning)"), I2652, 0)</f>
        <v>0</v>
      </c>
      <c r="K2652">
        <f>IF(G2652&lt;&gt;"PM (Maintenance)", I2652, 0)</f>
        <v>8.9641164143880179</v>
      </c>
      <c r="L2652" s="5">
        <f>MAX(tbl_Fact[[#This Row],[TotalBiscuitsMade]],tbl_Fact[[#This Row],[GoodMadeBiscuits]])</f>
        <v>237</v>
      </c>
      <c r="M2652" s="5">
        <f>IF(tbl_Fact[[#This Row],[Operating_Hours]]&gt;0,tbl_Fact[[#This Row],[Operating_Hours]]*51840,0)</f>
        <v>0</v>
      </c>
    </row>
    <row r="2653" spans="1:13" hidden="1" x14ac:dyDescent="0.2">
      <c r="A2653" t="s">
        <v>5</v>
      </c>
      <c r="B2653" s="1">
        <v>44393.089421296296</v>
      </c>
      <c r="C2653" s="1">
        <v>44393.103159722225</v>
      </c>
      <c r="D2653">
        <v>19.783332824706999</v>
      </c>
      <c r="E2653">
        <v>341823</v>
      </c>
      <c r="F2653">
        <v>141</v>
      </c>
      <c r="G2653" t="s">
        <v>44</v>
      </c>
      <c r="H2653" t="s">
        <v>25</v>
      </c>
      <c r="I2653">
        <f>tbl_Fact[[#This Row],[Duration]] / 60</f>
        <v>0.32972221374511668</v>
      </c>
      <c r="J2653">
        <f>IF(OR(G2653="Run Time", G2653="CC (Changeover Cleaning)"), I2653, 0)</f>
        <v>0</v>
      </c>
      <c r="K2653">
        <f>IF(G2653&lt;&gt;"PM (Maintenance)", I2653, 0)</f>
        <v>0.32972221374511668</v>
      </c>
      <c r="L2653" s="5">
        <f>MAX(tbl_Fact[[#This Row],[TotalBiscuitsMade]],tbl_Fact[[#This Row],[GoodMadeBiscuits]])</f>
        <v>341823</v>
      </c>
      <c r="M2653" s="5">
        <f>IF(tbl_Fact[[#This Row],[Operating_Hours]]&gt;0,tbl_Fact[[#This Row],[Operating_Hours]]*51840,0)</f>
        <v>0</v>
      </c>
    </row>
    <row r="2654" spans="1:13" hidden="1" x14ac:dyDescent="0.2">
      <c r="A2654" t="s">
        <v>5</v>
      </c>
      <c r="B2654" s="1">
        <v>44393.103159722225</v>
      </c>
      <c r="C2654" s="1">
        <v>44393.103935185187</v>
      </c>
      <c r="D2654">
        <v>1.11666667461395</v>
      </c>
      <c r="E2654">
        <v>341961</v>
      </c>
      <c r="F2654">
        <v>459</v>
      </c>
      <c r="G2654" t="s">
        <v>43</v>
      </c>
      <c r="H2654" t="s">
        <v>25</v>
      </c>
      <c r="I2654">
        <f>tbl_Fact[[#This Row],[Duration]] / 60</f>
        <v>1.8611111243565834E-2</v>
      </c>
      <c r="J2654">
        <f>IF(OR(G2654="Run Time", G2654="CC (Changeover Cleaning)"), I2654, 0)</f>
        <v>1.8611111243565834E-2</v>
      </c>
      <c r="K2654">
        <f>IF(G2654&lt;&gt;"PM (Maintenance)", I2654, 0)</f>
        <v>1.8611111243565834E-2</v>
      </c>
      <c r="L2654" s="5">
        <f>MAX(tbl_Fact[[#This Row],[TotalBiscuitsMade]],tbl_Fact[[#This Row],[GoodMadeBiscuits]])</f>
        <v>341961</v>
      </c>
      <c r="M2654" s="5">
        <f>IF(tbl_Fact[[#This Row],[Operating_Hours]]&gt;0,tbl_Fact[[#This Row],[Operating_Hours]]*51840,0)</f>
        <v>964.8000068664528</v>
      </c>
    </row>
    <row r="2655" spans="1:13" hidden="1" x14ac:dyDescent="0.2">
      <c r="A2655" t="s">
        <v>5</v>
      </c>
      <c r="B2655" s="1">
        <v>44393.103935185187</v>
      </c>
      <c r="C2655" s="1">
        <v>44393.10396990741</v>
      </c>
      <c r="D2655">
        <v>5.0000000745058101E-2</v>
      </c>
      <c r="E2655">
        <v>341860</v>
      </c>
      <c r="F2655">
        <v>82</v>
      </c>
      <c r="G2655" t="s">
        <v>44</v>
      </c>
      <c r="H2655" t="s">
        <v>25</v>
      </c>
      <c r="I2655">
        <f>tbl_Fact[[#This Row],[Duration]] / 60</f>
        <v>8.3333334575096834E-4</v>
      </c>
      <c r="J2655">
        <f>IF(OR(G2655="Run Time", G2655="CC (Changeover Cleaning)"), I2655, 0)</f>
        <v>0</v>
      </c>
      <c r="K2655">
        <f>IF(G2655&lt;&gt;"PM (Maintenance)", I2655, 0)</f>
        <v>8.3333334575096834E-4</v>
      </c>
      <c r="L2655" s="5">
        <f>MAX(tbl_Fact[[#This Row],[TotalBiscuitsMade]],tbl_Fact[[#This Row],[GoodMadeBiscuits]])</f>
        <v>341860</v>
      </c>
      <c r="M2655" s="5">
        <f>IF(tbl_Fact[[#This Row],[Operating_Hours]]&gt;0,tbl_Fact[[#This Row],[Operating_Hours]]*51840,0)</f>
        <v>0</v>
      </c>
    </row>
    <row r="2656" spans="1:13" hidden="1" x14ac:dyDescent="0.2">
      <c r="A2656" t="s">
        <v>5</v>
      </c>
      <c r="B2656" s="1">
        <v>44393.10396990741</v>
      </c>
      <c r="C2656" s="1">
        <v>44393.105763888889</v>
      </c>
      <c r="D2656">
        <v>2.5833332538604701</v>
      </c>
      <c r="E2656">
        <v>342166</v>
      </c>
      <c r="F2656">
        <v>384</v>
      </c>
      <c r="G2656" t="s">
        <v>43</v>
      </c>
      <c r="H2656" t="s">
        <v>25</v>
      </c>
      <c r="I2656">
        <f>tbl_Fact[[#This Row],[Duration]] / 60</f>
        <v>4.3055554231007834E-2</v>
      </c>
      <c r="J2656">
        <f>IF(OR(G2656="Run Time", G2656="CC (Changeover Cleaning)"), I2656, 0)</f>
        <v>4.3055554231007834E-2</v>
      </c>
      <c r="K2656">
        <f>IF(G2656&lt;&gt;"PM (Maintenance)", I2656, 0)</f>
        <v>4.3055554231007834E-2</v>
      </c>
      <c r="L2656" s="5">
        <f>MAX(tbl_Fact[[#This Row],[TotalBiscuitsMade]],tbl_Fact[[#This Row],[GoodMadeBiscuits]])</f>
        <v>342166</v>
      </c>
      <c r="M2656" s="5">
        <f>IF(tbl_Fact[[#This Row],[Operating_Hours]]&gt;0,tbl_Fact[[#This Row],[Operating_Hours]]*51840,0)</f>
        <v>2231.999931335446</v>
      </c>
    </row>
    <row r="2657" spans="1:13" hidden="1" x14ac:dyDescent="0.2">
      <c r="A2657" t="s">
        <v>5</v>
      </c>
      <c r="B2657" s="1">
        <v>44393.105763888889</v>
      </c>
      <c r="C2657" s="1">
        <v>44393.112893518519</v>
      </c>
      <c r="D2657">
        <v>10.2666664123535</v>
      </c>
      <c r="E2657">
        <v>341768</v>
      </c>
      <c r="F2657">
        <v>453</v>
      </c>
      <c r="G2657" t="s">
        <v>44</v>
      </c>
      <c r="H2657" t="s">
        <v>25</v>
      </c>
      <c r="I2657">
        <f>tbl_Fact[[#This Row],[Duration]] / 60</f>
        <v>0.17111110687255832</v>
      </c>
      <c r="J2657">
        <f>IF(OR(G2657="Run Time", G2657="CC (Changeover Cleaning)"), I2657, 0)</f>
        <v>0</v>
      </c>
      <c r="K2657">
        <f>IF(G2657&lt;&gt;"PM (Maintenance)", I2657, 0)</f>
        <v>0.17111110687255832</v>
      </c>
      <c r="L2657" s="5">
        <f>MAX(tbl_Fact[[#This Row],[TotalBiscuitsMade]],tbl_Fact[[#This Row],[GoodMadeBiscuits]])</f>
        <v>341768</v>
      </c>
      <c r="M2657" s="5">
        <f>IF(tbl_Fact[[#This Row],[Operating_Hours]]&gt;0,tbl_Fact[[#This Row],[Operating_Hours]]*51840,0)</f>
        <v>0</v>
      </c>
    </row>
    <row r="2658" spans="1:13" hidden="1" x14ac:dyDescent="0.2">
      <c r="A2658" t="s">
        <v>5</v>
      </c>
      <c r="B2658" s="1">
        <v>44393.112893518519</v>
      </c>
      <c r="C2658" s="1">
        <v>44393.11314814815</v>
      </c>
      <c r="D2658">
        <v>0.36666667461395303</v>
      </c>
      <c r="E2658">
        <v>341798</v>
      </c>
      <c r="F2658">
        <v>383</v>
      </c>
      <c r="G2658" t="s">
        <v>43</v>
      </c>
      <c r="H2658" t="s">
        <v>25</v>
      </c>
      <c r="I2658">
        <f>tbl_Fact[[#This Row],[Duration]] / 60</f>
        <v>6.1111112435658834E-3</v>
      </c>
      <c r="J2658">
        <f>IF(OR(G2658="Run Time", G2658="CC (Changeover Cleaning)"), I2658, 0)</f>
        <v>6.1111112435658834E-3</v>
      </c>
      <c r="K2658">
        <f>IF(G2658&lt;&gt;"PM (Maintenance)", I2658, 0)</f>
        <v>6.1111112435658834E-3</v>
      </c>
      <c r="L2658" s="5">
        <f>MAX(tbl_Fact[[#This Row],[TotalBiscuitsMade]],tbl_Fact[[#This Row],[GoodMadeBiscuits]])</f>
        <v>341798</v>
      </c>
      <c r="M2658" s="5">
        <f>IF(tbl_Fact[[#This Row],[Operating_Hours]]&gt;0,tbl_Fact[[#This Row],[Operating_Hours]]*51840,0)</f>
        <v>316.80000686645542</v>
      </c>
    </row>
    <row r="2659" spans="1:13" hidden="1" x14ac:dyDescent="0.2">
      <c r="A2659" t="s">
        <v>5</v>
      </c>
      <c r="B2659" s="1">
        <v>44393.11314814815</v>
      </c>
      <c r="C2659" s="1">
        <v>44393.113344907404</v>
      </c>
      <c r="D2659">
        <v>0.28333333134651201</v>
      </c>
      <c r="E2659">
        <v>342084</v>
      </c>
      <c r="F2659">
        <v>429</v>
      </c>
      <c r="G2659" t="s">
        <v>44</v>
      </c>
      <c r="H2659" t="s">
        <v>25</v>
      </c>
      <c r="I2659">
        <f>tbl_Fact[[#This Row],[Duration]] / 60</f>
        <v>4.7222221891085334E-3</v>
      </c>
      <c r="J2659">
        <f>IF(OR(G2659="Run Time", G2659="CC (Changeover Cleaning)"), I2659, 0)</f>
        <v>0</v>
      </c>
      <c r="K2659">
        <f>IF(G2659&lt;&gt;"PM (Maintenance)", I2659, 0)</f>
        <v>4.7222221891085334E-3</v>
      </c>
      <c r="L2659" s="5">
        <f>MAX(tbl_Fact[[#This Row],[TotalBiscuitsMade]],tbl_Fact[[#This Row],[GoodMadeBiscuits]])</f>
        <v>342084</v>
      </c>
      <c r="M2659" s="5">
        <f>IF(tbl_Fact[[#This Row],[Operating_Hours]]&gt;0,tbl_Fact[[#This Row],[Operating_Hours]]*51840,0)</f>
        <v>0</v>
      </c>
    </row>
    <row r="2660" spans="1:13" hidden="1" x14ac:dyDescent="0.2">
      <c r="A2660" t="s">
        <v>5</v>
      </c>
      <c r="B2660" s="1">
        <v>44393.113344907404</v>
      </c>
      <c r="C2660" s="1">
        <v>44393.113449074073</v>
      </c>
      <c r="D2660">
        <v>0.15000000596046401</v>
      </c>
      <c r="E2660">
        <v>341899</v>
      </c>
      <c r="F2660">
        <v>12</v>
      </c>
      <c r="G2660" t="s">
        <v>43</v>
      </c>
      <c r="H2660" t="s">
        <v>25</v>
      </c>
      <c r="I2660">
        <f>tbl_Fact[[#This Row],[Duration]] / 60</f>
        <v>2.5000000993410667E-3</v>
      </c>
      <c r="J2660">
        <f>IF(OR(G2660="Run Time", G2660="CC (Changeover Cleaning)"), I2660, 0)</f>
        <v>2.5000000993410667E-3</v>
      </c>
      <c r="K2660">
        <f>IF(G2660&lt;&gt;"PM (Maintenance)", I2660, 0)</f>
        <v>2.5000000993410667E-3</v>
      </c>
      <c r="L2660" s="5">
        <f>MAX(tbl_Fact[[#This Row],[TotalBiscuitsMade]],tbl_Fact[[#This Row],[GoodMadeBiscuits]])</f>
        <v>341899</v>
      </c>
      <c r="M2660" s="5">
        <f>IF(tbl_Fact[[#This Row],[Operating_Hours]]&gt;0,tbl_Fact[[#This Row],[Operating_Hours]]*51840,0)</f>
        <v>129.60000514984088</v>
      </c>
    </row>
    <row r="2661" spans="1:13" hidden="1" x14ac:dyDescent="0.2">
      <c r="A2661" t="s">
        <v>5</v>
      </c>
      <c r="B2661" s="1">
        <v>44393.113449074073</v>
      </c>
      <c r="C2661" s="1">
        <v>44393.113518518519</v>
      </c>
      <c r="D2661">
        <v>0.10000000149011599</v>
      </c>
      <c r="E2661">
        <v>342071</v>
      </c>
      <c r="F2661">
        <v>493</v>
      </c>
      <c r="G2661" t="s">
        <v>44</v>
      </c>
      <c r="H2661" t="s">
        <v>25</v>
      </c>
      <c r="I2661">
        <f>tbl_Fact[[#This Row],[Duration]] / 60</f>
        <v>1.6666666915019332E-3</v>
      </c>
      <c r="J2661">
        <f>IF(OR(G2661="Run Time", G2661="CC (Changeover Cleaning)"), I2661, 0)</f>
        <v>0</v>
      </c>
      <c r="K2661">
        <f>IF(G2661&lt;&gt;"PM (Maintenance)", I2661, 0)</f>
        <v>1.6666666915019332E-3</v>
      </c>
      <c r="L2661" s="5">
        <f>MAX(tbl_Fact[[#This Row],[TotalBiscuitsMade]],tbl_Fact[[#This Row],[GoodMadeBiscuits]])</f>
        <v>342071</v>
      </c>
      <c r="M2661" s="5">
        <f>IF(tbl_Fact[[#This Row],[Operating_Hours]]&gt;0,tbl_Fact[[#This Row],[Operating_Hours]]*51840,0)</f>
        <v>0</v>
      </c>
    </row>
    <row r="2662" spans="1:13" hidden="1" x14ac:dyDescent="0.2">
      <c r="A2662" t="s">
        <v>5</v>
      </c>
      <c r="B2662" s="1">
        <v>44393.113518518519</v>
      </c>
      <c r="C2662" s="1">
        <v>44393.114386574074</v>
      </c>
      <c r="D2662">
        <v>1.25</v>
      </c>
      <c r="E2662">
        <v>342063</v>
      </c>
      <c r="F2662">
        <v>337</v>
      </c>
      <c r="G2662" t="s">
        <v>43</v>
      </c>
      <c r="H2662" t="s">
        <v>25</v>
      </c>
      <c r="I2662">
        <f>tbl_Fact[[#This Row],[Duration]] / 60</f>
        <v>2.0833333333333332E-2</v>
      </c>
      <c r="J2662">
        <f>IF(OR(G2662="Run Time", G2662="CC (Changeover Cleaning)"), I2662, 0)</f>
        <v>2.0833333333333332E-2</v>
      </c>
      <c r="K2662">
        <f>IF(G2662&lt;&gt;"PM (Maintenance)", I2662, 0)</f>
        <v>2.0833333333333332E-2</v>
      </c>
      <c r="L2662" s="5">
        <f>MAX(tbl_Fact[[#This Row],[TotalBiscuitsMade]],tbl_Fact[[#This Row],[GoodMadeBiscuits]])</f>
        <v>342063</v>
      </c>
      <c r="M2662" s="5">
        <f>IF(tbl_Fact[[#This Row],[Operating_Hours]]&gt;0,tbl_Fact[[#This Row],[Operating_Hours]]*51840,0)</f>
        <v>1080</v>
      </c>
    </row>
    <row r="2663" spans="1:13" hidden="1" x14ac:dyDescent="0.2">
      <c r="A2663" t="s">
        <v>5</v>
      </c>
      <c r="B2663" s="1">
        <v>44393.114386574074</v>
      </c>
      <c r="C2663" s="1">
        <v>44393.11515046296</v>
      </c>
      <c r="D2663">
        <v>1.1000000238418599</v>
      </c>
      <c r="E2663">
        <v>660</v>
      </c>
      <c r="F2663">
        <v>1012</v>
      </c>
      <c r="G2663" t="s">
        <v>44</v>
      </c>
      <c r="H2663" t="s">
        <v>25</v>
      </c>
      <c r="I2663">
        <f>tbl_Fact[[#This Row],[Duration]] / 60</f>
        <v>1.8333333730697666E-2</v>
      </c>
      <c r="J2663">
        <f>IF(OR(G2663="Run Time", G2663="CC (Changeover Cleaning)"), I2663, 0)</f>
        <v>0</v>
      </c>
      <c r="K2663">
        <f>IF(G2663&lt;&gt;"PM (Maintenance)", I2663, 0)</f>
        <v>1.8333333730697666E-2</v>
      </c>
      <c r="L2663" s="5">
        <f>MAX(tbl_Fact[[#This Row],[TotalBiscuitsMade]],tbl_Fact[[#This Row],[GoodMadeBiscuits]])</f>
        <v>1012</v>
      </c>
      <c r="M2663" s="5">
        <f>IF(tbl_Fact[[#This Row],[Operating_Hours]]&gt;0,tbl_Fact[[#This Row],[Operating_Hours]]*51840,0)</f>
        <v>0</v>
      </c>
    </row>
    <row r="2664" spans="1:13" hidden="1" x14ac:dyDescent="0.2">
      <c r="A2664" t="s">
        <v>5</v>
      </c>
      <c r="B2664" s="1">
        <v>44393.11515046296</v>
      </c>
      <c r="C2664" s="1">
        <v>44393.115243055552</v>
      </c>
      <c r="D2664">
        <v>0.133333340287209</v>
      </c>
      <c r="E2664">
        <v>418</v>
      </c>
      <c r="F2664">
        <v>1044</v>
      </c>
      <c r="G2664" t="s">
        <v>43</v>
      </c>
      <c r="H2664" t="s">
        <v>25</v>
      </c>
      <c r="I2664">
        <f>tbl_Fact[[#This Row],[Duration]] / 60</f>
        <v>2.2222223381201502E-3</v>
      </c>
      <c r="J2664">
        <f>IF(OR(G2664="Run Time", G2664="CC (Changeover Cleaning)"), I2664, 0)</f>
        <v>2.2222223381201502E-3</v>
      </c>
      <c r="K2664">
        <f>IF(G2664&lt;&gt;"PM (Maintenance)", I2664, 0)</f>
        <v>2.2222223381201502E-3</v>
      </c>
      <c r="L2664" s="5">
        <f>MAX(tbl_Fact[[#This Row],[TotalBiscuitsMade]],tbl_Fact[[#This Row],[GoodMadeBiscuits]])</f>
        <v>1044</v>
      </c>
      <c r="M2664" s="5">
        <f>IF(tbl_Fact[[#This Row],[Operating_Hours]]&gt;0,tbl_Fact[[#This Row],[Operating_Hours]]*51840,0)</f>
        <v>115.20000600814859</v>
      </c>
    </row>
    <row r="2665" spans="1:13" hidden="1" x14ac:dyDescent="0.2">
      <c r="A2665" t="s">
        <v>5</v>
      </c>
      <c r="B2665" s="1">
        <v>44393.115243055552</v>
      </c>
      <c r="C2665" s="1">
        <v>44393.118750000001</v>
      </c>
      <c r="D2665">
        <v>5.0500001907348597</v>
      </c>
      <c r="E2665">
        <v>3700</v>
      </c>
      <c r="F2665">
        <v>4414</v>
      </c>
      <c r="G2665" t="s">
        <v>44</v>
      </c>
      <c r="H2665" t="s">
        <v>25</v>
      </c>
      <c r="I2665">
        <f>tbl_Fact[[#This Row],[Duration]] / 60</f>
        <v>8.4166669845580994E-2</v>
      </c>
      <c r="J2665">
        <f>IF(OR(G2665="Run Time", G2665="CC (Changeover Cleaning)"), I2665, 0)</f>
        <v>0</v>
      </c>
      <c r="K2665">
        <f>IF(G2665&lt;&gt;"PM (Maintenance)", I2665, 0)</f>
        <v>8.4166669845580994E-2</v>
      </c>
      <c r="L2665" s="5">
        <f>MAX(tbl_Fact[[#This Row],[TotalBiscuitsMade]],tbl_Fact[[#This Row],[GoodMadeBiscuits]])</f>
        <v>4414</v>
      </c>
      <c r="M2665" s="5">
        <f>IF(tbl_Fact[[#This Row],[Operating_Hours]]&gt;0,tbl_Fact[[#This Row],[Operating_Hours]]*51840,0)</f>
        <v>0</v>
      </c>
    </row>
    <row r="2666" spans="1:13" hidden="1" x14ac:dyDescent="0.2">
      <c r="A2666" t="s">
        <v>5</v>
      </c>
      <c r="B2666" s="1">
        <v>44393.118750000001</v>
      </c>
      <c r="C2666" s="1">
        <v>44393.120150462964</v>
      </c>
      <c r="D2666">
        <v>2.0166666507720898</v>
      </c>
      <c r="E2666">
        <v>4028</v>
      </c>
      <c r="F2666">
        <v>4290</v>
      </c>
      <c r="G2666" t="s">
        <v>43</v>
      </c>
      <c r="H2666" t="s">
        <v>25</v>
      </c>
      <c r="I2666">
        <f>tbl_Fact[[#This Row],[Duration]] / 60</f>
        <v>3.3611110846201497E-2</v>
      </c>
      <c r="J2666">
        <f>IF(OR(G2666="Run Time", G2666="CC (Changeover Cleaning)"), I2666, 0)</f>
        <v>3.3611110846201497E-2</v>
      </c>
      <c r="K2666">
        <f>IF(G2666&lt;&gt;"PM (Maintenance)", I2666, 0)</f>
        <v>3.3611110846201497E-2</v>
      </c>
      <c r="L2666" s="5">
        <f>MAX(tbl_Fact[[#This Row],[TotalBiscuitsMade]],tbl_Fact[[#This Row],[GoodMadeBiscuits]])</f>
        <v>4290</v>
      </c>
      <c r="M2666" s="5">
        <f>IF(tbl_Fact[[#This Row],[Operating_Hours]]&gt;0,tbl_Fact[[#This Row],[Operating_Hours]]*51840,0)</f>
        <v>1742.3999862670855</v>
      </c>
    </row>
    <row r="2667" spans="1:13" hidden="1" x14ac:dyDescent="0.2">
      <c r="A2667" t="s">
        <v>5</v>
      </c>
      <c r="B2667" s="1">
        <v>44393.120150462964</v>
      </c>
      <c r="C2667" s="1">
        <v>44393.120173611111</v>
      </c>
      <c r="D2667">
        <v>3.3333335071802098E-2</v>
      </c>
      <c r="E2667">
        <v>4144</v>
      </c>
      <c r="F2667">
        <v>4662</v>
      </c>
      <c r="G2667" t="s">
        <v>44</v>
      </c>
      <c r="H2667" t="s">
        <v>25</v>
      </c>
      <c r="I2667">
        <f>tbl_Fact[[#This Row],[Duration]] / 60</f>
        <v>5.5555558453003495E-4</v>
      </c>
      <c r="J2667">
        <f>IF(OR(G2667="Run Time", G2667="CC (Changeover Cleaning)"), I2667, 0)</f>
        <v>0</v>
      </c>
      <c r="K2667">
        <f>IF(G2667&lt;&gt;"PM (Maintenance)", I2667, 0)</f>
        <v>5.5555558453003495E-4</v>
      </c>
      <c r="L2667" s="5">
        <f>MAX(tbl_Fact[[#This Row],[TotalBiscuitsMade]],tbl_Fact[[#This Row],[GoodMadeBiscuits]])</f>
        <v>4662</v>
      </c>
      <c r="M2667" s="5">
        <f>IF(tbl_Fact[[#This Row],[Operating_Hours]]&gt;0,tbl_Fact[[#This Row],[Operating_Hours]]*51840,0)</f>
        <v>0</v>
      </c>
    </row>
    <row r="2668" spans="1:13" hidden="1" x14ac:dyDescent="0.2">
      <c r="A2668" t="s">
        <v>5</v>
      </c>
      <c r="B2668" s="1">
        <v>44393.120173611111</v>
      </c>
      <c r="C2668" s="1">
        <v>44393.120347222219</v>
      </c>
      <c r="D2668">
        <v>0.25</v>
      </c>
      <c r="E2668">
        <v>3893</v>
      </c>
      <c r="F2668">
        <v>4304</v>
      </c>
      <c r="G2668" t="s">
        <v>43</v>
      </c>
      <c r="H2668" t="s">
        <v>25</v>
      </c>
      <c r="I2668">
        <f>tbl_Fact[[#This Row],[Duration]] / 60</f>
        <v>4.1666666666666666E-3</v>
      </c>
      <c r="J2668">
        <f>IF(OR(G2668="Run Time", G2668="CC (Changeover Cleaning)"), I2668, 0)</f>
        <v>4.1666666666666666E-3</v>
      </c>
      <c r="K2668">
        <f>IF(G2668&lt;&gt;"PM (Maintenance)", I2668, 0)</f>
        <v>4.1666666666666666E-3</v>
      </c>
      <c r="L2668" s="5">
        <f>MAX(tbl_Fact[[#This Row],[TotalBiscuitsMade]],tbl_Fact[[#This Row],[GoodMadeBiscuits]])</f>
        <v>4304</v>
      </c>
      <c r="M2668" s="5">
        <f>IF(tbl_Fact[[#This Row],[Operating_Hours]]&gt;0,tbl_Fact[[#This Row],[Operating_Hours]]*51840,0)</f>
        <v>216</v>
      </c>
    </row>
    <row r="2669" spans="1:13" hidden="1" x14ac:dyDescent="0.2">
      <c r="A2669" t="s">
        <v>5</v>
      </c>
      <c r="B2669" s="1">
        <v>44393.120347222219</v>
      </c>
      <c r="C2669" s="1">
        <v>44393.121041666665</v>
      </c>
      <c r="D2669">
        <v>1</v>
      </c>
      <c r="E2669">
        <v>4272</v>
      </c>
      <c r="F2669">
        <v>4875</v>
      </c>
      <c r="G2669" t="s">
        <v>44</v>
      </c>
      <c r="H2669" t="s">
        <v>25</v>
      </c>
      <c r="I2669">
        <f>tbl_Fact[[#This Row],[Duration]] / 60</f>
        <v>1.6666666666666666E-2</v>
      </c>
      <c r="J2669">
        <f>IF(OR(G2669="Run Time", G2669="CC (Changeover Cleaning)"), I2669, 0)</f>
        <v>0</v>
      </c>
      <c r="K2669">
        <f>IF(G2669&lt;&gt;"PM (Maintenance)", I2669, 0)</f>
        <v>1.6666666666666666E-2</v>
      </c>
      <c r="L2669" s="5">
        <f>MAX(tbl_Fact[[#This Row],[TotalBiscuitsMade]],tbl_Fact[[#This Row],[GoodMadeBiscuits]])</f>
        <v>4875</v>
      </c>
      <c r="M2669" s="5">
        <f>IF(tbl_Fact[[#This Row],[Operating_Hours]]&gt;0,tbl_Fact[[#This Row],[Operating_Hours]]*51840,0)</f>
        <v>0</v>
      </c>
    </row>
    <row r="2670" spans="1:13" hidden="1" x14ac:dyDescent="0.2">
      <c r="A2670" t="s">
        <v>5</v>
      </c>
      <c r="B2670" s="1">
        <v>44393.121041666665</v>
      </c>
      <c r="C2670" s="1">
        <v>44393.121689814812</v>
      </c>
      <c r="D2670">
        <v>0.93333333730697599</v>
      </c>
      <c r="E2670">
        <v>4512</v>
      </c>
      <c r="F2670">
        <v>5033</v>
      </c>
      <c r="G2670" t="s">
        <v>43</v>
      </c>
      <c r="H2670" t="s">
        <v>25</v>
      </c>
      <c r="I2670">
        <f>tbl_Fact[[#This Row],[Duration]] / 60</f>
        <v>1.5555555621782933E-2</v>
      </c>
      <c r="J2670">
        <f>IF(OR(G2670="Run Time", G2670="CC (Changeover Cleaning)"), I2670, 0)</f>
        <v>1.5555555621782933E-2</v>
      </c>
      <c r="K2670">
        <f>IF(G2670&lt;&gt;"PM (Maintenance)", I2670, 0)</f>
        <v>1.5555555621782933E-2</v>
      </c>
      <c r="L2670" s="5">
        <f>MAX(tbl_Fact[[#This Row],[TotalBiscuitsMade]],tbl_Fact[[#This Row],[GoodMadeBiscuits]])</f>
        <v>5033</v>
      </c>
      <c r="M2670" s="5">
        <f>IF(tbl_Fact[[#This Row],[Operating_Hours]]&gt;0,tbl_Fact[[#This Row],[Operating_Hours]]*51840,0)</f>
        <v>806.4000034332272</v>
      </c>
    </row>
    <row r="2671" spans="1:13" hidden="1" x14ac:dyDescent="0.2">
      <c r="A2671" t="s">
        <v>5</v>
      </c>
      <c r="B2671" s="1">
        <v>44393.121689814812</v>
      </c>
      <c r="C2671" s="1">
        <v>44393.126469907409</v>
      </c>
      <c r="D2671">
        <v>6.8833332061767596</v>
      </c>
      <c r="E2671">
        <v>9314</v>
      </c>
      <c r="F2671">
        <v>9554</v>
      </c>
      <c r="G2671" t="s">
        <v>44</v>
      </c>
      <c r="H2671" t="s">
        <v>25</v>
      </c>
      <c r="I2671">
        <f>tbl_Fact[[#This Row],[Duration]] / 60</f>
        <v>0.114722220102946</v>
      </c>
      <c r="J2671">
        <f>IF(OR(G2671="Run Time", G2671="CC (Changeover Cleaning)"), I2671, 0)</f>
        <v>0</v>
      </c>
      <c r="K2671">
        <f>IF(G2671&lt;&gt;"PM (Maintenance)", I2671, 0)</f>
        <v>0.114722220102946</v>
      </c>
      <c r="L2671" s="5">
        <f>MAX(tbl_Fact[[#This Row],[TotalBiscuitsMade]],tbl_Fact[[#This Row],[GoodMadeBiscuits]])</f>
        <v>9554</v>
      </c>
      <c r="M2671" s="5">
        <f>IF(tbl_Fact[[#This Row],[Operating_Hours]]&gt;0,tbl_Fact[[#This Row],[Operating_Hours]]*51840,0)</f>
        <v>0</v>
      </c>
    </row>
    <row r="2672" spans="1:13" hidden="1" x14ac:dyDescent="0.2">
      <c r="A2672" t="s">
        <v>5</v>
      </c>
      <c r="B2672" s="1">
        <v>44393.126469907409</v>
      </c>
      <c r="C2672" s="1">
        <v>44393.128229166665</v>
      </c>
      <c r="D2672">
        <v>2.5333333015441899</v>
      </c>
      <c r="E2672">
        <v>9295</v>
      </c>
      <c r="F2672">
        <v>9870</v>
      </c>
      <c r="G2672" t="s">
        <v>43</v>
      </c>
      <c r="H2672" t="s">
        <v>25</v>
      </c>
      <c r="I2672">
        <f>tbl_Fact[[#This Row],[Duration]] / 60</f>
        <v>4.2222221692403167E-2</v>
      </c>
      <c r="J2672">
        <f>IF(OR(G2672="Run Time", G2672="CC (Changeover Cleaning)"), I2672, 0)</f>
        <v>4.2222221692403167E-2</v>
      </c>
      <c r="K2672">
        <f>IF(G2672&lt;&gt;"PM (Maintenance)", I2672, 0)</f>
        <v>4.2222221692403167E-2</v>
      </c>
      <c r="L2672" s="5">
        <f>MAX(tbl_Fact[[#This Row],[TotalBiscuitsMade]],tbl_Fact[[#This Row],[GoodMadeBiscuits]])</f>
        <v>9870</v>
      </c>
      <c r="M2672" s="5">
        <f>IF(tbl_Fact[[#This Row],[Operating_Hours]]&gt;0,tbl_Fact[[#This Row],[Operating_Hours]]*51840,0)</f>
        <v>2188.7999725341801</v>
      </c>
    </row>
    <row r="2673" spans="1:13" hidden="1" x14ac:dyDescent="0.2">
      <c r="A2673" t="s">
        <v>5</v>
      </c>
      <c r="B2673" s="1">
        <v>44393.128229166665</v>
      </c>
      <c r="C2673" s="1">
        <v>44393.12877314815</v>
      </c>
      <c r="D2673">
        <v>0.78333336114883401</v>
      </c>
      <c r="E2673">
        <v>9512</v>
      </c>
      <c r="F2673">
        <v>9811</v>
      </c>
      <c r="G2673" t="s">
        <v>44</v>
      </c>
      <c r="H2673" t="s">
        <v>25</v>
      </c>
      <c r="I2673">
        <f>tbl_Fact[[#This Row],[Duration]] / 60</f>
        <v>1.3055556019147234E-2</v>
      </c>
      <c r="J2673">
        <f>IF(OR(G2673="Run Time", G2673="CC (Changeover Cleaning)"), I2673, 0)</f>
        <v>0</v>
      </c>
      <c r="K2673">
        <f>IF(G2673&lt;&gt;"PM (Maintenance)", I2673, 0)</f>
        <v>1.3055556019147234E-2</v>
      </c>
      <c r="L2673" s="5">
        <f>MAX(tbl_Fact[[#This Row],[TotalBiscuitsMade]],tbl_Fact[[#This Row],[GoodMadeBiscuits]])</f>
        <v>9811</v>
      </c>
      <c r="M2673" s="5">
        <f>IF(tbl_Fact[[#This Row],[Operating_Hours]]&gt;0,tbl_Fact[[#This Row],[Operating_Hours]]*51840,0)</f>
        <v>0</v>
      </c>
    </row>
    <row r="2674" spans="1:13" hidden="1" x14ac:dyDescent="0.2">
      <c r="A2674" t="s">
        <v>5</v>
      </c>
      <c r="B2674" s="1">
        <v>44393.12877314815</v>
      </c>
      <c r="C2674" s="1">
        <v>44393.129895833335</v>
      </c>
      <c r="D2674">
        <v>1.61666667461395</v>
      </c>
      <c r="E2674">
        <v>9382</v>
      </c>
      <c r="F2674">
        <v>10141</v>
      </c>
      <c r="G2674" t="s">
        <v>43</v>
      </c>
      <c r="H2674" t="s">
        <v>25</v>
      </c>
      <c r="I2674">
        <f>tbl_Fact[[#This Row],[Duration]] / 60</f>
        <v>2.6944444576899165E-2</v>
      </c>
      <c r="J2674">
        <f>IF(OR(G2674="Run Time", G2674="CC (Changeover Cleaning)"), I2674, 0)</f>
        <v>2.6944444576899165E-2</v>
      </c>
      <c r="K2674">
        <f>IF(G2674&lt;&gt;"PM (Maintenance)", I2674, 0)</f>
        <v>2.6944444576899165E-2</v>
      </c>
      <c r="L2674" s="5">
        <f>MAX(tbl_Fact[[#This Row],[TotalBiscuitsMade]],tbl_Fact[[#This Row],[GoodMadeBiscuits]])</f>
        <v>10141</v>
      </c>
      <c r="M2674" s="5">
        <f>IF(tbl_Fact[[#This Row],[Operating_Hours]]&gt;0,tbl_Fact[[#This Row],[Operating_Hours]]*51840,0)</f>
        <v>1396.8000068664528</v>
      </c>
    </row>
    <row r="2675" spans="1:13" hidden="1" x14ac:dyDescent="0.2">
      <c r="A2675" t="s">
        <v>5</v>
      </c>
      <c r="B2675" s="1">
        <v>44393.129895833335</v>
      </c>
      <c r="C2675" s="1">
        <v>44393.140601851854</v>
      </c>
      <c r="D2675">
        <v>15.4166669845581</v>
      </c>
      <c r="E2675">
        <v>20117</v>
      </c>
      <c r="F2675">
        <v>20559</v>
      </c>
      <c r="G2675" t="s">
        <v>44</v>
      </c>
      <c r="H2675" t="s">
        <v>25</v>
      </c>
      <c r="I2675">
        <f>tbl_Fact[[#This Row],[Duration]] / 60</f>
        <v>0.25694444974263503</v>
      </c>
      <c r="J2675">
        <f>IF(OR(G2675="Run Time", G2675="CC (Changeover Cleaning)"), I2675, 0)</f>
        <v>0</v>
      </c>
      <c r="K2675">
        <f>IF(G2675&lt;&gt;"PM (Maintenance)", I2675, 0)</f>
        <v>0.25694444974263503</v>
      </c>
      <c r="L2675" s="5">
        <f>MAX(tbl_Fact[[#This Row],[TotalBiscuitsMade]],tbl_Fact[[#This Row],[GoodMadeBiscuits]])</f>
        <v>20559</v>
      </c>
      <c r="M2675" s="5">
        <f>IF(tbl_Fact[[#This Row],[Operating_Hours]]&gt;0,tbl_Fact[[#This Row],[Operating_Hours]]*51840,0)</f>
        <v>0</v>
      </c>
    </row>
    <row r="2676" spans="1:13" hidden="1" x14ac:dyDescent="0.2">
      <c r="A2676" t="s">
        <v>5</v>
      </c>
      <c r="B2676" s="1">
        <v>44393.140601851854</v>
      </c>
      <c r="C2676" s="1">
        <v>44393.140763888892</v>
      </c>
      <c r="D2676">
        <v>0.233333334326744</v>
      </c>
      <c r="E2676">
        <v>20432</v>
      </c>
      <c r="F2676">
        <v>20766</v>
      </c>
      <c r="G2676" t="s">
        <v>43</v>
      </c>
      <c r="H2676" t="s">
        <v>25</v>
      </c>
      <c r="I2676">
        <f>tbl_Fact[[#This Row],[Duration]] / 60</f>
        <v>3.8888889054457332E-3</v>
      </c>
      <c r="J2676">
        <f>IF(OR(G2676="Run Time", G2676="CC (Changeover Cleaning)"), I2676, 0)</f>
        <v>3.8888889054457332E-3</v>
      </c>
      <c r="K2676">
        <f>IF(G2676&lt;&gt;"PM (Maintenance)", I2676, 0)</f>
        <v>3.8888889054457332E-3</v>
      </c>
      <c r="L2676" s="5">
        <f>MAX(tbl_Fact[[#This Row],[TotalBiscuitsMade]],tbl_Fact[[#This Row],[GoodMadeBiscuits]])</f>
        <v>20766</v>
      </c>
      <c r="M2676" s="5">
        <f>IF(tbl_Fact[[#This Row],[Operating_Hours]]&gt;0,tbl_Fact[[#This Row],[Operating_Hours]]*51840,0)</f>
        <v>201.6000008583068</v>
      </c>
    </row>
    <row r="2677" spans="1:13" hidden="1" x14ac:dyDescent="0.2">
      <c r="A2677" t="s">
        <v>5</v>
      </c>
      <c r="B2677" s="1">
        <v>44393.140763888892</v>
      </c>
      <c r="C2677" s="1">
        <v>44393.141469907408</v>
      </c>
      <c r="D2677">
        <v>1.0166666507720901</v>
      </c>
      <c r="E2677">
        <v>20487</v>
      </c>
      <c r="F2677">
        <v>21000</v>
      </c>
      <c r="G2677" t="s">
        <v>44</v>
      </c>
      <c r="H2677" t="s">
        <v>25</v>
      </c>
      <c r="I2677">
        <f>tbl_Fact[[#This Row],[Duration]] / 60</f>
        <v>1.6944444179534834E-2</v>
      </c>
      <c r="J2677">
        <f>IF(OR(G2677="Run Time", G2677="CC (Changeover Cleaning)"), I2677, 0)</f>
        <v>0</v>
      </c>
      <c r="K2677">
        <f>IF(G2677&lt;&gt;"PM (Maintenance)", I2677, 0)</f>
        <v>1.6944444179534834E-2</v>
      </c>
      <c r="L2677" s="5">
        <f>MAX(tbl_Fact[[#This Row],[TotalBiscuitsMade]],tbl_Fact[[#This Row],[GoodMadeBiscuits]])</f>
        <v>21000</v>
      </c>
      <c r="M2677" s="5">
        <f>IF(tbl_Fact[[#This Row],[Operating_Hours]]&gt;0,tbl_Fact[[#This Row],[Operating_Hours]]*51840,0)</f>
        <v>0</v>
      </c>
    </row>
    <row r="2678" spans="1:13" hidden="1" x14ac:dyDescent="0.2">
      <c r="A2678" t="s">
        <v>5</v>
      </c>
      <c r="B2678" s="1">
        <v>44393.141469907408</v>
      </c>
      <c r="C2678" s="1">
        <v>44393.146805555552</v>
      </c>
      <c r="D2678">
        <v>7.6833333969116202</v>
      </c>
      <c r="E2678">
        <v>20632</v>
      </c>
      <c r="F2678">
        <v>21279</v>
      </c>
      <c r="G2678" t="s">
        <v>43</v>
      </c>
      <c r="H2678" t="s">
        <v>25</v>
      </c>
      <c r="I2678">
        <f>tbl_Fact[[#This Row],[Duration]] / 60</f>
        <v>0.12805555661519366</v>
      </c>
      <c r="J2678">
        <f>IF(OR(G2678="Run Time", G2678="CC (Changeover Cleaning)"), I2678, 0)</f>
        <v>0.12805555661519366</v>
      </c>
      <c r="K2678">
        <f>IF(G2678&lt;&gt;"PM (Maintenance)", I2678, 0)</f>
        <v>0.12805555661519366</v>
      </c>
      <c r="L2678" s="5">
        <f>MAX(tbl_Fact[[#This Row],[TotalBiscuitsMade]],tbl_Fact[[#This Row],[GoodMadeBiscuits]])</f>
        <v>21279</v>
      </c>
      <c r="M2678" s="5">
        <f>IF(tbl_Fact[[#This Row],[Operating_Hours]]&gt;0,tbl_Fact[[#This Row],[Operating_Hours]]*51840,0)</f>
        <v>6638.4000549316397</v>
      </c>
    </row>
    <row r="2679" spans="1:13" hidden="1" x14ac:dyDescent="0.2">
      <c r="A2679" t="s">
        <v>5</v>
      </c>
      <c r="B2679" s="1">
        <v>44393.146805555552</v>
      </c>
      <c r="C2679" s="1">
        <v>44393.154803240737</v>
      </c>
      <c r="D2679">
        <v>11.5166664123535</v>
      </c>
      <c r="E2679">
        <v>28629</v>
      </c>
      <c r="F2679">
        <v>28976</v>
      </c>
      <c r="G2679" t="s">
        <v>44</v>
      </c>
      <c r="H2679" t="s">
        <v>25</v>
      </c>
      <c r="I2679">
        <f>tbl_Fact[[#This Row],[Duration]] / 60</f>
        <v>0.19194444020589166</v>
      </c>
      <c r="J2679">
        <f>IF(OR(G2679="Run Time", G2679="CC (Changeover Cleaning)"), I2679, 0)</f>
        <v>0</v>
      </c>
      <c r="K2679">
        <f>IF(G2679&lt;&gt;"PM (Maintenance)", I2679, 0)</f>
        <v>0.19194444020589166</v>
      </c>
      <c r="L2679" s="5">
        <f>MAX(tbl_Fact[[#This Row],[TotalBiscuitsMade]],tbl_Fact[[#This Row],[GoodMadeBiscuits]])</f>
        <v>28976</v>
      </c>
      <c r="M2679" s="5">
        <f>IF(tbl_Fact[[#This Row],[Operating_Hours]]&gt;0,tbl_Fact[[#This Row],[Operating_Hours]]*51840,0)</f>
        <v>0</v>
      </c>
    </row>
    <row r="2680" spans="1:13" hidden="1" x14ac:dyDescent="0.2">
      <c r="A2680" t="s">
        <v>5</v>
      </c>
      <c r="B2680" s="1">
        <v>44393.154803240737</v>
      </c>
      <c r="C2680" s="1">
        <v>44393.156354166669</v>
      </c>
      <c r="D2680">
        <v>2.2333333492279102</v>
      </c>
      <c r="E2680">
        <v>28502</v>
      </c>
      <c r="F2680">
        <v>29321</v>
      </c>
      <c r="G2680" t="s">
        <v>43</v>
      </c>
      <c r="H2680" t="s">
        <v>25</v>
      </c>
      <c r="I2680">
        <f>tbl_Fact[[#This Row],[Duration]] / 60</f>
        <v>3.7222222487131834E-2</v>
      </c>
      <c r="J2680">
        <f>IF(OR(G2680="Run Time", G2680="CC (Changeover Cleaning)"), I2680, 0)</f>
        <v>3.7222222487131834E-2</v>
      </c>
      <c r="K2680">
        <f>IF(G2680&lt;&gt;"PM (Maintenance)", I2680, 0)</f>
        <v>3.7222222487131834E-2</v>
      </c>
      <c r="L2680" s="5">
        <f>MAX(tbl_Fact[[#This Row],[TotalBiscuitsMade]],tbl_Fact[[#This Row],[GoodMadeBiscuits]])</f>
        <v>29321</v>
      </c>
      <c r="M2680" s="5">
        <f>IF(tbl_Fact[[#This Row],[Operating_Hours]]&gt;0,tbl_Fact[[#This Row],[Operating_Hours]]*51840,0)</f>
        <v>1929.6000137329142</v>
      </c>
    </row>
    <row r="2681" spans="1:13" hidden="1" x14ac:dyDescent="0.2">
      <c r="A2681" t="s">
        <v>5</v>
      </c>
      <c r="B2681" s="1">
        <v>44393.156354166669</v>
      </c>
      <c r="C2681" s="1">
        <v>44393.166006944448</v>
      </c>
      <c r="D2681">
        <v>13.8999996185303</v>
      </c>
      <c r="E2681">
        <v>37117</v>
      </c>
      <c r="F2681">
        <v>37633</v>
      </c>
      <c r="G2681" t="s">
        <v>44</v>
      </c>
      <c r="H2681" t="s">
        <v>25</v>
      </c>
      <c r="I2681">
        <f>tbl_Fact[[#This Row],[Duration]] / 60</f>
        <v>0.23166666030883834</v>
      </c>
      <c r="J2681">
        <f>IF(OR(G2681="Run Time", G2681="CC (Changeover Cleaning)"), I2681, 0)</f>
        <v>0</v>
      </c>
      <c r="K2681">
        <f>IF(G2681&lt;&gt;"PM (Maintenance)", I2681, 0)</f>
        <v>0.23166666030883834</v>
      </c>
      <c r="L2681" s="5">
        <f>MAX(tbl_Fact[[#This Row],[TotalBiscuitsMade]],tbl_Fact[[#This Row],[GoodMadeBiscuits]])</f>
        <v>37633</v>
      </c>
      <c r="M2681" s="5">
        <f>IF(tbl_Fact[[#This Row],[Operating_Hours]]&gt;0,tbl_Fact[[#This Row],[Operating_Hours]]*51840,0)</f>
        <v>0</v>
      </c>
    </row>
    <row r="2682" spans="1:13" hidden="1" x14ac:dyDescent="0.2">
      <c r="A2682" t="s">
        <v>5</v>
      </c>
      <c r="B2682" s="1">
        <v>44393.166006944448</v>
      </c>
      <c r="C2682" s="1">
        <v>44393.168715277781</v>
      </c>
      <c r="D2682">
        <v>3.9000000953674299</v>
      </c>
      <c r="E2682">
        <v>37313</v>
      </c>
      <c r="F2682">
        <v>37660</v>
      </c>
      <c r="G2682" t="s">
        <v>43</v>
      </c>
      <c r="H2682" t="s">
        <v>25</v>
      </c>
      <c r="I2682">
        <f>tbl_Fact[[#This Row],[Duration]] / 60</f>
        <v>6.5000001589457165E-2</v>
      </c>
      <c r="J2682">
        <f>IF(OR(G2682="Run Time", G2682="CC (Changeover Cleaning)"), I2682, 0)</f>
        <v>6.5000001589457165E-2</v>
      </c>
      <c r="K2682">
        <f>IF(G2682&lt;&gt;"PM (Maintenance)", I2682, 0)</f>
        <v>6.5000001589457165E-2</v>
      </c>
      <c r="L2682" s="5">
        <f>MAX(tbl_Fact[[#This Row],[TotalBiscuitsMade]],tbl_Fact[[#This Row],[GoodMadeBiscuits]])</f>
        <v>37660</v>
      </c>
      <c r="M2682" s="5">
        <f>IF(tbl_Fact[[#This Row],[Operating_Hours]]&gt;0,tbl_Fact[[#This Row],[Operating_Hours]]*51840,0)</f>
        <v>3369.6000823974596</v>
      </c>
    </row>
    <row r="2683" spans="1:13" hidden="1" x14ac:dyDescent="0.2">
      <c r="A2683" t="s">
        <v>5</v>
      </c>
      <c r="B2683" s="1">
        <v>44393.168715277781</v>
      </c>
      <c r="C2683" s="1">
        <v>44393.181574074071</v>
      </c>
      <c r="D2683">
        <v>18.516666412353501</v>
      </c>
      <c r="E2683">
        <v>50377</v>
      </c>
      <c r="F2683">
        <v>50909</v>
      </c>
      <c r="G2683" t="s">
        <v>44</v>
      </c>
      <c r="H2683" t="s">
        <v>25</v>
      </c>
      <c r="I2683">
        <f>tbl_Fact[[#This Row],[Duration]] / 60</f>
        <v>0.30861110687255838</v>
      </c>
      <c r="J2683">
        <f>IF(OR(G2683="Run Time", G2683="CC (Changeover Cleaning)"), I2683, 0)</f>
        <v>0</v>
      </c>
      <c r="K2683">
        <f>IF(G2683&lt;&gt;"PM (Maintenance)", I2683, 0)</f>
        <v>0.30861110687255838</v>
      </c>
      <c r="L2683" s="5">
        <f>MAX(tbl_Fact[[#This Row],[TotalBiscuitsMade]],tbl_Fact[[#This Row],[GoodMadeBiscuits]])</f>
        <v>50909</v>
      </c>
      <c r="M2683" s="5">
        <f>IF(tbl_Fact[[#This Row],[Operating_Hours]]&gt;0,tbl_Fact[[#This Row],[Operating_Hours]]*51840,0)</f>
        <v>0</v>
      </c>
    </row>
    <row r="2684" spans="1:13" hidden="1" x14ac:dyDescent="0.2">
      <c r="A2684" t="s">
        <v>5</v>
      </c>
      <c r="B2684" s="1">
        <v>44393.181574074071</v>
      </c>
      <c r="C2684" s="1">
        <v>44393.18340277778</v>
      </c>
      <c r="D2684">
        <v>2.63333344459534</v>
      </c>
      <c r="E2684">
        <v>50083</v>
      </c>
      <c r="F2684">
        <v>50940</v>
      </c>
      <c r="G2684" t="s">
        <v>43</v>
      </c>
      <c r="H2684" t="s">
        <v>25</v>
      </c>
      <c r="I2684">
        <f>tbl_Fact[[#This Row],[Duration]] / 60</f>
        <v>4.3888890743255665E-2</v>
      </c>
      <c r="J2684">
        <f>IF(OR(G2684="Run Time", G2684="CC (Changeover Cleaning)"), I2684, 0)</f>
        <v>4.3888890743255665E-2</v>
      </c>
      <c r="K2684">
        <f>IF(G2684&lt;&gt;"PM (Maintenance)", I2684, 0)</f>
        <v>4.3888890743255665E-2</v>
      </c>
      <c r="L2684" s="5">
        <f>MAX(tbl_Fact[[#This Row],[TotalBiscuitsMade]],tbl_Fact[[#This Row],[GoodMadeBiscuits]])</f>
        <v>50940</v>
      </c>
      <c r="M2684" s="5">
        <f>IF(tbl_Fact[[#This Row],[Operating_Hours]]&gt;0,tbl_Fact[[#This Row],[Operating_Hours]]*51840,0)</f>
        <v>2275.2000961303738</v>
      </c>
    </row>
    <row r="2685" spans="1:13" hidden="1" x14ac:dyDescent="0.2">
      <c r="A2685" t="s">
        <v>5</v>
      </c>
      <c r="B2685" s="1">
        <v>44393.18340277778</v>
      </c>
      <c r="C2685" s="1">
        <v>44393.190486111111</v>
      </c>
      <c r="D2685">
        <v>10.199999809265099</v>
      </c>
      <c r="E2685">
        <v>57139</v>
      </c>
      <c r="F2685">
        <v>57720</v>
      </c>
      <c r="G2685" t="s">
        <v>44</v>
      </c>
      <c r="H2685" t="s">
        <v>25</v>
      </c>
      <c r="I2685">
        <f>tbl_Fact[[#This Row],[Duration]] / 60</f>
        <v>0.16999999682108499</v>
      </c>
      <c r="J2685">
        <f>IF(OR(G2685="Run Time", G2685="CC (Changeover Cleaning)"), I2685, 0)</f>
        <v>0</v>
      </c>
      <c r="K2685">
        <f>IF(G2685&lt;&gt;"PM (Maintenance)", I2685, 0)</f>
        <v>0.16999999682108499</v>
      </c>
      <c r="L2685" s="5">
        <f>MAX(tbl_Fact[[#This Row],[TotalBiscuitsMade]],tbl_Fact[[#This Row],[GoodMadeBiscuits]])</f>
        <v>57720</v>
      </c>
      <c r="M2685" s="5">
        <f>IF(tbl_Fact[[#This Row],[Operating_Hours]]&gt;0,tbl_Fact[[#This Row],[Operating_Hours]]*51840,0)</f>
        <v>0</v>
      </c>
    </row>
    <row r="2686" spans="1:13" hidden="1" x14ac:dyDescent="0.2">
      <c r="A2686" t="s">
        <v>5</v>
      </c>
      <c r="B2686" s="1">
        <v>44393.190486111111</v>
      </c>
      <c r="C2686" s="1">
        <v>44393.190821759257</v>
      </c>
      <c r="D2686">
        <v>0.483333319425583</v>
      </c>
      <c r="E2686">
        <v>57088</v>
      </c>
      <c r="F2686">
        <v>57452</v>
      </c>
      <c r="G2686" t="s">
        <v>43</v>
      </c>
      <c r="H2686" t="s">
        <v>25</v>
      </c>
      <c r="I2686">
        <f>tbl_Fact[[#This Row],[Duration]] / 60</f>
        <v>8.0555553237597159E-3</v>
      </c>
      <c r="J2686">
        <f>IF(OR(G2686="Run Time", G2686="CC (Changeover Cleaning)"), I2686, 0)</f>
        <v>8.0555553237597159E-3</v>
      </c>
      <c r="K2686">
        <f>IF(G2686&lt;&gt;"PM (Maintenance)", I2686, 0)</f>
        <v>8.0555553237597159E-3</v>
      </c>
      <c r="L2686" s="5">
        <f>MAX(tbl_Fact[[#This Row],[TotalBiscuitsMade]],tbl_Fact[[#This Row],[GoodMadeBiscuits]])</f>
        <v>57452</v>
      </c>
      <c r="M2686" s="5">
        <f>IF(tbl_Fact[[#This Row],[Operating_Hours]]&gt;0,tbl_Fact[[#This Row],[Operating_Hours]]*51840,0)</f>
        <v>417.59998798370367</v>
      </c>
    </row>
    <row r="2687" spans="1:13" hidden="1" x14ac:dyDescent="0.2">
      <c r="A2687" t="s">
        <v>5</v>
      </c>
      <c r="B2687" s="1">
        <v>44393.190821759257</v>
      </c>
      <c r="C2687" s="1">
        <v>44393.191979166666</v>
      </c>
      <c r="D2687">
        <v>1.6666666269302399</v>
      </c>
      <c r="E2687">
        <v>57494</v>
      </c>
      <c r="F2687">
        <v>58034</v>
      </c>
      <c r="G2687" t="s">
        <v>44</v>
      </c>
      <c r="H2687" t="s">
        <v>25</v>
      </c>
      <c r="I2687">
        <f>tbl_Fact[[#This Row],[Duration]] / 60</f>
        <v>2.7777777115503999E-2</v>
      </c>
      <c r="J2687">
        <f>IF(OR(G2687="Run Time", G2687="CC (Changeover Cleaning)"), I2687, 0)</f>
        <v>0</v>
      </c>
      <c r="K2687">
        <f>IF(G2687&lt;&gt;"PM (Maintenance)", I2687, 0)</f>
        <v>2.7777777115503999E-2</v>
      </c>
      <c r="L2687" s="5">
        <f>MAX(tbl_Fact[[#This Row],[TotalBiscuitsMade]],tbl_Fact[[#This Row],[GoodMadeBiscuits]])</f>
        <v>58034</v>
      </c>
      <c r="M2687" s="5">
        <f>IF(tbl_Fact[[#This Row],[Operating_Hours]]&gt;0,tbl_Fact[[#This Row],[Operating_Hours]]*51840,0)</f>
        <v>0</v>
      </c>
    </row>
    <row r="2688" spans="1:13" hidden="1" x14ac:dyDescent="0.2">
      <c r="A2688" t="s">
        <v>5</v>
      </c>
      <c r="B2688" s="1">
        <v>44393.191979166666</v>
      </c>
      <c r="C2688" s="1">
        <v>44393.194594907407</v>
      </c>
      <c r="D2688">
        <v>3.7666666507720898</v>
      </c>
      <c r="E2688">
        <v>57768</v>
      </c>
      <c r="F2688">
        <v>57903</v>
      </c>
      <c r="G2688" t="s">
        <v>43</v>
      </c>
      <c r="H2688" t="s">
        <v>25</v>
      </c>
      <c r="I2688">
        <f>tbl_Fact[[#This Row],[Duration]] / 60</f>
        <v>6.2777777512868158E-2</v>
      </c>
      <c r="J2688">
        <f>IF(OR(G2688="Run Time", G2688="CC (Changeover Cleaning)"), I2688, 0)</f>
        <v>6.2777777512868158E-2</v>
      </c>
      <c r="K2688">
        <f>IF(G2688&lt;&gt;"PM (Maintenance)", I2688, 0)</f>
        <v>6.2777777512868158E-2</v>
      </c>
      <c r="L2688" s="5">
        <f>MAX(tbl_Fact[[#This Row],[TotalBiscuitsMade]],tbl_Fact[[#This Row],[GoodMadeBiscuits]])</f>
        <v>57903</v>
      </c>
      <c r="M2688" s="5">
        <f>IF(tbl_Fact[[#This Row],[Operating_Hours]]&gt;0,tbl_Fact[[#This Row],[Operating_Hours]]*51840,0)</f>
        <v>3254.3999862670853</v>
      </c>
    </row>
    <row r="2689" spans="1:13" hidden="1" x14ac:dyDescent="0.2">
      <c r="A2689" t="s">
        <v>5</v>
      </c>
      <c r="B2689" s="1">
        <v>44393.194594907407</v>
      </c>
      <c r="C2689" s="1">
        <v>44393.195081018515</v>
      </c>
      <c r="D2689">
        <v>0.69999998807907104</v>
      </c>
      <c r="E2689">
        <v>57963</v>
      </c>
      <c r="F2689">
        <v>58389</v>
      </c>
      <c r="G2689" t="s">
        <v>44</v>
      </c>
      <c r="H2689" t="s">
        <v>25</v>
      </c>
      <c r="I2689">
        <f>tbl_Fact[[#This Row],[Duration]] / 60</f>
        <v>1.1666666467984517E-2</v>
      </c>
      <c r="J2689">
        <f>IF(OR(G2689="Run Time", G2689="CC (Changeover Cleaning)"), I2689, 0)</f>
        <v>0</v>
      </c>
      <c r="K2689">
        <f>IF(G2689&lt;&gt;"PM (Maintenance)", I2689, 0)</f>
        <v>1.1666666467984517E-2</v>
      </c>
      <c r="L2689" s="5">
        <f>MAX(tbl_Fact[[#This Row],[TotalBiscuitsMade]],tbl_Fact[[#This Row],[GoodMadeBiscuits]])</f>
        <v>58389</v>
      </c>
      <c r="M2689" s="5">
        <f>IF(tbl_Fact[[#This Row],[Operating_Hours]]&gt;0,tbl_Fact[[#This Row],[Operating_Hours]]*51840,0)</f>
        <v>0</v>
      </c>
    </row>
    <row r="2690" spans="1:13" hidden="1" x14ac:dyDescent="0.2">
      <c r="A2690" t="s">
        <v>5</v>
      </c>
      <c r="B2690" s="1">
        <v>44393.195081018515</v>
      </c>
      <c r="C2690" s="1">
        <v>44393.196469907409</v>
      </c>
      <c r="D2690">
        <v>2</v>
      </c>
      <c r="E2690">
        <v>57910</v>
      </c>
      <c r="F2690">
        <v>58456</v>
      </c>
      <c r="G2690" t="s">
        <v>43</v>
      </c>
      <c r="H2690" t="s">
        <v>25</v>
      </c>
      <c r="I2690">
        <f>tbl_Fact[[#This Row],[Duration]] / 60</f>
        <v>3.3333333333333333E-2</v>
      </c>
      <c r="J2690">
        <f>IF(OR(G2690="Run Time", G2690="CC (Changeover Cleaning)"), I2690, 0)</f>
        <v>3.3333333333333333E-2</v>
      </c>
      <c r="K2690">
        <f>IF(G2690&lt;&gt;"PM (Maintenance)", I2690, 0)</f>
        <v>3.3333333333333333E-2</v>
      </c>
      <c r="L2690" s="5">
        <f>MAX(tbl_Fact[[#This Row],[TotalBiscuitsMade]],tbl_Fact[[#This Row],[GoodMadeBiscuits]])</f>
        <v>58456</v>
      </c>
      <c r="M2690" s="5">
        <f>IF(tbl_Fact[[#This Row],[Operating_Hours]]&gt;0,tbl_Fact[[#This Row],[Operating_Hours]]*51840,0)</f>
        <v>1728</v>
      </c>
    </row>
    <row r="2691" spans="1:13" hidden="1" x14ac:dyDescent="0.2">
      <c r="A2691" t="s">
        <v>5</v>
      </c>
      <c r="B2691" s="1">
        <v>44393.196469907409</v>
      </c>
      <c r="C2691" s="1">
        <v>44393.198483796295</v>
      </c>
      <c r="D2691">
        <v>2.9000000953674299</v>
      </c>
      <c r="E2691">
        <v>59817</v>
      </c>
      <c r="F2691">
        <v>60408</v>
      </c>
      <c r="G2691" t="s">
        <v>44</v>
      </c>
      <c r="H2691" t="s">
        <v>25</v>
      </c>
      <c r="I2691">
        <f>tbl_Fact[[#This Row],[Duration]] / 60</f>
        <v>4.8333334922790495E-2</v>
      </c>
      <c r="J2691">
        <f>IF(OR(G2691="Run Time", G2691="CC (Changeover Cleaning)"), I2691, 0)</f>
        <v>0</v>
      </c>
      <c r="K2691">
        <f>IF(G2691&lt;&gt;"PM (Maintenance)", I2691, 0)</f>
        <v>4.8333334922790495E-2</v>
      </c>
      <c r="L2691" s="5">
        <f>MAX(tbl_Fact[[#This Row],[TotalBiscuitsMade]],tbl_Fact[[#This Row],[GoodMadeBiscuits]])</f>
        <v>60408</v>
      </c>
      <c r="M2691" s="5">
        <f>IF(tbl_Fact[[#This Row],[Operating_Hours]]&gt;0,tbl_Fact[[#This Row],[Operating_Hours]]*51840,0)</f>
        <v>0</v>
      </c>
    </row>
    <row r="2692" spans="1:13" hidden="1" x14ac:dyDescent="0.2">
      <c r="A2692" t="s">
        <v>5</v>
      </c>
      <c r="B2692" s="1">
        <v>44393.198483796295</v>
      </c>
      <c r="C2692" s="1">
        <v>44393.201770833337</v>
      </c>
      <c r="D2692">
        <v>4.7333331108093297</v>
      </c>
      <c r="E2692">
        <v>59908</v>
      </c>
      <c r="F2692">
        <v>60169</v>
      </c>
      <c r="G2692" t="s">
        <v>43</v>
      </c>
      <c r="H2692" t="s">
        <v>25</v>
      </c>
      <c r="I2692">
        <f>tbl_Fact[[#This Row],[Duration]] / 60</f>
        <v>7.8888885180155494E-2</v>
      </c>
      <c r="J2692">
        <f>IF(OR(G2692="Run Time", G2692="CC (Changeover Cleaning)"), I2692, 0)</f>
        <v>7.8888885180155494E-2</v>
      </c>
      <c r="K2692">
        <f>IF(G2692&lt;&gt;"PM (Maintenance)", I2692, 0)</f>
        <v>7.8888885180155494E-2</v>
      </c>
      <c r="L2692" s="5">
        <f>MAX(tbl_Fact[[#This Row],[TotalBiscuitsMade]],tbl_Fact[[#This Row],[GoodMadeBiscuits]])</f>
        <v>60169</v>
      </c>
      <c r="M2692" s="5">
        <f>IF(tbl_Fact[[#This Row],[Operating_Hours]]&gt;0,tbl_Fact[[#This Row],[Operating_Hours]]*51840,0)</f>
        <v>4089.599807739261</v>
      </c>
    </row>
    <row r="2693" spans="1:13" hidden="1" x14ac:dyDescent="0.2">
      <c r="A2693" t="s">
        <v>5</v>
      </c>
      <c r="B2693" s="1">
        <v>44393.201770833337</v>
      </c>
      <c r="C2693" s="1">
        <v>44393.202893518515</v>
      </c>
      <c r="D2693">
        <v>1.61666667461395</v>
      </c>
      <c r="E2693">
        <v>60806</v>
      </c>
      <c r="F2693">
        <v>61313</v>
      </c>
      <c r="G2693" t="s">
        <v>44</v>
      </c>
      <c r="H2693" t="s">
        <v>25</v>
      </c>
      <c r="I2693">
        <f>tbl_Fact[[#This Row],[Duration]] / 60</f>
        <v>2.6944444576899165E-2</v>
      </c>
      <c r="J2693">
        <f>IF(OR(G2693="Run Time", G2693="CC (Changeover Cleaning)"), I2693, 0)</f>
        <v>0</v>
      </c>
      <c r="K2693">
        <f>IF(G2693&lt;&gt;"PM (Maintenance)", I2693, 0)</f>
        <v>2.6944444576899165E-2</v>
      </c>
      <c r="L2693" s="5">
        <f>MAX(tbl_Fact[[#This Row],[TotalBiscuitsMade]],tbl_Fact[[#This Row],[GoodMadeBiscuits]])</f>
        <v>61313</v>
      </c>
      <c r="M2693" s="5">
        <f>IF(tbl_Fact[[#This Row],[Operating_Hours]]&gt;0,tbl_Fact[[#This Row],[Operating_Hours]]*51840,0)</f>
        <v>0</v>
      </c>
    </row>
    <row r="2694" spans="1:13" hidden="1" x14ac:dyDescent="0.2">
      <c r="A2694" t="s">
        <v>5</v>
      </c>
      <c r="B2694" s="1">
        <v>44393.202893518515</v>
      </c>
      <c r="C2694" s="1">
        <v>44393.203472222223</v>
      </c>
      <c r="D2694">
        <v>0.83333331346511796</v>
      </c>
      <c r="E2694">
        <v>60441</v>
      </c>
      <c r="F2694">
        <v>61125</v>
      </c>
      <c r="G2694" t="s">
        <v>43</v>
      </c>
      <c r="H2694" t="s">
        <v>25</v>
      </c>
      <c r="I2694">
        <f>tbl_Fact[[#This Row],[Duration]] / 60</f>
        <v>1.3888888557751966E-2</v>
      </c>
      <c r="J2694">
        <f>IF(OR(G2694="Run Time", G2694="CC (Changeover Cleaning)"), I2694, 0)</f>
        <v>1.3888888557751966E-2</v>
      </c>
      <c r="K2694">
        <f>IF(G2694&lt;&gt;"PM (Maintenance)", I2694, 0)</f>
        <v>1.3888888557751966E-2</v>
      </c>
      <c r="L2694" s="5">
        <f>MAX(tbl_Fact[[#This Row],[TotalBiscuitsMade]],tbl_Fact[[#This Row],[GoodMadeBiscuits]])</f>
        <v>61125</v>
      </c>
      <c r="M2694" s="5">
        <f>IF(tbl_Fact[[#This Row],[Operating_Hours]]&gt;0,tbl_Fact[[#This Row],[Operating_Hours]]*51840,0)</f>
        <v>719.99998283386196</v>
      </c>
    </row>
    <row r="2695" spans="1:13" hidden="1" x14ac:dyDescent="0.2">
      <c r="A2695" t="s">
        <v>5</v>
      </c>
      <c r="B2695" s="1">
        <v>44393.203472222223</v>
      </c>
      <c r="C2695" s="1">
        <v>44393.208784722221</v>
      </c>
      <c r="D2695">
        <v>7.6500000953674299</v>
      </c>
      <c r="E2695">
        <v>65850</v>
      </c>
      <c r="F2695">
        <v>66387</v>
      </c>
      <c r="G2695" t="s">
        <v>44</v>
      </c>
      <c r="H2695" t="s">
        <v>25</v>
      </c>
      <c r="I2695">
        <f>tbl_Fact[[#This Row],[Duration]] / 60</f>
        <v>0.12750000158945715</v>
      </c>
      <c r="J2695">
        <f>IF(OR(G2695="Run Time", G2695="CC (Changeover Cleaning)"), I2695, 0)</f>
        <v>0</v>
      </c>
      <c r="K2695">
        <f>IF(G2695&lt;&gt;"PM (Maintenance)", I2695, 0)</f>
        <v>0.12750000158945715</v>
      </c>
      <c r="L2695" s="5">
        <f>MAX(tbl_Fact[[#This Row],[TotalBiscuitsMade]],tbl_Fact[[#This Row],[GoodMadeBiscuits]])</f>
        <v>66387</v>
      </c>
      <c r="M2695" s="5">
        <f>IF(tbl_Fact[[#This Row],[Operating_Hours]]&gt;0,tbl_Fact[[#This Row],[Operating_Hours]]*51840,0)</f>
        <v>0</v>
      </c>
    </row>
    <row r="2696" spans="1:13" hidden="1" x14ac:dyDescent="0.2">
      <c r="A2696" t="s">
        <v>5</v>
      </c>
      <c r="B2696" s="1">
        <v>44393.208784722221</v>
      </c>
      <c r="C2696" s="1">
        <v>44393.212280092594</v>
      </c>
      <c r="D2696">
        <v>5.0333333015441903</v>
      </c>
      <c r="E2696">
        <v>65633</v>
      </c>
      <c r="F2696">
        <v>66554</v>
      </c>
      <c r="G2696" t="s">
        <v>43</v>
      </c>
      <c r="H2696" t="s">
        <v>25</v>
      </c>
      <c r="I2696">
        <f>tbl_Fact[[#This Row],[Duration]] / 60</f>
        <v>8.3888888359069838E-2</v>
      </c>
      <c r="J2696">
        <f>IF(OR(G2696="Run Time", G2696="CC (Changeover Cleaning)"), I2696, 0)</f>
        <v>8.3888888359069838E-2</v>
      </c>
      <c r="K2696">
        <f>IF(G2696&lt;&gt;"PM (Maintenance)", I2696, 0)</f>
        <v>8.3888888359069838E-2</v>
      </c>
      <c r="L2696" s="5">
        <f>MAX(tbl_Fact[[#This Row],[TotalBiscuitsMade]],tbl_Fact[[#This Row],[GoodMadeBiscuits]])</f>
        <v>66554</v>
      </c>
      <c r="M2696" s="5">
        <f>IF(tbl_Fact[[#This Row],[Operating_Hours]]&gt;0,tbl_Fact[[#This Row],[Operating_Hours]]*51840,0)</f>
        <v>4348.7999725341806</v>
      </c>
    </row>
    <row r="2697" spans="1:13" hidden="1" x14ac:dyDescent="0.2">
      <c r="A2697" t="s">
        <v>5</v>
      </c>
      <c r="B2697" s="1">
        <v>44393.212280092594</v>
      </c>
      <c r="C2697" s="1">
        <v>44393.213055555556</v>
      </c>
      <c r="D2697">
        <v>1.11666667461395</v>
      </c>
      <c r="E2697">
        <v>66442</v>
      </c>
      <c r="F2697">
        <v>66903</v>
      </c>
      <c r="G2697" t="s">
        <v>44</v>
      </c>
      <c r="H2697" t="s">
        <v>25</v>
      </c>
      <c r="I2697">
        <f>tbl_Fact[[#This Row],[Duration]] / 60</f>
        <v>1.8611111243565834E-2</v>
      </c>
      <c r="J2697">
        <f>IF(OR(G2697="Run Time", G2697="CC (Changeover Cleaning)"), I2697, 0)</f>
        <v>0</v>
      </c>
      <c r="K2697">
        <f>IF(G2697&lt;&gt;"PM (Maintenance)", I2697, 0)</f>
        <v>1.8611111243565834E-2</v>
      </c>
      <c r="L2697" s="5">
        <f>MAX(tbl_Fact[[#This Row],[TotalBiscuitsMade]],tbl_Fact[[#This Row],[GoodMadeBiscuits]])</f>
        <v>66903</v>
      </c>
      <c r="M2697" s="5">
        <f>IF(tbl_Fact[[#This Row],[Operating_Hours]]&gt;0,tbl_Fact[[#This Row],[Operating_Hours]]*51840,0)</f>
        <v>0</v>
      </c>
    </row>
    <row r="2698" spans="1:13" hidden="1" x14ac:dyDescent="0.2">
      <c r="A2698" t="s">
        <v>5</v>
      </c>
      <c r="B2698" s="1">
        <v>44393.213055555556</v>
      </c>
      <c r="C2698" s="1">
        <v>44393.214247685188</v>
      </c>
      <c r="D2698">
        <v>1.7166666984558101</v>
      </c>
      <c r="E2698">
        <v>66279</v>
      </c>
      <c r="F2698">
        <v>66936</v>
      </c>
      <c r="G2698" t="s">
        <v>43</v>
      </c>
      <c r="H2698" t="s">
        <v>25</v>
      </c>
      <c r="I2698">
        <f>tbl_Fact[[#This Row],[Duration]] / 60</f>
        <v>2.8611111640930168E-2</v>
      </c>
      <c r="J2698">
        <f>IF(OR(G2698="Run Time", G2698="CC (Changeover Cleaning)"), I2698, 0)</f>
        <v>2.8611111640930168E-2</v>
      </c>
      <c r="K2698">
        <f>IF(G2698&lt;&gt;"PM (Maintenance)", I2698, 0)</f>
        <v>2.8611111640930168E-2</v>
      </c>
      <c r="L2698" s="5">
        <f>MAX(tbl_Fact[[#This Row],[TotalBiscuitsMade]],tbl_Fact[[#This Row],[GoodMadeBiscuits]])</f>
        <v>66936</v>
      </c>
      <c r="M2698" s="5">
        <f>IF(tbl_Fact[[#This Row],[Operating_Hours]]&gt;0,tbl_Fact[[#This Row],[Operating_Hours]]*51840,0)</f>
        <v>1483.2000274658199</v>
      </c>
    </row>
    <row r="2699" spans="1:13" hidden="1" x14ac:dyDescent="0.2">
      <c r="A2699" t="s">
        <v>5</v>
      </c>
      <c r="B2699" s="1">
        <v>44393.214247685188</v>
      </c>
      <c r="C2699" s="1">
        <v>44393.215208333335</v>
      </c>
      <c r="D2699">
        <v>1.38333332538605</v>
      </c>
      <c r="E2699">
        <v>66762</v>
      </c>
      <c r="F2699">
        <v>67208</v>
      </c>
      <c r="G2699" t="s">
        <v>44</v>
      </c>
      <c r="H2699" t="s">
        <v>25</v>
      </c>
      <c r="I2699">
        <f>tbl_Fact[[#This Row],[Duration]] / 60</f>
        <v>2.3055555423100834E-2</v>
      </c>
      <c r="J2699">
        <f>IF(OR(G2699="Run Time", G2699="CC (Changeover Cleaning)"), I2699, 0)</f>
        <v>0</v>
      </c>
      <c r="K2699">
        <f>IF(G2699&lt;&gt;"PM (Maintenance)", I2699, 0)</f>
        <v>2.3055555423100834E-2</v>
      </c>
      <c r="L2699" s="5">
        <f>MAX(tbl_Fact[[#This Row],[TotalBiscuitsMade]],tbl_Fact[[#This Row],[GoodMadeBiscuits]])</f>
        <v>67208</v>
      </c>
      <c r="M2699" s="5">
        <f>IF(tbl_Fact[[#This Row],[Operating_Hours]]&gt;0,tbl_Fact[[#This Row],[Operating_Hours]]*51840,0)</f>
        <v>0</v>
      </c>
    </row>
    <row r="2700" spans="1:13" hidden="1" x14ac:dyDescent="0.2">
      <c r="A2700" t="s">
        <v>5</v>
      </c>
      <c r="B2700" s="1">
        <v>44393.215208333335</v>
      </c>
      <c r="C2700" s="1">
        <v>44393.217152777775</v>
      </c>
      <c r="D2700">
        <v>2.7999999523162802</v>
      </c>
      <c r="E2700">
        <v>66663</v>
      </c>
      <c r="F2700">
        <v>67385</v>
      </c>
      <c r="G2700" t="s">
        <v>43</v>
      </c>
      <c r="H2700" t="s">
        <v>25</v>
      </c>
      <c r="I2700">
        <f>tbl_Fact[[#This Row],[Duration]] / 60</f>
        <v>4.6666665871938004E-2</v>
      </c>
      <c r="J2700">
        <f>IF(OR(G2700="Run Time", G2700="CC (Changeover Cleaning)"), I2700, 0)</f>
        <v>4.6666665871938004E-2</v>
      </c>
      <c r="K2700">
        <f>IF(G2700&lt;&gt;"PM (Maintenance)", I2700, 0)</f>
        <v>4.6666665871938004E-2</v>
      </c>
      <c r="L2700" s="5">
        <f>MAX(tbl_Fact[[#This Row],[TotalBiscuitsMade]],tbl_Fact[[#This Row],[GoodMadeBiscuits]])</f>
        <v>67385</v>
      </c>
      <c r="M2700" s="5">
        <f>IF(tbl_Fact[[#This Row],[Operating_Hours]]&gt;0,tbl_Fact[[#This Row],[Operating_Hours]]*51840,0)</f>
        <v>2419.1999588012663</v>
      </c>
    </row>
    <row r="2701" spans="1:13" hidden="1" x14ac:dyDescent="0.2">
      <c r="A2701" t="s">
        <v>5</v>
      </c>
      <c r="B2701" s="1">
        <v>44393.217152777775</v>
      </c>
      <c r="C2701" s="1">
        <v>44393.228310185186</v>
      </c>
      <c r="D2701">
        <v>16.066667556762699</v>
      </c>
      <c r="E2701">
        <v>78293</v>
      </c>
      <c r="F2701">
        <v>78694</v>
      </c>
      <c r="G2701" t="s">
        <v>44</v>
      </c>
      <c r="H2701" t="s">
        <v>25</v>
      </c>
      <c r="I2701">
        <f>tbl_Fact[[#This Row],[Duration]] / 60</f>
        <v>0.26777779261271167</v>
      </c>
      <c r="J2701">
        <f>IF(OR(G2701="Run Time", G2701="CC (Changeover Cleaning)"), I2701, 0)</f>
        <v>0</v>
      </c>
      <c r="K2701">
        <f>IF(G2701&lt;&gt;"PM (Maintenance)", I2701, 0)</f>
        <v>0.26777779261271167</v>
      </c>
      <c r="L2701" s="5">
        <f>MAX(tbl_Fact[[#This Row],[TotalBiscuitsMade]],tbl_Fact[[#This Row],[GoodMadeBiscuits]])</f>
        <v>78694</v>
      </c>
      <c r="M2701" s="5">
        <f>IF(tbl_Fact[[#This Row],[Operating_Hours]]&gt;0,tbl_Fact[[#This Row],[Operating_Hours]]*51840,0)</f>
        <v>0</v>
      </c>
    </row>
    <row r="2702" spans="1:13" hidden="1" x14ac:dyDescent="0.2">
      <c r="A2702" t="s">
        <v>5</v>
      </c>
      <c r="B2702" s="1">
        <v>44393.228310185186</v>
      </c>
      <c r="C2702" s="1">
        <v>44393.244733796295</v>
      </c>
      <c r="D2702">
        <v>23.649999618530298</v>
      </c>
      <c r="E2702">
        <v>78043</v>
      </c>
      <c r="F2702">
        <v>78609</v>
      </c>
      <c r="G2702" t="s">
        <v>43</v>
      </c>
      <c r="H2702" t="s">
        <v>25</v>
      </c>
      <c r="I2702">
        <f>tbl_Fact[[#This Row],[Duration]] / 60</f>
        <v>0.39416666030883829</v>
      </c>
      <c r="J2702">
        <f>IF(OR(G2702="Run Time", G2702="CC (Changeover Cleaning)"), I2702, 0)</f>
        <v>0.39416666030883829</v>
      </c>
      <c r="K2702">
        <f>IF(G2702&lt;&gt;"PM (Maintenance)", I2702, 0)</f>
        <v>0.39416666030883829</v>
      </c>
      <c r="L2702" s="5">
        <f>MAX(tbl_Fact[[#This Row],[TotalBiscuitsMade]],tbl_Fact[[#This Row],[GoodMadeBiscuits]])</f>
        <v>78609</v>
      </c>
      <c r="M2702" s="5">
        <f>IF(tbl_Fact[[#This Row],[Operating_Hours]]&gt;0,tbl_Fact[[#This Row],[Operating_Hours]]*51840,0)</f>
        <v>20433.599670410178</v>
      </c>
    </row>
    <row r="2703" spans="1:13" hidden="1" x14ac:dyDescent="0.2">
      <c r="A2703" t="s">
        <v>5</v>
      </c>
      <c r="B2703" s="1">
        <v>44393.244733796295</v>
      </c>
      <c r="C2703" s="1">
        <v>44393.246018518519</v>
      </c>
      <c r="D2703">
        <v>1.8500000238418599</v>
      </c>
      <c r="E2703">
        <v>79112</v>
      </c>
      <c r="F2703">
        <v>79874</v>
      </c>
      <c r="G2703" t="s">
        <v>44</v>
      </c>
      <c r="H2703" t="s">
        <v>25</v>
      </c>
      <c r="I2703">
        <f>tbl_Fact[[#This Row],[Duration]] / 60</f>
        <v>3.0833333730697667E-2</v>
      </c>
      <c r="J2703">
        <f>IF(OR(G2703="Run Time", G2703="CC (Changeover Cleaning)"), I2703, 0)</f>
        <v>0</v>
      </c>
      <c r="K2703">
        <f>IF(G2703&lt;&gt;"PM (Maintenance)", I2703, 0)</f>
        <v>3.0833333730697667E-2</v>
      </c>
      <c r="L2703" s="5">
        <f>MAX(tbl_Fact[[#This Row],[TotalBiscuitsMade]],tbl_Fact[[#This Row],[GoodMadeBiscuits]])</f>
        <v>79874</v>
      </c>
      <c r="M2703" s="5">
        <f>IF(tbl_Fact[[#This Row],[Operating_Hours]]&gt;0,tbl_Fact[[#This Row],[Operating_Hours]]*51840,0)</f>
        <v>0</v>
      </c>
    </row>
    <row r="2704" spans="1:13" hidden="1" x14ac:dyDescent="0.2">
      <c r="A2704" t="s">
        <v>5</v>
      </c>
      <c r="B2704" s="1">
        <v>44393.246018518519</v>
      </c>
      <c r="C2704" s="1">
        <v>44393.24726851852</v>
      </c>
      <c r="D2704">
        <v>1.79999995231628</v>
      </c>
      <c r="E2704">
        <v>79013</v>
      </c>
      <c r="F2704">
        <v>79492</v>
      </c>
      <c r="G2704" t="s">
        <v>43</v>
      </c>
      <c r="H2704" t="s">
        <v>25</v>
      </c>
      <c r="I2704">
        <f>tbl_Fact[[#This Row],[Duration]] / 60</f>
        <v>2.9999999205271334E-2</v>
      </c>
      <c r="J2704">
        <f>IF(OR(G2704="Run Time", G2704="CC (Changeover Cleaning)"), I2704, 0)</f>
        <v>2.9999999205271334E-2</v>
      </c>
      <c r="K2704">
        <f>IF(G2704&lt;&gt;"PM (Maintenance)", I2704, 0)</f>
        <v>2.9999999205271334E-2</v>
      </c>
      <c r="L2704" s="5">
        <f>MAX(tbl_Fact[[#This Row],[TotalBiscuitsMade]],tbl_Fact[[#This Row],[GoodMadeBiscuits]])</f>
        <v>79492</v>
      </c>
      <c r="M2704" s="5">
        <f>IF(tbl_Fact[[#This Row],[Operating_Hours]]&gt;0,tbl_Fact[[#This Row],[Operating_Hours]]*51840,0)</f>
        <v>1555.1999588012659</v>
      </c>
    </row>
    <row r="2705" spans="1:13" hidden="1" x14ac:dyDescent="0.2">
      <c r="A2705" t="s">
        <v>5</v>
      </c>
      <c r="B2705" s="1">
        <v>44393.24726851852</v>
      </c>
      <c r="C2705" s="1">
        <v>44393.247407407405</v>
      </c>
      <c r="D2705">
        <v>0.20000000298023199</v>
      </c>
      <c r="E2705">
        <v>79144</v>
      </c>
      <c r="F2705">
        <v>79592</v>
      </c>
      <c r="G2705" t="s">
        <v>44</v>
      </c>
      <c r="H2705" t="s">
        <v>25</v>
      </c>
      <c r="I2705">
        <f>tbl_Fact[[#This Row],[Duration]] / 60</f>
        <v>3.3333333830038664E-3</v>
      </c>
      <c r="J2705">
        <f>IF(OR(G2705="Run Time", G2705="CC (Changeover Cleaning)"), I2705, 0)</f>
        <v>0</v>
      </c>
      <c r="K2705">
        <f>IF(G2705&lt;&gt;"PM (Maintenance)", I2705, 0)</f>
        <v>3.3333333830038664E-3</v>
      </c>
      <c r="L2705" s="5">
        <f>MAX(tbl_Fact[[#This Row],[TotalBiscuitsMade]],tbl_Fact[[#This Row],[GoodMadeBiscuits]])</f>
        <v>79592</v>
      </c>
      <c r="M2705" s="5">
        <f>IF(tbl_Fact[[#This Row],[Operating_Hours]]&gt;0,tbl_Fact[[#This Row],[Operating_Hours]]*51840,0)</f>
        <v>0</v>
      </c>
    </row>
    <row r="2706" spans="1:13" hidden="1" x14ac:dyDescent="0.2">
      <c r="A2706" t="s">
        <v>5</v>
      </c>
      <c r="B2706" s="1">
        <v>44393.247407407405</v>
      </c>
      <c r="C2706" s="1">
        <v>44393.250057870369</v>
      </c>
      <c r="D2706">
        <v>3.8166666030883798</v>
      </c>
      <c r="E2706">
        <v>79066</v>
      </c>
      <c r="F2706">
        <v>79861</v>
      </c>
      <c r="G2706" t="s">
        <v>43</v>
      </c>
      <c r="H2706" t="s">
        <v>25</v>
      </c>
      <c r="I2706">
        <f>tbl_Fact[[#This Row],[Duration]] / 60</f>
        <v>6.3611110051472991E-2</v>
      </c>
      <c r="J2706">
        <f>IF(OR(G2706="Run Time", G2706="CC (Changeover Cleaning)"), I2706, 0)</f>
        <v>6.3611110051472991E-2</v>
      </c>
      <c r="K2706">
        <f>IF(G2706&lt;&gt;"PM (Maintenance)", I2706, 0)</f>
        <v>6.3611110051472991E-2</v>
      </c>
      <c r="L2706" s="5">
        <f>MAX(tbl_Fact[[#This Row],[TotalBiscuitsMade]],tbl_Fact[[#This Row],[GoodMadeBiscuits]])</f>
        <v>79861</v>
      </c>
      <c r="M2706" s="5">
        <f>IF(tbl_Fact[[#This Row],[Operating_Hours]]&gt;0,tbl_Fact[[#This Row],[Operating_Hours]]*51840,0)</f>
        <v>3297.5999450683598</v>
      </c>
    </row>
    <row r="2707" spans="1:13" hidden="1" x14ac:dyDescent="0.2">
      <c r="A2707" t="s">
        <v>5</v>
      </c>
      <c r="B2707" s="1">
        <v>44393.250057870369</v>
      </c>
      <c r="C2707" s="1">
        <v>44393.250821759262</v>
      </c>
      <c r="D2707">
        <v>1.1000000238418599</v>
      </c>
      <c r="E2707">
        <v>79802</v>
      </c>
      <c r="F2707">
        <v>80463</v>
      </c>
      <c r="G2707" t="s">
        <v>44</v>
      </c>
      <c r="H2707" t="s">
        <v>25</v>
      </c>
      <c r="I2707">
        <f>tbl_Fact[[#This Row],[Duration]] / 60</f>
        <v>1.8333333730697666E-2</v>
      </c>
      <c r="J2707">
        <f>IF(OR(G2707="Run Time", G2707="CC (Changeover Cleaning)"), I2707, 0)</f>
        <v>0</v>
      </c>
      <c r="K2707">
        <f>IF(G2707&lt;&gt;"PM (Maintenance)", I2707, 0)</f>
        <v>1.8333333730697666E-2</v>
      </c>
      <c r="L2707" s="5">
        <f>MAX(tbl_Fact[[#This Row],[TotalBiscuitsMade]],tbl_Fact[[#This Row],[GoodMadeBiscuits]])</f>
        <v>80463</v>
      </c>
      <c r="M2707" s="5">
        <f>IF(tbl_Fact[[#This Row],[Operating_Hours]]&gt;0,tbl_Fact[[#This Row],[Operating_Hours]]*51840,0)</f>
        <v>0</v>
      </c>
    </row>
    <row r="2708" spans="1:13" hidden="1" x14ac:dyDescent="0.2">
      <c r="A2708" t="s">
        <v>5</v>
      </c>
      <c r="B2708" s="1">
        <v>44393.250821759262</v>
      </c>
      <c r="C2708" s="1">
        <v>44393.263414351852</v>
      </c>
      <c r="D2708">
        <v>18.1333332061768</v>
      </c>
      <c r="E2708">
        <v>79762</v>
      </c>
      <c r="F2708">
        <v>80110</v>
      </c>
      <c r="G2708" t="s">
        <v>43</v>
      </c>
      <c r="H2708" t="s">
        <v>25</v>
      </c>
      <c r="I2708">
        <f>tbl_Fact[[#This Row],[Duration]] / 60</f>
        <v>0.30222222010294669</v>
      </c>
      <c r="J2708">
        <f>IF(OR(G2708="Run Time", G2708="CC (Changeover Cleaning)"), I2708, 0)</f>
        <v>0.30222222010294669</v>
      </c>
      <c r="K2708">
        <f>IF(G2708&lt;&gt;"PM (Maintenance)", I2708, 0)</f>
        <v>0.30222222010294669</v>
      </c>
      <c r="L2708" s="5">
        <f>MAX(tbl_Fact[[#This Row],[TotalBiscuitsMade]],tbl_Fact[[#This Row],[GoodMadeBiscuits]])</f>
        <v>80110</v>
      </c>
      <c r="M2708" s="5">
        <f>IF(tbl_Fact[[#This Row],[Operating_Hours]]&gt;0,tbl_Fact[[#This Row],[Operating_Hours]]*51840,0)</f>
        <v>15667.199890136757</v>
      </c>
    </row>
    <row r="2709" spans="1:13" hidden="1" x14ac:dyDescent="0.2">
      <c r="A2709" t="s">
        <v>5</v>
      </c>
      <c r="B2709" s="1">
        <v>44393.263414351852</v>
      </c>
      <c r="C2709" s="1">
        <v>44393.264999999999</v>
      </c>
      <c r="D2709">
        <v>2.2833333015441899</v>
      </c>
      <c r="E2709">
        <v>81046</v>
      </c>
      <c r="F2709">
        <v>81639</v>
      </c>
      <c r="G2709" t="s">
        <v>44</v>
      </c>
      <c r="H2709" t="s">
        <v>25</v>
      </c>
      <c r="I2709">
        <f>tbl_Fact[[#This Row],[Duration]] / 60</f>
        <v>3.8055555025736501E-2</v>
      </c>
      <c r="J2709">
        <f>IF(OR(G2709="Run Time", G2709="CC (Changeover Cleaning)"), I2709, 0)</f>
        <v>0</v>
      </c>
      <c r="K2709">
        <f>IF(G2709&lt;&gt;"PM (Maintenance)", I2709, 0)</f>
        <v>3.8055555025736501E-2</v>
      </c>
      <c r="L2709" s="5">
        <f>MAX(tbl_Fact[[#This Row],[TotalBiscuitsMade]],tbl_Fact[[#This Row],[GoodMadeBiscuits]])</f>
        <v>81639</v>
      </c>
      <c r="M2709" s="5">
        <f>IF(tbl_Fact[[#This Row],[Operating_Hours]]&gt;0,tbl_Fact[[#This Row],[Operating_Hours]]*51840,0)</f>
        <v>0</v>
      </c>
    </row>
    <row r="2710" spans="1:13" hidden="1" x14ac:dyDescent="0.2">
      <c r="A2710" t="s">
        <v>5</v>
      </c>
      <c r="B2710" s="1">
        <v>44393.264999999999</v>
      </c>
      <c r="C2710" s="1">
        <v>44393.293136574073</v>
      </c>
      <c r="D2710">
        <v>40.516666412353501</v>
      </c>
      <c r="E2710">
        <v>81073</v>
      </c>
      <c r="F2710">
        <v>83</v>
      </c>
      <c r="G2710" t="s">
        <v>43</v>
      </c>
      <c r="H2710" t="s">
        <v>25</v>
      </c>
      <c r="I2710">
        <f>tbl_Fact[[#This Row],[Duration]] / 60</f>
        <v>0.67527777353922502</v>
      </c>
      <c r="J2710">
        <f>IF(OR(G2710="Run Time", G2710="CC (Changeover Cleaning)"), I2710, 0)</f>
        <v>0.67527777353922502</v>
      </c>
      <c r="K2710">
        <f>IF(G2710&lt;&gt;"PM (Maintenance)", I2710, 0)</f>
        <v>0.67527777353922502</v>
      </c>
      <c r="L2710" s="5">
        <f>MAX(tbl_Fact[[#This Row],[TotalBiscuitsMade]],tbl_Fact[[#This Row],[GoodMadeBiscuits]])</f>
        <v>81073</v>
      </c>
      <c r="M2710" s="5">
        <f>IF(tbl_Fact[[#This Row],[Operating_Hours]]&gt;0,tbl_Fact[[#This Row],[Operating_Hours]]*51840,0)</f>
        <v>35006.399780273423</v>
      </c>
    </row>
    <row r="2711" spans="1:13" hidden="1" x14ac:dyDescent="0.2">
      <c r="A2711" t="s">
        <v>5</v>
      </c>
      <c r="B2711" s="1">
        <v>44393.264999999999</v>
      </c>
      <c r="C2711" s="1">
        <v>44393.264999999999</v>
      </c>
      <c r="D2711">
        <v>0</v>
      </c>
      <c r="E2711">
        <v>81167</v>
      </c>
      <c r="F2711">
        <v>455</v>
      </c>
      <c r="G2711" t="s">
        <v>43</v>
      </c>
      <c r="H2711" t="s">
        <v>25</v>
      </c>
      <c r="I2711">
        <f>tbl_Fact[[#This Row],[Duration]] / 60</f>
        <v>0</v>
      </c>
      <c r="J2711">
        <f>IF(OR(G2711="Run Time", G2711="CC (Changeover Cleaning)"), I2711, 0)</f>
        <v>0</v>
      </c>
      <c r="K2711">
        <f>IF(G2711&lt;&gt;"PM (Maintenance)", I2711, 0)</f>
        <v>0</v>
      </c>
      <c r="L2711" s="5">
        <f>MAX(tbl_Fact[[#This Row],[TotalBiscuitsMade]],tbl_Fact[[#This Row],[GoodMadeBiscuits]])</f>
        <v>81167</v>
      </c>
      <c r="M2711" s="5">
        <f>IF(tbl_Fact[[#This Row],[Operating_Hours]]&gt;0,tbl_Fact[[#This Row],[Operating_Hours]]*51840,0)</f>
        <v>0</v>
      </c>
    </row>
    <row r="2712" spans="1:13" hidden="1" x14ac:dyDescent="0.2">
      <c r="A2712" t="s">
        <v>5</v>
      </c>
      <c r="B2712" s="1">
        <v>44393.293136574073</v>
      </c>
      <c r="C2712" s="1">
        <v>44393.29315972222</v>
      </c>
      <c r="D2712">
        <v>3.3333335071802098E-2</v>
      </c>
      <c r="E2712">
        <v>81183</v>
      </c>
      <c r="F2712">
        <v>218</v>
      </c>
      <c r="G2712" t="s">
        <v>44</v>
      </c>
      <c r="H2712" t="s">
        <v>25</v>
      </c>
      <c r="I2712">
        <f>tbl_Fact[[#This Row],[Duration]] / 60</f>
        <v>5.5555558453003495E-4</v>
      </c>
      <c r="J2712">
        <f>IF(OR(G2712="Run Time", G2712="CC (Changeover Cleaning)"), I2712, 0)</f>
        <v>0</v>
      </c>
      <c r="K2712">
        <f>IF(G2712&lt;&gt;"PM (Maintenance)", I2712, 0)</f>
        <v>5.5555558453003495E-4</v>
      </c>
      <c r="L2712" s="5">
        <f>MAX(tbl_Fact[[#This Row],[TotalBiscuitsMade]],tbl_Fact[[#This Row],[GoodMadeBiscuits]])</f>
        <v>81183</v>
      </c>
      <c r="M2712" s="5">
        <f>IF(tbl_Fact[[#This Row],[Operating_Hours]]&gt;0,tbl_Fact[[#This Row],[Operating_Hours]]*51840,0)</f>
        <v>0</v>
      </c>
    </row>
    <row r="2713" spans="1:13" hidden="1" x14ac:dyDescent="0.2">
      <c r="A2713" t="s">
        <v>5</v>
      </c>
      <c r="B2713" s="1">
        <v>44393.29315972222</v>
      </c>
      <c r="C2713" s="1">
        <v>44393.293333333335</v>
      </c>
      <c r="D2713">
        <v>0.25</v>
      </c>
      <c r="E2713">
        <v>81137</v>
      </c>
      <c r="F2713">
        <v>149</v>
      </c>
      <c r="G2713" t="s">
        <v>43</v>
      </c>
      <c r="H2713" t="s">
        <v>25</v>
      </c>
      <c r="I2713">
        <f>tbl_Fact[[#This Row],[Duration]] / 60</f>
        <v>4.1666666666666666E-3</v>
      </c>
      <c r="J2713">
        <f>IF(OR(G2713="Run Time", G2713="CC (Changeover Cleaning)"), I2713, 0)</f>
        <v>4.1666666666666666E-3</v>
      </c>
      <c r="K2713">
        <f>IF(G2713&lt;&gt;"PM (Maintenance)", I2713, 0)</f>
        <v>4.1666666666666666E-3</v>
      </c>
      <c r="L2713" s="5">
        <f>MAX(tbl_Fact[[#This Row],[TotalBiscuitsMade]],tbl_Fact[[#This Row],[GoodMadeBiscuits]])</f>
        <v>81137</v>
      </c>
      <c r="M2713" s="5">
        <f>IF(tbl_Fact[[#This Row],[Operating_Hours]]&gt;0,tbl_Fact[[#This Row],[Operating_Hours]]*51840,0)</f>
        <v>216</v>
      </c>
    </row>
    <row r="2714" spans="1:13" hidden="1" x14ac:dyDescent="0.2">
      <c r="A2714" t="s">
        <v>5</v>
      </c>
      <c r="B2714" s="1">
        <v>44393.293333333335</v>
      </c>
      <c r="C2714" s="1">
        <v>44393.306157407409</v>
      </c>
      <c r="D2714">
        <v>18.466667175293001</v>
      </c>
      <c r="E2714">
        <v>94028</v>
      </c>
      <c r="F2714">
        <v>13119</v>
      </c>
      <c r="G2714" t="s">
        <v>44</v>
      </c>
      <c r="H2714" t="s">
        <v>25</v>
      </c>
      <c r="I2714">
        <f>tbl_Fact[[#This Row],[Duration]] / 60</f>
        <v>0.30777778625488333</v>
      </c>
      <c r="J2714">
        <f>IF(OR(G2714="Run Time", G2714="CC (Changeover Cleaning)"), I2714, 0)</f>
        <v>0</v>
      </c>
      <c r="K2714">
        <f>IF(G2714&lt;&gt;"PM (Maintenance)", I2714, 0)</f>
        <v>0.30777778625488333</v>
      </c>
      <c r="L2714" s="5">
        <f>MAX(tbl_Fact[[#This Row],[TotalBiscuitsMade]],tbl_Fact[[#This Row],[GoodMadeBiscuits]])</f>
        <v>94028</v>
      </c>
      <c r="M2714" s="5">
        <f>IF(tbl_Fact[[#This Row],[Operating_Hours]]&gt;0,tbl_Fact[[#This Row],[Operating_Hours]]*51840,0)</f>
        <v>0</v>
      </c>
    </row>
    <row r="2715" spans="1:13" hidden="1" x14ac:dyDescent="0.2">
      <c r="A2715" t="s">
        <v>5</v>
      </c>
      <c r="B2715" s="1">
        <v>44393.306157407409</v>
      </c>
      <c r="C2715" s="1">
        <v>44393.308356481481</v>
      </c>
      <c r="D2715">
        <v>3.1666667461395299</v>
      </c>
      <c r="E2715">
        <v>93824</v>
      </c>
      <c r="F2715">
        <v>12843</v>
      </c>
      <c r="G2715" t="s">
        <v>43</v>
      </c>
      <c r="H2715" t="s">
        <v>25</v>
      </c>
      <c r="I2715">
        <f>tbl_Fact[[#This Row],[Duration]] / 60</f>
        <v>5.2777779102325499E-2</v>
      </c>
      <c r="J2715">
        <f>IF(OR(G2715="Run Time", G2715="CC (Changeover Cleaning)"), I2715, 0)</f>
        <v>5.2777779102325499E-2</v>
      </c>
      <c r="K2715">
        <f>IF(G2715&lt;&gt;"PM (Maintenance)", I2715, 0)</f>
        <v>5.2777779102325499E-2</v>
      </c>
      <c r="L2715" s="5">
        <f>MAX(tbl_Fact[[#This Row],[TotalBiscuitsMade]],tbl_Fact[[#This Row],[GoodMadeBiscuits]])</f>
        <v>93824</v>
      </c>
      <c r="M2715" s="5">
        <f>IF(tbl_Fact[[#This Row],[Operating_Hours]]&gt;0,tbl_Fact[[#This Row],[Operating_Hours]]*51840,0)</f>
        <v>2736.000068664554</v>
      </c>
    </row>
    <row r="2716" spans="1:13" hidden="1" x14ac:dyDescent="0.2">
      <c r="A2716" t="s">
        <v>5</v>
      </c>
      <c r="B2716" s="1">
        <v>44393.308356481481</v>
      </c>
      <c r="C2716" s="1">
        <v>44393.311064814814</v>
      </c>
      <c r="D2716">
        <v>3.9000000953674299</v>
      </c>
      <c r="E2716">
        <v>96168</v>
      </c>
      <c r="F2716">
        <v>15611</v>
      </c>
      <c r="G2716" t="s">
        <v>44</v>
      </c>
      <c r="H2716" t="s">
        <v>25</v>
      </c>
      <c r="I2716">
        <f>tbl_Fact[[#This Row],[Duration]] / 60</f>
        <v>6.5000001589457165E-2</v>
      </c>
      <c r="J2716">
        <f>IF(OR(G2716="Run Time", G2716="CC (Changeover Cleaning)"), I2716, 0)</f>
        <v>0</v>
      </c>
      <c r="K2716">
        <f>IF(G2716&lt;&gt;"PM (Maintenance)", I2716, 0)</f>
        <v>6.5000001589457165E-2</v>
      </c>
      <c r="L2716" s="5">
        <f>MAX(tbl_Fact[[#This Row],[TotalBiscuitsMade]],tbl_Fact[[#This Row],[GoodMadeBiscuits]])</f>
        <v>96168</v>
      </c>
      <c r="M2716" s="5">
        <f>IF(tbl_Fact[[#This Row],[Operating_Hours]]&gt;0,tbl_Fact[[#This Row],[Operating_Hours]]*51840,0)</f>
        <v>0</v>
      </c>
    </row>
    <row r="2717" spans="1:13" hidden="1" x14ac:dyDescent="0.2">
      <c r="A2717" t="s">
        <v>5</v>
      </c>
      <c r="B2717" s="1">
        <v>44393.311064814814</v>
      </c>
      <c r="C2717" s="1">
        <v>44393.31453703704</v>
      </c>
      <c r="D2717">
        <v>5</v>
      </c>
      <c r="E2717">
        <v>96214</v>
      </c>
      <c r="F2717">
        <v>15391</v>
      </c>
      <c r="G2717" t="s">
        <v>43</v>
      </c>
      <c r="H2717" t="s">
        <v>25</v>
      </c>
      <c r="I2717">
        <f>tbl_Fact[[#This Row],[Duration]] / 60</f>
        <v>8.3333333333333329E-2</v>
      </c>
      <c r="J2717">
        <f>IF(OR(G2717="Run Time", G2717="CC (Changeover Cleaning)"), I2717, 0)</f>
        <v>8.3333333333333329E-2</v>
      </c>
      <c r="K2717">
        <f>IF(G2717&lt;&gt;"PM (Maintenance)", I2717, 0)</f>
        <v>8.3333333333333329E-2</v>
      </c>
      <c r="L2717" s="5">
        <f>MAX(tbl_Fact[[#This Row],[TotalBiscuitsMade]],tbl_Fact[[#This Row],[GoodMadeBiscuits]])</f>
        <v>96214</v>
      </c>
      <c r="M2717" s="5">
        <f>IF(tbl_Fact[[#This Row],[Operating_Hours]]&gt;0,tbl_Fact[[#This Row],[Operating_Hours]]*51840,0)</f>
        <v>4320</v>
      </c>
    </row>
    <row r="2718" spans="1:13" hidden="1" x14ac:dyDescent="0.2">
      <c r="A2718" t="s">
        <v>5</v>
      </c>
      <c r="B2718" s="1">
        <v>44393.31453703704</v>
      </c>
      <c r="C2718" s="1">
        <v>44393.323703703703</v>
      </c>
      <c r="D2718">
        <v>13.199999809265099</v>
      </c>
      <c r="E2718">
        <v>105714</v>
      </c>
      <c r="F2718">
        <v>24846</v>
      </c>
      <c r="G2718" t="s">
        <v>44</v>
      </c>
      <c r="H2718" t="s">
        <v>25</v>
      </c>
      <c r="I2718">
        <f>tbl_Fact[[#This Row],[Duration]] / 60</f>
        <v>0.21999999682108498</v>
      </c>
      <c r="J2718">
        <f>IF(OR(G2718="Run Time", G2718="CC (Changeover Cleaning)"), I2718, 0)</f>
        <v>0</v>
      </c>
      <c r="K2718">
        <f>IF(G2718&lt;&gt;"PM (Maintenance)", I2718, 0)</f>
        <v>0.21999999682108498</v>
      </c>
      <c r="L2718" s="5">
        <f>MAX(tbl_Fact[[#This Row],[TotalBiscuitsMade]],tbl_Fact[[#This Row],[GoodMadeBiscuits]])</f>
        <v>105714</v>
      </c>
      <c r="M2718" s="5">
        <f>IF(tbl_Fact[[#This Row],[Operating_Hours]]&gt;0,tbl_Fact[[#This Row],[Operating_Hours]]*51840,0)</f>
        <v>0</v>
      </c>
    </row>
    <row r="2719" spans="1:13" hidden="1" x14ac:dyDescent="0.2">
      <c r="A2719" t="s">
        <v>5</v>
      </c>
      <c r="B2719" s="1">
        <v>44393.323703703703</v>
      </c>
      <c r="C2719" s="1">
        <v>44393.323969907404</v>
      </c>
      <c r="D2719">
        <v>0.38333332538604697</v>
      </c>
      <c r="E2719">
        <v>105379</v>
      </c>
      <c r="F2719">
        <v>24933</v>
      </c>
      <c r="G2719" t="s">
        <v>43</v>
      </c>
      <c r="H2719" t="s">
        <v>25</v>
      </c>
      <c r="I2719">
        <f>tbl_Fact[[#This Row],[Duration]] / 60</f>
        <v>6.3888887564341164E-3</v>
      </c>
      <c r="J2719">
        <f>IF(OR(G2719="Run Time", G2719="CC (Changeover Cleaning)"), I2719, 0)</f>
        <v>6.3888887564341164E-3</v>
      </c>
      <c r="K2719">
        <f>IF(G2719&lt;&gt;"PM (Maintenance)", I2719, 0)</f>
        <v>6.3888887564341164E-3</v>
      </c>
      <c r="L2719" s="5">
        <f>MAX(tbl_Fact[[#This Row],[TotalBiscuitsMade]],tbl_Fact[[#This Row],[GoodMadeBiscuits]])</f>
        <v>105379</v>
      </c>
      <c r="M2719" s="5">
        <f>IF(tbl_Fact[[#This Row],[Operating_Hours]]&gt;0,tbl_Fact[[#This Row],[Operating_Hours]]*51840,0)</f>
        <v>331.19999313354458</v>
      </c>
    </row>
    <row r="2720" spans="1:13" hidden="1" x14ac:dyDescent="0.2">
      <c r="A2720" t="s">
        <v>5</v>
      </c>
      <c r="B2720" s="1">
        <v>44393.323969907404</v>
      </c>
      <c r="C2720" s="1">
        <v>44393.325937499998</v>
      </c>
      <c r="D2720">
        <v>2.8333332538604701</v>
      </c>
      <c r="E2720">
        <v>107100</v>
      </c>
      <c r="F2720">
        <v>26615</v>
      </c>
      <c r="G2720" t="s">
        <v>44</v>
      </c>
      <c r="H2720" t="s">
        <v>25</v>
      </c>
      <c r="I2720">
        <f>tbl_Fact[[#This Row],[Duration]] / 60</f>
        <v>4.7222220897674499E-2</v>
      </c>
      <c r="J2720">
        <f>IF(OR(G2720="Run Time", G2720="CC (Changeover Cleaning)"), I2720, 0)</f>
        <v>0</v>
      </c>
      <c r="K2720">
        <f>IF(G2720&lt;&gt;"PM (Maintenance)", I2720, 0)</f>
        <v>4.7222220897674499E-2</v>
      </c>
      <c r="L2720" s="5">
        <f>MAX(tbl_Fact[[#This Row],[TotalBiscuitsMade]],tbl_Fact[[#This Row],[GoodMadeBiscuits]])</f>
        <v>107100</v>
      </c>
      <c r="M2720" s="5">
        <f>IF(tbl_Fact[[#This Row],[Operating_Hours]]&gt;0,tbl_Fact[[#This Row],[Operating_Hours]]*51840,0)</f>
        <v>0</v>
      </c>
    </row>
    <row r="2721" spans="1:13" hidden="1" x14ac:dyDescent="0.2">
      <c r="A2721" t="s">
        <v>5</v>
      </c>
      <c r="B2721" s="1">
        <v>44393.325937499998</v>
      </c>
      <c r="C2721" s="1">
        <v>44393.330104166664</v>
      </c>
      <c r="D2721">
        <v>6</v>
      </c>
      <c r="E2721">
        <v>107253</v>
      </c>
      <c r="F2721">
        <v>26632</v>
      </c>
      <c r="G2721" t="s">
        <v>43</v>
      </c>
      <c r="H2721" t="s">
        <v>25</v>
      </c>
      <c r="I2721">
        <f>tbl_Fact[[#This Row],[Duration]] / 60</f>
        <v>0.1</v>
      </c>
      <c r="J2721">
        <f>IF(OR(G2721="Run Time", G2721="CC (Changeover Cleaning)"), I2721, 0)</f>
        <v>0.1</v>
      </c>
      <c r="K2721">
        <f>IF(G2721&lt;&gt;"PM (Maintenance)", I2721, 0)</f>
        <v>0.1</v>
      </c>
      <c r="L2721" s="5">
        <f>MAX(tbl_Fact[[#This Row],[TotalBiscuitsMade]],tbl_Fact[[#This Row],[GoodMadeBiscuits]])</f>
        <v>107253</v>
      </c>
      <c r="M2721" s="5">
        <f>IF(tbl_Fact[[#This Row],[Operating_Hours]]&gt;0,tbl_Fact[[#This Row],[Operating_Hours]]*51840,0)</f>
        <v>5184</v>
      </c>
    </row>
    <row r="2722" spans="1:13" hidden="1" x14ac:dyDescent="0.2">
      <c r="A2722" t="s">
        <v>5</v>
      </c>
      <c r="B2722" s="1">
        <v>44393.330104166664</v>
      </c>
      <c r="C2722" s="1">
        <v>44393.334861111114</v>
      </c>
      <c r="D2722">
        <v>6.8499999046325701</v>
      </c>
      <c r="E2722">
        <v>111844</v>
      </c>
      <c r="F2722">
        <v>30776</v>
      </c>
      <c r="G2722" t="s">
        <v>44</v>
      </c>
      <c r="H2722" t="s">
        <v>25</v>
      </c>
      <c r="I2722">
        <f>tbl_Fact[[#This Row],[Duration]] / 60</f>
        <v>0.1141666650772095</v>
      </c>
      <c r="J2722">
        <f>IF(OR(G2722="Run Time", G2722="CC (Changeover Cleaning)"), I2722, 0)</f>
        <v>0</v>
      </c>
      <c r="K2722">
        <f>IF(G2722&lt;&gt;"PM (Maintenance)", I2722, 0)</f>
        <v>0.1141666650772095</v>
      </c>
      <c r="L2722" s="5">
        <f>MAX(tbl_Fact[[#This Row],[TotalBiscuitsMade]],tbl_Fact[[#This Row],[GoodMadeBiscuits]])</f>
        <v>111844</v>
      </c>
      <c r="M2722" s="5">
        <f>IF(tbl_Fact[[#This Row],[Operating_Hours]]&gt;0,tbl_Fact[[#This Row],[Operating_Hours]]*51840,0)</f>
        <v>0</v>
      </c>
    </row>
    <row r="2723" spans="1:13" hidden="1" x14ac:dyDescent="0.2">
      <c r="A2723" t="s">
        <v>5</v>
      </c>
      <c r="B2723" s="1">
        <v>44393.334861111114</v>
      </c>
      <c r="C2723" s="1">
        <v>44393.335347222222</v>
      </c>
      <c r="D2723">
        <v>0.69999998807907104</v>
      </c>
      <c r="E2723">
        <v>111847</v>
      </c>
      <c r="F2723">
        <v>30981</v>
      </c>
      <c r="G2723" t="s">
        <v>43</v>
      </c>
      <c r="H2723" t="s">
        <v>25</v>
      </c>
      <c r="I2723">
        <f>tbl_Fact[[#This Row],[Duration]] / 60</f>
        <v>1.1666666467984517E-2</v>
      </c>
      <c r="J2723">
        <f>IF(OR(G2723="Run Time", G2723="CC (Changeover Cleaning)"), I2723, 0)</f>
        <v>1.1666666467984517E-2</v>
      </c>
      <c r="K2723">
        <f>IF(G2723&lt;&gt;"PM (Maintenance)", I2723, 0)</f>
        <v>1.1666666467984517E-2</v>
      </c>
      <c r="L2723" s="5">
        <f>MAX(tbl_Fact[[#This Row],[TotalBiscuitsMade]],tbl_Fact[[#This Row],[GoodMadeBiscuits]])</f>
        <v>111847</v>
      </c>
      <c r="M2723" s="5">
        <f>IF(tbl_Fact[[#This Row],[Operating_Hours]]&gt;0,tbl_Fact[[#This Row],[Operating_Hours]]*51840,0)</f>
        <v>604.79998970031738</v>
      </c>
    </row>
    <row r="2724" spans="1:13" hidden="1" x14ac:dyDescent="0.2">
      <c r="A2724" t="s">
        <v>5</v>
      </c>
      <c r="B2724" s="1">
        <v>44393.335347222222</v>
      </c>
      <c r="C2724" s="1">
        <v>44393.349699074075</v>
      </c>
      <c r="D2724">
        <v>20.6666660308838</v>
      </c>
      <c r="E2724">
        <v>126303</v>
      </c>
      <c r="F2724">
        <v>45206</v>
      </c>
      <c r="G2724" t="s">
        <v>44</v>
      </c>
      <c r="H2724" t="s">
        <v>25</v>
      </c>
      <c r="I2724">
        <f>tbl_Fact[[#This Row],[Duration]] / 60</f>
        <v>0.34444443384806334</v>
      </c>
      <c r="J2724">
        <f>IF(OR(G2724="Run Time", G2724="CC (Changeover Cleaning)"), I2724, 0)</f>
        <v>0</v>
      </c>
      <c r="K2724">
        <f>IF(G2724&lt;&gt;"PM (Maintenance)", I2724, 0)</f>
        <v>0.34444443384806334</v>
      </c>
      <c r="L2724" s="5">
        <f>MAX(tbl_Fact[[#This Row],[TotalBiscuitsMade]],tbl_Fact[[#This Row],[GoodMadeBiscuits]])</f>
        <v>126303</v>
      </c>
      <c r="M2724" s="5">
        <f>IF(tbl_Fact[[#This Row],[Operating_Hours]]&gt;0,tbl_Fact[[#This Row],[Operating_Hours]]*51840,0)</f>
        <v>0</v>
      </c>
    </row>
    <row r="2725" spans="1:13" hidden="1" x14ac:dyDescent="0.2">
      <c r="A2725" t="s">
        <v>5</v>
      </c>
      <c r="B2725" s="1">
        <v>44393.349699074075</v>
      </c>
      <c r="C2725" s="1">
        <v>44393.350208333337</v>
      </c>
      <c r="D2725">
        <v>0.73333334922790505</v>
      </c>
      <c r="E2725">
        <v>126136</v>
      </c>
      <c r="F2725">
        <v>45611</v>
      </c>
      <c r="G2725" t="s">
        <v>43</v>
      </c>
      <c r="H2725" t="s">
        <v>25</v>
      </c>
      <c r="I2725">
        <f>tbl_Fact[[#This Row],[Duration]] / 60</f>
        <v>1.2222222487131751E-2</v>
      </c>
      <c r="J2725">
        <f>IF(OR(G2725="Run Time", G2725="CC (Changeover Cleaning)"), I2725, 0)</f>
        <v>1.2222222487131751E-2</v>
      </c>
      <c r="K2725">
        <f>IF(G2725&lt;&gt;"PM (Maintenance)", I2725, 0)</f>
        <v>1.2222222487131751E-2</v>
      </c>
      <c r="L2725" s="5">
        <f>MAX(tbl_Fact[[#This Row],[TotalBiscuitsMade]],tbl_Fact[[#This Row],[GoodMadeBiscuits]])</f>
        <v>126136</v>
      </c>
      <c r="M2725" s="5">
        <f>IF(tbl_Fact[[#This Row],[Operating_Hours]]&gt;0,tbl_Fact[[#This Row],[Operating_Hours]]*51840,0)</f>
        <v>633.60001373290993</v>
      </c>
    </row>
    <row r="2726" spans="1:13" hidden="1" x14ac:dyDescent="0.2">
      <c r="A2726" t="s">
        <v>5</v>
      </c>
      <c r="B2726" s="1">
        <v>44393.350208333337</v>
      </c>
      <c r="C2726" s="1">
        <v>44393.378935185188</v>
      </c>
      <c r="D2726">
        <v>41.366664886474602</v>
      </c>
      <c r="E2726">
        <v>155150</v>
      </c>
      <c r="F2726">
        <v>74420</v>
      </c>
      <c r="G2726" t="s">
        <v>44</v>
      </c>
      <c r="H2726" t="s">
        <v>25</v>
      </c>
      <c r="I2726">
        <f>tbl_Fact[[#This Row],[Duration]] / 60</f>
        <v>0.68944441477457674</v>
      </c>
      <c r="J2726">
        <f>IF(OR(G2726="Run Time", G2726="CC (Changeover Cleaning)"), I2726, 0)</f>
        <v>0</v>
      </c>
      <c r="K2726">
        <f>IF(G2726&lt;&gt;"PM (Maintenance)", I2726, 0)</f>
        <v>0.68944441477457674</v>
      </c>
      <c r="L2726" s="5">
        <f>MAX(tbl_Fact[[#This Row],[TotalBiscuitsMade]],tbl_Fact[[#This Row],[GoodMadeBiscuits]])</f>
        <v>155150</v>
      </c>
      <c r="M2726" s="5">
        <f>IF(tbl_Fact[[#This Row],[Operating_Hours]]&gt;0,tbl_Fact[[#This Row],[Operating_Hours]]*51840,0)</f>
        <v>0</v>
      </c>
    </row>
    <row r="2727" spans="1:13" hidden="1" x14ac:dyDescent="0.2">
      <c r="A2727" t="s">
        <v>5</v>
      </c>
      <c r="B2727" s="1">
        <v>44393.378935185188</v>
      </c>
      <c r="C2727" s="1">
        <v>44393.379363425927</v>
      </c>
      <c r="D2727">
        <v>0.61666667461395297</v>
      </c>
      <c r="E2727">
        <v>155082</v>
      </c>
      <c r="F2727">
        <v>74186</v>
      </c>
      <c r="G2727" t="s">
        <v>43</v>
      </c>
      <c r="H2727" t="s">
        <v>25</v>
      </c>
      <c r="I2727">
        <f>tbl_Fact[[#This Row],[Duration]] / 60</f>
        <v>1.0277777910232549E-2</v>
      </c>
      <c r="J2727">
        <f>IF(OR(G2727="Run Time", G2727="CC (Changeover Cleaning)"), I2727, 0)</f>
        <v>1.0277777910232549E-2</v>
      </c>
      <c r="K2727">
        <f>IF(G2727&lt;&gt;"PM (Maintenance)", I2727, 0)</f>
        <v>1.0277777910232549E-2</v>
      </c>
      <c r="L2727" s="5">
        <f>MAX(tbl_Fact[[#This Row],[TotalBiscuitsMade]],tbl_Fact[[#This Row],[GoodMadeBiscuits]])</f>
        <v>155082</v>
      </c>
      <c r="M2727" s="5">
        <f>IF(tbl_Fact[[#This Row],[Operating_Hours]]&gt;0,tbl_Fact[[#This Row],[Operating_Hours]]*51840,0)</f>
        <v>532.80000686645531</v>
      </c>
    </row>
    <row r="2728" spans="1:13" hidden="1" x14ac:dyDescent="0.2">
      <c r="A2728" t="s">
        <v>5</v>
      </c>
      <c r="B2728" s="1">
        <v>44393.379363425927</v>
      </c>
      <c r="C2728" s="1">
        <v>44393.388912037037</v>
      </c>
      <c r="D2728">
        <v>13.75</v>
      </c>
      <c r="E2728">
        <v>164898</v>
      </c>
      <c r="F2728">
        <v>83860</v>
      </c>
      <c r="G2728" t="s">
        <v>44</v>
      </c>
      <c r="H2728" t="s">
        <v>25</v>
      </c>
      <c r="I2728">
        <f>tbl_Fact[[#This Row],[Duration]] / 60</f>
        <v>0.22916666666666666</v>
      </c>
      <c r="J2728">
        <f>IF(OR(G2728="Run Time", G2728="CC (Changeover Cleaning)"), I2728, 0)</f>
        <v>0</v>
      </c>
      <c r="K2728">
        <f>IF(G2728&lt;&gt;"PM (Maintenance)", I2728, 0)</f>
        <v>0.22916666666666666</v>
      </c>
      <c r="L2728" s="5">
        <f>MAX(tbl_Fact[[#This Row],[TotalBiscuitsMade]],tbl_Fact[[#This Row],[GoodMadeBiscuits]])</f>
        <v>164898</v>
      </c>
      <c r="M2728" s="5">
        <f>IF(tbl_Fact[[#This Row],[Operating_Hours]]&gt;0,tbl_Fact[[#This Row],[Operating_Hours]]*51840,0)</f>
        <v>0</v>
      </c>
    </row>
    <row r="2729" spans="1:13" hidden="1" x14ac:dyDescent="0.2">
      <c r="A2729" t="s">
        <v>5</v>
      </c>
      <c r="B2729" s="1">
        <v>44393.388912037037</v>
      </c>
      <c r="C2729" s="1">
        <v>44393.393761574072</v>
      </c>
      <c r="D2729">
        <v>6.9833331108093297</v>
      </c>
      <c r="E2729">
        <v>164783</v>
      </c>
      <c r="F2729">
        <v>83713</v>
      </c>
      <c r="G2729" t="s">
        <v>43</v>
      </c>
      <c r="H2729" t="s">
        <v>25</v>
      </c>
      <c r="I2729">
        <f>tbl_Fact[[#This Row],[Duration]] / 60</f>
        <v>0.1163888851801555</v>
      </c>
      <c r="J2729">
        <f>IF(OR(G2729="Run Time", G2729="CC (Changeover Cleaning)"), I2729, 0)</f>
        <v>0.1163888851801555</v>
      </c>
      <c r="K2729">
        <f>IF(G2729&lt;&gt;"PM (Maintenance)", I2729, 0)</f>
        <v>0.1163888851801555</v>
      </c>
      <c r="L2729" s="5">
        <f>MAX(tbl_Fact[[#This Row],[TotalBiscuitsMade]],tbl_Fact[[#This Row],[GoodMadeBiscuits]])</f>
        <v>164783</v>
      </c>
      <c r="M2729" s="5">
        <f>IF(tbl_Fact[[#This Row],[Operating_Hours]]&gt;0,tbl_Fact[[#This Row],[Operating_Hours]]*51840,0)</f>
        <v>6033.5998077392615</v>
      </c>
    </row>
    <row r="2730" spans="1:13" hidden="1" x14ac:dyDescent="0.2">
      <c r="A2730" t="s">
        <v>5</v>
      </c>
      <c r="B2730" s="1">
        <v>44393.393761574072</v>
      </c>
      <c r="C2730" s="1">
        <v>44393.393796296295</v>
      </c>
      <c r="D2730">
        <v>5.0000000745058101E-2</v>
      </c>
      <c r="E2730">
        <v>164858</v>
      </c>
      <c r="F2730">
        <v>84179</v>
      </c>
      <c r="G2730" t="s">
        <v>44</v>
      </c>
      <c r="H2730" t="s">
        <v>25</v>
      </c>
      <c r="I2730">
        <f>tbl_Fact[[#This Row],[Duration]] / 60</f>
        <v>8.3333334575096834E-4</v>
      </c>
      <c r="J2730">
        <f>IF(OR(G2730="Run Time", G2730="CC (Changeover Cleaning)"), I2730, 0)</f>
        <v>0</v>
      </c>
      <c r="K2730">
        <f>IF(G2730&lt;&gt;"PM (Maintenance)", I2730, 0)</f>
        <v>8.3333334575096834E-4</v>
      </c>
      <c r="L2730" s="5">
        <f>MAX(tbl_Fact[[#This Row],[TotalBiscuitsMade]],tbl_Fact[[#This Row],[GoodMadeBiscuits]])</f>
        <v>164858</v>
      </c>
      <c r="M2730" s="5">
        <f>IF(tbl_Fact[[#This Row],[Operating_Hours]]&gt;0,tbl_Fact[[#This Row],[Operating_Hours]]*51840,0)</f>
        <v>0</v>
      </c>
    </row>
    <row r="2731" spans="1:13" hidden="1" x14ac:dyDescent="0.2">
      <c r="A2731" t="s">
        <v>5</v>
      </c>
      <c r="B2731" s="1">
        <v>44393.393796296295</v>
      </c>
      <c r="C2731" s="1">
        <v>44393.396932870368</v>
      </c>
      <c r="D2731">
        <v>4.5166668891906703</v>
      </c>
      <c r="E2731">
        <v>165041</v>
      </c>
      <c r="F2731">
        <v>83918</v>
      </c>
      <c r="G2731" t="s">
        <v>43</v>
      </c>
      <c r="H2731" t="s">
        <v>25</v>
      </c>
      <c r="I2731">
        <f>tbl_Fact[[#This Row],[Duration]] / 60</f>
        <v>7.5277781486511167E-2</v>
      </c>
      <c r="J2731">
        <f>IF(OR(G2731="Run Time", G2731="CC (Changeover Cleaning)"), I2731, 0)</f>
        <v>7.5277781486511167E-2</v>
      </c>
      <c r="K2731">
        <f>IF(G2731&lt;&gt;"PM (Maintenance)", I2731, 0)</f>
        <v>7.5277781486511167E-2</v>
      </c>
      <c r="L2731" s="5">
        <f>MAX(tbl_Fact[[#This Row],[TotalBiscuitsMade]],tbl_Fact[[#This Row],[GoodMadeBiscuits]])</f>
        <v>165041</v>
      </c>
      <c r="M2731" s="5">
        <f>IF(tbl_Fact[[#This Row],[Operating_Hours]]&gt;0,tbl_Fact[[#This Row],[Operating_Hours]]*51840,0)</f>
        <v>3902.400192260739</v>
      </c>
    </row>
    <row r="2732" spans="1:13" hidden="1" x14ac:dyDescent="0.2">
      <c r="A2732" t="s">
        <v>5</v>
      </c>
      <c r="B2732" s="1">
        <v>44393.396932870368</v>
      </c>
      <c r="C2732" s="1">
        <v>44393.398206018515</v>
      </c>
      <c r="D2732">
        <v>1.8333333730697601</v>
      </c>
      <c r="E2732">
        <v>165854</v>
      </c>
      <c r="F2732">
        <v>85166</v>
      </c>
      <c r="G2732" t="s">
        <v>44</v>
      </c>
      <c r="H2732" t="s">
        <v>25</v>
      </c>
      <c r="I2732">
        <f>tbl_Fact[[#This Row],[Duration]] / 60</f>
        <v>3.0555556217829336E-2</v>
      </c>
      <c r="J2732">
        <f>IF(OR(G2732="Run Time", G2732="CC (Changeover Cleaning)"), I2732, 0)</f>
        <v>0</v>
      </c>
      <c r="K2732">
        <f>IF(G2732&lt;&gt;"PM (Maintenance)", I2732, 0)</f>
        <v>3.0555556217829336E-2</v>
      </c>
      <c r="L2732" s="5">
        <f>MAX(tbl_Fact[[#This Row],[TotalBiscuitsMade]],tbl_Fact[[#This Row],[GoodMadeBiscuits]])</f>
        <v>165854</v>
      </c>
      <c r="M2732" s="5">
        <f>IF(tbl_Fact[[#This Row],[Operating_Hours]]&gt;0,tbl_Fact[[#This Row],[Operating_Hours]]*51840,0)</f>
        <v>0</v>
      </c>
    </row>
    <row r="2733" spans="1:13" hidden="1" x14ac:dyDescent="0.2">
      <c r="A2733" t="s">
        <v>5</v>
      </c>
      <c r="B2733" s="1">
        <v>44393.398206018515</v>
      </c>
      <c r="C2733" s="1">
        <v>44393.401493055557</v>
      </c>
      <c r="D2733">
        <v>4.7333331108093297</v>
      </c>
      <c r="E2733">
        <v>166090</v>
      </c>
      <c r="F2733">
        <v>85258</v>
      </c>
      <c r="G2733" t="s">
        <v>43</v>
      </c>
      <c r="H2733" t="s">
        <v>25</v>
      </c>
      <c r="I2733">
        <f>tbl_Fact[[#This Row],[Duration]] / 60</f>
        <v>7.8888885180155494E-2</v>
      </c>
      <c r="J2733">
        <f>IF(OR(G2733="Run Time", G2733="CC (Changeover Cleaning)"), I2733, 0)</f>
        <v>7.8888885180155494E-2</v>
      </c>
      <c r="K2733">
        <f>IF(G2733&lt;&gt;"PM (Maintenance)", I2733, 0)</f>
        <v>7.8888885180155494E-2</v>
      </c>
      <c r="L2733" s="5">
        <f>MAX(tbl_Fact[[#This Row],[TotalBiscuitsMade]],tbl_Fact[[#This Row],[GoodMadeBiscuits]])</f>
        <v>166090</v>
      </c>
      <c r="M2733" s="5">
        <f>IF(tbl_Fact[[#This Row],[Operating_Hours]]&gt;0,tbl_Fact[[#This Row],[Operating_Hours]]*51840,0)</f>
        <v>4089.599807739261</v>
      </c>
    </row>
    <row r="2734" spans="1:13" hidden="1" x14ac:dyDescent="0.2">
      <c r="A2734" t="s">
        <v>5</v>
      </c>
      <c r="B2734" s="1">
        <v>44393.401493055557</v>
      </c>
      <c r="C2734" s="1">
        <v>44393.402858796297</v>
      </c>
      <c r="D2734">
        <v>1.9666666984558101</v>
      </c>
      <c r="E2734">
        <v>166813</v>
      </c>
      <c r="F2734">
        <v>86091</v>
      </c>
      <c r="G2734" t="s">
        <v>44</v>
      </c>
      <c r="H2734" t="s">
        <v>25</v>
      </c>
      <c r="I2734">
        <f>tbl_Fact[[#This Row],[Duration]] / 60</f>
        <v>3.2777778307596837E-2</v>
      </c>
      <c r="J2734">
        <f>IF(OR(G2734="Run Time", G2734="CC (Changeover Cleaning)"), I2734, 0)</f>
        <v>0</v>
      </c>
      <c r="K2734">
        <f>IF(G2734&lt;&gt;"PM (Maintenance)", I2734, 0)</f>
        <v>3.2777778307596837E-2</v>
      </c>
      <c r="L2734" s="5">
        <f>MAX(tbl_Fact[[#This Row],[TotalBiscuitsMade]],tbl_Fact[[#This Row],[GoodMadeBiscuits]])</f>
        <v>166813</v>
      </c>
      <c r="M2734" s="5">
        <f>IF(tbl_Fact[[#This Row],[Operating_Hours]]&gt;0,tbl_Fact[[#This Row],[Operating_Hours]]*51840,0)</f>
        <v>0</v>
      </c>
    </row>
    <row r="2735" spans="1:13" hidden="1" x14ac:dyDescent="0.2">
      <c r="A2735" t="s">
        <v>5</v>
      </c>
      <c r="B2735" s="1">
        <v>44393.402858796297</v>
      </c>
      <c r="C2735" s="1">
        <v>44393.404027777775</v>
      </c>
      <c r="D2735">
        <v>1.68333327770233</v>
      </c>
      <c r="E2735">
        <v>166784</v>
      </c>
      <c r="F2735">
        <v>86060</v>
      </c>
      <c r="G2735" t="s">
        <v>43</v>
      </c>
      <c r="H2735" t="s">
        <v>25</v>
      </c>
      <c r="I2735">
        <f>tbl_Fact[[#This Row],[Duration]] / 60</f>
        <v>2.8055554628372167E-2</v>
      </c>
      <c r="J2735">
        <f>IF(OR(G2735="Run Time", G2735="CC (Changeover Cleaning)"), I2735, 0)</f>
        <v>2.8055554628372167E-2</v>
      </c>
      <c r="K2735">
        <f>IF(G2735&lt;&gt;"PM (Maintenance)", I2735, 0)</f>
        <v>2.8055554628372167E-2</v>
      </c>
      <c r="L2735" s="5">
        <f>MAX(tbl_Fact[[#This Row],[TotalBiscuitsMade]],tbl_Fact[[#This Row],[GoodMadeBiscuits]])</f>
        <v>166784</v>
      </c>
      <c r="M2735" s="5">
        <f>IF(tbl_Fact[[#This Row],[Operating_Hours]]&gt;0,tbl_Fact[[#This Row],[Operating_Hours]]*51840,0)</f>
        <v>1454.3999519348131</v>
      </c>
    </row>
    <row r="2736" spans="1:13" hidden="1" x14ac:dyDescent="0.2">
      <c r="A2736" t="s">
        <v>5</v>
      </c>
      <c r="B2736" s="1">
        <v>44393.404027777775</v>
      </c>
      <c r="C2736" s="1">
        <v>44393.411099537036</v>
      </c>
      <c r="D2736">
        <v>10.1833333969116</v>
      </c>
      <c r="E2736">
        <v>174134</v>
      </c>
      <c r="F2736">
        <v>92896</v>
      </c>
      <c r="G2736" t="s">
        <v>44</v>
      </c>
      <c r="H2736" t="s">
        <v>25</v>
      </c>
      <c r="I2736">
        <f>tbl_Fact[[#This Row],[Duration]] / 60</f>
        <v>0.16972222328185999</v>
      </c>
      <c r="J2736">
        <f>IF(OR(G2736="Run Time", G2736="CC (Changeover Cleaning)"), I2736, 0)</f>
        <v>0</v>
      </c>
      <c r="K2736">
        <f>IF(G2736&lt;&gt;"PM (Maintenance)", I2736, 0)</f>
        <v>0.16972222328185999</v>
      </c>
      <c r="L2736" s="5">
        <f>MAX(tbl_Fact[[#This Row],[TotalBiscuitsMade]],tbl_Fact[[#This Row],[GoodMadeBiscuits]])</f>
        <v>174134</v>
      </c>
      <c r="M2736" s="5">
        <f>IF(tbl_Fact[[#This Row],[Operating_Hours]]&gt;0,tbl_Fact[[#This Row],[Operating_Hours]]*51840,0)</f>
        <v>0</v>
      </c>
    </row>
    <row r="2737" spans="1:13" hidden="1" x14ac:dyDescent="0.2">
      <c r="A2737" t="s">
        <v>5</v>
      </c>
      <c r="B2737" s="1">
        <v>44393.411099537036</v>
      </c>
      <c r="C2737" s="1">
        <v>44393.412118055552</v>
      </c>
      <c r="D2737">
        <v>1.4666666984558101</v>
      </c>
      <c r="E2737">
        <v>174161</v>
      </c>
      <c r="F2737">
        <v>92998</v>
      </c>
      <c r="G2737" t="s">
        <v>43</v>
      </c>
      <c r="H2737" t="s">
        <v>25</v>
      </c>
      <c r="I2737">
        <f>tbl_Fact[[#This Row],[Duration]] / 60</f>
        <v>2.4444444974263502E-2</v>
      </c>
      <c r="J2737">
        <f>IF(OR(G2737="Run Time", G2737="CC (Changeover Cleaning)"), I2737, 0)</f>
        <v>2.4444444974263502E-2</v>
      </c>
      <c r="K2737">
        <f>IF(G2737&lt;&gt;"PM (Maintenance)", I2737, 0)</f>
        <v>2.4444444974263502E-2</v>
      </c>
      <c r="L2737" s="5">
        <f>MAX(tbl_Fact[[#This Row],[TotalBiscuitsMade]],tbl_Fact[[#This Row],[GoodMadeBiscuits]])</f>
        <v>174161</v>
      </c>
      <c r="M2737" s="5">
        <f>IF(tbl_Fact[[#This Row],[Operating_Hours]]&gt;0,tbl_Fact[[#This Row],[Operating_Hours]]*51840,0)</f>
        <v>1267.2000274658199</v>
      </c>
    </row>
    <row r="2738" spans="1:13" hidden="1" x14ac:dyDescent="0.2">
      <c r="A2738" t="s">
        <v>5</v>
      </c>
      <c r="B2738" s="1">
        <v>44393.412118055552</v>
      </c>
      <c r="C2738" s="1">
        <v>44393.440648148149</v>
      </c>
      <c r="D2738">
        <v>41.083332061767599</v>
      </c>
      <c r="E2738">
        <v>202941</v>
      </c>
      <c r="F2738">
        <v>121921</v>
      </c>
      <c r="G2738" t="s">
        <v>44</v>
      </c>
      <c r="H2738" t="s">
        <v>25</v>
      </c>
      <c r="I2738">
        <f>tbl_Fact[[#This Row],[Duration]] / 60</f>
        <v>0.68472220102946002</v>
      </c>
      <c r="J2738">
        <f>IF(OR(G2738="Run Time", G2738="CC (Changeover Cleaning)"), I2738, 0)</f>
        <v>0</v>
      </c>
      <c r="K2738">
        <f>IF(G2738&lt;&gt;"PM (Maintenance)", I2738, 0)</f>
        <v>0.68472220102946002</v>
      </c>
      <c r="L2738" s="5">
        <f>MAX(tbl_Fact[[#This Row],[TotalBiscuitsMade]],tbl_Fact[[#This Row],[GoodMadeBiscuits]])</f>
        <v>202941</v>
      </c>
      <c r="M2738" s="5">
        <f>IF(tbl_Fact[[#This Row],[Operating_Hours]]&gt;0,tbl_Fact[[#This Row],[Operating_Hours]]*51840,0)</f>
        <v>0</v>
      </c>
    </row>
    <row r="2739" spans="1:13" hidden="1" x14ac:dyDescent="0.2">
      <c r="A2739" t="s">
        <v>10</v>
      </c>
      <c r="B2739" s="1">
        <v>44393.440509259257</v>
      </c>
      <c r="C2739" s="1">
        <v>44393.441446759258</v>
      </c>
      <c r="D2739">
        <v>1.3417999744415301</v>
      </c>
      <c r="E2739">
        <v>0</v>
      </c>
      <c r="F2739">
        <v>254</v>
      </c>
      <c r="G2739" t="s">
        <v>43</v>
      </c>
      <c r="H2739" t="s">
        <v>25</v>
      </c>
      <c r="I2739">
        <f>tbl_Fact[[#This Row],[Duration]] / 60</f>
        <v>2.2363332907358834E-2</v>
      </c>
      <c r="J2739">
        <f>IF(OR(G2739="Run Time", G2739="CC (Changeover Cleaning)"), I2739, 0)</f>
        <v>2.2363332907358834E-2</v>
      </c>
      <c r="K2739">
        <f>IF(G2739&lt;&gt;"PM (Maintenance)", I2739, 0)</f>
        <v>2.2363332907358834E-2</v>
      </c>
      <c r="L2739" s="5">
        <f>MAX(tbl_Fact[[#This Row],[TotalBiscuitsMade]],tbl_Fact[[#This Row],[GoodMadeBiscuits]])</f>
        <v>254</v>
      </c>
      <c r="M2739" s="5">
        <f>IF(tbl_Fact[[#This Row],[Operating_Hours]]&gt;0,tbl_Fact[[#This Row],[Operating_Hours]]*51840,0)</f>
        <v>1159.3151779174818</v>
      </c>
    </row>
    <row r="2740" spans="1:13" hidden="1" x14ac:dyDescent="0.2">
      <c r="A2740" t="s">
        <v>5</v>
      </c>
      <c r="B2740" s="1">
        <v>44393.440648148149</v>
      </c>
      <c r="C2740" s="1">
        <v>44393.444490740738</v>
      </c>
      <c r="D2740">
        <v>5.5333333015441903</v>
      </c>
      <c r="E2740">
        <v>202962</v>
      </c>
      <c r="F2740">
        <v>121992</v>
      </c>
      <c r="G2740" t="s">
        <v>43</v>
      </c>
      <c r="H2740" t="s">
        <v>25</v>
      </c>
      <c r="I2740">
        <f>tbl_Fact[[#This Row],[Duration]] / 60</f>
        <v>9.222222169240317E-2</v>
      </c>
      <c r="J2740">
        <f>IF(OR(G2740="Run Time", G2740="CC (Changeover Cleaning)"), I2740, 0)</f>
        <v>9.222222169240317E-2</v>
      </c>
      <c r="K2740">
        <f>IF(G2740&lt;&gt;"PM (Maintenance)", I2740, 0)</f>
        <v>9.222222169240317E-2</v>
      </c>
      <c r="L2740" s="5">
        <f>MAX(tbl_Fact[[#This Row],[TotalBiscuitsMade]],tbl_Fact[[#This Row],[GoodMadeBiscuits]])</f>
        <v>202962</v>
      </c>
      <c r="M2740" s="5">
        <f>IF(tbl_Fact[[#This Row],[Operating_Hours]]&gt;0,tbl_Fact[[#This Row],[Operating_Hours]]*51840,0)</f>
        <v>4780.7999725341806</v>
      </c>
    </row>
    <row r="2741" spans="1:13" hidden="1" x14ac:dyDescent="0.2">
      <c r="A2741" t="s">
        <v>10</v>
      </c>
      <c r="B2741" s="1">
        <v>44393.441446759258</v>
      </c>
      <c r="C2741" s="1">
        <v>44393.442361111112</v>
      </c>
      <c r="D2741">
        <v>1.32493329048157</v>
      </c>
      <c r="E2741">
        <v>0</v>
      </c>
      <c r="F2741">
        <v>298</v>
      </c>
      <c r="G2741" t="s">
        <v>44</v>
      </c>
      <c r="H2741" t="s">
        <v>25</v>
      </c>
      <c r="I2741">
        <f>tbl_Fact[[#This Row],[Duration]] / 60</f>
        <v>2.2082221508026169E-2</v>
      </c>
      <c r="J2741">
        <f>IF(OR(G2741="Run Time", G2741="CC (Changeover Cleaning)"), I2741, 0)</f>
        <v>0</v>
      </c>
      <c r="K2741">
        <f>IF(G2741&lt;&gt;"PM (Maintenance)", I2741, 0)</f>
        <v>2.2082221508026169E-2</v>
      </c>
      <c r="L2741" s="5">
        <f>MAX(tbl_Fact[[#This Row],[TotalBiscuitsMade]],tbl_Fact[[#This Row],[GoodMadeBiscuits]])</f>
        <v>298</v>
      </c>
      <c r="M2741" s="5">
        <f>IF(tbl_Fact[[#This Row],[Operating_Hours]]&gt;0,tbl_Fact[[#This Row],[Operating_Hours]]*51840,0)</f>
        <v>0</v>
      </c>
    </row>
    <row r="2742" spans="1:13" hidden="1" x14ac:dyDescent="0.2">
      <c r="A2742" t="s">
        <v>10</v>
      </c>
      <c r="B2742" s="1">
        <v>44393.442361111112</v>
      </c>
      <c r="C2742" s="1">
        <v>44393.444594907407</v>
      </c>
      <c r="D2742">
        <v>3.2084500789642298</v>
      </c>
      <c r="E2742">
        <v>0</v>
      </c>
      <c r="F2742">
        <v>428</v>
      </c>
      <c r="G2742" t="s">
        <v>43</v>
      </c>
      <c r="H2742" t="s">
        <v>25</v>
      </c>
      <c r="I2742">
        <f>tbl_Fact[[#This Row],[Duration]] / 60</f>
        <v>5.3474167982737165E-2</v>
      </c>
      <c r="J2742">
        <f>IF(OR(G2742="Run Time", G2742="CC (Changeover Cleaning)"), I2742, 0)</f>
        <v>5.3474167982737165E-2</v>
      </c>
      <c r="K2742">
        <f>IF(G2742&lt;&gt;"PM (Maintenance)", I2742, 0)</f>
        <v>5.3474167982737165E-2</v>
      </c>
      <c r="L2742" s="5">
        <f>MAX(tbl_Fact[[#This Row],[TotalBiscuitsMade]],tbl_Fact[[#This Row],[GoodMadeBiscuits]])</f>
        <v>428</v>
      </c>
      <c r="M2742" s="5">
        <f>IF(tbl_Fact[[#This Row],[Operating_Hours]]&gt;0,tbl_Fact[[#This Row],[Operating_Hours]]*51840,0)</f>
        <v>2772.1008682250945</v>
      </c>
    </row>
    <row r="2743" spans="1:13" hidden="1" x14ac:dyDescent="0.2">
      <c r="A2743" t="s">
        <v>5</v>
      </c>
      <c r="B2743" s="1">
        <v>44393.444490740738</v>
      </c>
      <c r="C2743" s="1">
        <v>44393.45648148148</v>
      </c>
      <c r="D2743">
        <v>17.266666412353501</v>
      </c>
      <c r="E2743">
        <v>215156</v>
      </c>
      <c r="F2743">
        <v>133967</v>
      </c>
      <c r="G2743" t="s">
        <v>44</v>
      </c>
      <c r="H2743" t="s">
        <v>25</v>
      </c>
      <c r="I2743">
        <f>tbl_Fact[[#This Row],[Duration]] / 60</f>
        <v>0.28777777353922501</v>
      </c>
      <c r="J2743">
        <f>IF(OR(G2743="Run Time", G2743="CC (Changeover Cleaning)"), I2743, 0)</f>
        <v>0</v>
      </c>
      <c r="K2743">
        <f>IF(G2743&lt;&gt;"PM (Maintenance)", I2743, 0)</f>
        <v>0.28777777353922501</v>
      </c>
      <c r="L2743" s="5">
        <f>MAX(tbl_Fact[[#This Row],[TotalBiscuitsMade]],tbl_Fact[[#This Row],[GoodMadeBiscuits]])</f>
        <v>215156</v>
      </c>
      <c r="M2743" s="5">
        <f>IF(tbl_Fact[[#This Row],[Operating_Hours]]&gt;0,tbl_Fact[[#This Row],[Operating_Hours]]*51840,0)</f>
        <v>0</v>
      </c>
    </row>
    <row r="2744" spans="1:13" hidden="1" x14ac:dyDescent="0.2">
      <c r="A2744" t="s">
        <v>10</v>
      </c>
      <c r="B2744" s="1">
        <v>44393.444594907407</v>
      </c>
      <c r="C2744" s="1">
        <v>44393.689074074071</v>
      </c>
      <c r="D2744">
        <v>352.04852294921898</v>
      </c>
      <c r="E2744">
        <v>0</v>
      </c>
      <c r="F2744">
        <v>223</v>
      </c>
      <c r="G2744" t="s">
        <v>44</v>
      </c>
      <c r="H2744" t="s">
        <v>25</v>
      </c>
      <c r="I2744">
        <f>tbl_Fact[[#This Row],[Duration]] / 60</f>
        <v>5.8674753824869832</v>
      </c>
      <c r="J2744">
        <f>IF(OR(G2744="Run Time", G2744="CC (Changeover Cleaning)"), I2744, 0)</f>
        <v>0</v>
      </c>
      <c r="K2744">
        <f>IF(G2744&lt;&gt;"PM (Maintenance)", I2744, 0)</f>
        <v>5.8674753824869832</v>
      </c>
      <c r="L2744" s="5">
        <f>MAX(tbl_Fact[[#This Row],[TotalBiscuitsMade]],tbl_Fact[[#This Row],[GoodMadeBiscuits]])</f>
        <v>223</v>
      </c>
      <c r="M2744" s="5">
        <f>IF(tbl_Fact[[#This Row],[Operating_Hours]]&gt;0,tbl_Fact[[#This Row],[Operating_Hours]]*51840,0)</f>
        <v>0</v>
      </c>
    </row>
    <row r="2745" spans="1:13" hidden="1" x14ac:dyDescent="0.2">
      <c r="A2745" t="s">
        <v>5</v>
      </c>
      <c r="B2745" s="1">
        <v>44393.45648148148</v>
      </c>
      <c r="C2745" s="1">
        <v>44393.457245370373</v>
      </c>
      <c r="D2745">
        <v>1.1000000238418599</v>
      </c>
      <c r="E2745">
        <v>214888</v>
      </c>
      <c r="F2745">
        <v>134012</v>
      </c>
      <c r="G2745" t="s">
        <v>43</v>
      </c>
      <c r="H2745" t="s">
        <v>25</v>
      </c>
      <c r="I2745">
        <f>tbl_Fact[[#This Row],[Duration]] / 60</f>
        <v>1.8333333730697666E-2</v>
      </c>
      <c r="J2745">
        <f>IF(OR(G2745="Run Time", G2745="CC (Changeover Cleaning)"), I2745, 0)</f>
        <v>1.8333333730697666E-2</v>
      </c>
      <c r="K2745">
        <f>IF(G2745&lt;&gt;"PM (Maintenance)", I2745, 0)</f>
        <v>1.8333333730697666E-2</v>
      </c>
      <c r="L2745" s="5">
        <f>MAX(tbl_Fact[[#This Row],[TotalBiscuitsMade]],tbl_Fact[[#This Row],[GoodMadeBiscuits]])</f>
        <v>214888</v>
      </c>
      <c r="M2745" s="5">
        <f>IF(tbl_Fact[[#This Row],[Operating_Hours]]&gt;0,tbl_Fact[[#This Row],[Operating_Hours]]*51840,0)</f>
        <v>950.40002059936705</v>
      </c>
    </row>
    <row r="2746" spans="1:13" hidden="1" x14ac:dyDescent="0.2">
      <c r="A2746" t="s">
        <v>5</v>
      </c>
      <c r="B2746" s="1">
        <v>44393.457245370373</v>
      </c>
      <c r="C2746" s="1">
        <v>44393.467210648145</v>
      </c>
      <c r="D2746">
        <v>14.3500003814697</v>
      </c>
      <c r="E2746">
        <v>224612</v>
      </c>
      <c r="F2746">
        <v>143772</v>
      </c>
      <c r="G2746" t="s">
        <v>44</v>
      </c>
      <c r="H2746" t="s">
        <v>25</v>
      </c>
      <c r="I2746">
        <f>tbl_Fact[[#This Row],[Duration]] / 60</f>
        <v>0.23916667302449499</v>
      </c>
      <c r="J2746">
        <f>IF(OR(G2746="Run Time", G2746="CC (Changeover Cleaning)"), I2746, 0)</f>
        <v>0</v>
      </c>
      <c r="K2746">
        <f>IF(G2746&lt;&gt;"PM (Maintenance)", I2746, 0)</f>
        <v>0.23916667302449499</v>
      </c>
      <c r="L2746" s="5">
        <f>MAX(tbl_Fact[[#This Row],[TotalBiscuitsMade]],tbl_Fact[[#This Row],[GoodMadeBiscuits]])</f>
        <v>224612</v>
      </c>
      <c r="M2746" s="5">
        <f>IF(tbl_Fact[[#This Row],[Operating_Hours]]&gt;0,tbl_Fact[[#This Row],[Operating_Hours]]*51840,0)</f>
        <v>0</v>
      </c>
    </row>
    <row r="2747" spans="1:13" hidden="1" x14ac:dyDescent="0.2">
      <c r="A2747" t="s">
        <v>5</v>
      </c>
      <c r="B2747" s="1">
        <v>44393.467210648145</v>
      </c>
      <c r="C2747" s="1">
        <v>44393.469293981485</v>
      </c>
      <c r="D2747">
        <v>3</v>
      </c>
      <c r="E2747">
        <v>225020</v>
      </c>
      <c r="F2747">
        <v>144123</v>
      </c>
      <c r="G2747" t="s">
        <v>43</v>
      </c>
      <c r="H2747" t="s">
        <v>25</v>
      </c>
      <c r="I2747">
        <f>tbl_Fact[[#This Row],[Duration]] / 60</f>
        <v>0.05</v>
      </c>
      <c r="J2747">
        <f>IF(OR(G2747="Run Time", G2747="CC (Changeover Cleaning)"), I2747, 0)</f>
        <v>0.05</v>
      </c>
      <c r="K2747">
        <f>IF(G2747&lt;&gt;"PM (Maintenance)", I2747, 0)</f>
        <v>0.05</v>
      </c>
      <c r="L2747" s="5">
        <f>MAX(tbl_Fact[[#This Row],[TotalBiscuitsMade]],tbl_Fact[[#This Row],[GoodMadeBiscuits]])</f>
        <v>225020</v>
      </c>
      <c r="M2747" s="5">
        <f>IF(tbl_Fact[[#This Row],[Operating_Hours]]&gt;0,tbl_Fact[[#This Row],[Operating_Hours]]*51840,0)</f>
        <v>2592</v>
      </c>
    </row>
    <row r="2748" spans="1:13" hidden="1" x14ac:dyDescent="0.2">
      <c r="A2748" t="s">
        <v>5</v>
      </c>
      <c r="B2748" s="1">
        <v>44393.469293981485</v>
      </c>
      <c r="C2748" s="1">
        <v>44393.470555555556</v>
      </c>
      <c r="D2748">
        <v>1.81666672229767</v>
      </c>
      <c r="E2748">
        <v>225784</v>
      </c>
      <c r="F2748">
        <v>145117</v>
      </c>
      <c r="G2748" t="s">
        <v>44</v>
      </c>
      <c r="H2748" t="s">
        <v>25</v>
      </c>
      <c r="I2748">
        <f>tbl_Fact[[#This Row],[Duration]] / 60</f>
        <v>3.0277778704961168E-2</v>
      </c>
      <c r="J2748">
        <f>IF(OR(G2748="Run Time", G2748="CC (Changeover Cleaning)"), I2748, 0)</f>
        <v>0</v>
      </c>
      <c r="K2748">
        <f>IF(G2748&lt;&gt;"PM (Maintenance)", I2748, 0)</f>
        <v>3.0277778704961168E-2</v>
      </c>
      <c r="L2748" s="5">
        <f>MAX(tbl_Fact[[#This Row],[TotalBiscuitsMade]],tbl_Fact[[#This Row],[GoodMadeBiscuits]])</f>
        <v>225784</v>
      </c>
      <c r="M2748" s="5">
        <f>IF(tbl_Fact[[#This Row],[Operating_Hours]]&gt;0,tbl_Fact[[#This Row],[Operating_Hours]]*51840,0)</f>
        <v>0</v>
      </c>
    </row>
    <row r="2749" spans="1:13" hidden="1" x14ac:dyDescent="0.2">
      <c r="A2749" t="s">
        <v>5</v>
      </c>
      <c r="B2749" s="1">
        <v>44393.470555555556</v>
      </c>
      <c r="C2749" s="1">
        <v>44393.471412037034</v>
      </c>
      <c r="D2749">
        <v>1.2333333492279099</v>
      </c>
      <c r="E2749">
        <v>225683</v>
      </c>
      <c r="F2749">
        <v>144842</v>
      </c>
      <c r="G2749" t="s">
        <v>43</v>
      </c>
      <c r="H2749" t="s">
        <v>25</v>
      </c>
      <c r="I2749">
        <f>tbl_Fact[[#This Row],[Duration]] / 60</f>
        <v>2.0555555820465164E-2</v>
      </c>
      <c r="J2749">
        <f>IF(OR(G2749="Run Time", G2749="CC (Changeover Cleaning)"), I2749, 0)</f>
        <v>2.0555555820465164E-2</v>
      </c>
      <c r="K2749">
        <f>IF(G2749&lt;&gt;"PM (Maintenance)", I2749, 0)</f>
        <v>2.0555555820465164E-2</v>
      </c>
      <c r="L2749" s="5">
        <f>MAX(tbl_Fact[[#This Row],[TotalBiscuitsMade]],tbl_Fact[[#This Row],[GoodMadeBiscuits]])</f>
        <v>225683</v>
      </c>
      <c r="M2749" s="5">
        <f>IF(tbl_Fact[[#This Row],[Operating_Hours]]&gt;0,tbl_Fact[[#This Row],[Operating_Hours]]*51840,0)</f>
        <v>1065.600013732914</v>
      </c>
    </row>
    <row r="2750" spans="1:13" hidden="1" x14ac:dyDescent="0.2">
      <c r="A2750" t="s">
        <v>5</v>
      </c>
      <c r="B2750" s="1">
        <v>44393.471412037034</v>
      </c>
      <c r="C2750" s="1">
        <v>44393.488391203704</v>
      </c>
      <c r="D2750">
        <v>24.450000762939499</v>
      </c>
      <c r="E2750">
        <v>242276</v>
      </c>
      <c r="F2750">
        <v>161298</v>
      </c>
      <c r="G2750" t="s">
        <v>44</v>
      </c>
      <c r="H2750" t="s">
        <v>25</v>
      </c>
      <c r="I2750">
        <f>tbl_Fact[[#This Row],[Duration]] / 60</f>
        <v>0.40750001271565833</v>
      </c>
      <c r="J2750">
        <f>IF(OR(G2750="Run Time", G2750="CC (Changeover Cleaning)"), I2750, 0)</f>
        <v>0</v>
      </c>
      <c r="K2750">
        <f>IF(G2750&lt;&gt;"PM (Maintenance)", I2750, 0)</f>
        <v>0.40750001271565833</v>
      </c>
      <c r="L2750" s="5">
        <f>MAX(tbl_Fact[[#This Row],[TotalBiscuitsMade]],tbl_Fact[[#This Row],[GoodMadeBiscuits]])</f>
        <v>242276</v>
      </c>
      <c r="M2750" s="5">
        <f>IF(tbl_Fact[[#This Row],[Operating_Hours]]&gt;0,tbl_Fact[[#This Row],[Operating_Hours]]*51840,0)</f>
        <v>0</v>
      </c>
    </row>
    <row r="2751" spans="1:13" hidden="1" x14ac:dyDescent="0.2">
      <c r="A2751" t="s">
        <v>5</v>
      </c>
      <c r="B2751" s="1">
        <v>44393.488391203704</v>
      </c>
      <c r="C2751" s="1">
        <v>44393.489374999997</v>
      </c>
      <c r="D2751">
        <v>1.4166666269302399</v>
      </c>
      <c r="E2751">
        <v>242338</v>
      </c>
      <c r="F2751">
        <v>161604</v>
      </c>
      <c r="G2751" t="s">
        <v>43</v>
      </c>
      <c r="H2751" t="s">
        <v>25</v>
      </c>
      <c r="I2751">
        <f>tbl_Fact[[#This Row],[Duration]] / 60</f>
        <v>2.3611110448837333E-2</v>
      </c>
      <c r="J2751">
        <f>IF(OR(G2751="Run Time", G2751="CC (Changeover Cleaning)"), I2751, 0)</f>
        <v>2.3611110448837333E-2</v>
      </c>
      <c r="K2751">
        <f>IF(G2751&lt;&gt;"PM (Maintenance)", I2751, 0)</f>
        <v>2.3611110448837333E-2</v>
      </c>
      <c r="L2751" s="5">
        <f>MAX(tbl_Fact[[#This Row],[TotalBiscuitsMade]],tbl_Fact[[#This Row],[GoodMadeBiscuits]])</f>
        <v>242338</v>
      </c>
      <c r="M2751" s="5">
        <f>IF(tbl_Fact[[#This Row],[Operating_Hours]]&gt;0,tbl_Fact[[#This Row],[Operating_Hours]]*51840,0)</f>
        <v>1223.9999656677273</v>
      </c>
    </row>
    <row r="2752" spans="1:13" hidden="1" x14ac:dyDescent="0.2">
      <c r="A2752" t="s">
        <v>5</v>
      </c>
      <c r="B2752" s="1">
        <v>44393.489374999997</v>
      </c>
      <c r="C2752" s="1">
        <v>44393.502604166664</v>
      </c>
      <c r="D2752">
        <v>19.049999237060501</v>
      </c>
      <c r="E2752">
        <v>255529</v>
      </c>
      <c r="F2752">
        <v>174543</v>
      </c>
      <c r="G2752" t="s">
        <v>44</v>
      </c>
      <c r="H2752" t="s">
        <v>25</v>
      </c>
      <c r="I2752">
        <f>tbl_Fact[[#This Row],[Duration]] / 60</f>
        <v>0.3174999872843417</v>
      </c>
      <c r="J2752">
        <f>IF(OR(G2752="Run Time", G2752="CC (Changeover Cleaning)"), I2752, 0)</f>
        <v>0</v>
      </c>
      <c r="K2752">
        <f>IF(G2752&lt;&gt;"PM (Maintenance)", I2752, 0)</f>
        <v>0.3174999872843417</v>
      </c>
      <c r="L2752" s="5">
        <f>MAX(tbl_Fact[[#This Row],[TotalBiscuitsMade]],tbl_Fact[[#This Row],[GoodMadeBiscuits]])</f>
        <v>255529</v>
      </c>
      <c r="M2752" s="5">
        <f>IF(tbl_Fact[[#This Row],[Operating_Hours]]&gt;0,tbl_Fact[[#This Row],[Operating_Hours]]*51840,0)</f>
        <v>0</v>
      </c>
    </row>
    <row r="2753" spans="1:13" hidden="1" x14ac:dyDescent="0.2">
      <c r="A2753" t="s">
        <v>5</v>
      </c>
      <c r="B2753" s="1">
        <v>44393.502604166664</v>
      </c>
      <c r="C2753" s="1">
        <v>44393.503020833334</v>
      </c>
      <c r="D2753">
        <v>0.60000002384185802</v>
      </c>
      <c r="E2753">
        <v>255430</v>
      </c>
      <c r="F2753">
        <v>174906</v>
      </c>
      <c r="G2753" t="s">
        <v>43</v>
      </c>
      <c r="H2753" t="s">
        <v>25</v>
      </c>
      <c r="I2753">
        <f>tbl_Fact[[#This Row],[Duration]] / 60</f>
        <v>1.00000003973643E-2</v>
      </c>
      <c r="J2753">
        <f>IF(OR(G2753="Run Time", G2753="CC (Changeover Cleaning)"), I2753, 0)</f>
        <v>1.00000003973643E-2</v>
      </c>
      <c r="K2753">
        <f>IF(G2753&lt;&gt;"PM (Maintenance)", I2753, 0)</f>
        <v>1.00000003973643E-2</v>
      </c>
      <c r="L2753" s="5">
        <f>MAX(tbl_Fact[[#This Row],[TotalBiscuitsMade]],tbl_Fact[[#This Row],[GoodMadeBiscuits]])</f>
        <v>255430</v>
      </c>
      <c r="M2753" s="5">
        <f>IF(tbl_Fact[[#This Row],[Operating_Hours]]&gt;0,tbl_Fact[[#This Row],[Operating_Hours]]*51840,0)</f>
        <v>518.40002059936535</v>
      </c>
    </row>
    <row r="2754" spans="1:13" hidden="1" x14ac:dyDescent="0.2">
      <c r="A2754" t="s">
        <v>5</v>
      </c>
      <c r="B2754" s="1">
        <v>44393.503020833334</v>
      </c>
      <c r="C2754" s="1">
        <v>44393.505509259259</v>
      </c>
      <c r="D2754">
        <v>3.5833332538604701</v>
      </c>
      <c r="E2754">
        <v>257909</v>
      </c>
      <c r="F2754">
        <v>176911</v>
      </c>
      <c r="G2754" t="s">
        <v>44</v>
      </c>
      <c r="H2754" t="s">
        <v>25</v>
      </c>
      <c r="I2754">
        <f>tbl_Fact[[#This Row],[Duration]] / 60</f>
        <v>5.9722220897674504E-2</v>
      </c>
      <c r="J2754">
        <f>IF(OR(G2754="Run Time", G2754="CC (Changeover Cleaning)"), I2754, 0)</f>
        <v>0</v>
      </c>
      <c r="K2754">
        <f>IF(G2754&lt;&gt;"PM (Maintenance)", I2754, 0)</f>
        <v>5.9722220897674504E-2</v>
      </c>
      <c r="L2754" s="5">
        <f>MAX(tbl_Fact[[#This Row],[TotalBiscuitsMade]],tbl_Fact[[#This Row],[GoodMadeBiscuits]])</f>
        <v>257909</v>
      </c>
      <c r="M2754" s="5">
        <f>IF(tbl_Fact[[#This Row],[Operating_Hours]]&gt;0,tbl_Fact[[#This Row],[Operating_Hours]]*51840,0)</f>
        <v>0</v>
      </c>
    </row>
    <row r="2755" spans="1:13" hidden="1" x14ac:dyDescent="0.2">
      <c r="A2755" t="s">
        <v>5</v>
      </c>
      <c r="B2755" s="1">
        <v>44393.505509259259</v>
      </c>
      <c r="C2755" s="1">
        <v>44393.506782407407</v>
      </c>
      <c r="D2755">
        <v>1.8333333730697601</v>
      </c>
      <c r="E2755">
        <v>257948</v>
      </c>
      <c r="F2755">
        <v>176730</v>
      </c>
      <c r="G2755" t="s">
        <v>43</v>
      </c>
      <c r="H2755" t="s">
        <v>25</v>
      </c>
      <c r="I2755">
        <f>tbl_Fact[[#This Row],[Duration]] / 60</f>
        <v>3.0555556217829336E-2</v>
      </c>
      <c r="J2755">
        <f>IF(OR(G2755="Run Time", G2755="CC (Changeover Cleaning)"), I2755, 0)</f>
        <v>3.0555556217829336E-2</v>
      </c>
      <c r="K2755">
        <f>IF(G2755&lt;&gt;"PM (Maintenance)", I2755, 0)</f>
        <v>3.0555556217829336E-2</v>
      </c>
      <c r="L2755" s="5">
        <f>MAX(tbl_Fact[[#This Row],[TotalBiscuitsMade]],tbl_Fact[[#This Row],[GoodMadeBiscuits]])</f>
        <v>257948</v>
      </c>
      <c r="M2755" s="5">
        <f>IF(tbl_Fact[[#This Row],[Operating_Hours]]&gt;0,tbl_Fact[[#This Row],[Operating_Hours]]*51840,0)</f>
        <v>1584.0000343322727</v>
      </c>
    </row>
    <row r="2756" spans="1:13" hidden="1" x14ac:dyDescent="0.2">
      <c r="A2756" t="s">
        <v>5</v>
      </c>
      <c r="B2756" s="1">
        <v>44393.506782407407</v>
      </c>
      <c r="C2756" s="1">
        <v>44393.517326388886</v>
      </c>
      <c r="D2756">
        <v>15.1833333969116</v>
      </c>
      <c r="E2756">
        <v>267943</v>
      </c>
      <c r="F2756">
        <v>186888</v>
      </c>
      <c r="G2756" t="s">
        <v>44</v>
      </c>
      <c r="H2756" t="s">
        <v>25</v>
      </c>
      <c r="I2756">
        <f>tbl_Fact[[#This Row],[Duration]] / 60</f>
        <v>0.25305555661519336</v>
      </c>
      <c r="J2756">
        <f>IF(OR(G2756="Run Time", G2756="CC (Changeover Cleaning)"), I2756, 0)</f>
        <v>0</v>
      </c>
      <c r="K2756">
        <f>IF(G2756&lt;&gt;"PM (Maintenance)", I2756, 0)</f>
        <v>0.25305555661519336</v>
      </c>
      <c r="L2756" s="5">
        <f>MAX(tbl_Fact[[#This Row],[TotalBiscuitsMade]],tbl_Fact[[#This Row],[GoodMadeBiscuits]])</f>
        <v>267943</v>
      </c>
      <c r="M2756" s="5">
        <f>IF(tbl_Fact[[#This Row],[Operating_Hours]]&gt;0,tbl_Fact[[#This Row],[Operating_Hours]]*51840,0)</f>
        <v>0</v>
      </c>
    </row>
    <row r="2757" spans="1:13" hidden="1" x14ac:dyDescent="0.2">
      <c r="A2757" t="s">
        <v>5</v>
      </c>
      <c r="B2757" s="1">
        <v>44393.517326388886</v>
      </c>
      <c r="C2757" s="1">
        <v>44393.518518518518</v>
      </c>
      <c r="D2757">
        <v>1.7166666984558101</v>
      </c>
      <c r="E2757">
        <v>267939</v>
      </c>
      <c r="F2757">
        <v>187069</v>
      </c>
      <c r="G2757" t="s">
        <v>43</v>
      </c>
      <c r="H2757" t="s">
        <v>25</v>
      </c>
      <c r="I2757">
        <f>tbl_Fact[[#This Row],[Duration]] / 60</f>
        <v>2.8611111640930168E-2</v>
      </c>
      <c r="J2757">
        <f>IF(OR(G2757="Run Time", G2757="CC (Changeover Cleaning)"), I2757, 0)</f>
        <v>2.8611111640930168E-2</v>
      </c>
      <c r="K2757">
        <f>IF(G2757&lt;&gt;"PM (Maintenance)", I2757, 0)</f>
        <v>2.8611111640930168E-2</v>
      </c>
      <c r="L2757" s="5">
        <f>MAX(tbl_Fact[[#This Row],[TotalBiscuitsMade]],tbl_Fact[[#This Row],[GoodMadeBiscuits]])</f>
        <v>267939</v>
      </c>
      <c r="M2757" s="5">
        <f>IF(tbl_Fact[[#This Row],[Operating_Hours]]&gt;0,tbl_Fact[[#This Row],[Operating_Hours]]*51840,0)</f>
        <v>1483.2000274658199</v>
      </c>
    </row>
    <row r="2758" spans="1:13" hidden="1" x14ac:dyDescent="0.2">
      <c r="A2758" t="s">
        <v>5</v>
      </c>
      <c r="B2758" s="1">
        <v>44393.518518518518</v>
      </c>
      <c r="C2758" s="1">
        <v>44393.526979166665</v>
      </c>
      <c r="D2758">
        <v>12.1833333969116</v>
      </c>
      <c r="E2758">
        <v>276147</v>
      </c>
      <c r="F2758">
        <v>195626</v>
      </c>
      <c r="G2758" t="s">
        <v>44</v>
      </c>
      <c r="H2758" t="s">
        <v>25</v>
      </c>
      <c r="I2758">
        <f>tbl_Fact[[#This Row],[Duration]] / 60</f>
        <v>0.20305555661519334</v>
      </c>
      <c r="J2758">
        <f>IF(OR(G2758="Run Time", G2758="CC (Changeover Cleaning)"), I2758, 0)</f>
        <v>0</v>
      </c>
      <c r="K2758">
        <f>IF(G2758&lt;&gt;"PM (Maintenance)", I2758, 0)</f>
        <v>0.20305555661519334</v>
      </c>
      <c r="L2758" s="5">
        <f>MAX(tbl_Fact[[#This Row],[TotalBiscuitsMade]],tbl_Fact[[#This Row],[GoodMadeBiscuits]])</f>
        <v>276147</v>
      </c>
      <c r="M2758" s="5">
        <f>IF(tbl_Fact[[#This Row],[Operating_Hours]]&gt;0,tbl_Fact[[#This Row],[Operating_Hours]]*51840,0)</f>
        <v>0</v>
      </c>
    </row>
    <row r="2759" spans="1:13" hidden="1" x14ac:dyDescent="0.2">
      <c r="A2759" t="s">
        <v>5</v>
      </c>
      <c r="B2759" s="1">
        <v>44393.526979166665</v>
      </c>
      <c r="C2759" s="1">
        <v>44393.531655092593</v>
      </c>
      <c r="D2759">
        <v>6.7333331108093297</v>
      </c>
      <c r="E2759">
        <v>276340</v>
      </c>
      <c r="F2759">
        <v>195516</v>
      </c>
      <c r="G2759" t="s">
        <v>43</v>
      </c>
      <c r="H2759" t="s">
        <v>25</v>
      </c>
      <c r="I2759">
        <f>tbl_Fact[[#This Row],[Duration]] / 60</f>
        <v>0.11222221851348883</v>
      </c>
      <c r="J2759">
        <f>IF(OR(G2759="Run Time", G2759="CC (Changeover Cleaning)"), I2759, 0)</f>
        <v>0.11222221851348883</v>
      </c>
      <c r="K2759">
        <f>IF(G2759&lt;&gt;"PM (Maintenance)", I2759, 0)</f>
        <v>0.11222221851348883</v>
      </c>
      <c r="L2759" s="5">
        <f>MAX(tbl_Fact[[#This Row],[TotalBiscuitsMade]],tbl_Fact[[#This Row],[GoodMadeBiscuits]])</f>
        <v>276340</v>
      </c>
      <c r="M2759" s="5">
        <f>IF(tbl_Fact[[#This Row],[Operating_Hours]]&gt;0,tbl_Fact[[#This Row],[Operating_Hours]]*51840,0)</f>
        <v>5817.5998077392615</v>
      </c>
    </row>
    <row r="2760" spans="1:13" hidden="1" x14ac:dyDescent="0.2">
      <c r="A2760" t="s">
        <v>5</v>
      </c>
      <c r="B2760" s="1">
        <v>44393.531655092593</v>
      </c>
      <c r="C2760" s="1">
        <v>44393.533912037034</v>
      </c>
      <c r="D2760">
        <v>3.25</v>
      </c>
      <c r="E2760">
        <v>278662</v>
      </c>
      <c r="F2760">
        <v>197474</v>
      </c>
      <c r="G2760" t="s">
        <v>44</v>
      </c>
      <c r="H2760" t="s">
        <v>25</v>
      </c>
      <c r="I2760">
        <f>tbl_Fact[[#This Row],[Duration]] / 60</f>
        <v>5.4166666666666669E-2</v>
      </c>
      <c r="J2760">
        <f>IF(OR(G2760="Run Time", G2760="CC (Changeover Cleaning)"), I2760, 0)</f>
        <v>0</v>
      </c>
      <c r="K2760">
        <f>IF(G2760&lt;&gt;"PM (Maintenance)", I2760, 0)</f>
        <v>5.4166666666666669E-2</v>
      </c>
      <c r="L2760" s="5">
        <f>MAX(tbl_Fact[[#This Row],[TotalBiscuitsMade]],tbl_Fact[[#This Row],[GoodMadeBiscuits]])</f>
        <v>278662</v>
      </c>
      <c r="M2760" s="5">
        <f>IF(tbl_Fact[[#This Row],[Operating_Hours]]&gt;0,tbl_Fact[[#This Row],[Operating_Hours]]*51840,0)</f>
        <v>0</v>
      </c>
    </row>
    <row r="2761" spans="1:13" hidden="1" x14ac:dyDescent="0.2">
      <c r="A2761" t="s">
        <v>5</v>
      </c>
      <c r="B2761" s="1">
        <v>44393.533912037034</v>
      </c>
      <c r="C2761" s="1">
        <v>44393.536666666667</v>
      </c>
      <c r="D2761">
        <v>3.9666666984558101</v>
      </c>
      <c r="E2761">
        <v>278290</v>
      </c>
      <c r="F2761">
        <v>197445</v>
      </c>
      <c r="G2761" t="s">
        <v>43</v>
      </c>
      <c r="H2761" t="s">
        <v>25</v>
      </c>
      <c r="I2761">
        <f>tbl_Fact[[#This Row],[Duration]] / 60</f>
        <v>6.611111164093017E-2</v>
      </c>
      <c r="J2761">
        <f>IF(OR(G2761="Run Time", G2761="CC (Changeover Cleaning)"), I2761, 0)</f>
        <v>6.611111164093017E-2</v>
      </c>
      <c r="K2761">
        <f>IF(G2761&lt;&gt;"PM (Maintenance)", I2761, 0)</f>
        <v>6.611111164093017E-2</v>
      </c>
      <c r="L2761" s="5">
        <f>MAX(tbl_Fact[[#This Row],[TotalBiscuitsMade]],tbl_Fact[[#This Row],[GoodMadeBiscuits]])</f>
        <v>278290</v>
      </c>
      <c r="M2761" s="5">
        <f>IF(tbl_Fact[[#This Row],[Operating_Hours]]&gt;0,tbl_Fact[[#This Row],[Operating_Hours]]*51840,0)</f>
        <v>3427.2000274658199</v>
      </c>
    </row>
    <row r="2762" spans="1:13" hidden="1" x14ac:dyDescent="0.2">
      <c r="A2762" t="s">
        <v>5</v>
      </c>
      <c r="B2762" s="1">
        <v>44393.536666666667</v>
      </c>
      <c r="C2762" s="1">
        <v>44393.536689814813</v>
      </c>
      <c r="D2762">
        <v>3.3333335071802098E-2</v>
      </c>
      <c r="E2762">
        <v>278417</v>
      </c>
      <c r="F2762">
        <v>197442</v>
      </c>
      <c r="G2762" t="s">
        <v>44</v>
      </c>
      <c r="H2762" t="s">
        <v>25</v>
      </c>
      <c r="I2762">
        <f>tbl_Fact[[#This Row],[Duration]] / 60</f>
        <v>5.5555558453003495E-4</v>
      </c>
      <c r="J2762">
        <f>IF(OR(G2762="Run Time", G2762="CC (Changeover Cleaning)"), I2762, 0)</f>
        <v>0</v>
      </c>
      <c r="K2762">
        <f>IF(G2762&lt;&gt;"PM (Maintenance)", I2762, 0)</f>
        <v>5.5555558453003495E-4</v>
      </c>
      <c r="L2762" s="5">
        <f>MAX(tbl_Fact[[#This Row],[TotalBiscuitsMade]],tbl_Fact[[#This Row],[GoodMadeBiscuits]])</f>
        <v>278417</v>
      </c>
      <c r="M2762" s="5">
        <f>IF(tbl_Fact[[#This Row],[Operating_Hours]]&gt;0,tbl_Fact[[#This Row],[Operating_Hours]]*51840,0)</f>
        <v>0</v>
      </c>
    </row>
    <row r="2763" spans="1:13" hidden="1" x14ac:dyDescent="0.2">
      <c r="A2763" t="s">
        <v>5</v>
      </c>
      <c r="B2763" s="1">
        <v>44393.536689814813</v>
      </c>
      <c r="C2763" s="1">
        <v>44393.536979166667</v>
      </c>
      <c r="D2763">
        <v>0.41666665673255898</v>
      </c>
      <c r="E2763">
        <v>278638</v>
      </c>
      <c r="F2763">
        <v>197591</v>
      </c>
      <c r="G2763" t="s">
        <v>43</v>
      </c>
      <c r="H2763" t="s">
        <v>25</v>
      </c>
      <c r="I2763">
        <f>tbl_Fact[[#This Row],[Duration]] / 60</f>
        <v>6.9444442788759832E-3</v>
      </c>
      <c r="J2763">
        <f>IF(OR(G2763="Run Time", G2763="CC (Changeover Cleaning)"), I2763, 0)</f>
        <v>6.9444442788759832E-3</v>
      </c>
      <c r="K2763">
        <f>IF(G2763&lt;&gt;"PM (Maintenance)", I2763, 0)</f>
        <v>6.9444442788759832E-3</v>
      </c>
      <c r="L2763" s="5">
        <f>MAX(tbl_Fact[[#This Row],[TotalBiscuitsMade]],tbl_Fact[[#This Row],[GoodMadeBiscuits]])</f>
        <v>278638</v>
      </c>
      <c r="M2763" s="5">
        <f>IF(tbl_Fact[[#This Row],[Operating_Hours]]&gt;0,tbl_Fact[[#This Row],[Operating_Hours]]*51840,0)</f>
        <v>359.99999141693098</v>
      </c>
    </row>
    <row r="2764" spans="1:13" hidden="1" x14ac:dyDescent="0.2">
      <c r="A2764" t="s">
        <v>5</v>
      </c>
      <c r="B2764" s="1">
        <v>44393.536979166667</v>
      </c>
      <c r="C2764" s="1">
        <v>44393.541990740741</v>
      </c>
      <c r="D2764">
        <v>7.2166666984558097</v>
      </c>
      <c r="E2764">
        <v>283319</v>
      </c>
      <c r="F2764">
        <v>202447</v>
      </c>
      <c r="G2764" t="s">
        <v>44</v>
      </c>
      <c r="H2764" t="s">
        <v>25</v>
      </c>
      <c r="I2764">
        <f>tbl_Fact[[#This Row],[Duration]] / 60</f>
        <v>0.12027777830759682</v>
      </c>
      <c r="J2764">
        <f>IF(OR(G2764="Run Time", G2764="CC (Changeover Cleaning)"), I2764, 0)</f>
        <v>0</v>
      </c>
      <c r="K2764">
        <f>IF(G2764&lt;&gt;"PM (Maintenance)", I2764, 0)</f>
        <v>0.12027777830759682</v>
      </c>
      <c r="L2764" s="5">
        <f>MAX(tbl_Fact[[#This Row],[TotalBiscuitsMade]],tbl_Fact[[#This Row],[GoodMadeBiscuits]])</f>
        <v>283319</v>
      </c>
      <c r="M2764" s="5">
        <f>IF(tbl_Fact[[#This Row],[Operating_Hours]]&gt;0,tbl_Fact[[#This Row],[Operating_Hours]]*51840,0)</f>
        <v>0</v>
      </c>
    </row>
    <row r="2765" spans="1:13" hidden="1" x14ac:dyDescent="0.2">
      <c r="A2765" t="s">
        <v>5</v>
      </c>
      <c r="B2765" s="1">
        <v>44393.541990740741</v>
      </c>
      <c r="C2765" s="1">
        <v>44393.543900462966</v>
      </c>
      <c r="D2765">
        <v>2.75</v>
      </c>
      <c r="E2765">
        <v>283651</v>
      </c>
      <c r="F2765">
        <v>202804</v>
      </c>
      <c r="G2765" t="s">
        <v>43</v>
      </c>
      <c r="H2765" t="s">
        <v>25</v>
      </c>
      <c r="I2765">
        <f>tbl_Fact[[#This Row],[Duration]] / 60</f>
        <v>4.583333333333333E-2</v>
      </c>
      <c r="J2765">
        <f>IF(OR(G2765="Run Time", G2765="CC (Changeover Cleaning)"), I2765, 0)</f>
        <v>4.583333333333333E-2</v>
      </c>
      <c r="K2765">
        <f>IF(G2765&lt;&gt;"PM (Maintenance)", I2765, 0)</f>
        <v>4.583333333333333E-2</v>
      </c>
      <c r="L2765" s="5">
        <f>MAX(tbl_Fact[[#This Row],[TotalBiscuitsMade]],tbl_Fact[[#This Row],[GoodMadeBiscuits]])</f>
        <v>283651</v>
      </c>
      <c r="M2765" s="5">
        <f>IF(tbl_Fact[[#This Row],[Operating_Hours]]&gt;0,tbl_Fact[[#This Row],[Operating_Hours]]*51840,0)</f>
        <v>2376</v>
      </c>
    </row>
    <row r="2766" spans="1:13" hidden="1" x14ac:dyDescent="0.2">
      <c r="A2766" t="s">
        <v>5</v>
      </c>
      <c r="B2766" s="1">
        <v>44393.543900462966</v>
      </c>
      <c r="C2766" s="1">
        <v>44393.545266203706</v>
      </c>
      <c r="D2766">
        <v>1.9666666984558101</v>
      </c>
      <c r="E2766">
        <v>284577</v>
      </c>
      <c r="F2766">
        <v>203337</v>
      </c>
      <c r="G2766" t="s">
        <v>44</v>
      </c>
      <c r="H2766" t="s">
        <v>25</v>
      </c>
      <c r="I2766">
        <f>tbl_Fact[[#This Row],[Duration]] / 60</f>
        <v>3.2777778307596837E-2</v>
      </c>
      <c r="J2766">
        <f>IF(OR(G2766="Run Time", G2766="CC (Changeover Cleaning)"), I2766, 0)</f>
        <v>0</v>
      </c>
      <c r="K2766">
        <f>IF(G2766&lt;&gt;"PM (Maintenance)", I2766, 0)</f>
        <v>3.2777778307596837E-2</v>
      </c>
      <c r="L2766" s="5">
        <f>MAX(tbl_Fact[[#This Row],[TotalBiscuitsMade]],tbl_Fact[[#This Row],[GoodMadeBiscuits]])</f>
        <v>284577</v>
      </c>
      <c r="M2766" s="5">
        <f>IF(tbl_Fact[[#This Row],[Operating_Hours]]&gt;0,tbl_Fact[[#This Row],[Operating_Hours]]*51840,0)</f>
        <v>0</v>
      </c>
    </row>
    <row r="2767" spans="1:13" hidden="1" x14ac:dyDescent="0.2">
      <c r="A2767" t="s">
        <v>5</v>
      </c>
      <c r="B2767" s="1">
        <v>44393.545266203706</v>
      </c>
      <c r="C2767" s="1">
        <v>44393.54828703704</v>
      </c>
      <c r="D2767">
        <v>4.3499999046325701</v>
      </c>
      <c r="E2767">
        <v>284302</v>
      </c>
      <c r="F2767">
        <v>203741</v>
      </c>
      <c r="G2767" t="s">
        <v>43</v>
      </c>
      <c r="H2767" t="s">
        <v>25</v>
      </c>
      <c r="I2767">
        <f>tbl_Fact[[#This Row],[Duration]] / 60</f>
        <v>7.2499998410542832E-2</v>
      </c>
      <c r="J2767">
        <f>IF(OR(G2767="Run Time", G2767="CC (Changeover Cleaning)"), I2767, 0)</f>
        <v>7.2499998410542832E-2</v>
      </c>
      <c r="K2767">
        <f>IF(G2767&lt;&gt;"PM (Maintenance)", I2767, 0)</f>
        <v>7.2499998410542832E-2</v>
      </c>
      <c r="L2767" s="5">
        <f>MAX(tbl_Fact[[#This Row],[TotalBiscuitsMade]],tbl_Fact[[#This Row],[GoodMadeBiscuits]])</f>
        <v>284302</v>
      </c>
      <c r="M2767" s="5">
        <f>IF(tbl_Fact[[#This Row],[Operating_Hours]]&gt;0,tbl_Fact[[#This Row],[Operating_Hours]]*51840,0)</f>
        <v>3758.3999176025404</v>
      </c>
    </row>
    <row r="2768" spans="1:13" hidden="1" x14ac:dyDescent="0.2">
      <c r="A2768" t="s">
        <v>5</v>
      </c>
      <c r="B2768" s="1">
        <v>44393.54828703704</v>
      </c>
      <c r="C2768" s="1">
        <v>44393.574328703704</v>
      </c>
      <c r="D2768">
        <v>37.5</v>
      </c>
      <c r="E2768">
        <v>310727</v>
      </c>
      <c r="F2768">
        <v>229650</v>
      </c>
      <c r="G2768" t="s">
        <v>44</v>
      </c>
      <c r="H2768" t="s">
        <v>25</v>
      </c>
      <c r="I2768">
        <f>tbl_Fact[[#This Row],[Duration]] / 60</f>
        <v>0.625</v>
      </c>
      <c r="J2768">
        <f>IF(OR(G2768="Run Time", G2768="CC (Changeover Cleaning)"), I2768, 0)</f>
        <v>0</v>
      </c>
      <c r="K2768">
        <f>IF(G2768&lt;&gt;"PM (Maintenance)", I2768, 0)</f>
        <v>0.625</v>
      </c>
      <c r="L2768" s="5">
        <f>MAX(tbl_Fact[[#This Row],[TotalBiscuitsMade]],tbl_Fact[[#This Row],[GoodMadeBiscuits]])</f>
        <v>310727</v>
      </c>
      <c r="M2768" s="5">
        <f>IF(tbl_Fact[[#This Row],[Operating_Hours]]&gt;0,tbl_Fact[[#This Row],[Operating_Hours]]*51840,0)</f>
        <v>0</v>
      </c>
    </row>
    <row r="2769" spans="1:13" hidden="1" x14ac:dyDescent="0.2">
      <c r="A2769" t="s">
        <v>5</v>
      </c>
      <c r="B2769" s="1">
        <v>44393.574328703704</v>
      </c>
      <c r="C2769" s="1">
        <v>44393.574837962966</v>
      </c>
      <c r="D2769">
        <v>0.73333334922790505</v>
      </c>
      <c r="E2769">
        <v>310770</v>
      </c>
      <c r="F2769">
        <v>229750</v>
      </c>
      <c r="G2769" t="s">
        <v>43</v>
      </c>
      <c r="H2769" t="s">
        <v>25</v>
      </c>
      <c r="I2769">
        <f>tbl_Fact[[#This Row],[Duration]] / 60</f>
        <v>1.2222222487131751E-2</v>
      </c>
      <c r="J2769">
        <f>IF(OR(G2769="Run Time", G2769="CC (Changeover Cleaning)"), I2769, 0)</f>
        <v>1.2222222487131751E-2</v>
      </c>
      <c r="K2769">
        <f>IF(G2769&lt;&gt;"PM (Maintenance)", I2769, 0)</f>
        <v>1.2222222487131751E-2</v>
      </c>
      <c r="L2769" s="5">
        <f>MAX(tbl_Fact[[#This Row],[TotalBiscuitsMade]],tbl_Fact[[#This Row],[GoodMadeBiscuits]])</f>
        <v>310770</v>
      </c>
      <c r="M2769" s="5">
        <f>IF(tbl_Fact[[#This Row],[Operating_Hours]]&gt;0,tbl_Fact[[#This Row],[Operating_Hours]]*51840,0)</f>
        <v>633.60001373290993</v>
      </c>
    </row>
    <row r="2770" spans="1:13" hidden="1" x14ac:dyDescent="0.2">
      <c r="A2770" t="s">
        <v>5</v>
      </c>
      <c r="B2770" s="1">
        <v>44393.574837962966</v>
      </c>
      <c r="C2770" s="1">
        <v>44393.596076388887</v>
      </c>
      <c r="D2770">
        <v>30.5833339691162</v>
      </c>
      <c r="E2770">
        <v>332065</v>
      </c>
      <c r="F2770">
        <v>251484</v>
      </c>
      <c r="G2770" t="s">
        <v>44</v>
      </c>
      <c r="H2770" t="s">
        <v>25</v>
      </c>
      <c r="I2770">
        <f>tbl_Fact[[#This Row],[Duration]] / 60</f>
        <v>0.50972223281860329</v>
      </c>
      <c r="J2770">
        <f>IF(OR(G2770="Run Time", G2770="CC (Changeover Cleaning)"), I2770, 0)</f>
        <v>0</v>
      </c>
      <c r="K2770">
        <f>IF(G2770&lt;&gt;"PM (Maintenance)", I2770, 0)</f>
        <v>0.50972223281860329</v>
      </c>
      <c r="L2770" s="5">
        <f>MAX(tbl_Fact[[#This Row],[TotalBiscuitsMade]],tbl_Fact[[#This Row],[GoodMadeBiscuits]])</f>
        <v>332065</v>
      </c>
      <c r="M2770" s="5">
        <f>IF(tbl_Fact[[#This Row],[Operating_Hours]]&gt;0,tbl_Fact[[#This Row],[Operating_Hours]]*51840,0)</f>
        <v>0</v>
      </c>
    </row>
    <row r="2771" spans="1:13" hidden="1" x14ac:dyDescent="0.2">
      <c r="A2771" t="s">
        <v>5</v>
      </c>
      <c r="B2771" s="1">
        <v>44393.596076388887</v>
      </c>
      <c r="C2771" s="1">
        <v>44393.596342592595</v>
      </c>
      <c r="D2771">
        <v>0.38333332538604697</v>
      </c>
      <c r="E2771">
        <v>332106</v>
      </c>
      <c r="F2771">
        <v>251248</v>
      </c>
      <c r="G2771" t="s">
        <v>43</v>
      </c>
      <c r="H2771" t="s">
        <v>25</v>
      </c>
      <c r="I2771">
        <f>tbl_Fact[[#This Row],[Duration]] / 60</f>
        <v>6.3888887564341164E-3</v>
      </c>
      <c r="J2771">
        <f>IF(OR(G2771="Run Time", G2771="CC (Changeover Cleaning)"), I2771, 0)</f>
        <v>6.3888887564341164E-3</v>
      </c>
      <c r="K2771">
        <f>IF(G2771&lt;&gt;"PM (Maintenance)", I2771, 0)</f>
        <v>6.3888887564341164E-3</v>
      </c>
      <c r="L2771" s="5">
        <f>MAX(tbl_Fact[[#This Row],[TotalBiscuitsMade]],tbl_Fact[[#This Row],[GoodMadeBiscuits]])</f>
        <v>332106</v>
      </c>
      <c r="M2771" s="5">
        <f>IF(tbl_Fact[[#This Row],[Operating_Hours]]&gt;0,tbl_Fact[[#This Row],[Operating_Hours]]*51840,0)</f>
        <v>331.19999313354458</v>
      </c>
    </row>
    <row r="2772" spans="1:13" hidden="1" x14ac:dyDescent="0.2">
      <c r="A2772" t="s">
        <v>5</v>
      </c>
      <c r="B2772" s="1">
        <v>44393.596342592595</v>
      </c>
      <c r="C2772" s="1">
        <v>44393.598437499997</v>
      </c>
      <c r="D2772">
        <v>3.0166666507720898</v>
      </c>
      <c r="E2772">
        <v>333672</v>
      </c>
      <c r="F2772">
        <v>252832</v>
      </c>
      <c r="G2772" t="s">
        <v>44</v>
      </c>
      <c r="H2772" t="s">
        <v>25</v>
      </c>
      <c r="I2772">
        <f>tbl_Fact[[#This Row],[Duration]] / 60</f>
        <v>5.0277777512868167E-2</v>
      </c>
      <c r="J2772">
        <f>IF(OR(G2772="Run Time", G2772="CC (Changeover Cleaning)"), I2772, 0)</f>
        <v>0</v>
      </c>
      <c r="K2772">
        <f>IF(G2772&lt;&gt;"PM (Maintenance)", I2772, 0)</f>
        <v>5.0277777512868167E-2</v>
      </c>
      <c r="L2772" s="5">
        <f>MAX(tbl_Fact[[#This Row],[TotalBiscuitsMade]],tbl_Fact[[#This Row],[GoodMadeBiscuits]])</f>
        <v>333672</v>
      </c>
      <c r="M2772" s="5">
        <f>IF(tbl_Fact[[#This Row],[Operating_Hours]]&gt;0,tbl_Fact[[#This Row],[Operating_Hours]]*51840,0)</f>
        <v>0</v>
      </c>
    </row>
    <row r="2773" spans="1:13" hidden="1" x14ac:dyDescent="0.2">
      <c r="A2773" t="s">
        <v>5</v>
      </c>
      <c r="B2773" s="1">
        <v>44393.598437499997</v>
      </c>
      <c r="C2773" s="1">
        <v>44393.598703703705</v>
      </c>
      <c r="D2773">
        <v>0.38333332538604697</v>
      </c>
      <c r="E2773">
        <v>333530</v>
      </c>
      <c r="F2773">
        <v>253135</v>
      </c>
      <c r="G2773" t="s">
        <v>43</v>
      </c>
      <c r="H2773" t="s">
        <v>25</v>
      </c>
      <c r="I2773">
        <f>tbl_Fact[[#This Row],[Duration]] / 60</f>
        <v>6.3888887564341164E-3</v>
      </c>
      <c r="J2773">
        <f>IF(OR(G2773="Run Time", G2773="CC (Changeover Cleaning)"), I2773, 0)</f>
        <v>6.3888887564341164E-3</v>
      </c>
      <c r="K2773">
        <f>IF(G2773&lt;&gt;"PM (Maintenance)", I2773, 0)</f>
        <v>6.3888887564341164E-3</v>
      </c>
      <c r="L2773" s="5">
        <f>MAX(tbl_Fact[[#This Row],[TotalBiscuitsMade]],tbl_Fact[[#This Row],[GoodMadeBiscuits]])</f>
        <v>333530</v>
      </c>
      <c r="M2773" s="5">
        <f>IF(tbl_Fact[[#This Row],[Operating_Hours]]&gt;0,tbl_Fact[[#This Row],[Operating_Hours]]*51840,0)</f>
        <v>331.19999313354458</v>
      </c>
    </row>
    <row r="2774" spans="1:13" hidden="1" x14ac:dyDescent="0.2">
      <c r="A2774" t="s">
        <v>5</v>
      </c>
      <c r="B2774" s="1">
        <v>44393.598703703705</v>
      </c>
      <c r="C2774" s="1">
        <v>44393.607303240744</v>
      </c>
      <c r="D2774">
        <v>12.3833332061768</v>
      </c>
      <c r="E2774">
        <v>342313</v>
      </c>
      <c r="F2774">
        <v>261566</v>
      </c>
      <c r="G2774" t="s">
        <v>44</v>
      </c>
      <c r="H2774" t="s">
        <v>25</v>
      </c>
      <c r="I2774">
        <f>tbl_Fact[[#This Row],[Duration]] / 60</f>
        <v>0.20638888676961334</v>
      </c>
      <c r="J2774">
        <f>IF(OR(G2774="Run Time", G2774="CC (Changeover Cleaning)"), I2774, 0)</f>
        <v>0</v>
      </c>
      <c r="K2774">
        <f>IF(G2774&lt;&gt;"PM (Maintenance)", I2774, 0)</f>
        <v>0.20638888676961334</v>
      </c>
      <c r="L2774" s="5">
        <f>MAX(tbl_Fact[[#This Row],[TotalBiscuitsMade]],tbl_Fact[[#This Row],[GoodMadeBiscuits]])</f>
        <v>342313</v>
      </c>
      <c r="M2774" s="5">
        <f>IF(tbl_Fact[[#This Row],[Operating_Hours]]&gt;0,tbl_Fact[[#This Row],[Operating_Hours]]*51840,0)</f>
        <v>0</v>
      </c>
    </row>
    <row r="2775" spans="1:13" hidden="1" x14ac:dyDescent="0.2">
      <c r="A2775" t="s">
        <v>5</v>
      </c>
      <c r="B2775" s="1">
        <v>44393.607303240744</v>
      </c>
      <c r="C2775" s="1">
        <v>44393.608981481484</v>
      </c>
      <c r="D2775">
        <v>2.4166667461395299</v>
      </c>
      <c r="E2775">
        <v>342182</v>
      </c>
      <c r="F2775">
        <v>261313</v>
      </c>
      <c r="G2775" t="s">
        <v>43</v>
      </c>
      <c r="H2775" t="s">
        <v>25</v>
      </c>
      <c r="I2775">
        <f>tbl_Fact[[#This Row],[Duration]] / 60</f>
        <v>4.0277779102325502E-2</v>
      </c>
      <c r="J2775">
        <f>IF(OR(G2775="Run Time", G2775="CC (Changeover Cleaning)"), I2775, 0)</f>
        <v>4.0277779102325502E-2</v>
      </c>
      <c r="K2775">
        <f>IF(G2775&lt;&gt;"PM (Maintenance)", I2775, 0)</f>
        <v>4.0277779102325502E-2</v>
      </c>
      <c r="L2775" s="5">
        <f>MAX(tbl_Fact[[#This Row],[TotalBiscuitsMade]],tbl_Fact[[#This Row],[GoodMadeBiscuits]])</f>
        <v>342182</v>
      </c>
      <c r="M2775" s="5">
        <f>IF(tbl_Fact[[#This Row],[Operating_Hours]]&gt;0,tbl_Fact[[#This Row],[Operating_Hours]]*51840,0)</f>
        <v>2088.000068664554</v>
      </c>
    </row>
    <row r="2776" spans="1:13" hidden="1" x14ac:dyDescent="0.2">
      <c r="A2776" t="s">
        <v>5</v>
      </c>
      <c r="B2776" s="1">
        <v>44393.608981481484</v>
      </c>
      <c r="C2776" s="1">
        <v>44393.610208333332</v>
      </c>
      <c r="D2776">
        <v>1.7666666507720901</v>
      </c>
      <c r="E2776">
        <v>343004</v>
      </c>
      <c r="F2776">
        <v>262454</v>
      </c>
      <c r="G2776" t="s">
        <v>44</v>
      </c>
      <c r="H2776" t="s">
        <v>25</v>
      </c>
      <c r="I2776">
        <f>tbl_Fact[[#This Row],[Duration]] / 60</f>
        <v>2.9444444179534835E-2</v>
      </c>
      <c r="J2776">
        <f>IF(OR(G2776="Run Time", G2776="CC (Changeover Cleaning)"), I2776, 0)</f>
        <v>0</v>
      </c>
      <c r="K2776">
        <f>IF(G2776&lt;&gt;"PM (Maintenance)", I2776, 0)</f>
        <v>2.9444444179534835E-2</v>
      </c>
      <c r="L2776" s="5">
        <f>MAX(tbl_Fact[[#This Row],[TotalBiscuitsMade]],tbl_Fact[[#This Row],[GoodMadeBiscuits]])</f>
        <v>343004</v>
      </c>
      <c r="M2776" s="5">
        <f>IF(tbl_Fact[[#This Row],[Operating_Hours]]&gt;0,tbl_Fact[[#This Row],[Operating_Hours]]*51840,0)</f>
        <v>0</v>
      </c>
    </row>
    <row r="2777" spans="1:13" hidden="1" x14ac:dyDescent="0.2">
      <c r="A2777" t="s">
        <v>5</v>
      </c>
      <c r="B2777" s="1">
        <v>44393.610208333332</v>
      </c>
      <c r="C2777" s="1">
        <v>44393.611030092594</v>
      </c>
      <c r="D2777">
        <v>1.18333327770233</v>
      </c>
      <c r="E2777">
        <v>343096</v>
      </c>
      <c r="F2777">
        <v>262232</v>
      </c>
      <c r="G2777" t="s">
        <v>43</v>
      </c>
      <c r="H2777" t="s">
        <v>25</v>
      </c>
      <c r="I2777">
        <f>tbl_Fact[[#This Row],[Duration]] / 60</f>
        <v>1.9722221295038832E-2</v>
      </c>
      <c r="J2777">
        <f>IF(OR(G2777="Run Time", G2777="CC (Changeover Cleaning)"), I2777, 0)</f>
        <v>1.9722221295038832E-2</v>
      </c>
      <c r="K2777">
        <f>IF(G2777&lt;&gt;"PM (Maintenance)", I2777, 0)</f>
        <v>1.9722221295038832E-2</v>
      </c>
      <c r="L2777" s="5">
        <f>MAX(tbl_Fact[[#This Row],[TotalBiscuitsMade]],tbl_Fact[[#This Row],[GoodMadeBiscuits]])</f>
        <v>343096</v>
      </c>
      <c r="M2777" s="5">
        <f>IF(tbl_Fact[[#This Row],[Operating_Hours]]&gt;0,tbl_Fact[[#This Row],[Operating_Hours]]*51840,0)</f>
        <v>1022.3999519348131</v>
      </c>
    </row>
    <row r="2778" spans="1:13" hidden="1" x14ac:dyDescent="0.2">
      <c r="A2778" t="s">
        <v>5</v>
      </c>
      <c r="B2778" s="1">
        <v>44393.611030092594</v>
      </c>
      <c r="C2778" s="1">
        <v>44393.621493055558</v>
      </c>
      <c r="D2778">
        <v>15.0666666030884</v>
      </c>
      <c r="E2778">
        <v>353922</v>
      </c>
      <c r="F2778">
        <v>273137</v>
      </c>
      <c r="G2778" t="s">
        <v>44</v>
      </c>
      <c r="H2778" t="s">
        <v>25</v>
      </c>
      <c r="I2778">
        <f>tbl_Fact[[#This Row],[Duration]] / 60</f>
        <v>0.25111111005147335</v>
      </c>
      <c r="J2778">
        <f>IF(OR(G2778="Run Time", G2778="CC (Changeover Cleaning)"), I2778, 0)</f>
        <v>0</v>
      </c>
      <c r="K2778">
        <f>IF(G2778&lt;&gt;"PM (Maintenance)", I2778, 0)</f>
        <v>0.25111111005147335</v>
      </c>
      <c r="L2778" s="5">
        <f>MAX(tbl_Fact[[#This Row],[TotalBiscuitsMade]],tbl_Fact[[#This Row],[GoodMadeBiscuits]])</f>
        <v>353922</v>
      </c>
      <c r="M2778" s="5">
        <f>IF(tbl_Fact[[#This Row],[Operating_Hours]]&gt;0,tbl_Fact[[#This Row],[Operating_Hours]]*51840,0)</f>
        <v>0</v>
      </c>
    </row>
    <row r="2779" spans="1:13" hidden="1" x14ac:dyDescent="0.2">
      <c r="A2779" t="s">
        <v>5</v>
      </c>
      <c r="B2779" s="1">
        <v>44393.621493055558</v>
      </c>
      <c r="C2779" s="1">
        <v>44393.62222222222</v>
      </c>
      <c r="D2779">
        <v>1.04999995231628</v>
      </c>
      <c r="E2779">
        <v>353918</v>
      </c>
      <c r="F2779">
        <v>273107</v>
      </c>
      <c r="G2779" t="s">
        <v>43</v>
      </c>
      <c r="H2779" t="s">
        <v>25</v>
      </c>
      <c r="I2779">
        <f>tbl_Fact[[#This Row],[Duration]] / 60</f>
        <v>1.7499999205271333E-2</v>
      </c>
      <c r="J2779">
        <f>IF(OR(G2779="Run Time", G2779="CC (Changeover Cleaning)"), I2779, 0)</f>
        <v>1.7499999205271333E-2</v>
      </c>
      <c r="K2779">
        <f>IF(G2779&lt;&gt;"PM (Maintenance)", I2779, 0)</f>
        <v>1.7499999205271333E-2</v>
      </c>
      <c r="L2779" s="5">
        <f>MAX(tbl_Fact[[#This Row],[TotalBiscuitsMade]],tbl_Fact[[#This Row],[GoodMadeBiscuits]])</f>
        <v>353918</v>
      </c>
      <c r="M2779" s="5">
        <f>IF(tbl_Fact[[#This Row],[Operating_Hours]]&gt;0,tbl_Fact[[#This Row],[Operating_Hours]]*51840,0)</f>
        <v>907.19995880126589</v>
      </c>
    </row>
    <row r="2780" spans="1:13" hidden="1" x14ac:dyDescent="0.2">
      <c r="A2780" t="s">
        <v>5</v>
      </c>
      <c r="B2780" s="1">
        <v>44393.62222222222</v>
      </c>
      <c r="C2780" s="1">
        <v>44393.626250000001</v>
      </c>
      <c r="D2780">
        <v>5.8000001907348597</v>
      </c>
      <c r="E2780">
        <v>357528</v>
      </c>
      <c r="F2780">
        <v>276668</v>
      </c>
      <c r="G2780" t="s">
        <v>44</v>
      </c>
      <c r="H2780" t="s">
        <v>25</v>
      </c>
      <c r="I2780">
        <f>tbl_Fact[[#This Row],[Duration]] / 60</f>
        <v>9.6666669845580991E-2</v>
      </c>
      <c r="J2780">
        <f>IF(OR(G2780="Run Time", G2780="CC (Changeover Cleaning)"), I2780, 0)</f>
        <v>0</v>
      </c>
      <c r="K2780">
        <f>IF(G2780&lt;&gt;"PM (Maintenance)", I2780, 0)</f>
        <v>9.6666669845580991E-2</v>
      </c>
      <c r="L2780" s="5">
        <f>MAX(tbl_Fact[[#This Row],[TotalBiscuitsMade]],tbl_Fact[[#This Row],[GoodMadeBiscuits]])</f>
        <v>357528</v>
      </c>
      <c r="M2780" s="5">
        <f>IF(tbl_Fact[[#This Row],[Operating_Hours]]&gt;0,tbl_Fact[[#This Row],[Operating_Hours]]*51840,0)</f>
        <v>0</v>
      </c>
    </row>
    <row r="2781" spans="1:13" hidden="1" x14ac:dyDescent="0.2">
      <c r="A2781" t="s">
        <v>5</v>
      </c>
      <c r="B2781" s="1">
        <v>44393.626250000001</v>
      </c>
      <c r="C2781" s="1">
        <v>44393.626921296294</v>
      </c>
      <c r="D2781">
        <v>0.96666663885116599</v>
      </c>
      <c r="E2781">
        <v>357688</v>
      </c>
      <c r="F2781">
        <v>276613</v>
      </c>
      <c r="G2781" t="s">
        <v>43</v>
      </c>
      <c r="H2781" t="s">
        <v>25</v>
      </c>
      <c r="I2781">
        <f>tbl_Fact[[#This Row],[Duration]] / 60</f>
        <v>1.6111110647519432E-2</v>
      </c>
      <c r="J2781">
        <f>IF(OR(G2781="Run Time", G2781="CC (Changeover Cleaning)"), I2781, 0)</f>
        <v>1.6111110647519432E-2</v>
      </c>
      <c r="K2781">
        <f>IF(G2781&lt;&gt;"PM (Maintenance)", I2781, 0)</f>
        <v>1.6111110647519432E-2</v>
      </c>
      <c r="L2781" s="5">
        <f>MAX(tbl_Fact[[#This Row],[TotalBiscuitsMade]],tbl_Fact[[#This Row],[GoodMadeBiscuits]])</f>
        <v>357688</v>
      </c>
      <c r="M2781" s="5">
        <f>IF(tbl_Fact[[#This Row],[Operating_Hours]]&gt;0,tbl_Fact[[#This Row],[Operating_Hours]]*51840,0)</f>
        <v>835.19997596740734</v>
      </c>
    </row>
    <row r="2782" spans="1:13" hidden="1" x14ac:dyDescent="0.2">
      <c r="A2782" t="s">
        <v>5</v>
      </c>
      <c r="B2782" s="1">
        <v>44393.626921296294</v>
      </c>
      <c r="C2782" s="1">
        <v>44393.628935185188</v>
      </c>
      <c r="D2782">
        <v>2.9000000953674299</v>
      </c>
      <c r="E2782">
        <v>359255</v>
      </c>
      <c r="F2782">
        <v>278549</v>
      </c>
      <c r="G2782" t="s">
        <v>44</v>
      </c>
      <c r="H2782" t="s">
        <v>25</v>
      </c>
      <c r="I2782">
        <f>tbl_Fact[[#This Row],[Duration]] / 60</f>
        <v>4.8333334922790495E-2</v>
      </c>
      <c r="J2782">
        <f>IF(OR(G2782="Run Time", G2782="CC (Changeover Cleaning)"), I2782, 0)</f>
        <v>0</v>
      </c>
      <c r="K2782">
        <f>IF(G2782&lt;&gt;"PM (Maintenance)", I2782, 0)</f>
        <v>4.8333334922790495E-2</v>
      </c>
      <c r="L2782" s="5">
        <f>MAX(tbl_Fact[[#This Row],[TotalBiscuitsMade]],tbl_Fact[[#This Row],[GoodMadeBiscuits]])</f>
        <v>359255</v>
      </c>
      <c r="M2782" s="5">
        <f>IF(tbl_Fact[[#This Row],[Operating_Hours]]&gt;0,tbl_Fact[[#This Row],[Operating_Hours]]*51840,0)</f>
        <v>0</v>
      </c>
    </row>
    <row r="2783" spans="1:13" hidden="1" x14ac:dyDescent="0.2">
      <c r="A2783" t="s">
        <v>5</v>
      </c>
      <c r="B2783" s="1">
        <v>44393.628935185188</v>
      </c>
      <c r="C2783" s="1">
        <v>44393.630960648145</v>
      </c>
      <c r="D2783">
        <v>2.9166667461395299</v>
      </c>
      <c r="E2783">
        <v>359319</v>
      </c>
      <c r="F2783">
        <v>278718</v>
      </c>
      <c r="G2783" t="s">
        <v>43</v>
      </c>
      <c r="H2783" t="s">
        <v>25</v>
      </c>
      <c r="I2783">
        <f>tbl_Fact[[#This Row],[Duration]] / 60</f>
        <v>4.8611112435658833E-2</v>
      </c>
      <c r="J2783">
        <f>IF(OR(G2783="Run Time", G2783="CC (Changeover Cleaning)"), I2783, 0)</f>
        <v>4.8611112435658833E-2</v>
      </c>
      <c r="K2783">
        <f>IF(G2783&lt;&gt;"PM (Maintenance)", I2783, 0)</f>
        <v>4.8611112435658833E-2</v>
      </c>
      <c r="L2783" s="5">
        <f>MAX(tbl_Fact[[#This Row],[TotalBiscuitsMade]],tbl_Fact[[#This Row],[GoodMadeBiscuits]])</f>
        <v>359319</v>
      </c>
      <c r="M2783" s="5">
        <f>IF(tbl_Fact[[#This Row],[Operating_Hours]]&gt;0,tbl_Fact[[#This Row],[Operating_Hours]]*51840,0)</f>
        <v>2520.000068664554</v>
      </c>
    </row>
    <row r="2784" spans="1:13" hidden="1" x14ac:dyDescent="0.2">
      <c r="A2784" t="s">
        <v>5</v>
      </c>
      <c r="B2784" s="1">
        <v>44393.630960648145</v>
      </c>
      <c r="C2784" s="1">
        <v>44393.637395833335</v>
      </c>
      <c r="D2784">
        <v>9.2666664123535192</v>
      </c>
      <c r="E2784">
        <v>365568</v>
      </c>
      <c r="F2784">
        <v>284638</v>
      </c>
      <c r="G2784" t="s">
        <v>44</v>
      </c>
      <c r="H2784" t="s">
        <v>25</v>
      </c>
      <c r="I2784">
        <f>tbl_Fact[[#This Row],[Duration]] / 60</f>
        <v>0.15444444020589199</v>
      </c>
      <c r="J2784">
        <f>IF(OR(G2784="Run Time", G2784="CC (Changeover Cleaning)"), I2784, 0)</f>
        <v>0</v>
      </c>
      <c r="K2784">
        <f>IF(G2784&lt;&gt;"PM (Maintenance)", I2784, 0)</f>
        <v>0.15444444020589199</v>
      </c>
      <c r="L2784" s="5">
        <f>MAX(tbl_Fact[[#This Row],[TotalBiscuitsMade]],tbl_Fact[[#This Row],[GoodMadeBiscuits]])</f>
        <v>365568</v>
      </c>
      <c r="M2784" s="5">
        <f>IF(tbl_Fact[[#This Row],[Operating_Hours]]&gt;0,tbl_Fact[[#This Row],[Operating_Hours]]*51840,0)</f>
        <v>0</v>
      </c>
    </row>
    <row r="2785" spans="1:13" hidden="1" x14ac:dyDescent="0.2">
      <c r="A2785" t="s">
        <v>5</v>
      </c>
      <c r="B2785" s="1">
        <v>44393.637395833335</v>
      </c>
      <c r="C2785" s="1">
        <v>44393.637719907405</v>
      </c>
      <c r="D2785">
        <v>0.46666666865348799</v>
      </c>
      <c r="E2785">
        <v>365530</v>
      </c>
      <c r="F2785">
        <v>284542</v>
      </c>
      <c r="G2785" t="s">
        <v>43</v>
      </c>
      <c r="H2785" t="s">
        <v>25</v>
      </c>
      <c r="I2785">
        <f>tbl_Fact[[#This Row],[Duration]] / 60</f>
        <v>7.7777778108914664E-3</v>
      </c>
      <c r="J2785">
        <f>IF(OR(G2785="Run Time", G2785="CC (Changeover Cleaning)"), I2785, 0)</f>
        <v>7.7777778108914664E-3</v>
      </c>
      <c r="K2785">
        <f>IF(G2785&lt;&gt;"PM (Maintenance)", I2785, 0)</f>
        <v>7.7777778108914664E-3</v>
      </c>
      <c r="L2785" s="5">
        <f>MAX(tbl_Fact[[#This Row],[TotalBiscuitsMade]],tbl_Fact[[#This Row],[GoodMadeBiscuits]])</f>
        <v>365530</v>
      </c>
      <c r="M2785" s="5">
        <f>IF(tbl_Fact[[#This Row],[Operating_Hours]]&gt;0,tbl_Fact[[#This Row],[Operating_Hours]]*51840,0)</f>
        <v>403.2000017166136</v>
      </c>
    </row>
    <row r="2786" spans="1:13" hidden="1" x14ac:dyDescent="0.2">
      <c r="A2786" t="s">
        <v>5</v>
      </c>
      <c r="B2786" s="1">
        <v>44393.637719907405</v>
      </c>
      <c r="C2786" s="1">
        <v>44393.638229166667</v>
      </c>
      <c r="D2786">
        <v>0.73333334922790505</v>
      </c>
      <c r="E2786">
        <v>365727</v>
      </c>
      <c r="F2786">
        <v>285132</v>
      </c>
      <c r="G2786" t="s">
        <v>44</v>
      </c>
      <c r="H2786" t="s">
        <v>25</v>
      </c>
      <c r="I2786">
        <f>tbl_Fact[[#This Row],[Duration]] / 60</f>
        <v>1.2222222487131751E-2</v>
      </c>
      <c r="J2786">
        <f>IF(OR(G2786="Run Time", G2786="CC (Changeover Cleaning)"), I2786, 0)</f>
        <v>0</v>
      </c>
      <c r="K2786">
        <f>IF(G2786&lt;&gt;"PM (Maintenance)", I2786, 0)</f>
        <v>1.2222222487131751E-2</v>
      </c>
      <c r="L2786" s="5">
        <f>MAX(tbl_Fact[[#This Row],[TotalBiscuitsMade]],tbl_Fact[[#This Row],[GoodMadeBiscuits]])</f>
        <v>365727</v>
      </c>
      <c r="M2786" s="5">
        <f>IF(tbl_Fact[[#This Row],[Operating_Hours]]&gt;0,tbl_Fact[[#This Row],[Operating_Hours]]*51840,0)</f>
        <v>0</v>
      </c>
    </row>
    <row r="2787" spans="1:13" hidden="1" x14ac:dyDescent="0.2">
      <c r="A2787" t="s">
        <v>5</v>
      </c>
      <c r="B2787" s="1">
        <v>44393.638229166667</v>
      </c>
      <c r="C2787" s="1">
        <v>44393.6403587963</v>
      </c>
      <c r="D2787">
        <v>3.0666666030883798</v>
      </c>
      <c r="E2787">
        <v>366057</v>
      </c>
      <c r="F2787">
        <v>285116</v>
      </c>
      <c r="G2787" t="s">
        <v>43</v>
      </c>
      <c r="H2787" t="s">
        <v>25</v>
      </c>
      <c r="I2787">
        <f>tbl_Fact[[#This Row],[Duration]] / 60</f>
        <v>5.1111110051472994E-2</v>
      </c>
      <c r="J2787">
        <f>IF(OR(G2787="Run Time", G2787="CC (Changeover Cleaning)"), I2787, 0)</f>
        <v>5.1111110051472994E-2</v>
      </c>
      <c r="K2787">
        <f>IF(G2787&lt;&gt;"PM (Maintenance)", I2787, 0)</f>
        <v>5.1111110051472994E-2</v>
      </c>
      <c r="L2787" s="5">
        <f>MAX(tbl_Fact[[#This Row],[TotalBiscuitsMade]],tbl_Fact[[#This Row],[GoodMadeBiscuits]])</f>
        <v>366057</v>
      </c>
      <c r="M2787" s="5">
        <f>IF(tbl_Fact[[#This Row],[Operating_Hours]]&gt;0,tbl_Fact[[#This Row],[Operating_Hours]]*51840,0)</f>
        <v>2649.5999450683598</v>
      </c>
    </row>
    <row r="2788" spans="1:13" hidden="1" x14ac:dyDescent="0.2">
      <c r="A2788" t="s">
        <v>5</v>
      </c>
      <c r="B2788" s="1">
        <v>44393.6403587963</v>
      </c>
      <c r="C2788" s="1">
        <v>44393.643067129633</v>
      </c>
      <c r="D2788">
        <v>3.9000000953674299</v>
      </c>
      <c r="E2788">
        <v>368502</v>
      </c>
      <c r="F2788">
        <v>287444</v>
      </c>
      <c r="G2788" t="s">
        <v>44</v>
      </c>
      <c r="H2788" t="s">
        <v>25</v>
      </c>
      <c r="I2788">
        <f>tbl_Fact[[#This Row],[Duration]] / 60</f>
        <v>6.5000001589457165E-2</v>
      </c>
      <c r="J2788">
        <f>IF(OR(G2788="Run Time", G2788="CC (Changeover Cleaning)"), I2788, 0)</f>
        <v>0</v>
      </c>
      <c r="K2788">
        <f>IF(G2788&lt;&gt;"PM (Maintenance)", I2788, 0)</f>
        <v>6.5000001589457165E-2</v>
      </c>
      <c r="L2788" s="5">
        <f>MAX(tbl_Fact[[#This Row],[TotalBiscuitsMade]],tbl_Fact[[#This Row],[GoodMadeBiscuits]])</f>
        <v>368502</v>
      </c>
      <c r="M2788" s="5">
        <f>IF(tbl_Fact[[#This Row],[Operating_Hours]]&gt;0,tbl_Fact[[#This Row],[Operating_Hours]]*51840,0)</f>
        <v>0</v>
      </c>
    </row>
    <row r="2789" spans="1:13" hidden="1" x14ac:dyDescent="0.2">
      <c r="A2789" t="s">
        <v>5</v>
      </c>
      <c r="B2789" s="1">
        <v>44393.643067129633</v>
      </c>
      <c r="C2789" s="1">
        <v>44393.644571759258</v>
      </c>
      <c r="D2789">
        <v>2.1666667461395299</v>
      </c>
      <c r="E2789">
        <v>368347</v>
      </c>
      <c r="F2789">
        <v>287511</v>
      </c>
      <c r="G2789" t="s">
        <v>43</v>
      </c>
      <c r="H2789" t="s">
        <v>25</v>
      </c>
      <c r="I2789">
        <f>tbl_Fact[[#This Row],[Duration]] / 60</f>
        <v>3.6111112435658829E-2</v>
      </c>
      <c r="J2789">
        <f>IF(OR(G2789="Run Time", G2789="CC (Changeover Cleaning)"), I2789, 0)</f>
        <v>3.6111112435658829E-2</v>
      </c>
      <c r="K2789">
        <f>IF(G2789&lt;&gt;"PM (Maintenance)", I2789, 0)</f>
        <v>3.6111112435658829E-2</v>
      </c>
      <c r="L2789" s="5">
        <f>MAX(tbl_Fact[[#This Row],[TotalBiscuitsMade]],tbl_Fact[[#This Row],[GoodMadeBiscuits]])</f>
        <v>368347</v>
      </c>
      <c r="M2789" s="5">
        <f>IF(tbl_Fact[[#This Row],[Operating_Hours]]&gt;0,tbl_Fact[[#This Row],[Operating_Hours]]*51840,0)</f>
        <v>1872.0000686645537</v>
      </c>
    </row>
    <row r="2790" spans="1:13" hidden="1" x14ac:dyDescent="0.2">
      <c r="A2790" t="s">
        <v>5</v>
      </c>
      <c r="B2790" s="1">
        <v>44393.644571759258</v>
      </c>
      <c r="C2790" s="1">
        <v>44393.645775462966</v>
      </c>
      <c r="D2790">
        <v>1.7333333492279099</v>
      </c>
      <c r="E2790">
        <v>369407</v>
      </c>
      <c r="F2790">
        <v>288616</v>
      </c>
      <c r="G2790" t="s">
        <v>44</v>
      </c>
      <c r="H2790" t="s">
        <v>25</v>
      </c>
      <c r="I2790">
        <f>tbl_Fact[[#This Row],[Duration]] / 60</f>
        <v>2.8888889153798499E-2</v>
      </c>
      <c r="J2790">
        <f>IF(OR(G2790="Run Time", G2790="CC (Changeover Cleaning)"), I2790, 0)</f>
        <v>0</v>
      </c>
      <c r="K2790">
        <f>IF(G2790&lt;&gt;"PM (Maintenance)", I2790, 0)</f>
        <v>2.8888889153798499E-2</v>
      </c>
      <c r="L2790" s="5">
        <f>MAX(tbl_Fact[[#This Row],[TotalBiscuitsMade]],tbl_Fact[[#This Row],[GoodMadeBiscuits]])</f>
        <v>369407</v>
      </c>
      <c r="M2790" s="5">
        <f>IF(tbl_Fact[[#This Row],[Operating_Hours]]&gt;0,tbl_Fact[[#This Row],[Operating_Hours]]*51840,0)</f>
        <v>0</v>
      </c>
    </row>
    <row r="2791" spans="1:13" hidden="1" x14ac:dyDescent="0.2">
      <c r="A2791" t="s">
        <v>5</v>
      </c>
      <c r="B2791" s="1">
        <v>44393.645775462966</v>
      </c>
      <c r="C2791" s="1">
        <v>44393.646307870367</v>
      </c>
      <c r="D2791">
        <v>0.76666665077209495</v>
      </c>
      <c r="E2791">
        <v>369515</v>
      </c>
      <c r="F2791">
        <v>288492</v>
      </c>
      <c r="G2791" t="s">
        <v>43</v>
      </c>
      <c r="H2791" t="s">
        <v>25</v>
      </c>
      <c r="I2791">
        <f>tbl_Fact[[#This Row],[Duration]] / 60</f>
        <v>1.2777777512868248E-2</v>
      </c>
      <c r="J2791">
        <f>IF(OR(G2791="Run Time", G2791="CC (Changeover Cleaning)"), I2791, 0)</f>
        <v>1.2777777512868248E-2</v>
      </c>
      <c r="K2791">
        <f>IF(G2791&lt;&gt;"PM (Maintenance)", I2791, 0)</f>
        <v>1.2777777512868248E-2</v>
      </c>
      <c r="L2791" s="5">
        <f>MAX(tbl_Fact[[#This Row],[TotalBiscuitsMade]],tbl_Fact[[#This Row],[GoodMadeBiscuits]])</f>
        <v>369515</v>
      </c>
      <c r="M2791" s="5">
        <f>IF(tbl_Fact[[#This Row],[Operating_Hours]]&gt;0,tbl_Fact[[#This Row],[Operating_Hours]]*51840,0)</f>
        <v>662.39998626708996</v>
      </c>
    </row>
    <row r="2792" spans="1:13" hidden="1" x14ac:dyDescent="0.2">
      <c r="A2792" t="s">
        <v>5</v>
      </c>
      <c r="B2792" s="1">
        <v>44393.646307870367</v>
      </c>
      <c r="C2792" s="1">
        <v>44393.677523148152</v>
      </c>
      <c r="D2792">
        <v>44.950000762939503</v>
      </c>
      <c r="E2792">
        <v>400701</v>
      </c>
      <c r="F2792">
        <v>320107</v>
      </c>
      <c r="G2792" t="s">
        <v>44</v>
      </c>
      <c r="H2792" t="s">
        <v>25</v>
      </c>
      <c r="I2792">
        <f>tbl_Fact[[#This Row],[Duration]] / 60</f>
        <v>0.74916667938232506</v>
      </c>
      <c r="J2792">
        <f>IF(OR(G2792="Run Time", G2792="CC (Changeover Cleaning)"), I2792, 0)</f>
        <v>0</v>
      </c>
      <c r="K2792">
        <f>IF(G2792&lt;&gt;"PM (Maintenance)", I2792, 0)</f>
        <v>0.74916667938232506</v>
      </c>
      <c r="L2792" s="5">
        <f>MAX(tbl_Fact[[#This Row],[TotalBiscuitsMade]],tbl_Fact[[#This Row],[GoodMadeBiscuits]])</f>
        <v>400701</v>
      </c>
      <c r="M2792" s="5">
        <f>IF(tbl_Fact[[#This Row],[Operating_Hours]]&gt;0,tbl_Fact[[#This Row],[Operating_Hours]]*51840,0)</f>
        <v>0</v>
      </c>
    </row>
    <row r="2793" spans="1:13" x14ac:dyDescent="0.2">
      <c r="A2793" t="s">
        <v>8</v>
      </c>
      <c r="B2793" s="1">
        <v>44393.654583333337</v>
      </c>
      <c r="C2793" s="1">
        <v>44393.655914351853</v>
      </c>
      <c r="D2793">
        <v>1.9167833328247099</v>
      </c>
      <c r="E2793">
        <v>0</v>
      </c>
      <c r="F2793">
        <v>333</v>
      </c>
      <c r="G2793" t="s">
        <v>43</v>
      </c>
      <c r="H2793" t="s">
        <v>25</v>
      </c>
      <c r="I2793">
        <f>tbl_Fact[[#This Row],[Duration]] / 60</f>
        <v>3.1946388880411833E-2</v>
      </c>
      <c r="J2793">
        <f>IF(OR(G2793="Run Time", G2793="CC (Changeover Cleaning)"), I2793, 0)</f>
        <v>3.1946388880411833E-2</v>
      </c>
      <c r="K2793">
        <f>IF(G2793&lt;&gt;"PM (Maintenance)", I2793, 0)</f>
        <v>3.1946388880411833E-2</v>
      </c>
      <c r="L2793" s="5">
        <f>MAX(tbl_Fact[[#This Row],[TotalBiscuitsMade]],tbl_Fact[[#This Row],[GoodMadeBiscuits]])</f>
        <v>333</v>
      </c>
      <c r="M2793" s="5">
        <f>IF(tbl_Fact[[#This Row],[Operating_Hours]]&gt;0,tbl_Fact[[#This Row],[Operating_Hours]]*51840,0)</f>
        <v>1656.1007995605494</v>
      </c>
    </row>
    <row r="2794" spans="1:13" x14ac:dyDescent="0.2">
      <c r="A2794" t="s">
        <v>8</v>
      </c>
      <c r="B2794" s="1">
        <v>44393.655914351853</v>
      </c>
      <c r="C2794" s="1">
        <v>44393.955011574071</v>
      </c>
      <c r="D2794">
        <v>430.69024658203102</v>
      </c>
      <c r="E2794">
        <v>0</v>
      </c>
      <c r="F2794">
        <v>155</v>
      </c>
      <c r="G2794" t="s">
        <v>44</v>
      </c>
      <c r="H2794" t="s">
        <v>25</v>
      </c>
      <c r="I2794">
        <f>tbl_Fact[[#This Row],[Duration]] / 60</f>
        <v>7.1781707763671836</v>
      </c>
      <c r="J2794">
        <f>IF(OR(G2794="Run Time", G2794="CC (Changeover Cleaning)"), I2794, 0)</f>
        <v>0</v>
      </c>
      <c r="K2794">
        <f>IF(G2794&lt;&gt;"PM (Maintenance)", I2794, 0)</f>
        <v>7.1781707763671836</v>
      </c>
      <c r="L2794" s="5">
        <f>MAX(tbl_Fact[[#This Row],[TotalBiscuitsMade]],tbl_Fact[[#This Row],[GoodMadeBiscuits]])</f>
        <v>155</v>
      </c>
      <c r="M2794" s="5">
        <f>IF(tbl_Fact[[#This Row],[Operating_Hours]]&gt;0,tbl_Fact[[#This Row],[Operating_Hours]]*51840,0)</f>
        <v>0</v>
      </c>
    </row>
    <row r="2795" spans="1:13" hidden="1" x14ac:dyDescent="0.2">
      <c r="A2795" t="s">
        <v>5</v>
      </c>
      <c r="B2795" s="1">
        <v>44393.677523148152</v>
      </c>
      <c r="C2795" s="1">
        <v>44393.679409722223</v>
      </c>
      <c r="D2795">
        <v>2.7166666984558101</v>
      </c>
      <c r="E2795">
        <v>400632</v>
      </c>
      <c r="F2795">
        <v>319776</v>
      </c>
      <c r="G2795" t="s">
        <v>43</v>
      </c>
      <c r="H2795" t="s">
        <v>25</v>
      </c>
      <c r="I2795">
        <f>tbl_Fact[[#This Row],[Duration]] / 60</f>
        <v>4.5277778307596835E-2</v>
      </c>
      <c r="J2795">
        <f>IF(OR(G2795="Run Time", G2795="CC (Changeover Cleaning)"), I2795, 0)</f>
        <v>4.5277778307596835E-2</v>
      </c>
      <c r="K2795">
        <f>IF(G2795&lt;&gt;"PM (Maintenance)", I2795, 0)</f>
        <v>4.5277778307596835E-2</v>
      </c>
      <c r="L2795" s="5">
        <f>MAX(tbl_Fact[[#This Row],[TotalBiscuitsMade]],tbl_Fact[[#This Row],[GoodMadeBiscuits]])</f>
        <v>400632</v>
      </c>
      <c r="M2795" s="5">
        <f>IF(tbl_Fact[[#This Row],[Operating_Hours]]&gt;0,tbl_Fact[[#This Row],[Operating_Hours]]*51840,0)</f>
        <v>2347.2000274658199</v>
      </c>
    </row>
    <row r="2796" spans="1:13" hidden="1" x14ac:dyDescent="0.2">
      <c r="A2796" t="s">
        <v>5</v>
      </c>
      <c r="B2796" s="1">
        <v>44393.679409722223</v>
      </c>
      <c r="C2796" s="1">
        <v>44393.679432870369</v>
      </c>
      <c r="D2796">
        <v>3.3333335071802098E-2</v>
      </c>
      <c r="E2796">
        <v>400679</v>
      </c>
      <c r="F2796">
        <v>319764</v>
      </c>
      <c r="G2796" t="s">
        <v>44</v>
      </c>
      <c r="H2796" t="s">
        <v>25</v>
      </c>
      <c r="I2796">
        <f>tbl_Fact[[#This Row],[Duration]] / 60</f>
        <v>5.5555558453003495E-4</v>
      </c>
      <c r="J2796">
        <f>IF(OR(G2796="Run Time", G2796="CC (Changeover Cleaning)"), I2796, 0)</f>
        <v>0</v>
      </c>
      <c r="K2796">
        <f>IF(G2796&lt;&gt;"PM (Maintenance)", I2796, 0)</f>
        <v>5.5555558453003495E-4</v>
      </c>
      <c r="L2796" s="5">
        <f>MAX(tbl_Fact[[#This Row],[TotalBiscuitsMade]],tbl_Fact[[#This Row],[GoodMadeBiscuits]])</f>
        <v>400679</v>
      </c>
      <c r="M2796" s="5">
        <f>IF(tbl_Fact[[#This Row],[Operating_Hours]]&gt;0,tbl_Fact[[#This Row],[Operating_Hours]]*51840,0)</f>
        <v>0</v>
      </c>
    </row>
    <row r="2797" spans="1:13" hidden="1" x14ac:dyDescent="0.2">
      <c r="A2797" t="s">
        <v>5</v>
      </c>
      <c r="B2797" s="1">
        <v>44393.679432870369</v>
      </c>
      <c r="C2797" s="1">
        <v>44393.680567129632</v>
      </c>
      <c r="D2797">
        <v>1.63333332538605</v>
      </c>
      <c r="E2797">
        <v>400600</v>
      </c>
      <c r="F2797">
        <v>319966</v>
      </c>
      <c r="G2797" t="s">
        <v>43</v>
      </c>
      <c r="H2797" t="s">
        <v>25</v>
      </c>
      <c r="I2797">
        <f>tbl_Fact[[#This Row],[Duration]] / 60</f>
        <v>2.72222220897675E-2</v>
      </c>
      <c r="J2797">
        <f>IF(OR(G2797="Run Time", G2797="CC (Changeover Cleaning)"), I2797, 0)</f>
        <v>2.72222220897675E-2</v>
      </c>
      <c r="K2797">
        <f>IF(G2797&lt;&gt;"PM (Maintenance)", I2797, 0)</f>
        <v>2.72222220897675E-2</v>
      </c>
      <c r="L2797" s="5">
        <f>MAX(tbl_Fact[[#This Row],[TotalBiscuitsMade]],tbl_Fact[[#This Row],[GoodMadeBiscuits]])</f>
        <v>400600</v>
      </c>
      <c r="M2797" s="5">
        <f>IF(tbl_Fact[[#This Row],[Operating_Hours]]&gt;0,tbl_Fact[[#This Row],[Operating_Hours]]*51840,0)</f>
        <v>1411.1999931335472</v>
      </c>
    </row>
    <row r="2798" spans="1:13" hidden="1" x14ac:dyDescent="0.2">
      <c r="A2798" t="s">
        <v>5</v>
      </c>
      <c r="B2798" s="1">
        <v>44393.680567129632</v>
      </c>
      <c r="C2798" s="1">
        <v>44393.682233796295</v>
      </c>
      <c r="D2798">
        <v>2.4000000953674299</v>
      </c>
      <c r="E2798">
        <v>401888</v>
      </c>
      <c r="F2798">
        <v>321370</v>
      </c>
      <c r="G2798" t="s">
        <v>44</v>
      </c>
      <c r="H2798" t="s">
        <v>25</v>
      </c>
      <c r="I2798">
        <f>tbl_Fact[[#This Row],[Duration]] / 60</f>
        <v>4.0000001589457164E-2</v>
      </c>
      <c r="J2798">
        <f>IF(OR(G2798="Run Time", G2798="CC (Changeover Cleaning)"), I2798, 0)</f>
        <v>0</v>
      </c>
      <c r="K2798">
        <f>IF(G2798&lt;&gt;"PM (Maintenance)", I2798, 0)</f>
        <v>4.0000001589457164E-2</v>
      </c>
      <c r="L2798" s="5">
        <f>MAX(tbl_Fact[[#This Row],[TotalBiscuitsMade]],tbl_Fact[[#This Row],[GoodMadeBiscuits]])</f>
        <v>401888</v>
      </c>
      <c r="M2798" s="5">
        <f>IF(tbl_Fact[[#This Row],[Operating_Hours]]&gt;0,tbl_Fact[[#This Row],[Operating_Hours]]*51840,0)</f>
        <v>0</v>
      </c>
    </row>
    <row r="2799" spans="1:13" hidden="1" x14ac:dyDescent="0.2">
      <c r="A2799" t="s">
        <v>5</v>
      </c>
      <c r="B2799" s="1">
        <v>44393.682233796295</v>
      </c>
      <c r="C2799" s="1">
        <v>44393.682962962965</v>
      </c>
      <c r="D2799">
        <v>1.04999995231628</v>
      </c>
      <c r="E2799">
        <v>402034</v>
      </c>
      <c r="F2799">
        <v>320974</v>
      </c>
      <c r="G2799" t="s">
        <v>43</v>
      </c>
      <c r="H2799" t="s">
        <v>25</v>
      </c>
      <c r="I2799">
        <f>tbl_Fact[[#This Row],[Duration]] / 60</f>
        <v>1.7499999205271333E-2</v>
      </c>
      <c r="J2799">
        <f>IF(OR(G2799="Run Time", G2799="CC (Changeover Cleaning)"), I2799, 0)</f>
        <v>1.7499999205271333E-2</v>
      </c>
      <c r="K2799">
        <f>IF(G2799&lt;&gt;"PM (Maintenance)", I2799, 0)</f>
        <v>1.7499999205271333E-2</v>
      </c>
      <c r="L2799" s="5">
        <f>MAX(tbl_Fact[[#This Row],[TotalBiscuitsMade]],tbl_Fact[[#This Row],[GoodMadeBiscuits]])</f>
        <v>402034</v>
      </c>
      <c r="M2799" s="5">
        <f>IF(tbl_Fact[[#This Row],[Operating_Hours]]&gt;0,tbl_Fact[[#This Row],[Operating_Hours]]*51840,0)</f>
        <v>907.19995880126589</v>
      </c>
    </row>
    <row r="2800" spans="1:13" hidden="1" x14ac:dyDescent="0.2">
      <c r="A2800" t="s">
        <v>5</v>
      </c>
      <c r="B2800" s="1">
        <v>44393.682962962965</v>
      </c>
      <c r="C2800" s="1">
        <v>44393.686747685184</v>
      </c>
      <c r="D2800">
        <v>5.4499998092651403</v>
      </c>
      <c r="E2800">
        <v>405310</v>
      </c>
      <c r="F2800">
        <v>324438</v>
      </c>
      <c r="G2800" t="s">
        <v>44</v>
      </c>
      <c r="H2800" t="s">
        <v>25</v>
      </c>
      <c r="I2800">
        <f>tbl_Fact[[#This Row],[Duration]] / 60</f>
        <v>9.0833330154419009E-2</v>
      </c>
      <c r="J2800">
        <f>IF(OR(G2800="Run Time", G2800="CC (Changeover Cleaning)"), I2800, 0)</f>
        <v>0</v>
      </c>
      <c r="K2800">
        <f>IF(G2800&lt;&gt;"PM (Maintenance)", I2800, 0)</f>
        <v>9.0833330154419009E-2</v>
      </c>
      <c r="L2800" s="5">
        <f>MAX(tbl_Fact[[#This Row],[TotalBiscuitsMade]],tbl_Fact[[#This Row],[GoodMadeBiscuits]])</f>
        <v>405310</v>
      </c>
      <c r="M2800" s="5">
        <f>IF(tbl_Fact[[#This Row],[Operating_Hours]]&gt;0,tbl_Fact[[#This Row],[Operating_Hours]]*51840,0)</f>
        <v>0</v>
      </c>
    </row>
    <row r="2801" spans="1:13" hidden="1" x14ac:dyDescent="0.2">
      <c r="A2801" t="s">
        <v>5</v>
      </c>
      <c r="B2801" s="1">
        <v>44393.686747685184</v>
      </c>
      <c r="C2801" s="1">
        <v>44393.690254629626</v>
      </c>
      <c r="D2801">
        <v>5.0500001907348597</v>
      </c>
      <c r="E2801">
        <v>405047</v>
      </c>
      <c r="F2801">
        <v>324491</v>
      </c>
      <c r="G2801" t="s">
        <v>43</v>
      </c>
      <c r="H2801" t="s">
        <v>25</v>
      </c>
      <c r="I2801">
        <f>tbl_Fact[[#This Row],[Duration]] / 60</f>
        <v>8.4166669845580994E-2</v>
      </c>
      <c r="J2801">
        <f>IF(OR(G2801="Run Time", G2801="CC (Changeover Cleaning)"), I2801, 0)</f>
        <v>8.4166669845580994E-2</v>
      </c>
      <c r="K2801">
        <f>IF(G2801&lt;&gt;"PM (Maintenance)", I2801, 0)</f>
        <v>8.4166669845580994E-2</v>
      </c>
      <c r="L2801" s="5">
        <f>MAX(tbl_Fact[[#This Row],[TotalBiscuitsMade]],tbl_Fact[[#This Row],[GoodMadeBiscuits]])</f>
        <v>405047</v>
      </c>
      <c r="M2801" s="5">
        <f>IF(tbl_Fact[[#This Row],[Operating_Hours]]&gt;0,tbl_Fact[[#This Row],[Operating_Hours]]*51840,0)</f>
        <v>4363.2001647949191</v>
      </c>
    </row>
    <row r="2802" spans="1:13" hidden="1" x14ac:dyDescent="0.2">
      <c r="A2802" t="s">
        <v>10</v>
      </c>
      <c r="B2802" s="1">
        <v>44393.689074074071</v>
      </c>
      <c r="C2802" s="1">
        <v>44393.690185185187</v>
      </c>
      <c r="D2802">
        <v>1.6083666086196899</v>
      </c>
      <c r="E2802">
        <v>0</v>
      </c>
      <c r="F2802">
        <v>121</v>
      </c>
      <c r="G2802" t="s">
        <v>43</v>
      </c>
      <c r="H2802" t="s">
        <v>25</v>
      </c>
      <c r="I2802">
        <f>tbl_Fact[[#This Row],[Duration]] / 60</f>
        <v>2.68061101436615E-2</v>
      </c>
      <c r="J2802">
        <f>IF(OR(G2802="Run Time", G2802="CC (Changeover Cleaning)"), I2802, 0)</f>
        <v>2.68061101436615E-2</v>
      </c>
      <c r="K2802">
        <f>IF(G2802&lt;&gt;"PM (Maintenance)", I2802, 0)</f>
        <v>2.68061101436615E-2</v>
      </c>
      <c r="L2802" s="5">
        <f>MAX(tbl_Fact[[#This Row],[TotalBiscuitsMade]],tbl_Fact[[#This Row],[GoodMadeBiscuits]])</f>
        <v>121</v>
      </c>
      <c r="M2802" s="5">
        <f>IF(tbl_Fact[[#This Row],[Operating_Hours]]&gt;0,tbl_Fact[[#This Row],[Operating_Hours]]*51840,0)</f>
        <v>1389.6287498474121</v>
      </c>
    </row>
    <row r="2803" spans="1:13" hidden="1" x14ac:dyDescent="0.2">
      <c r="A2803" t="s">
        <v>10</v>
      </c>
      <c r="B2803" s="1">
        <v>44393.690185185187</v>
      </c>
      <c r="C2803" s="1">
        <v>44393.691643518519</v>
      </c>
      <c r="D2803">
        <v>2.1000165939331099</v>
      </c>
      <c r="E2803">
        <v>0</v>
      </c>
      <c r="F2803">
        <v>71</v>
      </c>
      <c r="G2803" t="s">
        <v>44</v>
      </c>
      <c r="H2803" t="s">
        <v>25</v>
      </c>
      <c r="I2803">
        <f>tbl_Fact[[#This Row],[Duration]] / 60</f>
        <v>3.5000276565551831E-2</v>
      </c>
      <c r="J2803">
        <f>IF(OR(G2803="Run Time", G2803="CC (Changeover Cleaning)"), I2803, 0)</f>
        <v>0</v>
      </c>
      <c r="K2803">
        <f>IF(G2803&lt;&gt;"PM (Maintenance)", I2803, 0)</f>
        <v>3.5000276565551831E-2</v>
      </c>
      <c r="L2803" s="5">
        <f>MAX(tbl_Fact[[#This Row],[TotalBiscuitsMade]],tbl_Fact[[#This Row],[GoodMadeBiscuits]])</f>
        <v>71</v>
      </c>
      <c r="M2803" s="5">
        <f>IF(tbl_Fact[[#This Row],[Operating_Hours]]&gt;0,tbl_Fact[[#This Row],[Operating_Hours]]*51840,0)</f>
        <v>0</v>
      </c>
    </row>
    <row r="2804" spans="1:13" hidden="1" x14ac:dyDescent="0.2">
      <c r="A2804" t="s">
        <v>5</v>
      </c>
      <c r="B2804" s="1">
        <v>44393.690254629626</v>
      </c>
      <c r="C2804" s="1">
        <v>44393.691412037035</v>
      </c>
      <c r="D2804">
        <v>1.6666666269302399</v>
      </c>
      <c r="E2804">
        <v>405946</v>
      </c>
      <c r="F2804">
        <v>325105</v>
      </c>
      <c r="G2804" t="s">
        <v>44</v>
      </c>
      <c r="H2804" t="s">
        <v>25</v>
      </c>
      <c r="I2804">
        <f>tbl_Fact[[#This Row],[Duration]] / 60</f>
        <v>2.7777777115503999E-2</v>
      </c>
      <c r="J2804">
        <f>IF(OR(G2804="Run Time", G2804="CC (Changeover Cleaning)"), I2804, 0)</f>
        <v>0</v>
      </c>
      <c r="K2804">
        <f>IF(G2804&lt;&gt;"PM (Maintenance)", I2804, 0)</f>
        <v>2.7777777115503999E-2</v>
      </c>
      <c r="L2804" s="5">
        <f>MAX(tbl_Fact[[#This Row],[TotalBiscuitsMade]],tbl_Fact[[#This Row],[GoodMadeBiscuits]])</f>
        <v>405946</v>
      </c>
      <c r="M2804" s="5">
        <f>IF(tbl_Fact[[#This Row],[Operating_Hours]]&gt;0,tbl_Fact[[#This Row],[Operating_Hours]]*51840,0)</f>
        <v>0</v>
      </c>
    </row>
    <row r="2805" spans="1:13" hidden="1" x14ac:dyDescent="0.2">
      <c r="A2805" t="s">
        <v>5</v>
      </c>
      <c r="B2805" s="1">
        <v>44393.691412037035</v>
      </c>
      <c r="C2805" s="1">
        <v>44393.692164351851</v>
      </c>
      <c r="D2805">
        <v>1.0833333730697601</v>
      </c>
      <c r="E2805">
        <v>405871</v>
      </c>
      <c r="F2805">
        <v>325125</v>
      </c>
      <c r="G2805" t="s">
        <v>43</v>
      </c>
      <c r="H2805" t="s">
        <v>25</v>
      </c>
      <c r="I2805">
        <f>tbl_Fact[[#This Row],[Duration]] / 60</f>
        <v>1.8055556217829335E-2</v>
      </c>
      <c r="J2805">
        <f>IF(OR(G2805="Run Time", G2805="CC (Changeover Cleaning)"), I2805, 0)</f>
        <v>1.8055556217829335E-2</v>
      </c>
      <c r="K2805">
        <f>IF(G2805&lt;&gt;"PM (Maintenance)", I2805, 0)</f>
        <v>1.8055556217829335E-2</v>
      </c>
      <c r="L2805" s="5">
        <f>MAX(tbl_Fact[[#This Row],[TotalBiscuitsMade]],tbl_Fact[[#This Row],[GoodMadeBiscuits]])</f>
        <v>405871</v>
      </c>
      <c r="M2805" s="5">
        <f>IF(tbl_Fact[[#This Row],[Operating_Hours]]&gt;0,tbl_Fact[[#This Row],[Operating_Hours]]*51840,0)</f>
        <v>936.00003433227266</v>
      </c>
    </row>
    <row r="2806" spans="1:13" hidden="1" x14ac:dyDescent="0.2">
      <c r="A2806" t="s">
        <v>10</v>
      </c>
      <c r="B2806" s="1">
        <v>44393.691643518519</v>
      </c>
      <c r="C2806" s="1">
        <v>44393.69195601852</v>
      </c>
      <c r="D2806">
        <v>0.44165000319480902</v>
      </c>
      <c r="E2806">
        <v>0</v>
      </c>
      <c r="F2806">
        <v>120</v>
      </c>
      <c r="G2806" t="s">
        <v>43</v>
      </c>
      <c r="H2806" t="s">
        <v>25</v>
      </c>
      <c r="I2806">
        <f>tbl_Fact[[#This Row],[Duration]] / 60</f>
        <v>7.3608333865801505E-3</v>
      </c>
      <c r="J2806">
        <f>IF(OR(G2806="Run Time", G2806="CC (Changeover Cleaning)"), I2806, 0)</f>
        <v>7.3608333865801505E-3</v>
      </c>
      <c r="K2806">
        <f>IF(G2806&lt;&gt;"PM (Maintenance)", I2806, 0)</f>
        <v>7.3608333865801505E-3</v>
      </c>
      <c r="L2806" s="5">
        <f>MAX(tbl_Fact[[#This Row],[TotalBiscuitsMade]],tbl_Fact[[#This Row],[GoodMadeBiscuits]])</f>
        <v>120</v>
      </c>
      <c r="M2806" s="5">
        <f>IF(tbl_Fact[[#This Row],[Operating_Hours]]&gt;0,tbl_Fact[[#This Row],[Operating_Hours]]*51840,0)</f>
        <v>381.585602760315</v>
      </c>
    </row>
    <row r="2807" spans="1:13" hidden="1" x14ac:dyDescent="0.2">
      <c r="A2807" t="s">
        <v>10</v>
      </c>
      <c r="B2807" s="1">
        <v>44393.69195601852</v>
      </c>
      <c r="C2807" s="1">
        <v>44393.714826388888</v>
      </c>
      <c r="D2807">
        <v>32.933765411377003</v>
      </c>
      <c r="E2807">
        <v>0</v>
      </c>
      <c r="F2807">
        <v>259</v>
      </c>
      <c r="G2807" t="s">
        <v>44</v>
      </c>
      <c r="H2807" t="s">
        <v>25</v>
      </c>
      <c r="I2807">
        <f>tbl_Fact[[#This Row],[Duration]] / 60</f>
        <v>0.54889609018961671</v>
      </c>
      <c r="J2807">
        <f>IF(OR(G2807="Run Time", G2807="CC (Changeover Cleaning)"), I2807, 0)</f>
        <v>0</v>
      </c>
      <c r="K2807">
        <f>IF(G2807&lt;&gt;"PM (Maintenance)", I2807, 0)</f>
        <v>0.54889609018961671</v>
      </c>
      <c r="L2807" s="5">
        <f>MAX(tbl_Fact[[#This Row],[TotalBiscuitsMade]],tbl_Fact[[#This Row],[GoodMadeBiscuits]])</f>
        <v>259</v>
      </c>
      <c r="M2807" s="5">
        <f>IF(tbl_Fact[[#This Row],[Operating_Hours]]&gt;0,tbl_Fact[[#This Row],[Operating_Hours]]*51840,0)</f>
        <v>0</v>
      </c>
    </row>
    <row r="2808" spans="1:13" hidden="1" x14ac:dyDescent="0.2">
      <c r="A2808" t="s">
        <v>5</v>
      </c>
      <c r="B2808" s="1">
        <v>44393.692164351851</v>
      </c>
      <c r="C2808" s="1">
        <v>44393.693229166667</v>
      </c>
      <c r="D2808">
        <v>1.5333333015441899</v>
      </c>
      <c r="E2808">
        <v>406778</v>
      </c>
      <c r="F2808">
        <v>325936</v>
      </c>
      <c r="G2808" t="s">
        <v>44</v>
      </c>
      <c r="H2808" t="s">
        <v>25</v>
      </c>
      <c r="I2808">
        <f>tbl_Fact[[#This Row],[Duration]] / 60</f>
        <v>2.5555555025736497E-2</v>
      </c>
      <c r="J2808">
        <f>IF(OR(G2808="Run Time", G2808="CC (Changeover Cleaning)"), I2808, 0)</f>
        <v>0</v>
      </c>
      <c r="K2808">
        <f>IF(G2808&lt;&gt;"PM (Maintenance)", I2808, 0)</f>
        <v>2.5555555025736497E-2</v>
      </c>
      <c r="L2808" s="5">
        <f>MAX(tbl_Fact[[#This Row],[TotalBiscuitsMade]],tbl_Fact[[#This Row],[GoodMadeBiscuits]])</f>
        <v>406778</v>
      </c>
      <c r="M2808" s="5">
        <f>IF(tbl_Fact[[#This Row],[Operating_Hours]]&gt;0,tbl_Fact[[#This Row],[Operating_Hours]]*51840,0)</f>
        <v>0</v>
      </c>
    </row>
    <row r="2809" spans="1:13" hidden="1" x14ac:dyDescent="0.2">
      <c r="A2809" t="s">
        <v>5</v>
      </c>
      <c r="B2809" s="1">
        <v>44393.693229166667</v>
      </c>
      <c r="C2809" s="1">
        <v>44393.693784722222</v>
      </c>
      <c r="D2809">
        <v>0.80000001192092896</v>
      </c>
      <c r="E2809">
        <v>406823</v>
      </c>
      <c r="F2809">
        <v>326244</v>
      </c>
      <c r="G2809" t="s">
        <v>43</v>
      </c>
      <c r="H2809" t="s">
        <v>25</v>
      </c>
      <c r="I2809">
        <f>tbl_Fact[[#This Row],[Duration]] / 60</f>
        <v>1.3333333532015483E-2</v>
      </c>
      <c r="J2809">
        <f>IF(OR(G2809="Run Time", G2809="CC (Changeover Cleaning)"), I2809, 0)</f>
        <v>1.3333333532015483E-2</v>
      </c>
      <c r="K2809">
        <f>IF(G2809&lt;&gt;"PM (Maintenance)", I2809, 0)</f>
        <v>1.3333333532015483E-2</v>
      </c>
      <c r="L2809" s="5">
        <f>MAX(tbl_Fact[[#This Row],[TotalBiscuitsMade]],tbl_Fact[[#This Row],[GoodMadeBiscuits]])</f>
        <v>406823</v>
      </c>
      <c r="M2809" s="5">
        <f>IF(tbl_Fact[[#This Row],[Operating_Hours]]&gt;0,tbl_Fact[[#This Row],[Operating_Hours]]*51840,0)</f>
        <v>691.20001029968262</v>
      </c>
    </row>
    <row r="2810" spans="1:13" hidden="1" x14ac:dyDescent="0.2">
      <c r="A2810" t="s">
        <v>5</v>
      </c>
      <c r="B2810" s="1">
        <v>44393.693784722222</v>
      </c>
      <c r="C2810" s="1">
        <v>44393.698946759258</v>
      </c>
      <c r="D2810">
        <v>7.4333333969116202</v>
      </c>
      <c r="E2810">
        <v>411632</v>
      </c>
      <c r="F2810">
        <v>330749</v>
      </c>
      <c r="G2810" t="s">
        <v>44</v>
      </c>
      <c r="H2810" t="s">
        <v>25</v>
      </c>
      <c r="I2810">
        <f>tbl_Fact[[#This Row],[Duration]] / 60</f>
        <v>0.12388888994852701</v>
      </c>
      <c r="J2810">
        <f>IF(OR(G2810="Run Time", G2810="CC (Changeover Cleaning)"), I2810, 0)</f>
        <v>0</v>
      </c>
      <c r="K2810">
        <f>IF(G2810&lt;&gt;"PM (Maintenance)", I2810, 0)</f>
        <v>0.12388888994852701</v>
      </c>
      <c r="L2810" s="5">
        <f>MAX(tbl_Fact[[#This Row],[TotalBiscuitsMade]],tbl_Fact[[#This Row],[GoodMadeBiscuits]])</f>
        <v>411632</v>
      </c>
      <c r="M2810" s="5">
        <f>IF(tbl_Fact[[#This Row],[Operating_Hours]]&gt;0,tbl_Fact[[#This Row],[Operating_Hours]]*51840,0)</f>
        <v>0</v>
      </c>
    </row>
    <row r="2811" spans="1:13" hidden="1" x14ac:dyDescent="0.2">
      <c r="A2811" t="s">
        <v>5</v>
      </c>
      <c r="B2811" s="1">
        <v>44393.698946759258</v>
      </c>
      <c r="C2811" s="1">
        <v>44393.705983796295</v>
      </c>
      <c r="D2811">
        <v>10.1333332061768</v>
      </c>
      <c r="E2811">
        <v>411659</v>
      </c>
      <c r="F2811">
        <v>330692</v>
      </c>
      <c r="G2811" t="s">
        <v>43</v>
      </c>
      <c r="H2811" t="s">
        <v>25</v>
      </c>
      <c r="I2811">
        <f>tbl_Fact[[#This Row],[Duration]] / 60</f>
        <v>0.16888888676961333</v>
      </c>
      <c r="J2811">
        <f>IF(OR(G2811="Run Time", G2811="CC (Changeover Cleaning)"), I2811, 0)</f>
        <v>0.16888888676961333</v>
      </c>
      <c r="K2811">
        <f>IF(G2811&lt;&gt;"PM (Maintenance)", I2811, 0)</f>
        <v>0.16888888676961333</v>
      </c>
      <c r="L2811" s="5">
        <f>MAX(tbl_Fact[[#This Row],[TotalBiscuitsMade]],tbl_Fact[[#This Row],[GoodMadeBiscuits]])</f>
        <v>411659</v>
      </c>
      <c r="M2811" s="5">
        <f>IF(tbl_Fact[[#This Row],[Operating_Hours]]&gt;0,tbl_Fact[[#This Row],[Operating_Hours]]*51840,0)</f>
        <v>8755.1998901367551</v>
      </c>
    </row>
    <row r="2812" spans="1:13" hidden="1" x14ac:dyDescent="0.2">
      <c r="A2812" t="s">
        <v>5</v>
      </c>
      <c r="B2812" s="1">
        <v>44393.705983796295</v>
      </c>
      <c r="C2812" s="1">
        <v>44393.706354166665</v>
      </c>
      <c r="D2812">
        <v>0.53333336114883401</v>
      </c>
      <c r="E2812">
        <v>411986</v>
      </c>
      <c r="F2812">
        <v>330834</v>
      </c>
      <c r="G2812" t="s">
        <v>44</v>
      </c>
      <c r="H2812" t="s">
        <v>25</v>
      </c>
      <c r="I2812">
        <f>tbl_Fact[[#This Row],[Duration]] / 60</f>
        <v>8.8888893524805661E-3</v>
      </c>
      <c r="J2812">
        <f>IF(OR(G2812="Run Time", G2812="CC (Changeover Cleaning)"), I2812, 0)</f>
        <v>0</v>
      </c>
      <c r="K2812">
        <f>IF(G2812&lt;&gt;"PM (Maintenance)", I2812, 0)</f>
        <v>8.8888893524805661E-3</v>
      </c>
      <c r="L2812" s="5">
        <f>MAX(tbl_Fact[[#This Row],[TotalBiscuitsMade]],tbl_Fact[[#This Row],[GoodMadeBiscuits]])</f>
        <v>411986</v>
      </c>
      <c r="M2812" s="5">
        <f>IF(tbl_Fact[[#This Row],[Operating_Hours]]&gt;0,tbl_Fact[[#This Row],[Operating_Hours]]*51840,0)</f>
        <v>0</v>
      </c>
    </row>
    <row r="2813" spans="1:13" hidden="1" x14ac:dyDescent="0.2">
      <c r="A2813" t="s">
        <v>5</v>
      </c>
      <c r="B2813" s="1">
        <v>44393.706354166665</v>
      </c>
      <c r="C2813" s="1">
        <v>44393.707175925927</v>
      </c>
      <c r="D2813">
        <v>1.18333327770233</v>
      </c>
      <c r="E2813">
        <v>412024</v>
      </c>
      <c r="F2813">
        <v>331137</v>
      </c>
      <c r="G2813" t="s">
        <v>43</v>
      </c>
      <c r="H2813" t="s">
        <v>25</v>
      </c>
      <c r="I2813">
        <f>tbl_Fact[[#This Row],[Duration]] / 60</f>
        <v>1.9722221295038832E-2</v>
      </c>
      <c r="J2813">
        <f>IF(OR(G2813="Run Time", G2813="CC (Changeover Cleaning)"), I2813, 0)</f>
        <v>1.9722221295038832E-2</v>
      </c>
      <c r="K2813">
        <f>IF(G2813&lt;&gt;"PM (Maintenance)", I2813, 0)</f>
        <v>1.9722221295038832E-2</v>
      </c>
      <c r="L2813" s="5">
        <f>MAX(tbl_Fact[[#This Row],[TotalBiscuitsMade]],tbl_Fact[[#This Row],[GoodMadeBiscuits]])</f>
        <v>412024</v>
      </c>
      <c r="M2813" s="5">
        <f>IF(tbl_Fact[[#This Row],[Operating_Hours]]&gt;0,tbl_Fact[[#This Row],[Operating_Hours]]*51840,0)</f>
        <v>1022.3999519348131</v>
      </c>
    </row>
    <row r="2814" spans="1:13" hidden="1" x14ac:dyDescent="0.2">
      <c r="A2814" t="s">
        <v>5</v>
      </c>
      <c r="B2814" s="1">
        <v>44393.707175925927</v>
      </c>
      <c r="C2814" s="1">
        <v>44393.713576388887</v>
      </c>
      <c r="D2814">
        <v>9.2166662216186506</v>
      </c>
      <c r="E2814">
        <v>417905</v>
      </c>
      <c r="F2814">
        <v>336712</v>
      </c>
      <c r="G2814" t="s">
        <v>44</v>
      </c>
      <c r="H2814" t="s">
        <v>25</v>
      </c>
      <c r="I2814">
        <f>tbl_Fact[[#This Row],[Duration]] / 60</f>
        <v>0.15361110369364417</v>
      </c>
      <c r="J2814">
        <f>IF(OR(G2814="Run Time", G2814="CC (Changeover Cleaning)"), I2814, 0)</f>
        <v>0</v>
      </c>
      <c r="K2814">
        <f>IF(G2814&lt;&gt;"PM (Maintenance)", I2814, 0)</f>
        <v>0.15361110369364417</v>
      </c>
      <c r="L2814" s="5">
        <f>MAX(tbl_Fact[[#This Row],[TotalBiscuitsMade]],tbl_Fact[[#This Row],[GoodMadeBiscuits]])</f>
        <v>417905</v>
      </c>
      <c r="M2814" s="5">
        <f>IF(tbl_Fact[[#This Row],[Operating_Hours]]&gt;0,tbl_Fact[[#This Row],[Operating_Hours]]*51840,0)</f>
        <v>0</v>
      </c>
    </row>
    <row r="2815" spans="1:13" hidden="1" x14ac:dyDescent="0.2">
      <c r="A2815" t="s">
        <v>5</v>
      </c>
      <c r="B2815" s="1">
        <v>44393.713576388887</v>
      </c>
      <c r="C2815" s="1">
        <v>44393.714907407404</v>
      </c>
      <c r="D2815">
        <v>1.9166666269302399</v>
      </c>
      <c r="E2815">
        <v>417724</v>
      </c>
      <c r="F2815">
        <v>337105</v>
      </c>
      <c r="G2815" t="s">
        <v>43</v>
      </c>
      <c r="H2815" t="s">
        <v>25</v>
      </c>
      <c r="I2815">
        <f>tbl_Fact[[#This Row],[Duration]] / 60</f>
        <v>3.1944443782170664E-2</v>
      </c>
      <c r="J2815">
        <f>IF(OR(G2815="Run Time", G2815="CC (Changeover Cleaning)"), I2815, 0)</f>
        <v>3.1944443782170664E-2</v>
      </c>
      <c r="K2815">
        <f>IF(G2815&lt;&gt;"PM (Maintenance)", I2815, 0)</f>
        <v>3.1944443782170664E-2</v>
      </c>
      <c r="L2815" s="5">
        <f>MAX(tbl_Fact[[#This Row],[TotalBiscuitsMade]],tbl_Fact[[#This Row],[GoodMadeBiscuits]])</f>
        <v>417724</v>
      </c>
      <c r="M2815" s="5">
        <f>IF(tbl_Fact[[#This Row],[Operating_Hours]]&gt;0,tbl_Fact[[#This Row],[Operating_Hours]]*51840,0)</f>
        <v>1655.9999656677273</v>
      </c>
    </row>
    <row r="2816" spans="1:13" hidden="1" x14ac:dyDescent="0.2">
      <c r="A2816" t="s">
        <v>10</v>
      </c>
      <c r="B2816" s="1">
        <v>44393.714826388888</v>
      </c>
      <c r="C2816" s="1">
        <v>44393.715486111112</v>
      </c>
      <c r="D2816">
        <v>0.95004999637603804</v>
      </c>
      <c r="E2816">
        <v>0</v>
      </c>
      <c r="F2816">
        <v>59</v>
      </c>
      <c r="G2816" t="s">
        <v>43</v>
      </c>
      <c r="H2816" t="s">
        <v>25</v>
      </c>
      <c r="I2816">
        <f>tbl_Fact[[#This Row],[Duration]] / 60</f>
        <v>1.58341666062673E-2</v>
      </c>
      <c r="J2816">
        <f>IF(OR(G2816="Run Time", G2816="CC (Changeover Cleaning)"), I2816, 0)</f>
        <v>1.58341666062673E-2</v>
      </c>
      <c r="K2816">
        <f>IF(G2816&lt;&gt;"PM (Maintenance)", I2816, 0)</f>
        <v>1.58341666062673E-2</v>
      </c>
      <c r="L2816" s="5">
        <f>MAX(tbl_Fact[[#This Row],[TotalBiscuitsMade]],tbl_Fact[[#This Row],[GoodMadeBiscuits]])</f>
        <v>59</v>
      </c>
      <c r="M2816" s="5">
        <f>IF(tbl_Fact[[#This Row],[Operating_Hours]]&gt;0,tbl_Fact[[#This Row],[Operating_Hours]]*51840,0)</f>
        <v>820.84319686889683</v>
      </c>
    </row>
    <row r="2817" spans="1:13" hidden="1" x14ac:dyDescent="0.2">
      <c r="A2817" t="s">
        <v>5</v>
      </c>
      <c r="B2817" s="1">
        <v>44393.714907407404</v>
      </c>
      <c r="C2817" s="1">
        <v>44393.723749999997</v>
      </c>
      <c r="D2817">
        <v>12.7333335876465</v>
      </c>
      <c r="E2817">
        <v>426392</v>
      </c>
      <c r="F2817">
        <v>345743</v>
      </c>
      <c r="G2817" t="s">
        <v>44</v>
      </c>
      <c r="H2817" t="s">
        <v>25</v>
      </c>
      <c r="I2817">
        <f>tbl_Fact[[#This Row],[Duration]] / 60</f>
        <v>0.21222222646077502</v>
      </c>
      <c r="J2817">
        <f>IF(OR(G2817="Run Time", G2817="CC (Changeover Cleaning)"), I2817, 0)</f>
        <v>0</v>
      </c>
      <c r="K2817">
        <f>IF(G2817&lt;&gt;"PM (Maintenance)", I2817, 0)</f>
        <v>0.21222222646077502</v>
      </c>
      <c r="L2817" s="5">
        <f>MAX(tbl_Fact[[#This Row],[TotalBiscuitsMade]],tbl_Fact[[#This Row],[GoodMadeBiscuits]])</f>
        <v>426392</v>
      </c>
      <c r="M2817" s="5">
        <f>IF(tbl_Fact[[#This Row],[Operating_Hours]]&gt;0,tbl_Fact[[#This Row],[Operating_Hours]]*51840,0)</f>
        <v>0</v>
      </c>
    </row>
    <row r="2818" spans="1:13" hidden="1" x14ac:dyDescent="0.2">
      <c r="A2818" t="s">
        <v>10</v>
      </c>
      <c r="B2818" s="1">
        <v>44393.715486111112</v>
      </c>
      <c r="C2818" s="1">
        <v>44393.819849537038</v>
      </c>
      <c r="D2818">
        <v>150.285568237305</v>
      </c>
      <c r="E2818">
        <v>0</v>
      </c>
      <c r="F2818">
        <v>79</v>
      </c>
      <c r="G2818" t="s">
        <v>44</v>
      </c>
      <c r="H2818" t="s">
        <v>25</v>
      </c>
      <c r="I2818">
        <f>tbl_Fact[[#This Row],[Duration]] / 60</f>
        <v>2.50475947062175</v>
      </c>
      <c r="J2818">
        <f>IF(OR(G2818="Run Time", G2818="CC (Changeover Cleaning)"), I2818, 0)</f>
        <v>0</v>
      </c>
      <c r="K2818">
        <f>IF(G2818&lt;&gt;"PM (Maintenance)", I2818, 0)</f>
        <v>2.50475947062175</v>
      </c>
      <c r="L2818" s="5">
        <f>MAX(tbl_Fact[[#This Row],[TotalBiscuitsMade]],tbl_Fact[[#This Row],[GoodMadeBiscuits]])</f>
        <v>79</v>
      </c>
      <c r="M2818" s="5">
        <f>IF(tbl_Fact[[#This Row],[Operating_Hours]]&gt;0,tbl_Fact[[#This Row],[Operating_Hours]]*51840,0)</f>
        <v>0</v>
      </c>
    </row>
    <row r="2819" spans="1:13" hidden="1" x14ac:dyDescent="0.2">
      <c r="A2819" t="s">
        <v>5</v>
      </c>
      <c r="B2819" s="1">
        <v>44393.723749999997</v>
      </c>
      <c r="C2819" s="1">
        <v>44393.724247685182</v>
      </c>
      <c r="D2819">
        <v>0.71666663885116599</v>
      </c>
      <c r="E2819">
        <v>426562</v>
      </c>
      <c r="F2819">
        <v>345777</v>
      </c>
      <c r="G2819" t="s">
        <v>43</v>
      </c>
      <c r="H2819" t="s">
        <v>25</v>
      </c>
      <c r="I2819">
        <f>tbl_Fact[[#This Row],[Duration]] / 60</f>
        <v>1.1944443980852766E-2</v>
      </c>
      <c r="J2819">
        <f>IF(OR(G2819="Run Time", G2819="CC (Changeover Cleaning)"), I2819, 0)</f>
        <v>1.1944443980852766E-2</v>
      </c>
      <c r="K2819">
        <f>IF(G2819&lt;&gt;"PM (Maintenance)", I2819, 0)</f>
        <v>1.1944443980852766E-2</v>
      </c>
      <c r="L2819" s="5">
        <f>MAX(tbl_Fact[[#This Row],[TotalBiscuitsMade]],tbl_Fact[[#This Row],[GoodMadeBiscuits]])</f>
        <v>426562</v>
      </c>
      <c r="M2819" s="5">
        <f>IF(tbl_Fact[[#This Row],[Operating_Hours]]&gt;0,tbl_Fact[[#This Row],[Operating_Hours]]*51840,0)</f>
        <v>619.19997596740734</v>
      </c>
    </row>
    <row r="2820" spans="1:13" hidden="1" x14ac:dyDescent="0.2">
      <c r="A2820" t="s">
        <v>5</v>
      </c>
      <c r="B2820" s="1">
        <v>44393.724247685182</v>
      </c>
      <c r="C2820" s="1">
        <v>44393.731041666666</v>
      </c>
      <c r="D2820">
        <v>9.7833337783813494</v>
      </c>
      <c r="E2820">
        <v>432908</v>
      </c>
      <c r="F2820">
        <v>352353</v>
      </c>
      <c r="G2820" t="s">
        <v>44</v>
      </c>
      <c r="H2820" t="s">
        <v>25</v>
      </c>
      <c r="I2820">
        <f>tbl_Fact[[#This Row],[Duration]] / 60</f>
        <v>0.16305556297302248</v>
      </c>
      <c r="J2820">
        <f>IF(OR(G2820="Run Time", G2820="CC (Changeover Cleaning)"), I2820, 0)</f>
        <v>0</v>
      </c>
      <c r="K2820">
        <f>IF(G2820&lt;&gt;"PM (Maintenance)", I2820, 0)</f>
        <v>0.16305556297302248</v>
      </c>
      <c r="L2820" s="5">
        <f>MAX(tbl_Fact[[#This Row],[TotalBiscuitsMade]],tbl_Fact[[#This Row],[GoodMadeBiscuits]])</f>
        <v>432908</v>
      </c>
      <c r="M2820" s="5">
        <f>IF(tbl_Fact[[#This Row],[Operating_Hours]]&gt;0,tbl_Fact[[#This Row],[Operating_Hours]]*51840,0)</f>
        <v>0</v>
      </c>
    </row>
    <row r="2821" spans="1:13" hidden="1" x14ac:dyDescent="0.2">
      <c r="A2821" t="s">
        <v>5</v>
      </c>
      <c r="B2821" s="1">
        <v>44393.731041666666</v>
      </c>
      <c r="C2821" s="1">
        <v>44393.731805555559</v>
      </c>
      <c r="D2821">
        <v>1.1000000238418599</v>
      </c>
      <c r="E2821">
        <v>433025</v>
      </c>
      <c r="F2821">
        <v>352110</v>
      </c>
      <c r="G2821" t="s">
        <v>43</v>
      </c>
      <c r="H2821" t="s">
        <v>25</v>
      </c>
      <c r="I2821">
        <f>tbl_Fact[[#This Row],[Duration]] / 60</f>
        <v>1.8333333730697666E-2</v>
      </c>
      <c r="J2821">
        <f>IF(OR(G2821="Run Time", G2821="CC (Changeover Cleaning)"), I2821, 0)</f>
        <v>1.8333333730697666E-2</v>
      </c>
      <c r="K2821">
        <f>IF(G2821&lt;&gt;"PM (Maintenance)", I2821, 0)</f>
        <v>1.8333333730697666E-2</v>
      </c>
      <c r="L2821" s="5">
        <f>MAX(tbl_Fact[[#This Row],[TotalBiscuitsMade]],tbl_Fact[[#This Row],[GoodMadeBiscuits]])</f>
        <v>433025</v>
      </c>
      <c r="M2821" s="5">
        <f>IF(tbl_Fact[[#This Row],[Operating_Hours]]&gt;0,tbl_Fact[[#This Row],[Operating_Hours]]*51840,0)</f>
        <v>950.40002059936705</v>
      </c>
    </row>
    <row r="2822" spans="1:13" hidden="1" x14ac:dyDescent="0.2">
      <c r="A2822" t="s">
        <v>5</v>
      </c>
      <c r="B2822" s="1">
        <v>44393.731805555559</v>
      </c>
      <c r="C2822" s="1">
        <v>44393.732152777775</v>
      </c>
      <c r="D2822">
        <v>0.5</v>
      </c>
      <c r="E2822">
        <v>433497</v>
      </c>
      <c r="F2822">
        <v>352556</v>
      </c>
      <c r="G2822" t="s">
        <v>44</v>
      </c>
      <c r="H2822" t="s">
        <v>25</v>
      </c>
      <c r="I2822">
        <f>tbl_Fact[[#This Row],[Duration]] / 60</f>
        <v>8.3333333333333332E-3</v>
      </c>
      <c r="J2822">
        <f>IF(OR(G2822="Run Time", G2822="CC (Changeover Cleaning)"), I2822, 0)</f>
        <v>0</v>
      </c>
      <c r="K2822">
        <f>IF(G2822&lt;&gt;"PM (Maintenance)", I2822, 0)</f>
        <v>8.3333333333333332E-3</v>
      </c>
      <c r="L2822" s="5">
        <f>MAX(tbl_Fact[[#This Row],[TotalBiscuitsMade]],tbl_Fact[[#This Row],[GoodMadeBiscuits]])</f>
        <v>433497</v>
      </c>
      <c r="M2822" s="5">
        <f>IF(tbl_Fact[[#This Row],[Operating_Hours]]&gt;0,tbl_Fact[[#This Row],[Operating_Hours]]*51840,0)</f>
        <v>0</v>
      </c>
    </row>
    <row r="2823" spans="1:13" hidden="1" x14ac:dyDescent="0.2">
      <c r="A2823" t="s">
        <v>5</v>
      </c>
      <c r="B2823" s="1">
        <v>44393.732152777775</v>
      </c>
      <c r="C2823" s="1">
        <v>44393.733935185184</v>
      </c>
      <c r="D2823">
        <v>2.5666666030883798</v>
      </c>
      <c r="E2823">
        <v>433074</v>
      </c>
      <c r="F2823">
        <v>352499</v>
      </c>
      <c r="G2823" t="s">
        <v>43</v>
      </c>
      <c r="H2823" t="s">
        <v>25</v>
      </c>
      <c r="I2823">
        <f>tbl_Fact[[#This Row],[Duration]] / 60</f>
        <v>4.2777776718139662E-2</v>
      </c>
      <c r="J2823">
        <f>IF(OR(G2823="Run Time", G2823="CC (Changeover Cleaning)"), I2823, 0)</f>
        <v>4.2777776718139662E-2</v>
      </c>
      <c r="K2823">
        <f>IF(G2823&lt;&gt;"PM (Maintenance)", I2823, 0)</f>
        <v>4.2777776718139662E-2</v>
      </c>
      <c r="L2823" s="5">
        <f>MAX(tbl_Fact[[#This Row],[TotalBiscuitsMade]],tbl_Fact[[#This Row],[GoodMadeBiscuits]])</f>
        <v>433074</v>
      </c>
      <c r="M2823" s="5">
        <f>IF(tbl_Fact[[#This Row],[Operating_Hours]]&gt;0,tbl_Fact[[#This Row],[Operating_Hours]]*51840,0)</f>
        <v>2217.5999450683603</v>
      </c>
    </row>
    <row r="2824" spans="1:13" hidden="1" x14ac:dyDescent="0.2">
      <c r="A2824" t="s">
        <v>5</v>
      </c>
      <c r="B2824" s="1">
        <v>44393.733935185184</v>
      </c>
      <c r="C2824" s="1">
        <v>44393.734178240738</v>
      </c>
      <c r="D2824">
        <v>0.34999999403953602</v>
      </c>
      <c r="E2824">
        <v>433669</v>
      </c>
      <c r="F2824">
        <v>352577</v>
      </c>
      <c r="G2824" t="s">
        <v>44</v>
      </c>
      <c r="H2824" t="s">
        <v>25</v>
      </c>
      <c r="I2824">
        <f>tbl_Fact[[#This Row],[Duration]] / 60</f>
        <v>5.833333233992267E-3</v>
      </c>
      <c r="J2824">
        <f>IF(OR(G2824="Run Time", G2824="CC (Changeover Cleaning)"), I2824, 0)</f>
        <v>0</v>
      </c>
      <c r="K2824">
        <f>IF(G2824&lt;&gt;"PM (Maintenance)", I2824, 0)</f>
        <v>5.833333233992267E-3</v>
      </c>
      <c r="L2824" s="5">
        <f>MAX(tbl_Fact[[#This Row],[TotalBiscuitsMade]],tbl_Fact[[#This Row],[GoodMadeBiscuits]])</f>
        <v>433669</v>
      </c>
      <c r="M2824" s="5">
        <f>IF(tbl_Fact[[#This Row],[Operating_Hours]]&gt;0,tbl_Fact[[#This Row],[Operating_Hours]]*51840,0)</f>
        <v>0</v>
      </c>
    </row>
    <row r="2825" spans="1:13" hidden="1" x14ac:dyDescent="0.2">
      <c r="A2825" t="s">
        <v>5</v>
      </c>
      <c r="B2825" s="1">
        <v>44393.734178240738</v>
      </c>
      <c r="C2825" s="1">
        <v>44393.734363425923</v>
      </c>
      <c r="D2825">
        <v>0.266666680574417</v>
      </c>
      <c r="E2825">
        <v>433563</v>
      </c>
      <c r="F2825">
        <v>352812</v>
      </c>
      <c r="G2825" t="s">
        <v>43</v>
      </c>
      <c r="H2825" t="s">
        <v>25</v>
      </c>
      <c r="I2825">
        <f>tbl_Fact[[#This Row],[Duration]] / 60</f>
        <v>4.444444676240283E-3</v>
      </c>
      <c r="J2825">
        <f>IF(OR(G2825="Run Time", G2825="CC (Changeover Cleaning)"), I2825, 0)</f>
        <v>4.444444676240283E-3</v>
      </c>
      <c r="K2825">
        <f>IF(G2825&lt;&gt;"PM (Maintenance)", I2825, 0)</f>
        <v>4.444444676240283E-3</v>
      </c>
      <c r="L2825" s="5">
        <f>MAX(tbl_Fact[[#This Row],[TotalBiscuitsMade]],tbl_Fact[[#This Row],[GoodMadeBiscuits]])</f>
        <v>433563</v>
      </c>
      <c r="M2825" s="5">
        <f>IF(tbl_Fact[[#This Row],[Operating_Hours]]&gt;0,tbl_Fact[[#This Row],[Operating_Hours]]*51840,0)</f>
        <v>230.40001201629627</v>
      </c>
    </row>
    <row r="2826" spans="1:13" hidden="1" x14ac:dyDescent="0.2">
      <c r="A2826" t="s">
        <v>5</v>
      </c>
      <c r="B2826" s="1">
        <v>44393.734363425923</v>
      </c>
      <c r="C2826" s="1">
        <v>44393.734652777777</v>
      </c>
      <c r="D2826">
        <v>0.41666665673255898</v>
      </c>
      <c r="E2826">
        <v>433517</v>
      </c>
      <c r="F2826">
        <v>352821</v>
      </c>
      <c r="G2826" t="s">
        <v>44</v>
      </c>
      <c r="H2826" t="s">
        <v>25</v>
      </c>
      <c r="I2826">
        <f>tbl_Fact[[#This Row],[Duration]] / 60</f>
        <v>6.9444442788759832E-3</v>
      </c>
      <c r="J2826">
        <f>IF(OR(G2826="Run Time", G2826="CC (Changeover Cleaning)"), I2826, 0)</f>
        <v>0</v>
      </c>
      <c r="K2826">
        <f>IF(G2826&lt;&gt;"PM (Maintenance)", I2826, 0)</f>
        <v>6.9444442788759832E-3</v>
      </c>
      <c r="L2826" s="5">
        <f>MAX(tbl_Fact[[#This Row],[TotalBiscuitsMade]],tbl_Fact[[#This Row],[GoodMadeBiscuits]])</f>
        <v>433517</v>
      </c>
      <c r="M2826" s="5">
        <f>IF(tbl_Fact[[#This Row],[Operating_Hours]]&gt;0,tbl_Fact[[#This Row],[Operating_Hours]]*51840,0)</f>
        <v>0</v>
      </c>
    </row>
    <row r="2827" spans="1:13" hidden="1" x14ac:dyDescent="0.2">
      <c r="A2827" t="s">
        <v>5</v>
      </c>
      <c r="B2827" s="1">
        <v>44393.734652777777</v>
      </c>
      <c r="C2827" s="1">
        <v>44393.734976851854</v>
      </c>
      <c r="D2827">
        <v>0.46666666865348799</v>
      </c>
      <c r="E2827">
        <v>433825</v>
      </c>
      <c r="F2827">
        <v>352904</v>
      </c>
      <c r="G2827" t="s">
        <v>43</v>
      </c>
      <c r="H2827" t="s">
        <v>25</v>
      </c>
      <c r="I2827">
        <f>tbl_Fact[[#This Row],[Duration]] / 60</f>
        <v>7.7777778108914664E-3</v>
      </c>
      <c r="J2827">
        <f>IF(OR(G2827="Run Time", G2827="CC (Changeover Cleaning)"), I2827, 0)</f>
        <v>7.7777778108914664E-3</v>
      </c>
      <c r="K2827">
        <f>IF(G2827&lt;&gt;"PM (Maintenance)", I2827, 0)</f>
        <v>7.7777778108914664E-3</v>
      </c>
      <c r="L2827" s="5">
        <f>MAX(tbl_Fact[[#This Row],[TotalBiscuitsMade]],tbl_Fact[[#This Row],[GoodMadeBiscuits]])</f>
        <v>433825</v>
      </c>
      <c r="M2827" s="5">
        <f>IF(tbl_Fact[[#This Row],[Operating_Hours]]&gt;0,tbl_Fact[[#This Row],[Operating_Hours]]*51840,0)</f>
        <v>403.2000017166136</v>
      </c>
    </row>
    <row r="2828" spans="1:13" hidden="1" x14ac:dyDescent="0.2">
      <c r="A2828" t="s">
        <v>5</v>
      </c>
      <c r="B2828" s="1">
        <v>44393.734976851854</v>
      </c>
      <c r="C2828" s="1">
        <v>44393.735254629632</v>
      </c>
      <c r="D2828">
        <v>0.40000000596046398</v>
      </c>
      <c r="E2828">
        <v>433720</v>
      </c>
      <c r="F2828">
        <v>352785</v>
      </c>
      <c r="G2828" t="s">
        <v>44</v>
      </c>
      <c r="H2828" t="s">
        <v>25</v>
      </c>
      <c r="I2828">
        <f>tbl_Fact[[#This Row],[Duration]] / 60</f>
        <v>6.6666667660077328E-3</v>
      </c>
      <c r="J2828">
        <f>IF(OR(G2828="Run Time", G2828="CC (Changeover Cleaning)"), I2828, 0)</f>
        <v>0</v>
      </c>
      <c r="K2828">
        <f>IF(G2828&lt;&gt;"PM (Maintenance)", I2828, 0)</f>
        <v>6.6666667660077328E-3</v>
      </c>
      <c r="L2828" s="5">
        <f>MAX(tbl_Fact[[#This Row],[TotalBiscuitsMade]],tbl_Fact[[#This Row],[GoodMadeBiscuits]])</f>
        <v>433720</v>
      </c>
      <c r="M2828" s="5">
        <f>IF(tbl_Fact[[#This Row],[Operating_Hours]]&gt;0,tbl_Fact[[#This Row],[Operating_Hours]]*51840,0)</f>
        <v>0</v>
      </c>
    </row>
    <row r="2829" spans="1:13" hidden="1" x14ac:dyDescent="0.2">
      <c r="A2829" t="s">
        <v>5</v>
      </c>
      <c r="B2829" s="1">
        <v>44393.735254629632</v>
      </c>
      <c r="C2829" s="1">
        <v>44393.74454861111</v>
      </c>
      <c r="D2829">
        <v>13.3833332061768</v>
      </c>
      <c r="E2829">
        <v>433931</v>
      </c>
      <c r="F2829">
        <v>352776</v>
      </c>
      <c r="G2829" t="s">
        <v>43</v>
      </c>
      <c r="H2829" t="s">
        <v>25</v>
      </c>
      <c r="I2829">
        <f>tbl_Fact[[#This Row],[Duration]] / 60</f>
        <v>0.22305555343628</v>
      </c>
      <c r="J2829">
        <f>IF(OR(G2829="Run Time", G2829="CC (Changeover Cleaning)"), I2829, 0)</f>
        <v>0.22305555343628</v>
      </c>
      <c r="K2829">
        <f>IF(G2829&lt;&gt;"PM (Maintenance)", I2829, 0)</f>
        <v>0.22305555343628</v>
      </c>
      <c r="L2829" s="5">
        <f>MAX(tbl_Fact[[#This Row],[TotalBiscuitsMade]],tbl_Fact[[#This Row],[GoodMadeBiscuits]])</f>
        <v>433931</v>
      </c>
      <c r="M2829" s="5">
        <f>IF(tbl_Fact[[#This Row],[Operating_Hours]]&gt;0,tbl_Fact[[#This Row],[Operating_Hours]]*51840,0)</f>
        <v>11563.199890136755</v>
      </c>
    </row>
    <row r="2830" spans="1:13" hidden="1" x14ac:dyDescent="0.2">
      <c r="A2830" t="s">
        <v>5</v>
      </c>
      <c r="B2830" s="1">
        <v>44393.74454861111</v>
      </c>
      <c r="C2830" s="1">
        <v>44393.747465277775</v>
      </c>
      <c r="D2830">
        <v>4.1999998092651403</v>
      </c>
      <c r="E2830">
        <v>436074</v>
      </c>
      <c r="F2830">
        <v>355007</v>
      </c>
      <c r="G2830" t="s">
        <v>44</v>
      </c>
      <c r="H2830" t="s">
        <v>25</v>
      </c>
      <c r="I2830">
        <f>tbl_Fact[[#This Row],[Duration]] / 60</f>
        <v>6.9999996821085667E-2</v>
      </c>
      <c r="J2830">
        <f>IF(OR(G2830="Run Time", G2830="CC (Changeover Cleaning)"), I2830, 0)</f>
        <v>0</v>
      </c>
      <c r="K2830">
        <f>IF(G2830&lt;&gt;"PM (Maintenance)", I2830, 0)</f>
        <v>6.9999996821085667E-2</v>
      </c>
      <c r="L2830" s="5">
        <f>MAX(tbl_Fact[[#This Row],[TotalBiscuitsMade]],tbl_Fact[[#This Row],[GoodMadeBiscuits]])</f>
        <v>436074</v>
      </c>
      <c r="M2830" s="5">
        <f>IF(tbl_Fact[[#This Row],[Operating_Hours]]&gt;0,tbl_Fact[[#This Row],[Operating_Hours]]*51840,0)</f>
        <v>0</v>
      </c>
    </row>
    <row r="2831" spans="1:13" hidden="1" x14ac:dyDescent="0.2">
      <c r="A2831" t="s">
        <v>5</v>
      </c>
      <c r="B2831" s="1">
        <v>44393.747465277775</v>
      </c>
      <c r="C2831" s="1">
        <v>44393.755011574074</v>
      </c>
      <c r="D2831">
        <v>10.8666667938232</v>
      </c>
      <c r="E2831">
        <v>435984</v>
      </c>
      <c r="F2831">
        <v>355217</v>
      </c>
      <c r="G2831" t="s">
        <v>43</v>
      </c>
      <c r="H2831" t="s">
        <v>25</v>
      </c>
      <c r="I2831">
        <f>tbl_Fact[[#This Row],[Duration]] / 60</f>
        <v>0.18111111323038667</v>
      </c>
      <c r="J2831">
        <f>IF(OR(G2831="Run Time", G2831="CC (Changeover Cleaning)"), I2831, 0)</f>
        <v>0.18111111323038667</v>
      </c>
      <c r="K2831">
        <f>IF(G2831&lt;&gt;"PM (Maintenance)", I2831, 0)</f>
        <v>0.18111111323038667</v>
      </c>
      <c r="L2831" s="5">
        <f>MAX(tbl_Fact[[#This Row],[TotalBiscuitsMade]],tbl_Fact[[#This Row],[GoodMadeBiscuits]])</f>
        <v>435984</v>
      </c>
      <c r="M2831" s="5">
        <f>IF(tbl_Fact[[#This Row],[Operating_Hours]]&gt;0,tbl_Fact[[#This Row],[Operating_Hours]]*51840,0)</f>
        <v>9388.8001098632449</v>
      </c>
    </row>
    <row r="2832" spans="1:13" hidden="1" x14ac:dyDescent="0.2">
      <c r="A2832" t="s">
        <v>5</v>
      </c>
      <c r="B2832" s="1">
        <v>44393.755011574074</v>
      </c>
      <c r="C2832" s="1">
        <v>44393.755370370367</v>
      </c>
      <c r="D2832">
        <v>0.51666665077209495</v>
      </c>
      <c r="E2832">
        <v>436379</v>
      </c>
      <c r="F2832">
        <v>355163</v>
      </c>
      <c r="G2832" t="s">
        <v>44</v>
      </c>
      <c r="H2832" t="s">
        <v>25</v>
      </c>
      <c r="I2832">
        <f>tbl_Fact[[#This Row],[Duration]] / 60</f>
        <v>8.6111108462015827E-3</v>
      </c>
      <c r="J2832">
        <f>IF(OR(G2832="Run Time", G2832="CC (Changeover Cleaning)"), I2832, 0)</f>
        <v>0</v>
      </c>
      <c r="K2832">
        <f>IF(G2832&lt;&gt;"PM (Maintenance)", I2832, 0)</f>
        <v>8.6111108462015827E-3</v>
      </c>
      <c r="L2832" s="5">
        <f>MAX(tbl_Fact[[#This Row],[TotalBiscuitsMade]],tbl_Fact[[#This Row],[GoodMadeBiscuits]])</f>
        <v>436379</v>
      </c>
      <c r="M2832" s="5">
        <f>IF(tbl_Fact[[#This Row],[Operating_Hours]]&gt;0,tbl_Fact[[#This Row],[Operating_Hours]]*51840,0)</f>
        <v>0</v>
      </c>
    </row>
    <row r="2833" spans="1:13" hidden="1" x14ac:dyDescent="0.2">
      <c r="A2833" t="s">
        <v>5</v>
      </c>
      <c r="B2833" s="1">
        <v>44393.755370370367</v>
      </c>
      <c r="C2833" s="1">
        <v>44393.755474537036</v>
      </c>
      <c r="D2833">
        <v>0.15000000596046401</v>
      </c>
      <c r="E2833">
        <v>436433</v>
      </c>
      <c r="F2833">
        <v>355462</v>
      </c>
      <c r="G2833" t="s">
        <v>43</v>
      </c>
      <c r="H2833" t="s">
        <v>25</v>
      </c>
      <c r="I2833">
        <f>tbl_Fact[[#This Row],[Duration]] / 60</f>
        <v>2.5000000993410667E-3</v>
      </c>
      <c r="J2833">
        <f>IF(OR(G2833="Run Time", G2833="CC (Changeover Cleaning)"), I2833, 0)</f>
        <v>2.5000000993410667E-3</v>
      </c>
      <c r="K2833">
        <f>IF(G2833&lt;&gt;"PM (Maintenance)", I2833, 0)</f>
        <v>2.5000000993410667E-3</v>
      </c>
      <c r="L2833" s="5">
        <f>MAX(tbl_Fact[[#This Row],[TotalBiscuitsMade]],tbl_Fact[[#This Row],[GoodMadeBiscuits]])</f>
        <v>436433</v>
      </c>
      <c r="M2833" s="5">
        <f>IF(tbl_Fact[[#This Row],[Operating_Hours]]&gt;0,tbl_Fact[[#This Row],[Operating_Hours]]*51840,0)</f>
        <v>129.60000514984088</v>
      </c>
    </row>
    <row r="2834" spans="1:13" hidden="1" x14ac:dyDescent="0.2">
      <c r="A2834" t="s">
        <v>5</v>
      </c>
      <c r="B2834" s="1">
        <v>44393.755474537036</v>
      </c>
      <c r="C2834" s="1">
        <v>44393.756145833337</v>
      </c>
      <c r="D2834">
        <v>0.96666663885116599</v>
      </c>
      <c r="E2834">
        <v>436423</v>
      </c>
      <c r="F2834">
        <v>355536</v>
      </c>
      <c r="G2834" t="s">
        <v>44</v>
      </c>
      <c r="H2834" t="s">
        <v>25</v>
      </c>
      <c r="I2834">
        <f>tbl_Fact[[#This Row],[Duration]] / 60</f>
        <v>1.6111110647519432E-2</v>
      </c>
      <c r="J2834">
        <f>IF(OR(G2834="Run Time", G2834="CC (Changeover Cleaning)"), I2834, 0)</f>
        <v>0</v>
      </c>
      <c r="K2834">
        <f>IF(G2834&lt;&gt;"PM (Maintenance)", I2834, 0)</f>
        <v>1.6111110647519432E-2</v>
      </c>
      <c r="L2834" s="5">
        <f>MAX(tbl_Fact[[#This Row],[TotalBiscuitsMade]],tbl_Fact[[#This Row],[GoodMadeBiscuits]])</f>
        <v>436423</v>
      </c>
      <c r="M2834" s="5">
        <f>IF(tbl_Fact[[#This Row],[Operating_Hours]]&gt;0,tbl_Fact[[#This Row],[Operating_Hours]]*51840,0)</f>
        <v>0</v>
      </c>
    </row>
    <row r="2835" spans="1:13" hidden="1" x14ac:dyDescent="0.2">
      <c r="A2835" t="s">
        <v>5</v>
      </c>
      <c r="B2835" s="1">
        <v>44393.756145833337</v>
      </c>
      <c r="C2835" s="1">
        <v>44393.756851851853</v>
      </c>
      <c r="D2835">
        <v>1.0166666507720901</v>
      </c>
      <c r="E2835">
        <v>436418</v>
      </c>
      <c r="F2835">
        <v>355423</v>
      </c>
      <c r="G2835" t="s">
        <v>43</v>
      </c>
      <c r="H2835" t="s">
        <v>25</v>
      </c>
      <c r="I2835">
        <f>tbl_Fact[[#This Row],[Duration]] / 60</f>
        <v>1.6944444179534834E-2</v>
      </c>
      <c r="J2835">
        <f>IF(OR(G2835="Run Time", G2835="CC (Changeover Cleaning)"), I2835, 0)</f>
        <v>1.6944444179534834E-2</v>
      </c>
      <c r="K2835">
        <f>IF(G2835&lt;&gt;"PM (Maintenance)", I2835, 0)</f>
        <v>1.6944444179534834E-2</v>
      </c>
      <c r="L2835" s="5">
        <f>MAX(tbl_Fact[[#This Row],[TotalBiscuitsMade]],tbl_Fact[[#This Row],[GoodMadeBiscuits]])</f>
        <v>436418</v>
      </c>
      <c r="M2835" s="5">
        <f>IF(tbl_Fact[[#This Row],[Operating_Hours]]&gt;0,tbl_Fact[[#This Row],[Operating_Hours]]*51840,0)</f>
        <v>878.39998626708586</v>
      </c>
    </row>
    <row r="2836" spans="1:13" hidden="1" x14ac:dyDescent="0.2">
      <c r="A2836" t="s">
        <v>5</v>
      </c>
      <c r="B2836" s="1">
        <v>44393.756851851853</v>
      </c>
      <c r="C2836" s="1">
        <v>44393.758634259262</v>
      </c>
      <c r="D2836">
        <v>2.5666666030883798</v>
      </c>
      <c r="E2836">
        <v>437442</v>
      </c>
      <c r="F2836">
        <v>356662</v>
      </c>
      <c r="G2836" t="s">
        <v>44</v>
      </c>
      <c r="H2836" t="s">
        <v>25</v>
      </c>
      <c r="I2836">
        <f>tbl_Fact[[#This Row],[Duration]] / 60</f>
        <v>4.2777776718139662E-2</v>
      </c>
      <c r="J2836">
        <f>IF(OR(G2836="Run Time", G2836="CC (Changeover Cleaning)"), I2836, 0)</f>
        <v>0</v>
      </c>
      <c r="K2836">
        <f>IF(G2836&lt;&gt;"PM (Maintenance)", I2836, 0)</f>
        <v>4.2777776718139662E-2</v>
      </c>
      <c r="L2836" s="5">
        <f>MAX(tbl_Fact[[#This Row],[TotalBiscuitsMade]],tbl_Fact[[#This Row],[GoodMadeBiscuits]])</f>
        <v>437442</v>
      </c>
      <c r="M2836" s="5">
        <f>IF(tbl_Fact[[#This Row],[Operating_Hours]]&gt;0,tbl_Fact[[#This Row],[Operating_Hours]]*51840,0)</f>
        <v>0</v>
      </c>
    </row>
    <row r="2837" spans="1:13" hidden="1" x14ac:dyDescent="0.2">
      <c r="A2837" t="s">
        <v>5</v>
      </c>
      <c r="B2837" s="1">
        <v>44393.758634259262</v>
      </c>
      <c r="C2837" s="1">
        <v>44393.779942129629</v>
      </c>
      <c r="D2837">
        <v>30.683332443237301</v>
      </c>
      <c r="E2837">
        <v>437545</v>
      </c>
      <c r="F2837">
        <v>54</v>
      </c>
      <c r="G2837" t="s">
        <v>43</v>
      </c>
      <c r="H2837" t="s">
        <v>25</v>
      </c>
      <c r="I2837">
        <f>tbl_Fact[[#This Row],[Duration]] / 60</f>
        <v>0.51138887405395506</v>
      </c>
      <c r="J2837">
        <f>IF(OR(G2837="Run Time", G2837="CC (Changeover Cleaning)"), I2837, 0)</f>
        <v>0.51138887405395506</v>
      </c>
      <c r="K2837">
        <f>IF(G2837&lt;&gt;"PM (Maintenance)", I2837, 0)</f>
        <v>0.51138887405395506</v>
      </c>
      <c r="L2837" s="5">
        <f>MAX(tbl_Fact[[#This Row],[TotalBiscuitsMade]],tbl_Fact[[#This Row],[GoodMadeBiscuits]])</f>
        <v>437545</v>
      </c>
      <c r="M2837" s="5">
        <f>IF(tbl_Fact[[#This Row],[Operating_Hours]]&gt;0,tbl_Fact[[#This Row],[Operating_Hours]]*51840,0)</f>
        <v>26510.399230957031</v>
      </c>
    </row>
    <row r="2838" spans="1:13" hidden="1" x14ac:dyDescent="0.2">
      <c r="A2838" t="s">
        <v>5</v>
      </c>
      <c r="B2838" s="1">
        <v>44393.779942129629</v>
      </c>
      <c r="C2838" s="1">
        <v>44393.789861111109</v>
      </c>
      <c r="D2838">
        <v>14.2833337783813</v>
      </c>
      <c r="E2838">
        <v>447211</v>
      </c>
      <c r="F2838">
        <v>10095</v>
      </c>
      <c r="G2838" t="s">
        <v>44</v>
      </c>
      <c r="H2838" t="s">
        <v>25</v>
      </c>
      <c r="I2838">
        <f>tbl_Fact[[#This Row],[Duration]] / 60</f>
        <v>0.23805556297302166</v>
      </c>
      <c r="J2838">
        <f>IF(OR(G2838="Run Time", G2838="CC (Changeover Cleaning)"), I2838, 0)</f>
        <v>0</v>
      </c>
      <c r="K2838">
        <f>IF(G2838&lt;&gt;"PM (Maintenance)", I2838, 0)</f>
        <v>0.23805556297302166</v>
      </c>
      <c r="L2838" s="5">
        <f>MAX(tbl_Fact[[#This Row],[TotalBiscuitsMade]],tbl_Fact[[#This Row],[GoodMadeBiscuits]])</f>
        <v>447211</v>
      </c>
      <c r="M2838" s="5">
        <f>IF(tbl_Fact[[#This Row],[Operating_Hours]]&gt;0,tbl_Fact[[#This Row],[Operating_Hours]]*51840,0)</f>
        <v>0</v>
      </c>
    </row>
    <row r="2839" spans="1:13" hidden="1" x14ac:dyDescent="0.2">
      <c r="A2839" t="s">
        <v>5</v>
      </c>
      <c r="B2839" s="1">
        <v>44393.789861111109</v>
      </c>
      <c r="C2839" s="1">
        <v>44393.794965277775</v>
      </c>
      <c r="D2839">
        <v>7.3499999046325701</v>
      </c>
      <c r="E2839">
        <v>447298</v>
      </c>
      <c r="F2839">
        <v>9974</v>
      </c>
      <c r="G2839" t="s">
        <v>43</v>
      </c>
      <c r="H2839" t="s">
        <v>25</v>
      </c>
      <c r="I2839">
        <f>tbl_Fact[[#This Row],[Duration]] / 60</f>
        <v>0.12249999841054283</v>
      </c>
      <c r="J2839">
        <f>IF(OR(G2839="Run Time", G2839="CC (Changeover Cleaning)"), I2839, 0)</f>
        <v>0.12249999841054283</v>
      </c>
      <c r="K2839">
        <f>IF(G2839&lt;&gt;"PM (Maintenance)", I2839, 0)</f>
        <v>0.12249999841054283</v>
      </c>
      <c r="L2839" s="5">
        <f>MAX(tbl_Fact[[#This Row],[TotalBiscuitsMade]],tbl_Fact[[#This Row],[GoodMadeBiscuits]])</f>
        <v>447298</v>
      </c>
      <c r="M2839" s="5">
        <f>IF(tbl_Fact[[#This Row],[Operating_Hours]]&gt;0,tbl_Fact[[#This Row],[Operating_Hours]]*51840,0)</f>
        <v>6350.3999176025409</v>
      </c>
    </row>
    <row r="2840" spans="1:13" hidden="1" x14ac:dyDescent="0.2">
      <c r="A2840" t="s">
        <v>5</v>
      </c>
      <c r="B2840" s="1">
        <v>44393.789861111109</v>
      </c>
      <c r="C2840" s="1">
        <v>44393.789861111109</v>
      </c>
      <c r="D2840">
        <v>0</v>
      </c>
      <c r="E2840">
        <v>447330</v>
      </c>
      <c r="F2840">
        <v>9888</v>
      </c>
      <c r="G2840" t="s">
        <v>43</v>
      </c>
      <c r="H2840" t="s">
        <v>25</v>
      </c>
      <c r="I2840">
        <f>tbl_Fact[[#This Row],[Duration]] / 60</f>
        <v>0</v>
      </c>
      <c r="J2840">
        <f>IF(OR(G2840="Run Time", G2840="CC (Changeover Cleaning)"), I2840, 0)</f>
        <v>0</v>
      </c>
      <c r="K2840">
        <f>IF(G2840&lt;&gt;"PM (Maintenance)", I2840, 0)</f>
        <v>0</v>
      </c>
      <c r="L2840" s="5">
        <f>MAX(tbl_Fact[[#This Row],[TotalBiscuitsMade]],tbl_Fact[[#This Row],[GoodMadeBiscuits]])</f>
        <v>447330</v>
      </c>
      <c r="M2840" s="5">
        <f>IF(tbl_Fact[[#This Row],[Operating_Hours]]&gt;0,tbl_Fact[[#This Row],[Operating_Hours]]*51840,0)</f>
        <v>0</v>
      </c>
    </row>
    <row r="2841" spans="1:13" hidden="1" x14ac:dyDescent="0.2">
      <c r="A2841" t="s">
        <v>5</v>
      </c>
      <c r="B2841" s="1">
        <v>44393.794965277775</v>
      </c>
      <c r="C2841" s="1">
        <v>44393.802951388891</v>
      </c>
      <c r="D2841">
        <v>11.5</v>
      </c>
      <c r="E2841">
        <v>454883</v>
      </c>
      <c r="F2841">
        <v>17994</v>
      </c>
      <c r="G2841" t="s">
        <v>44</v>
      </c>
      <c r="H2841" t="s">
        <v>25</v>
      </c>
      <c r="I2841">
        <f>tbl_Fact[[#This Row],[Duration]] / 60</f>
        <v>0.19166666666666668</v>
      </c>
      <c r="J2841">
        <f>IF(OR(G2841="Run Time", G2841="CC (Changeover Cleaning)"), I2841, 0)</f>
        <v>0</v>
      </c>
      <c r="K2841">
        <f>IF(G2841&lt;&gt;"PM (Maintenance)", I2841, 0)</f>
        <v>0.19166666666666668</v>
      </c>
      <c r="L2841" s="5">
        <f>MAX(tbl_Fact[[#This Row],[TotalBiscuitsMade]],tbl_Fact[[#This Row],[GoodMadeBiscuits]])</f>
        <v>454883</v>
      </c>
      <c r="M2841" s="5">
        <f>IF(tbl_Fact[[#This Row],[Operating_Hours]]&gt;0,tbl_Fact[[#This Row],[Operating_Hours]]*51840,0)</f>
        <v>0</v>
      </c>
    </row>
    <row r="2842" spans="1:13" hidden="1" x14ac:dyDescent="0.2">
      <c r="A2842" t="s">
        <v>5</v>
      </c>
      <c r="B2842" s="1">
        <v>44393.802951388891</v>
      </c>
      <c r="C2842" s="1">
        <v>44393.8049537037</v>
      </c>
      <c r="D2842">
        <v>2.88333344459534</v>
      </c>
      <c r="E2842">
        <v>455280</v>
      </c>
      <c r="F2842">
        <v>17807</v>
      </c>
      <c r="G2842" t="s">
        <v>43</v>
      </c>
      <c r="H2842" t="s">
        <v>25</v>
      </c>
      <c r="I2842">
        <f>tbl_Fact[[#This Row],[Duration]] / 60</f>
        <v>4.8055557409922331E-2</v>
      </c>
      <c r="J2842">
        <f>IF(OR(G2842="Run Time", G2842="CC (Changeover Cleaning)"), I2842, 0)</f>
        <v>4.8055557409922331E-2</v>
      </c>
      <c r="K2842">
        <f>IF(G2842&lt;&gt;"PM (Maintenance)", I2842, 0)</f>
        <v>4.8055557409922331E-2</v>
      </c>
      <c r="L2842" s="5">
        <f>MAX(tbl_Fact[[#This Row],[TotalBiscuitsMade]],tbl_Fact[[#This Row],[GoodMadeBiscuits]])</f>
        <v>455280</v>
      </c>
      <c r="M2842" s="5">
        <f>IF(tbl_Fact[[#This Row],[Operating_Hours]]&gt;0,tbl_Fact[[#This Row],[Operating_Hours]]*51840,0)</f>
        <v>2491.2000961303738</v>
      </c>
    </row>
    <row r="2843" spans="1:13" hidden="1" x14ac:dyDescent="0.2">
      <c r="A2843" t="s">
        <v>5</v>
      </c>
      <c r="B2843" s="1">
        <v>44393.8049537037</v>
      </c>
      <c r="C2843" s="1">
        <v>44393.80667824074</v>
      </c>
      <c r="D2843">
        <v>2.4833333492279102</v>
      </c>
      <c r="E2843">
        <v>456407</v>
      </c>
      <c r="F2843">
        <v>19113</v>
      </c>
      <c r="G2843" t="s">
        <v>44</v>
      </c>
      <c r="H2843" t="s">
        <v>25</v>
      </c>
      <c r="I2843">
        <f>tbl_Fact[[#This Row],[Duration]] / 60</f>
        <v>4.13888891537985E-2</v>
      </c>
      <c r="J2843">
        <f>IF(OR(G2843="Run Time", G2843="CC (Changeover Cleaning)"), I2843, 0)</f>
        <v>0</v>
      </c>
      <c r="K2843">
        <f>IF(G2843&lt;&gt;"PM (Maintenance)", I2843, 0)</f>
        <v>4.13888891537985E-2</v>
      </c>
      <c r="L2843" s="5">
        <f>MAX(tbl_Fact[[#This Row],[TotalBiscuitsMade]],tbl_Fact[[#This Row],[GoodMadeBiscuits]])</f>
        <v>456407</v>
      </c>
      <c r="M2843" s="5">
        <f>IF(tbl_Fact[[#This Row],[Operating_Hours]]&gt;0,tbl_Fact[[#This Row],[Operating_Hours]]*51840,0)</f>
        <v>0</v>
      </c>
    </row>
    <row r="2844" spans="1:13" hidden="1" x14ac:dyDescent="0.2">
      <c r="A2844" t="s">
        <v>5</v>
      </c>
      <c r="B2844" s="1">
        <v>44393.80667824074</v>
      </c>
      <c r="C2844" s="1">
        <v>44393.807719907411</v>
      </c>
      <c r="D2844">
        <v>1.5</v>
      </c>
      <c r="E2844">
        <v>456621</v>
      </c>
      <c r="F2844">
        <v>19409</v>
      </c>
      <c r="G2844" t="s">
        <v>43</v>
      </c>
      <c r="H2844" t="s">
        <v>25</v>
      </c>
      <c r="I2844">
        <f>tbl_Fact[[#This Row],[Duration]] / 60</f>
        <v>2.5000000000000001E-2</v>
      </c>
      <c r="J2844">
        <f>IF(OR(G2844="Run Time", G2844="CC (Changeover Cleaning)"), I2844, 0)</f>
        <v>2.5000000000000001E-2</v>
      </c>
      <c r="K2844">
        <f>IF(G2844&lt;&gt;"PM (Maintenance)", I2844, 0)</f>
        <v>2.5000000000000001E-2</v>
      </c>
      <c r="L2844" s="5">
        <f>MAX(tbl_Fact[[#This Row],[TotalBiscuitsMade]],tbl_Fact[[#This Row],[GoodMadeBiscuits]])</f>
        <v>456621</v>
      </c>
      <c r="M2844" s="5">
        <f>IF(tbl_Fact[[#This Row],[Operating_Hours]]&gt;0,tbl_Fact[[#This Row],[Operating_Hours]]*51840,0)</f>
        <v>1296</v>
      </c>
    </row>
    <row r="2845" spans="1:13" hidden="1" x14ac:dyDescent="0.2">
      <c r="A2845" t="s">
        <v>5</v>
      </c>
      <c r="B2845" s="1">
        <v>44393.807719907411</v>
      </c>
      <c r="C2845" s="1">
        <v>44393.817060185182</v>
      </c>
      <c r="D2845">
        <v>13.449999809265099</v>
      </c>
      <c r="E2845">
        <v>465622</v>
      </c>
      <c r="F2845">
        <v>28544</v>
      </c>
      <c r="G2845" t="s">
        <v>44</v>
      </c>
      <c r="H2845" t="s">
        <v>25</v>
      </c>
      <c r="I2845">
        <f>tbl_Fact[[#This Row],[Duration]] / 60</f>
        <v>0.22416666348775166</v>
      </c>
      <c r="J2845">
        <f>IF(OR(G2845="Run Time", G2845="CC (Changeover Cleaning)"), I2845, 0)</f>
        <v>0</v>
      </c>
      <c r="K2845">
        <f>IF(G2845&lt;&gt;"PM (Maintenance)", I2845, 0)</f>
        <v>0.22416666348775166</v>
      </c>
      <c r="L2845" s="5">
        <f>MAX(tbl_Fact[[#This Row],[TotalBiscuitsMade]],tbl_Fact[[#This Row],[GoodMadeBiscuits]])</f>
        <v>465622</v>
      </c>
      <c r="M2845" s="5">
        <f>IF(tbl_Fact[[#This Row],[Operating_Hours]]&gt;0,tbl_Fact[[#This Row],[Operating_Hours]]*51840,0)</f>
        <v>0</v>
      </c>
    </row>
    <row r="2846" spans="1:13" hidden="1" x14ac:dyDescent="0.2">
      <c r="A2846" t="s">
        <v>5</v>
      </c>
      <c r="B2846" s="1">
        <v>44393.817060185182</v>
      </c>
      <c r="C2846" s="1">
        <v>44393.817465277774</v>
      </c>
      <c r="D2846">
        <v>0.58333331346511796</v>
      </c>
      <c r="E2846">
        <v>465305</v>
      </c>
      <c r="F2846">
        <v>28453</v>
      </c>
      <c r="G2846" t="s">
        <v>43</v>
      </c>
      <c r="H2846" t="s">
        <v>25</v>
      </c>
      <c r="I2846">
        <f>tbl_Fact[[#This Row],[Duration]] / 60</f>
        <v>9.7222218910852989E-3</v>
      </c>
      <c r="J2846">
        <f>IF(OR(G2846="Run Time", G2846="CC (Changeover Cleaning)"), I2846, 0)</f>
        <v>9.7222218910852989E-3</v>
      </c>
      <c r="K2846">
        <f>IF(G2846&lt;&gt;"PM (Maintenance)", I2846, 0)</f>
        <v>9.7222218910852989E-3</v>
      </c>
      <c r="L2846" s="5">
        <f>MAX(tbl_Fact[[#This Row],[TotalBiscuitsMade]],tbl_Fact[[#This Row],[GoodMadeBiscuits]])</f>
        <v>465305</v>
      </c>
      <c r="M2846" s="5">
        <f>IF(tbl_Fact[[#This Row],[Operating_Hours]]&gt;0,tbl_Fact[[#This Row],[Operating_Hours]]*51840,0)</f>
        <v>503.99998283386191</v>
      </c>
    </row>
    <row r="2847" spans="1:13" hidden="1" x14ac:dyDescent="0.2">
      <c r="A2847" t="s">
        <v>5</v>
      </c>
      <c r="B2847" s="1">
        <v>44393.817465277774</v>
      </c>
      <c r="C2847" s="1">
        <v>44393.82</v>
      </c>
      <c r="D2847">
        <v>3.6500000953674299</v>
      </c>
      <c r="E2847">
        <v>467692</v>
      </c>
      <c r="F2847">
        <v>30443</v>
      </c>
      <c r="G2847" t="s">
        <v>44</v>
      </c>
      <c r="H2847" t="s">
        <v>25</v>
      </c>
      <c r="I2847">
        <f>tbl_Fact[[#This Row],[Duration]] / 60</f>
        <v>6.08333349227905E-2</v>
      </c>
      <c r="J2847">
        <f>IF(OR(G2847="Run Time", G2847="CC (Changeover Cleaning)"), I2847, 0)</f>
        <v>0</v>
      </c>
      <c r="K2847">
        <f>IF(G2847&lt;&gt;"PM (Maintenance)", I2847, 0)</f>
        <v>6.08333349227905E-2</v>
      </c>
      <c r="L2847" s="5">
        <f>MAX(tbl_Fact[[#This Row],[TotalBiscuitsMade]],tbl_Fact[[#This Row],[GoodMadeBiscuits]])</f>
        <v>467692</v>
      </c>
      <c r="M2847" s="5">
        <f>IF(tbl_Fact[[#This Row],[Operating_Hours]]&gt;0,tbl_Fact[[#This Row],[Operating_Hours]]*51840,0)</f>
        <v>0</v>
      </c>
    </row>
    <row r="2848" spans="1:13" hidden="1" x14ac:dyDescent="0.2">
      <c r="A2848" t="s">
        <v>10</v>
      </c>
      <c r="B2848" s="1">
        <v>44393.819849537038</v>
      </c>
      <c r="C2848" s="1">
        <v>44393.82130787037</v>
      </c>
      <c r="D2848">
        <v>2.1002833843231201</v>
      </c>
      <c r="E2848">
        <v>0</v>
      </c>
      <c r="F2848">
        <v>58</v>
      </c>
      <c r="G2848" t="s">
        <v>43</v>
      </c>
      <c r="H2848" t="s">
        <v>25</v>
      </c>
      <c r="I2848">
        <f>tbl_Fact[[#This Row],[Duration]] / 60</f>
        <v>3.5004723072052005E-2</v>
      </c>
      <c r="J2848">
        <f>IF(OR(G2848="Run Time", G2848="CC (Changeover Cleaning)"), I2848, 0)</f>
        <v>3.5004723072052005E-2</v>
      </c>
      <c r="K2848">
        <f>IF(G2848&lt;&gt;"PM (Maintenance)", I2848, 0)</f>
        <v>3.5004723072052005E-2</v>
      </c>
      <c r="L2848" s="5">
        <f>MAX(tbl_Fact[[#This Row],[TotalBiscuitsMade]],tbl_Fact[[#This Row],[GoodMadeBiscuits]])</f>
        <v>58</v>
      </c>
      <c r="M2848" s="5">
        <f>IF(tbl_Fact[[#This Row],[Operating_Hours]]&gt;0,tbl_Fact[[#This Row],[Operating_Hours]]*51840,0)</f>
        <v>1814.644844055176</v>
      </c>
    </row>
    <row r="2849" spans="1:13" hidden="1" x14ac:dyDescent="0.2">
      <c r="A2849" t="s">
        <v>5</v>
      </c>
      <c r="B2849" s="1">
        <v>44393.82</v>
      </c>
      <c r="C2849" s="1">
        <v>44393.821539351855</v>
      </c>
      <c r="D2849">
        <v>2.2166666984558101</v>
      </c>
      <c r="E2849">
        <v>467757</v>
      </c>
      <c r="F2849">
        <v>30473</v>
      </c>
      <c r="G2849" t="s">
        <v>43</v>
      </c>
      <c r="H2849" t="s">
        <v>25</v>
      </c>
      <c r="I2849">
        <f>tbl_Fact[[#This Row],[Duration]] / 60</f>
        <v>3.6944444974263503E-2</v>
      </c>
      <c r="J2849">
        <f>IF(OR(G2849="Run Time", G2849="CC (Changeover Cleaning)"), I2849, 0)</f>
        <v>3.6944444974263503E-2</v>
      </c>
      <c r="K2849">
        <f>IF(G2849&lt;&gt;"PM (Maintenance)", I2849, 0)</f>
        <v>3.6944444974263503E-2</v>
      </c>
      <c r="L2849" s="5">
        <f>MAX(tbl_Fact[[#This Row],[TotalBiscuitsMade]],tbl_Fact[[#This Row],[GoodMadeBiscuits]])</f>
        <v>467757</v>
      </c>
      <c r="M2849" s="5">
        <f>IF(tbl_Fact[[#This Row],[Operating_Hours]]&gt;0,tbl_Fact[[#This Row],[Operating_Hours]]*51840,0)</f>
        <v>1915.2000274658201</v>
      </c>
    </row>
    <row r="2850" spans="1:13" hidden="1" x14ac:dyDescent="0.2">
      <c r="A2850" t="s">
        <v>10</v>
      </c>
      <c r="B2850" s="1">
        <v>44393.82130787037</v>
      </c>
      <c r="C2850" s="1">
        <v>44393.926122685189</v>
      </c>
      <c r="D2850">
        <v>150.92752075195301</v>
      </c>
      <c r="E2850">
        <v>0</v>
      </c>
      <c r="F2850">
        <v>55</v>
      </c>
      <c r="G2850" t="s">
        <v>44</v>
      </c>
      <c r="H2850" t="s">
        <v>25</v>
      </c>
      <c r="I2850">
        <f>tbl_Fact[[#This Row],[Duration]] / 60</f>
        <v>2.5154586791992171</v>
      </c>
      <c r="J2850">
        <f>IF(OR(G2850="Run Time", G2850="CC (Changeover Cleaning)"), I2850, 0)</f>
        <v>0</v>
      </c>
      <c r="K2850">
        <f>IF(G2850&lt;&gt;"PM (Maintenance)", I2850, 0)</f>
        <v>2.5154586791992171</v>
      </c>
      <c r="L2850" s="5">
        <f>MAX(tbl_Fact[[#This Row],[TotalBiscuitsMade]],tbl_Fact[[#This Row],[GoodMadeBiscuits]])</f>
        <v>55</v>
      </c>
      <c r="M2850" s="5">
        <f>IF(tbl_Fact[[#This Row],[Operating_Hours]]&gt;0,tbl_Fact[[#This Row],[Operating_Hours]]*51840,0)</f>
        <v>0</v>
      </c>
    </row>
    <row r="2851" spans="1:13" hidden="1" x14ac:dyDescent="0.2">
      <c r="A2851" t="s">
        <v>5</v>
      </c>
      <c r="B2851" s="1">
        <v>44393.821539351855</v>
      </c>
      <c r="C2851" s="1">
        <v>44393.823506944442</v>
      </c>
      <c r="D2851">
        <v>2.8333332538604701</v>
      </c>
      <c r="E2851">
        <v>469237</v>
      </c>
      <c r="F2851">
        <v>31739</v>
      </c>
      <c r="G2851" t="s">
        <v>44</v>
      </c>
      <c r="H2851" t="s">
        <v>25</v>
      </c>
      <c r="I2851">
        <f>tbl_Fact[[#This Row],[Duration]] / 60</f>
        <v>4.7222220897674499E-2</v>
      </c>
      <c r="J2851">
        <f>IF(OR(G2851="Run Time", G2851="CC (Changeover Cleaning)"), I2851, 0)</f>
        <v>0</v>
      </c>
      <c r="K2851">
        <f>IF(G2851&lt;&gt;"PM (Maintenance)", I2851, 0)</f>
        <v>4.7222220897674499E-2</v>
      </c>
      <c r="L2851" s="5">
        <f>MAX(tbl_Fact[[#This Row],[TotalBiscuitsMade]],tbl_Fact[[#This Row],[GoodMadeBiscuits]])</f>
        <v>469237</v>
      </c>
      <c r="M2851" s="5">
        <f>IF(tbl_Fact[[#This Row],[Operating_Hours]]&gt;0,tbl_Fact[[#This Row],[Operating_Hours]]*51840,0)</f>
        <v>0</v>
      </c>
    </row>
    <row r="2852" spans="1:13" hidden="1" x14ac:dyDescent="0.2">
      <c r="A2852" t="s">
        <v>5</v>
      </c>
      <c r="B2852" s="1">
        <v>44393.823506944442</v>
      </c>
      <c r="C2852" s="1">
        <v>44393.825567129628</v>
      </c>
      <c r="D2852">
        <v>2.9666666984558101</v>
      </c>
      <c r="E2852">
        <v>469122</v>
      </c>
      <c r="F2852">
        <v>32050</v>
      </c>
      <c r="G2852" t="s">
        <v>43</v>
      </c>
      <c r="H2852" t="s">
        <v>25</v>
      </c>
      <c r="I2852">
        <f>tbl_Fact[[#This Row],[Duration]] / 60</f>
        <v>4.94444449742635E-2</v>
      </c>
      <c r="J2852">
        <f>IF(OR(G2852="Run Time", G2852="CC (Changeover Cleaning)"), I2852, 0)</f>
        <v>4.94444449742635E-2</v>
      </c>
      <c r="K2852">
        <f>IF(G2852&lt;&gt;"PM (Maintenance)", I2852, 0)</f>
        <v>4.94444449742635E-2</v>
      </c>
      <c r="L2852" s="5">
        <f>MAX(tbl_Fact[[#This Row],[TotalBiscuitsMade]],tbl_Fact[[#This Row],[GoodMadeBiscuits]])</f>
        <v>469122</v>
      </c>
      <c r="M2852" s="5">
        <f>IF(tbl_Fact[[#This Row],[Operating_Hours]]&gt;0,tbl_Fact[[#This Row],[Operating_Hours]]*51840,0)</f>
        <v>2563.2000274658199</v>
      </c>
    </row>
    <row r="2853" spans="1:13" hidden="1" x14ac:dyDescent="0.2">
      <c r="A2853" t="s">
        <v>5</v>
      </c>
      <c r="B2853" s="1">
        <v>44393.825567129628</v>
      </c>
      <c r="C2853" s="1">
        <v>44393.826273148145</v>
      </c>
      <c r="D2853">
        <v>1.0166666507720901</v>
      </c>
      <c r="E2853">
        <v>469625</v>
      </c>
      <c r="F2853">
        <v>32258</v>
      </c>
      <c r="G2853" t="s">
        <v>44</v>
      </c>
      <c r="H2853" t="s">
        <v>25</v>
      </c>
      <c r="I2853">
        <f>tbl_Fact[[#This Row],[Duration]] / 60</f>
        <v>1.6944444179534834E-2</v>
      </c>
      <c r="J2853">
        <f>IF(OR(G2853="Run Time", G2853="CC (Changeover Cleaning)"), I2853, 0)</f>
        <v>0</v>
      </c>
      <c r="K2853">
        <f>IF(G2853&lt;&gt;"PM (Maintenance)", I2853, 0)</f>
        <v>1.6944444179534834E-2</v>
      </c>
      <c r="L2853" s="5">
        <f>MAX(tbl_Fact[[#This Row],[TotalBiscuitsMade]],tbl_Fact[[#This Row],[GoodMadeBiscuits]])</f>
        <v>469625</v>
      </c>
      <c r="M2853" s="5">
        <f>IF(tbl_Fact[[#This Row],[Operating_Hours]]&gt;0,tbl_Fact[[#This Row],[Operating_Hours]]*51840,0)</f>
        <v>0</v>
      </c>
    </row>
    <row r="2854" spans="1:13" hidden="1" x14ac:dyDescent="0.2">
      <c r="A2854" t="s">
        <v>5</v>
      </c>
      <c r="B2854" s="1">
        <v>44393.826273148145</v>
      </c>
      <c r="C2854" s="1">
        <v>44393.826921296299</v>
      </c>
      <c r="D2854">
        <v>0.93333333730697599</v>
      </c>
      <c r="E2854">
        <v>469477</v>
      </c>
      <c r="F2854">
        <v>32352</v>
      </c>
      <c r="G2854" t="s">
        <v>43</v>
      </c>
      <c r="H2854" t="s">
        <v>25</v>
      </c>
      <c r="I2854">
        <f>tbl_Fact[[#This Row],[Duration]] / 60</f>
        <v>1.5555555621782933E-2</v>
      </c>
      <c r="J2854">
        <f>IF(OR(G2854="Run Time", G2854="CC (Changeover Cleaning)"), I2854, 0)</f>
        <v>1.5555555621782933E-2</v>
      </c>
      <c r="K2854">
        <f>IF(G2854&lt;&gt;"PM (Maintenance)", I2854, 0)</f>
        <v>1.5555555621782933E-2</v>
      </c>
      <c r="L2854" s="5">
        <f>MAX(tbl_Fact[[#This Row],[TotalBiscuitsMade]],tbl_Fact[[#This Row],[GoodMadeBiscuits]])</f>
        <v>469477</v>
      </c>
      <c r="M2854" s="5">
        <f>IF(tbl_Fact[[#This Row],[Operating_Hours]]&gt;0,tbl_Fact[[#This Row],[Operating_Hours]]*51840,0)</f>
        <v>806.4000034332272</v>
      </c>
    </row>
    <row r="2855" spans="1:13" hidden="1" x14ac:dyDescent="0.2">
      <c r="A2855" t="s">
        <v>5</v>
      </c>
      <c r="B2855" s="1">
        <v>44393.826921296299</v>
      </c>
      <c r="C2855" s="1">
        <v>44393.82980324074</v>
      </c>
      <c r="D2855">
        <v>4.1500000953674299</v>
      </c>
      <c r="E2855">
        <v>472023</v>
      </c>
      <c r="F2855">
        <v>34779</v>
      </c>
      <c r="G2855" t="s">
        <v>44</v>
      </c>
      <c r="H2855" t="s">
        <v>25</v>
      </c>
      <c r="I2855">
        <f>tbl_Fact[[#This Row],[Duration]] / 60</f>
        <v>6.9166668256123831E-2</v>
      </c>
      <c r="J2855">
        <f>IF(OR(G2855="Run Time", G2855="CC (Changeover Cleaning)"), I2855, 0)</f>
        <v>0</v>
      </c>
      <c r="K2855">
        <f>IF(G2855&lt;&gt;"PM (Maintenance)", I2855, 0)</f>
        <v>6.9166668256123831E-2</v>
      </c>
      <c r="L2855" s="5">
        <f>MAX(tbl_Fact[[#This Row],[TotalBiscuitsMade]],tbl_Fact[[#This Row],[GoodMadeBiscuits]])</f>
        <v>472023</v>
      </c>
      <c r="M2855" s="5">
        <f>IF(tbl_Fact[[#This Row],[Operating_Hours]]&gt;0,tbl_Fact[[#This Row],[Operating_Hours]]*51840,0)</f>
        <v>0</v>
      </c>
    </row>
    <row r="2856" spans="1:13" hidden="1" x14ac:dyDescent="0.2">
      <c r="A2856" t="s">
        <v>5</v>
      </c>
      <c r="B2856" s="1">
        <v>44393.82980324074</v>
      </c>
      <c r="C2856" s="1">
        <v>44393.831319444442</v>
      </c>
      <c r="D2856">
        <v>2.1833333969116202</v>
      </c>
      <c r="E2856">
        <v>471970</v>
      </c>
      <c r="F2856">
        <v>34743</v>
      </c>
      <c r="G2856" t="s">
        <v>43</v>
      </c>
      <c r="H2856" t="s">
        <v>25</v>
      </c>
      <c r="I2856">
        <f>tbl_Fact[[#This Row],[Duration]] / 60</f>
        <v>3.6388889948527001E-2</v>
      </c>
      <c r="J2856">
        <f>IF(OR(G2856="Run Time", G2856="CC (Changeover Cleaning)"), I2856, 0)</f>
        <v>3.6388889948527001E-2</v>
      </c>
      <c r="K2856">
        <f>IF(G2856&lt;&gt;"PM (Maintenance)", I2856, 0)</f>
        <v>3.6388889948527001E-2</v>
      </c>
      <c r="L2856" s="5">
        <f>MAX(tbl_Fact[[#This Row],[TotalBiscuitsMade]],tbl_Fact[[#This Row],[GoodMadeBiscuits]])</f>
        <v>471970</v>
      </c>
      <c r="M2856" s="5">
        <f>IF(tbl_Fact[[#This Row],[Operating_Hours]]&gt;0,tbl_Fact[[#This Row],[Operating_Hours]]*51840,0)</f>
        <v>1886.4000549316397</v>
      </c>
    </row>
    <row r="2857" spans="1:13" hidden="1" x14ac:dyDescent="0.2">
      <c r="A2857" t="s">
        <v>5</v>
      </c>
      <c r="B2857" s="1">
        <v>44393.831319444442</v>
      </c>
      <c r="C2857" s="1">
        <v>44393.831828703704</v>
      </c>
      <c r="D2857">
        <v>0.73333334922790505</v>
      </c>
      <c r="E2857">
        <v>472516</v>
      </c>
      <c r="F2857">
        <v>35229</v>
      </c>
      <c r="G2857" t="s">
        <v>44</v>
      </c>
      <c r="H2857" t="s">
        <v>25</v>
      </c>
      <c r="I2857">
        <f>tbl_Fact[[#This Row],[Duration]] / 60</f>
        <v>1.2222222487131751E-2</v>
      </c>
      <c r="J2857">
        <f>IF(OR(G2857="Run Time", G2857="CC (Changeover Cleaning)"), I2857, 0)</f>
        <v>0</v>
      </c>
      <c r="K2857">
        <f>IF(G2857&lt;&gt;"PM (Maintenance)", I2857, 0)</f>
        <v>1.2222222487131751E-2</v>
      </c>
      <c r="L2857" s="5">
        <f>MAX(tbl_Fact[[#This Row],[TotalBiscuitsMade]],tbl_Fact[[#This Row],[GoodMadeBiscuits]])</f>
        <v>472516</v>
      </c>
      <c r="M2857" s="5">
        <f>IF(tbl_Fact[[#This Row],[Operating_Hours]]&gt;0,tbl_Fact[[#This Row],[Operating_Hours]]*51840,0)</f>
        <v>0</v>
      </c>
    </row>
    <row r="2858" spans="1:13" hidden="1" x14ac:dyDescent="0.2">
      <c r="A2858" t="s">
        <v>5</v>
      </c>
      <c r="B2858" s="1">
        <v>44393.831828703704</v>
      </c>
      <c r="C2858" s="1">
        <v>44393.833587962959</v>
      </c>
      <c r="D2858">
        <v>2.5333333015441899</v>
      </c>
      <c r="E2858">
        <v>472221</v>
      </c>
      <c r="F2858">
        <v>35185</v>
      </c>
      <c r="G2858" t="s">
        <v>43</v>
      </c>
      <c r="H2858" t="s">
        <v>25</v>
      </c>
      <c r="I2858">
        <f>tbl_Fact[[#This Row],[Duration]] / 60</f>
        <v>4.2222221692403167E-2</v>
      </c>
      <c r="J2858">
        <f>IF(OR(G2858="Run Time", G2858="CC (Changeover Cleaning)"), I2858, 0)</f>
        <v>4.2222221692403167E-2</v>
      </c>
      <c r="K2858">
        <f>IF(G2858&lt;&gt;"PM (Maintenance)", I2858, 0)</f>
        <v>4.2222221692403167E-2</v>
      </c>
      <c r="L2858" s="5">
        <f>MAX(tbl_Fact[[#This Row],[TotalBiscuitsMade]],tbl_Fact[[#This Row],[GoodMadeBiscuits]])</f>
        <v>472221</v>
      </c>
      <c r="M2858" s="5">
        <f>IF(tbl_Fact[[#This Row],[Operating_Hours]]&gt;0,tbl_Fact[[#This Row],[Operating_Hours]]*51840,0)</f>
        <v>2188.7999725341801</v>
      </c>
    </row>
    <row r="2859" spans="1:13" hidden="1" x14ac:dyDescent="0.2">
      <c r="A2859" t="s">
        <v>5</v>
      </c>
      <c r="B2859" s="1">
        <v>44393.833587962959</v>
      </c>
      <c r="C2859" s="1">
        <v>44393.838634259257</v>
      </c>
      <c r="D2859">
        <v>7.2666668891906703</v>
      </c>
      <c r="E2859">
        <v>477411</v>
      </c>
      <c r="F2859">
        <v>39961</v>
      </c>
      <c r="G2859" t="s">
        <v>44</v>
      </c>
      <c r="H2859" t="s">
        <v>25</v>
      </c>
      <c r="I2859">
        <f>tbl_Fact[[#This Row],[Duration]] / 60</f>
        <v>0.1211111148198445</v>
      </c>
      <c r="J2859">
        <f>IF(OR(G2859="Run Time", G2859="CC (Changeover Cleaning)"), I2859, 0)</f>
        <v>0</v>
      </c>
      <c r="K2859">
        <f>IF(G2859&lt;&gt;"PM (Maintenance)", I2859, 0)</f>
        <v>0.1211111148198445</v>
      </c>
      <c r="L2859" s="5">
        <f>MAX(tbl_Fact[[#This Row],[TotalBiscuitsMade]],tbl_Fact[[#This Row],[GoodMadeBiscuits]])</f>
        <v>477411</v>
      </c>
      <c r="M2859" s="5">
        <f>IF(tbl_Fact[[#This Row],[Operating_Hours]]&gt;0,tbl_Fact[[#This Row],[Operating_Hours]]*51840,0)</f>
        <v>0</v>
      </c>
    </row>
    <row r="2860" spans="1:13" hidden="1" x14ac:dyDescent="0.2">
      <c r="A2860" t="s">
        <v>5</v>
      </c>
      <c r="B2860" s="1">
        <v>44393.838634259257</v>
      </c>
      <c r="C2860" s="1">
        <v>44393.839918981481</v>
      </c>
      <c r="D2860">
        <v>1.8500000238418599</v>
      </c>
      <c r="E2860">
        <v>477217</v>
      </c>
      <c r="F2860">
        <v>40220</v>
      </c>
      <c r="G2860" t="s">
        <v>43</v>
      </c>
      <c r="H2860" t="s">
        <v>25</v>
      </c>
      <c r="I2860">
        <f>tbl_Fact[[#This Row],[Duration]] / 60</f>
        <v>3.0833333730697667E-2</v>
      </c>
      <c r="J2860">
        <f>IF(OR(G2860="Run Time", G2860="CC (Changeover Cleaning)"), I2860, 0)</f>
        <v>3.0833333730697667E-2</v>
      </c>
      <c r="K2860">
        <f>IF(G2860&lt;&gt;"PM (Maintenance)", I2860, 0)</f>
        <v>3.0833333730697667E-2</v>
      </c>
      <c r="L2860" s="5">
        <f>MAX(tbl_Fact[[#This Row],[TotalBiscuitsMade]],tbl_Fact[[#This Row],[GoodMadeBiscuits]])</f>
        <v>477217</v>
      </c>
      <c r="M2860" s="5">
        <f>IF(tbl_Fact[[#This Row],[Operating_Hours]]&gt;0,tbl_Fact[[#This Row],[Operating_Hours]]*51840,0)</f>
        <v>1598.4000205993671</v>
      </c>
    </row>
    <row r="2861" spans="1:13" hidden="1" x14ac:dyDescent="0.2">
      <c r="A2861" t="s">
        <v>5</v>
      </c>
      <c r="B2861" s="1">
        <v>44393.839918981481</v>
      </c>
      <c r="C2861" s="1">
        <v>44393.851655092592</v>
      </c>
      <c r="D2861">
        <v>16.899999618530298</v>
      </c>
      <c r="E2861">
        <v>489247</v>
      </c>
      <c r="F2861">
        <v>51786</v>
      </c>
      <c r="G2861" t="s">
        <v>44</v>
      </c>
      <c r="H2861" t="s">
        <v>25</v>
      </c>
      <c r="I2861">
        <f>tbl_Fact[[#This Row],[Duration]] / 60</f>
        <v>0.2816666603088383</v>
      </c>
      <c r="J2861">
        <f>IF(OR(G2861="Run Time", G2861="CC (Changeover Cleaning)"), I2861, 0)</f>
        <v>0</v>
      </c>
      <c r="K2861">
        <f>IF(G2861&lt;&gt;"PM (Maintenance)", I2861, 0)</f>
        <v>0.2816666603088383</v>
      </c>
      <c r="L2861" s="5">
        <f>MAX(tbl_Fact[[#This Row],[TotalBiscuitsMade]],tbl_Fact[[#This Row],[GoodMadeBiscuits]])</f>
        <v>489247</v>
      </c>
      <c r="M2861" s="5">
        <f>IF(tbl_Fact[[#This Row],[Operating_Hours]]&gt;0,tbl_Fact[[#This Row],[Operating_Hours]]*51840,0)</f>
        <v>0</v>
      </c>
    </row>
    <row r="2862" spans="1:13" hidden="1" x14ac:dyDescent="0.2">
      <c r="A2862" t="s">
        <v>5</v>
      </c>
      <c r="B2862" s="1">
        <v>44393.851655092592</v>
      </c>
      <c r="C2862" s="1">
        <v>44393.86990740741</v>
      </c>
      <c r="D2862">
        <v>26.283332824706999</v>
      </c>
      <c r="E2862">
        <v>489009</v>
      </c>
      <c r="F2862">
        <v>51845</v>
      </c>
      <c r="G2862" t="s">
        <v>43</v>
      </c>
      <c r="H2862" t="s">
        <v>25</v>
      </c>
      <c r="I2862">
        <f>tbl_Fact[[#This Row],[Duration]] / 60</f>
        <v>0.43805554707845001</v>
      </c>
      <c r="J2862">
        <f>IF(OR(G2862="Run Time", G2862="CC (Changeover Cleaning)"), I2862, 0)</f>
        <v>0.43805554707845001</v>
      </c>
      <c r="K2862">
        <f>IF(G2862&lt;&gt;"PM (Maintenance)", I2862, 0)</f>
        <v>0.43805554707845001</v>
      </c>
      <c r="L2862" s="5">
        <f>MAX(tbl_Fact[[#This Row],[TotalBiscuitsMade]],tbl_Fact[[#This Row],[GoodMadeBiscuits]])</f>
        <v>489009</v>
      </c>
      <c r="M2862" s="5">
        <f>IF(tbl_Fact[[#This Row],[Operating_Hours]]&gt;0,tbl_Fact[[#This Row],[Operating_Hours]]*51840,0)</f>
        <v>22708.79956054685</v>
      </c>
    </row>
    <row r="2863" spans="1:13" hidden="1" x14ac:dyDescent="0.2">
      <c r="A2863" t="s">
        <v>5</v>
      </c>
      <c r="B2863" s="1">
        <v>44393.86990740741</v>
      </c>
      <c r="C2863" s="1">
        <v>44393.870370370372</v>
      </c>
      <c r="D2863">
        <v>0.66666668653488204</v>
      </c>
      <c r="E2863">
        <v>489388</v>
      </c>
      <c r="F2863">
        <v>52444</v>
      </c>
      <c r="G2863" t="s">
        <v>44</v>
      </c>
      <c r="H2863" t="s">
        <v>25</v>
      </c>
      <c r="I2863">
        <f>tbl_Fact[[#This Row],[Duration]] / 60</f>
        <v>1.1111111442248033E-2</v>
      </c>
      <c r="J2863">
        <f>IF(OR(G2863="Run Time", G2863="CC (Changeover Cleaning)"), I2863, 0)</f>
        <v>0</v>
      </c>
      <c r="K2863">
        <f>IF(G2863&lt;&gt;"PM (Maintenance)", I2863, 0)</f>
        <v>1.1111111442248033E-2</v>
      </c>
      <c r="L2863" s="5">
        <f>MAX(tbl_Fact[[#This Row],[TotalBiscuitsMade]],tbl_Fact[[#This Row],[GoodMadeBiscuits]])</f>
        <v>489388</v>
      </c>
      <c r="M2863" s="5">
        <f>IF(tbl_Fact[[#This Row],[Operating_Hours]]&gt;0,tbl_Fact[[#This Row],[Operating_Hours]]*51840,0)</f>
        <v>0</v>
      </c>
    </row>
    <row r="2864" spans="1:13" hidden="1" x14ac:dyDescent="0.2">
      <c r="A2864" t="s">
        <v>5</v>
      </c>
      <c r="B2864" s="1">
        <v>44393.870370370372</v>
      </c>
      <c r="C2864" s="1">
        <v>44393.87059027778</v>
      </c>
      <c r="D2864">
        <v>0.31666666269302401</v>
      </c>
      <c r="E2864">
        <v>489780</v>
      </c>
      <c r="F2864">
        <v>52400</v>
      </c>
      <c r="G2864" t="s">
        <v>43</v>
      </c>
      <c r="H2864" t="s">
        <v>25</v>
      </c>
      <c r="I2864">
        <f>tbl_Fact[[#This Row],[Duration]] / 60</f>
        <v>5.2777777115504002E-3</v>
      </c>
      <c r="J2864">
        <f>IF(OR(G2864="Run Time", G2864="CC (Changeover Cleaning)"), I2864, 0)</f>
        <v>5.2777777115504002E-3</v>
      </c>
      <c r="K2864">
        <f>IF(G2864&lt;&gt;"PM (Maintenance)", I2864, 0)</f>
        <v>5.2777777115504002E-3</v>
      </c>
      <c r="L2864" s="5">
        <f>MAX(tbl_Fact[[#This Row],[TotalBiscuitsMade]],tbl_Fact[[#This Row],[GoodMadeBiscuits]])</f>
        <v>489780</v>
      </c>
      <c r="M2864" s="5">
        <f>IF(tbl_Fact[[#This Row],[Operating_Hours]]&gt;0,tbl_Fact[[#This Row],[Operating_Hours]]*51840,0)</f>
        <v>273.59999656677275</v>
      </c>
    </row>
    <row r="2865" spans="1:13" hidden="1" x14ac:dyDescent="0.2">
      <c r="A2865" t="s">
        <v>5</v>
      </c>
      <c r="B2865" s="1">
        <v>44393.87059027778</v>
      </c>
      <c r="C2865" s="1">
        <v>44393.870787037034</v>
      </c>
      <c r="D2865">
        <v>0.28333333134651201</v>
      </c>
      <c r="E2865">
        <v>489702</v>
      </c>
      <c r="F2865">
        <v>52469</v>
      </c>
      <c r="G2865" t="s">
        <v>44</v>
      </c>
      <c r="H2865" t="s">
        <v>25</v>
      </c>
      <c r="I2865">
        <f>tbl_Fact[[#This Row],[Duration]] / 60</f>
        <v>4.7222221891085334E-3</v>
      </c>
      <c r="J2865">
        <f>IF(OR(G2865="Run Time", G2865="CC (Changeover Cleaning)"), I2865, 0)</f>
        <v>0</v>
      </c>
      <c r="K2865">
        <f>IF(G2865&lt;&gt;"PM (Maintenance)", I2865, 0)</f>
        <v>4.7222221891085334E-3</v>
      </c>
      <c r="L2865" s="5">
        <f>MAX(tbl_Fact[[#This Row],[TotalBiscuitsMade]],tbl_Fact[[#This Row],[GoodMadeBiscuits]])</f>
        <v>489702</v>
      </c>
      <c r="M2865" s="5">
        <f>IF(tbl_Fact[[#This Row],[Operating_Hours]]&gt;0,tbl_Fact[[#This Row],[Operating_Hours]]*51840,0)</f>
        <v>0</v>
      </c>
    </row>
    <row r="2866" spans="1:13" hidden="1" x14ac:dyDescent="0.2">
      <c r="A2866" t="s">
        <v>5</v>
      </c>
      <c r="B2866" s="1">
        <v>44393.870787037034</v>
      </c>
      <c r="C2866" s="1">
        <v>44393.873414351852</v>
      </c>
      <c r="D2866">
        <v>3.7833333015441899</v>
      </c>
      <c r="E2866">
        <v>489631</v>
      </c>
      <c r="F2866">
        <v>52304</v>
      </c>
      <c r="G2866" t="s">
        <v>43</v>
      </c>
      <c r="H2866" t="s">
        <v>25</v>
      </c>
      <c r="I2866">
        <f>tbl_Fact[[#This Row],[Duration]] / 60</f>
        <v>6.3055555025736496E-2</v>
      </c>
      <c r="J2866">
        <f>IF(OR(G2866="Run Time", G2866="CC (Changeover Cleaning)"), I2866, 0)</f>
        <v>6.3055555025736496E-2</v>
      </c>
      <c r="K2866">
        <f>IF(G2866&lt;&gt;"PM (Maintenance)", I2866, 0)</f>
        <v>6.3055555025736496E-2</v>
      </c>
      <c r="L2866" s="5">
        <f>MAX(tbl_Fact[[#This Row],[TotalBiscuitsMade]],tbl_Fact[[#This Row],[GoodMadeBiscuits]])</f>
        <v>489631</v>
      </c>
      <c r="M2866" s="5">
        <f>IF(tbl_Fact[[#This Row],[Operating_Hours]]&gt;0,tbl_Fact[[#This Row],[Operating_Hours]]*51840,0)</f>
        <v>3268.7999725341801</v>
      </c>
    </row>
    <row r="2867" spans="1:13" hidden="1" x14ac:dyDescent="0.2">
      <c r="A2867" t="s">
        <v>5</v>
      </c>
      <c r="B2867" s="1">
        <v>44393.873414351852</v>
      </c>
      <c r="C2867" s="1">
        <v>44393.87641203704</v>
      </c>
      <c r="D2867">
        <v>4.3166666030883798</v>
      </c>
      <c r="E2867">
        <v>492769</v>
      </c>
      <c r="F2867">
        <v>55477</v>
      </c>
      <c r="G2867" t="s">
        <v>44</v>
      </c>
      <c r="H2867" t="s">
        <v>25</v>
      </c>
      <c r="I2867">
        <f>tbl_Fact[[#This Row],[Duration]] / 60</f>
        <v>7.1944443384806336E-2</v>
      </c>
      <c r="J2867">
        <f>IF(OR(G2867="Run Time", G2867="CC (Changeover Cleaning)"), I2867, 0)</f>
        <v>0</v>
      </c>
      <c r="K2867">
        <f>IF(G2867&lt;&gt;"PM (Maintenance)", I2867, 0)</f>
        <v>7.1944443384806336E-2</v>
      </c>
      <c r="L2867" s="5">
        <f>MAX(tbl_Fact[[#This Row],[TotalBiscuitsMade]],tbl_Fact[[#This Row],[GoodMadeBiscuits]])</f>
        <v>492769</v>
      </c>
      <c r="M2867" s="5">
        <f>IF(tbl_Fact[[#This Row],[Operating_Hours]]&gt;0,tbl_Fact[[#This Row],[Operating_Hours]]*51840,0)</f>
        <v>0</v>
      </c>
    </row>
    <row r="2868" spans="1:13" hidden="1" x14ac:dyDescent="0.2">
      <c r="A2868" t="s">
        <v>5</v>
      </c>
      <c r="B2868" s="1">
        <v>44393.87641203704</v>
      </c>
      <c r="C2868" s="1">
        <v>44393.87771990741</v>
      </c>
      <c r="D2868">
        <v>1.88333332538605</v>
      </c>
      <c r="E2868">
        <v>492608</v>
      </c>
      <c r="F2868">
        <v>55498</v>
      </c>
      <c r="G2868" t="s">
        <v>43</v>
      </c>
      <c r="H2868" t="s">
        <v>25</v>
      </c>
      <c r="I2868">
        <f>tbl_Fact[[#This Row],[Duration]] / 60</f>
        <v>3.1388888756434169E-2</v>
      </c>
      <c r="J2868">
        <f>IF(OR(G2868="Run Time", G2868="CC (Changeover Cleaning)"), I2868, 0)</f>
        <v>3.1388888756434169E-2</v>
      </c>
      <c r="K2868">
        <f>IF(G2868&lt;&gt;"PM (Maintenance)", I2868, 0)</f>
        <v>3.1388888756434169E-2</v>
      </c>
      <c r="L2868" s="5">
        <f>MAX(tbl_Fact[[#This Row],[TotalBiscuitsMade]],tbl_Fact[[#This Row],[GoodMadeBiscuits]])</f>
        <v>492608</v>
      </c>
      <c r="M2868" s="5">
        <f>IF(tbl_Fact[[#This Row],[Operating_Hours]]&gt;0,tbl_Fact[[#This Row],[Operating_Hours]]*51840,0)</f>
        <v>1627.1999931335474</v>
      </c>
    </row>
    <row r="2869" spans="1:13" hidden="1" x14ac:dyDescent="0.2">
      <c r="A2869" t="s">
        <v>5</v>
      </c>
      <c r="B2869" s="1">
        <v>44393.87771990741</v>
      </c>
      <c r="C2869" s="1">
        <v>44393.878009259257</v>
      </c>
      <c r="D2869">
        <v>0.41666665673255898</v>
      </c>
      <c r="E2869">
        <v>492893</v>
      </c>
      <c r="F2869">
        <v>55481</v>
      </c>
      <c r="G2869" t="s">
        <v>44</v>
      </c>
      <c r="H2869" t="s">
        <v>25</v>
      </c>
      <c r="I2869">
        <f>tbl_Fact[[#This Row],[Duration]] / 60</f>
        <v>6.9444442788759832E-3</v>
      </c>
      <c r="J2869">
        <f>IF(OR(G2869="Run Time", G2869="CC (Changeover Cleaning)"), I2869, 0)</f>
        <v>0</v>
      </c>
      <c r="K2869">
        <f>IF(G2869&lt;&gt;"PM (Maintenance)", I2869, 0)</f>
        <v>6.9444442788759832E-3</v>
      </c>
      <c r="L2869" s="5">
        <f>MAX(tbl_Fact[[#This Row],[TotalBiscuitsMade]],tbl_Fact[[#This Row],[GoodMadeBiscuits]])</f>
        <v>492893</v>
      </c>
      <c r="M2869" s="5">
        <f>IF(tbl_Fact[[#This Row],[Operating_Hours]]&gt;0,tbl_Fact[[#This Row],[Operating_Hours]]*51840,0)</f>
        <v>0</v>
      </c>
    </row>
    <row r="2870" spans="1:13" hidden="1" x14ac:dyDescent="0.2">
      <c r="A2870" t="s">
        <v>5</v>
      </c>
      <c r="B2870" s="1">
        <v>44393.878009259257</v>
      </c>
      <c r="C2870" s="1">
        <v>44393.87841435185</v>
      </c>
      <c r="D2870">
        <v>0.58333331346511796</v>
      </c>
      <c r="E2870">
        <v>493016</v>
      </c>
      <c r="F2870">
        <v>55797</v>
      </c>
      <c r="G2870" t="s">
        <v>43</v>
      </c>
      <c r="H2870" t="s">
        <v>25</v>
      </c>
      <c r="I2870">
        <f>tbl_Fact[[#This Row],[Duration]] / 60</f>
        <v>9.7222218910852989E-3</v>
      </c>
      <c r="J2870">
        <f>IF(OR(G2870="Run Time", G2870="CC (Changeover Cleaning)"), I2870, 0)</f>
        <v>9.7222218910852989E-3</v>
      </c>
      <c r="K2870">
        <f>IF(G2870&lt;&gt;"PM (Maintenance)", I2870, 0)</f>
        <v>9.7222218910852989E-3</v>
      </c>
      <c r="L2870" s="5">
        <f>MAX(tbl_Fact[[#This Row],[TotalBiscuitsMade]],tbl_Fact[[#This Row],[GoodMadeBiscuits]])</f>
        <v>493016</v>
      </c>
      <c r="M2870" s="5">
        <f>IF(tbl_Fact[[#This Row],[Operating_Hours]]&gt;0,tbl_Fact[[#This Row],[Operating_Hours]]*51840,0)</f>
        <v>503.99998283386191</v>
      </c>
    </row>
    <row r="2871" spans="1:13" hidden="1" x14ac:dyDescent="0.2">
      <c r="A2871" t="s">
        <v>5</v>
      </c>
      <c r="B2871" s="1">
        <v>44393.87841435185</v>
      </c>
      <c r="C2871" s="1">
        <v>44393.878692129627</v>
      </c>
      <c r="D2871">
        <v>0.40000000596046398</v>
      </c>
      <c r="E2871">
        <v>493145</v>
      </c>
      <c r="F2871">
        <v>55774</v>
      </c>
      <c r="G2871" t="s">
        <v>44</v>
      </c>
      <c r="H2871" t="s">
        <v>25</v>
      </c>
      <c r="I2871">
        <f>tbl_Fact[[#This Row],[Duration]] / 60</f>
        <v>6.6666667660077328E-3</v>
      </c>
      <c r="J2871">
        <f>IF(OR(G2871="Run Time", G2871="CC (Changeover Cleaning)"), I2871, 0)</f>
        <v>0</v>
      </c>
      <c r="K2871">
        <f>IF(G2871&lt;&gt;"PM (Maintenance)", I2871, 0)</f>
        <v>6.6666667660077328E-3</v>
      </c>
      <c r="L2871" s="5">
        <f>MAX(tbl_Fact[[#This Row],[TotalBiscuitsMade]],tbl_Fact[[#This Row],[GoodMadeBiscuits]])</f>
        <v>493145</v>
      </c>
      <c r="M2871" s="5">
        <f>IF(tbl_Fact[[#This Row],[Operating_Hours]]&gt;0,tbl_Fact[[#This Row],[Operating_Hours]]*51840,0)</f>
        <v>0</v>
      </c>
    </row>
    <row r="2872" spans="1:13" hidden="1" x14ac:dyDescent="0.2">
      <c r="A2872" t="s">
        <v>5</v>
      </c>
      <c r="B2872" s="1">
        <v>44393.878692129627</v>
      </c>
      <c r="C2872" s="1">
        <v>44393.883587962962</v>
      </c>
      <c r="D2872">
        <v>7.0500001907348597</v>
      </c>
      <c r="E2872">
        <v>492934</v>
      </c>
      <c r="F2872">
        <v>55677</v>
      </c>
      <c r="G2872" t="s">
        <v>43</v>
      </c>
      <c r="H2872" t="s">
        <v>25</v>
      </c>
      <c r="I2872">
        <f>tbl_Fact[[#This Row],[Duration]] / 60</f>
        <v>0.11750000317891433</v>
      </c>
      <c r="J2872">
        <f>IF(OR(G2872="Run Time", G2872="CC (Changeover Cleaning)"), I2872, 0)</f>
        <v>0.11750000317891433</v>
      </c>
      <c r="K2872">
        <f>IF(G2872&lt;&gt;"PM (Maintenance)", I2872, 0)</f>
        <v>0.11750000317891433</v>
      </c>
      <c r="L2872" s="5">
        <f>MAX(tbl_Fact[[#This Row],[TotalBiscuitsMade]],tbl_Fact[[#This Row],[GoodMadeBiscuits]])</f>
        <v>492934</v>
      </c>
      <c r="M2872" s="5">
        <f>IF(tbl_Fact[[#This Row],[Operating_Hours]]&gt;0,tbl_Fact[[#This Row],[Operating_Hours]]*51840,0)</f>
        <v>6091.2001647949191</v>
      </c>
    </row>
    <row r="2873" spans="1:13" hidden="1" x14ac:dyDescent="0.2">
      <c r="A2873" t="s">
        <v>5</v>
      </c>
      <c r="B2873" s="1">
        <v>44393.883587962962</v>
      </c>
      <c r="C2873" s="1">
        <v>44393.88521990741</v>
      </c>
      <c r="D2873">
        <v>2.3499999046325701</v>
      </c>
      <c r="E2873">
        <v>494769</v>
      </c>
      <c r="F2873">
        <v>57467</v>
      </c>
      <c r="G2873" t="s">
        <v>44</v>
      </c>
      <c r="H2873" t="s">
        <v>25</v>
      </c>
      <c r="I2873">
        <f>tbl_Fact[[#This Row],[Duration]] / 60</f>
        <v>3.9166665077209499E-2</v>
      </c>
      <c r="J2873">
        <f>IF(OR(G2873="Run Time", G2873="CC (Changeover Cleaning)"), I2873, 0)</f>
        <v>0</v>
      </c>
      <c r="K2873">
        <f>IF(G2873&lt;&gt;"PM (Maintenance)", I2873, 0)</f>
        <v>3.9166665077209499E-2</v>
      </c>
      <c r="L2873" s="5">
        <f>MAX(tbl_Fact[[#This Row],[TotalBiscuitsMade]],tbl_Fact[[#This Row],[GoodMadeBiscuits]])</f>
        <v>494769</v>
      </c>
      <c r="M2873" s="5">
        <f>IF(tbl_Fact[[#This Row],[Operating_Hours]]&gt;0,tbl_Fact[[#This Row],[Operating_Hours]]*51840,0)</f>
        <v>0</v>
      </c>
    </row>
    <row r="2874" spans="1:13" hidden="1" x14ac:dyDescent="0.2">
      <c r="A2874" t="s">
        <v>5</v>
      </c>
      <c r="B2874" s="1">
        <v>44393.88521990741</v>
      </c>
      <c r="C2874" s="1">
        <v>44393.885775462964</v>
      </c>
      <c r="D2874">
        <v>0.80000001192092896</v>
      </c>
      <c r="E2874">
        <v>494609</v>
      </c>
      <c r="F2874">
        <v>57638</v>
      </c>
      <c r="G2874" t="s">
        <v>43</v>
      </c>
      <c r="H2874" t="s">
        <v>25</v>
      </c>
      <c r="I2874">
        <f>tbl_Fact[[#This Row],[Duration]] / 60</f>
        <v>1.3333333532015483E-2</v>
      </c>
      <c r="J2874">
        <f>IF(OR(G2874="Run Time", G2874="CC (Changeover Cleaning)"), I2874, 0)</f>
        <v>1.3333333532015483E-2</v>
      </c>
      <c r="K2874">
        <f>IF(G2874&lt;&gt;"PM (Maintenance)", I2874, 0)</f>
        <v>1.3333333532015483E-2</v>
      </c>
      <c r="L2874" s="5">
        <f>MAX(tbl_Fact[[#This Row],[TotalBiscuitsMade]],tbl_Fact[[#This Row],[GoodMadeBiscuits]])</f>
        <v>494609</v>
      </c>
      <c r="M2874" s="5">
        <f>IF(tbl_Fact[[#This Row],[Operating_Hours]]&gt;0,tbl_Fact[[#This Row],[Operating_Hours]]*51840,0)</f>
        <v>691.20001029968262</v>
      </c>
    </row>
    <row r="2875" spans="1:13" hidden="1" x14ac:dyDescent="0.2">
      <c r="A2875" t="s">
        <v>5</v>
      </c>
      <c r="B2875" s="1">
        <v>44393.885775462964</v>
      </c>
      <c r="C2875" s="1">
        <v>44393.897523148145</v>
      </c>
      <c r="D2875">
        <v>16.9166660308838</v>
      </c>
      <c r="E2875">
        <v>506662</v>
      </c>
      <c r="F2875">
        <v>69100</v>
      </c>
      <c r="G2875" t="s">
        <v>44</v>
      </c>
      <c r="H2875" t="s">
        <v>25</v>
      </c>
      <c r="I2875">
        <f>tbl_Fact[[#This Row],[Duration]] / 60</f>
        <v>0.28194443384806334</v>
      </c>
      <c r="J2875">
        <f>IF(OR(G2875="Run Time", G2875="CC (Changeover Cleaning)"), I2875, 0)</f>
        <v>0</v>
      </c>
      <c r="K2875">
        <f>IF(G2875&lt;&gt;"PM (Maintenance)", I2875, 0)</f>
        <v>0.28194443384806334</v>
      </c>
      <c r="L2875" s="5">
        <f>MAX(tbl_Fact[[#This Row],[TotalBiscuitsMade]],tbl_Fact[[#This Row],[GoodMadeBiscuits]])</f>
        <v>506662</v>
      </c>
      <c r="M2875" s="5">
        <f>IF(tbl_Fact[[#This Row],[Operating_Hours]]&gt;0,tbl_Fact[[#This Row],[Operating_Hours]]*51840,0)</f>
        <v>0</v>
      </c>
    </row>
    <row r="2876" spans="1:13" hidden="1" x14ac:dyDescent="0.2">
      <c r="A2876" t="s">
        <v>5</v>
      </c>
      <c r="B2876" s="1">
        <v>44393.897523148145</v>
      </c>
      <c r="C2876" s="1">
        <v>44393.899201388886</v>
      </c>
      <c r="D2876">
        <v>2.4166667461395299</v>
      </c>
      <c r="E2876">
        <v>506376</v>
      </c>
      <c r="F2876">
        <v>69323</v>
      </c>
      <c r="G2876" t="s">
        <v>43</v>
      </c>
      <c r="H2876" t="s">
        <v>25</v>
      </c>
      <c r="I2876">
        <f>tbl_Fact[[#This Row],[Duration]] / 60</f>
        <v>4.0277779102325502E-2</v>
      </c>
      <c r="J2876">
        <f>IF(OR(G2876="Run Time", G2876="CC (Changeover Cleaning)"), I2876, 0)</f>
        <v>4.0277779102325502E-2</v>
      </c>
      <c r="K2876">
        <f>IF(G2876&lt;&gt;"PM (Maintenance)", I2876, 0)</f>
        <v>4.0277779102325502E-2</v>
      </c>
      <c r="L2876" s="5">
        <f>MAX(tbl_Fact[[#This Row],[TotalBiscuitsMade]],tbl_Fact[[#This Row],[GoodMadeBiscuits]])</f>
        <v>506376</v>
      </c>
      <c r="M2876" s="5">
        <f>IF(tbl_Fact[[#This Row],[Operating_Hours]]&gt;0,tbl_Fact[[#This Row],[Operating_Hours]]*51840,0)</f>
        <v>2088.000068664554</v>
      </c>
    </row>
    <row r="2877" spans="1:13" hidden="1" x14ac:dyDescent="0.2">
      <c r="A2877" t="s">
        <v>5</v>
      </c>
      <c r="B2877" s="1">
        <v>44393.899201388886</v>
      </c>
      <c r="C2877" s="1">
        <v>44393.904502314814</v>
      </c>
      <c r="D2877">
        <v>7.6333332061767596</v>
      </c>
      <c r="E2877">
        <v>511739</v>
      </c>
      <c r="F2877">
        <v>74276</v>
      </c>
      <c r="G2877" t="s">
        <v>44</v>
      </c>
      <c r="H2877" t="s">
        <v>25</v>
      </c>
      <c r="I2877">
        <f>tbl_Fact[[#This Row],[Duration]] / 60</f>
        <v>0.12722222010294598</v>
      </c>
      <c r="J2877">
        <f>IF(OR(G2877="Run Time", G2877="CC (Changeover Cleaning)"), I2877, 0)</f>
        <v>0</v>
      </c>
      <c r="K2877">
        <f>IF(G2877&lt;&gt;"PM (Maintenance)", I2877, 0)</f>
        <v>0.12722222010294598</v>
      </c>
      <c r="L2877" s="5">
        <f>MAX(tbl_Fact[[#This Row],[TotalBiscuitsMade]],tbl_Fact[[#This Row],[GoodMadeBiscuits]])</f>
        <v>511739</v>
      </c>
      <c r="M2877" s="5">
        <f>IF(tbl_Fact[[#This Row],[Operating_Hours]]&gt;0,tbl_Fact[[#This Row],[Operating_Hours]]*51840,0)</f>
        <v>0</v>
      </c>
    </row>
    <row r="2878" spans="1:13" hidden="1" x14ac:dyDescent="0.2">
      <c r="A2878" t="s">
        <v>5</v>
      </c>
      <c r="B2878" s="1">
        <v>44393.904502314814</v>
      </c>
      <c r="C2878" s="1">
        <v>44393.909201388888</v>
      </c>
      <c r="D2878">
        <v>6.7666668891906703</v>
      </c>
      <c r="E2878">
        <v>511595</v>
      </c>
      <c r="F2878">
        <v>74347</v>
      </c>
      <c r="G2878" t="s">
        <v>43</v>
      </c>
      <c r="H2878" t="s">
        <v>25</v>
      </c>
      <c r="I2878">
        <f>tbl_Fact[[#This Row],[Duration]] / 60</f>
        <v>0.11277778148651117</v>
      </c>
      <c r="J2878">
        <f>IF(OR(G2878="Run Time", G2878="CC (Changeover Cleaning)"), I2878, 0)</f>
        <v>0.11277778148651117</v>
      </c>
      <c r="K2878">
        <f>IF(G2878&lt;&gt;"PM (Maintenance)", I2878, 0)</f>
        <v>0.11277778148651117</v>
      </c>
      <c r="L2878" s="5">
        <f>MAX(tbl_Fact[[#This Row],[TotalBiscuitsMade]],tbl_Fact[[#This Row],[GoodMadeBiscuits]])</f>
        <v>511595</v>
      </c>
      <c r="M2878" s="5">
        <f>IF(tbl_Fact[[#This Row],[Operating_Hours]]&gt;0,tbl_Fact[[#This Row],[Operating_Hours]]*51840,0)</f>
        <v>5846.4001922607395</v>
      </c>
    </row>
    <row r="2879" spans="1:13" hidden="1" x14ac:dyDescent="0.2">
      <c r="A2879" t="s">
        <v>5</v>
      </c>
      <c r="B2879" s="1">
        <v>44393.909201388888</v>
      </c>
      <c r="C2879" s="1">
        <v>44393.910486111112</v>
      </c>
      <c r="D2879">
        <v>1.8500000238418599</v>
      </c>
      <c r="E2879">
        <v>512496</v>
      </c>
      <c r="F2879">
        <v>75250</v>
      </c>
      <c r="G2879" t="s">
        <v>44</v>
      </c>
      <c r="H2879" t="s">
        <v>25</v>
      </c>
      <c r="I2879">
        <f>tbl_Fact[[#This Row],[Duration]] / 60</f>
        <v>3.0833333730697667E-2</v>
      </c>
      <c r="J2879">
        <f>IF(OR(G2879="Run Time", G2879="CC (Changeover Cleaning)"), I2879, 0)</f>
        <v>0</v>
      </c>
      <c r="K2879">
        <f>IF(G2879&lt;&gt;"PM (Maintenance)", I2879, 0)</f>
        <v>3.0833333730697667E-2</v>
      </c>
      <c r="L2879" s="5">
        <f>MAX(tbl_Fact[[#This Row],[TotalBiscuitsMade]],tbl_Fact[[#This Row],[GoodMadeBiscuits]])</f>
        <v>512496</v>
      </c>
      <c r="M2879" s="5">
        <f>IF(tbl_Fact[[#This Row],[Operating_Hours]]&gt;0,tbl_Fact[[#This Row],[Operating_Hours]]*51840,0)</f>
        <v>0</v>
      </c>
    </row>
    <row r="2880" spans="1:13" hidden="1" x14ac:dyDescent="0.2">
      <c r="A2880" t="s">
        <v>5</v>
      </c>
      <c r="B2880" s="1">
        <v>44393.910486111112</v>
      </c>
      <c r="C2880" s="1">
        <v>44393.91101851852</v>
      </c>
      <c r="D2880">
        <v>0.76666665077209495</v>
      </c>
      <c r="E2880">
        <v>512619</v>
      </c>
      <c r="F2880">
        <v>75320</v>
      </c>
      <c r="G2880" t="s">
        <v>43</v>
      </c>
      <c r="H2880" t="s">
        <v>25</v>
      </c>
      <c r="I2880">
        <f>tbl_Fact[[#This Row],[Duration]] / 60</f>
        <v>1.2777777512868248E-2</v>
      </c>
      <c r="J2880">
        <f>IF(OR(G2880="Run Time", G2880="CC (Changeover Cleaning)"), I2880, 0)</f>
        <v>1.2777777512868248E-2</v>
      </c>
      <c r="K2880">
        <f>IF(G2880&lt;&gt;"PM (Maintenance)", I2880, 0)</f>
        <v>1.2777777512868248E-2</v>
      </c>
      <c r="L2880" s="5">
        <f>MAX(tbl_Fact[[#This Row],[TotalBiscuitsMade]],tbl_Fact[[#This Row],[GoodMadeBiscuits]])</f>
        <v>512619</v>
      </c>
      <c r="M2880" s="5">
        <f>IF(tbl_Fact[[#This Row],[Operating_Hours]]&gt;0,tbl_Fact[[#This Row],[Operating_Hours]]*51840,0)</f>
        <v>662.39998626708996</v>
      </c>
    </row>
    <row r="2881" spans="1:13" hidden="1" x14ac:dyDescent="0.2">
      <c r="A2881" t="s">
        <v>5</v>
      </c>
      <c r="B2881" s="1">
        <v>44393.91101851852</v>
      </c>
      <c r="C2881" s="1">
        <v>44393.919918981483</v>
      </c>
      <c r="D2881">
        <v>12.8166666030884</v>
      </c>
      <c r="E2881">
        <v>521291</v>
      </c>
      <c r="F2881">
        <v>84444</v>
      </c>
      <c r="G2881" t="s">
        <v>44</v>
      </c>
      <c r="H2881" t="s">
        <v>25</v>
      </c>
      <c r="I2881">
        <f>tbl_Fact[[#This Row],[Duration]] / 60</f>
        <v>0.21361111005147335</v>
      </c>
      <c r="J2881">
        <f>IF(OR(G2881="Run Time", G2881="CC (Changeover Cleaning)"), I2881, 0)</f>
        <v>0</v>
      </c>
      <c r="K2881">
        <f>IF(G2881&lt;&gt;"PM (Maintenance)", I2881, 0)</f>
        <v>0.21361111005147335</v>
      </c>
      <c r="L2881" s="5">
        <f>MAX(tbl_Fact[[#This Row],[TotalBiscuitsMade]],tbl_Fact[[#This Row],[GoodMadeBiscuits]])</f>
        <v>521291</v>
      </c>
      <c r="M2881" s="5">
        <f>IF(tbl_Fact[[#This Row],[Operating_Hours]]&gt;0,tbl_Fact[[#This Row],[Operating_Hours]]*51840,0)</f>
        <v>0</v>
      </c>
    </row>
    <row r="2882" spans="1:13" hidden="1" x14ac:dyDescent="0.2">
      <c r="A2882" t="s">
        <v>5</v>
      </c>
      <c r="B2882" s="1">
        <v>44393.919918981483</v>
      </c>
      <c r="C2882" s="1">
        <v>44393.920601851853</v>
      </c>
      <c r="D2882">
        <v>0.98333334922790505</v>
      </c>
      <c r="E2882">
        <v>521653</v>
      </c>
      <c r="F2882">
        <v>84274</v>
      </c>
      <c r="G2882" t="s">
        <v>43</v>
      </c>
      <c r="H2882" t="s">
        <v>25</v>
      </c>
      <c r="I2882">
        <f>tbl_Fact[[#This Row],[Duration]] / 60</f>
        <v>1.6388889153798419E-2</v>
      </c>
      <c r="J2882">
        <f>IF(OR(G2882="Run Time", G2882="CC (Changeover Cleaning)"), I2882, 0)</f>
        <v>1.6388889153798419E-2</v>
      </c>
      <c r="K2882">
        <f>IF(G2882&lt;&gt;"PM (Maintenance)", I2882, 0)</f>
        <v>1.6388889153798419E-2</v>
      </c>
      <c r="L2882" s="5">
        <f>MAX(tbl_Fact[[#This Row],[TotalBiscuitsMade]],tbl_Fact[[#This Row],[GoodMadeBiscuits]])</f>
        <v>521653</v>
      </c>
      <c r="M2882" s="5">
        <f>IF(tbl_Fact[[#This Row],[Operating_Hours]]&gt;0,tbl_Fact[[#This Row],[Operating_Hours]]*51840,0)</f>
        <v>849.60001373291004</v>
      </c>
    </row>
    <row r="2883" spans="1:13" hidden="1" x14ac:dyDescent="0.2">
      <c r="A2883" t="s">
        <v>5</v>
      </c>
      <c r="B2883" s="1">
        <v>44393.920601851853</v>
      </c>
      <c r="C2883" s="1">
        <v>44393.926203703704</v>
      </c>
      <c r="D2883">
        <v>8.0666666030883807</v>
      </c>
      <c r="E2883">
        <v>526835</v>
      </c>
      <c r="F2883">
        <v>89852</v>
      </c>
      <c r="G2883" t="s">
        <v>44</v>
      </c>
      <c r="H2883" t="s">
        <v>25</v>
      </c>
      <c r="I2883">
        <f>tbl_Fact[[#This Row],[Duration]] / 60</f>
        <v>0.13444444338480635</v>
      </c>
      <c r="J2883">
        <f>IF(OR(G2883="Run Time", G2883="CC (Changeover Cleaning)"), I2883, 0)</f>
        <v>0</v>
      </c>
      <c r="K2883">
        <f>IF(G2883&lt;&gt;"PM (Maintenance)", I2883, 0)</f>
        <v>0.13444444338480635</v>
      </c>
      <c r="L2883" s="5">
        <f>MAX(tbl_Fact[[#This Row],[TotalBiscuitsMade]],tbl_Fact[[#This Row],[GoodMadeBiscuits]])</f>
        <v>526835</v>
      </c>
      <c r="M2883" s="5">
        <f>IF(tbl_Fact[[#This Row],[Operating_Hours]]&gt;0,tbl_Fact[[#This Row],[Operating_Hours]]*51840,0)</f>
        <v>0</v>
      </c>
    </row>
    <row r="2884" spans="1:13" hidden="1" x14ac:dyDescent="0.2">
      <c r="A2884" t="s">
        <v>10</v>
      </c>
      <c r="B2884" s="1">
        <v>44393.926122685189</v>
      </c>
      <c r="C2884" s="1">
        <v>44393.927997685183</v>
      </c>
      <c r="D2884">
        <v>2.70008325576782</v>
      </c>
      <c r="E2884">
        <v>0</v>
      </c>
      <c r="F2884">
        <v>116</v>
      </c>
      <c r="G2884" t="s">
        <v>43</v>
      </c>
      <c r="H2884" t="s">
        <v>25</v>
      </c>
      <c r="I2884">
        <f>tbl_Fact[[#This Row],[Duration]] / 60</f>
        <v>4.5001387596130336E-2</v>
      </c>
      <c r="J2884">
        <f>IF(OR(G2884="Run Time", G2884="CC (Changeover Cleaning)"), I2884, 0)</f>
        <v>4.5001387596130336E-2</v>
      </c>
      <c r="K2884">
        <f>IF(G2884&lt;&gt;"PM (Maintenance)", I2884, 0)</f>
        <v>4.5001387596130336E-2</v>
      </c>
      <c r="L2884" s="5">
        <f>MAX(tbl_Fact[[#This Row],[TotalBiscuitsMade]],tbl_Fact[[#This Row],[GoodMadeBiscuits]])</f>
        <v>116</v>
      </c>
      <c r="M2884" s="5">
        <f>IF(tbl_Fact[[#This Row],[Operating_Hours]]&gt;0,tbl_Fact[[#This Row],[Operating_Hours]]*51840,0)</f>
        <v>2332.8719329833966</v>
      </c>
    </row>
    <row r="2885" spans="1:13" hidden="1" x14ac:dyDescent="0.2">
      <c r="A2885" t="s">
        <v>5</v>
      </c>
      <c r="B2885" s="1">
        <v>44393.926203703704</v>
      </c>
      <c r="C2885" s="1">
        <v>44393.927893518521</v>
      </c>
      <c r="D2885">
        <v>2.4333333969116202</v>
      </c>
      <c r="E2885">
        <v>527012</v>
      </c>
      <c r="F2885">
        <v>89660</v>
      </c>
      <c r="G2885" t="s">
        <v>43</v>
      </c>
      <c r="H2885" t="s">
        <v>25</v>
      </c>
      <c r="I2885">
        <f>tbl_Fact[[#This Row],[Duration]] / 60</f>
        <v>4.0555556615193673E-2</v>
      </c>
      <c r="J2885">
        <f>IF(OR(G2885="Run Time", G2885="CC (Changeover Cleaning)"), I2885, 0)</f>
        <v>4.0555556615193673E-2</v>
      </c>
      <c r="K2885">
        <f>IF(G2885&lt;&gt;"PM (Maintenance)", I2885, 0)</f>
        <v>4.0555556615193673E-2</v>
      </c>
      <c r="L2885" s="5">
        <f>MAX(tbl_Fact[[#This Row],[TotalBiscuitsMade]],tbl_Fact[[#This Row],[GoodMadeBiscuits]])</f>
        <v>527012</v>
      </c>
      <c r="M2885" s="5">
        <f>IF(tbl_Fact[[#This Row],[Operating_Hours]]&gt;0,tbl_Fact[[#This Row],[Operating_Hours]]*51840,0)</f>
        <v>2102.4000549316402</v>
      </c>
    </row>
    <row r="2886" spans="1:13" hidden="1" x14ac:dyDescent="0.2">
      <c r="A2886" t="s">
        <v>5</v>
      </c>
      <c r="B2886" s="1">
        <v>44393.927893518521</v>
      </c>
      <c r="C2886" s="1">
        <v>44393.942291666666</v>
      </c>
      <c r="D2886">
        <v>20.733333587646499</v>
      </c>
      <c r="E2886">
        <v>541188</v>
      </c>
      <c r="F2886">
        <v>104156</v>
      </c>
      <c r="G2886" t="s">
        <v>44</v>
      </c>
      <c r="H2886" t="s">
        <v>25</v>
      </c>
      <c r="I2886">
        <f>tbl_Fact[[#This Row],[Duration]] / 60</f>
        <v>0.34555555979410829</v>
      </c>
      <c r="J2886">
        <f>IF(OR(G2886="Run Time", G2886="CC (Changeover Cleaning)"), I2886, 0)</f>
        <v>0</v>
      </c>
      <c r="K2886">
        <f>IF(G2886&lt;&gt;"PM (Maintenance)", I2886, 0)</f>
        <v>0.34555555979410829</v>
      </c>
      <c r="L2886" s="5">
        <f>MAX(tbl_Fact[[#This Row],[TotalBiscuitsMade]],tbl_Fact[[#This Row],[GoodMadeBiscuits]])</f>
        <v>541188</v>
      </c>
      <c r="M2886" s="5">
        <f>IF(tbl_Fact[[#This Row],[Operating_Hours]]&gt;0,tbl_Fact[[#This Row],[Operating_Hours]]*51840,0)</f>
        <v>0</v>
      </c>
    </row>
    <row r="2887" spans="1:13" hidden="1" x14ac:dyDescent="0.2">
      <c r="A2887" t="s">
        <v>10</v>
      </c>
      <c r="B2887" s="1">
        <v>44393.927997685183</v>
      </c>
      <c r="C2887" s="1">
        <v>44393.949328703704</v>
      </c>
      <c r="D2887">
        <v>30.717250823974599</v>
      </c>
      <c r="E2887">
        <v>0</v>
      </c>
      <c r="F2887">
        <v>464</v>
      </c>
      <c r="G2887" t="s">
        <v>44</v>
      </c>
      <c r="H2887" t="s">
        <v>25</v>
      </c>
      <c r="I2887">
        <f>tbl_Fact[[#This Row],[Duration]] / 60</f>
        <v>0.51195418039957663</v>
      </c>
      <c r="J2887">
        <f>IF(OR(G2887="Run Time", G2887="CC (Changeover Cleaning)"), I2887, 0)</f>
        <v>0</v>
      </c>
      <c r="K2887">
        <f>IF(G2887&lt;&gt;"PM (Maintenance)", I2887, 0)</f>
        <v>0.51195418039957663</v>
      </c>
      <c r="L2887" s="5">
        <f>MAX(tbl_Fact[[#This Row],[TotalBiscuitsMade]],tbl_Fact[[#This Row],[GoodMadeBiscuits]])</f>
        <v>464</v>
      </c>
      <c r="M2887" s="5">
        <f>IF(tbl_Fact[[#This Row],[Operating_Hours]]&gt;0,tbl_Fact[[#This Row],[Operating_Hours]]*51840,0)</f>
        <v>0</v>
      </c>
    </row>
    <row r="2888" spans="1:13" hidden="1" x14ac:dyDescent="0.2">
      <c r="A2888" t="s">
        <v>5</v>
      </c>
      <c r="B2888" s="1">
        <v>44393.942291666666</v>
      </c>
      <c r="C2888" s="1">
        <v>44393.946180555555</v>
      </c>
      <c r="D2888">
        <v>5.5999999046325701</v>
      </c>
      <c r="E2888">
        <v>541657</v>
      </c>
      <c r="F2888">
        <v>104363</v>
      </c>
      <c r="G2888" t="s">
        <v>43</v>
      </c>
      <c r="H2888" t="s">
        <v>25</v>
      </c>
      <c r="I2888">
        <f>tbl_Fact[[#This Row],[Duration]] / 60</f>
        <v>9.3333331743876174E-2</v>
      </c>
      <c r="J2888">
        <f>IF(OR(G2888="Run Time", G2888="CC (Changeover Cleaning)"), I2888, 0)</f>
        <v>9.3333331743876174E-2</v>
      </c>
      <c r="K2888">
        <f>IF(G2888&lt;&gt;"PM (Maintenance)", I2888, 0)</f>
        <v>9.3333331743876174E-2</v>
      </c>
      <c r="L2888" s="5">
        <f>MAX(tbl_Fact[[#This Row],[TotalBiscuitsMade]],tbl_Fact[[#This Row],[GoodMadeBiscuits]])</f>
        <v>541657</v>
      </c>
      <c r="M2888" s="5">
        <f>IF(tbl_Fact[[#This Row],[Operating_Hours]]&gt;0,tbl_Fact[[#This Row],[Operating_Hours]]*51840,0)</f>
        <v>4838.3999176025409</v>
      </c>
    </row>
    <row r="2889" spans="1:13" hidden="1" x14ac:dyDescent="0.2">
      <c r="A2889" t="s">
        <v>5</v>
      </c>
      <c r="B2889" s="1">
        <v>44393.946180555555</v>
      </c>
      <c r="C2889" s="1">
        <v>44393.948888888888</v>
      </c>
      <c r="D2889">
        <v>3.9000000953674299</v>
      </c>
      <c r="E2889">
        <v>543772</v>
      </c>
      <c r="F2889">
        <v>106394</v>
      </c>
      <c r="G2889" t="s">
        <v>44</v>
      </c>
      <c r="H2889" t="s">
        <v>25</v>
      </c>
      <c r="I2889">
        <f>tbl_Fact[[#This Row],[Duration]] / 60</f>
        <v>6.5000001589457165E-2</v>
      </c>
      <c r="J2889">
        <f>IF(OR(G2889="Run Time", G2889="CC (Changeover Cleaning)"), I2889, 0)</f>
        <v>0</v>
      </c>
      <c r="K2889">
        <f>IF(G2889&lt;&gt;"PM (Maintenance)", I2889, 0)</f>
        <v>6.5000001589457165E-2</v>
      </c>
      <c r="L2889" s="5">
        <f>MAX(tbl_Fact[[#This Row],[TotalBiscuitsMade]],tbl_Fact[[#This Row],[GoodMadeBiscuits]])</f>
        <v>543772</v>
      </c>
      <c r="M2889" s="5">
        <f>IF(tbl_Fact[[#This Row],[Operating_Hours]]&gt;0,tbl_Fact[[#This Row],[Operating_Hours]]*51840,0)</f>
        <v>0</v>
      </c>
    </row>
    <row r="2890" spans="1:13" hidden="1" x14ac:dyDescent="0.2">
      <c r="A2890" t="s">
        <v>5</v>
      </c>
      <c r="B2890" s="1">
        <v>44393.948888888888</v>
      </c>
      <c r="C2890" s="1">
        <v>44393.949687499997</v>
      </c>
      <c r="D2890">
        <v>1.1499999761581401</v>
      </c>
      <c r="E2890">
        <v>543790</v>
      </c>
      <c r="F2890">
        <v>106500</v>
      </c>
      <c r="G2890" t="s">
        <v>43</v>
      </c>
      <c r="H2890" t="s">
        <v>25</v>
      </c>
      <c r="I2890">
        <f>tbl_Fact[[#This Row],[Duration]] / 60</f>
        <v>1.9166666269302336E-2</v>
      </c>
      <c r="J2890">
        <f>IF(OR(G2890="Run Time", G2890="CC (Changeover Cleaning)"), I2890, 0)</f>
        <v>1.9166666269302336E-2</v>
      </c>
      <c r="K2890">
        <f>IF(G2890&lt;&gt;"PM (Maintenance)", I2890, 0)</f>
        <v>1.9166666269302336E-2</v>
      </c>
      <c r="L2890" s="5">
        <f>MAX(tbl_Fact[[#This Row],[TotalBiscuitsMade]],tbl_Fact[[#This Row],[GoodMadeBiscuits]])</f>
        <v>543790</v>
      </c>
      <c r="M2890" s="5">
        <f>IF(tbl_Fact[[#This Row],[Operating_Hours]]&gt;0,tbl_Fact[[#This Row],[Operating_Hours]]*51840,0)</f>
        <v>993.59997940063306</v>
      </c>
    </row>
    <row r="2891" spans="1:13" hidden="1" x14ac:dyDescent="0.2">
      <c r="A2891" t="s">
        <v>10</v>
      </c>
      <c r="B2891" s="1">
        <v>44393.949328703704</v>
      </c>
      <c r="C2891" s="1">
        <v>44393.949525462966</v>
      </c>
      <c r="D2891">
        <v>0.29173332452773998</v>
      </c>
      <c r="E2891">
        <v>0</v>
      </c>
      <c r="F2891">
        <v>87</v>
      </c>
      <c r="G2891" t="s">
        <v>43</v>
      </c>
      <c r="H2891" t="s">
        <v>25</v>
      </c>
      <c r="I2891">
        <f>tbl_Fact[[#This Row],[Duration]] / 60</f>
        <v>4.8622220754623328E-3</v>
      </c>
      <c r="J2891">
        <f>IF(OR(G2891="Run Time", G2891="CC (Changeover Cleaning)"), I2891, 0)</f>
        <v>4.8622220754623328E-3</v>
      </c>
      <c r="K2891">
        <f>IF(G2891&lt;&gt;"PM (Maintenance)", I2891, 0)</f>
        <v>4.8622220754623328E-3</v>
      </c>
      <c r="L2891" s="5">
        <f>MAX(tbl_Fact[[#This Row],[TotalBiscuitsMade]],tbl_Fact[[#This Row],[GoodMadeBiscuits]])</f>
        <v>87</v>
      </c>
      <c r="M2891" s="5">
        <f>IF(tbl_Fact[[#This Row],[Operating_Hours]]&gt;0,tbl_Fact[[#This Row],[Operating_Hours]]*51840,0)</f>
        <v>252.05759239196732</v>
      </c>
    </row>
    <row r="2892" spans="1:13" hidden="1" x14ac:dyDescent="0.2">
      <c r="A2892" t="s">
        <v>10</v>
      </c>
      <c r="B2892" s="1">
        <v>44393.949525462966</v>
      </c>
      <c r="C2892" s="1">
        <v>44393.967638888891</v>
      </c>
      <c r="D2892">
        <v>26.0753173828125</v>
      </c>
      <c r="E2892">
        <v>0</v>
      </c>
      <c r="F2892">
        <v>352</v>
      </c>
      <c r="G2892" t="s">
        <v>44</v>
      </c>
      <c r="H2892" t="s">
        <v>25</v>
      </c>
      <c r="I2892">
        <f>tbl_Fact[[#This Row],[Duration]] / 60</f>
        <v>0.43458862304687501</v>
      </c>
      <c r="J2892">
        <f>IF(OR(G2892="Run Time", G2892="CC (Changeover Cleaning)"), I2892, 0)</f>
        <v>0</v>
      </c>
      <c r="K2892">
        <f>IF(G2892&lt;&gt;"PM (Maintenance)", I2892, 0)</f>
        <v>0.43458862304687501</v>
      </c>
      <c r="L2892" s="5">
        <f>MAX(tbl_Fact[[#This Row],[TotalBiscuitsMade]],tbl_Fact[[#This Row],[GoodMadeBiscuits]])</f>
        <v>352</v>
      </c>
      <c r="M2892" s="5">
        <f>IF(tbl_Fact[[#This Row],[Operating_Hours]]&gt;0,tbl_Fact[[#This Row],[Operating_Hours]]*51840,0)</f>
        <v>0</v>
      </c>
    </row>
    <row r="2893" spans="1:13" hidden="1" x14ac:dyDescent="0.2">
      <c r="A2893" t="s">
        <v>5</v>
      </c>
      <c r="B2893" s="1">
        <v>44393.949687499997</v>
      </c>
      <c r="C2893" s="1">
        <v>44393.955578703702</v>
      </c>
      <c r="D2893">
        <v>8.4833335876464808</v>
      </c>
      <c r="E2893">
        <v>549313</v>
      </c>
      <c r="F2893">
        <v>112134</v>
      </c>
      <c r="G2893" t="s">
        <v>44</v>
      </c>
      <c r="H2893" t="s">
        <v>25</v>
      </c>
      <c r="I2893">
        <f>tbl_Fact[[#This Row],[Duration]] / 60</f>
        <v>0.14138889312744135</v>
      </c>
      <c r="J2893">
        <f>IF(OR(G2893="Run Time", G2893="CC (Changeover Cleaning)"), I2893, 0)</f>
        <v>0</v>
      </c>
      <c r="K2893">
        <f>IF(G2893&lt;&gt;"PM (Maintenance)", I2893, 0)</f>
        <v>0.14138889312744135</v>
      </c>
      <c r="L2893" s="5">
        <f>MAX(tbl_Fact[[#This Row],[TotalBiscuitsMade]],tbl_Fact[[#This Row],[GoodMadeBiscuits]])</f>
        <v>549313</v>
      </c>
      <c r="M2893" s="5">
        <f>IF(tbl_Fact[[#This Row],[Operating_Hours]]&gt;0,tbl_Fact[[#This Row],[Operating_Hours]]*51840,0)</f>
        <v>0</v>
      </c>
    </row>
    <row r="2894" spans="1:13" x14ac:dyDescent="0.2">
      <c r="A2894" t="s">
        <v>8</v>
      </c>
      <c r="B2894" s="1">
        <v>44393.955011574071</v>
      </c>
      <c r="C2894" s="1">
        <v>44393.955682870372</v>
      </c>
      <c r="D2894">
        <v>0.96676665544509899</v>
      </c>
      <c r="E2894">
        <v>0</v>
      </c>
      <c r="F2894">
        <v>218</v>
      </c>
      <c r="G2894" t="s">
        <v>43</v>
      </c>
      <c r="H2894" t="s">
        <v>25</v>
      </c>
      <c r="I2894">
        <f>tbl_Fact[[#This Row],[Duration]] / 60</f>
        <v>1.6112777590751651E-2</v>
      </c>
      <c r="J2894">
        <f>IF(OR(G2894="Run Time", G2894="CC (Changeover Cleaning)"), I2894, 0)</f>
        <v>1.6112777590751651E-2</v>
      </c>
      <c r="K2894">
        <f>IF(G2894&lt;&gt;"PM (Maintenance)", I2894, 0)</f>
        <v>1.6112777590751651E-2</v>
      </c>
      <c r="L2894" s="5">
        <f>MAX(tbl_Fact[[#This Row],[TotalBiscuitsMade]],tbl_Fact[[#This Row],[GoodMadeBiscuits]])</f>
        <v>218</v>
      </c>
      <c r="M2894" s="5">
        <f>IF(tbl_Fact[[#This Row],[Operating_Hours]]&gt;0,tbl_Fact[[#This Row],[Operating_Hours]]*51840,0)</f>
        <v>835.28639030456554</v>
      </c>
    </row>
    <row r="2895" spans="1:13" hidden="1" x14ac:dyDescent="0.2">
      <c r="A2895" t="s">
        <v>5</v>
      </c>
      <c r="B2895" s="1">
        <v>44393.955578703702</v>
      </c>
      <c r="C2895" s="1">
        <v>44393.956180555557</v>
      </c>
      <c r="D2895">
        <v>0.86666667461395297</v>
      </c>
      <c r="E2895">
        <v>549598</v>
      </c>
      <c r="F2895">
        <v>112497</v>
      </c>
      <c r="G2895" t="s">
        <v>43</v>
      </c>
      <c r="H2895" t="s">
        <v>25</v>
      </c>
      <c r="I2895">
        <f>tbl_Fact[[#This Row],[Duration]] / 60</f>
        <v>1.4444444576899217E-2</v>
      </c>
      <c r="J2895">
        <f>IF(OR(G2895="Run Time", G2895="CC (Changeover Cleaning)"), I2895, 0)</f>
        <v>1.4444444576899217E-2</v>
      </c>
      <c r="K2895">
        <f>IF(G2895&lt;&gt;"PM (Maintenance)", I2895, 0)</f>
        <v>1.4444444576899217E-2</v>
      </c>
      <c r="L2895" s="5">
        <f>MAX(tbl_Fact[[#This Row],[TotalBiscuitsMade]],tbl_Fact[[#This Row],[GoodMadeBiscuits]])</f>
        <v>549598</v>
      </c>
      <c r="M2895" s="5">
        <f>IF(tbl_Fact[[#This Row],[Operating_Hours]]&gt;0,tbl_Fact[[#This Row],[Operating_Hours]]*51840,0)</f>
        <v>748.80000686645542</v>
      </c>
    </row>
    <row r="2896" spans="1:13" x14ac:dyDescent="0.2">
      <c r="A2896" t="s">
        <v>8</v>
      </c>
      <c r="B2896" s="1">
        <v>44393.955682870372</v>
      </c>
      <c r="C2896" s="1">
        <v>44395.312673611108</v>
      </c>
      <c r="D2896">
        <v>1954.0654296875</v>
      </c>
      <c r="E2896">
        <v>0</v>
      </c>
      <c r="F2896">
        <v>467</v>
      </c>
      <c r="G2896" t="s">
        <v>44</v>
      </c>
      <c r="H2896" t="s">
        <v>27</v>
      </c>
      <c r="I2896">
        <f>tbl_Fact[[#This Row],[Duration]] / 60</f>
        <v>32.567757161458331</v>
      </c>
      <c r="J2896">
        <f>IF(OR(G2896="Run Time", G2896="CC (Changeover Cleaning)"), I2896, 0)</f>
        <v>0</v>
      </c>
      <c r="K2896">
        <f>IF(G2896&lt;&gt;"PM (Maintenance)", I2896, 0)</f>
        <v>32.567757161458331</v>
      </c>
      <c r="L2896" s="5">
        <f>MAX(tbl_Fact[[#This Row],[TotalBiscuitsMade]],tbl_Fact[[#This Row],[GoodMadeBiscuits]])</f>
        <v>467</v>
      </c>
      <c r="M2896" s="5">
        <f>IF(tbl_Fact[[#This Row],[Operating_Hours]]&gt;0,tbl_Fact[[#This Row],[Operating_Hours]]*51840,0)</f>
        <v>0</v>
      </c>
    </row>
    <row r="2897" spans="1:13" hidden="1" x14ac:dyDescent="0.2">
      <c r="A2897" t="s">
        <v>5</v>
      </c>
      <c r="B2897" s="1">
        <v>44393.956180555557</v>
      </c>
      <c r="C2897" s="1">
        <v>44393.95952546296</v>
      </c>
      <c r="D2897">
        <v>4.8166666030883798</v>
      </c>
      <c r="E2897">
        <v>552489</v>
      </c>
      <c r="F2897">
        <v>115623</v>
      </c>
      <c r="G2897" t="s">
        <v>44</v>
      </c>
      <c r="H2897" t="s">
        <v>25</v>
      </c>
      <c r="I2897">
        <f>tbl_Fact[[#This Row],[Duration]] / 60</f>
        <v>8.0277776718139668E-2</v>
      </c>
      <c r="J2897">
        <f>IF(OR(G2897="Run Time", G2897="CC (Changeover Cleaning)"), I2897, 0)</f>
        <v>0</v>
      </c>
      <c r="K2897">
        <f>IF(G2897&lt;&gt;"PM (Maintenance)", I2897, 0)</f>
        <v>8.0277776718139668E-2</v>
      </c>
      <c r="L2897" s="5">
        <f>MAX(tbl_Fact[[#This Row],[TotalBiscuitsMade]],tbl_Fact[[#This Row],[GoodMadeBiscuits]])</f>
        <v>552489</v>
      </c>
      <c r="M2897" s="5">
        <f>IF(tbl_Fact[[#This Row],[Operating_Hours]]&gt;0,tbl_Fact[[#This Row],[Operating_Hours]]*51840,0)</f>
        <v>0</v>
      </c>
    </row>
    <row r="2898" spans="1:13" hidden="1" x14ac:dyDescent="0.2">
      <c r="A2898" t="s">
        <v>5</v>
      </c>
      <c r="B2898" s="1">
        <v>44393.95952546296</v>
      </c>
      <c r="C2898" s="1">
        <v>44393.959988425922</v>
      </c>
      <c r="D2898">
        <v>0.66666668653488204</v>
      </c>
      <c r="E2898">
        <v>552905</v>
      </c>
      <c r="F2898">
        <v>115719</v>
      </c>
      <c r="G2898" t="s">
        <v>43</v>
      </c>
      <c r="H2898" t="s">
        <v>25</v>
      </c>
      <c r="I2898">
        <f>tbl_Fact[[#This Row],[Duration]] / 60</f>
        <v>1.1111111442248033E-2</v>
      </c>
      <c r="J2898">
        <f>IF(OR(G2898="Run Time", G2898="CC (Changeover Cleaning)"), I2898, 0)</f>
        <v>1.1111111442248033E-2</v>
      </c>
      <c r="K2898">
        <f>IF(G2898&lt;&gt;"PM (Maintenance)", I2898, 0)</f>
        <v>1.1111111442248033E-2</v>
      </c>
      <c r="L2898" s="5">
        <f>MAX(tbl_Fact[[#This Row],[TotalBiscuitsMade]],tbl_Fact[[#This Row],[GoodMadeBiscuits]])</f>
        <v>552905</v>
      </c>
      <c r="M2898" s="5">
        <f>IF(tbl_Fact[[#This Row],[Operating_Hours]]&gt;0,tbl_Fact[[#This Row],[Operating_Hours]]*51840,0)</f>
        <v>576.00001716613804</v>
      </c>
    </row>
    <row r="2899" spans="1:13" hidden="1" x14ac:dyDescent="0.2">
      <c r="A2899" t="s">
        <v>5</v>
      </c>
      <c r="B2899" s="1">
        <v>44393.959988425922</v>
      </c>
      <c r="C2899" s="1">
        <v>44393.968240740738</v>
      </c>
      <c r="D2899">
        <v>11.8833332061768</v>
      </c>
      <c r="E2899">
        <v>560760</v>
      </c>
      <c r="F2899">
        <v>123652</v>
      </c>
      <c r="G2899" t="s">
        <v>44</v>
      </c>
      <c r="H2899" t="s">
        <v>25</v>
      </c>
      <c r="I2899">
        <f>tbl_Fact[[#This Row],[Duration]] / 60</f>
        <v>0.19805555343628001</v>
      </c>
      <c r="J2899">
        <f>IF(OR(G2899="Run Time", G2899="CC (Changeover Cleaning)"), I2899, 0)</f>
        <v>0</v>
      </c>
      <c r="K2899">
        <f>IF(G2899&lt;&gt;"PM (Maintenance)", I2899, 0)</f>
        <v>0.19805555343628001</v>
      </c>
      <c r="L2899" s="5">
        <f>MAX(tbl_Fact[[#This Row],[TotalBiscuitsMade]],tbl_Fact[[#This Row],[GoodMadeBiscuits]])</f>
        <v>560760</v>
      </c>
      <c r="M2899" s="5">
        <f>IF(tbl_Fact[[#This Row],[Operating_Hours]]&gt;0,tbl_Fact[[#This Row],[Operating_Hours]]*51840,0)</f>
        <v>0</v>
      </c>
    </row>
    <row r="2900" spans="1:13" hidden="1" x14ac:dyDescent="0.2">
      <c r="A2900" t="s">
        <v>10</v>
      </c>
      <c r="B2900" s="1">
        <v>44393.967638888891</v>
      </c>
      <c r="C2900" s="1">
        <v>44393.9684375</v>
      </c>
      <c r="D2900">
        <v>1.1500333547592201</v>
      </c>
      <c r="E2900">
        <v>0</v>
      </c>
      <c r="F2900">
        <v>380</v>
      </c>
      <c r="G2900" t="s">
        <v>43</v>
      </c>
      <c r="H2900" t="s">
        <v>25</v>
      </c>
      <c r="I2900">
        <f>tbl_Fact[[#This Row],[Duration]] / 60</f>
        <v>1.9167222579320336E-2</v>
      </c>
      <c r="J2900">
        <f>IF(OR(G2900="Run Time", G2900="CC (Changeover Cleaning)"), I2900, 0)</f>
        <v>1.9167222579320336E-2</v>
      </c>
      <c r="K2900">
        <f>IF(G2900&lt;&gt;"PM (Maintenance)", I2900, 0)</f>
        <v>1.9167222579320336E-2</v>
      </c>
      <c r="L2900" s="5">
        <f>MAX(tbl_Fact[[#This Row],[TotalBiscuitsMade]],tbl_Fact[[#This Row],[GoodMadeBiscuits]])</f>
        <v>380</v>
      </c>
      <c r="M2900" s="5">
        <f>IF(tbl_Fact[[#This Row],[Operating_Hours]]&gt;0,tbl_Fact[[#This Row],[Operating_Hours]]*51840,0)</f>
        <v>993.62881851196619</v>
      </c>
    </row>
    <row r="2901" spans="1:13" hidden="1" x14ac:dyDescent="0.2">
      <c r="A2901" t="s">
        <v>5</v>
      </c>
      <c r="B2901" s="1">
        <v>44393.968240740738</v>
      </c>
      <c r="C2901" s="1">
        <v>44393.968692129631</v>
      </c>
      <c r="D2901">
        <v>0.64999997615814198</v>
      </c>
      <c r="E2901">
        <v>560715</v>
      </c>
      <c r="F2901">
        <v>123703</v>
      </c>
      <c r="G2901" t="s">
        <v>43</v>
      </c>
      <c r="H2901" t="s">
        <v>25</v>
      </c>
      <c r="I2901">
        <f>tbl_Fact[[#This Row],[Duration]] / 60</f>
        <v>1.0833332935969033E-2</v>
      </c>
      <c r="J2901">
        <f>IF(OR(G2901="Run Time", G2901="CC (Changeover Cleaning)"), I2901, 0)</f>
        <v>1.0833332935969033E-2</v>
      </c>
      <c r="K2901">
        <f>IF(G2901&lt;&gt;"PM (Maintenance)", I2901, 0)</f>
        <v>1.0833332935969033E-2</v>
      </c>
      <c r="L2901" s="5">
        <f>MAX(tbl_Fact[[#This Row],[TotalBiscuitsMade]],tbl_Fact[[#This Row],[GoodMadeBiscuits]])</f>
        <v>560715</v>
      </c>
      <c r="M2901" s="5">
        <f>IF(tbl_Fact[[#This Row],[Operating_Hours]]&gt;0,tbl_Fact[[#This Row],[Operating_Hours]]*51840,0)</f>
        <v>561.59997940063465</v>
      </c>
    </row>
    <row r="2902" spans="1:13" hidden="1" x14ac:dyDescent="0.2">
      <c r="A2902" t="s">
        <v>10</v>
      </c>
      <c r="B2902" s="1">
        <v>44393.9684375</v>
      </c>
      <c r="C2902" s="1">
        <v>44393.971678240741</v>
      </c>
      <c r="D2902">
        <v>4.6666998863220197</v>
      </c>
      <c r="E2902">
        <v>0</v>
      </c>
      <c r="F2902">
        <v>18</v>
      </c>
      <c r="G2902" t="s">
        <v>44</v>
      </c>
      <c r="H2902" t="s">
        <v>25</v>
      </c>
      <c r="I2902">
        <f>tbl_Fact[[#This Row],[Duration]] / 60</f>
        <v>7.7778331438700332E-2</v>
      </c>
      <c r="J2902">
        <f>IF(OR(G2902="Run Time", G2902="CC (Changeover Cleaning)"), I2902, 0)</f>
        <v>0</v>
      </c>
      <c r="K2902">
        <f>IF(G2902&lt;&gt;"PM (Maintenance)", I2902, 0)</f>
        <v>7.7778331438700332E-2</v>
      </c>
      <c r="L2902" s="5">
        <f>MAX(tbl_Fact[[#This Row],[TotalBiscuitsMade]],tbl_Fact[[#This Row],[GoodMadeBiscuits]])</f>
        <v>18</v>
      </c>
      <c r="M2902" s="5">
        <f>IF(tbl_Fact[[#This Row],[Operating_Hours]]&gt;0,tbl_Fact[[#This Row],[Operating_Hours]]*51840,0)</f>
        <v>0</v>
      </c>
    </row>
    <row r="2903" spans="1:13" hidden="1" x14ac:dyDescent="0.2">
      <c r="A2903" t="s">
        <v>5</v>
      </c>
      <c r="B2903" s="1">
        <v>44393.968692129631</v>
      </c>
      <c r="C2903" s="1">
        <v>44393.972037037034</v>
      </c>
      <c r="D2903">
        <v>4.8166666030883798</v>
      </c>
      <c r="E2903">
        <v>563842</v>
      </c>
      <c r="F2903">
        <v>126588</v>
      </c>
      <c r="G2903" t="s">
        <v>44</v>
      </c>
      <c r="H2903" t="s">
        <v>25</v>
      </c>
      <c r="I2903">
        <f>tbl_Fact[[#This Row],[Duration]] / 60</f>
        <v>8.0277776718139668E-2</v>
      </c>
      <c r="J2903">
        <f>IF(OR(G2903="Run Time", G2903="CC (Changeover Cleaning)"), I2903, 0)</f>
        <v>0</v>
      </c>
      <c r="K2903">
        <f>IF(G2903&lt;&gt;"PM (Maintenance)", I2903, 0)</f>
        <v>8.0277776718139668E-2</v>
      </c>
      <c r="L2903" s="5">
        <f>MAX(tbl_Fact[[#This Row],[TotalBiscuitsMade]],tbl_Fact[[#This Row],[GoodMadeBiscuits]])</f>
        <v>563842</v>
      </c>
      <c r="M2903" s="5">
        <f>IF(tbl_Fact[[#This Row],[Operating_Hours]]&gt;0,tbl_Fact[[#This Row],[Operating_Hours]]*51840,0)</f>
        <v>0</v>
      </c>
    </row>
    <row r="2904" spans="1:13" hidden="1" x14ac:dyDescent="0.2">
      <c r="A2904" t="s">
        <v>10</v>
      </c>
      <c r="B2904" s="1">
        <v>44393.971678240741</v>
      </c>
      <c r="C2904" s="1">
        <v>44393.973645833335</v>
      </c>
      <c r="D2904">
        <v>2.8417167663574201</v>
      </c>
      <c r="E2904">
        <v>0</v>
      </c>
      <c r="F2904">
        <v>5</v>
      </c>
      <c r="G2904" t="s">
        <v>43</v>
      </c>
      <c r="H2904" t="s">
        <v>25</v>
      </c>
      <c r="I2904">
        <f>tbl_Fact[[#This Row],[Duration]] / 60</f>
        <v>4.7361946105957002E-2</v>
      </c>
      <c r="J2904">
        <f>IF(OR(G2904="Run Time", G2904="CC (Changeover Cleaning)"), I2904, 0)</f>
        <v>4.7361946105957002E-2</v>
      </c>
      <c r="K2904">
        <f>IF(G2904&lt;&gt;"PM (Maintenance)", I2904, 0)</f>
        <v>4.7361946105957002E-2</v>
      </c>
      <c r="L2904" s="5">
        <f>MAX(tbl_Fact[[#This Row],[TotalBiscuitsMade]],tbl_Fact[[#This Row],[GoodMadeBiscuits]])</f>
        <v>5</v>
      </c>
      <c r="M2904" s="5">
        <f>IF(tbl_Fact[[#This Row],[Operating_Hours]]&gt;0,tbl_Fact[[#This Row],[Operating_Hours]]*51840,0)</f>
        <v>2455.2432861328111</v>
      </c>
    </row>
    <row r="2905" spans="1:13" hidden="1" x14ac:dyDescent="0.2">
      <c r="A2905" t="s">
        <v>5</v>
      </c>
      <c r="B2905" s="1">
        <v>44393.972037037034</v>
      </c>
      <c r="C2905" s="1">
        <v>44393.973877314813</v>
      </c>
      <c r="D2905">
        <v>2.6500000953674299</v>
      </c>
      <c r="E2905">
        <v>563503</v>
      </c>
      <c r="F2905">
        <v>126682</v>
      </c>
      <c r="G2905" t="s">
        <v>43</v>
      </c>
      <c r="H2905" t="s">
        <v>25</v>
      </c>
      <c r="I2905">
        <f>tbl_Fact[[#This Row],[Duration]] / 60</f>
        <v>4.416666825612383E-2</v>
      </c>
      <c r="J2905">
        <f>IF(OR(G2905="Run Time", G2905="CC (Changeover Cleaning)"), I2905, 0)</f>
        <v>4.416666825612383E-2</v>
      </c>
      <c r="K2905">
        <f>IF(G2905&lt;&gt;"PM (Maintenance)", I2905, 0)</f>
        <v>4.416666825612383E-2</v>
      </c>
      <c r="L2905" s="5">
        <f>MAX(tbl_Fact[[#This Row],[TotalBiscuitsMade]],tbl_Fact[[#This Row],[GoodMadeBiscuits]])</f>
        <v>563503</v>
      </c>
      <c r="M2905" s="5">
        <f>IF(tbl_Fact[[#This Row],[Operating_Hours]]&gt;0,tbl_Fact[[#This Row],[Operating_Hours]]*51840,0)</f>
        <v>2289.6000823974591</v>
      </c>
    </row>
    <row r="2906" spans="1:13" hidden="1" x14ac:dyDescent="0.2">
      <c r="A2906" t="s">
        <v>10</v>
      </c>
      <c r="B2906" s="1">
        <v>44393.973645833335</v>
      </c>
      <c r="C2906" s="1">
        <v>44394.03402777778</v>
      </c>
      <c r="D2906">
        <v>86.943565368652301</v>
      </c>
      <c r="E2906">
        <v>0</v>
      </c>
      <c r="F2906">
        <v>172</v>
      </c>
      <c r="G2906" t="s">
        <v>44</v>
      </c>
      <c r="H2906" t="s">
        <v>25</v>
      </c>
      <c r="I2906">
        <f>tbl_Fact[[#This Row],[Duration]] / 60</f>
        <v>1.4490594228108717</v>
      </c>
      <c r="J2906">
        <f>IF(OR(G2906="Run Time", G2906="CC (Changeover Cleaning)"), I2906, 0)</f>
        <v>0</v>
      </c>
      <c r="K2906">
        <f>IF(G2906&lt;&gt;"PM (Maintenance)", I2906, 0)</f>
        <v>1.4490594228108717</v>
      </c>
      <c r="L2906" s="5">
        <f>MAX(tbl_Fact[[#This Row],[TotalBiscuitsMade]],tbl_Fact[[#This Row],[GoodMadeBiscuits]])</f>
        <v>172</v>
      </c>
      <c r="M2906" s="5">
        <f>IF(tbl_Fact[[#This Row],[Operating_Hours]]&gt;0,tbl_Fact[[#This Row],[Operating_Hours]]*51840,0)</f>
        <v>0</v>
      </c>
    </row>
    <row r="2907" spans="1:13" hidden="1" x14ac:dyDescent="0.2">
      <c r="A2907" t="s">
        <v>5</v>
      </c>
      <c r="B2907" s="1">
        <v>44393.973877314813</v>
      </c>
      <c r="C2907" s="1">
        <v>44393.97519675926</v>
      </c>
      <c r="D2907">
        <v>1.8999999761581401</v>
      </c>
      <c r="E2907">
        <v>564655</v>
      </c>
      <c r="F2907">
        <v>127503</v>
      </c>
      <c r="G2907" t="s">
        <v>44</v>
      </c>
      <c r="H2907" t="s">
        <v>25</v>
      </c>
      <c r="I2907">
        <f>tbl_Fact[[#This Row],[Duration]] / 60</f>
        <v>3.1666666269302333E-2</v>
      </c>
      <c r="J2907">
        <f>IF(OR(G2907="Run Time", G2907="CC (Changeover Cleaning)"), I2907, 0)</f>
        <v>0</v>
      </c>
      <c r="K2907">
        <f>IF(G2907&lt;&gt;"PM (Maintenance)", I2907, 0)</f>
        <v>3.1666666269302333E-2</v>
      </c>
      <c r="L2907" s="5">
        <f>MAX(tbl_Fact[[#This Row],[TotalBiscuitsMade]],tbl_Fact[[#This Row],[GoodMadeBiscuits]])</f>
        <v>564655</v>
      </c>
      <c r="M2907" s="5">
        <f>IF(tbl_Fact[[#This Row],[Operating_Hours]]&gt;0,tbl_Fact[[#This Row],[Operating_Hours]]*51840,0)</f>
        <v>0</v>
      </c>
    </row>
    <row r="2908" spans="1:13" hidden="1" x14ac:dyDescent="0.2">
      <c r="A2908" t="s">
        <v>5</v>
      </c>
      <c r="B2908" s="1">
        <v>44393.97519675926</v>
      </c>
      <c r="C2908" s="1">
        <v>44393.978900462964</v>
      </c>
      <c r="D2908">
        <v>5.3333334922790501</v>
      </c>
      <c r="E2908">
        <v>564909</v>
      </c>
      <c r="F2908">
        <v>127781</v>
      </c>
      <c r="G2908" t="s">
        <v>43</v>
      </c>
      <c r="H2908" t="s">
        <v>25</v>
      </c>
      <c r="I2908">
        <f>tbl_Fact[[#This Row],[Duration]] / 60</f>
        <v>8.8888891537984169E-2</v>
      </c>
      <c r="J2908">
        <f>IF(OR(G2908="Run Time", G2908="CC (Changeover Cleaning)"), I2908, 0)</f>
        <v>8.8888891537984169E-2</v>
      </c>
      <c r="K2908">
        <f>IF(G2908&lt;&gt;"PM (Maintenance)", I2908, 0)</f>
        <v>8.8888891537984169E-2</v>
      </c>
      <c r="L2908" s="5">
        <f>MAX(tbl_Fact[[#This Row],[TotalBiscuitsMade]],tbl_Fact[[#This Row],[GoodMadeBiscuits]])</f>
        <v>564909</v>
      </c>
      <c r="M2908" s="5">
        <f>IF(tbl_Fact[[#This Row],[Operating_Hours]]&gt;0,tbl_Fact[[#This Row],[Operating_Hours]]*51840,0)</f>
        <v>4608.0001373290997</v>
      </c>
    </row>
    <row r="2909" spans="1:13" hidden="1" x14ac:dyDescent="0.2">
      <c r="A2909" t="s">
        <v>5</v>
      </c>
      <c r="B2909" s="1">
        <v>44393.978900462964</v>
      </c>
      <c r="C2909" s="1">
        <v>44393.98474537037</v>
      </c>
      <c r="D2909">
        <v>8.4166669845581108</v>
      </c>
      <c r="E2909">
        <v>570128</v>
      </c>
      <c r="F2909">
        <v>133179</v>
      </c>
      <c r="G2909" t="s">
        <v>44</v>
      </c>
      <c r="H2909" t="s">
        <v>25</v>
      </c>
      <c r="I2909">
        <f>tbl_Fact[[#This Row],[Duration]] / 60</f>
        <v>0.14027778307596853</v>
      </c>
      <c r="J2909">
        <f>IF(OR(G2909="Run Time", G2909="CC (Changeover Cleaning)"), I2909, 0)</f>
        <v>0</v>
      </c>
      <c r="K2909">
        <f>IF(G2909&lt;&gt;"PM (Maintenance)", I2909, 0)</f>
        <v>0.14027778307596853</v>
      </c>
      <c r="L2909" s="5">
        <f>MAX(tbl_Fact[[#This Row],[TotalBiscuitsMade]],tbl_Fact[[#This Row],[GoodMadeBiscuits]])</f>
        <v>570128</v>
      </c>
      <c r="M2909" s="5">
        <f>IF(tbl_Fact[[#This Row],[Operating_Hours]]&gt;0,tbl_Fact[[#This Row],[Operating_Hours]]*51840,0)</f>
        <v>0</v>
      </c>
    </row>
    <row r="2910" spans="1:13" hidden="1" x14ac:dyDescent="0.2">
      <c r="A2910" t="s">
        <v>5</v>
      </c>
      <c r="B2910" s="1">
        <v>44393.98474537037</v>
      </c>
      <c r="C2910" s="1">
        <v>44393.986875000002</v>
      </c>
      <c r="D2910">
        <v>3.0666666030883798</v>
      </c>
      <c r="E2910">
        <v>570631</v>
      </c>
      <c r="F2910">
        <v>133487</v>
      </c>
      <c r="G2910" t="s">
        <v>43</v>
      </c>
      <c r="H2910" t="s">
        <v>25</v>
      </c>
      <c r="I2910">
        <f>tbl_Fact[[#This Row],[Duration]] / 60</f>
        <v>5.1111110051472994E-2</v>
      </c>
      <c r="J2910">
        <f>IF(OR(G2910="Run Time", G2910="CC (Changeover Cleaning)"), I2910, 0)</f>
        <v>5.1111110051472994E-2</v>
      </c>
      <c r="K2910">
        <f>IF(G2910&lt;&gt;"PM (Maintenance)", I2910, 0)</f>
        <v>5.1111110051472994E-2</v>
      </c>
      <c r="L2910" s="5">
        <f>MAX(tbl_Fact[[#This Row],[TotalBiscuitsMade]],tbl_Fact[[#This Row],[GoodMadeBiscuits]])</f>
        <v>570631</v>
      </c>
      <c r="M2910" s="5">
        <f>IF(tbl_Fact[[#This Row],[Operating_Hours]]&gt;0,tbl_Fact[[#This Row],[Operating_Hours]]*51840,0)</f>
        <v>2649.5999450683598</v>
      </c>
    </row>
    <row r="2911" spans="1:13" hidden="1" x14ac:dyDescent="0.2">
      <c r="A2911" t="s">
        <v>5</v>
      </c>
      <c r="B2911" s="1">
        <v>44393.986875000002</v>
      </c>
      <c r="C2911" s="1">
        <v>44393.991481481484</v>
      </c>
      <c r="D2911">
        <v>6.6333332061767596</v>
      </c>
      <c r="E2911">
        <v>574388</v>
      </c>
      <c r="F2911">
        <v>137261</v>
      </c>
      <c r="G2911" t="s">
        <v>44</v>
      </c>
      <c r="H2911" t="s">
        <v>25</v>
      </c>
      <c r="I2911">
        <f>tbl_Fact[[#This Row],[Duration]] / 60</f>
        <v>0.11055555343627933</v>
      </c>
      <c r="J2911">
        <f>IF(OR(G2911="Run Time", G2911="CC (Changeover Cleaning)"), I2911, 0)</f>
        <v>0</v>
      </c>
      <c r="K2911">
        <f>IF(G2911&lt;&gt;"PM (Maintenance)", I2911, 0)</f>
        <v>0.11055555343627933</v>
      </c>
      <c r="L2911" s="5">
        <f>MAX(tbl_Fact[[#This Row],[TotalBiscuitsMade]],tbl_Fact[[#This Row],[GoodMadeBiscuits]])</f>
        <v>574388</v>
      </c>
      <c r="M2911" s="5">
        <f>IF(tbl_Fact[[#This Row],[Operating_Hours]]&gt;0,tbl_Fact[[#This Row],[Operating_Hours]]*51840,0)</f>
        <v>0</v>
      </c>
    </row>
    <row r="2912" spans="1:13" hidden="1" x14ac:dyDescent="0.2">
      <c r="A2912" t="s">
        <v>5</v>
      </c>
      <c r="B2912" s="1">
        <v>44393.991481481484</v>
      </c>
      <c r="C2912" s="1">
        <v>44393.992268518516</v>
      </c>
      <c r="D2912">
        <v>1.13333332538605</v>
      </c>
      <c r="E2912">
        <v>574436</v>
      </c>
      <c r="F2912">
        <v>137405</v>
      </c>
      <c r="G2912" t="s">
        <v>43</v>
      </c>
      <c r="H2912" t="s">
        <v>25</v>
      </c>
      <c r="I2912">
        <f>tbl_Fact[[#This Row],[Duration]] / 60</f>
        <v>1.8888888756434168E-2</v>
      </c>
      <c r="J2912">
        <f>IF(OR(G2912="Run Time", G2912="CC (Changeover Cleaning)"), I2912, 0)</f>
        <v>1.8888888756434168E-2</v>
      </c>
      <c r="K2912">
        <f>IF(G2912&lt;&gt;"PM (Maintenance)", I2912, 0)</f>
        <v>1.8888888756434168E-2</v>
      </c>
      <c r="L2912" s="5">
        <f>MAX(tbl_Fact[[#This Row],[TotalBiscuitsMade]],tbl_Fact[[#This Row],[GoodMadeBiscuits]])</f>
        <v>574436</v>
      </c>
      <c r="M2912" s="5">
        <f>IF(tbl_Fact[[#This Row],[Operating_Hours]]&gt;0,tbl_Fact[[#This Row],[Operating_Hours]]*51840,0)</f>
        <v>979.19999313354731</v>
      </c>
    </row>
    <row r="2913" spans="1:13" hidden="1" x14ac:dyDescent="0.2">
      <c r="A2913" t="s">
        <v>5</v>
      </c>
      <c r="B2913" s="1">
        <v>44393.992268518516</v>
      </c>
      <c r="C2913" s="1">
        <v>44393.992731481485</v>
      </c>
      <c r="D2913">
        <v>0.66666668653488204</v>
      </c>
      <c r="E2913">
        <v>574765</v>
      </c>
      <c r="F2913">
        <v>137594</v>
      </c>
      <c r="G2913" t="s">
        <v>44</v>
      </c>
      <c r="H2913" t="s">
        <v>25</v>
      </c>
      <c r="I2913">
        <f>tbl_Fact[[#This Row],[Duration]] / 60</f>
        <v>1.1111111442248033E-2</v>
      </c>
      <c r="J2913">
        <f>IF(OR(G2913="Run Time", G2913="CC (Changeover Cleaning)"), I2913, 0)</f>
        <v>0</v>
      </c>
      <c r="K2913">
        <f>IF(G2913&lt;&gt;"PM (Maintenance)", I2913, 0)</f>
        <v>1.1111111442248033E-2</v>
      </c>
      <c r="L2913" s="5">
        <f>MAX(tbl_Fact[[#This Row],[TotalBiscuitsMade]],tbl_Fact[[#This Row],[GoodMadeBiscuits]])</f>
        <v>574765</v>
      </c>
      <c r="M2913" s="5">
        <f>IF(tbl_Fact[[#This Row],[Operating_Hours]]&gt;0,tbl_Fact[[#This Row],[Operating_Hours]]*51840,0)</f>
        <v>0</v>
      </c>
    </row>
    <row r="2914" spans="1:13" hidden="1" x14ac:dyDescent="0.2">
      <c r="A2914" t="s">
        <v>5</v>
      </c>
      <c r="B2914" s="1">
        <v>44393.992731481485</v>
      </c>
      <c r="C2914" s="1">
        <v>44393.995833333334</v>
      </c>
      <c r="D2914">
        <v>4.4666666984558097</v>
      </c>
      <c r="E2914">
        <v>575100</v>
      </c>
      <c r="F2914">
        <v>137546</v>
      </c>
      <c r="G2914" t="s">
        <v>43</v>
      </c>
      <c r="H2914" t="s">
        <v>25</v>
      </c>
      <c r="I2914">
        <f>tbl_Fact[[#This Row],[Duration]] / 60</f>
        <v>7.4444444974263488E-2</v>
      </c>
      <c r="J2914">
        <f>IF(OR(G2914="Run Time", G2914="CC (Changeover Cleaning)"), I2914, 0)</f>
        <v>7.4444444974263488E-2</v>
      </c>
      <c r="K2914">
        <f>IF(G2914&lt;&gt;"PM (Maintenance)", I2914, 0)</f>
        <v>7.4444444974263488E-2</v>
      </c>
      <c r="L2914" s="5">
        <f>MAX(tbl_Fact[[#This Row],[TotalBiscuitsMade]],tbl_Fact[[#This Row],[GoodMadeBiscuits]])</f>
        <v>575100</v>
      </c>
      <c r="M2914" s="5">
        <f>IF(tbl_Fact[[#This Row],[Operating_Hours]]&gt;0,tbl_Fact[[#This Row],[Operating_Hours]]*51840,0)</f>
        <v>3859.2000274658194</v>
      </c>
    </row>
    <row r="2915" spans="1:13" hidden="1" x14ac:dyDescent="0.2">
      <c r="A2915" t="s">
        <v>5</v>
      </c>
      <c r="B2915" s="1">
        <v>44393.995833333334</v>
      </c>
      <c r="C2915" s="1">
        <v>44393.998541666668</v>
      </c>
      <c r="D2915">
        <v>3.9000000953674299</v>
      </c>
      <c r="E2915">
        <v>577591</v>
      </c>
      <c r="F2915">
        <v>140407</v>
      </c>
      <c r="G2915" t="s">
        <v>44</v>
      </c>
      <c r="H2915" t="s">
        <v>25</v>
      </c>
      <c r="I2915">
        <f>tbl_Fact[[#This Row],[Duration]] / 60</f>
        <v>6.5000001589457165E-2</v>
      </c>
      <c r="J2915">
        <f>IF(OR(G2915="Run Time", G2915="CC (Changeover Cleaning)"), I2915, 0)</f>
        <v>0</v>
      </c>
      <c r="K2915">
        <f>IF(G2915&lt;&gt;"PM (Maintenance)", I2915, 0)</f>
        <v>6.5000001589457165E-2</v>
      </c>
      <c r="L2915" s="5">
        <f>MAX(tbl_Fact[[#This Row],[TotalBiscuitsMade]],tbl_Fact[[#This Row],[GoodMadeBiscuits]])</f>
        <v>577591</v>
      </c>
      <c r="M2915" s="5">
        <f>IF(tbl_Fact[[#This Row],[Operating_Hours]]&gt;0,tbl_Fact[[#This Row],[Operating_Hours]]*51840,0)</f>
        <v>0</v>
      </c>
    </row>
    <row r="2916" spans="1:13" hidden="1" x14ac:dyDescent="0.2">
      <c r="A2916" t="s">
        <v>5</v>
      </c>
      <c r="B2916" s="1">
        <v>44393.998541666668</v>
      </c>
      <c r="C2916" s="1">
        <v>44393.998912037037</v>
      </c>
      <c r="D2916">
        <v>0.53333336114883401</v>
      </c>
      <c r="E2916">
        <v>577397</v>
      </c>
      <c r="F2916">
        <v>140094</v>
      </c>
      <c r="G2916" t="s">
        <v>43</v>
      </c>
      <c r="H2916" t="s">
        <v>25</v>
      </c>
      <c r="I2916">
        <f>tbl_Fact[[#This Row],[Duration]] / 60</f>
        <v>8.8888893524805661E-3</v>
      </c>
      <c r="J2916">
        <f>IF(OR(G2916="Run Time", G2916="CC (Changeover Cleaning)"), I2916, 0)</f>
        <v>8.8888893524805661E-3</v>
      </c>
      <c r="K2916">
        <f>IF(G2916&lt;&gt;"PM (Maintenance)", I2916, 0)</f>
        <v>8.8888893524805661E-3</v>
      </c>
      <c r="L2916" s="5">
        <f>MAX(tbl_Fact[[#This Row],[TotalBiscuitsMade]],tbl_Fact[[#This Row],[GoodMadeBiscuits]])</f>
        <v>577397</v>
      </c>
      <c r="M2916" s="5">
        <f>IF(tbl_Fact[[#This Row],[Operating_Hours]]&gt;0,tbl_Fact[[#This Row],[Operating_Hours]]*51840,0)</f>
        <v>460.80002403259255</v>
      </c>
    </row>
    <row r="2917" spans="1:13" hidden="1" x14ac:dyDescent="0.2">
      <c r="A2917" t="s">
        <v>5</v>
      </c>
      <c r="B2917" s="1">
        <v>44393.998912037037</v>
      </c>
      <c r="C2917" s="1">
        <v>44393.999571759261</v>
      </c>
      <c r="D2917">
        <v>0.94999998807907104</v>
      </c>
      <c r="E2917">
        <v>577838</v>
      </c>
      <c r="F2917">
        <v>140773</v>
      </c>
      <c r="G2917" t="s">
        <v>44</v>
      </c>
      <c r="H2917" t="s">
        <v>25</v>
      </c>
      <c r="I2917">
        <f>tbl_Fact[[#This Row],[Duration]] / 60</f>
        <v>1.5833333134651184E-2</v>
      </c>
      <c r="J2917">
        <f>IF(OR(G2917="Run Time", G2917="CC (Changeover Cleaning)"), I2917, 0)</f>
        <v>0</v>
      </c>
      <c r="K2917">
        <f>IF(G2917&lt;&gt;"PM (Maintenance)", I2917, 0)</f>
        <v>1.5833333134651184E-2</v>
      </c>
      <c r="L2917" s="5">
        <f>MAX(tbl_Fact[[#This Row],[TotalBiscuitsMade]],tbl_Fact[[#This Row],[GoodMadeBiscuits]])</f>
        <v>577838</v>
      </c>
      <c r="M2917" s="5">
        <f>IF(tbl_Fact[[#This Row],[Operating_Hours]]&gt;0,tbl_Fact[[#This Row],[Operating_Hours]]*51840,0)</f>
        <v>0</v>
      </c>
    </row>
    <row r="2918" spans="1:13" hidden="1" x14ac:dyDescent="0.2">
      <c r="A2918" t="s">
        <v>5</v>
      </c>
      <c r="B2918" s="1">
        <v>44393.999571759261</v>
      </c>
      <c r="C2918" s="1">
        <v>44394.002476851849</v>
      </c>
      <c r="D2918">
        <v>4.1833333969116202</v>
      </c>
      <c r="E2918">
        <v>577971</v>
      </c>
      <c r="F2918">
        <v>140976</v>
      </c>
      <c r="G2918" t="s">
        <v>43</v>
      </c>
      <c r="H2918" t="s">
        <v>25</v>
      </c>
      <c r="I2918">
        <f>tbl_Fact[[#This Row],[Duration]] / 60</f>
        <v>6.972222328186034E-2</v>
      </c>
      <c r="J2918">
        <f>IF(OR(G2918="Run Time", G2918="CC (Changeover Cleaning)"), I2918, 0)</f>
        <v>6.972222328186034E-2</v>
      </c>
      <c r="K2918">
        <f>IF(G2918&lt;&gt;"PM (Maintenance)", I2918, 0)</f>
        <v>6.972222328186034E-2</v>
      </c>
      <c r="L2918" s="5">
        <f>MAX(tbl_Fact[[#This Row],[TotalBiscuitsMade]],tbl_Fact[[#This Row],[GoodMadeBiscuits]])</f>
        <v>577971</v>
      </c>
      <c r="M2918" s="5">
        <f>IF(tbl_Fact[[#This Row],[Operating_Hours]]&gt;0,tbl_Fact[[#This Row],[Operating_Hours]]*51840,0)</f>
        <v>3614.4000549316402</v>
      </c>
    </row>
    <row r="2919" spans="1:13" hidden="1" x14ac:dyDescent="0.2">
      <c r="A2919" t="s">
        <v>5</v>
      </c>
      <c r="B2919" s="1">
        <v>44393.999571759261</v>
      </c>
      <c r="C2919" s="1">
        <v>44393.999571759261</v>
      </c>
      <c r="D2919">
        <v>0</v>
      </c>
      <c r="E2919">
        <v>578088</v>
      </c>
      <c r="F2919">
        <v>140952</v>
      </c>
      <c r="G2919" t="s">
        <v>43</v>
      </c>
      <c r="H2919" t="s">
        <v>25</v>
      </c>
      <c r="I2919">
        <f>tbl_Fact[[#This Row],[Duration]] / 60</f>
        <v>0</v>
      </c>
      <c r="J2919">
        <f>IF(OR(G2919="Run Time", G2919="CC (Changeover Cleaning)"), I2919, 0)</f>
        <v>0</v>
      </c>
      <c r="K2919">
        <f>IF(G2919&lt;&gt;"PM (Maintenance)", I2919, 0)</f>
        <v>0</v>
      </c>
      <c r="L2919" s="5">
        <f>MAX(tbl_Fact[[#This Row],[TotalBiscuitsMade]],tbl_Fact[[#This Row],[GoodMadeBiscuits]])</f>
        <v>578088</v>
      </c>
      <c r="M2919" s="5">
        <f>IF(tbl_Fact[[#This Row],[Operating_Hours]]&gt;0,tbl_Fact[[#This Row],[Operating_Hours]]*51840,0)</f>
        <v>0</v>
      </c>
    </row>
    <row r="2920" spans="1:13" hidden="1" x14ac:dyDescent="0.2">
      <c r="A2920" t="s">
        <v>5</v>
      </c>
      <c r="B2920" s="1">
        <v>44394.002476851849</v>
      </c>
      <c r="C2920" s="1">
        <v>44394.00341435185</v>
      </c>
      <c r="D2920">
        <v>1.3500000238418599</v>
      </c>
      <c r="E2920">
        <v>578132</v>
      </c>
      <c r="F2920">
        <v>141288</v>
      </c>
      <c r="G2920" t="s">
        <v>44</v>
      </c>
      <c r="H2920" t="s">
        <v>25</v>
      </c>
      <c r="I2920">
        <f>tbl_Fact[[#This Row],[Duration]] / 60</f>
        <v>2.2500000397364332E-2</v>
      </c>
      <c r="J2920">
        <f>IF(OR(G2920="Run Time", G2920="CC (Changeover Cleaning)"), I2920, 0)</f>
        <v>0</v>
      </c>
      <c r="K2920">
        <f>IF(G2920&lt;&gt;"PM (Maintenance)", I2920, 0)</f>
        <v>2.2500000397364332E-2</v>
      </c>
      <c r="L2920" s="5">
        <f>MAX(tbl_Fact[[#This Row],[TotalBiscuitsMade]],tbl_Fact[[#This Row],[GoodMadeBiscuits]])</f>
        <v>578132</v>
      </c>
      <c r="M2920" s="5">
        <f>IF(tbl_Fact[[#This Row],[Operating_Hours]]&gt;0,tbl_Fact[[#This Row],[Operating_Hours]]*51840,0)</f>
        <v>0</v>
      </c>
    </row>
    <row r="2921" spans="1:13" hidden="1" x14ac:dyDescent="0.2">
      <c r="A2921" t="s">
        <v>5</v>
      </c>
      <c r="B2921" s="1">
        <v>44394.00341435185</v>
      </c>
      <c r="C2921" s="1">
        <v>44394.004537037035</v>
      </c>
      <c r="D2921">
        <v>1.61666667461395</v>
      </c>
      <c r="E2921">
        <v>578167</v>
      </c>
      <c r="F2921">
        <v>141246</v>
      </c>
      <c r="G2921" t="s">
        <v>43</v>
      </c>
      <c r="H2921" t="s">
        <v>25</v>
      </c>
      <c r="I2921">
        <f>tbl_Fact[[#This Row],[Duration]] / 60</f>
        <v>2.6944444576899165E-2</v>
      </c>
      <c r="J2921">
        <f>IF(OR(G2921="Run Time", G2921="CC (Changeover Cleaning)"), I2921, 0)</f>
        <v>2.6944444576899165E-2</v>
      </c>
      <c r="K2921">
        <f>IF(G2921&lt;&gt;"PM (Maintenance)", I2921, 0)</f>
        <v>2.6944444576899165E-2</v>
      </c>
      <c r="L2921" s="5">
        <f>MAX(tbl_Fact[[#This Row],[TotalBiscuitsMade]],tbl_Fact[[#This Row],[GoodMadeBiscuits]])</f>
        <v>578167</v>
      </c>
      <c r="M2921" s="5">
        <f>IF(tbl_Fact[[#This Row],[Operating_Hours]]&gt;0,tbl_Fact[[#This Row],[Operating_Hours]]*51840,0)</f>
        <v>1396.8000068664528</v>
      </c>
    </row>
    <row r="2922" spans="1:13" hidden="1" x14ac:dyDescent="0.2">
      <c r="A2922" t="s">
        <v>5</v>
      </c>
      <c r="B2922" s="1">
        <v>44394.004537037035</v>
      </c>
      <c r="C2922" s="1">
        <v>44394.00508101852</v>
      </c>
      <c r="D2922">
        <v>0.78333336114883401</v>
      </c>
      <c r="E2922">
        <v>578720</v>
      </c>
      <c r="F2922">
        <v>141834</v>
      </c>
      <c r="G2922" t="s">
        <v>44</v>
      </c>
      <c r="H2922" t="s">
        <v>25</v>
      </c>
      <c r="I2922">
        <f>tbl_Fact[[#This Row],[Duration]] / 60</f>
        <v>1.3055556019147234E-2</v>
      </c>
      <c r="J2922">
        <f>IF(OR(G2922="Run Time", G2922="CC (Changeover Cleaning)"), I2922, 0)</f>
        <v>0</v>
      </c>
      <c r="K2922">
        <f>IF(G2922&lt;&gt;"PM (Maintenance)", I2922, 0)</f>
        <v>1.3055556019147234E-2</v>
      </c>
      <c r="L2922" s="5">
        <f>MAX(tbl_Fact[[#This Row],[TotalBiscuitsMade]],tbl_Fact[[#This Row],[GoodMadeBiscuits]])</f>
        <v>578720</v>
      </c>
      <c r="M2922" s="5">
        <f>IF(tbl_Fact[[#This Row],[Operating_Hours]]&gt;0,tbl_Fact[[#This Row],[Operating_Hours]]*51840,0)</f>
        <v>0</v>
      </c>
    </row>
    <row r="2923" spans="1:13" hidden="1" x14ac:dyDescent="0.2">
      <c r="A2923" t="s">
        <v>5</v>
      </c>
      <c r="B2923" s="1">
        <v>44394.00508101852</v>
      </c>
      <c r="C2923" s="1">
        <v>44394.005277777775</v>
      </c>
      <c r="D2923">
        <v>0.28333333134651201</v>
      </c>
      <c r="E2923">
        <v>578892</v>
      </c>
      <c r="F2923">
        <v>141622</v>
      </c>
      <c r="G2923" t="s">
        <v>43</v>
      </c>
      <c r="H2923" t="s">
        <v>25</v>
      </c>
      <c r="I2923">
        <f>tbl_Fact[[#This Row],[Duration]] / 60</f>
        <v>4.7222221891085334E-3</v>
      </c>
      <c r="J2923">
        <f>IF(OR(G2923="Run Time", G2923="CC (Changeover Cleaning)"), I2923, 0)</f>
        <v>4.7222221891085334E-3</v>
      </c>
      <c r="K2923">
        <f>IF(G2923&lt;&gt;"PM (Maintenance)", I2923, 0)</f>
        <v>4.7222221891085334E-3</v>
      </c>
      <c r="L2923" s="5">
        <f>MAX(tbl_Fact[[#This Row],[TotalBiscuitsMade]],tbl_Fact[[#This Row],[GoodMadeBiscuits]])</f>
        <v>578892</v>
      </c>
      <c r="M2923" s="5">
        <f>IF(tbl_Fact[[#This Row],[Operating_Hours]]&gt;0,tbl_Fact[[#This Row],[Operating_Hours]]*51840,0)</f>
        <v>244.79999828338637</v>
      </c>
    </row>
    <row r="2924" spans="1:13" hidden="1" x14ac:dyDescent="0.2">
      <c r="A2924" t="s">
        <v>5</v>
      </c>
      <c r="B2924" s="1">
        <v>44394.005277777775</v>
      </c>
      <c r="C2924" s="1">
        <v>44394.025520833333</v>
      </c>
      <c r="D2924">
        <v>29.149999618530298</v>
      </c>
      <c r="E2924">
        <v>599445</v>
      </c>
      <c r="F2924">
        <v>162155</v>
      </c>
      <c r="G2924" t="s">
        <v>44</v>
      </c>
      <c r="H2924" t="s">
        <v>25</v>
      </c>
      <c r="I2924">
        <f>tbl_Fact[[#This Row],[Duration]] / 60</f>
        <v>0.48583332697550496</v>
      </c>
      <c r="J2924">
        <f>IF(OR(G2924="Run Time", G2924="CC (Changeover Cleaning)"), I2924, 0)</f>
        <v>0</v>
      </c>
      <c r="K2924">
        <f>IF(G2924&lt;&gt;"PM (Maintenance)", I2924, 0)</f>
        <v>0.48583332697550496</v>
      </c>
      <c r="L2924" s="5">
        <f>MAX(tbl_Fact[[#This Row],[TotalBiscuitsMade]],tbl_Fact[[#This Row],[GoodMadeBiscuits]])</f>
        <v>599445</v>
      </c>
      <c r="M2924" s="5">
        <f>IF(tbl_Fact[[#This Row],[Operating_Hours]]&gt;0,tbl_Fact[[#This Row],[Operating_Hours]]*51840,0)</f>
        <v>0</v>
      </c>
    </row>
    <row r="2925" spans="1:13" hidden="1" x14ac:dyDescent="0.2">
      <c r="A2925" t="s">
        <v>5</v>
      </c>
      <c r="B2925" s="1">
        <v>44394.025520833333</v>
      </c>
      <c r="C2925" s="1">
        <v>44394.026412037034</v>
      </c>
      <c r="D2925">
        <v>1.2833333015441899</v>
      </c>
      <c r="E2925">
        <v>599455</v>
      </c>
      <c r="F2925">
        <v>162195</v>
      </c>
      <c r="G2925" t="s">
        <v>43</v>
      </c>
      <c r="H2925" t="s">
        <v>25</v>
      </c>
      <c r="I2925">
        <f>tbl_Fact[[#This Row],[Duration]] / 60</f>
        <v>2.1388888359069831E-2</v>
      </c>
      <c r="J2925">
        <f>IF(OR(G2925="Run Time", G2925="CC (Changeover Cleaning)"), I2925, 0)</f>
        <v>2.1388888359069831E-2</v>
      </c>
      <c r="K2925">
        <f>IF(G2925&lt;&gt;"PM (Maintenance)", I2925, 0)</f>
        <v>2.1388888359069831E-2</v>
      </c>
      <c r="L2925" s="5">
        <f>MAX(tbl_Fact[[#This Row],[TotalBiscuitsMade]],tbl_Fact[[#This Row],[GoodMadeBiscuits]])</f>
        <v>599455</v>
      </c>
      <c r="M2925" s="5">
        <f>IF(tbl_Fact[[#This Row],[Operating_Hours]]&gt;0,tbl_Fact[[#This Row],[Operating_Hours]]*51840,0)</f>
        <v>1108.7999725341801</v>
      </c>
    </row>
    <row r="2926" spans="1:13" hidden="1" x14ac:dyDescent="0.2">
      <c r="A2926" t="s">
        <v>5</v>
      </c>
      <c r="B2926" s="1">
        <v>44394.026412037034</v>
      </c>
      <c r="C2926" s="1">
        <v>44394.034074074072</v>
      </c>
      <c r="D2926">
        <v>11.0333337783813</v>
      </c>
      <c r="E2926">
        <v>606819</v>
      </c>
      <c r="F2926">
        <v>169869</v>
      </c>
      <c r="G2926" t="s">
        <v>44</v>
      </c>
      <c r="H2926" t="s">
        <v>25</v>
      </c>
      <c r="I2926">
        <f>tbl_Fact[[#This Row],[Duration]] / 60</f>
        <v>0.18388889630635499</v>
      </c>
      <c r="J2926">
        <f>IF(OR(G2926="Run Time", G2926="CC (Changeover Cleaning)"), I2926, 0)</f>
        <v>0</v>
      </c>
      <c r="K2926">
        <f>IF(G2926&lt;&gt;"PM (Maintenance)", I2926, 0)</f>
        <v>0.18388889630635499</v>
      </c>
      <c r="L2926" s="5">
        <f>MAX(tbl_Fact[[#This Row],[TotalBiscuitsMade]],tbl_Fact[[#This Row],[GoodMadeBiscuits]])</f>
        <v>606819</v>
      </c>
      <c r="M2926" s="5">
        <f>IF(tbl_Fact[[#This Row],[Operating_Hours]]&gt;0,tbl_Fact[[#This Row],[Operating_Hours]]*51840,0)</f>
        <v>0</v>
      </c>
    </row>
    <row r="2927" spans="1:13" hidden="1" x14ac:dyDescent="0.2">
      <c r="A2927" t="s">
        <v>10</v>
      </c>
      <c r="B2927" s="1">
        <v>44394.03402777778</v>
      </c>
      <c r="C2927" s="1">
        <v>44394.036226851851</v>
      </c>
      <c r="D2927">
        <v>3.1750500202178999</v>
      </c>
      <c r="E2927">
        <v>0</v>
      </c>
      <c r="F2927">
        <v>452</v>
      </c>
      <c r="G2927" t="s">
        <v>43</v>
      </c>
      <c r="H2927" t="s">
        <v>25</v>
      </c>
      <c r="I2927">
        <f>tbl_Fact[[#This Row],[Duration]] / 60</f>
        <v>5.2917500336964997E-2</v>
      </c>
      <c r="J2927">
        <f>IF(OR(G2927="Run Time", G2927="CC (Changeover Cleaning)"), I2927, 0)</f>
        <v>5.2917500336964997E-2</v>
      </c>
      <c r="K2927">
        <f>IF(G2927&lt;&gt;"PM (Maintenance)", I2927, 0)</f>
        <v>5.2917500336964997E-2</v>
      </c>
      <c r="L2927" s="5">
        <f>MAX(tbl_Fact[[#This Row],[TotalBiscuitsMade]],tbl_Fact[[#This Row],[GoodMadeBiscuits]])</f>
        <v>452</v>
      </c>
      <c r="M2927" s="5">
        <f>IF(tbl_Fact[[#This Row],[Operating_Hours]]&gt;0,tbl_Fact[[#This Row],[Operating_Hours]]*51840,0)</f>
        <v>2743.2432174682654</v>
      </c>
    </row>
    <row r="2928" spans="1:13" hidden="1" x14ac:dyDescent="0.2">
      <c r="A2928" t="s">
        <v>5</v>
      </c>
      <c r="B2928" s="1">
        <v>44394.034074074072</v>
      </c>
      <c r="C2928" s="1">
        <v>44394.036377314813</v>
      </c>
      <c r="D2928">
        <v>3.3166666030883798</v>
      </c>
      <c r="E2928">
        <v>607206</v>
      </c>
      <c r="F2928">
        <v>169708</v>
      </c>
      <c r="G2928" t="s">
        <v>43</v>
      </c>
      <c r="H2928" t="s">
        <v>25</v>
      </c>
      <c r="I2928">
        <f>tbl_Fact[[#This Row],[Duration]] / 60</f>
        <v>5.5277776718139666E-2</v>
      </c>
      <c r="J2928">
        <f>IF(OR(G2928="Run Time", G2928="CC (Changeover Cleaning)"), I2928, 0)</f>
        <v>5.5277776718139666E-2</v>
      </c>
      <c r="K2928">
        <f>IF(G2928&lt;&gt;"PM (Maintenance)", I2928, 0)</f>
        <v>5.5277776718139666E-2</v>
      </c>
      <c r="L2928" s="5">
        <f>MAX(tbl_Fact[[#This Row],[TotalBiscuitsMade]],tbl_Fact[[#This Row],[GoodMadeBiscuits]])</f>
        <v>607206</v>
      </c>
      <c r="M2928" s="5">
        <f>IF(tbl_Fact[[#This Row],[Operating_Hours]]&gt;0,tbl_Fact[[#This Row],[Operating_Hours]]*51840,0)</f>
        <v>2865.5999450683603</v>
      </c>
    </row>
    <row r="2929" spans="1:13" hidden="1" x14ac:dyDescent="0.2">
      <c r="A2929" t="s">
        <v>10</v>
      </c>
      <c r="B2929" s="1">
        <v>44394.036226851851</v>
      </c>
      <c r="C2929" s="1">
        <v>44394.058495370373</v>
      </c>
      <c r="D2929">
        <v>32.058784484863303</v>
      </c>
      <c r="E2929">
        <v>0</v>
      </c>
      <c r="F2929">
        <v>20</v>
      </c>
      <c r="G2929" t="s">
        <v>44</v>
      </c>
      <c r="H2929" t="s">
        <v>25</v>
      </c>
      <c r="I2929">
        <f>tbl_Fact[[#This Row],[Duration]] / 60</f>
        <v>0.53431307474772172</v>
      </c>
      <c r="J2929">
        <f>IF(OR(G2929="Run Time", G2929="CC (Changeover Cleaning)"), I2929, 0)</f>
        <v>0</v>
      </c>
      <c r="K2929">
        <f>IF(G2929&lt;&gt;"PM (Maintenance)", I2929, 0)</f>
        <v>0.53431307474772172</v>
      </c>
      <c r="L2929" s="5">
        <f>MAX(tbl_Fact[[#This Row],[TotalBiscuitsMade]],tbl_Fact[[#This Row],[GoodMadeBiscuits]])</f>
        <v>20</v>
      </c>
      <c r="M2929" s="5">
        <f>IF(tbl_Fact[[#This Row],[Operating_Hours]]&gt;0,tbl_Fact[[#This Row],[Operating_Hours]]*51840,0)</f>
        <v>0</v>
      </c>
    </row>
    <row r="2930" spans="1:13" hidden="1" x14ac:dyDescent="0.2">
      <c r="A2930" t="s">
        <v>5</v>
      </c>
      <c r="B2930" s="1">
        <v>44394.036377314813</v>
      </c>
      <c r="C2930" s="1">
        <v>44394.037152777775</v>
      </c>
      <c r="D2930">
        <v>1.11666667461395</v>
      </c>
      <c r="E2930">
        <v>607571</v>
      </c>
      <c r="F2930">
        <v>170123</v>
      </c>
      <c r="G2930" t="s">
        <v>44</v>
      </c>
      <c r="H2930" t="s">
        <v>25</v>
      </c>
      <c r="I2930">
        <f>tbl_Fact[[#This Row],[Duration]] / 60</f>
        <v>1.8611111243565834E-2</v>
      </c>
      <c r="J2930">
        <f>IF(OR(G2930="Run Time", G2930="CC (Changeover Cleaning)"), I2930, 0)</f>
        <v>0</v>
      </c>
      <c r="K2930">
        <f>IF(G2930&lt;&gt;"PM (Maintenance)", I2930, 0)</f>
        <v>1.8611111243565834E-2</v>
      </c>
      <c r="L2930" s="5">
        <f>MAX(tbl_Fact[[#This Row],[TotalBiscuitsMade]],tbl_Fact[[#This Row],[GoodMadeBiscuits]])</f>
        <v>607571</v>
      </c>
      <c r="M2930" s="5">
        <f>IF(tbl_Fact[[#This Row],[Operating_Hours]]&gt;0,tbl_Fact[[#This Row],[Operating_Hours]]*51840,0)</f>
        <v>0</v>
      </c>
    </row>
    <row r="2931" spans="1:13" hidden="1" x14ac:dyDescent="0.2">
      <c r="A2931" t="s">
        <v>5</v>
      </c>
      <c r="B2931" s="1">
        <v>44394.037152777775</v>
      </c>
      <c r="C2931" s="1">
        <v>44394.037719907406</v>
      </c>
      <c r="D2931">
        <v>0.81666666269302401</v>
      </c>
      <c r="E2931">
        <v>607640</v>
      </c>
      <c r="F2931">
        <v>170144</v>
      </c>
      <c r="G2931" t="s">
        <v>43</v>
      </c>
      <c r="H2931" t="s">
        <v>25</v>
      </c>
      <c r="I2931">
        <f>tbl_Fact[[#This Row],[Duration]] / 60</f>
        <v>1.3611111044883734E-2</v>
      </c>
      <c r="J2931">
        <f>IF(OR(G2931="Run Time", G2931="CC (Changeover Cleaning)"), I2931, 0)</f>
        <v>1.3611111044883734E-2</v>
      </c>
      <c r="K2931">
        <f>IF(G2931&lt;&gt;"PM (Maintenance)", I2931, 0)</f>
        <v>1.3611111044883734E-2</v>
      </c>
      <c r="L2931" s="5">
        <f>MAX(tbl_Fact[[#This Row],[TotalBiscuitsMade]],tbl_Fact[[#This Row],[GoodMadeBiscuits]])</f>
        <v>607640</v>
      </c>
      <c r="M2931" s="5">
        <f>IF(tbl_Fact[[#This Row],[Operating_Hours]]&gt;0,tbl_Fact[[#This Row],[Operating_Hours]]*51840,0)</f>
        <v>705.5999965667728</v>
      </c>
    </row>
    <row r="2932" spans="1:13" hidden="1" x14ac:dyDescent="0.2">
      <c r="A2932" t="s">
        <v>5</v>
      </c>
      <c r="B2932" s="1">
        <v>44394.037719907406</v>
      </c>
      <c r="C2932" s="1">
        <v>44394.058391203704</v>
      </c>
      <c r="D2932">
        <v>29.766666412353501</v>
      </c>
      <c r="E2932">
        <v>628365</v>
      </c>
      <c r="F2932">
        <v>190952</v>
      </c>
      <c r="G2932" t="s">
        <v>44</v>
      </c>
      <c r="H2932" t="s">
        <v>25</v>
      </c>
      <c r="I2932">
        <f>tbl_Fact[[#This Row],[Duration]] / 60</f>
        <v>0.49611110687255838</v>
      </c>
      <c r="J2932">
        <f>IF(OR(G2932="Run Time", G2932="CC (Changeover Cleaning)"), I2932, 0)</f>
        <v>0</v>
      </c>
      <c r="K2932">
        <f>IF(G2932&lt;&gt;"PM (Maintenance)", I2932, 0)</f>
        <v>0.49611110687255838</v>
      </c>
      <c r="L2932" s="5">
        <f>MAX(tbl_Fact[[#This Row],[TotalBiscuitsMade]],tbl_Fact[[#This Row],[GoodMadeBiscuits]])</f>
        <v>628365</v>
      </c>
      <c r="M2932" s="5">
        <f>IF(tbl_Fact[[#This Row],[Operating_Hours]]&gt;0,tbl_Fact[[#This Row],[Operating_Hours]]*51840,0)</f>
        <v>0</v>
      </c>
    </row>
    <row r="2933" spans="1:13" hidden="1" x14ac:dyDescent="0.2">
      <c r="A2933" t="s">
        <v>5</v>
      </c>
      <c r="B2933" s="1">
        <v>44394.058391203704</v>
      </c>
      <c r="C2933" s="1">
        <v>44394.07236111111</v>
      </c>
      <c r="D2933">
        <v>20.1166667938232</v>
      </c>
      <c r="E2933">
        <v>628299</v>
      </c>
      <c r="F2933">
        <v>191219</v>
      </c>
      <c r="G2933" t="s">
        <v>43</v>
      </c>
      <c r="H2933" t="s">
        <v>25</v>
      </c>
      <c r="I2933">
        <f>tbl_Fact[[#This Row],[Duration]] / 60</f>
        <v>0.33527777989705332</v>
      </c>
      <c r="J2933">
        <f>IF(OR(G2933="Run Time", G2933="CC (Changeover Cleaning)"), I2933, 0)</f>
        <v>0.33527777989705332</v>
      </c>
      <c r="K2933">
        <f>IF(G2933&lt;&gt;"PM (Maintenance)", I2933, 0)</f>
        <v>0.33527777989705332</v>
      </c>
      <c r="L2933" s="5">
        <f>MAX(tbl_Fact[[#This Row],[TotalBiscuitsMade]],tbl_Fact[[#This Row],[GoodMadeBiscuits]])</f>
        <v>628299</v>
      </c>
      <c r="M2933" s="5">
        <f>IF(tbl_Fact[[#This Row],[Operating_Hours]]&gt;0,tbl_Fact[[#This Row],[Operating_Hours]]*51840,0)</f>
        <v>17380.800109863245</v>
      </c>
    </row>
    <row r="2934" spans="1:13" hidden="1" x14ac:dyDescent="0.2">
      <c r="A2934" t="s">
        <v>10</v>
      </c>
      <c r="B2934" s="1">
        <v>44394.058495370373</v>
      </c>
      <c r="C2934" s="1">
        <v>44394.059247685182</v>
      </c>
      <c r="D2934">
        <v>1.0916666984558101</v>
      </c>
      <c r="E2934">
        <v>0</v>
      </c>
      <c r="F2934">
        <v>246</v>
      </c>
      <c r="G2934" t="s">
        <v>43</v>
      </c>
      <c r="H2934" t="s">
        <v>25</v>
      </c>
      <c r="I2934">
        <f>tbl_Fact[[#This Row],[Duration]] / 60</f>
        <v>1.81944449742635E-2</v>
      </c>
      <c r="J2934">
        <f>IF(OR(G2934="Run Time", G2934="CC (Changeover Cleaning)"), I2934, 0)</f>
        <v>1.81944449742635E-2</v>
      </c>
      <c r="K2934">
        <f>IF(G2934&lt;&gt;"PM (Maintenance)", I2934, 0)</f>
        <v>1.81944449742635E-2</v>
      </c>
      <c r="L2934" s="5">
        <f>MAX(tbl_Fact[[#This Row],[TotalBiscuitsMade]],tbl_Fact[[#This Row],[GoodMadeBiscuits]])</f>
        <v>246</v>
      </c>
      <c r="M2934" s="5">
        <f>IF(tbl_Fact[[#This Row],[Operating_Hours]]&gt;0,tbl_Fact[[#This Row],[Operating_Hours]]*51840,0)</f>
        <v>943.20002746581986</v>
      </c>
    </row>
    <row r="2935" spans="1:13" hidden="1" x14ac:dyDescent="0.2">
      <c r="A2935" t="s">
        <v>10</v>
      </c>
      <c r="B2935" s="1">
        <v>44394.059247685182</v>
      </c>
      <c r="C2935" s="1">
        <v>44394.073680555557</v>
      </c>
      <c r="D2935">
        <v>20.783617019653299</v>
      </c>
      <c r="E2935">
        <v>0</v>
      </c>
      <c r="F2935">
        <v>94</v>
      </c>
      <c r="G2935" t="s">
        <v>44</v>
      </c>
      <c r="H2935" t="s">
        <v>25</v>
      </c>
      <c r="I2935">
        <f>tbl_Fact[[#This Row],[Duration]] / 60</f>
        <v>0.34639361699422166</v>
      </c>
      <c r="J2935">
        <f>IF(OR(G2935="Run Time", G2935="CC (Changeover Cleaning)"), I2935, 0)</f>
        <v>0</v>
      </c>
      <c r="K2935">
        <f>IF(G2935&lt;&gt;"PM (Maintenance)", I2935, 0)</f>
        <v>0.34639361699422166</v>
      </c>
      <c r="L2935" s="5">
        <f>MAX(tbl_Fact[[#This Row],[TotalBiscuitsMade]],tbl_Fact[[#This Row],[GoodMadeBiscuits]])</f>
        <v>94</v>
      </c>
      <c r="M2935" s="5">
        <f>IF(tbl_Fact[[#This Row],[Operating_Hours]]&gt;0,tbl_Fact[[#This Row],[Operating_Hours]]*51840,0)</f>
        <v>0</v>
      </c>
    </row>
    <row r="2936" spans="1:13" hidden="1" x14ac:dyDescent="0.2">
      <c r="A2936" t="s">
        <v>5</v>
      </c>
      <c r="B2936" s="1">
        <v>44394.07236111111</v>
      </c>
      <c r="C2936" s="1">
        <v>44394.073807870373</v>
      </c>
      <c r="D2936">
        <v>2.0833332538604701</v>
      </c>
      <c r="E2936">
        <v>629546</v>
      </c>
      <c r="F2936">
        <v>192262</v>
      </c>
      <c r="G2936" t="s">
        <v>44</v>
      </c>
      <c r="H2936" t="s">
        <v>25</v>
      </c>
      <c r="I2936">
        <f>tbl_Fact[[#This Row],[Duration]] / 60</f>
        <v>3.4722220897674502E-2</v>
      </c>
      <c r="J2936">
        <f>IF(OR(G2936="Run Time", G2936="CC (Changeover Cleaning)"), I2936, 0)</f>
        <v>0</v>
      </c>
      <c r="K2936">
        <f>IF(G2936&lt;&gt;"PM (Maintenance)", I2936, 0)</f>
        <v>3.4722220897674502E-2</v>
      </c>
      <c r="L2936" s="5">
        <f>MAX(tbl_Fact[[#This Row],[TotalBiscuitsMade]],tbl_Fact[[#This Row],[GoodMadeBiscuits]])</f>
        <v>629546</v>
      </c>
      <c r="M2936" s="5">
        <f>IF(tbl_Fact[[#This Row],[Operating_Hours]]&gt;0,tbl_Fact[[#This Row],[Operating_Hours]]*51840,0)</f>
        <v>0</v>
      </c>
    </row>
    <row r="2937" spans="1:13" hidden="1" x14ac:dyDescent="0.2">
      <c r="A2937" t="s">
        <v>10</v>
      </c>
      <c r="B2937" s="1">
        <v>44394.073680555557</v>
      </c>
      <c r="C2937" s="1">
        <v>44394.096365740741</v>
      </c>
      <c r="D2937">
        <v>32.659114837646499</v>
      </c>
      <c r="E2937">
        <v>0</v>
      </c>
      <c r="F2937">
        <v>187</v>
      </c>
      <c r="G2937" t="s">
        <v>43</v>
      </c>
      <c r="H2937" t="s">
        <v>25</v>
      </c>
      <c r="I2937">
        <f>tbl_Fact[[#This Row],[Duration]] / 60</f>
        <v>0.54431858062744165</v>
      </c>
      <c r="J2937">
        <f>IF(OR(G2937="Run Time", G2937="CC (Changeover Cleaning)"), I2937, 0)</f>
        <v>0.54431858062744165</v>
      </c>
      <c r="K2937">
        <f>IF(G2937&lt;&gt;"PM (Maintenance)", I2937, 0)</f>
        <v>0.54431858062744165</v>
      </c>
      <c r="L2937" s="5">
        <f>MAX(tbl_Fact[[#This Row],[TotalBiscuitsMade]],tbl_Fact[[#This Row],[GoodMadeBiscuits]])</f>
        <v>187</v>
      </c>
      <c r="M2937" s="5">
        <f>IF(tbl_Fact[[#This Row],[Operating_Hours]]&gt;0,tbl_Fact[[#This Row],[Operating_Hours]]*51840,0)</f>
        <v>28217.475219726573</v>
      </c>
    </row>
    <row r="2938" spans="1:13" hidden="1" x14ac:dyDescent="0.2">
      <c r="A2938" t="s">
        <v>5</v>
      </c>
      <c r="B2938" s="1">
        <v>44394.073807870373</v>
      </c>
      <c r="C2938" s="1">
        <v>44394.097719907404</v>
      </c>
      <c r="D2938">
        <v>34.433334350585902</v>
      </c>
      <c r="E2938">
        <v>629518</v>
      </c>
      <c r="F2938">
        <v>192318</v>
      </c>
      <c r="G2938" t="s">
        <v>43</v>
      </c>
      <c r="H2938" t="s">
        <v>25</v>
      </c>
      <c r="I2938">
        <f>tbl_Fact[[#This Row],[Duration]] / 60</f>
        <v>0.57388890584309837</v>
      </c>
      <c r="J2938">
        <f>IF(OR(G2938="Run Time", G2938="CC (Changeover Cleaning)"), I2938, 0)</f>
        <v>0.57388890584309837</v>
      </c>
      <c r="K2938">
        <f>IF(G2938&lt;&gt;"PM (Maintenance)", I2938, 0)</f>
        <v>0.57388890584309837</v>
      </c>
      <c r="L2938" s="5">
        <f>MAX(tbl_Fact[[#This Row],[TotalBiscuitsMade]],tbl_Fact[[#This Row],[GoodMadeBiscuits]])</f>
        <v>629518</v>
      </c>
      <c r="M2938" s="5">
        <f>IF(tbl_Fact[[#This Row],[Operating_Hours]]&gt;0,tbl_Fact[[#This Row],[Operating_Hours]]*51840,0)</f>
        <v>29750.400878906221</v>
      </c>
    </row>
    <row r="2939" spans="1:13" hidden="1" x14ac:dyDescent="0.2">
      <c r="A2939" t="s">
        <v>10</v>
      </c>
      <c r="B2939" s="1">
        <v>44394.096365740741</v>
      </c>
      <c r="C2939" s="1">
        <v>44394.096377314818</v>
      </c>
      <c r="D2939">
        <v>1.6633333638310401E-2</v>
      </c>
      <c r="E2939">
        <v>0</v>
      </c>
      <c r="F2939">
        <v>216</v>
      </c>
      <c r="G2939" t="s">
        <v>44</v>
      </c>
      <c r="H2939" t="s">
        <v>25</v>
      </c>
      <c r="I2939">
        <f>tbl_Fact[[#This Row],[Duration]] / 60</f>
        <v>2.7722222730517336E-4</v>
      </c>
      <c r="J2939">
        <f>IF(OR(G2939="Run Time", G2939="CC (Changeover Cleaning)"), I2939, 0)</f>
        <v>0</v>
      </c>
      <c r="K2939">
        <f>IF(G2939&lt;&gt;"PM (Maintenance)", I2939, 0)</f>
        <v>2.7722222730517336E-4</v>
      </c>
      <c r="L2939" s="5">
        <f>MAX(tbl_Fact[[#This Row],[TotalBiscuitsMade]],tbl_Fact[[#This Row],[GoodMadeBiscuits]])</f>
        <v>216</v>
      </c>
      <c r="M2939" s="5">
        <f>IF(tbl_Fact[[#This Row],[Operating_Hours]]&gt;0,tbl_Fact[[#This Row],[Operating_Hours]]*51840,0)</f>
        <v>0</v>
      </c>
    </row>
    <row r="2940" spans="1:13" hidden="1" x14ac:dyDescent="0.2">
      <c r="A2940" t="s">
        <v>10</v>
      </c>
      <c r="B2940" s="1">
        <v>44394.096377314818</v>
      </c>
      <c r="C2940" s="1">
        <v>44394.097685185188</v>
      </c>
      <c r="D2940">
        <v>1.88326668739319</v>
      </c>
      <c r="E2940">
        <v>0</v>
      </c>
      <c r="F2940">
        <v>14</v>
      </c>
      <c r="G2940" t="s">
        <v>43</v>
      </c>
      <c r="H2940" t="s">
        <v>25</v>
      </c>
      <c r="I2940">
        <f>tbl_Fact[[#This Row],[Duration]] / 60</f>
        <v>3.1387778123219835E-2</v>
      </c>
      <c r="J2940">
        <f>IF(OR(G2940="Run Time", G2940="CC (Changeover Cleaning)"), I2940, 0)</f>
        <v>3.1387778123219835E-2</v>
      </c>
      <c r="K2940">
        <f>IF(G2940&lt;&gt;"PM (Maintenance)", I2940, 0)</f>
        <v>3.1387778123219835E-2</v>
      </c>
      <c r="L2940" s="5">
        <f>MAX(tbl_Fact[[#This Row],[TotalBiscuitsMade]],tbl_Fact[[#This Row],[GoodMadeBiscuits]])</f>
        <v>14</v>
      </c>
      <c r="M2940" s="5">
        <f>IF(tbl_Fact[[#This Row],[Operating_Hours]]&gt;0,tbl_Fact[[#This Row],[Operating_Hours]]*51840,0)</f>
        <v>1627.1424179077162</v>
      </c>
    </row>
    <row r="2941" spans="1:13" hidden="1" x14ac:dyDescent="0.2">
      <c r="A2941" t="s">
        <v>10</v>
      </c>
      <c r="B2941" s="1">
        <v>44394.097685185188</v>
      </c>
      <c r="C2941" s="1">
        <v>44394.216446759259</v>
      </c>
      <c r="D2941">
        <v>171.01921081543</v>
      </c>
      <c r="E2941">
        <v>0</v>
      </c>
      <c r="F2941">
        <v>499</v>
      </c>
      <c r="G2941" t="s">
        <v>44</v>
      </c>
      <c r="H2941" t="s">
        <v>25</v>
      </c>
      <c r="I2941">
        <f>tbl_Fact[[#This Row],[Duration]] / 60</f>
        <v>2.8503201802571665</v>
      </c>
      <c r="J2941">
        <f>IF(OR(G2941="Run Time", G2941="CC (Changeover Cleaning)"), I2941, 0)</f>
        <v>0</v>
      </c>
      <c r="K2941">
        <f>IF(G2941&lt;&gt;"PM (Maintenance)", I2941, 0)</f>
        <v>2.8503201802571665</v>
      </c>
      <c r="L2941" s="5">
        <f>MAX(tbl_Fact[[#This Row],[TotalBiscuitsMade]],tbl_Fact[[#This Row],[GoodMadeBiscuits]])</f>
        <v>499</v>
      </c>
      <c r="M2941" s="5">
        <f>IF(tbl_Fact[[#This Row],[Operating_Hours]]&gt;0,tbl_Fact[[#This Row],[Operating_Hours]]*51840,0)</f>
        <v>0</v>
      </c>
    </row>
    <row r="2942" spans="1:13" hidden="1" x14ac:dyDescent="0.2">
      <c r="A2942" t="s">
        <v>5</v>
      </c>
      <c r="B2942" s="1">
        <v>44394.097719907404</v>
      </c>
      <c r="C2942" s="1">
        <v>44394.154664351852</v>
      </c>
      <c r="D2942">
        <v>82</v>
      </c>
      <c r="E2942">
        <v>687607</v>
      </c>
      <c r="F2942">
        <v>250460</v>
      </c>
      <c r="G2942" t="s">
        <v>44</v>
      </c>
      <c r="H2942" t="s">
        <v>25</v>
      </c>
      <c r="I2942">
        <f>tbl_Fact[[#This Row],[Duration]] / 60</f>
        <v>1.3666666666666667</v>
      </c>
      <c r="J2942">
        <f>IF(OR(G2942="Run Time", G2942="CC (Changeover Cleaning)"), I2942, 0)</f>
        <v>0</v>
      </c>
      <c r="K2942">
        <f>IF(G2942&lt;&gt;"PM (Maintenance)", I2942, 0)</f>
        <v>1.3666666666666667</v>
      </c>
      <c r="L2942" s="5">
        <f>MAX(tbl_Fact[[#This Row],[TotalBiscuitsMade]],tbl_Fact[[#This Row],[GoodMadeBiscuits]])</f>
        <v>687607</v>
      </c>
      <c r="M2942" s="5">
        <f>IF(tbl_Fact[[#This Row],[Operating_Hours]]&gt;0,tbl_Fact[[#This Row],[Operating_Hours]]*51840,0)</f>
        <v>0</v>
      </c>
    </row>
    <row r="2943" spans="1:13" hidden="1" x14ac:dyDescent="0.2">
      <c r="A2943" t="s">
        <v>5</v>
      </c>
      <c r="B2943" s="1">
        <v>44394.154664351852</v>
      </c>
      <c r="C2943" s="1">
        <v>44394.156435185185</v>
      </c>
      <c r="D2943">
        <v>2.5499999523162802</v>
      </c>
      <c r="E2943">
        <v>687336</v>
      </c>
      <c r="F2943">
        <v>250314</v>
      </c>
      <c r="G2943" t="s">
        <v>43</v>
      </c>
      <c r="H2943" t="s">
        <v>25</v>
      </c>
      <c r="I2943">
        <f>tbl_Fact[[#This Row],[Duration]] / 60</f>
        <v>4.2499999205271338E-2</v>
      </c>
      <c r="J2943">
        <f>IF(OR(G2943="Run Time", G2943="CC (Changeover Cleaning)"), I2943, 0)</f>
        <v>4.2499999205271338E-2</v>
      </c>
      <c r="K2943">
        <f>IF(G2943&lt;&gt;"PM (Maintenance)", I2943, 0)</f>
        <v>4.2499999205271338E-2</v>
      </c>
      <c r="L2943" s="5">
        <f>MAX(tbl_Fact[[#This Row],[TotalBiscuitsMade]],tbl_Fact[[#This Row],[GoodMadeBiscuits]])</f>
        <v>687336</v>
      </c>
      <c r="M2943" s="5">
        <f>IF(tbl_Fact[[#This Row],[Operating_Hours]]&gt;0,tbl_Fact[[#This Row],[Operating_Hours]]*51840,0)</f>
        <v>2203.1999588012663</v>
      </c>
    </row>
    <row r="2944" spans="1:13" hidden="1" x14ac:dyDescent="0.2">
      <c r="A2944" t="s">
        <v>5</v>
      </c>
      <c r="B2944" s="1">
        <v>44394.156435185185</v>
      </c>
      <c r="C2944" s="1">
        <v>44394.157673611109</v>
      </c>
      <c r="D2944">
        <v>1.7833333015441899</v>
      </c>
      <c r="E2944">
        <v>688287</v>
      </c>
      <c r="F2944">
        <v>251325</v>
      </c>
      <c r="G2944" t="s">
        <v>44</v>
      </c>
      <c r="H2944" t="s">
        <v>25</v>
      </c>
      <c r="I2944">
        <f>tbl_Fact[[#This Row],[Duration]] / 60</f>
        <v>2.9722221692403166E-2</v>
      </c>
      <c r="J2944">
        <f>IF(OR(G2944="Run Time", G2944="CC (Changeover Cleaning)"), I2944, 0)</f>
        <v>0</v>
      </c>
      <c r="K2944">
        <f>IF(G2944&lt;&gt;"PM (Maintenance)", I2944, 0)</f>
        <v>2.9722221692403166E-2</v>
      </c>
      <c r="L2944" s="5">
        <f>MAX(tbl_Fact[[#This Row],[TotalBiscuitsMade]],tbl_Fact[[#This Row],[GoodMadeBiscuits]])</f>
        <v>688287</v>
      </c>
      <c r="M2944" s="5">
        <f>IF(tbl_Fact[[#This Row],[Operating_Hours]]&gt;0,tbl_Fact[[#This Row],[Operating_Hours]]*51840,0)</f>
        <v>0</v>
      </c>
    </row>
    <row r="2945" spans="1:13" hidden="1" x14ac:dyDescent="0.2">
      <c r="A2945" t="s">
        <v>5</v>
      </c>
      <c r="B2945" s="1">
        <v>44394.157673611109</v>
      </c>
      <c r="C2945" s="1">
        <v>44394.158148148148</v>
      </c>
      <c r="D2945">
        <v>0.68333333730697599</v>
      </c>
      <c r="E2945">
        <v>688520</v>
      </c>
      <c r="F2945">
        <v>251581</v>
      </c>
      <c r="G2945" t="s">
        <v>43</v>
      </c>
      <c r="H2945" t="s">
        <v>25</v>
      </c>
      <c r="I2945">
        <f>tbl_Fact[[#This Row],[Duration]] / 60</f>
        <v>1.1388888955116267E-2</v>
      </c>
      <c r="J2945">
        <f>IF(OR(G2945="Run Time", G2945="CC (Changeover Cleaning)"), I2945, 0)</f>
        <v>1.1388888955116267E-2</v>
      </c>
      <c r="K2945">
        <f>IF(G2945&lt;&gt;"PM (Maintenance)", I2945, 0)</f>
        <v>1.1388888955116267E-2</v>
      </c>
      <c r="L2945" s="5">
        <f>MAX(tbl_Fact[[#This Row],[TotalBiscuitsMade]],tbl_Fact[[#This Row],[GoodMadeBiscuits]])</f>
        <v>688520</v>
      </c>
      <c r="M2945" s="5">
        <f>IF(tbl_Fact[[#This Row],[Operating_Hours]]&gt;0,tbl_Fact[[#This Row],[Operating_Hours]]*51840,0)</f>
        <v>590.40000343322731</v>
      </c>
    </row>
    <row r="2946" spans="1:13" hidden="1" x14ac:dyDescent="0.2">
      <c r="A2946" t="s">
        <v>5</v>
      </c>
      <c r="B2946" s="1">
        <v>44394.158148148148</v>
      </c>
      <c r="C2946" s="1">
        <v>44394.1716087963</v>
      </c>
      <c r="D2946">
        <v>19.3833332061768</v>
      </c>
      <c r="E2946">
        <v>701485</v>
      </c>
      <c r="F2946">
        <v>264142</v>
      </c>
      <c r="G2946" t="s">
        <v>44</v>
      </c>
      <c r="H2946" t="s">
        <v>25</v>
      </c>
      <c r="I2946">
        <f>tbl_Fact[[#This Row],[Duration]] / 60</f>
        <v>0.32305555343628001</v>
      </c>
      <c r="J2946">
        <f>IF(OR(G2946="Run Time", G2946="CC (Changeover Cleaning)"), I2946, 0)</f>
        <v>0</v>
      </c>
      <c r="K2946">
        <f>IF(G2946&lt;&gt;"PM (Maintenance)", I2946, 0)</f>
        <v>0.32305555343628001</v>
      </c>
      <c r="L2946" s="5">
        <f>MAX(tbl_Fact[[#This Row],[TotalBiscuitsMade]],tbl_Fact[[#This Row],[GoodMadeBiscuits]])</f>
        <v>701485</v>
      </c>
      <c r="M2946" s="5">
        <f>IF(tbl_Fact[[#This Row],[Operating_Hours]]&gt;0,tbl_Fact[[#This Row],[Operating_Hours]]*51840,0)</f>
        <v>0</v>
      </c>
    </row>
    <row r="2947" spans="1:13" hidden="1" x14ac:dyDescent="0.2">
      <c r="A2947" t="s">
        <v>5</v>
      </c>
      <c r="B2947" s="1">
        <v>44394.1716087963</v>
      </c>
      <c r="C2947" s="1">
        <v>44394.17359953704</v>
      </c>
      <c r="D2947">
        <v>2.86666655540466</v>
      </c>
      <c r="E2947">
        <v>701262</v>
      </c>
      <c r="F2947">
        <v>264248</v>
      </c>
      <c r="G2947" t="s">
        <v>43</v>
      </c>
      <c r="H2947" t="s">
        <v>25</v>
      </c>
      <c r="I2947">
        <f>tbl_Fact[[#This Row],[Duration]] / 60</f>
        <v>4.7777775923411002E-2</v>
      </c>
      <c r="J2947">
        <f>IF(OR(G2947="Run Time", G2947="CC (Changeover Cleaning)"), I2947, 0)</f>
        <v>4.7777775923411002E-2</v>
      </c>
      <c r="K2947">
        <f>IF(G2947&lt;&gt;"PM (Maintenance)", I2947, 0)</f>
        <v>4.7777775923411002E-2</v>
      </c>
      <c r="L2947" s="5">
        <f>MAX(tbl_Fact[[#This Row],[TotalBiscuitsMade]],tbl_Fact[[#This Row],[GoodMadeBiscuits]])</f>
        <v>701262</v>
      </c>
      <c r="M2947" s="5">
        <f>IF(tbl_Fact[[#This Row],[Operating_Hours]]&gt;0,tbl_Fact[[#This Row],[Operating_Hours]]*51840,0)</f>
        <v>2476.7999038696262</v>
      </c>
    </row>
    <row r="2948" spans="1:13" hidden="1" x14ac:dyDescent="0.2">
      <c r="A2948" t="s">
        <v>5</v>
      </c>
      <c r="B2948" s="1">
        <v>44394.17359953704</v>
      </c>
      <c r="C2948" s="1">
        <v>44394.174074074072</v>
      </c>
      <c r="D2948">
        <v>0.68333333730697599</v>
      </c>
      <c r="E2948">
        <v>702005</v>
      </c>
      <c r="F2948">
        <v>264901</v>
      </c>
      <c r="G2948" t="s">
        <v>44</v>
      </c>
      <c r="H2948" t="s">
        <v>25</v>
      </c>
      <c r="I2948">
        <f>tbl_Fact[[#This Row],[Duration]] / 60</f>
        <v>1.1388888955116267E-2</v>
      </c>
      <c r="J2948">
        <f>IF(OR(G2948="Run Time", G2948="CC (Changeover Cleaning)"), I2948, 0)</f>
        <v>0</v>
      </c>
      <c r="K2948">
        <f>IF(G2948&lt;&gt;"PM (Maintenance)", I2948, 0)</f>
        <v>1.1388888955116267E-2</v>
      </c>
      <c r="L2948" s="5">
        <f>MAX(tbl_Fact[[#This Row],[TotalBiscuitsMade]],tbl_Fact[[#This Row],[GoodMadeBiscuits]])</f>
        <v>702005</v>
      </c>
      <c r="M2948" s="5">
        <f>IF(tbl_Fact[[#This Row],[Operating_Hours]]&gt;0,tbl_Fact[[#This Row],[Operating_Hours]]*51840,0)</f>
        <v>0</v>
      </c>
    </row>
    <row r="2949" spans="1:13" hidden="1" x14ac:dyDescent="0.2">
      <c r="A2949" t="s">
        <v>5</v>
      </c>
      <c r="B2949" s="1">
        <v>44394.174074074072</v>
      </c>
      <c r="C2949" s="1">
        <v>44394.183599537035</v>
      </c>
      <c r="D2949">
        <v>13.7166662216187</v>
      </c>
      <c r="E2949">
        <v>701971</v>
      </c>
      <c r="F2949">
        <v>264784</v>
      </c>
      <c r="G2949" t="s">
        <v>43</v>
      </c>
      <c r="H2949" t="s">
        <v>25</v>
      </c>
      <c r="I2949">
        <f>tbl_Fact[[#This Row],[Duration]] / 60</f>
        <v>0.22861110369364501</v>
      </c>
      <c r="J2949">
        <f>IF(OR(G2949="Run Time", G2949="CC (Changeover Cleaning)"), I2949, 0)</f>
        <v>0.22861110369364501</v>
      </c>
      <c r="K2949">
        <f>IF(G2949&lt;&gt;"PM (Maintenance)", I2949, 0)</f>
        <v>0.22861110369364501</v>
      </c>
      <c r="L2949" s="5">
        <f>MAX(tbl_Fact[[#This Row],[TotalBiscuitsMade]],tbl_Fact[[#This Row],[GoodMadeBiscuits]])</f>
        <v>701971</v>
      </c>
      <c r="M2949" s="5">
        <f>IF(tbl_Fact[[#This Row],[Operating_Hours]]&gt;0,tbl_Fact[[#This Row],[Operating_Hours]]*51840,0)</f>
        <v>11851.199615478557</v>
      </c>
    </row>
    <row r="2950" spans="1:13" hidden="1" x14ac:dyDescent="0.2">
      <c r="A2950" t="s">
        <v>5</v>
      </c>
      <c r="B2950" s="1">
        <v>44394.183599537035</v>
      </c>
      <c r="C2950" s="1">
        <v>44394.184791666667</v>
      </c>
      <c r="D2950">
        <v>1.7166666984558101</v>
      </c>
      <c r="E2950">
        <v>703251</v>
      </c>
      <c r="F2950">
        <v>265688</v>
      </c>
      <c r="G2950" t="s">
        <v>44</v>
      </c>
      <c r="H2950" t="s">
        <v>25</v>
      </c>
      <c r="I2950">
        <f>tbl_Fact[[#This Row],[Duration]] / 60</f>
        <v>2.8611111640930168E-2</v>
      </c>
      <c r="J2950">
        <f>IF(OR(G2950="Run Time", G2950="CC (Changeover Cleaning)"), I2950, 0)</f>
        <v>0</v>
      </c>
      <c r="K2950">
        <f>IF(G2950&lt;&gt;"PM (Maintenance)", I2950, 0)</f>
        <v>2.8611111640930168E-2</v>
      </c>
      <c r="L2950" s="5">
        <f>MAX(tbl_Fact[[#This Row],[TotalBiscuitsMade]],tbl_Fact[[#This Row],[GoodMadeBiscuits]])</f>
        <v>703251</v>
      </c>
      <c r="M2950" s="5">
        <f>IF(tbl_Fact[[#This Row],[Operating_Hours]]&gt;0,tbl_Fact[[#This Row],[Operating_Hours]]*51840,0)</f>
        <v>0</v>
      </c>
    </row>
    <row r="2951" spans="1:13" hidden="1" x14ac:dyDescent="0.2">
      <c r="A2951" t="s">
        <v>5</v>
      </c>
      <c r="B2951" s="1">
        <v>44394.184791666667</v>
      </c>
      <c r="C2951" s="1">
        <v>44394.186018518521</v>
      </c>
      <c r="D2951">
        <v>1.7666666507720901</v>
      </c>
      <c r="E2951">
        <v>702875</v>
      </c>
      <c r="F2951">
        <v>265900</v>
      </c>
      <c r="G2951" t="s">
        <v>43</v>
      </c>
      <c r="H2951" t="s">
        <v>25</v>
      </c>
      <c r="I2951">
        <f>tbl_Fact[[#This Row],[Duration]] / 60</f>
        <v>2.9444444179534835E-2</v>
      </c>
      <c r="J2951">
        <f>IF(OR(G2951="Run Time", G2951="CC (Changeover Cleaning)"), I2951, 0)</f>
        <v>2.9444444179534835E-2</v>
      </c>
      <c r="K2951">
        <f>IF(G2951&lt;&gt;"PM (Maintenance)", I2951, 0)</f>
        <v>2.9444444179534835E-2</v>
      </c>
      <c r="L2951" s="5">
        <f>MAX(tbl_Fact[[#This Row],[TotalBiscuitsMade]],tbl_Fact[[#This Row],[GoodMadeBiscuits]])</f>
        <v>702875</v>
      </c>
      <c r="M2951" s="5">
        <f>IF(tbl_Fact[[#This Row],[Operating_Hours]]&gt;0,tbl_Fact[[#This Row],[Operating_Hours]]*51840,0)</f>
        <v>1526.3999862670858</v>
      </c>
    </row>
    <row r="2952" spans="1:13" hidden="1" x14ac:dyDescent="0.2">
      <c r="A2952" t="s">
        <v>5</v>
      </c>
      <c r="B2952" s="1">
        <v>44394.186018518521</v>
      </c>
      <c r="C2952" s="1">
        <v>44394.186944444446</v>
      </c>
      <c r="D2952">
        <v>1.3333333730697601</v>
      </c>
      <c r="E2952">
        <v>703303</v>
      </c>
      <c r="F2952">
        <v>266272</v>
      </c>
      <c r="G2952" t="s">
        <v>44</v>
      </c>
      <c r="H2952" t="s">
        <v>25</v>
      </c>
      <c r="I2952">
        <f>tbl_Fact[[#This Row],[Duration]] / 60</f>
        <v>2.2222222884496001E-2</v>
      </c>
      <c r="J2952">
        <f>IF(OR(G2952="Run Time", G2952="CC (Changeover Cleaning)"), I2952, 0)</f>
        <v>0</v>
      </c>
      <c r="K2952">
        <f>IF(G2952&lt;&gt;"PM (Maintenance)", I2952, 0)</f>
        <v>2.2222222884496001E-2</v>
      </c>
      <c r="L2952" s="5">
        <f>MAX(tbl_Fact[[#This Row],[TotalBiscuitsMade]],tbl_Fact[[#This Row],[GoodMadeBiscuits]])</f>
        <v>703303</v>
      </c>
      <c r="M2952" s="5">
        <f>IF(tbl_Fact[[#This Row],[Operating_Hours]]&gt;0,tbl_Fact[[#This Row],[Operating_Hours]]*51840,0)</f>
        <v>0</v>
      </c>
    </row>
    <row r="2953" spans="1:13" hidden="1" x14ac:dyDescent="0.2">
      <c r="A2953" t="s">
        <v>5</v>
      </c>
      <c r="B2953" s="1">
        <v>44394.186944444446</v>
      </c>
      <c r="C2953" s="1">
        <v>44394.188877314817</v>
      </c>
      <c r="D2953">
        <v>2.7833333015441899</v>
      </c>
      <c r="E2953">
        <v>703449</v>
      </c>
      <c r="F2953">
        <v>266351</v>
      </c>
      <c r="G2953" t="s">
        <v>43</v>
      </c>
      <c r="H2953" t="s">
        <v>25</v>
      </c>
      <c r="I2953">
        <f>tbl_Fact[[#This Row],[Duration]] / 60</f>
        <v>4.6388888359069833E-2</v>
      </c>
      <c r="J2953">
        <f>IF(OR(G2953="Run Time", G2953="CC (Changeover Cleaning)"), I2953, 0)</f>
        <v>4.6388888359069833E-2</v>
      </c>
      <c r="K2953">
        <f>IF(G2953&lt;&gt;"PM (Maintenance)", I2953, 0)</f>
        <v>4.6388888359069833E-2</v>
      </c>
      <c r="L2953" s="5">
        <f>MAX(tbl_Fact[[#This Row],[TotalBiscuitsMade]],tbl_Fact[[#This Row],[GoodMadeBiscuits]])</f>
        <v>703449</v>
      </c>
      <c r="M2953" s="5">
        <f>IF(tbl_Fact[[#This Row],[Operating_Hours]]&gt;0,tbl_Fact[[#This Row],[Operating_Hours]]*51840,0)</f>
        <v>2404.7999725341801</v>
      </c>
    </row>
    <row r="2954" spans="1:13" hidden="1" x14ac:dyDescent="0.2">
      <c r="A2954" t="s">
        <v>5</v>
      </c>
      <c r="B2954" s="1">
        <v>44394.188877314817</v>
      </c>
      <c r="C2954" s="1">
        <v>44394.191493055558</v>
      </c>
      <c r="D2954">
        <v>3.7666666507720898</v>
      </c>
      <c r="E2954">
        <v>705682</v>
      </c>
      <c r="F2954">
        <v>268316</v>
      </c>
      <c r="G2954" t="s">
        <v>44</v>
      </c>
      <c r="H2954" t="s">
        <v>25</v>
      </c>
      <c r="I2954">
        <f>tbl_Fact[[#This Row],[Duration]] / 60</f>
        <v>6.2777777512868158E-2</v>
      </c>
      <c r="J2954">
        <f>IF(OR(G2954="Run Time", G2954="CC (Changeover Cleaning)"), I2954, 0)</f>
        <v>0</v>
      </c>
      <c r="K2954">
        <f>IF(G2954&lt;&gt;"PM (Maintenance)", I2954, 0)</f>
        <v>6.2777777512868158E-2</v>
      </c>
      <c r="L2954" s="5">
        <f>MAX(tbl_Fact[[#This Row],[TotalBiscuitsMade]],tbl_Fact[[#This Row],[GoodMadeBiscuits]])</f>
        <v>705682</v>
      </c>
      <c r="M2954" s="5">
        <f>IF(tbl_Fact[[#This Row],[Operating_Hours]]&gt;0,tbl_Fact[[#This Row],[Operating_Hours]]*51840,0)</f>
        <v>0</v>
      </c>
    </row>
    <row r="2955" spans="1:13" hidden="1" x14ac:dyDescent="0.2">
      <c r="A2955" t="s">
        <v>5</v>
      </c>
      <c r="B2955" s="1">
        <v>44394.191493055558</v>
      </c>
      <c r="C2955" s="1">
        <v>44394.192835648151</v>
      </c>
      <c r="D2955">
        <v>1.93333327770233</v>
      </c>
      <c r="E2955">
        <v>705511</v>
      </c>
      <c r="F2955">
        <v>268296</v>
      </c>
      <c r="G2955" t="s">
        <v>43</v>
      </c>
      <c r="H2955" t="s">
        <v>25</v>
      </c>
      <c r="I2955">
        <f>tbl_Fact[[#This Row],[Duration]] / 60</f>
        <v>3.2222221295038836E-2</v>
      </c>
      <c r="J2955">
        <f>IF(OR(G2955="Run Time", G2955="CC (Changeover Cleaning)"), I2955, 0)</f>
        <v>3.2222221295038836E-2</v>
      </c>
      <c r="K2955">
        <f>IF(G2955&lt;&gt;"PM (Maintenance)", I2955, 0)</f>
        <v>3.2222221295038836E-2</v>
      </c>
      <c r="L2955" s="5">
        <f>MAX(tbl_Fact[[#This Row],[TotalBiscuitsMade]],tbl_Fact[[#This Row],[GoodMadeBiscuits]])</f>
        <v>705511</v>
      </c>
      <c r="M2955" s="5">
        <f>IF(tbl_Fact[[#This Row],[Operating_Hours]]&gt;0,tbl_Fact[[#This Row],[Operating_Hours]]*51840,0)</f>
        <v>1670.3999519348133</v>
      </c>
    </row>
    <row r="2956" spans="1:13" hidden="1" x14ac:dyDescent="0.2">
      <c r="A2956" t="s">
        <v>5</v>
      </c>
      <c r="B2956" s="1">
        <v>44394.192835648151</v>
      </c>
      <c r="C2956" s="1">
        <v>44394.209907407407</v>
      </c>
      <c r="D2956">
        <v>24.5833339691162</v>
      </c>
      <c r="E2956">
        <v>723158</v>
      </c>
      <c r="F2956">
        <v>285985</v>
      </c>
      <c r="G2956" t="s">
        <v>44</v>
      </c>
      <c r="H2956" t="s">
        <v>25</v>
      </c>
      <c r="I2956">
        <f>tbl_Fact[[#This Row],[Duration]] / 60</f>
        <v>0.40972223281860332</v>
      </c>
      <c r="J2956">
        <f>IF(OR(G2956="Run Time", G2956="CC (Changeover Cleaning)"), I2956, 0)</f>
        <v>0</v>
      </c>
      <c r="K2956">
        <f>IF(G2956&lt;&gt;"PM (Maintenance)", I2956, 0)</f>
        <v>0.40972223281860332</v>
      </c>
      <c r="L2956" s="5">
        <f>MAX(tbl_Fact[[#This Row],[TotalBiscuitsMade]],tbl_Fact[[#This Row],[GoodMadeBiscuits]])</f>
        <v>723158</v>
      </c>
      <c r="M2956" s="5">
        <f>IF(tbl_Fact[[#This Row],[Operating_Hours]]&gt;0,tbl_Fact[[#This Row],[Operating_Hours]]*51840,0)</f>
        <v>0</v>
      </c>
    </row>
    <row r="2957" spans="1:13" hidden="1" x14ac:dyDescent="0.2">
      <c r="A2957" t="s">
        <v>5</v>
      </c>
      <c r="B2957" s="1">
        <v>44394.209907407407</v>
      </c>
      <c r="C2957" s="1">
        <v>44394.211342592593</v>
      </c>
      <c r="D2957">
        <v>2.0666666030883798</v>
      </c>
      <c r="E2957">
        <v>723042</v>
      </c>
      <c r="F2957">
        <v>285872</v>
      </c>
      <c r="G2957" t="s">
        <v>43</v>
      </c>
      <c r="H2957" t="s">
        <v>25</v>
      </c>
      <c r="I2957">
        <f>tbl_Fact[[#This Row],[Duration]] / 60</f>
        <v>3.4444443384806331E-2</v>
      </c>
      <c r="J2957">
        <f>IF(OR(G2957="Run Time", G2957="CC (Changeover Cleaning)"), I2957, 0)</f>
        <v>3.4444443384806331E-2</v>
      </c>
      <c r="K2957">
        <f>IF(G2957&lt;&gt;"PM (Maintenance)", I2957, 0)</f>
        <v>3.4444443384806331E-2</v>
      </c>
      <c r="L2957" s="5">
        <f>MAX(tbl_Fact[[#This Row],[TotalBiscuitsMade]],tbl_Fact[[#This Row],[GoodMadeBiscuits]])</f>
        <v>723042</v>
      </c>
      <c r="M2957" s="5">
        <f>IF(tbl_Fact[[#This Row],[Operating_Hours]]&gt;0,tbl_Fact[[#This Row],[Operating_Hours]]*51840,0)</f>
        <v>1785.5999450683603</v>
      </c>
    </row>
    <row r="2958" spans="1:13" hidden="1" x14ac:dyDescent="0.2">
      <c r="A2958" t="s">
        <v>5</v>
      </c>
      <c r="B2958" s="1">
        <v>44394.211342592593</v>
      </c>
      <c r="C2958" s="1">
        <v>44394.216562499998</v>
      </c>
      <c r="D2958">
        <v>7.5166668891906703</v>
      </c>
      <c r="E2958">
        <v>727644</v>
      </c>
      <c r="F2958">
        <v>290445</v>
      </c>
      <c r="G2958" t="s">
        <v>44</v>
      </c>
      <c r="H2958" t="s">
        <v>25</v>
      </c>
      <c r="I2958">
        <f>tbl_Fact[[#This Row],[Duration]] / 60</f>
        <v>0.12527778148651117</v>
      </c>
      <c r="J2958">
        <f>IF(OR(G2958="Run Time", G2958="CC (Changeover Cleaning)"), I2958, 0)</f>
        <v>0</v>
      </c>
      <c r="K2958">
        <f>IF(G2958&lt;&gt;"PM (Maintenance)", I2958, 0)</f>
        <v>0.12527778148651117</v>
      </c>
      <c r="L2958" s="5">
        <f>MAX(tbl_Fact[[#This Row],[TotalBiscuitsMade]],tbl_Fact[[#This Row],[GoodMadeBiscuits]])</f>
        <v>727644</v>
      </c>
      <c r="M2958" s="5">
        <f>IF(tbl_Fact[[#This Row],[Operating_Hours]]&gt;0,tbl_Fact[[#This Row],[Operating_Hours]]*51840,0)</f>
        <v>0</v>
      </c>
    </row>
    <row r="2959" spans="1:13" hidden="1" x14ac:dyDescent="0.2">
      <c r="A2959" t="s">
        <v>10</v>
      </c>
      <c r="B2959" s="1">
        <v>44394.216446759259</v>
      </c>
      <c r="C2959" s="1">
        <v>44394.217835648145</v>
      </c>
      <c r="D2959">
        <v>2.0000333786010698</v>
      </c>
      <c r="E2959">
        <v>0</v>
      </c>
      <c r="F2959">
        <v>438</v>
      </c>
      <c r="G2959" t="s">
        <v>43</v>
      </c>
      <c r="H2959" t="s">
        <v>25</v>
      </c>
      <c r="I2959">
        <f>tbl_Fact[[#This Row],[Duration]] / 60</f>
        <v>3.3333889643351163E-2</v>
      </c>
      <c r="J2959">
        <f>IF(OR(G2959="Run Time", G2959="CC (Changeover Cleaning)"), I2959, 0)</f>
        <v>3.3333889643351163E-2</v>
      </c>
      <c r="K2959">
        <f>IF(G2959&lt;&gt;"PM (Maintenance)", I2959, 0)</f>
        <v>3.3333889643351163E-2</v>
      </c>
      <c r="L2959" s="5">
        <f>MAX(tbl_Fact[[#This Row],[TotalBiscuitsMade]],tbl_Fact[[#This Row],[GoodMadeBiscuits]])</f>
        <v>438</v>
      </c>
      <c r="M2959" s="5">
        <f>IF(tbl_Fact[[#This Row],[Operating_Hours]]&gt;0,tbl_Fact[[#This Row],[Operating_Hours]]*51840,0)</f>
        <v>1728.0288391113243</v>
      </c>
    </row>
    <row r="2960" spans="1:13" hidden="1" x14ac:dyDescent="0.2">
      <c r="A2960" t="s">
        <v>5</v>
      </c>
      <c r="B2960" s="1">
        <v>44394.216562499998</v>
      </c>
      <c r="C2960" s="1">
        <v>44394.218182870369</v>
      </c>
      <c r="D2960">
        <v>2.3333332538604701</v>
      </c>
      <c r="E2960">
        <v>727988</v>
      </c>
      <c r="F2960">
        <v>290849</v>
      </c>
      <c r="G2960" t="s">
        <v>43</v>
      </c>
      <c r="H2960" t="s">
        <v>25</v>
      </c>
      <c r="I2960">
        <f>tbl_Fact[[#This Row],[Duration]] / 60</f>
        <v>3.8888887564341168E-2</v>
      </c>
      <c r="J2960">
        <f>IF(OR(G2960="Run Time", G2960="CC (Changeover Cleaning)"), I2960, 0)</f>
        <v>3.8888887564341168E-2</v>
      </c>
      <c r="K2960">
        <f>IF(G2960&lt;&gt;"PM (Maintenance)", I2960, 0)</f>
        <v>3.8888887564341168E-2</v>
      </c>
      <c r="L2960" s="5">
        <f>MAX(tbl_Fact[[#This Row],[TotalBiscuitsMade]],tbl_Fact[[#This Row],[GoodMadeBiscuits]])</f>
        <v>727988</v>
      </c>
      <c r="M2960" s="5">
        <f>IF(tbl_Fact[[#This Row],[Operating_Hours]]&gt;0,tbl_Fact[[#This Row],[Operating_Hours]]*51840,0)</f>
        <v>2015.999931335446</v>
      </c>
    </row>
    <row r="2961" spans="1:13" hidden="1" x14ac:dyDescent="0.2">
      <c r="A2961" t="s">
        <v>10</v>
      </c>
      <c r="B2961" s="1">
        <v>44394.217835648145</v>
      </c>
      <c r="C2961" s="1">
        <v>44394.256157407406</v>
      </c>
      <c r="D2961">
        <v>55.175968170166001</v>
      </c>
      <c r="E2961">
        <v>0</v>
      </c>
      <c r="F2961">
        <v>405</v>
      </c>
      <c r="G2961" t="s">
        <v>44</v>
      </c>
      <c r="H2961" t="s">
        <v>25</v>
      </c>
      <c r="I2961">
        <f>tbl_Fact[[#This Row],[Duration]] / 60</f>
        <v>0.91959946950276672</v>
      </c>
      <c r="J2961">
        <f>IF(OR(G2961="Run Time", G2961="CC (Changeover Cleaning)"), I2961, 0)</f>
        <v>0</v>
      </c>
      <c r="K2961">
        <f>IF(G2961&lt;&gt;"PM (Maintenance)", I2961, 0)</f>
        <v>0.91959946950276672</v>
      </c>
      <c r="L2961" s="5">
        <f>MAX(tbl_Fact[[#This Row],[TotalBiscuitsMade]],tbl_Fact[[#This Row],[GoodMadeBiscuits]])</f>
        <v>405</v>
      </c>
      <c r="M2961" s="5">
        <f>IF(tbl_Fact[[#This Row],[Operating_Hours]]&gt;0,tbl_Fact[[#This Row],[Operating_Hours]]*51840,0)</f>
        <v>0</v>
      </c>
    </row>
    <row r="2962" spans="1:13" hidden="1" x14ac:dyDescent="0.2">
      <c r="A2962" t="s">
        <v>5</v>
      </c>
      <c r="B2962" s="1">
        <v>44394.218182870369</v>
      </c>
      <c r="C2962" s="1">
        <v>44394.221099537041</v>
      </c>
      <c r="D2962">
        <v>4.1999998092651403</v>
      </c>
      <c r="E2962">
        <v>730668</v>
      </c>
      <c r="F2962">
        <v>293168</v>
      </c>
      <c r="G2962" t="s">
        <v>44</v>
      </c>
      <c r="H2962" t="s">
        <v>25</v>
      </c>
      <c r="I2962">
        <f>tbl_Fact[[#This Row],[Duration]] / 60</f>
        <v>6.9999996821085667E-2</v>
      </c>
      <c r="J2962">
        <f>IF(OR(G2962="Run Time", G2962="CC (Changeover Cleaning)"), I2962, 0)</f>
        <v>0</v>
      </c>
      <c r="K2962">
        <f>IF(G2962&lt;&gt;"PM (Maintenance)", I2962, 0)</f>
        <v>6.9999996821085667E-2</v>
      </c>
      <c r="L2962" s="5">
        <f>MAX(tbl_Fact[[#This Row],[TotalBiscuitsMade]],tbl_Fact[[#This Row],[GoodMadeBiscuits]])</f>
        <v>730668</v>
      </c>
      <c r="M2962" s="5">
        <f>IF(tbl_Fact[[#This Row],[Operating_Hours]]&gt;0,tbl_Fact[[#This Row],[Operating_Hours]]*51840,0)</f>
        <v>0</v>
      </c>
    </row>
    <row r="2963" spans="1:13" hidden="1" x14ac:dyDescent="0.2">
      <c r="A2963" t="s">
        <v>5</v>
      </c>
      <c r="B2963" s="1">
        <v>44394.221099537041</v>
      </c>
      <c r="C2963" s="1">
        <v>44394.254849537036</v>
      </c>
      <c r="D2963">
        <v>48.599998474121101</v>
      </c>
      <c r="E2963">
        <v>730594</v>
      </c>
      <c r="F2963">
        <v>293256</v>
      </c>
      <c r="G2963" t="s">
        <v>43</v>
      </c>
      <c r="H2963" t="s">
        <v>25</v>
      </c>
      <c r="I2963">
        <f>tbl_Fact[[#This Row],[Duration]] / 60</f>
        <v>0.809999974568685</v>
      </c>
      <c r="J2963">
        <f>IF(OR(G2963="Run Time", G2963="CC (Changeover Cleaning)"), I2963, 0)</f>
        <v>0.809999974568685</v>
      </c>
      <c r="K2963">
        <f>IF(G2963&lt;&gt;"PM (Maintenance)", I2963, 0)</f>
        <v>0.809999974568685</v>
      </c>
      <c r="L2963" s="5">
        <f>MAX(tbl_Fact[[#This Row],[TotalBiscuitsMade]],tbl_Fact[[#This Row],[GoodMadeBiscuits]])</f>
        <v>730594</v>
      </c>
      <c r="M2963" s="5">
        <f>IF(tbl_Fact[[#This Row],[Operating_Hours]]&gt;0,tbl_Fact[[#This Row],[Operating_Hours]]*51840,0)</f>
        <v>41990.398681640632</v>
      </c>
    </row>
    <row r="2964" spans="1:13" hidden="1" x14ac:dyDescent="0.2">
      <c r="A2964" t="s">
        <v>5</v>
      </c>
      <c r="B2964" s="1">
        <v>44394.254849537036</v>
      </c>
      <c r="C2964" s="1">
        <v>44394.254872685182</v>
      </c>
      <c r="D2964">
        <v>3.3333335071802098E-2</v>
      </c>
      <c r="E2964">
        <v>730703</v>
      </c>
      <c r="F2964">
        <v>293165</v>
      </c>
      <c r="G2964" t="s">
        <v>44</v>
      </c>
      <c r="H2964" t="s">
        <v>25</v>
      </c>
      <c r="I2964">
        <f>tbl_Fact[[#This Row],[Duration]] / 60</f>
        <v>5.5555558453003495E-4</v>
      </c>
      <c r="J2964">
        <f>IF(OR(G2964="Run Time", G2964="CC (Changeover Cleaning)"), I2964, 0)</f>
        <v>0</v>
      </c>
      <c r="K2964">
        <f>IF(G2964&lt;&gt;"PM (Maintenance)", I2964, 0)</f>
        <v>5.5555558453003495E-4</v>
      </c>
      <c r="L2964" s="5">
        <f>MAX(tbl_Fact[[#This Row],[TotalBiscuitsMade]],tbl_Fact[[#This Row],[GoodMadeBiscuits]])</f>
        <v>730703</v>
      </c>
      <c r="M2964" s="5">
        <f>IF(tbl_Fact[[#This Row],[Operating_Hours]]&gt;0,tbl_Fact[[#This Row],[Operating_Hours]]*51840,0)</f>
        <v>0</v>
      </c>
    </row>
    <row r="2965" spans="1:13" hidden="1" x14ac:dyDescent="0.2">
      <c r="A2965" t="s">
        <v>5</v>
      </c>
      <c r="B2965" s="1">
        <v>44394.254872685182</v>
      </c>
      <c r="C2965" s="1">
        <v>44394.254965277774</v>
      </c>
      <c r="D2965">
        <v>0.133333340287209</v>
      </c>
      <c r="E2965">
        <v>730731</v>
      </c>
      <c r="F2965">
        <v>293429</v>
      </c>
      <c r="G2965" t="s">
        <v>43</v>
      </c>
      <c r="H2965" t="s">
        <v>25</v>
      </c>
      <c r="I2965">
        <f>tbl_Fact[[#This Row],[Duration]] / 60</f>
        <v>2.2222223381201502E-3</v>
      </c>
      <c r="J2965">
        <f>IF(OR(G2965="Run Time", G2965="CC (Changeover Cleaning)"), I2965, 0)</f>
        <v>2.2222223381201502E-3</v>
      </c>
      <c r="K2965">
        <f>IF(G2965&lt;&gt;"PM (Maintenance)", I2965, 0)</f>
        <v>2.2222223381201502E-3</v>
      </c>
      <c r="L2965" s="5">
        <f>MAX(tbl_Fact[[#This Row],[TotalBiscuitsMade]],tbl_Fact[[#This Row],[GoodMadeBiscuits]])</f>
        <v>730731</v>
      </c>
      <c r="M2965" s="5">
        <f>IF(tbl_Fact[[#This Row],[Operating_Hours]]&gt;0,tbl_Fact[[#This Row],[Operating_Hours]]*51840,0)</f>
        <v>115.20000600814859</v>
      </c>
    </row>
    <row r="2966" spans="1:13" hidden="1" x14ac:dyDescent="0.2">
      <c r="A2966" t="s">
        <v>5</v>
      </c>
      <c r="B2966" s="1">
        <v>44394.254965277774</v>
      </c>
      <c r="C2966" s="1">
        <v>44394.256249999999</v>
      </c>
      <c r="D2966">
        <v>1.8500000238418599</v>
      </c>
      <c r="E2966">
        <v>731541</v>
      </c>
      <c r="F2966">
        <v>294393</v>
      </c>
      <c r="G2966" t="s">
        <v>44</v>
      </c>
      <c r="H2966" t="s">
        <v>25</v>
      </c>
      <c r="I2966">
        <f>tbl_Fact[[#This Row],[Duration]] / 60</f>
        <v>3.0833333730697667E-2</v>
      </c>
      <c r="J2966">
        <f>IF(OR(G2966="Run Time", G2966="CC (Changeover Cleaning)"), I2966, 0)</f>
        <v>0</v>
      </c>
      <c r="K2966">
        <f>IF(G2966&lt;&gt;"PM (Maintenance)", I2966, 0)</f>
        <v>3.0833333730697667E-2</v>
      </c>
      <c r="L2966" s="5">
        <f>MAX(tbl_Fact[[#This Row],[TotalBiscuitsMade]],tbl_Fact[[#This Row],[GoodMadeBiscuits]])</f>
        <v>731541</v>
      </c>
      <c r="M2966" s="5">
        <f>IF(tbl_Fact[[#This Row],[Operating_Hours]]&gt;0,tbl_Fact[[#This Row],[Operating_Hours]]*51840,0)</f>
        <v>0</v>
      </c>
    </row>
    <row r="2967" spans="1:13" hidden="1" x14ac:dyDescent="0.2">
      <c r="A2967" t="s">
        <v>10</v>
      </c>
      <c r="B2967" s="1">
        <v>44394.256157407406</v>
      </c>
      <c r="C2967" s="1">
        <v>44394.257037037038</v>
      </c>
      <c r="D2967">
        <v>1.2750166654586801</v>
      </c>
      <c r="E2967">
        <v>0</v>
      </c>
      <c r="F2967">
        <v>460</v>
      </c>
      <c r="G2967" t="s">
        <v>43</v>
      </c>
      <c r="H2967" t="s">
        <v>25</v>
      </c>
      <c r="I2967">
        <f>tbl_Fact[[#This Row],[Duration]] / 60</f>
        <v>2.1250277757644667E-2</v>
      </c>
      <c r="J2967">
        <f>IF(OR(G2967="Run Time", G2967="CC (Changeover Cleaning)"), I2967, 0)</f>
        <v>2.1250277757644667E-2</v>
      </c>
      <c r="K2967">
        <f>IF(G2967&lt;&gt;"PM (Maintenance)", I2967, 0)</f>
        <v>2.1250277757644667E-2</v>
      </c>
      <c r="L2967" s="5">
        <f>MAX(tbl_Fact[[#This Row],[TotalBiscuitsMade]],tbl_Fact[[#This Row],[GoodMadeBiscuits]])</f>
        <v>460</v>
      </c>
      <c r="M2967" s="5">
        <f>IF(tbl_Fact[[#This Row],[Operating_Hours]]&gt;0,tbl_Fact[[#This Row],[Operating_Hours]]*51840,0)</f>
        <v>1101.6143989562995</v>
      </c>
    </row>
    <row r="2968" spans="1:13" hidden="1" x14ac:dyDescent="0.2">
      <c r="A2968" t="s">
        <v>5</v>
      </c>
      <c r="B2968" s="1">
        <v>44394.256249999999</v>
      </c>
      <c r="C2968" s="1">
        <v>44394.257291666669</v>
      </c>
      <c r="D2968">
        <v>1.5</v>
      </c>
      <c r="E2968">
        <v>731357</v>
      </c>
      <c r="F2968">
        <v>294374</v>
      </c>
      <c r="G2968" t="s">
        <v>43</v>
      </c>
      <c r="H2968" t="s">
        <v>25</v>
      </c>
      <c r="I2968">
        <f>tbl_Fact[[#This Row],[Duration]] / 60</f>
        <v>2.5000000000000001E-2</v>
      </c>
      <c r="J2968">
        <f>IF(OR(G2968="Run Time", G2968="CC (Changeover Cleaning)"), I2968, 0)</f>
        <v>2.5000000000000001E-2</v>
      </c>
      <c r="K2968">
        <f>IF(G2968&lt;&gt;"PM (Maintenance)", I2968, 0)</f>
        <v>2.5000000000000001E-2</v>
      </c>
      <c r="L2968" s="5">
        <f>MAX(tbl_Fact[[#This Row],[TotalBiscuitsMade]],tbl_Fact[[#This Row],[GoodMadeBiscuits]])</f>
        <v>731357</v>
      </c>
      <c r="M2968" s="5">
        <f>IF(tbl_Fact[[#This Row],[Operating_Hours]]&gt;0,tbl_Fact[[#This Row],[Operating_Hours]]*51840,0)</f>
        <v>1296</v>
      </c>
    </row>
    <row r="2969" spans="1:13" hidden="1" x14ac:dyDescent="0.2">
      <c r="A2969" t="s">
        <v>10</v>
      </c>
      <c r="B2969" s="1">
        <v>44394.257037037038</v>
      </c>
      <c r="C2969" s="1">
        <v>44394.484618055554</v>
      </c>
      <c r="D2969">
        <v>327.72055053710898</v>
      </c>
      <c r="E2969">
        <v>0</v>
      </c>
      <c r="F2969">
        <v>421</v>
      </c>
      <c r="G2969" t="s">
        <v>44</v>
      </c>
      <c r="H2969" t="s">
        <v>3</v>
      </c>
      <c r="I2969">
        <f>tbl_Fact[[#This Row],[Duration]] / 60</f>
        <v>5.4620091756184825</v>
      </c>
      <c r="J2969">
        <f>IF(OR(G2969="Run Time", G2969="CC (Changeover Cleaning)"), I2969, 0)</f>
        <v>0</v>
      </c>
      <c r="K2969">
        <f>IF(G2969&lt;&gt;"PM (Maintenance)", I2969, 0)</f>
        <v>5.4620091756184825</v>
      </c>
      <c r="L2969" s="5">
        <f>MAX(tbl_Fact[[#This Row],[TotalBiscuitsMade]],tbl_Fact[[#This Row],[GoodMadeBiscuits]])</f>
        <v>421</v>
      </c>
      <c r="M2969" s="5">
        <f>IF(tbl_Fact[[#This Row],[Operating_Hours]]&gt;0,tbl_Fact[[#This Row],[Operating_Hours]]*51840,0)</f>
        <v>0</v>
      </c>
    </row>
    <row r="2970" spans="1:13" hidden="1" x14ac:dyDescent="0.2">
      <c r="A2970" t="s">
        <v>5</v>
      </c>
      <c r="B2970" s="1">
        <v>44394.257291666669</v>
      </c>
      <c r="C2970" s="1">
        <v>44394.258240740739</v>
      </c>
      <c r="D2970">
        <v>1.36666667461395</v>
      </c>
      <c r="E2970">
        <v>732176</v>
      </c>
      <c r="F2970">
        <v>294893</v>
      </c>
      <c r="G2970" t="s">
        <v>44</v>
      </c>
      <c r="H2970" t="s">
        <v>25</v>
      </c>
      <c r="I2970">
        <f>tbl_Fact[[#This Row],[Duration]] / 60</f>
        <v>2.27777779102325E-2</v>
      </c>
      <c r="J2970">
        <f>IF(OR(G2970="Run Time", G2970="CC (Changeover Cleaning)"), I2970, 0)</f>
        <v>0</v>
      </c>
      <c r="K2970">
        <f>IF(G2970&lt;&gt;"PM (Maintenance)", I2970, 0)</f>
        <v>2.27777779102325E-2</v>
      </c>
      <c r="L2970" s="5">
        <f>MAX(tbl_Fact[[#This Row],[TotalBiscuitsMade]],tbl_Fact[[#This Row],[GoodMadeBiscuits]])</f>
        <v>732176</v>
      </c>
      <c r="M2970" s="5">
        <f>IF(tbl_Fact[[#This Row],[Operating_Hours]]&gt;0,tbl_Fact[[#This Row],[Operating_Hours]]*51840,0)</f>
        <v>0</v>
      </c>
    </row>
    <row r="2971" spans="1:13" hidden="1" x14ac:dyDescent="0.2">
      <c r="A2971" t="s">
        <v>5</v>
      </c>
      <c r="B2971" s="1">
        <v>44394.258240740739</v>
      </c>
      <c r="C2971" s="1">
        <v>44394.262835648151</v>
      </c>
      <c r="D2971">
        <v>6.6166667938232404</v>
      </c>
      <c r="E2971">
        <v>732066</v>
      </c>
      <c r="F2971">
        <v>295123</v>
      </c>
      <c r="G2971" t="s">
        <v>43</v>
      </c>
      <c r="H2971" t="s">
        <v>25</v>
      </c>
      <c r="I2971">
        <f>tbl_Fact[[#This Row],[Duration]] / 60</f>
        <v>0.11027777989705401</v>
      </c>
      <c r="J2971">
        <f>IF(OR(G2971="Run Time", G2971="CC (Changeover Cleaning)"), I2971, 0)</f>
        <v>0.11027777989705401</v>
      </c>
      <c r="K2971">
        <f>IF(G2971&lt;&gt;"PM (Maintenance)", I2971, 0)</f>
        <v>0.11027777989705401</v>
      </c>
      <c r="L2971" s="5">
        <f>MAX(tbl_Fact[[#This Row],[TotalBiscuitsMade]],tbl_Fact[[#This Row],[GoodMadeBiscuits]])</f>
        <v>732066</v>
      </c>
      <c r="M2971" s="5">
        <f>IF(tbl_Fact[[#This Row],[Operating_Hours]]&gt;0,tbl_Fact[[#This Row],[Operating_Hours]]*51840,0)</f>
        <v>5716.8001098632794</v>
      </c>
    </row>
    <row r="2972" spans="1:13" hidden="1" x14ac:dyDescent="0.2">
      <c r="A2972" t="s">
        <v>5</v>
      </c>
      <c r="B2972" s="1">
        <v>44394.262835648151</v>
      </c>
      <c r="C2972" s="1">
        <v>44394.263298611113</v>
      </c>
      <c r="D2972">
        <v>0.66666668653488204</v>
      </c>
      <c r="E2972">
        <v>732472</v>
      </c>
      <c r="F2972">
        <v>294958</v>
      </c>
      <c r="G2972" t="s">
        <v>44</v>
      </c>
      <c r="H2972" t="s">
        <v>25</v>
      </c>
      <c r="I2972">
        <f>tbl_Fact[[#This Row],[Duration]] / 60</f>
        <v>1.1111111442248033E-2</v>
      </c>
      <c r="J2972">
        <f>IF(OR(G2972="Run Time", G2972="CC (Changeover Cleaning)"), I2972, 0)</f>
        <v>0</v>
      </c>
      <c r="K2972">
        <f>IF(G2972&lt;&gt;"PM (Maintenance)", I2972, 0)</f>
        <v>1.1111111442248033E-2</v>
      </c>
      <c r="L2972" s="5">
        <f>MAX(tbl_Fact[[#This Row],[TotalBiscuitsMade]],tbl_Fact[[#This Row],[GoodMadeBiscuits]])</f>
        <v>732472</v>
      </c>
      <c r="M2972" s="5">
        <f>IF(tbl_Fact[[#This Row],[Operating_Hours]]&gt;0,tbl_Fact[[#This Row],[Operating_Hours]]*51840,0)</f>
        <v>0</v>
      </c>
    </row>
    <row r="2973" spans="1:13" hidden="1" x14ac:dyDescent="0.2">
      <c r="A2973" t="s">
        <v>5</v>
      </c>
      <c r="B2973" s="1">
        <v>44394.263298611113</v>
      </c>
      <c r="C2973" s="1">
        <v>44394.299108796295</v>
      </c>
      <c r="D2973">
        <v>51.566665649414098</v>
      </c>
      <c r="E2973">
        <v>732363</v>
      </c>
      <c r="F2973">
        <v>439</v>
      </c>
      <c r="G2973" t="s">
        <v>43</v>
      </c>
      <c r="H2973" t="s">
        <v>25</v>
      </c>
      <c r="I2973">
        <f>tbl_Fact[[#This Row],[Duration]] / 60</f>
        <v>0.85944442749023497</v>
      </c>
      <c r="J2973">
        <f>IF(OR(G2973="Run Time", G2973="CC (Changeover Cleaning)"), I2973, 0)</f>
        <v>0.85944442749023497</v>
      </c>
      <c r="K2973">
        <f>IF(G2973&lt;&gt;"PM (Maintenance)", I2973, 0)</f>
        <v>0.85944442749023497</v>
      </c>
      <c r="L2973" s="5">
        <f>MAX(tbl_Fact[[#This Row],[TotalBiscuitsMade]],tbl_Fact[[#This Row],[GoodMadeBiscuits]])</f>
        <v>732363</v>
      </c>
      <c r="M2973" s="5">
        <f>IF(tbl_Fact[[#This Row],[Operating_Hours]]&gt;0,tbl_Fact[[#This Row],[Operating_Hours]]*51840,0)</f>
        <v>44553.599121093779</v>
      </c>
    </row>
    <row r="2974" spans="1:13" hidden="1" x14ac:dyDescent="0.2">
      <c r="A2974" t="s">
        <v>5</v>
      </c>
      <c r="B2974" s="1">
        <v>44394.263298611113</v>
      </c>
      <c r="C2974" s="1">
        <v>44394.263298611113</v>
      </c>
      <c r="D2974">
        <v>0</v>
      </c>
      <c r="E2974">
        <v>732302</v>
      </c>
      <c r="F2974">
        <v>294976</v>
      </c>
      <c r="G2974" t="s">
        <v>43</v>
      </c>
      <c r="H2974" t="s">
        <v>25</v>
      </c>
      <c r="I2974">
        <f>tbl_Fact[[#This Row],[Duration]] / 60</f>
        <v>0</v>
      </c>
      <c r="J2974">
        <f>IF(OR(G2974="Run Time", G2974="CC (Changeover Cleaning)"), I2974, 0)</f>
        <v>0</v>
      </c>
      <c r="K2974">
        <f>IF(G2974&lt;&gt;"PM (Maintenance)", I2974, 0)</f>
        <v>0</v>
      </c>
      <c r="L2974" s="5">
        <f>MAX(tbl_Fact[[#This Row],[TotalBiscuitsMade]],tbl_Fact[[#This Row],[GoodMadeBiscuits]])</f>
        <v>732302</v>
      </c>
      <c r="M2974" s="5">
        <f>IF(tbl_Fact[[#This Row],[Operating_Hours]]&gt;0,tbl_Fact[[#This Row],[Operating_Hours]]*51840,0)</f>
        <v>0</v>
      </c>
    </row>
    <row r="2975" spans="1:13" hidden="1" x14ac:dyDescent="0.2">
      <c r="A2975" t="s">
        <v>5</v>
      </c>
      <c r="B2975" s="1">
        <v>44394.299108796295</v>
      </c>
      <c r="C2975" s="1">
        <v>44394.300543981481</v>
      </c>
      <c r="D2975">
        <v>2.0666666030883798</v>
      </c>
      <c r="E2975">
        <v>733663</v>
      </c>
      <c r="F2975">
        <v>1505</v>
      </c>
      <c r="G2975" t="s">
        <v>44</v>
      </c>
      <c r="H2975" t="s">
        <v>25</v>
      </c>
      <c r="I2975">
        <f>tbl_Fact[[#This Row],[Duration]] / 60</f>
        <v>3.4444443384806331E-2</v>
      </c>
      <c r="J2975">
        <f>IF(OR(G2975="Run Time", G2975="CC (Changeover Cleaning)"), I2975, 0)</f>
        <v>0</v>
      </c>
      <c r="K2975">
        <f>IF(G2975&lt;&gt;"PM (Maintenance)", I2975, 0)</f>
        <v>3.4444443384806331E-2</v>
      </c>
      <c r="L2975" s="5">
        <f>MAX(tbl_Fact[[#This Row],[TotalBiscuitsMade]],tbl_Fact[[#This Row],[GoodMadeBiscuits]])</f>
        <v>733663</v>
      </c>
      <c r="M2975" s="5">
        <f>IF(tbl_Fact[[#This Row],[Operating_Hours]]&gt;0,tbl_Fact[[#This Row],[Operating_Hours]]*51840,0)</f>
        <v>0</v>
      </c>
    </row>
    <row r="2976" spans="1:13" hidden="1" x14ac:dyDescent="0.2">
      <c r="A2976" t="s">
        <v>5</v>
      </c>
      <c r="B2976" s="1">
        <v>44394.300543981481</v>
      </c>
      <c r="C2976" s="1">
        <v>44394.300937499997</v>
      </c>
      <c r="D2976">
        <v>0.56666666269302401</v>
      </c>
      <c r="E2976">
        <v>733439</v>
      </c>
      <c r="F2976">
        <v>1430</v>
      </c>
      <c r="G2976" t="s">
        <v>43</v>
      </c>
      <c r="H2976" t="s">
        <v>25</v>
      </c>
      <c r="I2976">
        <f>tbl_Fact[[#This Row],[Duration]] / 60</f>
        <v>9.4444443782170668E-3</v>
      </c>
      <c r="J2976">
        <f>IF(OR(G2976="Run Time", G2976="CC (Changeover Cleaning)"), I2976, 0)</f>
        <v>9.4444443782170668E-3</v>
      </c>
      <c r="K2976">
        <f>IF(G2976&lt;&gt;"PM (Maintenance)", I2976, 0)</f>
        <v>9.4444443782170668E-3</v>
      </c>
      <c r="L2976" s="5">
        <f>MAX(tbl_Fact[[#This Row],[TotalBiscuitsMade]],tbl_Fact[[#This Row],[GoodMadeBiscuits]])</f>
        <v>733439</v>
      </c>
      <c r="M2976" s="5">
        <f>IF(tbl_Fact[[#This Row],[Operating_Hours]]&gt;0,tbl_Fact[[#This Row],[Operating_Hours]]*51840,0)</f>
        <v>489.59999656677275</v>
      </c>
    </row>
    <row r="2977" spans="1:13" hidden="1" x14ac:dyDescent="0.2">
      <c r="A2977" t="s">
        <v>5</v>
      </c>
      <c r="B2977" s="1">
        <v>44394.300937499997</v>
      </c>
      <c r="C2977" s="1">
        <v>44394.301365740743</v>
      </c>
      <c r="D2977">
        <v>0.61666667461395297</v>
      </c>
      <c r="E2977">
        <v>733496</v>
      </c>
      <c r="F2977">
        <v>1271</v>
      </c>
      <c r="G2977" t="s">
        <v>44</v>
      </c>
      <c r="H2977" t="s">
        <v>25</v>
      </c>
      <c r="I2977">
        <f>tbl_Fact[[#This Row],[Duration]] / 60</f>
        <v>1.0277777910232549E-2</v>
      </c>
      <c r="J2977">
        <f>IF(OR(G2977="Run Time", G2977="CC (Changeover Cleaning)"), I2977, 0)</f>
        <v>0</v>
      </c>
      <c r="K2977">
        <f>IF(G2977&lt;&gt;"PM (Maintenance)", I2977, 0)</f>
        <v>1.0277777910232549E-2</v>
      </c>
      <c r="L2977" s="5">
        <f>MAX(tbl_Fact[[#This Row],[TotalBiscuitsMade]],tbl_Fact[[#This Row],[GoodMadeBiscuits]])</f>
        <v>733496</v>
      </c>
      <c r="M2977" s="5">
        <f>IF(tbl_Fact[[#This Row],[Operating_Hours]]&gt;0,tbl_Fact[[#This Row],[Operating_Hours]]*51840,0)</f>
        <v>0</v>
      </c>
    </row>
    <row r="2978" spans="1:13" hidden="1" x14ac:dyDescent="0.2">
      <c r="A2978" t="s">
        <v>5</v>
      </c>
      <c r="B2978" s="1">
        <v>44394.301365740743</v>
      </c>
      <c r="C2978" s="1">
        <v>44394.303217592591</v>
      </c>
      <c r="D2978">
        <v>2.6666667461395299</v>
      </c>
      <c r="E2978">
        <v>733527</v>
      </c>
      <c r="F2978">
        <v>1276</v>
      </c>
      <c r="G2978" t="s">
        <v>43</v>
      </c>
      <c r="H2978" t="s">
        <v>25</v>
      </c>
      <c r="I2978">
        <f>tbl_Fact[[#This Row],[Duration]] / 60</f>
        <v>4.4444445768992168E-2</v>
      </c>
      <c r="J2978">
        <f>IF(OR(G2978="Run Time", G2978="CC (Changeover Cleaning)"), I2978, 0)</f>
        <v>4.4444445768992168E-2</v>
      </c>
      <c r="K2978">
        <f>IF(G2978&lt;&gt;"PM (Maintenance)", I2978, 0)</f>
        <v>4.4444445768992168E-2</v>
      </c>
      <c r="L2978" s="5">
        <f>MAX(tbl_Fact[[#This Row],[TotalBiscuitsMade]],tbl_Fact[[#This Row],[GoodMadeBiscuits]])</f>
        <v>733527</v>
      </c>
      <c r="M2978" s="5">
        <f>IF(tbl_Fact[[#This Row],[Operating_Hours]]&gt;0,tbl_Fact[[#This Row],[Operating_Hours]]*51840,0)</f>
        <v>2304.000068664554</v>
      </c>
    </row>
    <row r="2979" spans="1:13" hidden="1" x14ac:dyDescent="0.2">
      <c r="A2979" t="s">
        <v>5</v>
      </c>
      <c r="B2979" s="1">
        <v>44394.303217592591</v>
      </c>
      <c r="C2979" s="1">
        <v>44394.30332175926</v>
      </c>
      <c r="D2979">
        <v>0.15000000596046401</v>
      </c>
      <c r="E2979">
        <v>733652</v>
      </c>
      <c r="F2979">
        <v>1422</v>
      </c>
      <c r="G2979" t="s">
        <v>44</v>
      </c>
      <c r="H2979" t="s">
        <v>25</v>
      </c>
      <c r="I2979">
        <f>tbl_Fact[[#This Row],[Duration]] / 60</f>
        <v>2.5000000993410667E-3</v>
      </c>
      <c r="J2979">
        <f>IF(OR(G2979="Run Time", G2979="CC (Changeover Cleaning)"), I2979, 0)</f>
        <v>0</v>
      </c>
      <c r="K2979">
        <f>IF(G2979&lt;&gt;"PM (Maintenance)", I2979, 0)</f>
        <v>2.5000000993410667E-3</v>
      </c>
      <c r="L2979" s="5">
        <f>MAX(tbl_Fact[[#This Row],[TotalBiscuitsMade]],tbl_Fact[[#This Row],[GoodMadeBiscuits]])</f>
        <v>733652</v>
      </c>
      <c r="M2979" s="5">
        <f>IF(tbl_Fact[[#This Row],[Operating_Hours]]&gt;0,tbl_Fact[[#This Row],[Operating_Hours]]*51840,0)</f>
        <v>0</v>
      </c>
    </row>
    <row r="2980" spans="1:13" hidden="1" x14ac:dyDescent="0.2">
      <c r="A2980" t="s">
        <v>5</v>
      </c>
      <c r="B2980" s="1">
        <v>44394.30332175926</v>
      </c>
      <c r="C2980" s="1">
        <v>44394.303703703707</v>
      </c>
      <c r="D2980">
        <v>0.55000001192092896</v>
      </c>
      <c r="E2980">
        <v>733380</v>
      </c>
      <c r="F2980">
        <v>1681</v>
      </c>
      <c r="G2980" t="s">
        <v>43</v>
      </c>
      <c r="H2980" t="s">
        <v>25</v>
      </c>
      <c r="I2980">
        <f>tbl_Fact[[#This Row],[Duration]] / 60</f>
        <v>9.1666668653488156E-3</v>
      </c>
      <c r="J2980">
        <f>IF(OR(G2980="Run Time", G2980="CC (Changeover Cleaning)"), I2980, 0)</f>
        <v>9.1666668653488156E-3</v>
      </c>
      <c r="K2980">
        <f>IF(G2980&lt;&gt;"PM (Maintenance)", I2980, 0)</f>
        <v>9.1666668653488156E-3</v>
      </c>
      <c r="L2980" s="5">
        <f>MAX(tbl_Fact[[#This Row],[TotalBiscuitsMade]],tbl_Fact[[#This Row],[GoodMadeBiscuits]])</f>
        <v>733380</v>
      </c>
      <c r="M2980" s="5">
        <f>IF(tbl_Fact[[#This Row],[Operating_Hours]]&gt;0,tbl_Fact[[#This Row],[Operating_Hours]]*51840,0)</f>
        <v>475.20001029968262</v>
      </c>
    </row>
    <row r="2981" spans="1:13" hidden="1" x14ac:dyDescent="0.2">
      <c r="A2981" t="s">
        <v>5</v>
      </c>
      <c r="B2981" s="1">
        <v>44394.305601851855</v>
      </c>
      <c r="C2981" s="1">
        <v>44394.30605324074</v>
      </c>
      <c r="D2981">
        <v>0.64999997615814198</v>
      </c>
      <c r="E2981">
        <v>735291</v>
      </c>
      <c r="F2981">
        <v>3092</v>
      </c>
      <c r="G2981" t="s">
        <v>43</v>
      </c>
      <c r="H2981" t="s">
        <v>25</v>
      </c>
      <c r="I2981">
        <f>tbl_Fact[[#This Row],[Duration]] / 60</f>
        <v>1.0833332935969033E-2</v>
      </c>
      <c r="J2981">
        <f>IF(OR(G2981="Run Time", G2981="CC (Changeover Cleaning)"), I2981, 0)</f>
        <v>1.0833332935969033E-2</v>
      </c>
      <c r="K2981">
        <f>IF(G2981&lt;&gt;"PM (Maintenance)", I2981, 0)</f>
        <v>1.0833332935969033E-2</v>
      </c>
      <c r="L2981" s="5">
        <f>MAX(tbl_Fact[[#This Row],[TotalBiscuitsMade]],tbl_Fact[[#This Row],[GoodMadeBiscuits]])</f>
        <v>735291</v>
      </c>
      <c r="M2981" s="5">
        <f>IF(tbl_Fact[[#This Row],[Operating_Hours]]&gt;0,tbl_Fact[[#This Row],[Operating_Hours]]*51840,0)</f>
        <v>561.59997940063465</v>
      </c>
    </row>
    <row r="2982" spans="1:13" hidden="1" x14ac:dyDescent="0.2">
      <c r="A2982" t="s">
        <v>5</v>
      </c>
      <c r="B2982" s="1">
        <v>44394.305601851855</v>
      </c>
      <c r="C2982" s="1">
        <v>44394.305601851855</v>
      </c>
      <c r="D2982">
        <v>0</v>
      </c>
      <c r="E2982">
        <v>734946</v>
      </c>
      <c r="F2982">
        <v>3360</v>
      </c>
      <c r="G2982" t="s">
        <v>43</v>
      </c>
      <c r="H2982" t="s">
        <v>25</v>
      </c>
      <c r="I2982">
        <f>tbl_Fact[[#This Row],[Duration]] / 60</f>
        <v>0</v>
      </c>
      <c r="J2982">
        <f>IF(OR(G2982="Run Time", G2982="CC (Changeover Cleaning)"), I2982, 0)</f>
        <v>0</v>
      </c>
      <c r="K2982">
        <f>IF(G2982&lt;&gt;"PM (Maintenance)", I2982, 0)</f>
        <v>0</v>
      </c>
      <c r="L2982" s="5">
        <f>MAX(tbl_Fact[[#This Row],[TotalBiscuitsMade]],tbl_Fact[[#This Row],[GoodMadeBiscuits]])</f>
        <v>734946</v>
      </c>
      <c r="M2982" s="5">
        <f>IF(tbl_Fact[[#This Row],[Operating_Hours]]&gt;0,tbl_Fact[[#This Row],[Operating_Hours]]*51840,0)</f>
        <v>0</v>
      </c>
    </row>
    <row r="2983" spans="1:13" hidden="1" x14ac:dyDescent="0.2">
      <c r="A2983" t="s">
        <v>5</v>
      </c>
      <c r="B2983" s="1">
        <v>44394.30605324074</v>
      </c>
      <c r="C2983" s="1">
        <v>44394.306516203702</v>
      </c>
      <c r="D2983">
        <v>0.66666668653488204</v>
      </c>
      <c r="E2983">
        <v>735678</v>
      </c>
      <c r="F2983">
        <v>3217</v>
      </c>
      <c r="G2983" t="s">
        <v>44</v>
      </c>
      <c r="H2983" t="s">
        <v>25</v>
      </c>
      <c r="I2983">
        <f>tbl_Fact[[#This Row],[Duration]] / 60</f>
        <v>1.1111111442248033E-2</v>
      </c>
      <c r="J2983">
        <f>IF(OR(G2983="Run Time", G2983="CC (Changeover Cleaning)"), I2983, 0)</f>
        <v>0</v>
      </c>
      <c r="K2983">
        <f>IF(G2983&lt;&gt;"PM (Maintenance)", I2983, 0)</f>
        <v>1.1111111442248033E-2</v>
      </c>
      <c r="L2983" s="5">
        <f>MAX(tbl_Fact[[#This Row],[TotalBiscuitsMade]],tbl_Fact[[#This Row],[GoodMadeBiscuits]])</f>
        <v>735678</v>
      </c>
      <c r="M2983" s="5">
        <f>IF(tbl_Fact[[#This Row],[Operating_Hours]]&gt;0,tbl_Fact[[#This Row],[Operating_Hours]]*51840,0)</f>
        <v>0</v>
      </c>
    </row>
    <row r="2984" spans="1:13" hidden="1" x14ac:dyDescent="0.2">
      <c r="A2984" t="s">
        <v>5</v>
      </c>
      <c r="B2984" s="1">
        <v>44394.306516203702</v>
      </c>
      <c r="C2984" s="1">
        <v>44394.306631944448</v>
      </c>
      <c r="D2984">
        <v>0.16666667163372001</v>
      </c>
      <c r="E2984">
        <v>735394</v>
      </c>
      <c r="F2984">
        <v>3345</v>
      </c>
      <c r="G2984" t="s">
        <v>43</v>
      </c>
      <c r="H2984" t="s">
        <v>25</v>
      </c>
      <c r="I2984">
        <f>tbl_Fact[[#This Row],[Duration]] / 60</f>
        <v>2.7777778605620001E-3</v>
      </c>
      <c r="J2984">
        <f>IF(OR(G2984="Run Time", G2984="CC (Changeover Cleaning)"), I2984, 0)</f>
        <v>2.7777778605620001E-3</v>
      </c>
      <c r="K2984">
        <f>IF(G2984&lt;&gt;"PM (Maintenance)", I2984, 0)</f>
        <v>2.7777778605620001E-3</v>
      </c>
      <c r="L2984" s="5">
        <f>MAX(tbl_Fact[[#This Row],[TotalBiscuitsMade]],tbl_Fact[[#This Row],[GoodMadeBiscuits]])</f>
        <v>735394</v>
      </c>
      <c r="M2984" s="5">
        <f>IF(tbl_Fact[[#This Row],[Operating_Hours]]&gt;0,tbl_Fact[[#This Row],[Operating_Hours]]*51840,0)</f>
        <v>144.00000429153408</v>
      </c>
    </row>
    <row r="2985" spans="1:13" hidden="1" x14ac:dyDescent="0.2">
      <c r="A2985" t="s">
        <v>5</v>
      </c>
      <c r="B2985" s="1">
        <v>44394.306631944448</v>
      </c>
      <c r="C2985" s="1">
        <v>44394.307106481479</v>
      </c>
      <c r="D2985">
        <v>0.68333333730697599</v>
      </c>
      <c r="E2985">
        <v>735763</v>
      </c>
      <c r="F2985">
        <v>3478</v>
      </c>
      <c r="G2985" t="s">
        <v>44</v>
      </c>
      <c r="H2985" t="s">
        <v>25</v>
      </c>
      <c r="I2985">
        <f>tbl_Fact[[#This Row],[Duration]] / 60</f>
        <v>1.1388888955116267E-2</v>
      </c>
      <c r="J2985">
        <f>IF(OR(G2985="Run Time", G2985="CC (Changeover Cleaning)"), I2985, 0)</f>
        <v>0</v>
      </c>
      <c r="K2985">
        <f>IF(G2985&lt;&gt;"PM (Maintenance)", I2985, 0)</f>
        <v>1.1388888955116267E-2</v>
      </c>
      <c r="L2985" s="5">
        <f>MAX(tbl_Fact[[#This Row],[TotalBiscuitsMade]],tbl_Fact[[#This Row],[GoodMadeBiscuits]])</f>
        <v>735763</v>
      </c>
      <c r="M2985" s="5">
        <f>IF(tbl_Fact[[#This Row],[Operating_Hours]]&gt;0,tbl_Fact[[#This Row],[Operating_Hours]]*51840,0)</f>
        <v>0</v>
      </c>
    </row>
    <row r="2986" spans="1:13" hidden="1" x14ac:dyDescent="0.2">
      <c r="A2986" t="s">
        <v>5</v>
      </c>
      <c r="B2986" s="1">
        <v>44394.307106481479</v>
      </c>
      <c r="C2986" s="1">
        <v>44394.307187500002</v>
      </c>
      <c r="D2986">
        <v>0.116666667163372</v>
      </c>
      <c r="E2986">
        <v>735571</v>
      </c>
      <c r="F2986">
        <v>3724</v>
      </c>
      <c r="G2986" t="s">
        <v>43</v>
      </c>
      <c r="H2986" t="s">
        <v>25</v>
      </c>
      <c r="I2986">
        <f>tbl_Fact[[#This Row],[Duration]] / 60</f>
        <v>1.9444444527228666E-3</v>
      </c>
      <c r="J2986">
        <f>IF(OR(G2986="Run Time", G2986="CC (Changeover Cleaning)"), I2986, 0)</f>
        <v>1.9444444527228666E-3</v>
      </c>
      <c r="K2986">
        <f>IF(G2986&lt;&gt;"PM (Maintenance)", I2986, 0)</f>
        <v>1.9444444527228666E-3</v>
      </c>
      <c r="L2986" s="5">
        <f>MAX(tbl_Fact[[#This Row],[TotalBiscuitsMade]],tbl_Fact[[#This Row],[GoodMadeBiscuits]])</f>
        <v>735571</v>
      </c>
      <c r="M2986" s="5">
        <f>IF(tbl_Fact[[#This Row],[Operating_Hours]]&gt;0,tbl_Fact[[#This Row],[Operating_Hours]]*51840,0)</f>
        <v>100.8000004291534</v>
      </c>
    </row>
    <row r="2987" spans="1:13" hidden="1" x14ac:dyDescent="0.2">
      <c r="A2987" t="s">
        <v>5</v>
      </c>
      <c r="B2987" s="1">
        <v>44394.307187500002</v>
      </c>
      <c r="C2987" s="1">
        <v>44394.307210648149</v>
      </c>
      <c r="D2987">
        <v>3.3333335071802098E-2</v>
      </c>
      <c r="E2987">
        <v>735811</v>
      </c>
      <c r="F2987">
        <v>3570</v>
      </c>
      <c r="G2987" t="s">
        <v>44</v>
      </c>
      <c r="H2987" t="s">
        <v>25</v>
      </c>
      <c r="I2987">
        <f>tbl_Fact[[#This Row],[Duration]] / 60</f>
        <v>5.5555558453003495E-4</v>
      </c>
      <c r="J2987">
        <f>IF(OR(G2987="Run Time", G2987="CC (Changeover Cleaning)"), I2987, 0)</f>
        <v>0</v>
      </c>
      <c r="K2987">
        <f>IF(G2987&lt;&gt;"PM (Maintenance)", I2987, 0)</f>
        <v>5.5555558453003495E-4</v>
      </c>
      <c r="L2987" s="5">
        <f>MAX(tbl_Fact[[#This Row],[TotalBiscuitsMade]],tbl_Fact[[#This Row],[GoodMadeBiscuits]])</f>
        <v>735811</v>
      </c>
      <c r="M2987" s="5">
        <f>IF(tbl_Fact[[#This Row],[Operating_Hours]]&gt;0,tbl_Fact[[#This Row],[Operating_Hours]]*51840,0)</f>
        <v>0</v>
      </c>
    </row>
    <row r="2988" spans="1:13" hidden="1" x14ac:dyDescent="0.2">
      <c r="A2988" t="s">
        <v>5</v>
      </c>
      <c r="B2988" s="1">
        <v>44394.307210648149</v>
      </c>
      <c r="C2988" s="1">
        <v>44394.307314814818</v>
      </c>
      <c r="D2988">
        <v>0.15000000596046401</v>
      </c>
      <c r="E2988">
        <v>735901</v>
      </c>
      <c r="F2988">
        <v>3676</v>
      </c>
      <c r="G2988" t="s">
        <v>43</v>
      </c>
      <c r="H2988" t="s">
        <v>25</v>
      </c>
      <c r="I2988">
        <f>tbl_Fact[[#This Row],[Duration]] / 60</f>
        <v>2.5000000993410667E-3</v>
      </c>
      <c r="J2988">
        <f>IF(OR(G2988="Run Time", G2988="CC (Changeover Cleaning)"), I2988, 0)</f>
        <v>2.5000000993410667E-3</v>
      </c>
      <c r="K2988">
        <f>IF(G2988&lt;&gt;"PM (Maintenance)", I2988, 0)</f>
        <v>2.5000000993410667E-3</v>
      </c>
      <c r="L2988" s="5">
        <f>MAX(tbl_Fact[[#This Row],[TotalBiscuitsMade]],tbl_Fact[[#This Row],[GoodMadeBiscuits]])</f>
        <v>735901</v>
      </c>
      <c r="M2988" s="5">
        <f>IF(tbl_Fact[[#This Row],[Operating_Hours]]&gt;0,tbl_Fact[[#This Row],[Operating_Hours]]*51840,0)</f>
        <v>129.60000514984088</v>
      </c>
    </row>
    <row r="2989" spans="1:13" hidden="1" x14ac:dyDescent="0.2">
      <c r="A2989" t="s">
        <v>5</v>
      </c>
      <c r="B2989" s="1">
        <v>44394.307314814818</v>
      </c>
      <c r="C2989" s="1">
        <v>44394.314421296294</v>
      </c>
      <c r="D2989">
        <v>10.2333335876465</v>
      </c>
      <c r="E2989">
        <v>742715</v>
      </c>
      <c r="F2989">
        <v>10676</v>
      </c>
      <c r="G2989" t="s">
        <v>44</v>
      </c>
      <c r="H2989" t="s">
        <v>25</v>
      </c>
      <c r="I2989">
        <f>tbl_Fact[[#This Row],[Duration]] / 60</f>
        <v>0.17055555979410833</v>
      </c>
      <c r="J2989">
        <f>IF(OR(G2989="Run Time", G2989="CC (Changeover Cleaning)"), I2989, 0)</f>
        <v>0</v>
      </c>
      <c r="K2989">
        <f>IF(G2989&lt;&gt;"PM (Maintenance)", I2989, 0)</f>
        <v>0.17055555979410833</v>
      </c>
      <c r="L2989" s="5">
        <f>MAX(tbl_Fact[[#This Row],[TotalBiscuitsMade]],tbl_Fact[[#This Row],[GoodMadeBiscuits]])</f>
        <v>742715</v>
      </c>
      <c r="M2989" s="5">
        <f>IF(tbl_Fact[[#This Row],[Operating_Hours]]&gt;0,tbl_Fact[[#This Row],[Operating_Hours]]*51840,0)</f>
        <v>0</v>
      </c>
    </row>
    <row r="2990" spans="1:13" hidden="1" x14ac:dyDescent="0.2">
      <c r="A2990" t="s">
        <v>5</v>
      </c>
      <c r="B2990" s="1">
        <v>44394.314421296294</v>
      </c>
      <c r="C2990" s="1">
        <v>44394.315960648149</v>
      </c>
      <c r="D2990">
        <v>2.2166666984558101</v>
      </c>
      <c r="E2990">
        <v>742927</v>
      </c>
      <c r="F2990">
        <v>10965</v>
      </c>
      <c r="G2990" t="s">
        <v>43</v>
      </c>
      <c r="H2990" t="s">
        <v>25</v>
      </c>
      <c r="I2990">
        <f>tbl_Fact[[#This Row],[Duration]] / 60</f>
        <v>3.6944444974263503E-2</v>
      </c>
      <c r="J2990">
        <f>IF(OR(G2990="Run Time", G2990="CC (Changeover Cleaning)"), I2990, 0)</f>
        <v>3.6944444974263503E-2</v>
      </c>
      <c r="K2990">
        <f>IF(G2990&lt;&gt;"PM (Maintenance)", I2990, 0)</f>
        <v>3.6944444974263503E-2</v>
      </c>
      <c r="L2990" s="5">
        <f>MAX(tbl_Fact[[#This Row],[TotalBiscuitsMade]],tbl_Fact[[#This Row],[GoodMadeBiscuits]])</f>
        <v>742927</v>
      </c>
      <c r="M2990" s="5">
        <f>IF(tbl_Fact[[#This Row],[Operating_Hours]]&gt;0,tbl_Fact[[#This Row],[Operating_Hours]]*51840,0)</f>
        <v>1915.2000274658201</v>
      </c>
    </row>
    <row r="2991" spans="1:13" hidden="1" x14ac:dyDescent="0.2">
      <c r="A2991" t="s">
        <v>5</v>
      </c>
      <c r="B2991" s="1">
        <v>44394.315960648149</v>
      </c>
      <c r="C2991" s="1">
        <v>44394.317604166667</v>
      </c>
      <c r="D2991">
        <v>2.36666655540466</v>
      </c>
      <c r="E2991">
        <v>743988</v>
      </c>
      <c r="F2991">
        <v>11852</v>
      </c>
      <c r="G2991" t="s">
        <v>44</v>
      </c>
      <c r="H2991" t="s">
        <v>25</v>
      </c>
      <c r="I2991">
        <f>tbl_Fact[[#This Row],[Duration]] / 60</f>
        <v>3.9444442590077664E-2</v>
      </c>
      <c r="J2991">
        <f>IF(OR(G2991="Run Time", G2991="CC (Changeover Cleaning)"), I2991, 0)</f>
        <v>0</v>
      </c>
      <c r="K2991">
        <f>IF(G2991&lt;&gt;"PM (Maintenance)", I2991, 0)</f>
        <v>3.9444442590077664E-2</v>
      </c>
      <c r="L2991" s="5">
        <f>MAX(tbl_Fact[[#This Row],[TotalBiscuitsMade]],tbl_Fact[[#This Row],[GoodMadeBiscuits]])</f>
        <v>743988</v>
      </c>
      <c r="M2991" s="5">
        <f>IF(tbl_Fact[[#This Row],[Operating_Hours]]&gt;0,tbl_Fact[[#This Row],[Operating_Hours]]*51840,0)</f>
        <v>0</v>
      </c>
    </row>
    <row r="2992" spans="1:13" hidden="1" x14ac:dyDescent="0.2">
      <c r="A2992" t="s">
        <v>5</v>
      </c>
      <c r="B2992" s="1">
        <v>44394.317604166667</v>
      </c>
      <c r="C2992" s="1">
        <v>44394.317800925928</v>
      </c>
      <c r="D2992">
        <v>0.28333333134651201</v>
      </c>
      <c r="E2992">
        <v>744058</v>
      </c>
      <c r="F2992">
        <v>11888</v>
      </c>
      <c r="G2992" t="s">
        <v>43</v>
      </c>
      <c r="H2992" t="s">
        <v>25</v>
      </c>
      <c r="I2992">
        <f>tbl_Fact[[#This Row],[Duration]] / 60</f>
        <v>4.7222221891085334E-3</v>
      </c>
      <c r="J2992">
        <f>IF(OR(G2992="Run Time", G2992="CC (Changeover Cleaning)"), I2992, 0)</f>
        <v>4.7222221891085334E-3</v>
      </c>
      <c r="K2992">
        <f>IF(G2992&lt;&gt;"PM (Maintenance)", I2992, 0)</f>
        <v>4.7222221891085334E-3</v>
      </c>
      <c r="L2992" s="5">
        <f>MAX(tbl_Fact[[#This Row],[TotalBiscuitsMade]],tbl_Fact[[#This Row],[GoodMadeBiscuits]])</f>
        <v>744058</v>
      </c>
      <c r="M2992" s="5">
        <f>IF(tbl_Fact[[#This Row],[Operating_Hours]]&gt;0,tbl_Fact[[#This Row],[Operating_Hours]]*51840,0)</f>
        <v>244.79999828338637</v>
      </c>
    </row>
    <row r="2993" spans="1:13" hidden="1" x14ac:dyDescent="0.2">
      <c r="A2993" t="s">
        <v>5</v>
      </c>
      <c r="B2993" s="1">
        <v>44394.317800925928</v>
      </c>
      <c r="C2993" s="1">
        <v>44394.325069444443</v>
      </c>
      <c r="D2993">
        <v>10.4666662216187</v>
      </c>
      <c r="E2993">
        <v>751545</v>
      </c>
      <c r="F2993">
        <v>19302</v>
      </c>
      <c r="G2993" t="s">
        <v>44</v>
      </c>
      <c r="H2993" t="s">
        <v>25</v>
      </c>
      <c r="I2993">
        <f>tbl_Fact[[#This Row],[Duration]] / 60</f>
        <v>0.17444443702697834</v>
      </c>
      <c r="J2993">
        <f>IF(OR(G2993="Run Time", G2993="CC (Changeover Cleaning)"), I2993, 0)</f>
        <v>0</v>
      </c>
      <c r="K2993">
        <f>IF(G2993&lt;&gt;"PM (Maintenance)", I2993, 0)</f>
        <v>0.17444443702697834</v>
      </c>
      <c r="L2993" s="5">
        <f>MAX(tbl_Fact[[#This Row],[TotalBiscuitsMade]],tbl_Fact[[#This Row],[GoodMadeBiscuits]])</f>
        <v>751545</v>
      </c>
      <c r="M2993" s="5">
        <f>IF(tbl_Fact[[#This Row],[Operating_Hours]]&gt;0,tbl_Fact[[#This Row],[Operating_Hours]]*51840,0)</f>
        <v>0</v>
      </c>
    </row>
    <row r="2994" spans="1:13" hidden="1" x14ac:dyDescent="0.2">
      <c r="A2994" t="s">
        <v>5</v>
      </c>
      <c r="B2994" s="1">
        <v>44394.325069444443</v>
      </c>
      <c r="C2994" s="1">
        <v>44394.325995370367</v>
      </c>
      <c r="D2994">
        <v>1.3333333730697601</v>
      </c>
      <c r="E2994">
        <v>751393</v>
      </c>
      <c r="F2994">
        <v>19293</v>
      </c>
      <c r="G2994" t="s">
        <v>43</v>
      </c>
      <c r="H2994" t="s">
        <v>25</v>
      </c>
      <c r="I2994">
        <f>tbl_Fact[[#This Row],[Duration]] / 60</f>
        <v>2.2222222884496001E-2</v>
      </c>
      <c r="J2994">
        <f>IF(OR(G2994="Run Time", G2994="CC (Changeover Cleaning)"), I2994, 0)</f>
        <v>2.2222222884496001E-2</v>
      </c>
      <c r="K2994">
        <f>IF(G2994&lt;&gt;"PM (Maintenance)", I2994, 0)</f>
        <v>2.2222222884496001E-2</v>
      </c>
      <c r="L2994" s="5">
        <f>MAX(tbl_Fact[[#This Row],[TotalBiscuitsMade]],tbl_Fact[[#This Row],[GoodMadeBiscuits]])</f>
        <v>751393</v>
      </c>
      <c r="M2994" s="5">
        <f>IF(tbl_Fact[[#This Row],[Operating_Hours]]&gt;0,tbl_Fact[[#This Row],[Operating_Hours]]*51840,0)</f>
        <v>1152.0000343322727</v>
      </c>
    </row>
    <row r="2995" spans="1:13" hidden="1" x14ac:dyDescent="0.2">
      <c r="A2995" t="s">
        <v>5</v>
      </c>
      <c r="B2995" s="1">
        <v>44394.325995370367</v>
      </c>
      <c r="C2995" s="1">
        <v>44394.336701388886</v>
      </c>
      <c r="D2995">
        <v>15.4166669845581</v>
      </c>
      <c r="E2995">
        <v>762204</v>
      </c>
      <c r="F2995">
        <v>30154</v>
      </c>
      <c r="G2995" t="s">
        <v>44</v>
      </c>
      <c r="H2995" t="s">
        <v>25</v>
      </c>
      <c r="I2995">
        <f>tbl_Fact[[#This Row],[Duration]] / 60</f>
        <v>0.25694444974263503</v>
      </c>
      <c r="J2995">
        <f>IF(OR(G2995="Run Time", G2995="CC (Changeover Cleaning)"), I2995, 0)</f>
        <v>0</v>
      </c>
      <c r="K2995">
        <f>IF(G2995&lt;&gt;"PM (Maintenance)", I2995, 0)</f>
        <v>0.25694444974263503</v>
      </c>
      <c r="L2995" s="5">
        <f>MAX(tbl_Fact[[#This Row],[TotalBiscuitsMade]],tbl_Fact[[#This Row],[GoodMadeBiscuits]])</f>
        <v>762204</v>
      </c>
      <c r="M2995" s="5">
        <f>IF(tbl_Fact[[#This Row],[Operating_Hours]]&gt;0,tbl_Fact[[#This Row],[Operating_Hours]]*51840,0)</f>
        <v>0</v>
      </c>
    </row>
    <row r="2996" spans="1:13" hidden="1" x14ac:dyDescent="0.2">
      <c r="A2996" t="s">
        <v>5</v>
      </c>
      <c r="B2996" s="1">
        <v>44394.336701388886</v>
      </c>
      <c r="C2996" s="1">
        <v>44394.338333333333</v>
      </c>
      <c r="D2996">
        <v>2.3499999046325701</v>
      </c>
      <c r="E2996">
        <v>761873</v>
      </c>
      <c r="F2996">
        <v>30045</v>
      </c>
      <c r="G2996" t="s">
        <v>43</v>
      </c>
      <c r="H2996" t="s">
        <v>25</v>
      </c>
      <c r="I2996">
        <f>tbl_Fact[[#This Row],[Duration]] / 60</f>
        <v>3.9166665077209499E-2</v>
      </c>
      <c r="J2996">
        <f>IF(OR(G2996="Run Time", G2996="CC (Changeover Cleaning)"), I2996, 0)</f>
        <v>3.9166665077209499E-2</v>
      </c>
      <c r="K2996">
        <f>IF(G2996&lt;&gt;"PM (Maintenance)", I2996, 0)</f>
        <v>3.9166665077209499E-2</v>
      </c>
      <c r="L2996" s="5">
        <f>MAX(tbl_Fact[[#This Row],[TotalBiscuitsMade]],tbl_Fact[[#This Row],[GoodMadeBiscuits]])</f>
        <v>761873</v>
      </c>
      <c r="M2996" s="5">
        <f>IF(tbl_Fact[[#This Row],[Operating_Hours]]&gt;0,tbl_Fact[[#This Row],[Operating_Hours]]*51840,0)</f>
        <v>2030.3999176025404</v>
      </c>
    </row>
    <row r="2997" spans="1:13" hidden="1" x14ac:dyDescent="0.2">
      <c r="A2997" t="s">
        <v>5</v>
      </c>
      <c r="B2997" s="1">
        <v>44394.338333333333</v>
      </c>
      <c r="C2997" s="1">
        <v>44394.33965277778</v>
      </c>
      <c r="D2997">
        <v>1.8999999761581401</v>
      </c>
      <c r="E2997">
        <v>763164</v>
      </c>
      <c r="F2997">
        <v>31232</v>
      </c>
      <c r="G2997" t="s">
        <v>44</v>
      </c>
      <c r="H2997" t="s">
        <v>25</v>
      </c>
      <c r="I2997">
        <f>tbl_Fact[[#This Row],[Duration]] / 60</f>
        <v>3.1666666269302333E-2</v>
      </c>
      <c r="J2997">
        <f>IF(OR(G2997="Run Time", G2997="CC (Changeover Cleaning)"), I2997, 0)</f>
        <v>0</v>
      </c>
      <c r="K2997">
        <f>IF(G2997&lt;&gt;"PM (Maintenance)", I2997, 0)</f>
        <v>3.1666666269302333E-2</v>
      </c>
      <c r="L2997" s="5">
        <f>MAX(tbl_Fact[[#This Row],[TotalBiscuitsMade]],tbl_Fact[[#This Row],[GoodMadeBiscuits]])</f>
        <v>763164</v>
      </c>
      <c r="M2997" s="5">
        <f>IF(tbl_Fact[[#This Row],[Operating_Hours]]&gt;0,tbl_Fact[[#This Row],[Operating_Hours]]*51840,0)</f>
        <v>0</v>
      </c>
    </row>
    <row r="2998" spans="1:13" hidden="1" x14ac:dyDescent="0.2">
      <c r="A2998" t="s">
        <v>5</v>
      </c>
      <c r="B2998" s="1">
        <v>44394.33965277778</v>
      </c>
      <c r="C2998" s="1">
        <v>44394.339872685188</v>
      </c>
      <c r="D2998">
        <v>0.31666666269302401</v>
      </c>
      <c r="E2998">
        <v>763173</v>
      </c>
      <c r="F2998">
        <v>30925</v>
      </c>
      <c r="G2998" t="s">
        <v>43</v>
      </c>
      <c r="H2998" t="s">
        <v>25</v>
      </c>
      <c r="I2998">
        <f>tbl_Fact[[#This Row],[Duration]] / 60</f>
        <v>5.2777777115504002E-3</v>
      </c>
      <c r="J2998">
        <f>IF(OR(G2998="Run Time", G2998="CC (Changeover Cleaning)"), I2998, 0)</f>
        <v>5.2777777115504002E-3</v>
      </c>
      <c r="K2998">
        <f>IF(G2998&lt;&gt;"PM (Maintenance)", I2998, 0)</f>
        <v>5.2777777115504002E-3</v>
      </c>
      <c r="L2998" s="5">
        <f>MAX(tbl_Fact[[#This Row],[TotalBiscuitsMade]],tbl_Fact[[#This Row],[GoodMadeBiscuits]])</f>
        <v>763173</v>
      </c>
      <c r="M2998" s="5">
        <f>IF(tbl_Fact[[#This Row],[Operating_Hours]]&gt;0,tbl_Fact[[#This Row],[Operating_Hours]]*51840,0)</f>
        <v>273.59999656677275</v>
      </c>
    </row>
    <row r="2999" spans="1:13" hidden="1" x14ac:dyDescent="0.2">
      <c r="A2999" t="s">
        <v>5</v>
      </c>
      <c r="B2999" s="1">
        <v>44394.339872685188</v>
      </c>
      <c r="C2999" s="1">
        <v>44394.341527777775</v>
      </c>
      <c r="D2999">
        <v>2.38333344459534</v>
      </c>
      <c r="E2999">
        <v>764402</v>
      </c>
      <c r="F2999">
        <v>32112</v>
      </c>
      <c r="G2999" t="s">
        <v>44</v>
      </c>
      <c r="H2999" t="s">
        <v>25</v>
      </c>
      <c r="I2999">
        <f>tbl_Fact[[#This Row],[Duration]] / 60</f>
        <v>3.9722224076588999E-2</v>
      </c>
      <c r="J2999">
        <f>IF(OR(G2999="Run Time", G2999="CC (Changeover Cleaning)"), I2999, 0)</f>
        <v>0</v>
      </c>
      <c r="K2999">
        <f>IF(G2999&lt;&gt;"PM (Maintenance)", I2999, 0)</f>
        <v>3.9722224076588999E-2</v>
      </c>
      <c r="L2999" s="5">
        <f>MAX(tbl_Fact[[#This Row],[TotalBiscuitsMade]],tbl_Fact[[#This Row],[GoodMadeBiscuits]])</f>
        <v>764402</v>
      </c>
      <c r="M2999" s="5">
        <f>IF(tbl_Fact[[#This Row],[Operating_Hours]]&gt;0,tbl_Fact[[#This Row],[Operating_Hours]]*51840,0)</f>
        <v>0</v>
      </c>
    </row>
    <row r="3000" spans="1:13" hidden="1" x14ac:dyDescent="0.2">
      <c r="A3000" t="s">
        <v>5</v>
      </c>
      <c r="B3000" s="1">
        <v>44394.341527777775</v>
      </c>
      <c r="C3000" s="1">
        <v>44394.342557870368</v>
      </c>
      <c r="D3000">
        <v>1.4833333492279099</v>
      </c>
      <c r="E3000">
        <v>764394</v>
      </c>
      <c r="F3000">
        <v>32234</v>
      </c>
      <c r="G3000" t="s">
        <v>43</v>
      </c>
      <c r="H3000" t="s">
        <v>25</v>
      </c>
      <c r="I3000">
        <f>tbl_Fact[[#This Row],[Duration]] / 60</f>
        <v>2.4722222487131833E-2</v>
      </c>
      <c r="J3000">
        <f>IF(OR(G3000="Run Time", G3000="CC (Changeover Cleaning)"), I3000, 0)</f>
        <v>2.4722222487131833E-2</v>
      </c>
      <c r="K3000">
        <f>IF(G3000&lt;&gt;"PM (Maintenance)", I3000, 0)</f>
        <v>2.4722222487131833E-2</v>
      </c>
      <c r="L3000" s="5">
        <f>MAX(tbl_Fact[[#This Row],[TotalBiscuitsMade]],tbl_Fact[[#This Row],[GoodMadeBiscuits]])</f>
        <v>764394</v>
      </c>
      <c r="M3000" s="5">
        <f>IF(tbl_Fact[[#This Row],[Operating_Hours]]&gt;0,tbl_Fact[[#This Row],[Operating_Hours]]*51840,0)</f>
        <v>1281.6000137329142</v>
      </c>
    </row>
    <row r="3001" spans="1:13" hidden="1" x14ac:dyDescent="0.2">
      <c r="A3001" t="s">
        <v>5</v>
      </c>
      <c r="B3001" s="1">
        <v>44394.342557870368</v>
      </c>
      <c r="C3001" s="1">
        <v>44394.34302083333</v>
      </c>
      <c r="D3001">
        <v>0.66666668653488204</v>
      </c>
      <c r="E3001">
        <v>764482</v>
      </c>
      <c r="F3001">
        <v>32423</v>
      </c>
      <c r="G3001" t="s">
        <v>44</v>
      </c>
      <c r="H3001" t="s">
        <v>25</v>
      </c>
      <c r="I3001">
        <f>tbl_Fact[[#This Row],[Duration]] / 60</f>
        <v>1.1111111442248033E-2</v>
      </c>
      <c r="J3001">
        <f>IF(OR(G3001="Run Time", G3001="CC (Changeover Cleaning)"), I3001, 0)</f>
        <v>0</v>
      </c>
      <c r="K3001">
        <f>IF(G3001&lt;&gt;"PM (Maintenance)", I3001, 0)</f>
        <v>1.1111111442248033E-2</v>
      </c>
      <c r="L3001" s="5">
        <f>MAX(tbl_Fact[[#This Row],[TotalBiscuitsMade]],tbl_Fact[[#This Row],[GoodMadeBiscuits]])</f>
        <v>764482</v>
      </c>
      <c r="M3001" s="5">
        <f>IF(tbl_Fact[[#This Row],[Operating_Hours]]&gt;0,tbl_Fact[[#This Row],[Operating_Hours]]*51840,0)</f>
        <v>0</v>
      </c>
    </row>
    <row r="3002" spans="1:13" hidden="1" x14ac:dyDescent="0.2">
      <c r="A3002" t="s">
        <v>5</v>
      </c>
      <c r="B3002" s="1">
        <v>44394.34302083333</v>
      </c>
      <c r="C3002" s="1">
        <v>44394.345625000002</v>
      </c>
      <c r="D3002">
        <v>3.75</v>
      </c>
      <c r="E3002">
        <v>764530</v>
      </c>
      <c r="F3002">
        <v>32568</v>
      </c>
      <c r="G3002" t="s">
        <v>43</v>
      </c>
      <c r="H3002" t="s">
        <v>25</v>
      </c>
      <c r="I3002">
        <f>tbl_Fact[[#This Row],[Duration]] / 60</f>
        <v>6.25E-2</v>
      </c>
      <c r="J3002">
        <f>IF(OR(G3002="Run Time", G3002="CC (Changeover Cleaning)"), I3002, 0)</f>
        <v>6.25E-2</v>
      </c>
      <c r="K3002">
        <f>IF(G3002&lt;&gt;"PM (Maintenance)", I3002, 0)</f>
        <v>6.25E-2</v>
      </c>
      <c r="L3002" s="5">
        <f>MAX(tbl_Fact[[#This Row],[TotalBiscuitsMade]],tbl_Fact[[#This Row],[GoodMadeBiscuits]])</f>
        <v>764530</v>
      </c>
      <c r="M3002" s="5">
        <f>IF(tbl_Fact[[#This Row],[Operating_Hours]]&gt;0,tbl_Fact[[#This Row],[Operating_Hours]]*51840,0)</f>
        <v>3240</v>
      </c>
    </row>
    <row r="3003" spans="1:13" hidden="1" x14ac:dyDescent="0.2">
      <c r="A3003" t="s">
        <v>5</v>
      </c>
      <c r="B3003" s="1">
        <v>44394.345625000002</v>
      </c>
      <c r="C3003" s="1">
        <v>44394.34611111111</v>
      </c>
      <c r="D3003">
        <v>0.69999998807907104</v>
      </c>
      <c r="E3003">
        <v>764719</v>
      </c>
      <c r="F3003">
        <v>32562</v>
      </c>
      <c r="G3003" t="s">
        <v>44</v>
      </c>
      <c r="H3003" t="s">
        <v>25</v>
      </c>
      <c r="I3003">
        <f>tbl_Fact[[#This Row],[Duration]] / 60</f>
        <v>1.1666666467984517E-2</v>
      </c>
      <c r="J3003">
        <f>IF(OR(G3003="Run Time", G3003="CC (Changeover Cleaning)"), I3003, 0)</f>
        <v>0</v>
      </c>
      <c r="K3003">
        <f>IF(G3003&lt;&gt;"PM (Maintenance)", I3003, 0)</f>
        <v>1.1666666467984517E-2</v>
      </c>
      <c r="L3003" s="5">
        <f>MAX(tbl_Fact[[#This Row],[TotalBiscuitsMade]],tbl_Fact[[#This Row],[GoodMadeBiscuits]])</f>
        <v>764719</v>
      </c>
      <c r="M3003" s="5">
        <f>IF(tbl_Fact[[#This Row],[Operating_Hours]]&gt;0,tbl_Fact[[#This Row],[Operating_Hours]]*51840,0)</f>
        <v>0</v>
      </c>
    </row>
    <row r="3004" spans="1:13" hidden="1" x14ac:dyDescent="0.2">
      <c r="A3004" t="s">
        <v>5</v>
      </c>
      <c r="B3004" s="1">
        <v>44394.34611111111</v>
      </c>
      <c r="C3004" s="1">
        <v>44394.346203703702</v>
      </c>
      <c r="D3004">
        <v>0.133333340287209</v>
      </c>
      <c r="E3004">
        <v>764461</v>
      </c>
      <c r="F3004">
        <v>32454</v>
      </c>
      <c r="G3004" t="s">
        <v>43</v>
      </c>
      <c r="H3004" t="s">
        <v>25</v>
      </c>
      <c r="I3004">
        <f>tbl_Fact[[#This Row],[Duration]] / 60</f>
        <v>2.2222223381201502E-3</v>
      </c>
      <c r="J3004">
        <f>IF(OR(G3004="Run Time", G3004="CC (Changeover Cleaning)"), I3004, 0)</f>
        <v>2.2222223381201502E-3</v>
      </c>
      <c r="K3004">
        <f>IF(G3004&lt;&gt;"PM (Maintenance)", I3004, 0)</f>
        <v>2.2222223381201502E-3</v>
      </c>
      <c r="L3004" s="5">
        <f>MAX(tbl_Fact[[#This Row],[TotalBiscuitsMade]],tbl_Fact[[#This Row],[GoodMadeBiscuits]])</f>
        <v>764461</v>
      </c>
      <c r="M3004" s="5">
        <f>IF(tbl_Fact[[#This Row],[Operating_Hours]]&gt;0,tbl_Fact[[#This Row],[Operating_Hours]]*51840,0)</f>
        <v>115.20000600814859</v>
      </c>
    </row>
    <row r="3005" spans="1:13" hidden="1" x14ac:dyDescent="0.2">
      <c r="A3005" t="s">
        <v>5</v>
      </c>
      <c r="B3005" s="1">
        <v>44394.346203703702</v>
      </c>
      <c r="C3005" s="1">
        <v>44394.347118055557</v>
      </c>
      <c r="D3005">
        <v>1.31666672229767</v>
      </c>
      <c r="E3005">
        <v>764807</v>
      </c>
      <c r="F3005">
        <v>32923</v>
      </c>
      <c r="G3005" t="s">
        <v>44</v>
      </c>
      <c r="H3005" t="s">
        <v>25</v>
      </c>
      <c r="I3005">
        <f>tbl_Fact[[#This Row],[Duration]] / 60</f>
        <v>2.1944445371627833E-2</v>
      </c>
      <c r="J3005">
        <f>IF(OR(G3005="Run Time", G3005="CC (Changeover Cleaning)"), I3005, 0)</f>
        <v>0</v>
      </c>
      <c r="K3005">
        <f>IF(G3005&lt;&gt;"PM (Maintenance)", I3005, 0)</f>
        <v>2.1944445371627833E-2</v>
      </c>
      <c r="L3005" s="5">
        <f>MAX(tbl_Fact[[#This Row],[TotalBiscuitsMade]],tbl_Fact[[#This Row],[GoodMadeBiscuits]])</f>
        <v>764807</v>
      </c>
      <c r="M3005" s="5">
        <f>IF(tbl_Fact[[#This Row],[Operating_Hours]]&gt;0,tbl_Fact[[#This Row],[Operating_Hours]]*51840,0)</f>
        <v>0</v>
      </c>
    </row>
    <row r="3006" spans="1:13" hidden="1" x14ac:dyDescent="0.2">
      <c r="A3006" t="s">
        <v>5</v>
      </c>
      <c r="B3006" s="1">
        <v>44394.347118055557</v>
      </c>
      <c r="C3006" s="1">
        <v>44394.349224537036</v>
      </c>
      <c r="D3006">
        <v>3.0333333015441899</v>
      </c>
      <c r="E3006">
        <v>764543</v>
      </c>
      <c r="F3006">
        <v>32656</v>
      </c>
      <c r="G3006" t="s">
        <v>43</v>
      </c>
      <c r="H3006" t="s">
        <v>25</v>
      </c>
      <c r="I3006">
        <f>tbl_Fact[[#This Row],[Duration]] / 60</f>
        <v>5.0555555025736498E-2</v>
      </c>
      <c r="J3006">
        <f>IF(OR(G3006="Run Time", G3006="CC (Changeover Cleaning)"), I3006, 0)</f>
        <v>5.0555555025736498E-2</v>
      </c>
      <c r="K3006">
        <f>IF(G3006&lt;&gt;"PM (Maintenance)", I3006, 0)</f>
        <v>5.0555555025736498E-2</v>
      </c>
      <c r="L3006" s="5">
        <f>MAX(tbl_Fact[[#This Row],[TotalBiscuitsMade]],tbl_Fact[[#This Row],[GoodMadeBiscuits]])</f>
        <v>764543</v>
      </c>
      <c r="M3006" s="5">
        <f>IF(tbl_Fact[[#This Row],[Operating_Hours]]&gt;0,tbl_Fact[[#This Row],[Operating_Hours]]*51840,0)</f>
        <v>2620.7999725341801</v>
      </c>
    </row>
    <row r="3007" spans="1:13" hidden="1" x14ac:dyDescent="0.2">
      <c r="A3007" t="s">
        <v>5</v>
      </c>
      <c r="B3007" s="1">
        <v>44394.349224537036</v>
      </c>
      <c r="C3007" s="1">
        <v>44394.34988425926</v>
      </c>
      <c r="D3007">
        <v>0.94999998807907104</v>
      </c>
      <c r="E3007">
        <v>765486</v>
      </c>
      <c r="F3007">
        <v>33618</v>
      </c>
      <c r="G3007" t="s">
        <v>44</v>
      </c>
      <c r="H3007" t="s">
        <v>25</v>
      </c>
      <c r="I3007">
        <f>tbl_Fact[[#This Row],[Duration]] / 60</f>
        <v>1.5833333134651184E-2</v>
      </c>
      <c r="J3007">
        <f>IF(OR(G3007="Run Time", G3007="CC (Changeover Cleaning)"), I3007, 0)</f>
        <v>0</v>
      </c>
      <c r="K3007">
        <f>IF(G3007&lt;&gt;"PM (Maintenance)", I3007, 0)</f>
        <v>1.5833333134651184E-2</v>
      </c>
      <c r="L3007" s="5">
        <f>MAX(tbl_Fact[[#This Row],[TotalBiscuitsMade]],tbl_Fact[[#This Row],[GoodMadeBiscuits]])</f>
        <v>765486</v>
      </c>
      <c r="M3007" s="5">
        <f>IF(tbl_Fact[[#This Row],[Operating_Hours]]&gt;0,tbl_Fact[[#This Row],[Operating_Hours]]*51840,0)</f>
        <v>0</v>
      </c>
    </row>
    <row r="3008" spans="1:13" hidden="1" x14ac:dyDescent="0.2">
      <c r="A3008" t="s">
        <v>5</v>
      </c>
      <c r="B3008" s="1">
        <v>44394.34988425926</v>
      </c>
      <c r="C3008" s="1">
        <v>44394.350439814814</v>
      </c>
      <c r="D3008">
        <v>0.80000001192092896</v>
      </c>
      <c r="E3008">
        <v>765440</v>
      </c>
      <c r="F3008">
        <v>33425</v>
      </c>
      <c r="G3008" t="s">
        <v>43</v>
      </c>
      <c r="H3008" t="s">
        <v>25</v>
      </c>
      <c r="I3008">
        <f>tbl_Fact[[#This Row],[Duration]] / 60</f>
        <v>1.3333333532015483E-2</v>
      </c>
      <c r="J3008">
        <f>IF(OR(G3008="Run Time", G3008="CC (Changeover Cleaning)"), I3008, 0)</f>
        <v>1.3333333532015483E-2</v>
      </c>
      <c r="K3008">
        <f>IF(G3008&lt;&gt;"PM (Maintenance)", I3008, 0)</f>
        <v>1.3333333532015483E-2</v>
      </c>
      <c r="L3008" s="5">
        <f>MAX(tbl_Fact[[#This Row],[TotalBiscuitsMade]],tbl_Fact[[#This Row],[GoodMadeBiscuits]])</f>
        <v>765440</v>
      </c>
      <c r="M3008" s="5">
        <f>IF(tbl_Fact[[#This Row],[Operating_Hours]]&gt;0,tbl_Fact[[#This Row],[Operating_Hours]]*51840,0)</f>
        <v>691.20001029968262</v>
      </c>
    </row>
    <row r="3009" spans="1:13" hidden="1" x14ac:dyDescent="0.2">
      <c r="A3009" t="s">
        <v>5</v>
      </c>
      <c r="B3009" s="1">
        <v>44394.350439814814</v>
      </c>
      <c r="C3009" s="1">
        <v>44394.356203703705</v>
      </c>
      <c r="D3009">
        <v>8.3000001907348597</v>
      </c>
      <c r="E3009">
        <v>771207</v>
      </c>
      <c r="F3009">
        <v>39176</v>
      </c>
      <c r="G3009" t="s">
        <v>44</v>
      </c>
      <c r="H3009" t="s">
        <v>25</v>
      </c>
      <c r="I3009">
        <f>tbl_Fact[[#This Row],[Duration]] / 60</f>
        <v>0.13833333651224766</v>
      </c>
      <c r="J3009">
        <f>IF(OR(G3009="Run Time", G3009="CC (Changeover Cleaning)"), I3009, 0)</f>
        <v>0</v>
      </c>
      <c r="K3009">
        <f>IF(G3009&lt;&gt;"PM (Maintenance)", I3009, 0)</f>
        <v>0.13833333651224766</v>
      </c>
      <c r="L3009" s="5">
        <f>MAX(tbl_Fact[[#This Row],[TotalBiscuitsMade]],tbl_Fact[[#This Row],[GoodMadeBiscuits]])</f>
        <v>771207</v>
      </c>
      <c r="M3009" s="5">
        <f>IF(tbl_Fact[[#This Row],[Operating_Hours]]&gt;0,tbl_Fact[[#This Row],[Operating_Hours]]*51840,0)</f>
        <v>0</v>
      </c>
    </row>
    <row r="3010" spans="1:13" hidden="1" x14ac:dyDescent="0.2">
      <c r="A3010" t="s">
        <v>5</v>
      </c>
      <c r="B3010" s="1">
        <v>44394.356203703705</v>
      </c>
      <c r="C3010" s="1">
        <v>44394.358449074076</v>
      </c>
      <c r="D3010">
        <v>3.2333333492279102</v>
      </c>
      <c r="E3010">
        <v>771298</v>
      </c>
      <c r="F3010">
        <v>39195</v>
      </c>
      <c r="G3010" t="s">
        <v>43</v>
      </c>
      <c r="H3010" t="s">
        <v>25</v>
      </c>
      <c r="I3010">
        <f>tbl_Fact[[#This Row],[Duration]] / 60</f>
        <v>5.3888889153798504E-2</v>
      </c>
      <c r="J3010">
        <f>IF(OR(G3010="Run Time", G3010="CC (Changeover Cleaning)"), I3010, 0)</f>
        <v>5.3888889153798504E-2</v>
      </c>
      <c r="K3010">
        <f>IF(G3010&lt;&gt;"PM (Maintenance)", I3010, 0)</f>
        <v>5.3888889153798504E-2</v>
      </c>
      <c r="L3010" s="5">
        <f>MAX(tbl_Fact[[#This Row],[TotalBiscuitsMade]],tbl_Fact[[#This Row],[GoodMadeBiscuits]])</f>
        <v>771298</v>
      </c>
      <c r="M3010" s="5">
        <f>IF(tbl_Fact[[#This Row],[Operating_Hours]]&gt;0,tbl_Fact[[#This Row],[Operating_Hours]]*51840,0)</f>
        <v>2793.6000137329142</v>
      </c>
    </row>
    <row r="3011" spans="1:13" hidden="1" x14ac:dyDescent="0.2">
      <c r="A3011" t="s">
        <v>5</v>
      </c>
      <c r="B3011" s="1">
        <v>44394.358449074076</v>
      </c>
      <c r="C3011" s="1">
        <v>44394.386562500003</v>
      </c>
      <c r="D3011">
        <v>40.483333587646499</v>
      </c>
      <c r="E3011">
        <v>799749</v>
      </c>
      <c r="F3011">
        <v>67518</v>
      </c>
      <c r="G3011" t="s">
        <v>44</v>
      </c>
      <c r="H3011" t="s">
        <v>25</v>
      </c>
      <c r="I3011">
        <f>tbl_Fact[[#This Row],[Duration]] / 60</f>
        <v>0.67472222646077495</v>
      </c>
      <c r="J3011">
        <f>IF(OR(G3011="Run Time", G3011="CC (Changeover Cleaning)"), I3011, 0)</f>
        <v>0</v>
      </c>
      <c r="K3011">
        <f>IF(G3011&lt;&gt;"PM (Maintenance)", I3011, 0)</f>
        <v>0.67472222646077495</v>
      </c>
      <c r="L3011" s="5">
        <f>MAX(tbl_Fact[[#This Row],[TotalBiscuitsMade]],tbl_Fact[[#This Row],[GoodMadeBiscuits]])</f>
        <v>799749</v>
      </c>
      <c r="M3011" s="5">
        <f>IF(tbl_Fact[[#This Row],[Operating_Hours]]&gt;0,tbl_Fact[[#This Row],[Operating_Hours]]*51840,0)</f>
        <v>0</v>
      </c>
    </row>
    <row r="3012" spans="1:13" hidden="1" x14ac:dyDescent="0.2">
      <c r="A3012" t="s">
        <v>5</v>
      </c>
      <c r="B3012" s="1">
        <v>44394.386562500003</v>
      </c>
      <c r="C3012" s="1">
        <v>44394.388912037037</v>
      </c>
      <c r="D3012">
        <v>3.38333344459534</v>
      </c>
      <c r="E3012">
        <v>799809</v>
      </c>
      <c r="F3012">
        <v>67625</v>
      </c>
      <c r="G3012" t="s">
        <v>43</v>
      </c>
      <c r="H3012" t="s">
        <v>25</v>
      </c>
      <c r="I3012">
        <f>tbl_Fact[[#This Row],[Duration]] / 60</f>
        <v>5.6388890743255669E-2</v>
      </c>
      <c r="J3012">
        <f>IF(OR(G3012="Run Time", G3012="CC (Changeover Cleaning)"), I3012, 0)</f>
        <v>5.6388890743255669E-2</v>
      </c>
      <c r="K3012">
        <f>IF(G3012&lt;&gt;"PM (Maintenance)", I3012, 0)</f>
        <v>5.6388890743255669E-2</v>
      </c>
      <c r="L3012" s="5">
        <f>MAX(tbl_Fact[[#This Row],[TotalBiscuitsMade]],tbl_Fact[[#This Row],[GoodMadeBiscuits]])</f>
        <v>799809</v>
      </c>
      <c r="M3012" s="5">
        <f>IF(tbl_Fact[[#This Row],[Operating_Hours]]&gt;0,tbl_Fact[[#This Row],[Operating_Hours]]*51840,0)</f>
        <v>2923.2000961303738</v>
      </c>
    </row>
    <row r="3013" spans="1:13" hidden="1" x14ac:dyDescent="0.2">
      <c r="A3013" t="s">
        <v>5</v>
      </c>
      <c r="B3013" s="1">
        <v>44394.388912037037</v>
      </c>
      <c r="C3013" s="1">
        <v>44394.3905787037</v>
      </c>
      <c r="D3013">
        <v>2.4000000953674299</v>
      </c>
      <c r="E3013">
        <v>801091</v>
      </c>
      <c r="F3013">
        <v>69076</v>
      </c>
      <c r="G3013" t="s">
        <v>44</v>
      </c>
      <c r="H3013" t="s">
        <v>25</v>
      </c>
      <c r="I3013">
        <f>tbl_Fact[[#This Row],[Duration]] / 60</f>
        <v>4.0000001589457164E-2</v>
      </c>
      <c r="J3013">
        <f>IF(OR(G3013="Run Time", G3013="CC (Changeover Cleaning)"), I3013, 0)</f>
        <v>0</v>
      </c>
      <c r="K3013">
        <f>IF(G3013&lt;&gt;"PM (Maintenance)", I3013, 0)</f>
        <v>4.0000001589457164E-2</v>
      </c>
      <c r="L3013" s="5">
        <f>MAX(tbl_Fact[[#This Row],[TotalBiscuitsMade]],tbl_Fact[[#This Row],[GoodMadeBiscuits]])</f>
        <v>801091</v>
      </c>
      <c r="M3013" s="5">
        <f>IF(tbl_Fact[[#This Row],[Operating_Hours]]&gt;0,tbl_Fact[[#This Row],[Operating_Hours]]*51840,0)</f>
        <v>0</v>
      </c>
    </row>
    <row r="3014" spans="1:13" hidden="1" x14ac:dyDescent="0.2">
      <c r="A3014" t="s">
        <v>5</v>
      </c>
      <c r="B3014" s="1">
        <v>44394.3905787037</v>
      </c>
      <c r="C3014" s="1">
        <v>44394.390810185185</v>
      </c>
      <c r="D3014">
        <v>0.33333334326744102</v>
      </c>
      <c r="E3014">
        <v>800895</v>
      </c>
      <c r="F3014">
        <v>68690</v>
      </c>
      <c r="G3014" t="s">
        <v>43</v>
      </c>
      <c r="H3014" t="s">
        <v>25</v>
      </c>
      <c r="I3014">
        <f>tbl_Fact[[#This Row],[Duration]] / 60</f>
        <v>5.5555557211240166E-3</v>
      </c>
      <c r="J3014">
        <f>IF(OR(G3014="Run Time", G3014="CC (Changeover Cleaning)"), I3014, 0)</f>
        <v>5.5555557211240166E-3</v>
      </c>
      <c r="K3014">
        <f>IF(G3014&lt;&gt;"PM (Maintenance)", I3014, 0)</f>
        <v>5.5555557211240166E-3</v>
      </c>
      <c r="L3014" s="5">
        <f>MAX(tbl_Fact[[#This Row],[TotalBiscuitsMade]],tbl_Fact[[#This Row],[GoodMadeBiscuits]])</f>
        <v>800895</v>
      </c>
      <c r="M3014" s="5">
        <f>IF(tbl_Fact[[#This Row],[Operating_Hours]]&gt;0,tbl_Fact[[#This Row],[Operating_Hours]]*51840,0)</f>
        <v>288.00000858306902</v>
      </c>
    </row>
    <row r="3015" spans="1:13" hidden="1" x14ac:dyDescent="0.2">
      <c r="A3015" t="s">
        <v>5</v>
      </c>
      <c r="B3015" s="1">
        <v>44394.390810185185</v>
      </c>
      <c r="C3015" s="1">
        <v>44394.41747685185</v>
      </c>
      <c r="D3015">
        <v>38.400001525878899</v>
      </c>
      <c r="E3015">
        <v>828205</v>
      </c>
      <c r="F3015">
        <v>96060</v>
      </c>
      <c r="G3015" t="s">
        <v>44</v>
      </c>
      <c r="H3015" t="s">
        <v>25</v>
      </c>
      <c r="I3015">
        <f>tbl_Fact[[#This Row],[Duration]] / 60</f>
        <v>0.64000002543131496</v>
      </c>
      <c r="J3015">
        <f>IF(OR(G3015="Run Time", G3015="CC (Changeover Cleaning)"), I3015, 0)</f>
        <v>0</v>
      </c>
      <c r="K3015">
        <f>IF(G3015&lt;&gt;"PM (Maintenance)", I3015, 0)</f>
        <v>0.64000002543131496</v>
      </c>
      <c r="L3015" s="5">
        <f>MAX(tbl_Fact[[#This Row],[TotalBiscuitsMade]],tbl_Fact[[#This Row],[GoodMadeBiscuits]])</f>
        <v>828205</v>
      </c>
      <c r="M3015" s="5">
        <f>IF(tbl_Fact[[#This Row],[Operating_Hours]]&gt;0,tbl_Fact[[#This Row],[Operating_Hours]]*51840,0)</f>
        <v>0</v>
      </c>
    </row>
    <row r="3016" spans="1:13" hidden="1" x14ac:dyDescent="0.2">
      <c r="A3016" t="s">
        <v>5</v>
      </c>
      <c r="B3016" s="1">
        <v>44394.41747685185</v>
      </c>
      <c r="C3016" s="1">
        <v>44394.417627314811</v>
      </c>
      <c r="D3016">
        <v>0.21666666865348799</v>
      </c>
      <c r="E3016">
        <v>828117</v>
      </c>
      <c r="F3016">
        <v>96340</v>
      </c>
      <c r="G3016" t="s">
        <v>43</v>
      </c>
      <c r="H3016" t="s">
        <v>25</v>
      </c>
      <c r="I3016">
        <f>tbl_Fact[[#This Row],[Duration]] / 60</f>
        <v>3.6111111442247998E-3</v>
      </c>
      <c r="J3016">
        <f>IF(OR(G3016="Run Time", G3016="CC (Changeover Cleaning)"), I3016, 0)</f>
        <v>3.6111111442247998E-3</v>
      </c>
      <c r="K3016">
        <f>IF(G3016&lt;&gt;"PM (Maintenance)", I3016, 0)</f>
        <v>3.6111111442247998E-3</v>
      </c>
      <c r="L3016" s="5">
        <f>MAX(tbl_Fact[[#This Row],[TotalBiscuitsMade]],tbl_Fact[[#This Row],[GoodMadeBiscuits]])</f>
        <v>828117</v>
      </c>
      <c r="M3016" s="5">
        <f>IF(tbl_Fact[[#This Row],[Operating_Hours]]&gt;0,tbl_Fact[[#This Row],[Operating_Hours]]*51840,0)</f>
        <v>187.20000171661363</v>
      </c>
    </row>
    <row r="3017" spans="1:13" hidden="1" x14ac:dyDescent="0.2">
      <c r="A3017" t="s">
        <v>5</v>
      </c>
      <c r="B3017" s="1">
        <v>44394.417627314811</v>
      </c>
      <c r="C3017" s="1">
        <v>44394.42015046296</v>
      </c>
      <c r="D3017">
        <v>3.63333344459534</v>
      </c>
      <c r="E3017">
        <v>828140</v>
      </c>
      <c r="F3017">
        <v>96325</v>
      </c>
      <c r="G3017" t="s">
        <v>43</v>
      </c>
      <c r="H3017" t="s">
        <v>25</v>
      </c>
      <c r="I3017">
        <f>tbl_Fact[[#This Row],[Duration]] / 60</f>
        <v>6.0555557409922335E-2</v>
      </c>
      <c r="J3017">
        <f>IF(OR(G3017="Run Time", G3017="CC (Changeover Cleaning)"), I3017, 0)</f>
        <v>6.0555557409922335E-2</v>
      </c>
      <c r="K3017">
        <f>IF(G3017&lt;&gt;"PM (Maintenance)", I3017, 0)</f>
        <v>6.0555557409922335E-2</v>
      </c>
      <c r="L3017" s="5">
        <f>MAX(tbl_Fact[[#This Row],[TotalBiscuitsMade]],tbl_Fact[[#This Row],[GoodMadeBiscuits]])</f>
        <v>828140</v>
      </c>
      <c r="M3017" s="5">
        <f>IF(tbl_Fact[[#This Row],[Operating_Hours]]&gt;0,tbl_Fact[[#This Row],[Operating_Hours]]*51840,0)</f>
        <v>3139.2000961303738</v>
      </c>
    </row>
    <row r="3018" spans="1:13" hidden="1" x14ac:dyDescent="0.2">
      <c r="A3018" t="s">
        <v>5</v>
      </c>
      <c r="B3018" s="1">
        <v>44394.42015046296</v>
      </c>
      <c r="C3018" s="1">
        <v>44394.421631944446</v>
      </c>
      <c r="D3018">
        <v>2.13333344459534</v>
      </c>
      <c r="E3018">
        <v>829543</v>
      </c>
      <c r="F3018">
        <v>97504</v>
      </c>
      <c r="G3018" t="s">
        <v>44</v>
      </c>
      <c r="H3018" t="s">
        <v>25</v>
      </c>
      <c r="I3018">
        <f>tbl_Fact[[#This Row],[Duration]] / 60</f>
        <v>3.5555557409922334E-2</v>
      </c>
      <c r="J3018">
        <f>IF(OR(G3018="Run Time", G3018="CC (Changeover Cleaning)"), I3018, 0)</f>
        <v>0</v>
      </c>
      <c r="K3018">
        <f>IF(G3018&lt;&gt;"PM (Maintenance)", I3018, 0)</f>
        <v>3.5555557409922334E-2</v>
      </c>
      <c r="L3018" s="5">
        <f>MAX(tbl_Fact[[#This Row],[TotalBiscuitsMade]],tbl_Fact[[#This Row],[GoodMadeBiscuits]])</f>
        <v>829543</v>
      </c>
      <c r="M3018" s="5">
        <f>IF(tbl_Fact[[#This Row],[Operating_Hours]]&gt;0,tbl_Fact[[#This Row],[Operating_Hours]]*51840,0)</f>
        <v>0</v>
      </c>
    </row>
    <row r="3019" spans="1:13" hidden="1" x14ac:dyDescent="0.2">
      <c r="A3019" t="s">
        <v>5</v>
      </c>
      <c r="B3019" s="1">
        <v>44394.421631944446</v>
      </c>
      <c r="C3019" s="1">
        <v>44394.423275462963</v>
      </c>
      <c r="D3019">
        <v>2.36666655540466</v>
      </c>
      <c r="E3019">
        <v>829677</v>
      </c>
      <c r="F3019">
        <v>97443</v>
      </c>
      <c r="G3019" t="s">
        <v>43</v>
      </c>
      <c r="H3019" t="s">
        <v>25</v>
      </c>
      <c r="I3019">
        <f>tbl_Fact[[#This Row],[Duration]] / 60</f>
        <v>3.9444442590077664E-2</v>
      </c>
      <c r="J3019">
        <f>IF(OR(G3019="Run Time", G3019="CC (Changeover Cleaning)"), I3019, 0)</f>
        <v>3.9444442590077664E-2</v>
      </c>
      <c r="K3019">
        <f>IF(G3019&lt;&gt;"PM (Maintenance)", I3019, 0)</f>
        <v>3.9444442590077664E-2</v>
      </c>
      <c r="L3019" s="5">
        <f>MAX(tbl_Fact[[#This Row],[TotalBiscuitsMade]],tbl_Fact[[#This Row],[GoodMadeBiscuits]])</f>
        <v>829677</v>
      </c>
      <c r="M3019" s="5">
        <f>IF(tbl_Fact[[#This Row],[Operating_Hours]]&gt;0,tbl_Fact[[#This Row],[Operating_Hours]]*51840,0)</f>
        <v>2044.7999038696262</v>
      </c>
    </row>
    <row r="3020" spans="1:13" hidden="1" x14ac:dyDescent="0.2">
      <c r="A3020" t="s">
        <v>5</v>
      </c>
      <c r="B3020" s="1">
        <v>44394.423275462963</v>
      </c>
      <c r="C3020" s="1">
        <v>44394.428194444445</v>
      </c>
      <c r="D3020">
        <v>7.0833334922790501</v>
      </c>
      <c r="E3020">
        <v>834108</v>
      </c>
      <c r="F3020">
        <v>102385</v>
      </c>
      <c r="G3020" t="s">
        <v>44</v>
      </c>
      <c r="H3020" t="s">
        <v>25</v>
      </c>
      <c r="I3020">
        <f>tbl_Fact[[#This Row],[Duration]] / 60</f>
        <v>0.11805555820465083</v>
      </c>
      <c r="J3020">
        <f>IF(OR(G3020="Run Time", G3020="CC (Changeover Cleaning)"), I3020, 0)</f>
        <v>0</v>
      </c>
      <c r="K3020">
        <f>IF(G3020&lt;&gt;"PM (Maintenance)", I3020, 0)</f>
        <v>0.11805555820465083</v>
      </c>
      <c r="L3020" s="5">
        <f>MAX(tbl_Fact[[#This Row],[TotalBiscuitsMade]],tbl_Fact[[#This Row],[GoodMadeBiscuits]])</f>
        <v>834108</v>
      </c>
      <c r="M3020" s="5">
        <f>IF(tbl_Fact[[#This Row],[Operating_Hours]]&gt;0,tbl_Fact[[#This Row],[Operating_Hours]]*51840,0)</f>
        <v>0</v>
      </c>
    </row>
    <row r="3021" spans="1:13" hidden="1" x14ac:dyDescent="0.2">
      <c r="A3021" t="s">
        <v>5</v>
      </c>
      <c r="B3021" s="1">
        <v>44394.428194444445</v>
      </c>
      <c r="C3021" s="1">
        <v>44394.428240740737</v>
      </c>
      <c r="D3021">
        <v>6.6666670143604306E-2</v>
      </c>
      <c r="E3021">
        <v>834436</v>
      </c>
      <c r="F3021">
        <v>102264</v>
      </c>
      <c r="G3021" t="s">
        <v>43</v>
      </c>
      <c r="H3021" t="s">
        <v>25</v>
      </c>
      <c r="I3021">
        <f>tbl_Fact[[#This Row],[Duration]] / 60</f>
        <v>1.1111111690600718E-3</v>
      </c>
      <c r="J3021">
        <f>IF(OR(G3021="Run Time", G3021="CC (Changeover Cleaning)"), I3021, 0)</f>
        <v>1.1111111690600718E-3</v>
      </c>
      <c r="K3021">
        <f>IF(G3021&lt;&gt;"PM (Maintenance)", I3021, 0)</f>
        <v>1.1111111690600718E-3</v>
      </c>
      <c r="L3021" s="5">
        <f>MAX(tbl_Fact[[#This Row],[TotalBiscuitsMade]],tbl_Fact[[#This Row],[GoodMadeBiscuits]])</f>
        <v>834436</v>
      </c>
      <c r="M3021" s="5">
        <f>IF(tbl_Fact[[#This Row],[Operating_Hours]]&gt;0,tbl_Fact[[#This Row],[Operating_Hours]]*51840,0)</f>
        <v>57.600003004074125</v>
      </c>
    </row>
    <row r="3022" spans="1:13" hidden="1" x14ac:dyDescent="0.2">
      <c r="A3022" t="s">
        <v>5</v>
      </c>
      <c r="B3022" s="1">
        <v>44394.428240740737</v>
      </c>
      <c r="C3022" s="1">
        <v>44394.432222222225</v>
      </c>
      <c r="D3022">
        <v>5.7333331108093297</v>
      </c>
      <c r="E3022">
        <v>838203</v>
      </c>
      <c r="F3022">
        <v>105912</v>
      </c>
      <c r="G3022" t="s">
        <v>44</v>
      </c>
      <c r="H3022" t="s">
        <v>25</v>
      </c>
      <c r="I3022">
        <f>tbl_Fact[[#This Row],[Duration]] / 60</f>
        <v>9.5555551846822157E-2</v>
      </c>
      <c r="J3022">
        <f>IF(OR(G3022="Run Time", G3022="CC (Changeover Cleaning)"), I3022, 0)</f>
        <v>0</v>
      </c>
      <c r="K3022">
        <f>IF(G3022&lt;&gt;"PM (Maintenance)", I3022, 0)</f>
        <v>9.5555551846822157E-2</v>
      </c>
      <c r="L3022" s="5">
        <f>MAX(tbl_Fact[[#This Row],[TotalBiscuitsMade]],tbl_Fact[[#This Row],[GoodMadeBiscuits]])</f>
        <v>838203</v>
      </c>
      <c r="M3022" s="5">
        <f>IF(tbl_Fact[[#This Row],[Operating_Hours]]&gt;0,tbl_Fact[[#This Row],[Operating_Hours]]*51840,0)</f>
        <v>0</v>
      </c>
    </row>
    <row r="3023" spans="1:13" hidden="1" x14ac:dyDescent="0.2">
      <c r="A3023" t="s">
        <v>5</v>
      </c>
      <c r="B3023" s="1">
        <v>44394.432222222225</v>
      </c>
      <c r="C3023" s="1">
        <v>44394.43577546296</v>
      </c>
      <c r="D3023">
        <v>5.1166667938232404</v>
      </c>
      <c r="E3023">
        <v>838244</v>
      </c>
      <c r="F3023">
        <v>106178</v>
      </c>
      <c r="G3023" t="s">
        <v>43</v>
      </c>
      <c r="H3023" t="s">
        <v>25</v>
      </c>
      <c r="I3023">
        <f>tbl_Fact[[#This Row],[Duration]] / 60</f>
        <v>8.5277779897054012E-2</v>
      </c>
      <c r="J3023">
        <f>IF(OR(G3023="Run Time", G3023="CC (Changeover Cleaning)"), I3023, 0)</f>
        <v>8.5277779897054012E-2</v>
      </c>
      <c r="K3023">
        <f>IF(G3023&lt;&gt;"PM (Maintenance)", I3023, 0)</f>
        <v>8.5277779897054012E-2</v>
      </c>
      <c r="L3023" s="5">
        <f>MAX(tbl_Fact[[#This Row],[TotalBiscuitsMade]],tbl_Fact[[#This Row],[GoodMadeBiscuits]])</f>
        <v>838244</v>
      </c>
      <c r="M3023" s="5">
        <f>IF(tbl_Fact[[#This Row],[Operating_Hours]]&gt;0,tbl_Fact[[#This Row],[Operating_Hours]]*51840,0)</f>
        <v>4420.8001098632803</v>
      </c>
    </row>
    <row r="3024" spans="1:13" hidden="1" x14ac:dyDescent="0.2">
      <c r="A3024" t="s">
        <v>5</v>
      </c>
      <c r="B3024" s="1">
        <v>44394.43577546296</v>
      </c>
      <c r="C3024" s="1">
        <v>44394.436840277776</v>
      </c>
      <c r="D3024">
        <v>1.5333333015441899</v>
      </c>
      <c r="E3024">
        <v>838352</v>
      </c>
      <c r="F3024">
        <v>106394</v>
      </c>
      <c r="G3024" t="s">
        <v>44</v>
      </c>
      <c r="H3024" t="s">
        <v>25</v>
      </c>
      <c r="I3024">
        <f>tbl_Fact[[#This Row],[Duration]] / 60</f>
        <v>2.5555555025736497E-2</v>
      </c>
      <c r="J3024">
        <f>IF(OR(G3024="Run Time", G3024="CC (Changeover Cleaning)"), I3024, 0)</f>
        <v>0</v>
      </c>
      <c r="K3024">
        <f>IF(G3024&lt;&gt;"PM (Maintenance)", I3024, 0)</f>
        <v>2.5555555025736497E-2</v>
      </c>
      <c r="L3024" s="5">
        <f>MAX(tbl_Fact[[#This Row],[TotalBiscuitsMade]],tbl_Fact[[#This Row],[GoodMadeBiscuits]])</f>
        <v>838352</v>
      </c>
      <c r="M3024" s="5">
        <f>IF(tbl_Fact[[#This Row],[Operating_Hours]]&gt;0,tbl_Fact[[#This Row],[Operating_Hours]]*51840,0)</f>
        <v>0</v>
      </c>
    </row>
    <row r="3025" spans="1:13" hidden="1" x14ac:dyDescent="0.2">
      <c r="A3025" t="s">
        <v>5</v>
      </c>
      <c r="B3025" s="1">
        <v>44394.436840277776</v>
      </c>
      <c r="C3025" s="1">
        <v>44394.458634259259</v>
      </c>
      <c r="D3025">
        <v>31.3833332061768</v>
      </c>
      <c r="E3025">
        <v>838426</v>
      </c>
      <c r="F3025">
        <v>51</v>
      </c>
      <c r="G3025" t="s">
        <v>43</v>
      </c>
      <c r="H3025" t="s">
        <v>3</v>
      </c>
      <c r="I3025">
        <f>tbl_Fact[[#This Row],[Duration]] / 60</f>
        <v>0.52305555343627996</v>
      </c>
      <c r="J3025">
        <f>IF(OR(G3025="Run Time", G3025="CC (Changeover Cleaning)"), I3025, 0)</f>
        <v>0.52305555343627996</v>
      </c>
      <c r="K3025">
        <f>IF(G3025&lt;&gt;"PM (Maintenance)", I3025, 0)</f>
        <v>0.52305555343627996</v>
      </c>
      <c r="L3025" s="5">
        <f>MAX(tbl_Fact[[#This Row],[TotalBiscuitsMade]],tbl_Fact[[#This Row],[GoodMadeBiscuits]])</f>
        <v>838426</v>
      </c>
      <c r="M3025" s="5">
        <f>IF(tbl_Fact[[#This Row],[Operating_Hours]]&gt;0,tbl_Fact[[#This Row],[Operating_Hours]]*51840,0)</f>
        <v>27115.199890136751</v>
      </c>
    </row>
    <row r="3026" spans="1:13" hidden="1" x14ac:dyDescent="0.2">
      <c r="A3026" t="s">
        <v>5</v>
      </c>
      <c r="B3026" s="1">
        <v>44394.458634259259</v>
      </c>
      <c r="C3026" s="1">
        <v>44394.465127314812</v>
      </c>
      <c r="D3026">
        <v>9.3500003814697301</v>
      </c>
      <c r="E3026">
        <v>838676</v>
      </c>
      <c r="F3026">
        <v>448</v>
      </c>
      <c r="G3026" t="s">
        <v>44</v>
      </c>
      <c r="H3026" t="s">
        <v>3</v>
      </c>
      <c r="I3026">
        <f>tbl_Fact[[#This Row],[Duration]] / 60</f>
        <v>0.15583333969116217</v>
      </c>
      <c r="J3026">
        <f>IF(OR(G3026="Run Time", G3026="CC (Changeover Cleaning)"), I3026, 0)</f>
        <v>0</v>
      </c>
      <c r="K3026">
        <f>IF(G3026&lt;&gt;"PM (Maintenance)", I3026, 0)</f>
        <v>0.15583333969116217</v>
      </c>
      <c r="L3026" s="5">
        <f>MAX(tbl_Fact[[#This Row],[TotalBiscuitsMade]],tbl_Fact[[#This Row],[GoodMadeBiscuits]])</f>
        <v>838676</v>
      </c>
      <c r="M3026" s="5">
        <f>IF(tbl_Fact[[#This Row],[Operating_Hours]]&gt;0,tbl_Fact[[#This Row],[Operating_Hours]]*51840,0)</f>
        <v>0</v>
      </c>
    </row>
    <row r="3027" spans="1:13" hidden="1" x14ac:dyDescent="0.2">
      <c r="A3027" t="s">
        <v>5</v>
      </c>
      <c r="B3027" s="1">
        <v>44394.465127314812</v>
      </c>
      <c r="C3027" s="1">
        <v>44394.466041666667</v>
      </c>
      <c r="D3027">
        <v>1.31666672229767</v>
      </c>
      <c r="E3027">
        <v>838500</v>
      </c>
      <c r="F3027">
        <v>414</v>
      </c>
      <c r="G3027" t="s">
        <v>43</v>
      </c>
      <c r="H3027" t="s">
        <v>3</v>
      </c>
      <c r="I3027">
        <f>tbl_Fact[[#This Row],[Duration]] / 60</f>
        <v>2.1944445371627833E-2</v>
      </c>
      <c r="J3027">
        <f>IF(OR(G3027="Run Time", G3027="CC (Changeover Cleaning)"), I3027, 0)</f>
        <v>2.1944445371627833E-2</v>
      </c>
      <c r="K3027">
        <f>IF(G3027&lt;&gt;"PM (Maintenance)", I3027, 0)</f>
        <v>2.1944445371627833E-2</v>
      </c>
      <c r="L3027" s="5">
        <f>MAX(tbl_Fact[[#This Row],[TotalBiscuitsMade]],tbl_Fact[[#This Row],[GoodMadeBiscuits]])</f>
        <v>838500</v>
      </c>
      <c r="M3027" s="5">
        <f>IF(tbl_Fact[[#This Row],[Operating_Hours]]&gt;0,tbl_Fact[[#This Row],[Operating_Hours]]*51840,0)</f>
        <v>1137.6000480651869</v>
      </c>
    </row>
    <row r="3028" spans="1:13" hidden="1" x14ac:dyDescent="0.2">
      <c r="A3028" t="s">
        <v>5</v>
      </c>
      <c r="B3028" s="1">
        <v>44394.466041666667</v>
      </c>
      <c r="C3028" s="1">
        <v>44394.466284722221</v>
      </c>
      <c r="D3028">
        <v>0.34999999403953602</v>
      </c>
      <c r="E3028">
        <v>838529</v>
      </c>
      <c r="F3028">
        <v>481</v>
      </c>
      <c r="G3028" t="s">
        <v>44</v>
      </c>
      <c r="H3028" t="s">
        <v>3</v>
      </c>
      <c r="I3028">
        <f>tbl_Fact[[#This Row],[Duration]] / 60</f>
        <v>5.833333233992267E-3</v>
      </c>
      <c r="J3028">
        <f>IF(OR(G3028="Run Time", G3028="CC (Changeover Cleaning)"), I3028, 0)</f>
        <v>0</v>
      </c>
      <c r="K3028">
        <f>IF(G3028&lt;&gt;"PM (Maintenance)", I3028, 0)</f>
        <v>5.833333233992267E-3</v>
      </c>
      <c r="L3028" s="5">
        <f>MAX(tbl_Fact[[#This Row],[TotalBiscuitsMade]],tbl_Fact[[#This Row],[GoodMadeBiscuits]])</f>
        <v>838529</v>
      </c>
      <c r="M3028" s="5">
        <f>IF(tbl_Fact[[#This Row],[Operating_Hours]]&gt;0,tbl_Fact[[#This Row],[Operating_Hours]]*51840,0)</f>
        <v>0</v>
      </c>
    </row>
    <row r="3029" spans="1:13" hidden="1" x14ac:dyDescent="0.2">
      <c r="A3029" t="s">
        <v>5</v>
      </c>
      <c r="B3029" s="1">
        <v>44394.466284722221</v>
      </c>
      <c r="C3029" s="1">
        <v>44394.46806712963</v>
      </c>
      <c r="D3029">
        <v>2.5666666030883798</v>
      </c>
      <c r="E3029">
        <v>838433</v>
      </c>
      <c r="F3029">
        <v>295</v>
      </c>
      <c r="G3029" t="s">
        <v>43</v>
      </c>
      <c r="H3029" t="s">
        <v>3</v>
      </c>
      <c r="I3029">
        <f>tbl_Fact[[#This Row],[Duration]] / 60</f>
        <v>4.2777776718139662E-2</v>
      </c>
      <c r="J3029">
        <f>IF(OR(G3029="Run Time", G3029="CC (Changeover Cleaning)"), I3029, 0)</f>
        <v>4.2777776718139662E-2</v>
      </c>
      <c r="K3029">
        <f>IF(G3029&lt;&gt;"PM (Maintenance)", I3029, 0)</f>
        <v>4.2777776718139662E-2</v>
      </c>
      <c r="L3029" s="5">
        <f>MAX(tbl_Fact[[#This Row],[TotalBiscuitsMade]],tbl_Fact[[#This Row],[GoodMadeBiscuits]])</f>
        <v>838433</v>
      </c>
      <c r="M3029" s="5">
        <f>IF(tbl_Fact[[#This Row],[Operating_Hours]]&gt;0,tbl_Fact[[#This Row],[Operating_Hours]]*51840,0)</f>
        <v>2217.5999450683603</v>
      </c>
    </row>
    <row r="3030" spans="1:13" hidden="1" x14ac:dyDescent="0.2">
      <c r="A3030" t="s">
        <v>5</v>
      </c>
      <c r="B3030" s="1">
        <v>44394.46806712963</v>
      </c>
      <c r="C3030" s="1">
        <v>44394.470925925925</v>
      </c>
      <c r="D3030">
        <v>4.1166667938232404</v>
      </c>
      <c r="E3030">
        <v>838727</v>
      </c>
      <c r="F3030">
        <v>435</v>
      </c>
      <c r="G3030" t="s">
        <v>44</v>
      </c>
      <c r="H3030" t="s">
        <v>3</v>
      </c>
      <c r="I3030">
        <f>tbl_Fact[[#This Row],[Duration]] / 60</f>
        <v>6.8611113230387336E-2</v>
      </c>
      <c r="J3030">
        <f>IF(OR(G3030="Run Time", G3030="CC (Changeover Cleaning)"), I3030, 0)</f>
        <v>0</v>
      </c>
      <c r="K3030">
        <f>IF(G3030&lt;&gt;"PM (Maintenance)", I3030, 0)</f>
        <v>6.8611113230387336E-2</v>
      </c>
      <c r="L3030" s="5">
        <f>MAX(tbl_Fact[[#This Row],[TotalBiscuitsMade]],tbl_Fact[[#This Row],[GoodMadeBiscuits]])</f>
        <v>838727</v>
      </c>
      <c r="M3030" s="5">
        <f>IF(tbl_Fact[[#This Row],[Operating_Hours]]&gt;0,tbl_Fact[[#This Row],[Operating_Hours]]*51840,0)</f>
        <v>0</v>
      </c>
    </row>
    <row r="3031" spans="1:13" hidden="1" x14ac:dyDescent="0.2">
      <c r="A3031" t="s">
        <v>5</v>
      </c>
      <c r="B3031" s="1">
        <v>44394.470925925925</v>
      </c>
      <c r="C3031" s="1">
        <v>44394.470949074072</v>
      </c>
      <c r="D3031">
        <v>3.3333335071802098E-2</v>
      </c>
      <c r="E3031">
        <v>838594</v>
      </c>
      <c r="F3031">
        <v>255</v>
      </c>
      <c r="G3031" t="s">
        <v>43</v>
      </c>
      <c r="H3031" t="s">
        <v>3</v>
      </c>
      <c r="I3031">
        <f>tbl_Fact[[#This Row],[Duration]] / 60</f>
        <v>5.5555558453003495E-4</v>
      </c>
      <c r="J3031">
        <f>IF(OR(G3031="Run Time", G3031="CC (Changeover Cleaning)"), I3031, 0)</f>
        <v>5.5555558453003495E-4</v>
      </c>
      <c r="K3031">
        <f>IF(G3031&lt;&gt;"PM (Maintenance)", I3031, 0)</f>
        <v>5.5555558453003495E-4</v>
      </c>
      <c r="L3031" s="5">
        <f>MAX(tbl_Fact[[#This Row],[TotalBiscuitsMade]],tbl_Fact[[#This Row],[GoodMadeBiscuits]])</f>
        <v>838594</v>
      </c>
      <c r="M3031" s="5">
        <f>IF(tbl_Fact[[#This Row],[Operating_Hours]]&gt;0,tbl_Fact[[#This Row],[Operating_Hours]]*51840,0)</f>
        <v>28.800001502037013</v>
      </c>
    </row>
    <row r="3032" spans="1:13" hidden="1" x14ac:dyDescent="0.2">
      <c r="A3032" t="s">
        <v>5</v>
      </c>
      <c r="B3032" s="1">
        <v>44394.470949074072</v>
      </c>
      <c r="C3032" s="1">
        <v>44394.474895833337</v>
      </c>
      <c r="D3032">
        <v>5.6833333969116202</v>
      </c>
      <c r="E3032">
        <v>838576</v>
      </c>
      <c r="F3032">
        <v>305</v>
      </c>
      <c r="G3032" t="s">
        <v>44</v>
      </c>
      <c r="H3032" t="s">
        <v>3</v>
      </c>
      <c r="I3032">
        <f>tbl_Fact[[#This Row],[Duration]] / 60</f>
        <v>9.4722223281860335E-2</v>
      </c>
      <c r="J3032">
        <f>IF(OR(G3032="Run Time", G3032="CC (Changeover Cleaning)"), I3032, 0)</f>
        <v>0</v>
      </c>
      <c r="K3032">
        <f>IF(G3032&lt;&gt;"PM (Maintenance)", I3032, 0)</f>
        <v>9.4722223281860335E-2</v>
      </c>
      <c r="L3032" s="5">
        <f>MAX(tbl_Fact[[#This Row],[TotalBiscuitsMade]],tbl_Fact[[#This Row],[GoodMadeBiscuits]])</f>
        <v>838576</v>
      </c>
      <c r="M3032" s="5">
        <f>IF(tbl_Fact[[#This Row],[Operating_Hours]]&gt;0,tbl_Fact[[#This Row],[Operating_Hours]]*51840,0)</f>
        <v>0</v>
      </c>
    </row>
    <row r="3033" spans="1:13" hidden="1" x14ac:dyDescent="0.2">
      <c r="A3033" t="s">
        <v>5</v>
      </c>
      <c r="B3033" s="1">
        <v>44394.474895833337</v>
      </c>
      <c r="C3033" s="1">
        <v>44394.475810185184</v>
      </c>
      <c r="D3033">
        <v>1.31666672229767</v>
      </c>
      <c r="E3033">
        <v>0</v>
      </c>
      <c r="F3033">
        <v>70</v>
      </c>
      <c r="G3033" t="s">
        <v>43</v>
      </c>
      <c r="H3033" t="s">
        <v>3</v>
      </c>
      <c r="I3033">
        <f>tbl_Fact[[#This Row],[Duration]] / 60</f>
        <v>2.1944445371627833E-2</v>
      </c>
      <c r="J3033">
        <f>IF(OR(G3033="Run Time", G3033="CC (Changeover Cleaning)"), I3033, 0)</f>
        <v>2.1944445371627833E-2</v>
      </c>
      <c r="K3033">
        <f>IF(G3033&lt;&gt;"PM (Maintenance)", I3033, 0)</f>
        <v>2.1944445371627833E-2</v>
      </c>
      <c r="L3033" s="5">
        <f>MAX(tbl_Fact[[#This Row],[TotalBiscuitsMade]],tbl_Fact[[#This Row],[GoodMadeBiscuits]])</f>
        <v>70</v>
      </c>
      <c r="M3033" s="5">
        <f>IF(tbl_Fact[[#This Row],[Operating_Hours]]&gt;0,tbl_Fact[[#This Row],[Operating_Hours]]*51840,0)</f>
        <v>1137.6000480651869</v>
      </c>
    </row>
    <row r="3034" spans="1:13" hidden="1" x14ac:dyDescent="0.2">
      <c r="A3034" t="s">
        <v>5</v>
      </c>
      <c r="B3034" s="1">
        <v>44394.475810185184</v>
      </c>
      <c r="C3034" s="1">
        <v>44394.476701388892</v>
      </c>
      <c r="D3034">
        <v>1.2833333015441899</v>
      </c>
      <c r="E3034">
        <v>633</v>
      </c>
      <c r="F3034">
        <v>1050</v>
      </c>
      <c r="G3034" t="s">
        <v>44</v>
      </c>
      <c r="H3034" t="s">
        <v>3</v>
      </c>
      <c r="I3034">
        <f>tbl_Fact[[#This Row],[Duration]] / 60</f>
        <v>2.1388888359069831E-2</v>
      </c>
      <c r="J3034">
        <f>IF(OR(G3034="Run Time", G3034="CC (Changeover Cleaning)"), I3034, 0)</f>
        <v>0</v>
      </c>
      <c r="K3034">
        <f>IF(G3034&lt;&gt;"PM (Maintenance)", I3034, 0)</f>
        <v>2.1388888359069831E-2</v>
      </c>
      <c r="L3034" s="5">
        <f>MAX(tbl_Fact[[#This Row],[TotalBiscuitsMade]],tbl_Fact[[#This Row],[GoodMadeBiscuits]])</f>
        <v>1050</v>
      </c>
      <c r="M3034" s="5">
        <f>IF(tbl_Fact[[#This Row],[Operating_Hours]]&gt;0,tbl_Fact[[#This Row],[Operating_Hours]]*51840,0)</f>
        <v>0</v>
      </c>
    </row>
    <row r="3035" spans="1:13" hidden="1" x14ac:dyDescent="0.2">
      <c r="A3035" t="s">
        <v>5</v>
      </c>
      <c r="B3035" s="1">
        <v>44394.476701388892</v>
      </c>
      <c r="C3035" s="1">
        <v>44394.476979166669</v>
      </c>
      <c r="D3035">
        <v>0.40000000596046398</v>
      </c>
      <c r="E3035">
        <v>491</v>
      </c>
      <c r="F3035">
        <v>1138</v>
      </c>
      <c r="G3035" t="s">
        <v>43</v>
      </c>
      <c r="H3035" t="s">
        <v>3</v>
      </c>
      <c r="I3035">
        <f>tbl_Fact[[#This Row],[Duration]] / 60</f>
        <v>6.6666667660077328E-3</v>
      </c>
      <c r="J3035">
        <f>IF(OR(G3035="Run Time", G3035="CC (Changeover Cleaning)"), I3035, 0)</f>
        <v>6.6666667660077328E-3</v>
      </c>
      <c r="K3035">
        <f>IF(G3035&lt;&gt;"PM (Maintenance)", I3035, 0)</f>
        <v>6.6666667660077328E-3</v>
      </c>
      <c r="L3035" s="5">
        <f>MAX(tbl_Fact[[#This Row],[TotalBiscuitsMade]],tbl_Fact[[#This Row],[GoodMadeBiscuits]])</f>
        <v>1138</v>
      </c>
      <c r="M3035" s="5">
        <f>IF(tbl_Fact[[#This Row],[Operating_Hours]]&gt;0,tbl_Fact[[#This Row],[Operating_Hours]]*51840,0)</f>
        <v>345.60000514984085</v>
      </c>
    </row>
    <row r="3036" spans="1:13" hidden="1" x14ac:dyDescent="0.2">
      <c r="A3036" t="s">
        <v>5</v>
      </c>
      <c r="B3036" s="1">
        <v>44394.476979166669</v>
      </c>
      <c r="C3036" s="1">
        <v>44394.477731481478</v>
      </c>
      <c r="D3036">
        <v>1.0833333730697601</v>
      </c>
      <c r="E3036">
        <v>1216</v>
      </c>
      <c r="F3036">
        <v>1821</v>
      </c>
      <c r="G3036" t="s">
        <v>44</v>
      </c>
      <c r="H3036" t="s">
        <v>3</v>
      </c>
      <c r="I3036">
        <f>tbl_Fact[[#This Row],[Duration]] / 60</f>
        <v>1.8055556217829335E-2</v>
      </c>
      <c r="J3036">
        <f>IF(OR(G3036="Run Time", G3036="CC (Changeover Cleaning)"), I3036, 0)</f>
        <v>0</v>
      </c>
      <c r="K3036">
        <f>IF(G3036&lt;&gt;"PM (Maintenance)", I3036, 0)</f>
        <v>1.8055556217829335E-2</v>
      </c>
      <c r="L3036" s="5">
        <f>MAX(tbl_Fact[[#This Row],[TotalBiscuitsMade]],tbl_Fact[[#This Row],[GoodMadeBiscuits]])</f>
        <v>1821</v>
      </c>
      <c r="M3036" s="5">
        <f>IF(tbl_Fact[[#This Row],[Operating_Hours]]&gt;0,tbl_Fact[[#This Row],[Operating_Hours]]*51840,0)</f>
        <v>0</v>
      </c>
    </row>
    <row r="3037" spans="1:13" hidden="1" x14ac:dyDescent="0.2">
      <c r="A3037" t="s">
        <v>5</v>
      </c>
      <c r="B3037" s="1">
        <v>44394.477731481478</v>
      </c>
      <c r="C3037" s="1">
        <v>44394.478738425925</v>
      </c>
      <c r="D3037">
        <v>1.45000004768372</v>
      </c>
      <c r="E3037">
        <v>1391</v>
      </c>
      <c r="F3037">
        <v>1726</v>
      </c>
      <c r="G3037" t="s">
        <v>43</v>
      </c>
      <c r="H3037" t="s">
        <v>3</v>
      </c>
      <c r="I3037">
        <f>tbl_Fact[[#This Row],[Duration]] / 60</f>
        <v>2.4166667461395334E-2</v>
      </c>
      <c r="J3037">
        <f>IF(OR(G3037="Run Time", G3037="CC (Changeover Cleaning)"), I3037, 0)</f>
        <v>2.4166667461395334E-2</v>
      </c>
      <c r="K3037">
        <f>IF(G3037&lt;&gt;"PM (Maintenance)", I3037, 0)</f>
        <v>2.4166667461395334E-2</v>
      </c>
      <c r="L3037" s="5">
        <f>MAX(tbl_Fact[[#This Row],[TotalBiscuitsMade]],tbl_Fact[[#This Row],[GoodMadeBiscuits]])</f>
        <v>1726</v>
      </c>
      <c r="M3037" s="5">
        <f>IF(tbl_Fact[[#This Row],[Operating_Hours]]&gt;0,tbl_Fact[[#This Row],[Operating_Hours]]*51840,0)</f>
        <v>1252.8000411987341</v>
      </c>
    </row>
    <row r="3038" spans="1:13" hidden="1" x14ac:dyDescent="0.2">
      <c r="A3038" t="s">
        <v>5</v>
      </c>
      <c r="B3038" s="1">
        <v>44394.478738425925</v>
      </c>
      <c r="C3038" s="1">
        <v>44394.483148148145</v>
      </c>
      <c r="D3038">
        <v>6.3499999046325701</v>
      </c>
      <c r="E3038">
        <v>5285</v>
      </c>
      <c r="F3038">
        <v>5992</v>
      </c>
      <c r="G3038" t="s">
        <v>44</v>
      </c>
      <c r="H3038" t="s">
        <v>3</v>
      </c>
      <c r="I3038">
        <f>tbl_Fact[[#This Row],[Duration]] / 60</f>
        <v>0.10583333174387617</v>
      </c>
      <c r="J3038">
        <f>IF(OR(G3038="Run Time", G3038="CC (Changeover Cleaning)"), I3038, 0)</f>
        <v>0</v>
      </c>
      <c r="K3038">
        <f>IF(G3038&lt;&gt;"PM (Maintenance)", I3038, 0)</f>
        <v>0.10583333174387617</v>
      </c>
      <c r="L3038" s="5">
        <f>MAX(tbl_Fact[[#This Row],[TotalBiscuitsMade]],tbl_Fact[[#This Row],[GoodMadeBiscuits]])</f>
        <v>5992</v>
      </c>
      <c r="M3038" s="5">
        <f>IF(tbl_Fact[[#This Row],[Operating_Hours]]&gt;0,tbl_Fact[[#This Row],[Operating_Hours]]*51840,0)</f>
        <v>0</v>
      </c>
    </row>
    <row r="3039" spans="1:13" hidden="1" x14ac:dyDescent="0.2">
      <c r="A3039" t="s">
        <v>5</v>
      </c>
      <c r="B3039" s="1">
        <v>44394.483148148145</v>
      </c>
      <c r="C3039" s="1">
        <v>44394.484247685185</v>
      </c>
      <c r="D3039">
        <v>1.5833333730697601</v>
      </c>
      <c r="E3039">
        <v>5570</v>
      </c>
      <c r="F3039">
        <v>6109</v>
      </c>
      <c r="G3039" t="s">
        <v>43</v>
      </c>
      <c r="H3039" t="s">
        <v>3</v>
      </c>
      <c r="I3039">
        <f>tbl_Fact[[#This Row],[Duration]] / 60</f>
        <v>2.6388889551162666E-2</v>
      </c>
      <c r="J3039">
        <f>IF(OR(G3039="Run Time", G3039="CC (Changeover Cleaning)"), I3039, 0)</f>
        <v>2.6388889551162666E-2</v>
      </c>
      <c r="K3039">
        <f>IF(G3039&lt;&gt;"PM (Maintenance)", I3039, 0)</f>
        <v>2.6388889551162666E-2</v>
      </c>
      <c r="L3039" s="5">
        <f>MAX(tbl_Fact[[#This Row],[TotalBiscuitsMade]],tbl_Fact[[#This Row],[GoodMadeBiscuits]])</f>
        <v>6109</v>
      </c>
      <c r="M3039" s="5">
        <f>IF(tbl_Fact[[#This Row],[Operating_Hours]]&gt;0,tbl_Fact[[#This Row],[Operating_Hours]]*51840,0)</f>
        <v>1368.0000343322727</v>
      </c>
    </row>
    <row r="3040" spans="1:13" hidden="1" x14ac:dyDescent="0.2">
      <c r="A3040" t="s">
        <v>5</v>
      </c>
      <c r="B3040" s="1">
        <v>44394.484247685185</v>
      </c>
      <c r="C3040" s="1">
        <v>44394.487407407411</v>
      </c>
      <c r="D3040">
        <v>4.5500001907348597</v>
      </c>
      <c r="E3040">
        <v>8210</v>
      </c>
      <c r="F3040">
        <v>8881</v>
      </c>
      <c r="G3040" t="s">
        <v>44</v>
      </c>
      <c r="H3040" t="s">
        <v>3</v>
      </c>
      <c r="I3040">
        <f>tbl_Fact[[#This Row],[Duration]] / 60</f>
        <v>7.5833336512247662E-2</v>
      </c>
      <c r="J3040">
        <f>IF(OR(G3040="Run Time", G3040="CC (Changeover Cleaning)"), I3040, 0)</f>
        <v>0</v>
      </c>
      <c r="K3040">
        <f>IF(G3040&lt;&gt;"PM (Maintenance)", I3040, 0)</f>
        <v>7.5833336512247662E-2</v>
      </c>
      <c r="L3040" s="5">
        <f>MAX(tbl_Fact[[#This Row],[TotalBiscuitsMade]],tbl_Fact[[#This Row],[GoodMadeBiscuits]])</f>
        <v>8881</v>
      </c>
      <c r="M3040" s="5">
        <f>IF(tbl_Fact[[#This Row],[Operating_Hours]]&gt;0,tbl_Fact[[#This Row],[Operating_Hours]]*51840,0)</f>
        <v>0</v>
      </c>
    </row>
    <row r="3041" spans="1:13" hidden="1" x14ac:dyDescent="0.2">
      <c r="A3041" t="s">
        <v>10</v>
      </c>
      <c r="B3041" s="1">
        <v>44394.484618055554</v>
      </c>
      <c r="C3041" s="1">
        <v>44394.484872685185</v>
      </c>
      <c r="D3041">
        <v>0.358316659927368</v>
      </c>
      <c r="E3041">
        <v>0</v>
      </c>
      <c r="F3041">
        <v>142</v>
      </c>
      <c r="G3041" t="s">
        <v>43</v>
      </c>
      <c r="H3041" t="s">
        <v>3</v>
      </c>
      <c r="I3041">
        <f>tbl_Fact[[#This Row],[Duration]] / 60</f>
        <v>5.9719443321227996E-3</v>
      </c>
      <c r="J3041">
        <f>IF(OR(G3041="Run Time", G3041="CC (Changeover Cleaning)"), I3041, 0)</f>
        <v>5.9719443321227996E-3</v>
      </c>
      <c r="K3041">
        <f>IF(G3041&lt;&gt;"PM (Maintenance)", I3041, 0)</f>
        <v>5.9719443321227996E-3</v>
      </c>
      <c r="L3041" s="5">
        <f>MAX(tbl_Fact[[#This Row],[TotalBiscuitsMade]],tbl_Fact[[#This Row],[GoodMadeBiscuits]])</f>
        <v>142</v>
      </c>
      <c r="M3041" s="5">
        <f>IF(tbl_Fact[[#This Row],[Operating_Hours]]&gt;0,tbl_Fact[[#This Row],[Operating_Hours]]*51840,0)</f>
        <v>309.58559417724592</v>
      </c>
    </row>
    <row r="3042" spans="1:13" hidden="1" x14ac:dyDescent="0.2">
      <c r="A3042" t="s">
        <v>10</v>
      </c>
      <c r="B3042" s="1">
        <v>44394.484872685185</v>
      </c>
      <c r="C3042" s="1">
        <v>44394.492731481485</v>
      </c>
      <c r="D3042">
        <v>11.3177337646484</v>
      </c>
      <c r="E3042">
        <v>0</v>
      </c>
      <c r="F3042">
        <v>467</v>
      </c>
      <c r="G3042" t="s">
        <v>44</v>
      </c>
      <c r="H3042" t="s">
        <v>3</v>
      </c>
      <c r="I3042">
        <f>tbl_Fact[[#This Row],[Duration]] / 60</f>
        <v>0.18862889607747332</v>
      </c>
      <c r="J3042">
        <f>IF(OR(G3042="Run Time", G3042="CC (Changeover Cleaning)"), I3042, 0)</f>
        <v>0</v>
      </c>
      <c r="K3042">
        <f>IF(G3042&lt;&gt;"PM (Maintenance)", I3042, 0)</f>
        <v>0.18862889607747332</v>
      </c>
      <c r="L3042" s="5">
        <f>MAX(tbl_Fact[[#This Row],[TotalBiscuitsMade]],tbl_Fact[[#This Row],[GoodMadeBiscuits]])</f>
        <v>467</v>
      </c>
      <c r="M3042" s="5">
        <f>IF(tbl_Fact[[#This Row],[Operating_Hours]]&gt;0,tbl_Fact[[#This Row],[Operating_Hours]]*51840,0)</f>
        <v>0</v>
      </c>
    </row>
    <row r="3043" spans="1:13" hidden="1" x14ac:dyDescent="0.2">
      <c r="A3043" t="s">
        <v>5</v>
      </c>
      <c r="B3043" s="1">
        <v>44394.487407407411</v>
      </c>
      <c r="C3043" s="1">
        <v>44394.488125000003</v>
      </c>
      <c r="D3043">
        <v>1.0333333015441899</v>
      </c>
      <c r="E3043">
        <v>8170</v>
      </c>
      <c r="F3043">
        <v>8566</v>
      </c>
      <c r="G3043" t="s">
        <v>43</v>
      </c>
      <c r="H3043" t="s">
        <v>3</v>
      </c>
      <c r="I3043">
        <f>tbl_Fact[[#This Row],[Duration]] / 60</f>
        <v>1.7222221692403165E-2</v>
      </c>
      <c r="J3043">
        <f>IF(OR(G3043="Run Time", G3043="CC (Changeover Cleaning)"), I3043, 0)</f>
        <v>1.7222221692403165E-2</v>
      </c>
      <c r="K3043">
        <f>IF(G3043&lt;&gt;"PM (Maintenance)", I3043, 0)</f>
        <v>1.7222221692403165E-2</v>
      </c>
      <c r="L3043" s="5">
        <f>MAX(tbl_Fact[[#This Row],[TotalBiscuitsMade]],tbl_Fact[[#This Row],[GoodMadeBiscuits]])</f>
        <v>8566</v>
      </c>
      <c r="M3043" s="5">
        <f>IF(tbl_Fact[[#This Row],[Operating_Hours]]&gt;0,tbl_Fact[[#This Row],[Operating_Hours]]*51840,0)</f>
        <v>892.79997253418014</v>
      </c>
    </row>
    <row r="3044" spans="1:13" hidden="1" x14ac:dyDescent="0.2">
      <c r="A3044" t="s">
        <v>5</v>
      </c>
      <c r="B3044" s="1">
        <v>44394.488125000003</v>
      </c>
      <c r="C3044" s="1">
        <v>44394.498194444444</v>
      </c>
      <c r="D3044">
        <v>14.5</v>
      </c>
      <c r="E3044">
        <v>18382</v>
      </c>
      <c r="F3044">
        <v>18649</v>
      </c>
      <c r="G3044" t="s">
        <v>44</v>
      </c>
      <c r="H3044" t="s">
        <v>3</v>
      </c>
      <c r="I3044">
        <f>tbl_Fact[[#This Row],[Duration]] / 60</f>
        <v>0.24166666666666667</v>
      </c>
      <c r="J3044">
        <f>IF(OR(G3044="Run Time", G3044="CC (Changeover Cleaning)"), I3044, 0)</f>
        <v>0</v>
      </c>
      <c r="K3044">
        <f>IF(G3044&lt;&gt;"PM (Maintenance)", I3044, 0)</f>
        <v>0.24166666666666667</v>
      </c>
      <c r="L3044" s="5">
        <f>MAX(tbl_Fact[[#This Row],[TotalBiscuitsMade]],tbl_Fact[[#This Row],[GoodMadeBiscuits]])</f>
        <v>18649</v>
      </c>
      <c r="M3044" s="5">
        <f>IF(tbl_Fact[[#This Row],[Operating_Hours]]&gt;0,tbl_Fact[[#This Row],[Operating_Hours]]*51840,0)</f>
        <v>0</v>
      </c>
    </row>
    <row r="3045" spans="1:13" hidden="1" x14ac:dyDescent="0.2">
      <c r="A3045" t="s">
        <v>10</v>
      </c>
      <c r="B3045" s="1">
        <v>44394.492731481485</v>
      </c>
      <c r="C3045" s="1">
        <v>44394.493009259262</v>
      </c>
      <c r="D3045">
        <v>0.40828332304954501</v>
      </c>
      <c r="E3045">
        <v>0</v>
      </c>
      <c r="F3045">
        <v>48</v>
      </c>
      <c r="G3045" t="s">
        <v>43</v>
      </c>
      <c r="H3045" t="s">
        <v>3</v>
      </c>
      <c r="I3045">
        <f>tbl_Fact[[#This Row],[Duration]] / 60</f>
        <v>6.8047220508257499E-3</v>
      </c>
      <c r="J3045">
        <f>IF(OR(G3045="Run Time", G3045="CC (Changeover Cleaning)"), I3045, 0)</f>
        <v>6.8047220508257499E-3</v>
      </c>
      <c r="K3045">
        <f>IF(G3045&lt;&gt;"PM (Maintenance)", I3045, 0)</f>
        <v>6.8047220508257499E-3</v>
      </c>
      <c r="L3045" s="5">
        <f>MAX(tbl_Fact[[#This Row],[TotalBiscuitsMade]],tbl_Fact[[#This Row],[GoodMadeBiscuits]])</f>
        <v>48</v>
      </c>
      <c r="M3045" s="5">
        <f>IF(tbl_Fact[[#This Row],[Operating_Hours]]&gt;0,tbl_Fact[[#This Row],[Operating_Hours]]*51840,0)</f>
        <v>352.7567911148069</v>
      </c>
    </row>
    <row r="3046" spans="1:13" hidden="1" x14ac:dyDescent="0.2">
      <c r="A3046" t="s">
        <v>10</v>
      </c>
      <c r="B3046" s="1">
        <v>44394.493009259262</v>
      </c>
      <c r="C3046" s="1">
        <v>44394.708703703705</v>
      </c>
      <c r="D3046">
        <v>310.58465576171898</v>
      </c>
      <c r="E3046">
        <v>0</v>
      </c>
      <c r="F3046">
        <v>437</v>
      </c>
      <c r="G3046" t="s">
        <v>44</v>
      </c>
      <c r="H3046" t="s">
        <v>3</v>
      </c>
      <c r="I3046">
        <f>tbl_Fact[[#This Row],[Duration]] / 60</f>
        <v>5.1764109293619827</v>
      </c>
      <c r="J3046">
        <f>IF(OR(G3046="Run Time", G3046="CC (Changeover Cleaning)"), I3046, 0)</f>
        <v>0</v>
      </c>
      <c r="K3046">
        <f>IF(G3046&lt;&gt;"PM (Maintenance)", I3046, 0)</f>
        <v>5.1764109293619827</v>
      </c>
      <c r="L3046" s="5">
        <f>MAX(tbl_Fact[[#This Row],[TotalBiscuitsMade]],tbl_Fact[[#This Row],[GoodMadeBiscuits]])</f>
        <v>437</v>
      </c>
      <c r="M3046" s="5">
        <f>IF(tbl_Fact[[#This Row],[Operating_Hours]]&gt;0,tbl_Fact[[#This Row],[Operating_Hours]]*51840,0)</f>
        <v>0</v>
      </c>
    </row>
    <row r="3047" spans="1:13" hidden="1" x14ac:dyDescent="0.2">
      <c r="A3047" t="s">
        <v>5</v>
      </c>
      <c r="B3047" s="1">
        <v>44394.498194444444</v>
      </c>
      <c r="C3047" s="1">
        <v>44394.499780092592</v>
      </c>
      <c r="D3047">
        <v>2.2833333015441899</v>
      </c>
      <c r="E3047">
        <v>18150</v>
      </c>
      <c r="F3047">
        <v>18682</v>
      </c>
      <c r="G3047" t="s">
        <v>43</v>
      </c>
      <c r="H3047" t="s">
        <v>3</v>
      </c>
      <c r="I3047">
        <f>tbl_Fact[[#This Row],[Duration]] / 60</f>
        <v>3.8055555025736501E-2</v>
      </c>
      <c r="J3047">
        <f>IF(OR(G3047="Run Time", G3047="CC (Changeover Cleaning)"), I3047, 0)</f>
        <v>3.8055555025736501E-2</v>
      </c>
      <c r="K3047">
        <f>IF(G3047&lt;&gt;"PM (Maintenance)", I3047, 0)</f>
        <v>3.8055555025736501E-2</v>
      </c>
      <c r="L3047" s="5">
        <f>MAX(tbl_Fact[[#This Row],[TotalBiscuitsMade]],tbl_Fact[[#This Row],[GoodMadeBiscuits]])</f>
        <v>18682</v>
      </c>
      <c r="M3047" s="5">
        <f>IF(tbl_Fact[[#This Row],[Operating_Hours]]&gt;0,tbl_Fact[[#This Row],[Operating_Hours]]*51840,0)</f>
        <v>1972.7999725341801</v>
      </c>
    </row>
    <row r="3048" spans="1:13" hidden="1" x14ac:dyDescent="0.2">
      <c r="A3048" t="s">
        <v>5</v>
      </c>
      <c r="B3048" s="1">
        <v>44394.499780092592</v>
      </c>
      <c r="C3048" s="1">
        <v>44394.517337962963</v>
      </c>
      <c r="D3048">
        <v>25.283332824706999</v>
      </c>
      <c r="E3048">
        <v>35948</v>
      </c>
      <c r="F3048">
        <v>36489</v>
      </c>
      <c r="G3048" t="s">
        <v>44</v>
      </c>
      <c r="H3048" t="s">
        <v>3</v>
      </c>
      <c r="I3048">
        <f>tbl_Fact[[#This Row],[Duration]] / 60</f>
        <v>0.4213888804117833</v>
      </c>
      <c r="J3048">
        <f>IF(OR(G3048="Run Time", G3048="CC (Changeover Cleaning)"), I3048, 0)</f>
        <v>0</v>
      </c>
      <c r="K3048">
        <f>IF(G3048&lt;&gt;"PM (Maintenance)", I3048, 0)</f>
        <v>0.4213888804117833</v>
      </c>
      <c r="L3048" s="5">
        <f>MAX(tbl_Fact[[#This Row],[TotalBiscuitsMade]],tbl_Fact[[#This Row],[GoodMadeBiscuits]])</f>
        <v>36489</v>
      </c>
      <c r="M3048" s="5">
        <f>IF(tbl_Fact[[#This Row],[Operating_Hours]]&gt;0,tbl_Fact[[#This Row],[Operating_Hours]]*51840,0)</f>
        <v>0</v>
      </c>
    </row>
    <row r="3049" spans="1:13" hidden="1" x14ac:dyDescent="0.2">
      <c r="A3049" t="s">
        <v>5</v>
      </c>
      <c r="B3049" s="1">
        <v>44394.517337962963</v>
      </c>
      <c r="C3049" s="1">
        <v>44394.517708333333</v>
      </c>
      <c r="D3049">
        <v>0.53333336114883401</v>
      </c>
      <c r="E3049">
        <v>35708</v>
      </c>
      <c r="F3049">
        <v>36189</v>
      </c>
      <c r="G3049" t="s">
        <v>43</v>
      </c>
      <c r="H3049" t="s">
        <v>3</v>
      </c>
      <c r="I3049">
        <f>tbl_Fact[[#This Row],[Duration]] / 60</f>
        <v>8.8888893524805661E-3</v>
      </c>
      <c r="J3049">
        <f>IF(OR(G3049="Run Time", G3049="CC (Changeover Cleaning)"), I3049, 0)</f>
        <v>8.8888893524805661E-3</v>
      </c>
      <c r="K3049">
        <f>IF(G3049&lt;&gt;"PM (Maintenance)", I3049, 0)</f>
        <v>8.8888893524805661E-3</v>
      </c>
      <c r="L3049" s="5">
        <f>MAX(tbl_Fact[[#This Row],[TotalBiscuitsMade]],tbl_Fact[[#This Row],[GoodMadeBiscuits]])</f>
        <v>36189</v>
      </c>
      <c r="M3049" s="5">
        <f>IF(tbl_Fact[[#This Row],[Operating_Hours]]&gt;0,tbl_Fact[[#This Row],[Operating_Hours]]*51840,0)</f>
        <v>460.80002403259255</v>
      </c>
    </row>
    <row r="3050" spans="1:13" hidden="1" x14ac:dyDescent="0.2">
      <c r="A3050" t="s">
        <v>5</v>
      </c>
      <c r="B3050" s="1">
        <v>44394.517708333333</v>
      </c>
      <c r="C3050" s="1">
        <v>44394.518159722225</v>
      </c>
      <c r="D3050">
        <v>0.64999997615814198</v>
      </c>
      <c r="E3050">
        <v>35946</v>
      </c>
      <c r="F3050">
        <v>36473</v>
      </c>
      <c r="G3050" t="s">
        <v>44</v>
      </c>
      <c r="H3050" t="s">
        <v>3</v>
      </c>
      <c r="I3050">
        <f>tbl_Fact[[#This Row],[Duration]] / 60</f>
        <v>1.0833332935969033E-2</v>
      </c>
      <c r="J3050">
        <f>IF(OR(G3050="Run Time", G3050="CC (Changeover Cleaning)"), I3050, 0)</f>
        <v>0</v>
      </c>
      <c r="K3050">
        <f>IF(G3050&lt;&gt;"PM (Maintenance)", I3050, 0)</f>
        <v>1.0833332935969033E-2</v>
      </c>
      <c r="L3050" s="5">
        <f>MAX(tbl_Fact[[#This Row],[TotalBiscuitsMade]],tbl_Fact[[#This Row],[GoodMadeBiscuits]])</f>
        <v>36473</v>
      </c>
      <c r="M3050" s="5">
        <f>IF(tbl_Fact[[#This Row],[Operating_Hours]]&gt;0,tbl_Fact[[#This Row],[Operating_Hours]]*51840,0)</f>
        <v>0</v>
      </c>
    </row>
    <row r="3051" spans="1:13" hidden="1" x14ac:dyDescent="0.2">
      <c r="A3051" t="s">
        <v>5</v>
      </c>
      <c r="B3051" s="1">
        <v>44394.518159722225</v>
      </c>
      <c r="C3051" s="1">
        <v>44394.518506944441</v>
      </c>
      <c r="D3051">
        <v>0.5</v>
      </c>
      <c r="E3051">
        <v>36055</v>
      </c>
      <c r="F3051">
        <v>36374</v>
      </c>
      <c r="G3051" t="s">
        <v>43</v>
      </c>
      <c r="H3051" t="s">
        <v>3</v>
      </c>
      <c r="I3051">
        <f>tbl_Fact[[#This Row],[Duration]] / 60</f>
        <v>8.3333333333333332E-3</v>
      </c>
      <c r="J3051">
        <f>IF(OR(G3051="Run Time", G3051="CC (Changeover Cleaning)"), I3051, 0)</f>
        <v>8.3333333333333332E-3</v>
      </c>
      <c r="K3051">
        <f>IF(G3051&lt;&gt;"PM (Maintenance)", I3051, 0)</f>
        <v>8.3333333333333332E-3</v>
      </c>
      <c r="L3051" s="5">
        <f>MAX(tbl_Fact[[#This Row],[TotalBiscuitsMade]],tbl_Fact[[#This Row],[GoodMadeBiscuits]])</f>
        <v>36374</v>
      </c>
      <c r="M3051" s="5">
        <f>IF(tbl_Fact[[#This Row],[Operating_Hours]]&gt;0,tbl_Fact[[#This Row],[Operating_Hours]]*51840,0)</f>
        <v>432</v>
      </c>
    </row>
    <row r="3052" spans="1:13" hidden="1" x14ac:dyDescent="0.2">
      <c r="A3052" t="s">
        <v>5</v>
      </c>
      <c r="B3052" s="1">
        <v>44394.518506944441</v>
      </c>
      <c r="C3052" s="1">
        <v>44394.518958333334</v>
      </c>
      <c r="D3052">
        <v>0.64999997615814198</v>
      </c>
      <c r="E3052">
        <v>36312</v>
      </c>
      <c r="F3052">
        <v>36977</v>
      </c>
      <c r="G3052" t="s">
        <v>44</v>
      </c>
      <c r="H3052" t="s">
        <v>3</v>
      </c>
      <c r="I3052">
        <f>tbl_Fact[[#This Row],[Duration]] / 60</f>
        <v>1.0833332935969033E-2</v>
      </c>
      <c r="J3052">
        <f>IF(OR(G3052="Run Time", G3052="CC (Changeover Cleaning)"), I3052, 0)</f>
        <v>0</v>
      </c>
      <c r="K3052">
        <f>IF(G3052&lt;&gt;"PM (Maintenance)", I3052, 0)</f>
        <v>1.0833332935969033E-2</v>
      </c>
      <c r="L3052" s="5">
        <f>MAX(tbl_Fact[[#This Row],[TotalBiscuitsMade]],tbl_Fact[[#This Row],[GoodMadeBiscuits]])</f>
        <v>36977</v>
      </c>
      <c r="M3052" s="5">
        <f>IF(tbl_Fact[[#This Row],[Operating_Hours]]&gt;0,tbl_Fact[[#This Row],[Operating_Hours]]*51840,0)</f>
        <v>0</v>
      </c>
    </row>
    <row r="3053" spans="1:13" hidden="1" x14ac:dyDescent="0.2">
      <c r="A3053" t="s">
        <v>5</v>
      </c>
      <c r="B3053" s="1">
        <v>44394.518958333334</v>
      </c>
      <c r="C3053" s="1">
        <v>44394.520104166666</v>
      </c>
      <c r="D3053">
        <v>1.6499999761581401</v>
      </c>
      <c r="E3053">
        <v>36345</v>
      </c>
      <c r="F3053">
        <v>36918</v>
      </c>
      <c r="G3053" t="s">
        <v>43</v>
      </c>
      <c r="H3053" t="s">
        <v>3</v>
      </c>
      <c r="I3053">
        <f>tbl_Fact[[#This Row],[Duration]] / 60</f>
        <v>2.7499999602635668E-2</v>
      </c>
      <c r="J3053">
        <f>IF(OR(G3053="Run Time", G3053="CC (Changeover Cleaning)"), I3053, 0)</f>
        <v>2.7499999602635668E-2</v>
      </c>
      <c r="K3053">
        <f>IF(G3053&lt;&gt;"PM (Maintenance)", I3053, 0)</f>
        <v>2.7499999602635668E-2</v>
      </c>
      <c r="L3053" s="5">
        <f>MAX(tbl_Fact[[#This Row],[TotalBiscuitsMade]],tbl_Fact[[#This Row],[GoodMadeBiscuits]])</f>
        <v>36918</v>
      </c>
      <c r="M3053" s="5">
        <f>IF(tbl_Fact[[#This Row],[Operating_Hours]]&gt;0,tbl_Fact[[#This Row],[Operating_Hours]]*51840,0)</f>
        <v>1425.5999794006329</v>
      </c>
    </row>
    <row r="3054" spans="1:13" hidden="1" x14ac:dyDescent="0.2">
      <c r="A3054" t="s">
        <v>5</v>
      </c>
      <c r="B3054" s="1">
        <v>44394.520104166666</v>
      </c>
      <c r="C3054" s="1">
        <v>44394.520416666666</v>
      </c>
      <c r="D3054">
        <v>0.44999998807907099</v>
      </c>
      <c r="E3054">
        <v>36579</v>
      </c>
      <c r="F3054">
        <v>37020</v>
      </c>
      <c r="G3054" t="s">
        <v>44</v>
      </c>
      <c r="H3054" t="s">
        <v>3</v>
      </c>
      <c r="I3054">
        <f>tbl_Fact[[#This Row],[Duration]] / 60</f>
        <v>7.49999980131785E-3</v>
      </c>
      <c r="J3054">
        <f>IF(OR(G3054="Run Time", G3054="CC (Changeover Cleaning)"), I3054, 0)</f>
        <v>0</v>
      </c>
      <c r="K3054">
        <f>IF(G3054&lt;&gt;"PM (Maintenance)", I3054, 0)</f>
        <v>7.49999980131785E-3</v>
      </c>
      <c r="L3054" s="5">
        <f>MAX(tbl_Fact[[#This Row],[TotalBiscuitsMade]],tbl_Fact[[#This Row],[GoodMadeBiscuits]])</f>
        <v>37020</v>
      </c>
      <c r="M3054" s="5">
        <f>IF(tbl_Fact[[#This Row],[Operating_Hours]]&gt;0,tbl_Fact[[#This Row],[Operating_Hours]]*51840,0)</f>
        <v>0</v>
      </c>
    </row>
    <row r="3055" spans="1:13" hidden="1" x14ac:dyDescent="0.2">
      <c r="A3055" t="s">
        <v>5</v>
      </c>
      <c r="B3055" s="1">
        <v>44394.520416666666</v>
      </c>
      <c r="C3055" s="1">
        <v>44394.539849537039</v>
      </c>
      <c r="D3055">
        <v>27.983333587646499</v>
      </c>
      <c r="E3055">
        <v>36450</v>
      </c>
      <c r="F3055">
        <v>36899</v>
      </c>
      <c r="G3055" t="s">
        <v>43</v>
      </c>
      <c r="H3055" t="s">
        <v>3</v>
      </c>
      <c r="I3055">
        <f>tbl_Fact[[#This Row],[Duration]] / 60</f>
        <v>0.46638889312744164</v>
      </c>
      <c r="J3055">
        <f>IF(OR(G3055="Run Time", G3055="CC (Changeover Cleaning)"), I3055, 0)</f>
        <v>0.46638889312744164</v>
      </c>
      <c r="K3055">
        <f>IF(G3055&lt;&gt;"PM (Maintenance)", I3055, 0)</f>
        <v>0.46638889312744164</v>
      </c>
      <c r="L3055" s="5">
        <f>MAX(tbl_Fact[[#This Row],[TotalBiscuitsMade]],tbl_Fact[[#This Row],[GoodMadeBiscuits]])</f>
        <v>36899</v>
      </c>
      <c r="M3055" s="5">
        <f>IF(tbl_Fact[[#This Row],[Operating_Hours]]&gt;0,tbl_Fact[[#This Row],[Operating_Hours]]*51840,0)</f>
        <v>24177.600219726573</v>
      </c>
    </row>
    <row r="3056" spans="1:13" hidden="1" x14ac:dyDescent="0.2">
      <c r="A3056" t="s">
        <v>5</v>
      </c>
      <c r="B3056" s="1">
        <v>44394.539849537039</v>
      </c>
      <c r="C3056" s="1">
        <v>44394.540300925924</v>
      </c>
      <c r="D3056">
        <v>0.64999997615814198</v>
      </c>
      <c r="E3056">
        <v>36768</v>
      </c>
      <c r="F3056">
        <v>36946</v>
      </c>
      <c r="G3056" t="s">
        <v>44</v>
      </c>
      <c r="H3056" t="s">
        <v>3</v>
      </c>
      <c r="I3056">
        <f>tbl_Fact[[#This Row],[Duration]] / 60</f>
        <v>1.0833332935969033E-2</v>
      </c>
      <c r="J3056">
        <f>IF(OR(G3056="Run Time", G3056="CC (Changeover Cleaning)"), I3056, 0)</f>
        <v>0</v>
      </c>
      <c r="K3056">
        <f>IF(G3056&lt;&gt;"PM (Maintenance)", I3056, 0)</f>
        <v>1.0833332935969033E-2</v>
      </c>
      <c r="L3056" s="5">
        <f>MAX(tbl_Fact[[#This Row],[TotalBiscuitsMade]],tbl_Fact[[#This Row],[GoodMadeBiscuits]])</f>
        <v>36946</v>
      </c>
      <c r="M3056" s="5">
        <f>IF(tbl_Fact[[#This Row],[Operating_Hours]]&gt;0,tbl_Fact[[#This Row],[Operating_Hours]]*51840,0)</f>
        <v>0</v>
      </c>
    </row>
    <row r="3057" spans="1:13" hidden="1" x14ac:dyDescent="0.2">
      <c r="A3057" t="s">
        <v>5</v>
      </c>
      <c r="B3057" s="1">
        <v>44394.540300925924</v>
      </c>
      <c r="C3057" s="1">
        <v>44394.541666666664</v>
      </c>
      <c r="D3057">
        <v>1.9666666984558101</v>
      </c>
      <c r="E3057">
        <v>36653</v>
      </c>
      <c r="F3057">
        <v>37352</v>
      </c>
      <c r="G3057" t="s">
        <v>43</v>
      </c>
      <c r="H3057" t="s">
        <v>3</v>
      </c>
      <c r="I3057">
        <f>tbl_Fact[[#This Row],[Duration]] / 60</f>
        <v>3.2777778307596837E-2</v>
      </c>
      <c r="J3057">
        <f>IF(OR(G3057="Run Time", G3057="CC (Changeover Cleaning)"), I3057, 0)</f>
        <v>3.2777778307596837E-2</v>
      </c>
      <c r="K3057">
        <f>IF(G3057&lt;&gt;"PM (Maintenance)", I3057, 0)</f>
        <v>3.2777778307596837E-2</v>
      </c>
      <c r="L3057" s="5">
        <f>MAX(tbl_Fact[[#This Row],[TotalBiscuitsMade]],tbl_Fact[[#This Row],[GoodMadeBiscuits]])</f>
        <v>37352</v>
      </c>
      <c r="M3057" s="5">
        <f>IF(tbl_Fact[[#This Row],[Operating_Hours]]&gt;0,tbl_Fact[[#This Row],[Operating_Hours]]*51840,0)</f>
        <v>1699.2000274658201</v>
      </c>
    </row>
    <row r="3058" spans="1:13" hidden="1" x14ac:dyDescent="0.2">
      <c r="A3058" t="s">
        <v>5</v>
      </c>
      <c r="B3058" s="1">
        <v>44394.541666666664</v>
      </c>
      <c r="C3058" s="1">
        <v>44394.546122685184</v>
      </c>
      <c r="D3058">
        <v>6.4166665077209499</v>
      </c>
      <c r="E3058">
        <v>40771</v>
      </c>
      <c r="F3058">
        <v>41464</v>
      </c>
      <c r="G3058" t="s">
        <v>44</v>
      </c>
      <c r="H3058" t="s">
        <v>3</v>
      </c>
      <c r="I3058">
        <f>tbl_Fact[[#This Row],[Duration]] / 60</f>
        <v>0.10694444179534916</v>
      </c>
      <c r="J3058">
        <f>IF(OR(G3058="Run Time", G3058="CC (Changeover Cleaning)"), I3058, 0)</f>
        <v>0</v>
      </c>
      <c r="K3058">
        <f>IF(G3058&lt;&gt;"PM (Maintenance)", I3058, 0)</f>
        <v>0.10694444179534916</v>
      </c>
      <c r="L3058" s="5">
        <f>MAX(tbl_Fact[[#This Row],[TotalBiscuitsMade]],tbl_Fact[[#This Row],[GoodMadeBiscuits]])</f>
        <v>41464</v>
      </c>
      <c r="M3058" s="5">
        <f>IF(tbl_Fact[[#This Row],[Operating_Hours]]&gt;0,tbl_Fact[[#This Row],[Operating_Hours]]*51840,0)</f>
        <v>0</v>
      </c>
    </row>
    <row r="3059" spans="1:13" hidden="1" x14ac:dyDescent="0.2">
      <c r="A3059" t="s">
        <v>5</v>
      </c>
      <c r="B3059" s="1">
        <v>44394.546122685184</v>
      </c>
      <c r="C3059" s="1">
        <v>44394.546423611115</v>
      </c>
      <c r="D3059">
        <v>0.43333333730697599</v>
      </c>
      <c r="E3059">
        <v>40664</v>
      </c>
      <c r="F3059">
        <v>41302</v>
      </c>
      <c r="G3059" t="s">
        <v>43</v>
      </c>
      <c r="H3059" t="s">
        <v>3</v>
      </c>
      <c r="I3059">
        <f>tbl_Fact[[#This Row],[Duration]] / 60</f>
        <v>7.2222222884495996E-3</v>
      </c>
      <c r="J3059">
        <f>IF(OR(G3059="Run Time", G3059="CC (Changeover Cleaning)"), I3059, 0)</f>
        <v>7.2222222884495996E-3</v>
      </c>
      <c r="K3059">
        <f>IF(G3059&lt;&gt;"PM (Maintenance)", I3059, 0)</f>
        <v>7.2222222884495996E-3</v>
      </c>
      <c r="L3059" s="5">
        <f>MAX(tbl_Fact[[#This Row],[TotalBiscuitsMade]],tbl_Fact[[#This Row],[GoodMadeBiscuits]])</f>
        <v>41302</v>
      </c>
      <c r="M3059" s="5">
        <f>IF(tbl_Fact[[#This Row],[Operating_Hours]]&gt;0,tbl_Fact[[#This Row],[Operating_Hours]]*51840,0)</f>
        <v>374.40000343322725</v>
      </c>
    </row>
    <row r="3060" spans="1:13" hidden="1" x14ac:dyDescent="0.2">
      <c r="A3060" t="s">
        <v>5</v>
      </c>
      <c r="B3060" s="1">
        <v>44394.546423611115</v>
      </c>
      <c r="C3060" s="1">
        <v>44394.546875</v>
      </c>
      <c r="D3060">
        <v>0.64999997615814198</v>
      </c>
      <c r="E3060">
        <v>41265</v>
      </c>
      <c r="F3060">
        <v>41640</v>
      </c>
      <c r="G3060" t="s">
        <v>44</v>
      </c>
      <c r="H3060" t="s">
        <v>3</v>
      </c>
      <c r="I3060">
        <f>tbl_Fact[[#This Row],[Duration]] / 60</f>
        <v>1.0833332935969033E-2</v>
      </c>
      <c r="J3060">
        <f>IF(OR(G3060="Run Time", G3060="CC (Changeover Cleaning)"), I3060, 0)</f>
        <v>0</v>
      </c>
      <c r="K3060">
        <f>IF(G3060&lt;&gt;"PM (Maintenance)", I3060, 0)</f>
        <v>1.0833332935969033E-2</v>
      </c>
      <c r="L3060" s="5">
        <f>MAX(tbl_Fact[[#This Row],[TotalBiscuitsMade]],tbl_Fact[[#This Row],[GoodMadeBiscuits]])</f>
        <v>41640</v>
      </c>
      <c r="M3060" s="5">
        <f>IF(tbl_Fact[[#This Row],[Operating_Hours]]&gt;0,tbl_Fact[[#This Row],[Operating_Hours]]*51840,0)</f>
        <v>0</v>
      </c>
    </row>
    <row r="3061" spans="1:13" hidden="1" x14ac:dyDescent="0.2">
      <c r="A3061" t="s">
        <v>5</v>
      </c>
      <c r="B3061" s="1">
        <v>44394.546875</v>
      </c>
      <c r="C3061" s="1">
        <v>44394.5471412037</v>
      </c>
      <c r="D3061">
        <v>0.38333332538604697</v>
      </c>
      <c r="E3061">
        <v>41035</v>
      </c>
      <c r="F3061">
        <v>41645</v>
      </c>
      <c r="G3061" t="s">
        <v>43</v>
      </c>
      <c r="H3061" t="s">
        <v>3</v>
      </c>
      <c r="I3061">
        <f>tbl_Fact[[#This Row],[Duration]] / 60</f>
        <v>6.3888887564341164E-3</v>
      </c>
      <c r="J3061">
        <f>IF(OR(G3061="Run Time", G3061="CC (Changeover Cleaning)"), I3061, 0)</f>
        <v>6.3888887564341164E-3</v>
      </c>
      <c r="K3061">
        <f>IF(G3061&lt;&gt;"PM (Maintenance)", I3061, 0)</f>
        <v>6.3888887564341164E-3</v>
      </c>
      <c r="L3061" s="5">
        <f>MAX(tbl_Fact[[#This Row],[TotalBiscuitsMade]],tbl_Fact[[#This Row],[GoodMadeBiscuits]])</f>
        <v>41645</v>
      </c>
      <c r="M3061" s="5">
        <f>IF(tbl_Fact[[#This Row],[Operating_Hours]]&gt;0,tbl_Fact[[#This Row],[Operating_Hours]]*51840,0)</f>
        <v>331.19999313354458</v>
      </c>
    </row>
    <row r="3062" spans="1:13" hidden="1" x14ac:dyDescent="0.2">
      <c r="A3062" t="s">
        <v>5</v>
      </c>
      <c r="B3062" s="1">
        <v>44394.5471412037</v>
      </c>
      <c r="C3062" s="1">
        <v>44394.547581018516</v>
      </c>
      <c r="D3062">
        <v>0.63333332538604703</v>
      </c>
      <c r="E3062">
        <v>41424</v>
      </c>
      <c r="F3062">
        <v>41624</v>
      </c>
      <c r="G3062" t="s">
        <v>44</v>
      </c>
      <c r="H3062" t="s">
        <v>3</v>
      </c>
      <c r="I3062">
        <f>tbl_Fact[[#This Row],[Duration]] / 60</f>
        <v>1.0555555423100783E-2</v>
      </c>
      <c r="J3062">
        <f>IF(OR(G3062="Run Time", G3062="CC (Changeover Cleaning)"), I3062, 0)</f>
        <v>0</v>
      </c>
      <c r="K3062">
        <f>IF(G3062&lt;&gt;"PM (Maintenance)", I3062, 0)</f>
        <v>1.0555555423100783E-2</v>
      </c>
      <c r="L3062" s="5">
        <f>MAX(tbl_Fact[[#This Row],[TotalBiscuitsMade]],tbl_Fact[[#This Row],[GoodMadeBiscuits]])</f>
        <v>41624</v>
      </c>
      <c r="M3062" s="5">
        <f>IF(tbl_Fact[[#This Row],[Operating_Hours]]&gt;0,tbl_Fact[[#This Row],[Operating_Hours]]*51840,0)</f>
        <v>0</v>
      </c>
    </row>
    <row r="3063" spans="1:13" hidden="1" x14ac:dyDescent="0.2">
      <c r="A3063" t="s">
        <v>5</v>
      </c>
      <c r="B3063" s="1">
        <v>44394.547581018516</v>
      </c>
      <c r="C3063" s="1">
        <v>44394.547766203701</v>
      </c>
      <c r="D3063">
        <v>0.266666680574417</v>
      </c>
      <c r="E3063">
        <v>41265</v>
      </c>
      <c r="F3063">
        <v>42138</v>
      </c>
      <c r="G3063" t="s">
        <v>43</v>
      </c>
      <c r="H3063" t="s">
        <v>3</v>
      </c>
      <c r="I3063">
        <f>tbl_Fact[[#This Row],[Duration]] / 60</f>
        <v>4.444444676240283E-3</v>
      </c>
      <c r="J3063">
        <f>IF(OR(G3063="Run Time", G3063="CC (Changeover Cleaning)"), I3063, 0)</f>
        <v>4.444444676240283E-3</v>
      </c>
      <c r="K3063">
        <f>IF(G3063&lt;&gt;"PM (Maintenance)", I3063, 0)</f>
        <v>4.444444676240283E-3</v>
      </c>
      <c r="L3063" s="5">
        <f>MAX(tbl_Fact[[#This Row],[TotalBiscuitsMade]],tbl_Fact[[#This Row],[GoodMadeBiscuits]])</f>
        <v>42138</v>
      </c>
      <c r="M3063" s="5">
        <f>IF(tbl_Fact[[#This Row],[Operating_Hours]]&gt;0,tbl_Fact[[#This Row],[Operating_Hours]]*51840,0)</f>
        <v>230.40001201629627</v>
      </c>
    </row>
    <row r="3064" spans="1:13" hidden="1" x14ac:dyDescent="0.2">
      <c r="A3064" t="s">
        <v>5</v>
      </c>
      <c r="B3064" s="1">
        <v>44394.547766203701</v>
      </c>
      <c r="C3064" s="1">
        <v>44394.551377314812</v>
      </c>
      <c r="D3064">
        <v>5.1999998092651403</v>
      </c>
      <c r="E3064">
        <v>44655</v>
      </c>
      <c r="F3064">
        <v>45267</v>
      </c>
      <c r="G3064" t="s">
        <v>44</v>
      </c>
      <c r="H3064" t="s">
        <v>3</v>
      </c>
      <c r="I3064">
        <f>tbl_Fact[[#This Row],[Duration]] / 60</f>
        <v>8.6666663487752343E-2</v>
      </c>
      <c r="J3064">
        <f>IF(OR(G3064="Run Time", G3064="CC (Changeover Cleaning)"), I3064, 0)</f>
        <v>0</v>
      </c>
      <c r="K3064">
        <f>IF(G3064&lt;&gt;"PM (Maintenance)", I3064, 0)</f>
        <v>8.6666663487752343E-2</v>
      </c>
      <c r="L3064" s="5">
        <f>MAX(tbl_Fact[[#This Row],[TotalBiscuitsMade]],tbl_Fact[[#This Row],[GoodMadeBiscuits]])</f>
        <v>45267</v>
      </c>
      <c r="M3064" s="5">
        <f>IF(tbl_Fact[[#This Row],[Operating_Hours]]&gt;0,tbl_Fact[[#This Row],[Operating_Hours]]*51840,0)</f>
        <v>0</v>
      </c>
    </row>
    <row r="3065" spans="1:13" hidden="1" x14ac:dyDescent="0.2">
      <c r="A3065" t="s">
        <v>5</v>
      </c>
      <c r="B3065" s="1">
        <v>44394.551377314812</v>
      </c>
      <c r="C3065" s="1">
        <v>44394.551759259259</v>
      </c>
      <c r="D3065">
        <v>0.55000001192092896</v>
      </c>
      <c r="E3065">
        <v>44702</v>
      </c>
      <c r="F3065">
        <v>45439</v>
      </c>
      <c r="G3065" t="s">
        <v>43</v>
      </c>
      <c r="H3065" t="s">
        <v>3</v>
      </c>
      <c r="I3065">
        <f>tbl_Fact[[#This Row],[Duration]] / 60</f>
        <v>9.1666668653488156E-3</v>
      </c>
      <c r="J3065">
        <f>IF(OR(G3065="Run Time", G3065="CC (Changeover Cleaning)"), I3065, 0)</f>
        <v>9.1666668653488156E-3</v>
      </c>
      <c r="K3065">
        <f>IF(G3065&lt;&gt;"PM (Maintenance)", I3065, 0)</f>
        <v>9.1666668653488156E-3</v>
      </c>
      <c r="L3065" s="5">
        <f>MAX(tbl_Fact[[#This Row],[TotalBiscuitsMade]],tbl_Fact[[#This Row],[GoodMadeBiscuits]])</f>
        <v>45439</v>
      </c>
      <c r="M3065" s="5">
        <f>IF(tbl_Fact[[#This Row],[Operating_Hours]]&gt;0,tbl_Fact[[#This Row],[Operating_Hours]]*51840,0)</f>
        <v>475.20001029968262</v>
      </c>
    </row>
    <row r="3066" spans="1:13" hidden="1" x14ac:dyDescent="0.2">
      <c r="A3066" t="s">
        <v>5</v>
      </c>
      <c r="B3066" s="1">
        <v>44394.551759259259</v>
      </c>
      <c r="C3066" s="1">
        <v>44394.580648148149</v>
      </c>
      <c r="D3066">
        <v>41.599998474121101</v>
      </c>
      <c r="E3066">
        <v>73893</v>
      </c>
      <c r="F3066">
        <v>74407</v>
      </c>
      <c r="G3066" t="s">
        <v>44</v>
      </c>
      <c r="H3066" t="s">
        <v>3</v>
      </c>
      <c r="I3066">
        <f>tbl_Fact[[#This Row],[Duration]] / 60</f>
        <v>0.6933333079020183</v>
      </c>
      <c r="J3066">
        <f>IF(OR(G3066="Run Time", G3066="CC (Changeover Cleaning)"), I3066, 0)</f>
        <v>0</v>
      </c>
      <c r="K3066">
        <f>IF(G3066&lt;&gt;"PM (Maintenance)", I3066, 0)</f>
        <v>0.6933333079020183</v>
      </c>
      <c r="L3066" s="5">
        <f>MAX(tbl_Fact[[#This Row],[TotalBiscuitsMade]],tbl_Fact[[#This Row],[GoodMadeBiscuits]])</f>
        <v>74407</v>
      </c>
      <c r="M3066" s="5">
        <f>IF(tbl_Fact[[#This Row],[Operating_Hours]]&gt;0,tbl_Fact[[#This Row],[Operating_Hours]]*51840,0)</f>
        <v>0</v>
      </c>
    </row>
    <row r="3067" spans="1:13" hidden="1" x14ac:dyDescent="0.2">
      <c r="A3067" t="s">
        <v>5</v>
      </c>
      <c r="B3067" s="1">
        <v>44394.580648148149</v>
      </c>
      <c r="C3067" s="1">
        <v>44394.581944444442</v>
      </c>
      <c r="D3067">
        <v>1.86666667461395</v>
      </c>
      <c r="E3067">
        <v>74370</v>
      </c>
      <c r="F3067">
        <v>74556</v>
      </c>
      <c r="G3067" t="s">
        <v>43</v>
      </c>
      <c r="H3067" t="s">
        <v>3</v>
      </c>
      <c r="I3067">
        <f>tbl_Fact[[#This Row],[Duration]] / 60</f>
        <v>3.1111111243565834E-2</v>
      </c>
      <c r="J3067">
        <f>IF(OR(G3067="Run Time", G3067="CC (Changeover Cleaning)"), I3067, 0)</f>
        <v>3.1111111243565834E-2</v>
      </c>
      <c r="K3067">
        <f>IF(G3067&lt;&gt;"PM (Maintenance)", I3067, 0)</f>
        <v>3.1111111243565834E-2</v>
      </c>
      <c r="L3067" s="5">
        <f>MAX(tbl_Fact[[#This Row],[TotalBiscuitsMade]],tbl_Fact[[#This Row],[GoodMadeBiscuits]])</f>
        <v>74556</v>
      </c>
      <c r="M3067" s="5">
        <f>IF(tbl_Fact[[#This Row],[Operating_Hours]]&gt;0,tbl_Fact[[#This Row],[Operating_Hours]]*51840,0)</f>
        <v>1612.8000068664528</v>
      </c>
    </row>
    <row r="3068" spans="1:13" hidden="1" x14ac:dyDescent="0.2">
      <c r="A3068" t="s">
        <v>5</v>
      </c>
      <c r="B3068" s="1">
        <v>44394.581944444442</v>
      </c>
      <c r="C3068" s="1">
        <v>44394.582303240742</v>
      </c>
      <c r="D3068">
        <v>0.51666665077209495</v>
      </c>
      <c r="E3068">
        <v>74235</v>
      </c>
      <c r="F3068">
        <v>74757</v>
      </c>
      <c r="G3068" t="s">
        <v>44</v>
      </c>
      <c r="H3068" t="s">
        <v>3</v>
      </c>
      <c r="I3068">
        <f>tbl_Fact[[#This Row],[Duration]] / 60</f>
        <v>8.6111108462015827E-3</v>
      </c>
      <c r="J3068">
        <f>IF(OR(G3068="Run Time", G3068="CC (Changeover Cleaning)"), I3068, 0)</f>
        <v>0</v>
      </c>
      <c r="K3068">
        <f>IF(G3068&lt;&gt;"PM (Maintenance)", I3068, 0)</f>
        <v>8.6111108462015827E-3</v>
      </c>
      <c r="L3068" s="5">
        <f>MAX(tbl_Fact[[#This Row],[TotalBiscuitsMade]],tbl_Fact[[#This Row],[GoodMadeBiscuits]])</f>
        <v>74757</v>
      </c>
      <c r="M3068" s="5">
        <f>IF(tbl_Fact[[#This Row],[Operating_Hours]]&gt;0,tbl_Fact[[#This Row],[Operating_Hours]]*51840,0)</f>
        <v>0</v>
      </c>
    </row>
    <row r="3069" spans="1:13" hidden="1" x14ac:dyDescent="0.2">
      <c r="A3069" t="s">
        <v>5</v>
      </c>
      <c r="B3069" s="1">
        <v>44394.582303240742</v>
      </c>
      <c r="C3069" s="1">
        <v>44394.582615740743</v>
      </c>
      <c r="D3069">
        <v>0.44999998807907099</v>
      </c>
      <c r="E3069">
        <v>74178</v>
      </c>
      <c r="F3069">
        <v>75037</v>
      </c>
      <c r="G3069" t="s">
        <v>43</v>
      </c>
      <c r="H3069" t="s">
        <v>3</v>
      </c>
      <c r="I3069">
        <f>tbl_Fact[[#This Row],[Duration]] / 60</f>
        <v>7.49999980131785E-3</v>
      </c>
      <c r="J3069">
        <f>IF(OR(G3069="Run Time", G3069="CC (Changeover Cleaning)"), I3069, 0)</f>
        <v>7.49999980131785E-3</v>
      </c>
      <c r="K3069">
        <f>IF(G3069&lt;&gt;"PM (Maintenance)", I3069, 0)</f>
        <v>7.49999980131785E-3</v>
      </c>
      <c r="L3069" s="5">
        <f>MAX(tbl_Fact[[#This Row],[TotalBiscuitsMade]],tbl_Fact[[#This Row],[GoodMadeBiscuits]])</f>
        <v>75037</v>
      </c>
      <c r="M3069" s="5">
        <f>IF(tbl_Fact[[#This Row],[Operating_Hours]]&gt;0,tbl_Fact[[#This Row],[Operating_Hours]]*51840,0)</f>
        <v>388.79998970031733</v>
      </c>
    </row>
    <row r="3070" spans="1:13" hidden="1" x14ac:dyDescent="0.2">
      <c r="A3070" t="s">
        <v>5</v>
      </c>
      <c r="B3070" s="1">
        <v>44394.582615740743</v>
      </c>
      <c r="C3070" s="1">
        <v>44394.583472222221</v>
      </c>
      <c r="D3070">
        <v>1.2333333492279099</v>
      </c>
      <c r="E3070">
        <v>74690</v>
      </c>
      <c r="F3070">
        <v>75216</v>
      </c>
      <c r="G3070" t="s">
        <v>44</v>
      </c>
      <c r="H3070" t="s">
        <v>3</v>
      </c>
      <c r="I3070">
        <f>tbl_Fact[[#This Row],[Duration]] / 60</f>
        <v>2.0555555820465164E-2</v>
      </c>
      <c r="J3070">
        <f>IF(OR(G3070="Run Time", G3070="CC (Changeover Cleaning)"), I3070, 0)</f>
        <v>0</v>
      </c>
      <c r="K3070">
        <f>IF(G3070&lt;&gt;"PM (Maintenance)", I3070, 0)</f>
        <v>2.0555555820465164E-2</v>
      </c>
      <c r="L3070" s="5">
        <f>MAX(tbl_Fact[[#This Row],[TotalBiscuitsMade]],tbl_Fact[[#This Row],[GoodMadeBiscuits]])</f>
        <v>75216</v>
      </c>
      <c r="M3070" s="5">
        <f>IF(tbl_Fact[[#This Row],[Operating_Hours]]&gt;0,tbl_Fact[[#This Row],[Operating_Hours]]*51840,0)</f>
        <v>0</v>
      </c>
    </row>
    <row r="3071" spans="1:13" hidden="1" x14ac:dyDescent="0.2">
      <c r="A3071" t="s">
        <v>5</v>
      </c>
      <c r="B3071" s="1">
        <v>44394.583472222221</v>
      </c>
      <c r="C3071" s="1">
        <v>44394.584513888891</v>
      </c>
      <c r="D3071">
        <v>1.5</v>
      </c>
      <c r="E3071">
        <v>75022</v>
      </c>
      <c r="F3071">
        <v>75361</v>
      </c>
      <c r="G3071" t="s">
        <v>43</v>
      </c>
      <c r="H3071" t="s">
        <v>3</v>
      </c>
      <c r="I3071">
        <f>tbl_Fact[[#This Row],[Duration]] / 60</f>
        <v>2.5000000000000001E-2</v>
      </c>
      <c r="J3071">
        <f>IF(OR(G3071="Run Time", G3071="CC (Changeover Cleaning)"), I3071, 0)</f>
        <v>2.5000000000000001E-2</v>
      </c>
      <c r="K3071">
        <f>IF(G3071&lt;&gt;"PM (Maintenance)", I3071, 0)</f>
        <v>2.5000000000000001E-2</v>
      </c>
      <c r="L3071" s="5">
        <f>MAX(tbl_Fact[[#This Row],[TotalBiscuitsMade]],tbl_Fact[[#This Row],[GoodMadeBiscuits]])</f>
        <v>75361</v>
      </c>
      <c r="M3071" s="5">
        <f>IF(tbl_Fact[[#This Row],[Operating_Hours]]&gt;0,tbl_Fact[[#This Row],[Operating_Hours]]*51840,0)</f>
        <v>1296</v>
      </c>
    </row>
    <row r="3072" spans="1:13" hidden="1" x14ac:dyDescent="0.2">
      <c r="A3072" t="s">
        <v>5</v>
      </c>
      <c r="B3072" s="1">
        <v>44394.584513888891</v>
      </c>
      <c r="C3072" s="1">
        <v>44394.584976851853</v>
      </c>
      <c r="D3072">
        <v>0.66666668653488204</v>
      </c>
      <c r="E3072">
        <v>74940</v>
      </c>
      <c r="F3072">
        <v>75259</v>
      </c>
      <c r="G3072" t="s">
        <v>44</v>
      </c>
      <c r="H3072" t="s">
        <v>3</v>
      </c>
      <c r="I3072">
        <f>tbl_Fact[[#This Row],[Duration]] / 60</f>
        <v>1.1111111442248033E-2</v>
      </c>
      <c r="J3072">
        <f>IF(OR(G3072="Run Time", G3072="CC (Changeover Cleaning)"), I3072, 0)</f>
        <v>0</v>
      </c>
      <c r="K3072">
        <f>IF(G3072&lt;&gt;"PM (Maintenance)", I3072, 0)</f>
        <v>1.1111111442248033E-2</v>
      </c>
      <c r="L3072" s="5">
        <f>MAX(tbl_Fact[[#This Row],[TotalBiscuitsMade]],tbl_Fact[[#This Row],[GoodMadeBiscuits]])</f>
        <v>75259</v>
      </c>
      <c r="M3072" s="5">
        <f>IF(tbl_Fact[[#This Row],[Operating_Hours]]&gt;0,tbl_Fact[[#This Row],[Operating_Hours]]*51840,0)</f>
        <v>0</v>
      </c>
    </row>
    <row r="3073" spans="1:13" hidden="1" x14ac:dyDescent="0.2">
      <c r="A3073" t="s">
        <v>5</v>
      </c>
      <c r="B3073" s="1">
        <v>44394.584976851853</v>
      </c>
      <c r="C3073" s="1">
        <v>44394.585138888891</v>
      </c>
      <c r="D3073">
        <v>0.233333334326744</v>
      </c>
      <c r="E3073">
        <v>75213</v>
      </c>
      <c r="F3073">
        <v>75405</v>
      </c>
      <c r="G3073" t="s">
        <v>43</v>
      </c>
      <c r="H3073" t="s">
        <v>3</v>
      </c>
      <c r="I3073">
        <f>tbl_Fact[[#This Row],[Duration]] / 60</f>
        <v>3.8888889054457332E-3</v>
      </c>
      <c r="J3073">
        <f>IF(OR(G3073="Run Time", G3073="CC (Changeover Cleaning)"), I3073, 0)</f>
        <v>3.8888889054457332E-3</v>
      </c>
      <c r="K3073">
        <f>IF(G3073&lt;&gt;"PM (Maintenance)", I3073, 0)</f>
        <v>3.8888889054457332E-3</v>
      </c>
      <c r="L3073" s="5">
        <f>MAX(tbl_Fact[[#This Row],[TotalBiscuitsMade]],tbl_Fact[[#This Row],[GoodMadeBiscuits]])</f>
        <v>75405</v>
      </c>
      <c r="M3073" s="5">
        <f>IF(tbl_Fact[[#This Row],[Operating_Hours]]&gt;0,tbl_Fact[[#This Row],[Operating_Hours]]*51840,0)</f>
        <v>201.6000008583068</v>
      </c>
    </row>
    <row r="3074" spans="1:13" hidden="1" x14ac:dyDescent="0.2">
      <c r="A3074" t="s">
        <v>5</v>
      </c>
      <c r="B3074" s="1">
        <v>44394.585138888891</v>
      </c>
      <c r="C3074" s="1">
        <v>44394.588090277779</v>
      </c>
      <c r="D3074">
        <v>4.25</v>
      </c>
      <c r="E3074">
        <v>77715</v>
      </c>
      <c r="F3074">
        <v>78203</v>
      </c>
      <c r="G3074" t="s">
        <v>44</v>
      </c>
      <c r="H3074" t="s">
        <v>3</v>
      </c>
      <c r="I3074">
        <f>tbl_Fact[[#This Row],[Duration]] / 60</f>
        <v>7.0833333333333331E-2</v>
      </c>
      <c r="J3074">
        <f>IF(OR(G3074="Run Time", G3074="CC (Changeover Cleaning)"), I3074, 0)</f>
        <v>0</v>
      </c>
      <c r="K3074">
        <f>IF(G3074&lt;&gt;"PM (Maintenance)", I3074, 0)</f>
        <v>7.0833333333333331E-2</v>
      </c>
      <c r="L3074" s="5">
        <f>MAX(tbl_Fact[[#This Row],[TotalBiscuitsMade]],tbl_Fact[[#This Row],[GoodMadeBiscuits]])</f>
        <v>78203</v>
      </c>
      <c r="M3074" s="5">
        <f>IF(tbl_Fact[[#This Row],[Operating_Hours]]&gt;0,tbl_Fact[[#This Row],[Operating_Hours]]*51840,0)</f>
        <v>0</v>
      </c>
    </row>
    <row r="3075" spans="1:13" hidden="1" x14ac:dyDescent="0.2">
      <c r="A3075" t="s">
        <v>5</v>
      </c>
      <c r="B3075" s="1">
        <v>44394.588090277779</v>
      </c>
      <c r="C3075" s="1">
        <v>44394.58929398148</v>
      </c>
      <c r="D3075">
        <v>1.7333333492279099</v>
      </c>
      <c r="E3075">
        <v>77897</v>
      </c>
      <c r="F3075">
        <v>78369</v>
      </c>
      <c r="G3075" t="s">
        <v>43</v>
      </c>
      <c r="H3075" t="s">
        <v>3</v>
      </c>
      <c r="I3075">
        <f>tbl_Fact[[#This Row],[Duration]] / 60</f>
        <v>2.8888889153798499E-2</v>
      </c>
      <c r="J3075">
        <f>IF(OR(G3075="Run Time", G3075="CC (Changeover Cleaning)"), I3075, 0)</f>
        <v>2.8888889153798499E-2</v>
      </c>
      <c r="K3075">
        <f>IF(G3075&lt;&gt;"PM (Maintenance)", I3075, 0)</f>
        <v>2.8888889153798499E-2</v>
      </c>
      <c r="L3075" s="5">
        <f>MAX(tbl_Fact[[#This Row],[TotalBiscuitsMade]],tbl_Fact[[#This Row],[GoodMadeBiscuits]])</f>
        <v>78369</v>
      </c>
      <c r="M3075" s="5">
        <f>IF(tbl_Fact[[#This Row],[Operating_Hours]]&gt;0,tbl_Fact[[#This Row],[Operating_Hours]]*51840,0)</f>
        <v>1497.6000137329142</v>
      </c>
    </row>
    <row r="3076" spans="1:13" hidden="1" x14ac:dyDescent="0.2">
      <c r="A3076" t="s">
        <v>5</v>
      </c>
      <c r="B3076" s="1">
        <v>44394.58929398148</v>
      </c>
      <c r="C3076" s="1">
        <v>44394.612372685187</v>
      </c>
      <c r="D3076">
        <v>33.233333587646499</v>
      </c>
      <c r="E3076">
        <v>101172</v>
      </c>
      <c r="F3076">
        <v>101335</v>
      </c>
      <c r="G3076" t="s">
        <v>44</v>
      </c>
      <c r="H3076" t="s">
        <v>3</v>
      </c>
      <c r="I3076">
        <f>tbl_Fact[[#This Row],[Duration]] / 60</f>
        <v>0.55388889312744161</v>
      </c>
      <c r="J3076">
        <f>IF(OR(G3076="Run Time", G3076="CC (Changeover Cleaning)"), I3076, 0)</f>
        <v>0</v>
      </c>
      <c r="K3076">
        <f>IF(G3076&lt;&gt;"PM (Maintenance)", I3076, 0)</f>
        <v>0.55388889312744161</v>
      </c>
      <c r="L3076" s="5">
        <f>MAX(tbl_Fact[[#This Row],[TotalBiscuitsMade]],tbl_Fact[[#This Row],[GoodMadeBiscuits]])</f>
        <v>101335</v>
      </c>
      <c r="M3076" s="5">
        <f>IF(tbl_Fact[[#This Row],[Operating_Hours]]&gt;0,tbl_Fact[[#This Row],[Operating_Hours]]*51840,0)</f>
        <v>0</v>
      </c>
    </row>
    <row r="3077" spans="1:13" hidden="1" x14ac:dyDescent="0.2">
      <c r="A3077" t="s">
        <v>5</v>
      </c>
      <c r="B3077" s="1">
        <v>44394.612372685187</v>
      </c>
      <c r="C3077" s="1">
        <v>44394.614270833335</v>
      </c>
      <c r="D3077">
        <v>2.7333333492279102</v>
      </c>
      <c r="E3077">
        <v>100960</v>
      </c>
      <c r="F3077">
        <v>101436</v>
      </c>
      <c r="G3077" t="s">
        <v>43</v>
      </c>
      <c r="H3077" t="s">
        <v>3</v>
      </c>
      <c r="I3077">
        <f>tbl_Fact[[#This Row],[Duration]] / 60</f>
        <v>4.5555555820465173E-2</v>
      </c>
      <c r="J3077">
        <f>IF(OR(G3077="Run Time", G3077="CC (Changeover Cleaning)"), I3077, 0)</f>
        <v>4.5555555820465173E-2</v>
      </c>
      <c r="K3077">
        <f>IF(G3077&lt;&gt;"PM (Maintenance)", I3077, 0)</f>
        <v>4.5555555820465173E-2</v>
      </c>
      <c r="L3077" s="5">
        <f>MAX(tbl_Fact[[#This Row],[TotalBiscuitsMade]],tbl_Fact[[#This Row],[GoodMadeBiscuits]])</f>
        <v>101436</v>
      </c>
      <c r="M3077" s="5">
        <f>IF(tbl_Fact[[#This Row],[Operating_Hours]]&gt;0,tbl_Fact[[#This Row],[Operating_Hours]]*51840,0)</f>
        <v>2361.6000137329147</v>
      </c>
    </row>
    <row r="3078" spans="1:13" hidden="1" x14ac:dyDescent="0.2">
      <c r="A3078" t="s">
        <v>5</v>
      </c>
      <c r="B3078" s="1">
        <v>44394.614270833335</v>
      </c>
      <c r="C3078" s="1">
        <v>44394.616631944446</v>
      </c>
      <c r="D3078">
        <v>3.4000000953674299</v>
      </c>
      <c r="E3078">
        <v>103383</v>
      </c>
      <c r="F3078">
        <v>103961</v>
      </c>
      <c r="G3078" t="s">
        <v>44</v>
      </c>
      <c r="H3078" t="s">
        <v>3</v>
      </c>
      <c r="I3078">
        <f>tbl_Fact[[#This Row],[Duration]] / 60</f>
        <v>5.6666668256123834E-2</v>
      </c>
      <c r="J3078">
        <f>IF(OR(G3078="Run Time", G3078="CC (Changeover Cleaning)"), I3078, 0)</f>
        <v>0</v>
      </c>
      <c r="K3078">
        <f>IF(G3078&lt;&gt;"PM (Maintenance)", I3078, 0)</f>
        <v>5.6666668256123834E-2</v>
      </c>
      <c r="L3078" s="5">
        <f>MAX(tbl_Fact[[#This Row],[TotalBiscuitsMade]],tbl_Fact[[#This Row],[GoodMadeBiscuits]])</f>
        <v>103961</v>
      </c>
      <c r="M3078" s="5">
        <f>IF(tbl_Fact[[#This Row],[Operating_Hours]]&gt;0,tbl_Fact[[#This Row],[Operating_Hours]]*51840,0)</f>
        <v>0</v>
      </c>
    </row>
    <row r="3079" spans="1:13" hidden="1" x14ac:dyDescent="0.2">
      <c r="A3079" t="s">
        <v>5</v>
      </c>
      <c r="B3079" s="1">
        <v>44394.616631944446</v>
      </c>
      <c r="C3079" s="1">
        <v>44394.618009259262</v>
      </c>
      <c r="D3079">
        <v>1.9833333492279099</v>
      </c>
      <c r="E3079">
        <v>103287</v>
      </c>
      <c r="F3079">
        <v>103722</v>
      </c>
      <c r="G3079" t="s">
        <v>43</v>
      </c>
      <c r="H3079" t="s">
        <v>3</v>
      </c>
      <c r="I3079">
        <f>tbl_Fact[[#This Row],[Duration]] / 60</f>
        <v>3.3055555820465168E-2</v>
      </c>
      <c r="J3079">
        <f>IF(OR(G3079="Run Time", G3079="CC (Changeover Cleaning)"), I3079, 0)</f>
        <v>3.3055555820465168E-2</v>
      </c>
      <c r="K3079">
        <f>IF(G3079&lt;&gt;"PM (Maintenance)", I3079, 0)</f>
        <v>3.3055555820465168E-2</v>
      </c>
      <c r="L3079" s="5">
        <f>MAX(tbl_Fact[[#This Row],[TotalBiscuitsMade]],tbl_Fact[[#This Row],[GoodMadeBiscuits]])</f>
        <v>103722</v>
      </c>
      <c r="M3079" s="5">
        <f>IF(tbl_Fact[[#This Row],[Operating_Hours]]&gt;0,tbl_Fact[[#This Row],[Operating_Hours]]*51840,0)</f>
        <v>1713.6000137329142</v>
      </c>
    </row>
    <row r="3080" spans="1:13" hidden="1" x14ac:dyDescent="0.2">
      <c r="A3080" t="s">
        <v>5</v>
      </c>
      <c r="B3080" s="1">
        <v>44394.618009259262</v>
      </c>
      <c r="C3080" s="1">
        <v>44394.635844907411</v>
      </c>
      <c r="D3080">
        <v>25.683332443237301</v>
      </c>
      <c r="E3080">
        <v>120568</v>
      </c>
      <c r="F3080">
        <v>121476</v>
      </c>
      <c r="G3080" t="s">
        <v>44</v>
      </c>
      <c r="H3080" t="s">
        <v>3</v>
      </c>
      <c r="I3080">
        <f>tbl_Fact[[#This Row],[Duration]] / 60</f>
        <v>0.42805554072062169</v>
      </c>
      <c r="J3080">
        <f>IF(OR(G3080="Run Time", G3080="CC (Changeover Cleaning)"), I3080, 0)</f>
        <v>0</v>
      </c>
      <c r="K3080">
        <f>IF(G3080&lt;&gt;"PM (Maintenance)", I3080, 0)</f>
        <v>0.42805554072062169</v>
      </c>
      <c r="L3080" s="5">
        <f>MAX(tbl_Fact[[#This Row],[TotalBiscuitsMade]],tbl_Fact[[#This Row],[GoodMadeBiscuits]])</f>
        <v>121476</v>
      </c>
      <c r="M3080" s="5">
        <f>IF(tbl_Fact[[#This Row],[Operating_Hours]]&gt;0,tbl_Fact[[#This Row],[Operating_Hours]]*51840,0)</f>
        <v>0</v>
      </c>
    </row>
    <row r="3081" spans="1:13" hidden="1" x14ac:dyDescent="0.2">
      <c r="A3081" t="s">
        <v>5</v>
      </c>
      <c r="B3081" s="1">
        <v>44394.635844907411</v>
      </c>
      <c r="C3081" s="1">
        <v>44394.637662037036</v>
      </c>
      <c r="D3081">
        <v>2.61666655540466</v>
      </c>
      <c r="E3081">
        <v>120750</v>
      </c>
      <c r="F3081">
        <v>121327</v>
      </c>
      <c r="G3081" t="s">
        <v>43</v>
      </c>
      <c r="H3081" t="s">
        <v>3</v>
      </c>
      <c r="I3081">
        <f>tbl_Fact[[#This Row],[Duration]] / 60</f>
        <v>4.3611109256744336E-2</v>
      </c>
      <c r="J3081">
        <f>IF(OR(G3081="Run Time", G3081="CC (Changeover Cleaning)"), I3081, 0)</f>
        <v>4.3611109256744336E-2</v>
      </c>
      <c r="K3081">
        <f>IF(G3081&lt;&gt;"PM (Maintenance)", I3081, 0)</f>
        <v>4.3611109256744336E-2</v>
      </c>
      <c r="L3081" s="5">
        <f>MAX(tbl_Fact[[#This Row],[TotalBiscuitsMade]],tbl_Fact[[#This Row],[GoodMadeBiscuits]])</f>
        <v>121327</v>
      </c>
      <c r="M3081" s="5">
        <f>IF(tbl_Fact[[#This Row],[Operating_Hours]]&gt;0,tbl_Fact[[#This Row],[Operating_Hours]]*51840,0)</f>
        <v>2260.7999038696262</v>
      </c>
    </row>
    <row r="3082" spans="1:13" hidden="1" x14ac:dyDescent="0.2">
      <c r="A3082" t="s">
        <v>5</v>
      </c>
      <c r="B3082" s="1">
        <v>44394.637662037036</v>
      </c>
      <c r="C3082" s="1">
        <v>44394.638159722221</v>
      </c>
      <c r="D3082">
        <v>0.71666663885116599</v>
      </c>
      <c r="E3082">
        <v>120879</v>
      </c>
      <c r="F3082">
        <v>121493</v>
      </c>
      <c r="G3082" t="s">
        <v>44</v>
      </c>
      <c r="H3082" t="s">
        <v>3</v>
      </c>
      <c r="I3082">
        <f>tbl_Fact[[#This Row],[Duration]] / 60</f>
        <v>1.1944443980852766E-2</v>
      </c>
      <c r="J3082">
        <f>IF(OR(G3082="Run Time", G3082="CC (Changeover Cleaning)"), I3082, 0)</f>
        <v>0</v>
      </c>
      <c r="K3082">
        <f>IF(G3082&lt;&gt;"PM (Maintenance)", I3082, 0)</f>
        <v>1.1944443980852766E-2</v>
      </c>
      <c r="L3082" s="5">
        <f>MAX(tbl_Fact[[#This Row],[TotalBiscuitsMade]],tbl_Fact[[#This Row],[GoodMadeBiscuits]])</f>
        <v>121493</v>
      </c>
      <c r="M3082" s="5">
        <f>IF(tbl_Fact[[#This Row],[Operating_Hours]]&gt;0,tbl_Fact[[#This Row],[Operating_Hours]]*51840,0)</f>
        <v>0</v>
      </c>
    </row>
    <row r="3083" spans="1:13" hidden="1" x14ac:dyDescent="0.2">
      <c r="A3083" t="s">
        <v>5</v>
      </c>
      <c r="B3083" s="1">
        <v>44394.638159722221</v>
      </c>
      <c r="C3083" s="1">
        <v>44394.655312499999</v>
      </c>
      <c r="D3083">
        <v>24.700000762939499</v>
      </c>
      <c r="E3083">
        <v>120905</v>
      </c>
      <c r="F3083">
        <v>121226</v>
      </c>
      <c r="G3083" t="s">
        <v>43</v>
      </c>
      <c r="H3083" t="s">
        <v>3</v>
      </c>
      <c r="I3083">
        <f>tbl_Fact[[#This Row],[Duration]] / 60</f>
        <v>0.41166667938232498</v>
      </c>
      <c r="J3083">
        <f>IF(OR(G3083="Run Time", G3083="CC (Changeover Cleaning)"), I3083, 0)</f>
        <v>0.41166667938232498</v>
      </c>
      <c r="K3083">
        <f>IF(G3083&lt;&gt;"PM (Maintenance)", I3083, 0)</f>
        <v>0.41166667938232498</v>
      </c>
      <c r="L3083" s="5">
        <f>MAX(tbl_Fact[[#This Row],[TotalBiscuitsMade]],tbl_Fact[[#This Row],[GoodMadeBiscuits]])</f>
        <v>121226</v>
      </c>
      <c r="M3083" s="5">
        <f>IF(tbl_Fact[[#This Row],[Operating_Hours]]&gt;0,tbl_Fact[[#This Row],[Operating_Hours]]*51840,0)</f>
        <v>21340.800659179728</v>
      </c>
    </row>
    <row r="3084" spans="1:13" hidden="1" x14ac:dyDescent="0.2">
      <c r="A3084" t="s">
        <v>5</v>
      </c>
      <c r="B3084" s="1">
        <v>44394.655312499999</v>
      </c>
      <c r="C3084" s="1">
        <v>44394.656238425923</v>
      </c>
      <c r="D3084">
        <v>1.3333333730697601</v>
      </c>
      <c r="E3084">
        <v>121887</v>
      </c>
      <c r="F3084">
        <v>122329</v>
      </c>
      <c r="G3084" t="s">
        <v>44</v>
      </c>
      <c r="H3084" t="s">
        <v>3</v>
      </c>
      <c r="I3084">
        <f>tbl_Fact[[#This Row],[Duration]] / 60</f>
        <v>2.2222222884496001E-2</v>
      </c>
      <c r="J3084">
        <f>IF(OR(G3084="Run Time", G3084="CC (Changeover Cleaning)"), I3084, 0)</f>
        <v>0</v>
      </c>
      <c r="K3084">
        <f>IF(G3084&lt;&gt;"PM (Maintenance)", I3084, 0)</f>
        <v>2.2222222884496001E-2</v>
      </c>
      <c r="L3084" s="5">
        <f>MAX(tbl_Fact[[#This Row],[TotalBiscuitsMade]],tbl_Fact[[#This Row],[GoodMadeBiscuits]])</f>
        <v>122329</v>
      </c>
      <c r="M3084" s="5">
        <f>IF(tbl_Fact[[#This Row],[Operating_Hours]]&gt;0,tbl_Fact[[#This Row],[Operating_Hours]]*51840,0)</f>
        <v>0</v>
      </c>
    </row>
    <row r="3085" spans="1:13" hidden="1" x14ac:dyDescent="0.2">
      <c r="A3085" t="s">
        <v>5</v>
      </c>
      <c r="B3085" s="1">
        <v>44394.656238425923</v>
      </c>
      <c r="C3085" s="1">
        <v>44394.65724537037</v>
      </c>
      <c r="D3085">
        <v>1.45000004768372</v>
      </c>
      <c r="E3085">
        <v>121859</v>
      </c>
      <c r="F3085">
        <v>122155</v>
      </c>
      <c r="G3085" t="s">
        <v>43</v>
      </c>
      <c r="H3085" t="s">
        <v>3</v>
      </c>
      <c r="I3085">
        <f>tbl_Fact[[#This Row],[Duration]] / 60</f>
        <v>2.4166667461395334E-2</v>
      </c>
      <c r="J3085">
        <f>IF(OR(G3085="Run Time", G3085="CC (Changeover Cleaning)"), I3085, 0)</f>
        <v>2.4166667461395334E-2</v>
      </c>
      <c r="K3085">
        <f>IF(G3085&lt;&gt;"PM (Maintenance)", I3085, 0)</f>
        <v>2.4166667461395334E-2</v>
      </c>
      <c r="L3085" s="5">
        <f>MAX(tbl_Fact[[#This Row],[TotalBiscuitsMade]],tbl_Fact[[#This Row],[GoodMadeBiscuits]])</f>
        <v>122155</v>
      </c>
      <c r="M3085" s="5">
        <f>IF(tbl_Fact[[#This Row],[Operating_Hours]]&gt;0,tbl_Fact[[#This Row],[Operating_Hours]]*51840,0)</f>
        <v>1252.8000411987341</v>
      </c>
    </row>
    <row r="3086" spans="1:13" hidden="1" x14ac:dyDescent="0.2">
      <c r="A3086" t="s">
        <v>5</v>
      </c>
      <c r="B3086" s="1">
        <v>44394.65724537037</v>
      </c>
      <c r="C3086" s="1">
        <v>44394.658391203702</v>
      </c>
      <c r="D3086">
        <v>1.6499999761581401</v>
      </c>
      <c r="E3086">
        <v>122917</v>
      </c>
      <c r="F3086">
        <v>123536</v>
      </c>
      <c r="G3086" t="s">
        <v>44</v>
      </c>
      <c r="H3086" t="s">
        <v>3</v>
      </c>
      <c r="I3086">
        <f>tbl_Fact[[#This Row],[Duration]] / 60</f>
        <v>2.7499999602635668E-2</v>
      </c>
      <c r="J3086">
        <f>IF(OR(G3086="Run Time", G3086="CC (Changeover Cleaning)"), I3086, 0)</f>
        <v>0</v>
      </c>
      <c r="K3086">
        <f>IF(G3086&lt;&gt;"PM (Maintenance)", I3086, 0)</f>
        <v>2.7499999602635668E-2</v>
      </c>
      <c r="L3086" s="5">
        <f>MAX(tbl_Fact[[#This Row],[TotalBiscuitsMade]],tbl_Fact[[#This Row],[GoodMadeBiscuits]])</f>
        <v>123536</v>
      </c>
      <c r="M3086" s="5">
        <f>IF(tbl_Fact[[#This Row],[Operating_Hours]]&gt;0,tbl_Fact[[#This Row],[Operating_Hours]]*51840,0)</f>
        <v>0</v>
      </c>
    </row>
    <row r="3087" spans="1:13" hidden="1" x14ac:dyDescent="0.2">
      <c r="A3087" t="s">
        <v>5</v>
      </c>
      <c r="B3087" s="1">
        <v>44394.658391203702</v>
      </c>
      <c r="C3087" s="1">
        <v>44394.659050925926</v>
      </c>
      <c r="D3087">
        <v>0.94999998807907104</v>
      </c>
      <c r="E3087">
        <v>122587</v>
      </c>
      <c r="F3087">
        <v>123512</v>
      </c>
      <c r="G3087" t="s">
        <v>43</v>
      </c>
      <c r="H3087" t="s">
        <v>3</v>
      </c>
      <c r="I3087">
        <f>tbl_Fact[[#This Row],[Duration]] / 60</f>
        <v>1.5833333134651184E-2</v>
      </c>
      <c r="J3087">
        <f>IF(OR(G3087="Run Time", G3087="CC (Changeover Cleaning)"), I3087, 0)</f>
        <v>1.5833333134651184E-2</v>
      </c>
      <c r="K3087">
        <f>IF(G3087&lt;&gt;"PM (Maintenance)", I3087, 0)</f>
        <v>1.5833333134651184E-2</v>
      </c>
      <c r="L3087" s="5">
        <f>MAX(tbl_Fact[[#This Row],[TotalBiscuitsMade]],tbl_Fact[[#This Row],[GoodMadeBiscuits]])</f>
        <v>123512</v>
      </c>
      <c r="M3087" s="5">
        <f>IF(tbl_Fact[[#This Row],[Operating_Hours]]&gt;0,tbl_Fact[[#This Row],[Operating_Hours]]*51840,0)</f>
        <v>820.79998970031738</v>
      </c>
    </row>
    <row r="3088" spans="1:13" hidden="1" x14ac:dyDescent="0.2">
      <c r="A3088" t="s">
        <v>5</v>
      </c>
      <c r="B3088" s="1">
        <v>44394.659050925926</v>
      </c>
      <c r="C3088" s="1">
        <v>44394.660092592596</v>
      </c>
      <c r="D3088">
        <v>1.5</v>
      </c>
      <c r="E3088">
        <v>123486</v>
      </c>
      <c r="F3088">
        <v>124219</v>
      </c>
      <c r="G3088" t="s">
        <v>44</v>
      </c>
      <c r="H3088" t="s">
        <v>3</v>
      </c>
      <c r="I3088">
        <f>tbl_Fact[[#This Row],[Duration]] / 60</f>
        <v>2.5000000000000001E-2</v>
      </c>
      <c r="J3088">
        <f>IF(OR(G3088="Run Time", G3088="CC (Changeover Cleaning)"), I3088, 0)</f>
        <v>0</v>
      </c>
      <c r="K3088">
        <f>IF(G3088&lt;&gt;"PM (Maintenance)", I3088, 0)</f>
        <v>2.5000000000000001E-2</v>
      </c>
      <c r="L3088" s="5">
        <f>MAX(tbl_Fact[[#This Row],[TotalBiscuitsMade]],tbl_Fact[[#This Row],[GoodMadeBiscuits]])</f>
        <v>124219</v>
      </c>
      <c r="M3088" s="5">
        <f>IF(tbl_Fact[[#This Row],[Operating_Hours]]&gt;0,tbl_Fact[[#This Row],[Operating_Hours]]*51840,0)</f>
        <v>0</v>
      </c>
    </row>
    <row r="3089" spans="1:13" hidden="1" x14ac:dyDescent="0.2">
      <c r="A3089" t="s">
        <v>5</v>
      </c>
      <c r="B3089" s="1">
        <v>44394.660092592596</v>
      </c>
      <c r="C3089" s="1">
        <v>44394.661157407405</v>
      </c>
      <c r="D3089">
        <v>1.5333333015441899</v>
      </c>
      <c r="E3089">
        <v>123384</v>
      </c>
      <c r="F3089">
        <v>124316</v>
      </c>
      <c r="G3089" t="s">
        <v>43</v>
      </c>
      <c r="H3089" t="s">
        <v>3</v>
      </c>
      <c r="I3089">
        <f>tbl_Fact[[#This Row],[Duration]] / 60</f>
        <v>2.5555555025736497E-2</v>
      </c>
      <c r="J3089">
        <f>IF(OR(G3089="Run Time", G3089="CC (Changeover Cleaning)"), I3089, 0)</f>
        <v>2.5555555025736497E-2</v>
      </c>
      <c r="K3089">
        <f>IF(G3089&lt;&gt;"PM (Maintenance)", I3089, 0)</f>
        <v>2.5555555025736497E-2</v>
      </c>
      <c r="L3089" s="5">
        <f>MAX(tbl_Fact[[#This Row],[TotalBiscuitsMade]],tbl_Fact[[#This Row],[GoodMadeBiscuits]])</f>
        <v>124316</v>
      </c>
      <c r="M3089" s="5">
        <f>IF(tbl_Fact[[#This Row],[Operating_Hours]]&gt;0,tbl_Fact[[#This Row],[Operating_Hours]]*51840,0)</f>
        <v>1324.7999725341799</v>
      </c>
    </row>
    <row r="3090" spans="1:13" hidden="1" x14ac:dyDescent="0.2">
      <c r="A3090" t="s">
        <v>5</v>
      </c>
      <c r="B3090" s="1">
        <v>44394.661157407405</v>
      </c>
      <c r="C3090" s="1">
        <v>44394.671782407408</v>
      </c>
      <c r="D3090">
        <v>15.300000190734901</v>
      </c>
      <c r="E3090">
        <v>134321</v>
      </c>
      <c r="F3090">
        <v>134620</v>
      </c>
      <c r="G3090" t="s">
        <v>44</v>
      </c>
      <c r="H3090" t="s">
        <v>3</v>
      </c>
      <c r="I3090">
        <f>tbl_Fact[[#This Row],[Duration]] / 60</f>
        <v>0.25500000317891502</v>
      </c>
      <c r="J3090">
        <f>IF(OR(G3090="Run Time", G3090="CC (Changeover Cleaning)"), I3090, 0)</f>
        <v>0</v>
      </c>
      <c r="K3090">
        <f>IF(G3090&lt;&gt;"PM (Maintenance)", I3090, 0)</f>
        <v>0.25500000317891502</v>
      </c>
      <c r="L3090" s="5">
        <f>MAX(tbl_Fact[[#This Row],[TotalBiscuitsMade]],tbl_Fact[[#This Row],[GoodMadeBiscuits]])</f>
        <v>134620</v>
      </c>
      <c r="M3090" s="5">
        <f>IF(tbl_Fact[[#This Row],[Operating_Hours]]&gt;0,tbl_Fact[[#This Row],[Operating_Hours]]*51840,0)</f>
        <v>0</v>
      </c>
    </row>
    <row r="3091" spans="1:13" hidden="1" x14ac:dyDescent="0.2">
      <c r="A3091" t="s">
        <v>5</v>
      </c>
      <c r="B3091" s="1">
        <v>44394.671782407408</v>
      </c>
      <c r="C3091" s="1">
        <v>44394.673171296294</v>
      </c>
      <c r="D3091">
        <v>2</v>
      </c>
      <c r="E3091">
        <v>134353</v>
      </c>
      <c r="F3091">
        <v>134891</v>
      </c>
      <c r="G3091" t="s">
        <v>43</v>
      </c>
      <c r="H3091" t="s">
        <v>3</v>
      </c>
      <c r="I3091">
        <f>tbl_Fact[[#This Row],[Duration]] / 60</f>
        <v>3.3333333333333333E-2</v>
      </c>
      <c r="J3091">
        <f>IF(OR(G3091="Run Time", G3091="CC (Changeover Cleaning)"), I3091, 0)</f>
        <v>3.3333333333333333E-2</v>
      </c>
      <c r="K3091">
        <f>IF(G3091&lt;&gt;"PM (Maintenance)", I3091, 0)</f>
        <v>3.3333333333333333E-2</v>
      </c>
      <c r="L3091" s="5">
        <f>MAX(tbl_Fact[[#This Row],[TotalBiscuitsMade]],tbl_Fact[[#This Row],[GoodMadeBiscuits]])</f>
        <v>134891</v>
      </c>
      <c r="M3091" s="5">
        <f>IF(tbl_Fact[[#This Row],[Operating_Hours]]&gt;0,tbl_Fact[[#This Row],[Operating_Hours]]*51840,0)</f>
        <v>1728</v>
      </c>
    </row>
    <row r="3092" spans="1:13" hidden="1" x14ac:dyDescent="0.2">
      <c r="A3092" t="s">
        <v>5</v>
      </c>
      <c r="B3092" s="1">
        <v>44394.673171296294</v>
      </c>
      <c r="C3092" s="1">
        <v>44394.673993055556</v>
      </c>
      <c r="D3092">
        <v>1.18333327770233</v>
      </c>
      <c r="E3092">
        <v>134747</v>
      </c>
      <c r="F3092">
        <v>135640</v>
      </c>
      <c r="G3092" t="s">
        <v>44</v>
      </c>
      <c r="H3092" t="s">
        <v>3</v>
      </c>
      <c r="I3092">
        <f>tbl_Fact[[#This Row],[Duration]] / 60</f>
        <v>1.9722221295038832E-2</v>
      </c>
      <c r="J3092">
        <f>IF(OR(G3092="Run Time", G3092="CC (Changeover Cleaning)"), I3092, 0)</f>
        <v>0</v>
      </c>
      <c r="K3092">
        <f>IF(G3092&lt;&gt;"PM (Maintenance)", I3092, 0)</f>
        <v>1.9722221295038832E-2</v>
      </c>
      <c r="L3092" s="5">
        <f>MAX(tbl_Fact[[#This Row],[TotalBiscuitsMade]],tbl_Fact[[#This Row],[GoodMadeBiscuits]])</f>
        <v>135640</v>
      </c>
      <c r="M3092" s="5">
        <f>IF(tbl_Fact[[#This Row],[Operating_Hours]]&gt;0,tbl_Fact[[#This Row],[Operating_Hours]]*51840,0)</f>
        <v>0</v>
      </c>
    </row>
    <row r="3093" spans="1:13" hidden="1" x14ac:dyDescent="0.2">
      <c r="A3093" t="s">
        <v>5</v>
      </c>
      <c r="B3093" s="1">
        <v>44394.673993055556</v>
      </c>
      <c r="C3093" s="1">
        <v>44394.674710648149</v>
      </c>
      <c r="D3093">
        <v>1.0333333015441899</v>
      </c>
      <c r="E3093">
        <v>134951</v>
      </c>
      <c r="F3093">
        <v>135438</v>
      </c>
      <c r="G3093" t="s">
        <v>43</v>
      </c>
      <c r="H3093" t="s">
        <v>3</v>
      </c>
      <c r="I3093">
        <f>tbl_Fact[[#This Row],[Duration]] / 60</f>
        <v>1.7222221692403165E-2</v>
      </c>
      <c r="J3093">
        <f>IF(OR(G3093="Run Time", G3093="CC (Changeover Cleaning)"), I3093, 0)</f>
        <v>1.7222221692403165E-2</v>
      </c>
      <c r="K3093">
        <f>IF(G3093&lt;&gt;"PM (Maintenance)", I3093, 0)</f>
        <v>1.7222221692403165E-2</v>
      </c>
      <c r="L3093" s="5">
        <f>MAX(tbl_Fact[[#This Row],[TotalBiscuitsMade]],tbl_Fact[[#This Row],[GoodMadeBiscuits]])</f>
        <v>135438</v>
      </c>
      <c r="M3093" s="5">
        <f>IF(tbl_Fact[[#This Row],[Operating_Hours]]&gt;0,tbl_Fact[[#This Row],[Operating_Hours]]*51840,0)</f>
        <v>892.79997253418014</v>
      </c>
    </row>
    <row r="3094" spans="1:13" hidden="1" x14ac:dyDescent="0.2">
      <c r="A3094" t="s">
        <v>5</v>
      </c>
      <c r="B3094" s="1">
        <v>44394.674710648149</v>
      </c>
      <c r="C3094" s="1">
        <v>44394.675347222219</v>
      </c>
      <c r="D3094">
        <v>0.91666668653488204</v>
      </c>
      <c r="E3094">
        <v>135229</v>
      </c>
      <c r="F3094">
        <v>135900</v>
      </c>
      <c r="G3094" t="s">
        <v>44</v>
      </c>
      <c r="H3094" t="s">
        <v>3</v>
      </c>
      <c r="I3094">
        <f>tbl_Fact[[#This Row],[Duration]] / 60</f>
        <v>1.5277778108914701E-2</v>
      </c>
      <c r="J3094">
        <f>IF(OR(G3094="Run Time", G3094="CC (Changeover Cleaning)"), I3094, 0)</f>
        <v>0</v>
      </c>
      <c r="K3094">
        <f>IF(G3094&lt;&gt;"PM (Maintenance)", I3094, 0)</f>
        <v>1.5277778108914701E-2</v>
      </c>
      <c r="L3094" s="5">
        <f>MAX(tbl_Fact[[#This Row],[TotalBiscuitsMade]],tbl_Fact[[#This Row],[GoodMadeBiscuits]])</f>
        <v>135900</v>
      </c>
      <c r="M3094" s="5">
        <f>IF(tbl_Fact[[#This Row],[Operating_Hours]]&gt;0,tbl_Fact[[#This Row],[Operating_Hours]]*51840,0)</f>
        <v>0</v>
      </c>
    </row>
    <row r="3095" spans="1:13" hidden="1" x14ac:dyDescent="0.2">
      <c r="A3095" t="s">
        <v>5</v>
      </c>
      <c r="B3095" s="1">
        <v>44394.675347222219</v>
      </c>
      <c r="C3095" s="1">
        <v>44394.677256944444</v>
      </c>
      <c r="D3095">
        <v>2.75</v>
      </c>
      <c r="E3095">
        <v>134942</v>
      </c>
      <c r="F3095">
        <v>135798</v>
      </c>
      <c r="G3095" t="s">
        <v>43</v>
      </c>
      <c r="H3095" t="s">
        <v>3</v>
      </c>
      <c r="I3095">
        <f>tbl_Fact[[#This Row],[Duration]] / 60</f>
        <v>4.583333333333333E-2</v>
      </c>
      <c r="J3095">
        <f>IF(OR(G3095="Run Time", G3095="CC (Changeover Cleaning)"), I3095, 0)</f>
        <v>4.583333333333333E-2</v>
      </c>
      <c r="K3095">
        <f>IF(G3095&lt;&gt;"PM (Maintenance)", I3095, 0)</f>
        <v>4.583333333333333E-2</v>
      </c>
      <c r="L3095" s="5">
        <f>MAX(tbl_Fact[[#This Row],[TotalBiscuitsMade]],tbl_Fact[[#This Row],[GoodMadeBiscuits]])</f>
        <v>135798</v>
      </c>
      <c r="M3095" s="5">
        <f>IF(tbl_Fact[[#This Row],[Operating_Hours]]&gt;0,tbl_Fact[[#This Row],[Operating_Hours]]*51840,0)</f>
        <v>2376</v>
      </c>
    </row>
    <row r="3096" spans="1:13" hidden="1" x14ac:dyDescent="0.2">
      <c r="A3096" t="s">
        <v>5</v>
      </c>
      <c r="B3096" s="1">
        <v>44394.677256944444</v>
      </c>
      <c r="C3096" s="1">
        <v>44394.677673611113</v>
      </c>
      <c r="D3096">
        <v>0.60000002384185802</v>
      </c>
      <c r="E3096">
        <v>135119</v>
      </c>
      <c r="F3096">
        <v>135586</v>
      </c>
      <c r="G3096" t="s">
        <v>44</v>
      </c>
      <c r="H3096" t="s">
        <v>3</v>
      </c>
      <c r="I3096">
        <f>tbl_Fact[[#This Row],[Duration]] / 60</f>
        <v>1.00000003973643E-2</v>
      </c>
      <c r="J3096">
        <f>IF(OR(G3096="Run Time", G3096="CC (Changeover Cleaning)"), I3096, 0)</f>
        <v>0</v>
      </c>
      <c r="K3096">
        <f>IF(G3096&lt;&gt;"PM (Maintenance)", I3096, 0)</f>
        <v>1.00000003973643E-2</v>
      </c>
      <c r="L3096" s="5">
        <f>MAX(tbl_Fact[[#This Row],[TotalBiscuitsMade]],tbl_Fact[[#This Row],[GoodMadeBiscuits]])</f>
        <v>135586</v>
      </c>
      <c r="M3096" s="5">
        <f>IF(tbl_Fact[[#This Row],[Operating_Hours]]&gt;0,tbl_Fact[[#This Row],[Operating_Hours]]*51840,0)</f>
        <v>0</v>
      </c>
    </row>
    <row r="3097" spans="1:13" hidden="1" x14ac:dyDescent="0.2">
      <c r="A3097" t="s">
        <v>5</v>
      </c>
      <c r="B3097" s="1">
        <v>44394.677673611113</v>
      </c>
      <c r="C3097" s="1">
        <v>44394.691550925927</v>
      </c>
      <c r="D3097">
        <v>19.983333587646499</v>
      </c>
      <c r="E3097">
        <v>135370</v>
      </c>
      <c r="F3097">
        <v>135518</v>
      </c>
      <c r="G3097" t="s">
        <v>43</v>
      </c>
      <c r="H3097" t="s">
        <v>3</v>
      </c>
      <c r="I3097">
        <f>tbl_Fact[[#This Row],[Duration]] / 60</f>
        <v>0.33305555979410834</v>
      </c>
      <c r="J3097">
        <f>IF(OR(G3097="Run Time", G3097="CC (Changeover Cleaning)"), I3097, 0)</f>
        <v>0.33305555979410834</v>
      </c>
      <c r="K3097">
        <f>IF(G3097&lt;&gt;"PM (Maintenance)", I3097, 0)</f>
        <v>0.33305555979410834</v>
      </c>
      <c r="L3097" s="5">
        <f>MAX(tbl_Fact[[#This Row],[TotalBiscuitsMade]],tbl_Fact[[#This Row],[GoodMadeBiscuits]])</f>
        <v>135518</v>
      </c>
      <c r="M3097" s="5">
        <f>IF(tbl_Fact[[#This Row],[Operating_Hours]]&gt;0,tbl_Fact[[#This Row],[Operating_Hours]]*51840,0)</f>
        <v>17265.600219726577</v>
      </c>
    </row>
    <row r="3098" spans="1:13" hidden="1" x14ac:dyDescent="0.2">
      <c r="A3098" t="s">
        <v>5</v>
      </c>
      <c r="B3098" s="1">
        <v>44394.691550925927</v>
      </c>
      <c r="C3098" s="1">
        <v>44394.6953587963</v>
      </c>
      <c r="D3098">
        <v>5.4833331108093297</v>
      </c>
      <c r="E3098">
        <v>139196</v>
      </c>
      <c r="F3098">
        <v>139571</v>
      </c>
      <c r="G3098" t="s">
        <v>44</v>
      </c>
      <c r="H3098" t="s">
        <v>3</v>
      </c>
      <c r="I3098">
        <f>tbl_Fact[[#This Row],[Duration]] / 60</f>
        <v>9.1388885180155491E-2</v>
      </c>
      <c r="J3098">
        <f>IF(OR(G3098="Run Time", G3098="CC (Changeover Cleaning)"), I3098, 0)</f>
        <v>0</v>
      </c>
      <c r="K3098">
        <f>IF(G3098&lt;&gt;"PM (Maintenance)", I3098, 0)</f>
        <v>9.1388885180155491E-2</v>
      </c>
      <c r="L3098" s="5">
        <f>MAX(tbl_Fact[[#This Row],[TotalBiscuitsMade]],tbl_Fact[[#This Row],[GoodMadeBiscuits]])</f>
        <v>139571</v>
      </c>
      <c r="M3098" s="5">
        <f>IF(tbl_Fact[[#This Row],[Operating_Hours]]&gt;0,tbl_Fact[[#This Row],[Operating_Hours]]*51840,0)</f>
        <v>0</v>
      </c>
    </row>
    <row r="3099" spans="1:13" hidden="1" x14ac:dyDescent="0.2">
      <c r="A3099" t="s">
        <v>5</v>
      </c>
      <c r="B3099" s="1">
        <v>44394.6953587963</v>
      </c>
      <c r="C3099" s="1">
        <v>44394.697048611109</v>
      </c>
      <c r="D3099">
        <v>2.4333333969116202</v>
      </c>
      <c r="E3099">
        <v>138946</v>
      </c>
      <c r="F3099">
        <v>139541</v>
      </c>
      <c r="G3099" t="s">
        <v>43</v>
      </c>
      <c r="H3099" t="s">
        <v>3</v>
      </c>
      <c r="I3099">
        <f>tbl_Fact[[#This Row],[Duration]] / 60</f>
        <v>4.0555556615193673E-2</v>
      </c>
      <c r="J3099">
        <f>IF(OR(G3099="Run Time", G3099="CC (Changeover Cleaning)"), I3099, 0)</f>
        <v>4.0555556615193673E-2</v>
      </c>
      <c r="K3099">
        <f>IF(G3099&lt;&gt;"PM (Maintenance)", I3099, 0)</f>
        <v>4.0555556615193673E-2</v>
      </c>
      <c r="L3099" s="5">
        <f>MAX(tbl_Fact[[#This Row],[TotalBiscuitsMade]],tbl_Fact[[#This Row],[GoodMadeBiscuits]])</f>
        <v>139541</v>
      </c>
      <c r="M3099" s="5">
        <f>IF(tbl_Fact[[#This Row],[Operating_Hours]]&gt;0,tbl_Fact[[#This Row],[Operating_Hours]]*51840,0)</f>
        <v>2102.4000549316402</v>
      </c>
    </row>
    <row r="3100" spans="1:13" hidden="1" x14ac:dyDescent="0.2">
      <c r="A3100" t="s">
        <v>5</v>
      </c>
      <c r="B3100" s="1">
        <v>44394.697048611109</v>
      </c>
      <c r="C3100" s="1">
        <v>44394.700937499998</v>
      </c>
      <c r="D3100">
        <v>5.5999999046325701</v>
      </c>
      <c r="E3100">
        <v>142712</v>
      </c>
      <c r="F3100">
        <v>143170</v>
      </c>
      <c r="G3100" t="s">
        <v>44</v>
      </c>
      <c r="H3100" t="s">
        <v>3</v>
      </c>
      <c r="I3100">
        <f>tbl_Fact[[#This Row],[Duration]] / 60</f>
        <v>9.3333331743876174E-2</v>
      </c>
      <c r="J3100">
        <f>IF(OR(G3100="Run Time", G3100="CC (Changeover Cleaning)"), I3100, 0)</f>
        <v>0</v>
      </c>
      <c r="K3100">
        <f>IF(G3100&lt;&gt;"PM (Maintenance)", I3100, 0)</f>
        <v>9.3333331743876174E-2</v>
      </c>
      <c r="L3100" s="5">
        <f>MAX(tbl_Fact[[#This Row],[TotalBiscuitsMade]],tbl_Fact[[#This Row],[GoodMadeBiscuits]])</f>
        <v>143170</v>
      </c>
      <c r="M3100" s="5">
        <f>IF(tbl_Fact[[#This Row],[Operating_Hours]]&gt;0,tbl_Fact[[#This Row],[Operating_Hours]]*51840,0)</f>
        <v>0</v>
      </c>
    </row>
    <row r="3101" spans="1:13" hidden="1" x14ac:dyDescent="0.2">
      <c r="A3101" t="s">
        <v>5</v>
      </c>
      <c r="B3101" s="1">
        <v>44394.700937499998</v>
      </c>
      <c r="C3101" s="1">
        <v>44394.7028587963</v>
      </c>
      <c r="D3101">
        <v>2.7666666507720898</v>
      </c>
      <c r="E3101">
        <v>142763</v>
      </c>
      <c r="F3101">
        <v>143170</v>
      </c>
      <c r="G3101" t="s">
        <v>43</v>
      </c>
      <c r="H3101" t="s">
        <v>3</v>
      </c>
      <c r="I3101">
        <f>tbl_Fact[[#This Row],[Duration]] / 60</f>
        <v>4.6111110846201495E-2</v>
      </c>
      <c r="J3101">
        <f>IF(OR(G3101="Run Time", G3101="CC (Changeover Cleaning)"), I3101, 0)</f>
        <v>4.6111110846201495E-2</v>
      </c>
      <c r="K3101">
        <f>IF(G3101&lt;&gt;"PM (Maintenance)", I3101, 0)</f>
        <v>4.6111110846201495E-2</v>
      </c>
      <c r="L3101" s="5">
        <f>MAX(tbl_Fact[[#This Row],[TotalBiscuitsMade]],tbl_Fact[[#This Row],[GoodMadeBiscuits]])</f>
        <v>143170</v>
      </c>
      <c r="M3101" s="5">
        <f>IF(tbl_Fact[[#This Row],[Operating_Hours]]&gt;0,tbl_Fact[[#This Row],[Operating_Hours]]*51840,0)</f>
        <v>2390.3999862670853</v>
      </c>
    </row>
    <row r="3102" spans="1:13" hidden="1" x14ac:dyDescent="0.2">
      <c r="A3102" t="s">
        <v>5</v>
      </c>
      <c r="B3102" s="1">
        <v>44394.7028587963</v>
      </c>
      <c r="C3102" s="1">
        <v>44394.7031712963</v>
      </c>
      <c r="D3102">
        <v>0.44999998807907099</v>
      </c>
      <c r="E3102">
        <v>142877</v>
      </c>
      <c r="F3102">
        <v>143266</v>
      </c>
      <c r="G3102" t="s">
        <v>44</v>
      </c>
      <c r="H3102" t="s">
        <v>3</v>
      </c>
      <c r="I3102">
        <f>tbl_Fact[[#This Row],[Duration]] / 60</f>
        <v>7.49999980131785E-3</v>
      </c>
      <c r="J3102">
        <f>IF(OR(G3102="Run Time", G3102="CC (Changeover Cleaning)"), I3102, 0)</f>
        <v>0</v>
      </c>
      <c r="K3102">
        <f>IF(G3102&lt;&gt;"PM (Maintenance)", I3102, 0)</f>
        <v>7.49999980131785E-3</v>
      </c>
      <c r="L3102" s="5">
        <f>MAX(tbl_Fact[[#This Row],[TotalBiscuitsMade]],tbl_Fact[[#This Row],[GoodMadeBiscuits]])</f>
        <v>143266</v>
      </c>
      <c r="M3102" s="5">
        <f>IF(tbl_Fact[[#This Row],[Operating_Hours]]&gt;0,tbl_Fact[[#This Row],[Operating_Hours]]*51840,0)</f>
        <v>0</v>
      </c>
    </row>
    <row r="3103" spans="1:13" hidden="1" x14ac:dyDescent="0.2">
      <c r="A3103" t="s">
        <v>5</v>
      </c>
      <c r="B3103" s="1">
        <v>44394.7031712963</v>
      </c>
      <c r="C3103" s="1">
        <v>44394.703715277778</v>
      </c>
      <c r="D3103">
        <v>0.78333336114883401</v>
      </c>
      <c r="E3103">
        <v>142584</v>
      </c>
      <c r="F3103">
        <v>143394</v>
      </c>
      <c r="G3103" t="s">
        <v>43</v>
      </c>
      <c r="H3103" t="s">
        <v>3</v>
      </c>
      <c r="I3103">
        <f>tbl_Fact[[#This Row],[Duration]] / 60</f>
        <v>1.3055556019147234E-2</v>
      </c>
      <c r="J3103">
        <f>IF(OR(G3103="Run Time", G3103="CC (Changeover Cleaning)"), I3103, 0)</f>
        <v>1.3055556019147234E-2</v>
      </c>
      <c r="K3103">
        <f>IF(G3103&lt;&gt;"PM (Maintenance)", I3103, 0)</f>
        <v>1.3055556019147234E-2</v>
      </c>
      <c r="L3103" s="5">
        <f>MAX(tbl_Fact[[#This Row],[TotalBiscuitsMade]],tbl_Fact[[#This Row],[GoodMadeBiscuits]])</f>
        <v>143394</v>
      </c>
      <c r="M3103" s="5">
        <f>IF(tbl_Fact[[#This Row],[Operating_Hours]]&gt;0,tbl_Fact[[#This Row],[Operating_Hours]]*51840,0)</f>
        <v>676.80002403259255</v>
      </c>
    </row>
    <row r="3104" spans="1:13" hidden="1" x14ac:dyDescent="0.2">
      <c r="A3104" t="s">
        <v>5</v>
      </c>
      <c r="B3104" s="1">
        <v>44394.703715277778</v>
      </c>
      <c r="C3104" s="1">
        <v>44394.703738425924</v>
      </c>
      <c r="D3104">
        <v>3.3333335071802098E-2</v>
      </c>
      <c r="E3104">
        <v>142623</v>
      </c>
      <c r="F3104">
        <v>143513</v>
      </c>
      <c r="G3104" t="s">
        <v>44</v>
      </c>
      <c r="H3104" t="s">
        <v>3</v>
      </c>
      <c r="I3104">
        <f>tbl_Fact[[#This Row],[Duration]] / 60</f>
        <v>5.5555558453003495E-4</v>
      </c>
      <c r="J3104">
        <f>IF(OR(G3104="Run Time", G3104="CC (Changeover Cleaning)"), I3104, 0)</f>
        <v>0</v>
      </c>
      <c r="K3104">
        <f>IF(G3104&lt;&gt;"PM (Maintenance)", I3104, 0)</f>
        <v>5.5555558453003495E-4</v>
      </c>
      <c r="L3104" s="5">
        <f>MAX(tbl_Fact[[#This Row],[TotalBiscuitsMade]],tbl_Fact[[#This Row],[GoodMadeBiscuits]])</f>
        <v>143513</v>
      </c>
      <c r="M3104" s="5">
        <f>IF(tbl_Fact[[#This Row],[Operating_Hours]]&gt;0,tbl_Fact[[#This Row],[Operating_Hours]]*51840,0)</f>
        <v>0</v>
      </c>
    </row>
    <row r="3105" spans="1:13" hidden="1" x14ac:dyDescent="0.2">
      <c r="A3105" t="s">
        <v>5</v>
      </c>
      <c r="B3105" s="1">
        <v>44394.703738425924</v>
      </c>
      <c r="C3105" s="1">
        <v>44394.70380787037</v>
      </c>
      <c r="D3105">
        <v>0.10000000149011599</v>
      </c>
      <c r="E3105">
        <v>142795</v>
      </c>
      <c r="F3105">
        <v>143246</v>
      </c>
      <c r="G3105" t="s">
        <v>43</v>
      </c>
      <c r="H3105" t="s">
        <v>3</v>
      </c>
      <c r="I3105">
        <f>tbl_Fact[[#This Row],[Duration]] / 60</f>
        <v>1.6666666915019332E-3</v>
      </c>
      <c r="J3105">
        <f>IF(OR(G3105="Run Time", G3105="CC (Changeover Cleaning)"), I3105, 0)</f>
        <v>1.6666666915019332E-3</v>
      </c>
      <c r="K3105">
        <f>IF(G3105&lt;&gt;"PM (Maintenance)", I3105, 0)</f>
        <v>1.6666666915019332E-3</v>
      </c>
      <c r="L3105" s="5">
        <f>MAX(tbl_Fact[[#This Row],[TotalBiscuitsMade]],tbl_Fact[[#This Row],[GoodMadeBiscuits]])</f>
        <v>143246</v>
      </c>
      <c r="M3105" s="5">
        <f>IF(tbl_Fact[[#This Row],[Operating_Hours]]&gt;0,tbl_Fact[[#This Row],[Operating_Hours]]*51840,0)</f>
        <v>86.400001287460213</v>
      </c>
    </row>
    <row r="3106" spans="1:13" hidden="1" x14ac:dyDescent="0.2">
      <c r="A3106" t="s">
        <v>5</v>
      </c>
      <c r="B3106" s="1">
        <v>44394.70380787037</v>
      </c>
      <c r="C3106" s="1">
        <v>44394.70484953704</v>
      </c>
      <c r="D3106">
        <v>1.5</v>
      </c>
      <c r="E3106">
        <v>143588</v>
      </c>
      <c r="F3106">
        <v>143881</v>
      </c>
      <c r="G3106" t="s">
        <v>44</v>
      </c>
      <c r="H3106" t="s">
        <v>3</v>
      </c>
      <c r="I3106">
        <f>tbl_Fact[[#This Row],[Duration]] / 60</f>
        <v>2.5000000000000001E-2</v>
      </c>
      <c r="J3106">
        <f>IF(OR(G3106="Run Time", G3106="CC (Changeover Cleaning)"), I3106, 0)</f>
        <v>0</v>
      </c>
      <c r="K3106">
        <f>IF(G3106&lt;&gt;"PM (Maintenance)", I3106, 0)</f>
        <v>2.5000000000000001E-2</v>
      </c>
      <c r="L3106" s="5">
        <f>MAX(tbl_Fact[[#This Row],[TotalBiscuitsMade]],tbl_Fact[[#This Row],[GoodMadeBiscuits]])</f>
        <v>143881</v>
      </c>
      <c r="M3106" s="5">
        <f>IF(tbl_Fact[[#This Row],[Operating_Hours]]&gt;0,tbl_Fact[[#This Row],[Operating_Hours]]*51840,0)</f>
        <v>0</v>
      </c>
    </row>
    <row r="3107" spans="1:13" hidden="1" x14ac:dyDescent="0.2">
      <c r="A3107" t="s">
        <v>5</v>
      </c>
      <c r="B3107" s="1">
        <v>44394.70484953704</v>
      </c>
      <c r="C3107" s="1">
        <v>44394.707337962966</v>
      </c>
      <c r="D3107">
        <v>3.5833332538604701</v>
      </c>
      <c r="E3107">
        <v>143854</v>
      </c>
      <c r="F3107">
        <v>144279</v>
      </c>
      <c r="G3107" t="s">
        <v>43</v>
      </c>
      <c r="H3107" t="s">
        <v>3</v>
      </c>
      <c r="I3107">
        <f>tbl_Fact[[#This Row],[Duration]] / 60</f>
        <v>5.9722220897674504E-2</v>
      </c>
      <c r="J3107">
        <f>IF(OR(G3107="Run Time", G3107="CC (Changeover Cleaning)"), I3107, 0)</f>
        <v>5.9722220897674504E-2</v>
      </c>
      <c r="K3107">
        <f>IF(G3107&lt;&gt;"PM (Maintenance)", I3107, 0)</f>
        <v>5.9722220897674504E-2</v>
      </c>
      <c r="L3107" s="5">
        <f>MAX(tbl_Fact[[#This Row],[TotalBiscuitsMade]],tbl_Fact[[#This Row],[GoodMadeBiscuits]])</f>
        <v>144279</v>
      </c>
      <c r="M3107" s="5">
        <f>IF(tbl_Fact[[#This Row],[Operating_Hours]]&gt;0,tbl_Fact[[#This Row],[Operating_Hours]]*51840,0)</f>
        <v>3095.9999313354465</v>
      </c>
    </row>
    <row r="3108" spans="1:13" hidden="1" x14ac:dyDescent="0.2">
      <c r="A3108" t="s">
        <v>5</v>
      </c>
      <c r="B3108" s="1">
        <v>44394.707337962966</v>
      </c>
      <c r="C3108" s="1">
        <v>44394.707766203705</v>
      </c>
      <c r="D3108">
        <v>0.61666667461395297</v>
      </c>
      <c r="E3108">
        <v>143941</v>
      </c>
      <c r="F3108">
        <v>144259</v>
      </c>
      <c r="G3108" t="s">
        <v>44</v>
      </c>
      <c r="H3108" t="s">
        <v>3</v>
      </c>
      <c r="I3108">
        <f>tbl_Fact[[#This Row],[Duration]] / 60</f>
        <v>1.0277777910232549E-2</v>
      </c>
      <c r="J3108">
        <f>IF(OR(G3108="Run Time", G3108="CC (Changeover Cleaning)"), I3108, 0)</f>
        <v>0</v>
      </c>
      <c r="K3108">
        <f>IF(G3108&lt;&gt;"PM (Maintenance)", I3108, 0)</f>
        <v>1.0277777910232549E-2</v>
      </c>
      <c r="L3108" s="5">
        <f>MAX(tbl_Fact[[#This Row],[TotalBiscuitsMade]],tbl_Fact[[#This Row],[GoodMadeBiscuits]])</f>
        <v>144259</v>
      </c>
      <c r="M3108" s="5">
        <f>IF(tbl_Fact[[#This Row],[Operating_Hours]]&gt;0,tbl_Fact[[#This Row],[Operating_Hours]]*51840,0)</f>
        <v>0</v>
      </c>
    </row>
    <row r="3109" spans="1:13" hidden="1" x14ac:dyDescent="0.2">
      <c r="A3109" t="s">
        <v>5</v>
      </c>
      <c r="B3109" s="1">
        <v>44394.707766203705</v>
      </c>
      <c r="C3109" s="1">
        <v>44394.708923611113</v>
      </c>
      <c r="D3109">
        <v>1.6666666269302399</v>
      </c>
      <c r="E3109">
        <v>143946</v>
      </c>
      <c r="F3109">
        <v>144109</v>
      </c>
      <c r="G3109" t="s">
        <v>43</v>
      </c>
      <c r="H3109" t="s">
        <v>3</v>
      </c>
      <c r="I3109">
        <f>tbl_Fact[[#This Row],[Duration]] / 60</f>
        <v>2.7777777115503999E-2</v>
      </c>
      <c r="J3109">
        <f>IF(OR(G3109="Run Time", G3109="CC (Changeover Cleaning)"), I3109, 0)</f>
        <v>2.7777777115503999E-2</v>
      </c>
      <c r="K3109">
        <f>IF(G3109&lt;&gt;"PM (Maintenance)", I3109, 0)</f>
        <v>2.7777777115503999E-2</v>
      </c>
      <c r="L3109" s="5">
        <f>MAX(tbl_Fact[[#This Row],[TotalBiscuitsMade]],tbl_Fact[[#This Row],[GoodMadeBiscuits]])</f>
        <v>144109</v>
      </c>
      <c r="M3109" s="5">
        <f>IF(tbl_Fact[[#This Row],[Operating_Hours]]&gt;0,tbl_Fact[[#This Row],[Operating_Hours]]*51840,0)</f>
        <v>1439.9999656677273</v>
      </c>
    </row>
    <row r="3110" spans="1:13" hidden="1" x14ac:dyDescent="0.2">
      <c r="A3110" t="s">
        <v>10</v>
      </c>
      <c r="B3110" s="1">
        <v>44394.708703703705</v>
      </c>
      <c r="C3110" s="1">
        <v>44394.708784722221</v>
      </c>
      <c r="D3110">
        <v>0.116633333265781</v>
      </c>
      <c r="E3110">
        <v>0</v>
      </c>
      <c r="F3110">
        <v>162</v>
      </c>
      <c r="G3110" t="s">
        <v>43</v>
      </c>
      <c r="H3110" t="s">
        <v>3</v>
      </c>
      <c r="I3110">
        <f>tbl_Fact[[#This Row],[Duration]] / 60</f>
        <v>1.9438888877630167E-3</v>
      </c>
      <c r="J3110">
        <f>IF(OR(G3110="Run Time", G3110="CC (Changeover Cleaning)"), I3110, 0)</f>
        <v>1.9438888877630167E-3</v>
      </c>
      <c r="K3110">
        <f>IF(G3110&lt;&gt;"PM (Maintenance)", I3110, 0)</f>
        <v>1.9438888877630167E-3</v>
      </c>
      <c r="L3110" s="5">
        <f>MAX(tbl_Fact[[#This Row],[TotalBiscuitsMade]],tbl_Fact[[#This Row],[GoodMadeBiscuits]])</f>
        <v>162</v>
      </c>
      <c r="M3110" s="5">
        <f>IF(tbl_Fact[[#This Row],[Operating_Hours]]&gt;0,tbl_Fact[[#This Row],[Operating_Hours]]*51840,0)</f>
        <v>100.77119994163479</v>
      </c>
    </row>
    <row r="3111" spans="1:13" hidden="1" x14ac:dyDescent="0.2">
      <c r="A3111" t="s">
        <v>10</v>
      </c>
      <c r="B3111" s="1">
        <v>44394.708784722221</v>
      </c>
      <c r="C3111" s="1">
        <v>44394.738761574074</v>
      </c>
      <c r="D3111">
        <v>43.175498962402301</v>
      </c>
      <c r="E3111">
        <v>0</v>
      </c>
      <c r="F3111">
        <v>89</v>
      </c>
      <c r="G3111" t="s">
        <v>44</v>
      </c>
      <c r="H3111" t="s">
        <v>3</v>
      </c>
      <c r="I3111">
        <f>tbl_Fact[[#This Row],[Duration]] / 60</f>
        <v>0.71959164937337172</v>
      </c>
      <c r="J3111">
        <f>IF(OR(G3111="Run Time", G3111="CC (Changeover Cleaning)"), I3111, 0)</f>
        <v>0</v>
      </c>
      <c r="K3111">
        <f>IF(G3111&lt;&gt;"PM (Maintenance)", I3111, 0)</f>
        <v>0.71959164937337172</v>
      </c>
      <c r="L3111" s="5">
        <f>MAX(tbl_Fact[[#This Row],[TotalBiscuitsMade]],tbl_Fact[[#This Row],[GoodMadeBiscuits]])</f>
        <v>89</v>
      </c>
      <c r="M3111" s="5">
        <f>IF(tbl_Fact[[#This Row],[Operating_Hours]]&gt;0,tbl_Fact[[#This Row],[Operating_Hours]]*51840,0)</f>
        <v>0</v>
      </c>
    </row>
    <row r="3112" spans="1:13" hidden="1" x14ac:dyDescent="0.2">
      <c r="A3112" t="s">
        <v>5</v>
      </c>
      <c r="B3112" s="1">
        <v>44394.708923611113</v>
      </c>
      <c r="C3112" s="1">
        <v>44394.714039351849</v>
      </c>
      <c r="D3112">
        <v>7.3666667938232404</v>
      </c>
      <c r="E3112">
        <v>148604</v>
      </c>
      <c r="F3112">
        <v>149367</v>
      </c>
      <c r="G3112" t="s">
        <v>44</v>
      </c>
      <c r="H3112" t="s">
        <v>3</v>
      </c>
      <c r="I3112">
        <f>tbl_Fact[[#This Row],[Duration]] / 60</f>
        <v>0.122777779897054</v>
      </c>
      <c r="J3112">
        <f>IF(OR(G3112="Run Time", G3112="CC (Changeover Cleaning)"), I3112, 0)</f>
        <v>0</v>
      </c>
      <c r="K3112">
        <f>IF(G3112&lt;&gt;"PM (Maintenance)", I3112, 0)</f>
        <v>0.122777779897054</v>
      </c>
      <c r="L3112" s="5">
        <f>MAX(tbl_Fact[[#This Row],[TotalBiscuitsMade]],tbl_Fact[[#This Row],[GoodMadeBiscuits]])</f>
        <v>149367</v>
      </c>
      <c r="M3112" s="5">
        <f>IF(tbl_Fact[[#This Row],[Operating_Hours]]&gt;0,tbl_Fact[[#This Row],[Operating_Hours]]*51840,0)</f>
        <v>0</v>
      </c>
    </row>
    <row r="3113" spans="1:13" hidden="1" x14ac:dyDescent="0.2">
      <c r="A3113" t="s">
        <v>5</v>
      </c>
      <c r="B3113" s="1">
        <v>44394.714039351849</v>
      </c>
      <c r="C3113" s="1">
        <v>44394.715590277781</v>
      </c>
      <c r="D3113">
        <v>2.2333333492279102</v>
      </c>
      <c r="E3113">
        <v>148535</v>
      </c>
      <c r="F3113">
        <v>149387</v>
      </c>
      <c r="G3113" t="s">
        <v>43</v>
      </c>
      <c r="H3113" t="s">
        <v>3</v>
      </c>
      <c r="I3113">
        <f>tbl_Fact[[#This Row],[Duration]] / 60</f>
        <v>3.7222222487131834E-2</v>
      </c>
      <c r="J3113">
        <f>IF(OR(G3113="Run Time", G3113="CC (Changeover Cleaning)"), I3113, 0)</f>
        <v>3.7222222487131834E-2</v>
      </c>
      <c r="K3113">
        <f>IF(G3113&lt;&gt;"PM (Maintenance)", I3113, 0)</f>
        <v>3.7222222487131834E-2</v>
      </c>
      <c r="L3113" s="5">
        <f>MAX(tbl_Fact[[#This Row],[TotalBiscuitsMade]],tbl_Fact[[#This Row],[GoodMadeBiscuits]])</f>
        <v>149387</v>
      </c>
      <c r="M3113" s="5">
        <f>IF(tbl_Fact[[#This Row],[Operating_Hours]]&gt;0,tbl_Fact[[#This Row],[Operating_Hours]]*51840,0)</f>
        <v>1929.6000137329142</v>
      </c>
    </row>
    <row r="3114" spans="1:13" hidden="1" x14ac:dyDescent="0.2">
      <c r="A3114" t="s">
        <v>5</v>
      </c>
      <c r="B3114" s="1">
        <v>44394.715590277781</v>
      </c>
      <c r="C3114" s="1">
        <v>44394.717604166668</v>
      </c>
      <c r="D3114">
        <v>2.9000000953674299</v>
      </c>
      <c r="E3114">
        <v>150751</v>
      </c>
      <c r="F3114">
        <v>150897</v>
      </c>
      <c r="G3114" t="s">
        <v>44</v>
      </c>
      <c r="H3114" t="s">
        <v>3</v>
      </c>
      <c r="I3114">
        <f>tbl_Fact[[#This Row],[Duration]] / 60</f>
        <v>4.8333334922790495E-2</v>
      </c>
      <c r="J3114">
        <f>IF(OR(G3114="Run Time", G3114="CC (Changeover Cleaning)"), I3114, 0)</f>
        <v>0</v>
      </c>
      <c r="K3114">
        <f>IF(G3114&lt;&gt;"PM (Maintenance)", I3114, 0)</f>
        <v>4.8333334922790495E-2</v>
      </c>
      <c r="L3114" s="5">
        <f>MAX(tbl_Fact[[#This Row],[TotalBiscuitsMade]],tbl_Fact[[#This Row],[GoodMadeBiscuits]])</f>
        <v>150897</v>
      </c>
      <c r="M3114" s="5">
        <f>IF(tbl_Fact[[#This Row],[Operating_Hours]]&gt;0,tbl_Fact[[#This Row],[Operating_Hours]]*51840,0)</f>
        <v>0</v>
      </c>
    </row>
    <row r="3115" spans="1:13" hidden="1" x14ac:dyDescent="0.2">
      <c r="A3115" t="s">
        <v>5</v>
      </c>
      <c r="B3115" s="1">
        <v>44394.717604166668</v>
      </c>
      <c r="C3115" s="1">
        <v>44394.718043981484</v>
      </c>
      <c r="D3115">
        <v>0.63333332538604703</v>
      </c>
      <c r="E3115">
        <v>150543</v>
      </c>
      <c r="F3115">
        <v>151331</v>
      </c>
      <c r="G3115" t="s">
        <v>43</v>
      </c>
      <c r="H3115" t="s">
        <v>3</v>
      </c>
      <c r="I3115">
        <f>tbl_Fact[[#This Row],[Duration]] / 60</f>
        <v>1.0555555423100783E-2</v>
      </c>
      <c r="J3115">
        <f>IF(OR(G3115="Run Time", G3115="CC (Changeover Cleaning)"), I3115, 0)</f>
        <v>1.0555555423100783E-2</v>
      </c>
      <c r="K3115">
        <f>IF(G3115&lt;&gt;"PM (Maintenance)", I3115, 0)</f>
        <v>1.0555555423100783E-2</v>
      </c>
      <c r="L3115" s="5">
        <f>MAX(tbl_Fact[[#This Row],[TotalBiscuitsMade]],tbl_Fact[[#This Row],[GoodMadeBiscuits]])</f>
        <v>151331</v>
      </c>
      <c r="M3115" s="5">
        <f>IF(tbl_Fact[[#This Row],[Operating_Hours]]&gt;0,tbl_Fact[[#This Row],[Operating_Hours]]*51840,0)</f>
        <v>547.19999313354458</v>
      </c>
    </row>
    <row r="3116" spans="1:13" hidden="1" x14ac:dyDescent="0.2">
      <c r="A3116" t="s">
        <v>5</v>
      </c>
      <c r="B3116" s="1">
        <v>44394.718043981484</v>
      </c>
      <c r="C3116" s="1">
        <v>44394.718506944446</v>
      </c>
      <c r="D3116">
        <v>0.66666668653488204</v>
      </c>
      <c r="E3116">
        <v>150928</v>
      </c>
      <c r="F3116">
        <v>151116</v>
      </c>
      <c r="G3116" t="s">
        <v>44</v>
      </c>
      <c r="H3116" t="s">
        <v>3</v>
      </c>
      <c r="I3116">
        <f>tbl_Fact[[#This Row],[Duration]] / 60</f>
        <v>1.1111111442248033E-2</v>
      </c>
      <c r="J3116">
        <f>IF(OR(G3116="Run Time", G3116="CC (Changeover Cleaning)"), I3116, 0)</f>
        <v>0</v>
      </c>
      <c r="K3116">
        <f>IF(G3116&lt;&gt;"PM (Maintenance)", I3116, 0)</f>
        <v>1.1111111442248033E-2</v>
      </c>
      <c r="L3116" s="5">
        <f>MAX(tbl_Fact[[#This Row],[TotalBiscuitsMade]],tbl_Fact[[#This Row],[GoodMadeBiscuits]])</f>
        <v>151116</v>
      </c>
      <c r="M3116" s="5">
        <f>IF(tbl_Fact[[#This Row],[Operating_Hours]]&gt;0,tbl_Fact[[#This Row],[Operating_Hours]]*51840,0)</f>
        <v>0</v>
      </c>
    </row>
    <row r="3117" spans="1:13" hidden="1" x14ac:dyDescent="0.2">
      <c r="A3117" t="s">
        <v>5</v>
      </c>
      <c r="B3117" s="1">
        <v>44394.718506944446</v>
      </c>
      <c r="C3117" s="1">
        <v>44394.719050925924</v>
      </c>
      <c r="D3117">
        <v>0.78333336114883401</v>
      </c>
      <c r="E3117">
        <v>151034</v>
      </c>
      <c r="F3117">
        <v>151554</v>
      </c>
      <c r="G3117" t="s">
        <v>43</v>
      </c>
      <c r="H3117" t="s">
        <v>3</v>
      </c>
      <c r="I3117">
        <f>tbl_Fact[[#This Row],[Duration]] / 60</f>
        <v>1.3055556019147234E-2</v>
      </c>
      <c r="J3117">
        <f>IF(OR(G3117="Run Time", G3117="CC (Changeover Cleaning)"), I3117, 0)</f>
        <v>1.3055556019147234E-2</v>
      </c>
      <c r="K3117">
        <f>IF(G3117&lt;&gt;"PM (Maintenance)", I3117, 0)</f>
        <v>1.3055556019147234E-2</v>
      </c>
      <c r="L3117" s="5">
        <f>MAX(tbl_Fact[[#This Row],[TotalBiscuitsMade]],tbl_Fact[[#This Row],[GoodMadeBiscuits]])</f>
        <v>151554</v>
      </c>
      <c r="M3117" s="5">
        <f>IF(tbl_Fact[[#This Row],[Operating_Hours]]&gt;0,tbl_Fact[[#This Row],[Operating_Hours]]*51840,0)</f>
        <v>676.80002403259255</v>
      </c>
    </row>
    <row r="3118" spans="1:13" hidden="1" x14ac:dyDescent="0.2">
      <c r="A3118" t="s">
        <v>5</v>
      </c>
      <c r="B3118" s="1">
        <v>44394.719050925924</v>
      </c>
      <c r="C3118" s="1">
        <v>44394.727337962962</v>
      </c>
      <c r="D3118">
        <v>11.9333333969116</v>
      </c>
      <c r="E3118">
        <v>159076</v>
      </c>
      <c r="F3118">
        <v>159612</v>
      </c>
      <c r="G3118" t="s">
        <v>44</v>
      </c>
      <c r="H3118" t="s">
        <v>3</v>
      </c>
      <c r="I3118">
        <f>tbl_Fact[[#This Row],[Duration]] / 60</f>
        <v>0.19888888994852666</v>
      </c>
      <c r="J3118">
        <f>IF(OR(G3118="Run Time", G3118="CC (Changeover Cleaning)"), I3118, 0)</f>
        <v>0</v>
      </c>
      <c r="K3118">
        <f>IF(G3118&lt;&gt;"PM (Maintenance)", I3118, 0)</f>
        <v>0.19888888994852666</v>
      </c>
      <c r="L3118" s="5">
        <f>MAX(tbl_Fact[[#This Row],[TotalBiscuitsMade]],tbl_Fact[[#This Row],[GoodMadeBiscuits]])</f>
        <v>159612</v>
      </c>
      <c r="M3118" s="5">
        <f>IF(tbl_Fact[[#This Row],[Operating_Hours]]&gt;0,tbl_Fact[[#This Row],[Operating_Hours]]*51840,0)</f>
        <v>0</v>
      </c>
    </row>
    <row r="3119" spans="1:13" hidden="1" x14ac:dyDescent="0.2">
      <c r="A3119" t="s">
        <v>5</v>
      </c>
      <c r="B3119" s="1">
        <v>44394.727337962962</v>
      </c>
      <c r="C3119" s="1">
        <v>44394.731458333335</v>
      </c>
      <c r="D3119">
        <v>5.9333333969116202</v>
      </c>
      <c r="E3119">
        <v>159331</v>
      </c>
      <c r="F3119">
        <v>159435</v>
      </c>
      <c r="G3119" t="s">
        <v>43</v>
      </c>
      <c r="H3119" t="s">
        <v>3</v>
      </c>
      <c r="I3119">
        <f>tbl_Fact[[#This Row],[Duration]] / 60</f>
        <v>9.8888889948527001E-2</v>
      </c>
      <c r="J3119">
        <f>IF(OR(G3119="Run Time", G3119="CC (Changeover Cleaning)"), I3119, 0)</f>
        <v>9.8888889948527001E-2</v>
      </c>
      <c r="K3119">
        <f>IF(G3119&lt;&gt;"PM (Maintenance)", I3119, 0)</f>
        <v>9.8888889948527001E-2</v>
      </c>
      <c r="L3119" s="5">
        <f>MAX(tbl_Fact[[#This Row],[TotalBiscuitsMade]],tbl_Fact[[#This Row],[GoodMadeBiscuits]])</f>
        <v>159435</v>
      </c>
      <c r="M3119" s="5">
        <f>IF(tbl_Fact[[#This Row],[Operating_Hours]]&gt;0,tbl_Fact[[#This Row],[Operating_Hours]]*51840,0)</f>
        <v>5126.4000549316397</v>
      </c>
    </row>
    <row r="3120" spans="1:13" hidden="1" x14ac:dyDescent="0.2">
      <c r="A3120" t="s">
        <v>5</v>
      </c>
      <c r="B3120" s="1">
        <v>44394.731458333335</v>
      </c>
      <c r="C3120" s="1">
        <v>44394.732893518521</v>
      </c>
      <c r="D3120">
        <v>2.0666666030883798</v>
      </c>
      <c r="E3120">
        <v>160390</v>
      </c>
      <c r="F3120">
        <v>160780</v>
      </c>
      <c r="G3120" t="s">
        <v>44</v>
      </c>
      <c r="H3120" t="s">
        <v>3</v>
      </c>
      <c r="I3120">
        <f>tbl_Fact[[#This Row],[Duration]] / 60</f>
        <v>3.4444443384806331E-2</v>
      </c>
      <c r="J3120">
        <f>IF(OR(G3120="Run Time", G3120="CC (Changeover Cleaning)"), I3120, 0)</f>
        <v>0</v>
      </c>
      <c r="K3120">
        <f>IF(G3120&lt;&gt;"PM (Maintenance)", I3120, 0)</f>
        <v>3.4444443384806331E-2</v>
      </c>
      <c r="L3120" s="5">
        <f>MAX(tbl_Fact[[#This Row],[TotalBiscuitsMade]],tbl_Fact[[#This Row],[GoodMadeBiscuits]])</f>
        <v>160780</v>
      </c>
      <c r="M3120" s="5">
        <f>IF(tbl_Fact[[#This Row],[Operating_Hours]]&gt;0,tbl_Fact[[#This Row],[Operating_Hours]]*51840,0)</f>
        <v>0</v>
      </c>
    </row>
    <row r="3121" spans="1:13" hidden="1" x14ac:dyDescent="0.2">
      <c r="A3121" t="s">
        <v>5</v>
      </c>
      <c r="B3121" s="1">
        <v>44394.732893518521</v>
      </c>
      <c r="C3121" s="1">
        <v>44394.733449074076</v>
      </c>
      <c r="D3121">
        <v>0.80000001192092896</v>
      </c>
      <c r="E3121">
        <v>160405</v>
      </c>
      <c r="F3121">
        <v>160818</v>
      </c>
      <c r="G3121" t="s">
        <v>43</v>
      </c>
      <c r="H3121" t="s">
        <v>3</v>
      </c>
      <c r="I3121">
        <f>tbl_Fact[[#This Row],[Duration]] / 60</f>
        <v>1.3333333532015483E-2</v>
      </c>
      <c r="J3121">
        <f>IF(OR(G3121="Run Time", G3121="CC (Changeover Cleaning)"), I3121, 0)</f>
        <v>1.3333333532015483E-2</v>
      </c>
      <c r="K3121">
        <f>IF(G3121&lt;&gt;"PM (Maintenance)", I3121, 0)</f>
        <v>1.3333333532015483E-2</v>
      </c>
      <c r="L3121" s="5">
        <f>MAX(tbl_Fact[[#This Row],[TotalBiscuitsMade]],tbl_Fact[[#This Row],[GoodMadeBiscuits]])</f>
        <v>160818</v>
      </c>
      <c r="M3121" s="5">
        <f>IF(tbl_Fact[[#This Row],[Operating_Hours]]&gt;0,tbl_Fact[[#This Row],[Operating_Hours]]*51840,0)</f>
        <v>691.20001029968262</v>
      </c>
    </row>
    <row r="3122" spans="1:13" hidden="1" x14ac:dyDescent="0.2">
      <c r="A3122" t="s">
        <v>5</v>
      </c>
      <c r="B3122" s="1">
        <v>44394.733449074076</v>
      </c>
      <c r="C3122" s="1">
        <v>44394.734942129631</v>
      </c>
      <c r="D3122">
        <v>2.1500000953674299</v>
      </c>
      <c r="E3122">
        <v>161772</v>
      </c>
      <c r="F3122">
        <v>162040</v>
      </c>
      <c r="G3122" t="s">
        <v>44</v>
      </c>
      <c r="H3122" t="s">
        <v>3</v>
      </c>
      <c r="I3122">
        <f>tbl_Fact[[#This Row],[Duration]] / 60</f>
        <v>3.5833334922790498E-2</v>
      </c>
      <c r="J3122">
        <f>IF(OR(G3122="Run Time", G3122="CC (Changeover Cleaning)"), I3122, 0)</f>
        <v>0</v>
      </c>
      <c r="K3122">
        <f>IF(G3122&lt;&gt;"PM (Maintenance)", I3122, 0)</f>
        <v>3.5833334922790498E-2</v>
      </c>
      <c r="L3122" s="5">
        <f>MAX(tbl_Fact[[#This Row],[TotalBiscuitsMade]],tbl_Fact[[#This Row],[GoodMadeBiscuits]])</f>
        <v>162040</v>
      </c>
      <c r="M3122" s="5">
        <f>IF(tbl_Fact[[#This Row],[Operating_Hours]]&gt;0,tbl_Fact[[#This Row],[Operating_Hours]]*51840,0)</f>
        <v>0</v>
      </c>
    </row>
    <row r="3123" spans="1:13" hidden="1" x14ac:dyDescent="0.2">
      <c r="A3123" t="s">
        <v>5</v>
      </c>
      <c r="B3123" s="1">
        <v>44394.734942129631</v>
      </c>
      <c r="C3123" s="1">
        <v>44394.736215277779</v>
      </c>
      <c r="D3123">
        <v>1.8333333730697601</v>
      </c>
      <c r="E3123">
        <v>161753</v>
      </c>
      <c r="F3123">
        <v>162151</v>
      </c>
      <c r="G3123" t="s">
        <v>43</v>
      </c>
      <c r="H3123" t="s">
        <v>3</v>
      </c>
      <c r="I3123">
        <f>tbl_Fact[[#This Row],[Duration]] / 60</f>
        <v>3.0555556217829336E-2</v>
      </c>
      <c r="J3123">
        <f>IF(OR(G3123="Run Time", G3123="CC (Changeover Cleaning)"), I3123, 0)</f>
        <v>3.0555556217829336E-2</v>
      </c>
      <c r="K3123">
        <f>IF(G3123&lt;&gt;"PM (Maintenance)", I3123, 0)</f>
        <v>3.0555556217829336E-2</v>
      </c>
      <c r="L3123" s="5">
        <f>MAX(tbl_Fact[[#This Row],[TotalBiscuitsMade]],tbl_Fact[[#This Row],[GoodMadeBiscuits]])</f>
        <v>162151</v>
      </c>
      <c r="M3123" s="5">
        <f>IF(tbl_Fact[[#This Row],[Operating_Hours]]&gt;0,tbl_Fact[[#This Row],[Operating_Hours]]*51840,0)</f>
        <v>1584.0000343322727</v>
      </c>
    </row>
    <row r="3124" spans="1:13" hidden="1" x14ac:dyDescent="0.2">
      <c r="A3124" t="s">
        <v>5</v>
      </c>
      <c r="B3124" s="1">
        <v>44394.736215277779</v>
      </c>
      <c r="C3124" s="1">
        <v>44394.738900462966</v>
      </c>
      <c r="D3124">
        <v>3.86666655540466</v>
      </c>
      <c r="E3124">
        <v>163902</v>
      </c>
      <c r="F3124">
        <v>164525</v>
      </c>
      <c r="G3124" t="s">
        <v>44</v>
      </c>
      <c r="H3124" t="s">
        <v>3</v>
      </c>
      <c r="I3124">
        <f>tbl_Fact[[#This Row],[Duration]] / 60</f>
        <v>6.4444442590077672E-2</v>
      </c>
      <c r="J3124">
        <f>IF(OR(G3124="Run Time", G3124="CC (Changeover Cleaning)"), I3124, 0)</f>
        <v>0</v>
      </c>
      <c r="K3124">
        <f>IF(G3124&lt;&gt;"PM (Maintenance)", I3124, 0)</f>
        <v>6.4444442590077672E-2</v>
      </c>
      <c r="L3124" s="5">
        <f>MAX(tbl_Fact[[#This Row],[TotalBiscuitsMade]],tbl_Fact[[#This Row],[GoodMadeBiscuits]])</f>
        <v>164525</v>
      </c>
      <c r="M3124" s="5">
        <f>IF(tbl_Fact[[#This Row],[Operating_Hours]]&gt;0,tbl_Fact[[#This Row],[Operating_Hours]]*51840,0)</f>
        <v>0</v>
      </c>
    </row>
    <row r="3125" spans="1:13" hidden="1" x14ac:dyDescent="0.2">
      <c r="A3125" t="s">
        <v>10</v>
      </c>
      <c r="B3125" s="1">
        <v>44394.738761574074</v>
      </c>
      <c r="C3125" s="1">
        <v>44394.739259259259</v>
      </c>
      <c r="D3125">
        <v>0.70835000276565596</v>
      </c>
      <c r="E3125">
        <v>0</v>
      </c>
      <c r="F3125">
        <v>454</v>
      </c>
      <c r="G3125" t="s">
        <v>43</v>
      </c>
      <c r="H3125" t="s">
        <v>3</v>
      </c>
      <c r="I3125">
        <f>tbl_Fact[[#This Row],[Duration]] / 60</f>
        <v>1.1805833379427599E-2</v>
      </c>
      <c r="J3125">
        <f>IF(OR(G3125="Run Time", G3125="CC (Changeover Cleaning)"), I3125, 0)</f>
        <v>1.1805833379427599E-2</v>
      </c>
      <c r="K3125">
        <f>IF(G3125&lt;&gt;"PM (Maintenance)", I3125, 0)</f>
        <v>1.1805833379427599E-2</v>
      </c>
      <c r="L3125" s="5">
        <f>MAX(tbl_Fact[[#This Row],[TotalBiscuitsMade]],tbl_Fact[[#This Row],[GoodMadeBiscuits]])</f>
        <v>454</v>
      </c>
      <c r="M3125" s="5">
        <f>IF(tbl_Fact[[#This Row],[Operating_Hours]]&gt;0,tbl_Fact[[#This Row],[Operating_Hours]]*51840,0)</f>
        <v>612.01440238952671</v>
      </c>
    </row>
    <row r="3126" spans="1:13" hidden="1" x14ac:dyDescent="0.2">
      <c r="A3126" t="s">
        <v>5</v>
      </c>
      <c r="B3126" s="1">
        <v>44394.738900462966</v>
      </c>
      <c r="C3126" s="1">
        <v>44394.739560185182</v>
      </c>
      <c r="D3126">
        <v>0.94999998807907104</v>
      </c>
      <c r="E3126">
        <v>164057</v>
      </c>
      <c r="F3126">
        <v>164634</v>
      </c>
      <c r="G3126" t="s">
        <v>43</v>
      </c>
      <c r="H3126" t="s">
        <v>3</v>
      </c>
      <c r="I3126">
        <f>tbl_Fact[[#This Row],[Duration]] / 60</f>
        <v>1.5833333134651184E-2</v>
      </c>
      <c r="J3126">
        <f>IF(OR(G3126="Run Time", G3126="CC (Changeover Cleaning)"), I3126, 0)</f>
        <v>1.5833333134651184E-2</v>
      </c>
      <c r="K3126">
        <f>IF(G3126&lt;&gt;"PM (Maintenance)", I3126, 0)</f>
        <v>1.5833333134651184E-2</v>
      </c>
      <c r="L3126" s="5">
        <f>MAX(tbl_Fact[[#This Row],[TotalBiscuitsMade]],tbl_Fact[[#This Row],[GoodMadeBiscuits]])</f>
        <v>164634</v>
      </c>
      <c r="M3126" s="5">
        <f>IF(tbl_Fact[[#This Row],[Operating_Hours]]&gt;0,tbl_Fact[[#This Row],[Operating_Hours]]*51840,0)</f>
        <v>820.79998970031738</v>
      </c>
    </row>
    <row r="3127" spans="1:13" hidden="1" x14ac:dyDescent="0.2">
      <c r="A3127" t="s">
        <v>10</v>
      </c>
      <c r="B3127" s="1">
        <v>44394.739259259259</v>
      </c>
      <c r="C3127" s="1">
        <v>44394.739282407405</v>
      </c>
      <c r="D3127">
        <v>4.1816666722297703E-2</v>
      </c>
      <c r="E3127">
        <v>0</v>
      </c>
      <c r="F3127">
        <v>20</v>
      </c>
      <c r="G3127" t="s">
        <v>44</v>
      </c>
      <c r="H3127" t="s">
        <v>3</v>
      </c>
      <c r="I3127">
        <f>tbl_Fact[[#This Row],[Duration]] / 60</f>
        <v>6.9694444537162837E-4</v>
      </c>
      <c r="J3127">
        <f>IF(OR(G3127="Run Time", G3127="CC (Changeover Cleaning)"), I3127, 0)</f>
        <v>0</v>
      </c>
      <c r="K3127">
        <f>IF(G3127&lt;&gt;"PM (Maintenance)", I3127, 0)</f>
        <v>6.9694444537162837E-4</v>
      </c>
      <c r="L3127" s="5">
        <f>MAX(tbl_Fact[[#This Row],[TotalBiscuitsMade]],tbl_Fact[[#This Row],[GoodMadeBiscuits]])</f>
        <v>20</v>
      </c>
      <c r="M3127" s="5">
        <f>IF(tbl_Fact[[#This Row],[Operating_Hours]]&gt;0,tbl_Fact[[#This Row],[Operating_Hours]]*51840,0)</f>
        <v>0</v>
      </c>
    </row>
    <row r="3128" spans="1:13" hidden="1" x14ac:dyDescent="0.2">
      <c r="A3128" t="s">
        <v>10</v>
      </c>
      <c r="B3128" s="1">
        <v>44394.739282407405</v>
      </c>
      <c r="C3128" s="1">
        <v>44394.739421296297</v>
      </c>
      <c r="D3128">
        <v>0.19986666738987</v>
      </c>
      <c r="E3128">
        <v>0</v>
      </c>
      <c r="F3128">
        <v>402</v>
      </c>
      <c r="G3128" t="s">
        <v>43</v>
      </c>
      <c r="H3128" t="s">
        <v>3</v>
      </c>
      <c r="I3128">
        <f>tbl_Fact[[#This Row],[Duration]] / 60</f>
        <v>3.3311111231644997E-3</v>
      </c>
      <c r="J3128">
        <f>IF(OR(G3128="Run Time", G3128="CC (Changeover Cleaning)"), I3128, 0)</f>
        <v>3.3311111231644997E-3</v>
      </c>
      <c r="K3128">
        <f>IF(G3128&lt;&gt;"PM (Maintenance)", I3128, 0)</f>
        <v>3.3311111231644997E-3</v>
      </c>
      <c r="L3128" s="5">
        <f>MAX(tbl_Fact[[#This Row],[TotalBiscuitsMade]],tbl_Fact[[#This Row],[GoodMadeBiscuits]])</f>
        <v>402</v>
      </c>
      <c r="M3128" s="5">
        <f>IF(tbl_Fact[[#This Row],[Operating_Hours]]&gt;0,tbl_Fact[[#This Row],[Operating_Hours]]*51840,0)</f>
        <v>172.68480062484767</v>
      </c>
    </row>
    <row r="3129" spans="1:13" hidden="1" x14ac:dyDescent="0.2">
      <c r="A3129" t="s">
        <v>10</v>
      </c>
      <c r="B3129" s="1">
        <v>44394.739421296297</v>
      </c>
      <c r="C3129" s="1">
        <v>44394.782060185185</v>
      </c>
      <c r="D3129">
        <v>61.400234222412102</v>
      </c>
      <c r="E3129">
        <v>0</v>
      </c>
      <c r="F3129">
        <v>180</v>
      </c>
      <c r="G3129" t="s">
        <v>44</v>
      </c>
      <c r="H3129" t="s">
        <v>3</v>
      </c>
      <c r="I3129">
        <f>tbl_Fact[[#This Row],[Duration]] / 60</f>
        <v>1.0233372370402016</v>
      </c>
      <c r="J3129">
        <f>IF(OR(G3129="Run Time", G3129="CC (Changeover Cleaning)"), I3129, 0)</f>
        <v>0</v>
      </c>
      <c r="K3129">
        <f>IF(G3129&lt;&gt;"PM (Maintenance)", I3129, 0)</f>
        <v>1.0233372370402016</v>
      </c>
      <c r="L3129" s="5">
        <f>MAX(tbl_Fact[[#This Row],[TotalBiscuitsMade]],tbl_Fact[[#This Row],[GoodMadeBiscuits]])</f>
        <v>180</v>
      </c>
      <c r="M3129" s="5">
        <f>IF(tbl_Fact[[#This Row],[Operating_Hours]]&gt;0,tbl_Fact[[#This Row],[Operating_Hours]]*51840,0)</f>
        <v>0</v>
      </c>
    </row>
    <row r="3130" spans="1:13" hidden="1" x14ac:dyDescent="0.2">
      <c r="A3130" t="s">
        <v>5</v>
      </c>
      <c r="B3130" s="1">
        <v>44394.739560185182</v>
      </c>
      <c r="C3130" s="1">
        <v>44394.745578703703</v>
      </c>
      <c r="D3130">
        <v>8.6666669845581108</v>
      </c>
      <c r="E3130">
        <v>169873</v>
      </c>
      <c r="F3130">
        <v>170144</v>
      </c>
      <c r="G3130" t="s">
        <v>44</v>
      </c>
      <c r="H3130" t="s">
        <v>3</v>
      </c>
      <c r="I3130">
        <f>tbl_Fact[[#This Row],[Duration]] / 60</f>
        <v>0.14444444974263518</v>
      </c>
      <c r="J3130">
        <f>IF(OR(G3130="Run Time", G3130="CC (Changeover Cleaning)"), I3130, 0)</f>
        <v>0</v>
      </c>
      <c r="K3130">
        <f>IF(G3130&lt;&gt;"PM (Maintenance)", I3130, 0)</f>
        <v>0.14444444974263518</v>
      </c>
      <c r="L3130" s="5">
        <f>MAX(tbl_Fact[[#This Row],[TotalBiscuitsMade]],tbl_Fact[[#This Row],[GoodMadeBiscuits]])</f>
        <v>170144</v>
      </c>
      <c r="M3130" s="5">
        <f>IF(tbl_Fact[[#This Row],[Operating_Hours]]&gt;0,tbl_Fact[[#This Row],[Operating_Hours]]*51840,0)</f>
        <v>0</v>
      </c>
    </row>
    <row r="3131" spans="1:13" hidden="1" x14ac:dyDescent="0.2">
      <c r="A3131" t="s">
        <v>5</v>
      </c>
      <c r="B3131" s="1">
        <v>44394.745578703703</v>
      </c>
      <c r="C3131" s="1">
        <v>44394.746018518519</v>
      </c>
      <c r="D3131">
        <v>0.63333332538604703</v>
      </c>
      <c r="E3131">
        <v>169928</v>
      </c>
      <c r="F3131">
        <v>170199</v>
      </c>
      <c r="G3131" t="s">
        <v>43</v>
      </c>
      <c r="H3131" t="s">
        <v>3</v>
      </c>
      <c r="I3131">
        <f>tbl_Fact[[#This Row],[Duration]] / 60</f>
        <v>1.0555555423100783E-2</v>
      </c>
      <c r="J3131">
        <f>IF(OR(G3131="Run Time", G3131="CC (Changeover Cleaning)"), I3131, 0)</f>
        <v>1.0555555423100783E-2</v>
      </c>
      <c r="K3131">
        <f>IF(G3131&lt;&gt;"PM (Maintenance)", I3131, 0)</f>
        <v>1.0555555423100783E-2</v>
      </c>
      <c r="L3131" s="5">
        <f>MAX(tbl_Fact[[#This Row],[TotalBiscuitsMade]],tbl_Fact[[#This Row],[GoodMadeBiscuits]])</f>
        <v>170199</v>
      </c>
      <c r="M3131" s="5">
        <f>IF(tbl_Fact[[#This Row],[Operating_Hours]]&gt;0,tbl_Fact[[#This Row],[Operating_Hours]]*51840,0)</f>
        <v>547.19999313354458</v>
      </c>
    </row>
    <row r="3132" spans="1:13" hidden="1" x14ac:dyDescent="0.2">
      <c r="A3132" t="s">
        <v>5</v>
      </c>
      <c r="B3132" s="1">
        <v>44394.746018518519</v>
      </c>
      <c r="C3132" s="1">
        <v>44394.746435185189</v>
      </c>
      <c r="D3132">
        <v>0.60000002384185802</v>
      </c>
      <c r="E3132">
        <v>170153</v>
      </c>
      <c r="F3132">
        <v>170312</v>
      </c>
      <c r="G3132" t="s">
        <v>44</v>
      </c>
      <c r="H3132" t="s">
        <v>3</v>
      </c>
      <c r="I3132">
        <f>tbl_Fact[[#This Row],[Duration]] / 60</f>
        <v>1.00000003973643E-2</v>
      </c>
      <c r="J3132">
        <f>IF(OR(G3132="Run Time", G3132="CC (Changeover Cleaning)"), I3132, 0)</f>
        <v>0</v>
      </c>
      <c r="K3132">
        <f>IF(G3132&lt;&gt;"PM (Maintenance)", I3132, 0)</f>
        <v>1.00000003973643E-2</v>
      </c>
      <c r="L3132" s="5">
        <f>MAX(tbl_Fact[[#This Row],[TotalBiscuitsMade]],tbl_Fact[[#This Row],[GoodMadeBiscuits]])</f>
        <v>170312</v>
      </c>
      <c r="M3132" s="5">
        <f>IF(tbl_Fact[[#This Row],[Operating_Hours]]&gt;0,tbl_Fact[[#This Row],[Operating_Hours]]*51840,0)</f>
        <v>0</v>
      </c>
    </row>
    <row r="3133" spans="1:13" hidden="1" x14ac:dyDescent="0.2">
      <c r="A3133" t="s">
        <v>5</v>
      </c>
      <c r="B3133" s="1">
        <v>44394.746435185189</v>
      </c>
      <c r="C3133" s="1">
        <v>44394.746851851851</v>
      </c>
      <c r="D3133">
        <v>0.60000002384185802</v>
      </c>
      <c r="E3133">
        <v>169922</v>
      </c>
      <c r="F3133">
        <v>170601</v>
      </c>
      <c r="G3133" t="s">
        <v>43</v>
      </c>
      <c r="H3133" t="s">
        <v>3</v>
      </c>
      <c r="I3133">
        <f>tbl_Fact[[#This Row],[Duration]] / 60</f>
        <v>1.00000003973643E-2</v>
      </c>
      <c r="J3133">
        <f>IF(OR(G3133="Run Time", G3133="CC (Changeover Cleaning)"), I3133, 0)</f>
        <v>1.00000003973643E-2</v>
      </c>
      <c r="K3133">
        <f>IF(G3133&lt;&gt;"PM (Maintenance)", I3133, 0)</f>
        <v>1.00000003973643E-2</v>
      </c>
      <c r="L3133" s="5">
        <f>MAX(tbl_Fact[[#This Row],[TotalBiscuitsMade]],tbl_Fact[[#This Row],[GoodMadeBiscuits]])</f>
        <v>170601</v>
      </c>
      <c r="M3133" s="5">
        <f>IF(tbl_Fact[[#This Row],[Operating_Hours]]&gt;0,tbl_Fact[[#This Row],[Operating_Hours]]*51840,0)</f>
        <v>518.40002059936535</v>
      </c>
    </row>
    <row r="3134" spans="1:13" hidden="1" x14ac:dyDescent="0.2">
      <c r="A3134" t="s">
        <v>5</v>
      </c>
      <c r="B3134" s="1">
        <v>44394.746851851851</v>
      </c>
      <c r="C3134" s="1">
        <v>44394.747245370374</v>
      </c>
      <c r="D3134">
        <v>0.56666666269302401</v>
      </c>
      <c r="E3134">
        <v>170012</v>
      </c>
      <c r="F3134">
        <v>170434</v>
      </c>
      <c r="G3134" t="s">
        <v>44</v>
      </c>
      <c r="H3134" t="s">
        <v>3</v>
      </c>
      <c r="I3134">
        <f>tbl_Fact[[#This Row],[Duration]] / 60</f>
        <v>9.4444443782170668E-3</v>
      </c>
      <c r="J3134">
        <f>IF(OR(G3134="Run Time", G3134="CC (Changeover Cleaning)"), I3134, 0)</f>
        <v>0</v>
      </c>
      <c r="K3134">
        <f>IF(G3134&lt;&gt;"PM (Maintenance)", I3134, 0)</f>
        <v>9.4444443782170668E-3</v>
      </c>
      <c r="L3134" s="5">
        <f>MAX(tbl_Fact[[#This Row],[TotalBiscuitsMade]],tbl_Fact[[#This Row],[GoodMadeBiscuits]])</f>
        <v>170434</v>
      </c>
      <c r="M3134" s="5">
        <f>IF(tbl_Fact[[#This Row],[Operating_Hours]]&gt;0,tbl_Fact[[#This Row],[Operating_Hours]]*51840,0)</f>
        <v>0</v>
      </c>
    </row>
    <row r="3135" spans="1:13" hidden="1" x14ac:dyDescent="0.2">
      <c r="A3135" t="s">
        <v>5</v>
      </c>
      <c r="B3135" s="1">
        <v>44394.747245370374</v>
      </c>
      <c r="C3135" s="1">
        <v>44394.749502314815</v>
      </c>
      <c r="D3135">
        <v>3.25</v>
      </c>
      <c r="E3135">
        <v>170161</v>
      </c>
      <c r="F3135">
        <v>170560</v>
      </c>
      <c r="G3135" t="s">
        <v>43</v>
      </c>
      <c r="H3135" t="s">
        <v>3</v>
      </c>
      <c r="I3135">
        <f>tbl_Fact[[#This Row],[Duration]] / 60</f>
        <v>5.4166666666666669E-2</v>
      </c>
      <c r="J3135">
        <f>IF(OR(G3135="Run Time", G3135="CC (Changeover Cleaning)"), I3135, 0)</f>
        <v>5.4166666666666669E-2</v>
      </c>
      <c r="K3135">
        <f>IF(G3135&lt;&gt;"PM (Maintenance)", I3135, 0)</f>
        <v>5.4166666666666669E-2</v>
      </c>
      <c r="L3135" s="5">
        <f>MAX(tbl_Fact[[#This Row],[TotalBiscuitsMade]],tbl_Fact[[#This Row],[GoodMadeBiscuits]])</f>
        <v>170560</v>
      </c>
      <c r="M3135" s="5">
        <f>IF(tbl_Fact[[#This Row],[Operating_Hours]]&gt;0,tbl_Fact[[#This Row],[Operating_Hours]]*51840,0)</f>
        <v>2808</v>
      </c>
    </row>
    <row r="3136" spans="1:13" hidden="1" x14ac:dyDescent="0.2">
      <c r="A3136" t="s">
        <v>5</v>
      </c>
      <c r="B3136" s="1">
        <v>44394.749502314815</v>
      </c>
      <c r="C3136" s="1">
        <v>44394.749895833331</v>
      </c>
      <c r="D3136">
        <v>0.56666666269302401</v>
      </c>
      <c r="E3136">
        <v>170302</v>
      </c>
      <c r="F3136">
        <v>170772</v>
      </c>
      <c r="G3136" t="s">
        <v>44</v>
      </c>
      <c r="H3136" t="s">
        <v>3</v>
      </c>
      <c r="I3136">
        <f>tbl_Fact[[#This Row],[Duration]] / 60</f>
        <v>9.4444443782170668E-3</v>
      </c>
      <c r="J3136">
        <f>IF(OR(G3136="Run Time", G3136="CC (Changeover Cleaning)"), I3136, 0)</f>
        <v>0</v>
      </c>
      <c r="K3136">
        <f>IF(G3136&lt;&gt;"PM (Maintenance)", I3136, 0)</f>
        <v>9.4444443782170668E-3</v>
      </c>
      <c r="L3136" s="5">
        <f>MAX(tbl_Fact[[#This Row],[TotalBiscuitsMade]],tbl_Fact[[#This Row],[GoodMadeBiscuits]])</f>
        <v>170772</v>
      </c>
      <c r="M3136" s="5">
        <f>IF(tbl_Fact[[#This Row],[Operating_Hours]]&gt;0,tbl_Fact[[#This Row],[Operating_Hours]]*51840,0)</f>
        <v>0</v>
      </c>
    </row>
    <row r="3137" spans="1:13" hidden="1" x14ac:dyDescent="0.2">
      <c r="A3137" t="s">
        <v>5</v>
      </c>
      <c r="B3137" s="1">
        <v>44394.749895833331</v>
      </c>
      <c r="C3137" s="1">
        <v>44394.751423611109</v>
      </c>
      <c r="D3137">
        <v>2.2000000476837198</v>
      </c>
      <c r="E3137">
        <v>170428</v>
      </c>
      <c r="F3137">
        <v>170945</v>
      </c>
      <c r="G3137" t="s">
        <v>43</v>
      </c>
      <c r="H3137" t="s">
        <v>3</v>
      </c>
      <c r="I3137">
        <f>tbl_Fact[[#This Row],[Duration]] / 60</f>
        <v>3.6666667461395332E-2</v>
      </c>
      <c r="J3137">
        <f>IF(OR(G3137="Run Time", G3137="CC (Changeover Cleaning)"), I3137, 0)</f>
        <v>3.6666667461395332E-2</v>
      </c>
      <c r="K3137">
        <f>IF(G3137&lt;&gt;"PM (Maintenance)", I3137, 0)</f>
        <v>3.6666667461395332E-2</v>
      </c>
      <c r="L3137" s="5">
        <f>MAX(tbl_Fact[[#This Row],[TotalBiscuitsMade]],tbl_Fact[[#This Row],[GoodMadeBiscuits]])</f>
        <v>170945</v>
      </c>
      <c r="M3137" s="5">
        <f>IF(tbl_Fact[[#This Row],[Operating_Hours]]&gt;0,tbl_Fact[[#This Row],[Operating_Hours]]*51840,0)</f>
        <v>1900.8000411987341</v>
      </c>
    </row>
    <row r="3138" spans="1:13" hidden="1" x14ac:dyDescent="0.2">
      <c r="A3138" t="s">
        <v>5</v>
      </c>
      <c r="B3138" s="1">
        <v>44394.751423611109</v>
      </c>
      <c r="C3138" s="1">
        <v>44394.751539351855</v>
      </c>
      <c r="D3138">
        <v>0.16666667163372001</v>
      </c>
      <c r="E3138">
        <v>170394</v>
      </c>
      <c r="F3138">
        <v>170620</v>
      </c>
      <c r="G3138" t="s">
        <v>44</v>
      </c>
      <c r="H3138" t="s">
        <v>3</v>
      </c>
      <c r="I3138">
        <f>tbl_Fact[[#This Row],[Duration]] / 60</f>
        <v>2.7777778605620001E-3</v>
      </c>
      <c r="J3138">
        <f>IF(OR(G3138="Run Time", G3138="CC (Changeover Cleaning)"), I3138, 0)</f>
        <v>0</v>
      </c>
      <c r="K3138">
        <f>IF(G3138&lt;&gt;"PM (Maintenance)", I3138, 0)</f>
        <v>2.7777778605620001E-3</v>
      </c>
      <c r="L3138" s="5">
        <f>MAX(tbl_Fact[[#This Row],[TotalBiscuitsMade]],tbl_Fact[[#This Row],[GoodMadeBiscuits]])</f>
        <v>170620</v>
      </c>
      <c r="M3138" s="5">
        <f>IF(tbl_Fact[[#This Row],[Operating_Hours]]&gt;0,tbl_Fact[[#This Row],[Operating_Hours]]*51840,0)</f>
        <v>0</v>
      </c>
    </row>
    <row r="3139" spans="1:13" hidden="1" x14ac:dyDescent="0.2">
      <c r="A3139" t="s">
        <v>5</v>
      </c>
      <c r="B3139" s="1">
        <v>44394.751539351855</v>
      </c>
      <c r="C3139" s="1">
        <v>44394.780451388891</v>
      </c>
      <c r="D3139">
        <v>41.633335113525398</v>
      </c>
      <c r="E3139">
        <v>170392</v>
      </c>
      <c r="F3139">
        <v>439</v>
      </c>
      <c r="G3139" t="s">
        <v>43</v>
      </c>
      <c r="H3139" t="s">
        <v>3</v>
      </c>
      <c r="I3139">
        <f>tbl_Fact[[#This Row],[Duration]] / 60</f>
        <v>0.69388891855875667</v>
      </c>
      <c r="J3139">
        <f>IF(OR(G3139="Run Time", G3139="CC (Changeover Cleaning)"), I3139, 0)</f>
        <v>0.69388891855875667</v>
      </c>
      <c r="K3139">
        <f>IF(G3139&lt;&gt;"PM (Maintenance)", I3139, 0)</f>
        <v>0.69388891855875667</v>
      </c>
      <c r="L3139" s="5">
        <f>MAX(tbl_Fact[[#This Row],[TotalBiscuitsMade]],tbl_Fact[[#This Row],[GoodMadeBiscuits]])</f>
        <v>170392</v>
      </c>
      <c r="M3139" s="5">
        <f>IF(tbl_Fact[[#This Row],[Operating_Hours]]&gt;0,tbl_Fact[[#This Row],[Operating_Hours]]*51840,0)</f>
        <v>35971.201538085945</v>
      </c>
    </row>
    <row r="3140" spans="1:13" hidden="1" x14ac:dyDescent="0.2">
      <c r="A3140" t="s">
        <v>5</v>
      </c>
      <c r="B3140" s="1">
        <v>44394.780451388891</v>
      </c>
      <c r="C3140" s="1">
        <v>44394.782129629632</v>
      </c>
      <c r="D3140">
        <v>2.4166667461395299</v>
      </c>
      <c r="E3140">
        <v>171809</v>
      </c>
      <c r="F3140">
        <v>1569</v>
      </c>
      <c r="G3140" t="s">
        <v>44</v>
      </c>
      <c r="H3140" t="s">
        <v>3</v>
      </c>
      <c r="I3140">
        <f>tbl_Fact[[#This Row],[Duration]] / 60</f>
        <v>4.0277779102325502E-2</v>
      </c>
      <c r="J3140">
        <f>IF(OR(G3140="Run Time", G3140="CC (Changeover Cleaning)"), I3140, 0)</f>
        <v>0</v>
      </c>
      <c r="K3140">
        <f>IF(G3140&lt;&gt;"PM (Maintenance)", I3140, 0)</f>
        <v>4.0277779102325502E-2</v>
      </c>
      <c r="L3140" s="5">
        <f>MAX(tbl_Fact[[#This Row],[TotalBiscuitsMade]],tbl_Fact[[#This Row],[GoodMadeBiscuits]])</f>
        <v>171809</v>
      </c>
      <c r="M3140" s="5">
        <f>IF(tbl_Fact[[#This Row],[Operating_Hours]]&gt;0,tbl_Fact[[#This Row],[Operating_Hours]]*51840,0)</f>
        <v>0</v>
      </c>
    </row>
    <row r="3141" spans="1:13" hidden="1" x14ac:dyDescent="0.2">
      <c r="A3141" t="s">
        <v>10</v>
      </c>
      <c r="B3141" s="1">
        <v>44394.782060185185</v>
      </c>
      <c r="C3141" s="1">
        <v>44394.793043981481</v>
      </c>
      <c r="D3141">
        <v>15.8084163665771</v>
      </c>
      <c r="E3141">
        <v>0</v>
      </c>
      <c r="F3141">
        <v>273</v>
      </c>
      <c r="G3141" t="s">
        <v>43</v>
      </c>
      <c r="H3141" t="s">
        <v>3</v>
      </c>
      <c r="I3141">
        <f>tbl_Fact[[#This Row],[Duration]] / 60</f>
        <v>0.26347360610961834</v>
      </c>
      <c r="J3141">
        <f>IF(OR(G3141="Run Time", G3141="CC (Changeover Cleaning)"), I3141, 0)</f>
        <v>0.26347360610961834</v>
      </c>
      <c r="K3141">
        <f>IF(G3141&lt;&gt;"PM (Maintenance)", I3141, 0)</f>
        <v>0.26347360610961834</v>
      </c>
      <c r="L3141" s="5">
        <f>MAX(tbl_Fact[[#This Row],[TotalBiscuitsMade]],tbl_Fact[[#This Row],[GoodMadeBiscuits]])</f>
        <v>273</v>
      </c>
      <c r="M3141" s="5">
        <f>IF(tbl_Fact[[#This Row],[Operating_Hours]]&gt;0,tbl_Fact[[#This Row],[Operating_Hours]]*51840,0)</f>
        <v>13658.471740722614</v>
      </c>
    </row>
    <row r="3142" spans="1:13" hidden="1" x14ac:dyDescent="0.2">
      <c r="A3142" t="s">
        <v>5</v>
      </c>
      <c r="B3142" s="1">
        <v>44394.782129629632</v>
      </c>
      <c r="C3142" s="1">
        <v>44394.795069444444</v>
      </c>
      <c r="D3142">
        <v>18.6333332061768</v>
      </c>
      <c r="E3142">
        <v>171790</v>
      </c>
      <c r="F3142">
        <v>1547</v>
      </c>
      <c r="G3142" t="s">
        <v>43</v>
      </c>
      <c r="H3142" t="s">
        <v>3</v>
      </c>
      <c r="I3142">
        <f>tbl_Fact[[#This Row],[Duration]] / 60</f>
        <v>0.31055555343628</v>
      </c>
      <c r="J3142">
        <f>IF(OR(G3142="Run Time", G3142="CC (Changeover Cleaning)"), I3142, 0)</f>
        <v>0.31055555343628</v>
      </c>
      <c r="K3142">
        <f>IF(G3142&lt;&gt;"PM (Maintenance)", I3142, 0)</f>
        <v>0.31055555343628</v>
      </c>
      <c r="L3142" s="5">
        <f>MAX(tbl_Fact[[#This Row],[TotalBiscuitsMade]],tbl_Fact[[#This Row],[GoodMadeBiscuits]])</f>
        <v>171790</v>
      </c>
      <c r="M3142" s="5">
        <f>IF(tbl_Fact[[#This Row],[Operating_Hours]]&gt;0,tbl_Fact[[#This Row],[Operating_Hours]]*51840,0)</f>
        <v>16099.199890136755</v>
      </c>
    </row>
    <row r="3143" spans="1:13" hidden="1" x14ac:dyDescent="0.2">
      <c r="A3143" t="s">
        <v>5</v>
      </c>
      <c r="B3143" s="1">
        <v>44394.782129629632</v>
      </c>
      <c r="C3143" s="1">
        <v>44394.782129629632</v>
      </c>
      <c r="D3143">
        <v>0</v>
      </c>
      <c r="E3143">
        <v>171786</v>
      </c>
      <c r="F3143">
        <v>1472</v>
      </c>
      <c r="G3143" t="s">
        <v>43</v>
      </c>
      <c r="H3143" t="s">
        <v>3</v>
      </c>
      <c r="I3143">
        <f>tbl_Fact[[#This Row],[Duration]] / 60</f>
        <v>0</v>
      </c>
      <c r="J3143">
        <f>IF(OR(G3143="Run Time", G3143="CC (Changeover Cleaning)"), I3143, 0)</f>
        <v>0</v>
      </c>
      <c r="K3143">
        <f>IF(G3143&lt;&gt;"PM (Maintenance)", I3143, 0)</f>
        <v>0</v>
      </c>
      <c r="L3143" s="5">
        <f>MAX(tbl_Fact[[#This Row],[TotalBiscuitsMade]],tbl_Fact[[#This Row],[GoodMadeBiscuits]])</f>
        <v>171786</v>
      </c>
      <c r="M3143" s="5">
        <f>IF(tbl_Fact[[#This Row],[Operating_Hours]]&gt;0,tbl_Fact[[#This Row],[Operating_Hours]]*51840,0)</f>
        <v>0</v>
      </c>
    </row>
    <row r="3144" spans="1:13" hidden="1" x14ac:dyDescent="0.2">
      <c r="A3144" t="s">
        <v>10</v>
      </c>
      <c r="B3144" s="1">
        <v>44394.793043981481</v>
      </c>
      <c r="C3144" s="1">
        <v>44394.793067129627</v>
      </c>
      <c r="D3144">
        <v>3.33166681230068E-2</v>
      </c>
      <c r="E3144">
        <v>0</v>
      </c>
      <c r="F3144">
        <v>318</v>
      </c>
      <c r="G3144" t="s">
        <v>44</v>
      </c>
      <c r="H3144" t="s">
        <v>3</v>
      </c>
      <c r="I3144">
        <f>tbl_Fact[[#This Row],[Duration]] / 60</f>
        <v>5.5527780205011335E-4</v>
      </c>
      <c r="J3144">
        <f>IF(OR(G3144="Run Time", G3144="CC (Changeover Cleaning)"), I3144, 0)</f>
        <v>0</v>
      </c>
      <c r="K3144">
        <f>IF(G3144&lt;&gt;"PM (Maintenance)", I3144, 0)</f>
        <v>5.5527780205011335E-4</v>
      </c>
      <c r="L3144" s="5">
        <f>MAX(tbl_Fact[[#This Row],[TotalBiscuitsMade]],tbl_Fact[[#This Row],[GoodMadeBiscuits]])</f>
        <v>318</v>
      </c>
      <c r="M3144" s="5">
        <f>IF(tbl_Fact[[#This Row],[Operating_Hours]]&gt;0,tbl_Fact[[#This Row],[Operating_Hours]]*51840,0)</f>
        <v>0</v>
      </c>
    </row>
    <row r="3145" spans="1:13" hidden="1" x14ac:dyDescent="0.2">
      <c r="A3145" t="s">
        <v>10</v>
      </c>
      <c r="B3145" s="1">
        <v>44394.793067129627</v>
      </c>
      <c r="C3145" s="1">
        <v>44394.794965277775</v>
      </c>
      <c r="D3145">
        <v>2.7416000366210902</v>
      </c>
      <c r="E3145">
        <v>0</v>
      </c>
      <c r="F3145">
        <v>291</v>
      </c>
      <c r="G3145" t="s">
        <v>43</v>
      </c>
      <c r="H3145" t="s">
        <v>3</v>
      </c>
      <c r="I3145">
        <f>tbl_Fact[[#This Row],[Duration]] / 60</f>
        <v>4.5693333943684834E-2</v>
      </c>
      <c r="J3145">
        <f>IF(OR(G3145="Run Time", G3145="CC (Changeover Cleaning)"), I3145, 0)</f>
        <v>4.5693333943684834E-2</v>
      </c>
      <c r="K3145">
        <f>IF(G3145&lt;&gt;"PM (Maintenance)", I3145, 0)</f>
        <v>4.5693333943684834E-2</v>
      </c>
      <c r="L3145" s="5">
        <f>MAX(tbl_Fact[[#This Row],[TotalBiscuitsMade]],tbl_Fact[[#This Row],[GoodMadeBiscuits]])</f>
        <v>291</v>
      </c>
      <c r="M3145" s="5">
        <f>IF(tbl_Fact[[#This Row],[Operating_Hours]]&gt;0,tbl_Fact[[#This Row],[Operating_Hours]]*51840,0)</f>
        <v>2368.7424316406218</v>
      </c>
    </row>
    <row r="3146" spans="1:13" hidden="1" x14ac:dyDescent="0.2">
      <c r="A3146" t="s">
        <v>10</v>
      </c>
      <c r="B3146" s="1">
        <v>44394.794965277775</v>
      </c>
      <c r="C3146" s="1">
        <v>44395.055312500001</v>
      </c>
      <c r="D3146">
        <v>374.89587402343801</v>
      </c>
      <c r="E3146">
        <v>0</v>
      </c>
      <c r="F3146">
        <v>331</v>
      </c>
      <c r="G3146" t="s">
        <v>44</v>
      </c>
      <c r="H3146" t="s">
        <v>27</v>
      </c>
      <c r="I3146">
        <f>tbl_Fact[[#This Row],[Duration]] / 60</f>
        <v>6.2482645670573005</v>
      </c>
      <c r="J3146">
        <f>IF(OR(G3146="Run Time", G3146="CC (Changeover Cleaning)"), I3146, 0)</f>
        <v>0</v>
      </c>
      <c r="K3146">
        <f>IF(G3146&lt;&gt;"PM (Maintenance)", I3146, 0)</f>
        <v>6.2482645670573005</v>
      </c>
      <c r="L3146" s="5">
        <f>MAX(tbl_Fact[[#This Row],[TotalBiscuitsMade]],tbl_Fact[[#This Row],[GoodMadeBiscuits]])</f>
        <v>331</v>
      </c>
      <c r="M3146" s="5">
        <f>IF(tbl_Fact[[#This Row],[Operating_Hours]]&gt;0,tbl_Fact[[#This Row],[Operating_Hours]]*51840,0)</f>
        <v>0</v>
      </c>
    </row>
    <row r="3147" spans="1:13" hidden="1" x14ac:dyDescent="0.2">
      <c r="A3147" t="s">
        <v>5</v>
      </c>
      <c r="B3147" s="1">
        <v>44394.795069444444</v>
      </c>
      <c r="C3147" s="1">
        <v>44394.796620370369</v>
      </c>
      <c r="D3147">
        <v>2.2333333492279102</v>
      </c>
      <c r="E3147">
        <v>173001</v>
      </c>
      <c r="F3147">
        <v>2622</v>
      </c>
      <c r="G3147" t="s">
        <v>44</v>
      </c>
      <c r="H3147" t="s">
        <v>3</v>
      </c>
      <c r="I3147">
        <f>tbl_Fact[[#This Row],[Duration]] / 60</f>
        <v>3.7222222487131834E-2</v>
      </c>
      <c r="J3147">
        <f>IF(OR(G3147="Run Time", G3147="CC (Changeover Cleaning)"), I3147, 0)</f>
        <v>0</v>
      </c>
      <c r="K3147">
        <f>IF(G3147&lt;&gt;"PM (Maintenance)", I3147, 0)</f>
        <v>3.7222222487131834E-2</v>
      </c>
      <c r="L3147" s="5">
        <f>MAX(tbl_Fact[[#This Row],[TotalBiscuitsMade]],tbl_Fact[[#This Row],[GoodMadeBiscuits]])</f>
        <v>173001</v>
      </c>
      <c r="M3147" s="5">
        <f>IF(tbl_Fact[[#This Row],[Operating_Hours]]&gt;0,tbl_Fact[[#This Row],[Operating_Hours]]*51840,0)</f>
        <v>0</v>
      </c>
    </row>
    <row r="3148" spans="1:13" hidden="1" x14ac:dyDescent="0.2">
      <c r="A3148" t="s">
        <v>5</v>
      </c>
      <c r="B3148" s="1">
        <v>44394.796620370369</v>
      </c>
      <c r="C3148" s="1">
        <v>44394.798148148147</v>
      </c>
      <c r="D3148">
        <v>2.2000000476837198</v>
      </c>
      <c r="E3148">
        <v>172932</v>
      </c>
      <c r="F3148">
        <v>2724</v>
      </c>
      <c r="G3148" t="s">
        <v>43</v>
      </c>
      <c r="H3148" t="s">
        <v>3</v>
      </c>
      <c r="I3148">
        <f>tbl_Fact[[#This Row],[Duration]] / 60</f>
        <v>3.6666667461395332E-2</v>
      </c>
      <c r="J3148">
        <f>IF(OR(G3148="Run Time", G3148="CC (Changeover Cleaning)"), I3148, 0)</f>
        <v>3.6666667461395332E-2</v>
      </c>
      <c r="K3148">
        <f>IF(G3148&lt;&gt;"PM (Maintenance)", I3148, 0)</f>
        <v>3.6666667461395332E-2</v>
      </c>
      <c r="L3148" s="5">
        <f>MAX(tbl_Fact[[#This Row],[TotalBiscuitsMade]],tbl_Fact[[#This Row],[GoodMadeBiscuits]])</f>
        <v>172932</v>
      </c>
      <c r="M3148" s="5">
        <f>IF(tbl_Fact[[#This Row],[Operating_Hours]]&gt;0,tbl_Fact[[#This Row],[Operating_Hours]]*51840,0)</f>
        <v>1900.8000411987341</v>
      </c>
    </row>
    <row r="3149" spans="1:13" hidden="1" x14ac:dyDescent="0.2">
      <c r="A3149" t="s">
        <v>5</v>
      </c>
      <c r="B3149" s="1">
        <v>44394.798148148147</v>
      </c>
      <c r="C3149" s="1">
        <v>44394.798171296294</v>
      </c>
      <c r="D3149">
        <v>3.3333335071802098E-2</v>
      </c>
      <c r="E3149">
        <v>173056</v>
      </c>
      <c r="F3149">
        <v>2897</v>
      </c>
      <c r="G3149" t="s">
        <v>44</v>
      </c>
      <c r="H3149" t="s">
        <v>3</v>
      </c>
      <c r="I3149">
        <f>tbl_Fact[[#This Row],[Duration]] / 60</f>
        <v>5.5555558453003495E-4</v>
      </c>
      <c r="J3149">
        <f>IF(OR(G3149="Run Time", G3149="CC (Changeover Cleaning)"), I3149, 0)</f>
        <v>0</v>
      </c>
      <c r="K3149">
        <f>IF(G3149&lt;&gt;"PM (Maintenance)", I3149, 0)</f>
        <v>5.5555558453003495E-4</v>
      </c>
      <c r="L3149" s="5">
        <f>MAX(tbl_Fact[[#This Row],[TotalBiscuitsMade]],tbl_Fact[[#This Row],[GoodMadeBiscuits]])</f>
        <v>173056</v>
      </c>
      <c r="M3149" s="5">
        <f>IF(tbl_Fact[[#This Row],[Operating_Hours]]&gt;0,tbl_Fact[[#This Row],[Operating_Hours]]*51840,0)</f>
        <v>0</v>
      </c>
    </row>
    <row r="3150" spans="1:13" hidden="1" x14ac:dyDescent="0.2">
      <c r="A3150" t="s">
        <v>5</v>
      </c>
      <c r="B3150" s="1">
        <v>44394.798171296294</v>
      </c>
      <c r="C3150" s="1">
        <v>44394.798252314817</v>
      </c>
      <c r="D3150">
        <v>0.116666667163372</v>
      </c>
      <c r="E3150">
        <v>172936</v>
      </c>
      <c r="F3150">
        <v>2667</v>
      </c>
      <c r="G3150" t="s">
        <v>43</v>
      </c>
      <c r="H3150" t="s">
        <v>3</v>
      </c>
      <c r="I3150">
        <f>tbl_Fact[[#This Row],[Duration]] / 60</f>
        <v>1.9444444527228666E-3</v>
      </c>
      <c r="J3150">
        <f>IF(OR(G3150="Run Time", G3150="CC (Changeover Cleaning)"), I3150, 0)</f>
        <v>1.9444444527228666E-3</v>
      </c>
      <c r="K3150">
        <f>IF(G3150&lt;&gt;"PM (Maintenance)", I3150, 0)</f>
        <v>1.9444444527228666E-3</v>
      </c>
      <c r="L3150" s="5">
        <f>MAX(tbl_Fact[[#This Row],[TotalBiscuitsMade]],tbl_Fact[[#This Row],[GoodMadeBiscuits]])</f>
        <v>172936</v>
      </c>
      <c r="M3150" s="5">
        <f>IF(tbl_Fact[[#This Row],[Operating_Hours]]&gt;0,tbl_Fact[[#This Row],[Operating_Hours]]*51840,0)</f>
        <v>100.8000004291534</v>
      </c>
    </row>
    <row r="3151" spans="1:13" hidden="1" x14ac:dyDescent="0.2">
      <c r="A3151" t="s">
        <v>5</v>
      </c>
      <c r="B3151" s="1">
        <v>44394.798252314817</v>
      </c>
      <c r="C3151" s="1">
        <v>44394.799837962964</v>
      </c>
      <c r="D3151">
        <v>2.2833333015441899</v>
      </c>
      <c r="E3151">
        <v>173982</v>
      </c>
      <c r="F3151">
        <v>4037</v>
      </c>
      <c r="G3151" t="s">
        <v>44</v>
      </c>
      <c r="H3151" t="s">
        <v>3</v>
      </c>
      <c r="I3151">
        <f>tbl_Fact[[#This Row],[Duration]] / 60</f>
        <v>3.8055555025736501E-2</v>
      </c>
      <c r="J3151">
        <f>IF(OR(G3151="Run Time", G3151="CC (Changeover Cleaning)"), I3151, 0)</f>
        <v>0</v>
      </c>
      <c r="K3151">
        <f>IF(G3151&lt;&gt;"PM (Maintenance)", I3151, 0)</f>
        <v>3.8055555025736501E-2</v>
      </c>
      <c r="L3151" s="5">
        <f>MAX(tbl_Fact[[#This Row],[TotalBiscuitsMade]],tbl_Fact[[#This Row],[GoodMadeBiscuits]])</f>
        <v>173982</v>
      </c>
      <c r="M3151" s="5">
        <f>IF(tbl_Fact[[#This Row],[Operating_Hours]]&gt;0,tbl_Fact[[#This Row],[Operating_Hours]]*51840,0)</f>
        <v>0</v>
      </c>
    </row>
    <row r="3152" spans="1:13" hidden="1" x14ac:dyDescent="0.2">
      <c r="A3152" t="s">
        <v>5</v>
      </c>
      <c r="B3152" s="1">
        <v>44394.799837962964</v>
      </c>
      <c r="C3152" s="1">
        <v>44394.80097222222</v>
      </c>
      <c r="D3152">
        <v>1.63333332538605</v>
      </c>
      <c r="E3152">
        <v>173988</v>
      </c>
      <c r="F3152">
        <v>4090</v>
      </c>
      <c r="G3152" t="s">
        <v>43</v>
      </c>
      <c r="H3152" t="s">
        <v>3</v>
      </c>
      <c r="I3152">
        <f>tbl_Fact[[#This Row],[Duration]] / 60</f>
        <v>2.72222220897675E-2</v>
      </c>
      <c r="J3152">
        <f>IF(OR(G3152="Run Time", G3152="CC (Changeover Cleaning)"), I3152, 0)</f>
        <v>2.72222220897675E-2</v>
      </c>
      <c r="K3152">
        <f>IF(G3152&lt;&gt;"PM (Maintenance)", I3152, 0)</f>
        <v>2.72222220897675E-2</v>
      </c>
      <c r="L3152" s="5">
        <f>MAX(tbl_Fact[[#This Row],[TotalBiscuitsMade]],tbl_Fact[[#This Row],[GoodMadeBiscuits]])</f>
        <v>173988</v>
      </c>
      <c r="M3152" s="5">
        <f>IF(tbl_Fact[[#This Row],[Operating_Hours]]&gt;0,tbl_Fact[[#This Row],[Operating_Hours]]*51840,0)</f>
        <v>1411.1999931335472</v>
      </c>
    </row>
    <row r="3153" spans="1:13" hidden="1" x14ac:dyDescent="0.2">
      <c r="A3153" t="s">
        <v>5</v>
      </c>
      <c r="B3153" s="1">
        <v>44394.80097222222</v>
      </c>
      <c r="C3153" s="1">
        <v>44394.801469907405</v>
      </c>
      <c r="D3153">
        <v>0.71666663885116599</v>
      </c>
      <c r="E3153">
        <v>174174</v>
      </c>
      <c r="F3153">
        <v>4240</v>
      </c>
      <c r="G3153" t="s">
        <v>44</v>
      </c>
      <c r="H3153" t="s">
        <v>3</v>
      </c>
      <c r="I3153">
        <f>tbl_Fact[[#This Row],[Duration]] / 60</f>
        <v>1.1944443980852766E-2</v>
      </c>
      <c r="J3153">
        <f>IF(OR(G3153="Run Time", G3153="CC (Changeover Cleaning)"), I3153, 0)</f>
        <v>0</v>
      </c>
      <c r="K3153">
        <f>IF(G3153&lt;&gt;"PM (Maintenance)", I3153, 0)</f>
        <v>1.1944443980852766E-2</v>
      </c>
      <c r="L3153" s="5">
        <f>MAX(tbl_Fact[[#This Row],[TotalBiscuitsMade]],tbl_Fact[[#This Row],[GoodMadeBiscuits]])</f>
        <v>174174</v>
      </c>
      <c r="M3153" s="5">
        <f>IF(tbl_Fact[[#This Row],[Operating_Hours]]&gt;0,tbl_Fact[[#This Row],[Operating_Hours]]*51840,0)</f>
        <v>0</v>
      </c>
    </row>
    <row r="3154" spans="1:13" hidden="1" x14ac:dyDescent="0.2">
      <c r="A3154" t="s">
        <v>5</v>
      </c>
      <c r="B3154" s="1">
        <v>44394.801469907405</v>
      </c>
      <c r="C3154" s="1">
        <v>44394.803368055553</v>
      </c>
      <c r="D3154">
        <v>2.7333333492279102</v>
      </c>
      <c r="E3154">
        <v>174456</v>
      </c>
      <c r="F3154">
        <v>4238</v>
      </c>
      <c r="G3154" t="s">
        <v>43</v>
      </c>
      <c r="H3154" t="s">
        <v>3</v>
      </c>
      <c r="I3154">
        <f>tbl_Fact[[#This Row],[Duration]] / 60</f>
        <v>4.5555555820465173E-2</v>
      </c>
      <c r="J3154">
        <f>IF(OR(G3154="Run Time", G3154="CC (Changeover Cleaning)"), I3154, 0)</f>
        <v>4.5555555820465173E-2</v>
      </c>
      <c r="K3154">
        <f>IF(G3154&lt;&gt;"PM (Maintenance)", I3154, 0)</f>
        <v>4.5555555820465173E-2</v>
      </c>
      <c r="L3154" s="5">
        <f>MAX(tbl_Fact[[#This Row],[TotalBiscuitsMade]],tbl_Fact[[#This Row],[GoodMadeBiscuits]])</f>
        <v>174456</v>
      </c>
      <c r="M3154" s="5">
        <f>IF(tbl_Fact[[#This Row],[Operating_Hours]]&gt;0,tbl_Fact[[#This Row],[Operating_Hours]]*51840,0)</f>
        <v>2361.6000137329147</v>
      </c>
    </row>
    <row r="3155" spans="1:13" hidden="1" x14ac:dyDescent="0.2">
      <c r="A3155" t="s">
        <v>5</v>
      </c>
      <c r="B3155" s="1">
        <v>44394.803368055553</v>
      </c>
      <c r="C3155" s="1">
        <v>44394.815451388888</v>
      </c>
      <c r="D3155">
        <v>17.399999618530298</v>
      </c>
      <c r="E3155">
        <v>186404</v>
      </c>
      <c r="F3155">
        <v>16373</v>
      </c>
      <c r="G3155" t="s">
        <v>44</v>
      </c>
      <c r="H3155" t="s">
        <v>3</v>
      </c>
      <c r="I3155">
        <f>tbl_Fact[[#This Row],[Duration]] / 60</f>
        <v>0.28999999364217166</v>
      </c>
      <c r="J3155">
        <f>IF(OR(G3155="Run Time", G3155="CC (Changeover Cleaning)"), I3155, 0)</f>
        <v>0</v>
      </c>
      <c r="K3155">
        <f>IF(G3155&lt;&gt;"PM (Maintenance)", I3155, 0)</f>
        <v>0.28999999364217166</v>
      </c>
      <c r="L3155" s="5">
        <f>MAX(tbl_Fact[[#This Row],[TotalBiscuitsMade]],tbl_Fact[[#This Row],[GoodMadeBiscuits]])</f>
        <v>186404</v>
      </c>
      <c r="M3155" s="5">
        <f>IF(tbl_Fact[[#This Row],[Operating_Hours]]&gt;0,tbl_Fact[[#This Row],[Operating_Hours]]*51840,0)</f>
        <v>0</v>
      </c>
    </row>
    <row r="3156" spans="1:13" hidden="1" x14ac:dyDescent="0.2">
      <c r="A3156" t="s">
        <v>5</v>
      </c>
      <c r="B3156" s="1">
        <v>44394.815451388888</v>
      </c>
      <c r="C3156" s="1">
        <v>44394.815844907411</v>
      </c>
      <c r="D3156">
        <v>0.56666666269302401</v>
      </c>
      <c r="E3156">
        <v>186769</v>
      </c>
      <c r="F3156">
        <v>16704</v>
      </c>
      <c r="G3156" t="s">
        <v>43</v>
      </c>
      <c r="H3156" t="s">
        <v>3</v>
      </c>
      <c r="I3156">
        <f>tbl_Fact[[#This Row],[Duration]] / 60</f>
        <v>9.4444443782170668E-3</v>
      </c>
      <c r="J3156">
        <f>IF(OR(G3156="Run Time", G3156="CC (Changeover Cleaning)"), I3156, 0)</f>
        <v>9.4444443782170668E-3</v>
      </c>
      <c r="K3156">
        <f>IF(G3156&lt;&gt;"PM (Maintenance)", I3156, 0)</f>
        <v>9.4444443782170668E-3</v>
      </c>
      <c r="L3156" s="5">
        <f>MAX(tbl_Fact[[#This Row],[TotalBiscuitsMade]],tbl_Fact[[#This Row],[GoodMadeBiscuits]])</f>
        <v>186769</v>
      </c>
      <c r="M3156" s="5">
        <f>IF(tbl_Fact[[#This Row],[Operating_Hours]]&gt;0,tbl_Fact[[#This Row],[Operating_Hours]]*51840,0)</f>
        <v>489.59999656677275</v>
      </c>
    </row>
    <row r="3157" spans="1:13" hidden="1" x14ac:dyDescent="0.2">
      <c r="A3157" t="s">
        <v>5</v>
      </c>
      <c r="B3157" s="1">
        <v>44394.815844907411</v>
      </c>
      <c r="C3157" s="1">
        <v>44394.822048611109</v>
      </c>
      <c r="D3157">
        <v>8.9333333969116193</v>
      </c>
      <c r="E3157">
        <v>192815</v>
      </c>
      <c r="F3157">
        <v>22589</v>
      </c>
      <c r="G3157" t="s">
        <v>44</v>
      </c>
      <c r="H3157" t="s">
        <v>3</v>
      </c>
      <c r="I3157">
        <f>tbl_Fact[[#This Row],[Duration]] / 60</f>
        <v>0.14888888994852698</v>
      </c>
      <c r="J3157">
        <f>IF(OR(G3157="Run Time", G3157="CC (Changeover Cleaning)"), I3157, 0)</f>
        <v>0</v>
      </c>
      <c r="K3157">
        <f>IF(G3157&lt;&gt;"PM (Maintenance)", I3157, 0)</f>
        <v>0.14888888994852698</v>
      </c>
      <c r="L3157" s="5">
        <f>MAX(tbl_Fact[[#This Row],[TotalBiscuitsMade]],tbl_Fact[[#This Row],[GoodMadeBiscuits]])</f>
        <v>192815</v>
      </c>
      <c r="M3157" s="5">
        <f>IF(tbl_Fact[[#This Row],[Operating_Hours]]&gt;0,tbl_Fact[[#This Row],[Operating_Hours]]*51840,0)</f>
        <v>0</v>
      </c>
    </row>
    <row r="3158" spans="1:13" hidden="1" x14ac:dyDescent="0.2">
      <c r="A3158" t="s">
        <v>5</v>
      </c>
      <c r="B3158" s="1">
        <v>44394.822048611109</v>
      </c>
      <c r="C3158" s="1">
        <v>44394.824965277781</v>
      </c>
      <c r="D3158">
        <v>4.1999998092651403</v>
      </c>
      <c r="E3158">
        <v>192650</v>
      </c>
      <c r="F3158">
        <v>22587</v>
      </c>
      <c r="G3158" t="s">
        <v>43</v>
      </c>
      <c r="H3158" t="s">
        <v>3</v>
      </c>
      <c r="I3158">
        <f>tbl_Fact[[#This Row],[Duration]] / 60</f>
        <v>6.9999996821085667E-2</v>
      </c>
      <c r="J3158">
        <f>IF(OR(G3158="Run Time", G3158="CC (Changeover Cleaning)"), I3158, 0)</f>
        <v>6.9999996821085667E-2</v>
      </c>
      <c r="K3158">
        <f>IF(G3158&lt;&gt;"PM (Maintenance)", I3158, 0)</f>
        <v>6.9999996821085667E-2</v>
      </c>
      <c r="L3158" s="5">
        <f>MAX(tbl_Fact[[#This Row],[TotalBiscuitsMade]],tbl_Fact[[#This Row],[GoodMadeBiscuits]])</f>
        <v>192650</v>
      </c>
      <c r="M3158" s="5">
        <f>IF(tbl_Fact[[#This Row],[Operating_Hours]]&gt;0,tbl_Fact[[#This Row],[Operating_Hours]]*51840,0)</f>
        <v>3628.7998352050809</v>
      </c>
    </row>
    <row r="3159" spans="1:13" hidden="1" x14ac:dyDescent="0.2">
      <c r="A3159" t="s">
        <v>5</v>
      </c>
      <c r="B3159" s="1">
        <v>44394.824965277781</v>
      </c>
      <c r="C3159" s="1">
        <v>44394.824988425928</v>
      </c>
      <c r="D3159">
        <v>3.3333335071802098E-2</v>
      </c>
      <c r="E3159">
        <v>192536</v>
      </c>
      <c r="F3159">
        <v>22557</v>
      </c>
      <c r="G3159" t="s">
        <v>44</v>
      </c>
      <c r="H3159" t="s">
        <v>3</v>
      </c>
      <c r="I3159">
        <f>tbl_Fact[[#This Row],[Duration]] / 60</f>
        <v>5.5555558453003495E-4</v>
      </c>
      <c r="J3159">
        <f>IF(OR(G3159="Run Time", G3159="CC (Changeover Cleaning)"), I3159, 0)</f>
        <v>0</v>
      </c>
      <c r="K3159">
        <f>IF(G3159&lt;&gt;"PM (Maintenance)", I3159, 0)</f>
        <v>5.5555558453003495E-4</v>
      </c>
      <c r="L3159" s="5">
        <f>MAX(tbl_Fact[[#This Row],[TotalBiscuitsMade]],tbl_Fact[[#This Row],[GoodMadeBiscuits]])</f>
        <v>192536</v>
      </c>
      <c r="M3159" s="5">
        <f>IF(tbl_Fact[[#This Row],[Operating_Hours]]&gt;0,tbl_Fact[[#This Row],[Operating_Hours]]*51840,0)</f>
        <v>0</v>
      </c>
    </row>
    <row r="3160" spans="1:13" hidden="1" x14ac:dyDescent="0.2">
      <c r="A3160" t="s">
        <v>5</v>
      </c>
      <c r="B3160" s="1">
        <v>44394.824988425928</v>
      </c>
      <c r="C3160" s="1">
        <v>44394.825381944444</v>
      </c>
      <c r="D3160">
        <v>0.56666666269302401</v>
      </c>
      <c r="E3160">
        <v>192505</v>
      </c>
      <c r="F3160">
        <v>22672</v>
      </c>
      <c r="G3160" t="s">
        <v>43</v>
      </c>
      <c r="H3160" t="s">
        <v>3</v>
      </c>
      <c r="I3160">
        <f>tbl_Fact[[#This Row],[Duration]] / 60</f>
        <v>9.4444443782170668E-3</v>
      </c>
      <c r="J3160">
        <f>IF(OR(G3160="Run Time", G3160="CC (Changeover Cleaning)"), I3160, 0)</f>
        <v>9.4444443782170668E-3</v>
      </c>
      <c r="K3160">
        <f>IF(G3160&lt;&gt;"PM (Maintenance)", I3160, 0)</f>
        <v>9.4444443782170668E-3</v>
      </c>
      <c r="L3160" s="5">
        <f>MAX(tbl_Fact[[#This Row],[TotalBiscuitsMade]],tbl_Fact[[#This Row],[GoodMadeBiscuits]])</f>
        <v>192505</v>
      </c>
      <c r="M3160" s="5">
        <f>IF(tbl_Fact[[#This Row],[Operating_Hours]]&gt;0,tbl_Fact[[#This Row],[Operating_Hours]]*51840,0)</f>
        <v>489.59999656677275</v>
      </c>
    </row>
    <row r="3161" spans="1:13" hidden="1" x14ac:dyDescent="0.2">
      <c r="A3161" t="s">
        <v>5</v>
      </c>
      <c r="B3161" s="1">
        <v>44394.825381944444</v>
      </c>
      <c r="C3161" s="1">
        <v>44394.826689814814</v>
      </c>
      <c r="D3161">
        <v>1.88333332538605</v>
      </c>
      <c r="E3161">
        <v>193512</v>
      </c>
      <c r="F3161">
        <v>23744</v>
      </c>
      <c r="G3161" t="s">
        <v>44</v>
      </c>
      <c r="H3161" t="s">
        <v>3</v>
      </c>
      <c r="I3161">
        <f>tbl_Fact[[#This Row],[Duration]] / 60</f>
        <v>3.1388888756434169E-2</v>
      </c>
      <c r="J3161">
        <f>IF(OR(G3161="Run Time", G3161="CC (Changeover Cleaning)"), I3161, 0)</f>
        <v>0</v>
      </c>
      <c r="K3161">
        <f>IF(G3161&lt;&gt;"PM (Maintenance)", I3161, 0)</f>
        <v>3.1388888756434169E-2</v>
      </c>
      <c r="L3161" s="5">
        <f>MAX(tbl_Fact[[#This Row],[TotalBiscuitsMade]],tbl_Fact[[#This Row],[GoodMadeBiscuits]])</f>
        <v>193512</v>
      </c>
      <c r="M3161" s="5">
        <f>IF(tbl_Fact[[#This Row],[Operating_Hours]]&gt;0,tbl_Fact[[#This Row],[Operating_Hours]]*51840,0)</f>
        <v>0</v>
      </c>
    </row>
    <row r="3162" spans="1:13" hidden="1" x14ac:dyDescent="0.2">
      <c r="A3162" t="s">
        <v>5</v>
      </c>
      <c r="B3162" s="1">
        <v>44394.826689814814</v>
      </c>
      <c r="C3162" s="1">
        <v>44394.827708333331</v>
      </c>
      <c r="D3162">
        <v>1.4666666984558101</v>
      </c>
      <c r="E3162">
        <v>193565</v>
      </c>
      <c r="F3162">
        <v>23573</v>
      </c>
      <c r="G3162" t="s">
        <v>43</v>
      </c>
      <c r="H3162" t="s">
        <v>3</v>
      </c>
      <c r="I3162">
        <f>tbl_Fact[[#This Row],[Duration]] / 60</f>
        <v>2.4444444974263502E-2</v>
      </c>
      <c r="J3162">
        <f>IF(OR(G3162="Run Time", G3162="CC (Changeover Cleaning)"), I3162, 0)</f>
        <v>2.4444444974263502E-2</v>
      </c>
      <c r="K3162">
        <f>IF(G3162&lt;&gt;"PM (Maintenance)", I3162, 0)</f>
        <v>2.4444444974263502E-2</v>
      </c>
      <c r="L3162" s="5">
        <f>MAX(tbl_Fact[[#This Row],[TotalBiscuitsMade]],tbl_Fact[[#This Row],[GoodMadeBiscuits]])</f>
        <v>193565</v>
      </c>
      <c r="M3162" s="5">
        <f>IF(tbl_Fact[[#This Row],[Operating_Hours]]&gt;0,tbl_Fact[[#This Row],[Operating_Hours]]*51840,0)</f>
        <v>1267.2000274658199</v>
      </c>
    </row>
    <row r="3163" spans="1:13" hidden="1" x14ac:dyDescent="0.2">
      <c r="A3163" t="s">
        <v>5</v>
      </c>
      <c r="B3163" s="1">
        <v>44394.827708333331</v>
      </c>
      <c r="C3163" s="1">
        <v>44394.828206018516</v>
      </c>
      <c r="D3163">
        <v>0.71666663885116599</v>
      </c>
      <c r="E3163">
        <v>193785</v>
      </c>
      <c r="F3163">
        <v>23759</v>
      </c>
      <c r="G3163" t="s">
        <v>44</v>
      </c>
      <c r="H3163" t="s">
        <v>3</v>
      </c>
      <c r="I3163">
        <f>tbl_Fact[[#This Row],[Duration]] / 60</f>
        <v>1.1944443980852766E-2</v>
      </c>
      <c r="J3163">
        <f>IF(OR(G3163="Run Time", G3163="CC (Changeover Cleaning)"), I3163, 0)</f>
        <v>0</v>
      </c>
      <c r="K3163">
        <f>IF(G3163&lt;&gt;"PM (Maintenance)", I3163, 0)</f>
        <v>1.1944443980852766E-2</v>
      </c>
      <c r="L3163" s="5">
        <f>MAX(tbl_Fact[[#This Row],[TotalBiscuitsMade]],tbl_Fact[[#This Row],[GoodMadeBiscuits]])</f>
        <v>193785</v>
      </c>
      <c r="M3163" s="5">
        <f>IF(tbl_Fact[[#This Row],[Operating_Hours]]&gt;0,tbl_Fact[[#This Row],[Operating_Hours]]*51840,0)</f>
        <v>0</v>
      </c>
    </row>
    <row r="3164" spans="1:13" hidden="1" x14ac:dyDescent="0.2">
      <c r="A3164" t="s">
        <v>5</v>
      </c>
      <c r="B3164" s="1">
        <v>44394.828206018516</v>
      </c>
      <c r="C3164" s="1">
        <v>44394.829270833332</v>
      </c>
      <c r="D3164">
        <v>1.5333333015441899</v>
      </c>
      <c r="E3164">
        <v>193864</v>
      </c>
      <c r="F3164">
        <v>23775</v>
      </c>
      <c r="G3164" t="s">
        <v>43</v>
      </c>
      <c r="H3164" t="s">
        <v>3</v>
      </c>
      <c r="I3164">
        <f>tbl_Fact[[#This Row],[Duration]] / 60</f>
        <v>2.5555555025736497E-2</v>
      </c>
      <c r="J3164">
        <f>IF(OR(G3164="Run Time", G3164="CC (Changeover Cleaning)"), I3164, 0)</f>
        <v>2.5555555025736497E-2</v>
      </c>
      <c r="K3164">
        <f>IF(G3164&lt;&gt;"PM (Maintenance)", I3164, 0)</f>
        <v>2.5555555025736497E-2</v>
      </c>
      <c r="L3164" s="5">
        <f>MAX(tbl_Fact[[#This Row],[TotalBiscuitsMade]],tbl_Fact[[#This Row],[GoodMadeBiscuits]])</f>
        <v>193864</v>
      </c>
      <c r="M3164" s="5">
        <f>IF(tbl_Fact[[#This Row],[Operating_Hours]]&gt;0,tbl_Fact[[#This Row],[Operating_Hours]]*51840,0)</f>
        <v>1324.7999725341799</v>
      </c>
    </row>
    <row r="3165" spans="1:13" hidden="1" x14ac:dyDescent="0.2">
      <c r="A3165" t="s">
        <v>5</v>
      </c>
      <c r="B3165" s="1">
        <v>44394.829270833332</v>
      </c>
      <c r="C3165" s="1">
        <v>44394.842893518522</v>
      </c>
      <c r="D3165">
        <v>19.6166667938232</v>
      </c>
      <c r="E3165">
        <v>207856</v>
      </c>
      <c r="F3165">
        <v>37456</v>
      </c>
      <c r="G3165" t="s">
        <v>44</v>
      </c>
      <c r="H3165" t="s">
        <v>3</v>
      </c>
      <c r="I3165">
        <f>tbl_Fact[[#This Row],[Duration]] / 60</f>
        <v>0.32694444656372001</v>
      </c>
      <c r="J3165">
        <f>IF(OR(G3165="Run Time", G3165="CC (Changeover Cleaning)"), I3165, 0)</f>
        <v>0</v>
      </c>
      <c r="K3165">
        <f>IF(G3165&lt;&gt;"PM (Maintenance)", I3165, 0)</f>
        <v>0.32694444656372001</v>
      </c>
      <c r="L3165" s="5">
        <f>MAX(tbl_Fact[[#This Row],[TotalBiscuitsMade]],tbl_Fact[[#This Row],[GoodMadeBiscuits]])</f>
        <v>207856</v>
      </c>
      <c r="M3165" s="5">
        <f>IF(tbl_Fact[[#This Row],[Operating_Hours]]&gt;0,tbl_Fact[[#This Row],[Operating_Hours]]*51840,0)</f>
        <v>0</v>
      </c>
    </row>
    <row r="3166" spans="1:13" hidden="1" x14ac:dyDescent="0.2">
      <c r="A3166" t="s">
        <v>5</v>
      </c>
      <c r="B3166" s="1">
        <v>44394.842893518522</v>
      </c>
      <c r="C3166" s="1">
        <v>44394.843495370369</v>
      </c>
      <c r="D3166">
        <v>0.86666667461395297</v>
      </c>
      <c r="E3166">
        <v>207679</v>
      </c>
      <c r="F3166">
        <v>37674</v>
      </c>
      <c r="G3166" t="s">
        <v>43</v>
      </c>
      <c r="H3166" t="s">
        <v>3</v>
      </c>
      <c r="I3166">
        <f>tbl_Fact[[#This Row],[Duration]] / 60</f>
        <v>1.4444444576899217E-2</v>
      </c>
      <c r="J3166">
        <f>IF(OR(G3166="Run Time", G3166="CC (Changeover Cleaning)"), I3166, 0)</f>
        <v>1.4444444576899217E-2</v>
      </c>
      <c r="K3166">
        <f>IF(G3166&lt;&gt;"PM (Maintenance)", I3166, 0)</f>
        <v>1.4444444576899217E-2</v>
      </c>
      <c r="L3166" s="5">
        <f>MAX(tbl_Fact[[#This Row],[TotalBiscuitsMade]],tbl_Fact[[#This Row],[GoodMadeBiscuits]])</f>
        <v>207679</v>
      </c>
      <c r="M3166" s="5">
        <f>IF(tbl_Fact[[#This Row],[Operating_Hours]]&gt;0,tbl_Fact[[#This Row],[Operating_Hours]]*51840,0)</f>
        <v>748.80000686645542</v>
      </c>
    </row>
    <row r="3167" spans="1:13" hidden="1" x14ac:dyDescent="0.2">
      <c r="A3167" t="s">
        <v>5</v>
      </c>
      <c r="B3167" s="1">
        <v>44394.843495370369</v>
      </c>
      <c r="C3167" s="1">
        <v>44394.859710648147</v>
      </c>
      <c r="D3167">
        <v>23.350000381469702</v>
      </c>
      <c r="E3167">
        <v>223666</v>
      </c>
      <c r="F3167">
        <v>53654</v>
      </c>
      <c r="G3167" t="s">
        <v>44</v>
      </c>
      <c r="H3167" t="s">
        <v>3</v>
      </c>
      <c r="I3167">
        <f>tbl_Fact[[#This Row],[Duration]] / 60</f>
        <v>0.38916667302449504</v>
      </c>
      <c r="J3167">
        <f>IF(OR(G3167="Run Time", G3167="CC (Changeover Cleaning)"), I3167, 0)</f>
        <v>0</v>
      </c>
      <c r="K3167">
        <f>IF(G3167&lt;&gt;"PM (Maintenance)", I3167, 0)</f>
        <v>0.38916667302449504</v>
      </c>
      <c r="L3167" s="5">
        <f>MAX(tbl_Fact[[#This Row],[TotalBiscuitsMade]],tbl_Fact[[#This Row],[GoodMadeBiscuits]])</f>
        <v>223666</v>
      </c>
      <c r="M3167" s="5">
        <f>IF(tbl_Fact[[#This Row],[Operating_Hours]]&gt;0,tbl_Fact[[#This Row],[Operating_Hours]]*51840,0)</f>
        <v>0</v>
      </c>
    </row>
    <row r="3168" spans="1:13" hidden="1" x14ac:dyDescent="0.2">
      <c r="A3168" t="s">
        <v>5</v>
      </c>
      <c r="B3168" s="1">
        <v>44394.859710648147</v>
      </c>
      <c r="C3168" s="1">
        <v>44394.860312500001</v>
      </c>
      <c r="D3168">
        <v>0.86666667461395297</v>
      </c>
      <c r="E3168">
        <v>224023</v>
      </c>
      <c r="F3168">
        <v>53595</v>
      </c>
      <c r="G3168" t="s">
        <v>43</v>
      </c>
      <c r="H3168" t="s">
        <v>3</v>
      </c>
      <c r="I3168">
        <f>tbl_Fact[[#This Row],[Duration]] / 60</f>
        <v>1.4444444576899217E-2</v>
      </c>
      <c r="J3168">
        <f>IF(OR(G3168="Run Time", G3168="CC (Changeover Cleaning)"), I3168, 0)</f>
        <v>1.4444444576899217E-2</v>
      </c>
      <c r="K3168">
        <f>IF(G3168&lt;&gt;"PM (Maintenance)", I3168, 0)</f>
        <v>1.4444444576899217E-2</v>
      </c>
      <c r="L3168" s="5">
        <f>MAX(tbl_Fact[[#This Row],[TotalBiscuitsMade]],tbl_Fact[[#This Row],[GoodMadeBiscuits]])</f>
        <v>224023</v>
      </c>
      <c r="M3168" s="5">
        <f>IF(tbl_Fact[[#This Row],[Operating_Hours]]&gt;0,tbl_Fact[[#This Row],[Operating_Hours]]*51840,0)</f>
        <v>748.80000686645542</v>
      </c>
    </row>
    <row r="3169" spans="1:13" hidden="1" x14ac:dyDescent="0.2">
      <c r="A3169" t="s">
        <v>5</v>
      </c>
      <c r="B3169" s="1">
        <v>44394.860312500001</v>
      </c>
      <c r="C3169" s="1">
        <v>44394.862476851849</v>
      </c>
      <c r="D3169">
        <v>3.11666655540466</v>
      </c>
      <c r="E3169">
        <v>225902</v>
      </c>
      <c r="F3169">
        <v>55906</v>
      </c>
      <c r="G3169" t="s">
        <v>44</v>
      </c>
      <c r="H3169" t="s">
        <v>3</v>
      </c>
      <c r="I3169">
        <f>tbl_Fact[[#This Row],[Duration]] / 60</f>
        <v>5.1944442590077668E-2</v>
      </c>
      <c r="J3169">
        <f>IF(OR(G3169="Run Time", G3169="CC (Changeover Cleaning)"), I3169, 0)</f>
        <v>0</v>
      </c>
      <c r="K3169">
        <f>IF(G3169&lt;&gt;"PM (Maintenance)", I3169, 0)</f>
        <v>5.1944442590077668E-2</v>
      </c>
      <c r="L3169" s="5">
        <f>MAX(tbl_Fact[[#This Row],[TotalBiscuitsMade]],tbl_Fact[[#This Row],[GoodMadeBiscuits]])</f>
        <v>225902</v>
      </c>
      <c r="M3169" s="5">
        <f>IF(tbl_Fact[[#This Row],[Operating_Hours]]&gt;0,tbl_Fact[[#This Row],[Operating_Hours]]*51840,0)</f>
        <v>0</v>
      </c>
    </row>
    <row r="3170" spans="1:13" hidden="1" x14ac:dyDescent="0.2">
      <c r="A3170" t="s">
        <v>5</v>
      </c>
      <c r="B3170" s="1">
        <v>44394.862476851849</v>
      </c>
      <c r="C3170" s="1">
        <v>44394.862696759257</v>
      </c>
      <c r="D3170">
        <v>0.31666666269302401</v>
      </c>
      <c r="E3170">
        <v>225745</v>
      </c>
      <c r="F3170">
        <v>55903</v>
      </c>
      <c r="G3170" t="s">
        <v>43</v>
      </c>
      <c r="H3170" t="s">
        <v>3</v>
      </c>
      <c r="I3170">
        <f>tbl_Fact[[#This Row],[Duration]] / 60</f>
        <v>5.2777777115504002E-3</v>
      </c>
      <c r="J3170">
        <f>IF(OR(G3170="Run Time", G3170="CC (Changeover Cleaning)"), I3170, 0)</f>
        <v>5.2777777115504002E-3</v>
      </c>
      <c r="K3170">
        <f>IF(G3170&lt;&gt;"PM (Maintenance)", I3170, 0)</f>
        <v>5.2777777115504002E-3</v>
      </c>
      <c r="L3170" s="5">
        <f>MAX(tbl_Fact[[#This Row],[TotalBiscuitsMade]],tbl_Fact[[#This Row],[GoodMadeBiscuits]])</f>
        <v>225745</v>
      </c>
      <c r="M3170" s="5">
        <f>IF(tbl_Fact[[#This Row],[Operating_Hours]]&gt;0,tbl_Fact[[#This Row],[Operating_Hours]]*51840,0)</f>
        <v>273.59999656677275</v>
      </c>
    </row>
    <row r="3171" spans="1:13" hidden="1" x14ac:dyDescent="0.2">
      <c r="A3171" t="s">
        <v>5</v>
      </c>
      <c r="B3171" s="1">
        <v>44394.862696759257</v>
      </c>
      <c r="C3171" s="1">
        <v>44394.864270833335</v>
      </c>
      <c r="D3171">
        <v>2.2666666507720898</v>
      </c>
      <c r="E3171">
        <v>225827</v>
      </c>
      <c r="F3171">
        <v>56022</v>
      </c>
      <c r="G3171" t="s">
        <v>43</v>
      </c>
      <c r="H3171" t="s">
        <v>3</v>
      </c>
      <c r="I3171">
        <f>tbl_Fact[[#This Row],[Duration]] / 60</f>
        <v>3.7777777512868163E-2</v>
      </c>
      <c r="J3171">
        <f>IF(OR(G3171="Run Time", G3171="CC (Changeover Cleaning)"), I3171, 0)</f>
        <v>3.7777777512868163E-2</v>
      </c>
      <c r="K3171">
        <f>IF(G3171&lt;&gt;"PM (Maintenance)", I3171, 0)</f>
        <v>3.7777777512868163E-2</v>
      </c>
      <c r="L3171" s="5">
        <f>MAX(tbl_Fact[[#This Row],[TotalBiscuitsMade]],tbl_Fact[[#This Row],[GoodMadeBiscuits]])</f>
        <v>225827</v>
      </c>
      <c r="M3171" s="5">
        <f>IF(tbl_Fact[[#This Row],[Operating_Hours]]&gt;0,tbl_Fact[[#This Row],[Operating_Hours]]*51840,0)</f>
        <v>1958.3999862670855</v>
      </c>
    </row>
    <row r="3172" spans="1:13" hidden="1" x14ac:dyDescent="0.2">
      <c r="A3172" t="s">
        <v>5</v>
      </c>
      <c r="B3172" s="1">
        <v>44394.864270833335</v>
      </c>
      <c r="C3172" s="1">
        <v>44394.869803240741</v>
      </c>
      <c r="D3172">
        <v>7.9666666984558097</v>
      </c>
      <c r="E3172">
        <v>231322</v>
      </c>
      <c r="F3172">
        <v>61471</v>
      </c>
      <c r="G3172" t="s">
        <v>44</v>
      </c>
      <c r="H3172" t="s">
        <v>3</v>
      </c>
      <c r="I3172">
        <f>tbl_Fact[[#This Row],[Duration]] / 60</f>
        <v>0.13277777830759682</v>
      </c>
      <c r="J3172">
        <f>IF(OR(G3172="Run Time", G3172="CC (Changeover Cleaning)"), I3172, 0)</f>
        <v>0</v>
      </c>
      <c r="K3172">
        <f>IF(G3172&lt;&gt;"PM (Maintenance)", I3172, 0)</f>
        <v>0.13277777830759682</v>
      </c>
      <c r="L3172" s="5">
        <f>MAX(tbl_Fact[[#This Row],[TotalBiscuitsMade]],tbl_Fact[[#This Row],[GoodMadeBiscuits]])</f>
        <v>231322</v>
      </c>
      <c r="M3172" s="5">
        <f>IF(tbl_Fact[[#This Row],[Operating_Hours]]&gt;0,tbl_Fact[[#This Row],[Operating_Hours]]*51840,0)</f>
        <v>0</v>
      </c>
    </row>
    <row r="3173" spans="1:13" hidden="1" x14ac:dyDescent="0.2">
      <c r="A3173" t="s">
        <v>5</v>
      </c>
      <c r="B3173" s="1">
        <v>44394.869803240741</v>
      </c>
      <c r="C3173" s="1">
        <v>44394.869942129626</v>
      </c>
      <c r="D3173">
        <v>0.20000000298023199</v>
      </c>
      <c r="E3173">
        <v>231241</v>
      </c>
      <c r="F3173">
        <v>61461</v>
      </c>
      <c r="G3173" t="s">
        <v>43</v>
      </c>
      <c r="H3173" t="s">
        <v>3</v>
      </c>
      <c r="I3173">
        <f>tbl_Fact[[#This Row],[Duration]] / 60</f>
        <v>3.3333333830038664E-3</v>
      </c>
      <c r="J3173">
        <f>IF(OR(G3173="Run Time", G3173="CC (Changeover Cleaning)"), I3173, 0)</f>
        <v>3.3333333830038664E-3</v>
      </c>
      <c r="K3173">
        <f>IF(G3173&lt;&gt;"PM (Maintenance)", I3173, 0)</f>
        <v>3.3333333830038664E-3</v>
      </c>
      <c r="L3173" s="5">
        <f>MAX(tbl_Fact[[#This Row],[TotalBiscuitsMade]],tbl_Fact[[#This Row],[GoodMadeBiscuits]])</f>
        <v>231241</v>
      </c>
      <c r="M3173" s="5">
        <f>IF(tbl_Fact[[#This Row],[Operating_Hours]]&gt;0,tbl_Fact[[#This Row],[Operating_Hours]]*51840,0)</f>
        <v>172.80000257492043</v>
      </c>
    </row>
    <row r="3174" spans="1:13" hidden="1" x14ac:dyDescent="0.2">
      <c r="A3174" t="s">
        <v>5</v>
      </c>
      <c r="B3174" s="1">
        <v>44394.869942129626</v>
      </c>
      <c r="C3174" s="1">
        <v>44394.874525462961</v>
      </c>
      <c r="D3174">
        <v>6.5999999046325701</v>
      </c>
      <c r="E3174">
        <v>235859</v>
      </c>
      <c r="F3174">
        <v>65723</v>
      </c>
      <c r="G3174" t="s">
        <v>44</v>
      </c>
      <c r="H3174" t="s">
        <v>3</v>
      </c>
      <c r="I3174">
        <f>tbl_Fact[[#This Row],[Duration]] / 60</f>
        <v>0.10999999841054284</v>
      </c>
      <c r="J3174">
        <f>IF(OR(G3174="Run Time", G3174="CC (Changeover Cleaning)"), I3174, 0)</f>
        <v>0</v>
      </c>
      <c r="K3174">
        <f>IF(G3174&lt;&gt;"PM (Maintenance)", I3174, 0)</f>
        <v>0.10999999841054284</v>
      </c>
      <c r="L3174" s="5">
        <f>MAX(tbl_Fact[[#This Row],[TotalBiscuitsMade]],tbl_Fact[[#This Row],[GoodMadeBiscuits]])</f>
        <v>235859</v>
      </c>
      <c r="M3174" s="5">
        <f>IF(tbl_Fact[[#This Row],[Operating_Hours]]&gt;0,tbl_Fact[[#This Row],[Operating_Hours]]*51840,0)</f>
        <v>0</v>
      </c>
    </row>
    <row r="3175" spans="1:13" hidden="1" x14ac:dyDescent="0.2">
      <c r="A3175" t="s">
        <v>5</v>
      </c>
      <c r="B3175" s="1">
        <v>44394.874525462961</v>
      </c>
      <c r="C3175" s="1">
        <v>44394.882905092592</v>
      </c>
      <c r="D3175">
        <v>12.0666666030884</v>
      </c>
      <c r="E3175">
        <v>235625</v>
      </c>
      <c r="F3175">
        <v>65975</v>
      </c>
      <c r="G3175" t="s">
        <v>43</v>
      </c>
      <c r="H3175" t="s">
        <v>3</v>
      </c>
      <c r="I3175">
        <f>tbl_Fact[[#This Row],[Duration]] / 60</f>
        <v>0.20111111005147334</v>
      </c>
      <c r="J3175">
        <f>IF(OR(G3175="Run Time", G3175="CC (Changeover Cleaning)"), I3175, 0)</f>
        <v>0.20111111005147334</v>
      </c>
      <c r="K3175">
        <f>IF(G3175&lt;&gt;"PM (Maintenance)", I3175, 0)</f>
        <v>0.20111111005147334</v>
      </c>
      <c r="L3175" s="5">
        <f>MAX(tbl_Fact[[#This Row],[TotalBiscuitsMade]],tbl_Fact[[#This Row],[GoodMadeBiscuits]])</f>
        <v>235625</v>
      </c>
      <c r="M3175" s="5">
        <f>IF(tbl_Fact[[#This Row],[Operating_Hours]]&gt;0,tbl_Fact[[#This Row],[Operating_Hours]]*51840,0)</f>
        <v>10425.599945068378</v>
      </c>
    </row>
    <row r="3176" spans="1:13" hidden="1" x14ac:dyDescent="0.2">
      <c r="A3176" t="s">
        <v>5</v>
      </c>
      <c r="B3176" s="1">
        <v>44394.882905092592</v>
      </c>
      <c r="C3176" s="1">
        <v>44394.883819444447</v>
      </c>
      <c r="D3176">
        <v>1.31666672229767</v>
      </c>
      <c r="E3176">
        <v>235931</v>
      </c>
      <c r="F3176">
        <v>66049</v>
      </c>
      <c r="G3176" t="s">
        <v>44</v>
      </c>
      <c r="H3176" t="s">
        <v>3</v>
      </c>
      <c r="I3176">
        <f>tbl_Fact[[#This Row],[Duration]] / 60</f>
        <v>2.1944445371627833E-2</v>
      </c>
      <c r="J3176">
        <f>IF(OR(G3176="Run Time", G3176="CC (Changeover Cleaning)"), I3176, 0)</f>
        <v>0</v>
      </c>
      <c r="K3176">
        <f>IF(G3176&lt;&gt;"PM (Maintenance)", I3176, 0)</f>
        <v>2.1944445371627833E-2</v>
      </c>
      <c r="L3176" s="5">
        <f>MAX(tbl_Fact[[#This Row],[TotalBiscuitsMade]],tbl_Fact[[#This Row],[GoodMadeBiscuits]])</f>
        <v>235931</v>
      </c>
      <c r="M3176" s="5">
        <f>IF(tbl_Fact[[#This Row],[Operating_Hours]]&gt;0,tbl_Fact[[#This Row],[Operating_Hours]]*51840,0)</f>
        <v>0</v>
      </c>
    </row>
    <row r="3177" spans="1:13" hidden="1" x14ac:dyDescent="0.2">
      <c r="A3177" t="s">
        <v>5</v>
      </c>
      <c r="B3177" s="1">
        <v>44394.883819444447</v>
      </c>
      <c r="C3177" s="1">
        <v>44394.907164351855</v>
      </c>
      <c r="D3177">
        <v>33.616664886474602</v>
      </c>
      <c r="E3177">
        <v>236189</v>
      </c>
      <c r="F3177">
        <v>473</v>
      </c>
      <c r="G3177" t="s">
        <v>43</v>
      </c>
      <c r="H3177" t="s">
        <v>27</v>
      </c>
      <c r="I3177">
        <f>tbl_Fact[[#This Row],[Duration]] / 60</f>
        <v>0.56027774810791009</v>
      </c>
      <c r="J3177">
        <f>IF(OR(G3177="Run Time", G3177="CC (Changeover Cleaning)"), I3177, 0)</f>
        <v>0.56027774810791009</v>
      </c>
      <c r="K3177">
        <f>IF(G3177&lt;&gt;"PM (Maintenance)", I3177, 0)</f>
        <v>0.56027774810791009</v>
      </c>
      <c r="L3177" s="5">
        <f>MAX(tbl_Fact[[#This Row],[TotalBiscuitsMade]],tbl_Fact[[#This Row],[GoodMadeBiscuits]])</f>
        <v>236189</v>
      </c>
      <c r="M3177" s="5">
        <f>IF(tbl_Fact[[#This Row],[Operating_Hours]]&gt;0,tbl_Fact[[#This Row],[Operating_Hours]]*51840,0)</f>
        <v>29044.798461914059</v>
      </c>
    </row>
    <row r="3178" spans="1:13" hidden="1" x14ac:dyDescent="0.2">
      <c r="A3178" t="s">
        <v>5</v>
      </c>
      <c r="B3178" s="1">
        <v>44394.907164351855</v>
      </c>
      <c r="C3178" s="1">
        <v>44394.921365740738</v>
      </c>
      <c r="D3178">
        <v>20.450000762939499</v>
      </c>
      <c r="E3178">
        <v>236055</v>
      </c>
      <c r="F3178">
        <v>193</v>
      </c>
      <c r="G3178" t="s">
        <v>44</v>
      </c>
      <c r="H3178" t="s">
        <v>27</v>
      </c>
      <c r="I3178">
        <f>tbl_Fact[[#This Row],[Duration]] / 60</f>
        <v>0.34083334604899168</v>
      </c>
      <c r="J3178">
        <f>IF(OR(G3178="Run Time", G3178="CC (Changeover Cleaning)"), I3178, 0)</f>
        <v>0</v>
      </c>
      <c r="K3178">
        <f>IF(G3178&lt;&gt;"PM (Maintenance)", I3178, 0)</f>
        <v>0.34083334604899168</v>
      </c>
      <c r="L3178" s="5">
        <f>MAX(tbl_Fact[[#This Row],[TotalBiscuitsMade]],tbl_Fact[[#This Row],[GoodMadeBiscuits]])</f>
        <v>236055</v>
      </c>
      <c r="M3178" s="5">
        <f>IF(tbl_Fact[[#This Row],[Operating_Hours]]&gt;0,tbl_Fact[[#This Row],[Operating_Hours]]*51840,0)</f>
        <v>0</v>
      </c>
    </row>
    <row r="3179" spans="1:13" hidden="1" x14ac:dyDescent="0.2">
      <c r="A3179" t="s">
        <v>5</v>
      </c>
      <c r="B3179" s="1">
        <v>44394.921365740738</v>
      </c>
      <c r="C3179" s="1">
        <v>44394.922349537039</v>
      </c>
      <c r="D3179">
        <v>1.4166666269302399</v>
      </c>
      <c r="E3179">
        <v>235910</v>
      </c>
      <c r="F3179">
        <v>88</v>
      </c>
      <c r="G3179" t="s">
        <v>43</v>
      </c>
      <c r="H3179" t="s">
        <v>27</v>
      </c>
      <c r="I3179">
        <f>tbl_Fact[[#This Row],[Duration]] / 60</f>
        <v>2.3611110448837333E-2</v>
      </c>
      <c r="J3179">
        <f>IF(OR(G3179="Run Time", G3179="CC (Changeover Cleaning)"), I3179, 0)</f>
        <v>2.3611110448837333E-2</v>
      </c>
      <c r="K3179">
        <f>IF(G3179&lt;&gt;"PM (Maintenance)", I3179, 0)</f>
        <v>2.3611110448837333E-2</v>
      </c>
      <c r="L3179" s="5">
        <f>MAX(tbl_Fact[[#This Row],[TotalBiscuitsMade]],tbl_Fact[[#This Row],[GoodMadeBiscuits]])</f>
        <v>235910</v>
      </c>
      <c r="M3179" s="5">
        <f>IF(tbl_Fact[[#This Row],[Operating_Hours]]&gt;0,tbl_Fact[[#This Row],[Operating_Hours]]*51840,0)</f>
        <v>1223.9999656677273</v>
      </c>
    </row>
    <row r="3180" spans="1:13" hidden="1" x14ac:dyDescent="0.2">
      <c r="A3180" t="s">
        <v>5</v>
      </c>
      <c r="B3180" s="1">
        <v>44394.922349537039</v>
      </c>
      <c r="C3180" s="1">
        <v>44394.922476851854</v>
      </c>
      <c r="D3180">
        <v>0.18333333730697601</v>
      </c>
      <c r="E3180">
        <v>236143</v>
      </c>
      <c r="F3180">
        <v>149</v>
      </c>
      <c r="G3180" t="s">
        <v>44</v>
      </c>
      <c r="H3180" t="s">
        <v>27</v>
      </c>
      <c r="I3180">
        <f>tbl_Fact[[#This Row],[Duration]] / 60</f>
        <v>3.0555556217829335E-3</v>
      </c>
      <c r="J3180">
        <f>IF(OR(G3180="Run Time", G3180="CC (Changeover Cleaning)"), I3180, 0)</f>
        <v>0</v>
      </c>
      <c r="K3180">
        <f>IF(G3180&lt;&gt;"PM (Maintenance)", I3180, 0)</f>
        <v>3.0555556217829335E-3</v>
      </c>
      <c r="L3180" s="5">
        <f>MAX(tbl_Fact[[#This Row],[TotalBiscuitsMade]],tbl_Fact[[#This Row],[GoodMadeBiscuits]])</f>
        <v>236143</v>
      </c>
      <c r="M3180" s="5">
        <f>IF(tbl_Fact[[#This Row],[Operating_Hours]]&gt;0,tbl_Fact[[#This Row],[Operating_Hours]]*51840,0)</f>
        <v>0</v>
      </c>
    </row>
    <row r="3181" spans="1:13" hidden="1" x14ac:dyDescent="0.2">
      <c r="A3181" t="s">
        <v>5</v>
      </c>
      <c r="B3181" s="1">
        <v>44394.922476851854</v>
      </c>
      <c r="C3181" s="1">
        <v>44394.924270833333</v>
      </c>
      <c r="D3181">
        <v>2.5833332538604701</v>
      </c>
      <c r="E3181">
        <v>235847</v>
      </c>
      <c r="F3181">
        <v>186</v>
      </c>
      <c r="G3181" t="s">
        <v>43</v>
      </c>
      <c r="H3181" t="s">
        <v>27</v>
      </c>
      <c r="I3181">
        <f>tbl_Fact[[#This Row],[Duration]] / 60</f>
        <v>4.3055554231007834E-2</v>
      </c>
      <c r="J3181">
        <f>IF(OR(G3181="Run Time", G3181="CC (Changeover Cleaning)"), I3181, 0)</f>
        <v>4.3055554231007834E-2</v>
      </c>
      <c r="K3181">
        <f>IF(G3181&lt;&gt;"PM (Maintenance)", I3181, 0)</f>
        <v>4.3055554231007834E-2</v>
      </c>
      <c r="L3181" s="5">
        <f>MAX(tbl_Fact[[#This Row],[TotalBiscuitsMade]],tbl_Fact[[#This Row],[GoodMadeBiscuits]])</f>
        <v>235847</v>
      </c>
      <c r="M3181" s="5">
        <f>IF(tbl_Fact[[#This Row],[Operating_Hours]]&gt;0,tbl_Fact[[#This Row],[Operating_Hours]]*51840,0)</f>
        <v>2231.999931335446</v>
      </c>
    </row>
    <row r="3182" spans="1:13" hidden="1" x14ac:dyDescent="0.2">
      <c r="A3182" t="s">
        <v>5</v>
      </c>
      <c r="B3182" s="1">
        <v>44394.924270833333</v>
      </c>
      <c r="C3182" s="1">
        <v>44394.924305555556</v>
      </c>
      <c r="D3182">
        <v>5.0000000745058101E-2</v>
      </c>
      <c r="E3182">
        <v>236212</v>
      </c>
      <c r="F3182">
        <v>262</v>
      </c>
      <c r="G3182" t="s">
        <v>44</v>
      </c>
      <c r="H3182" t="s">
        <v>27</v>
      </c>
      <c r="I3182">
        <f>tbl_Fact[[#This Row],[Duration]] / 60</f>
        <v>8.3333334575096834E-4</v>
      </c>
      <c r="J3182">
        <f>IF(OR(G3182="Run Time", G3182="CC (Changeover Cleaning)"), I3182, 0)</f>
        <v>0</v>
      </c>
      <c r="K3182">
        <f>IF(G3182&lt;&gt;"PM (Maintenance)", I3182, 0)</f>
        <v>8.3333334575096834E-4</v>
      </c>
      <c r="L3182" s="5">
        <f>MAX(tbl_Fact[[#This Row],[TotalBiscuitsMade]],tbl_Fact[[#This Row],[GoodMadeBiscuits]])</f>
        <v>236212</v>
      </c>
      <c r="M3182" s="5">
        <f>IF(tbl_Fact[[#This Row],[Operating_Hours]]&gt;0,tbl_Fact[[#This Row],[Operating_Hours]]*51840,0)</f>
        <v>0</v>
      </c>
    </row>
    <row r="3183" spans="1:13" hidden="1" x14ac:dyDescent="0.2">
      <c r="A3183" t="s">
        <v>5</v>
      </c>
      <c r="B3183" s="1">
        <v>44394.924305555556</v>
      </c>
      <c r="C3183" s="1">
        <v>44394.926099537035</v>
      </c>
      <c r="D3183">
        <v>2.5833332538604701</v>
      </c>
      <c r="E3183">
        <v>235917</v>
      </c>
      <c r="F3183">
        <v>2</v>
      </c>
      <c r="G3183" t="s">
        <v>43</v>
      </c>
      <c r="H3183" t="s">
        <v>27</v>
      </c>
      <c r="I3183">
        <f>tbl_Fact[[#This Row],[Duration]] / 60</f>
        <v>4.3055554231007834E-2</v>
      </c>
      <c r="J3183">
        <f>IF(OR(G3183="Run Time", G3183="CC (Changeover Cleaning)"), I3183, 0)</f>
        <v>4.3055554231007834E-2</v>
      </c>
      <c r="K3183">
        <f>IF(G3183&lt;&gt;"PM (Maintenance)", I3183, 0)</f>
        <v>4.3055554231007834E-2</v>
      </c>
      <c r="L3183" s="5">
        <f>MAX(tbl_Fact[[#This Row],[TotalBiscuitsMade]],tbl_Fact[[#This Row],[GoodMadeBiscuits]])</f>
        <v>235917</v>
      </c>
      <c r="M3183" s="5">
        <f>IF(tbl_Fact[[#This Row],[Operating_Hours]]&gt;0,tbl_Fact[[#This Row],[Operating_Hours]]*51840,0)</f>
        <v>2231.999931335446</v>
      </c>
    </row>
    <row r="3184" spans="1:13" hidden="1" x14ac:dyDescent="0.2">
      <c r="A3184" t="s">
        <v>5</v>
      </c>
      <c r="B3184" s="1">
        <v>44394.926099537035</v>
      </c>
      <c r="C3184" s="1">
        <v>44394.931620370371</v>
      </c>
      <c r="D3184">
        <v>7.9499998092651403</v>
      </c>
      <c r="E3184">
        <v>236047</v>
      </c>
      <c r="F3184">
        <v>438</v>
      </c>
      <c r="G3184" t="s">
        <v>44</v>
      </c>
      <c r="H3184" t="s">
        <v>27</v>
      </c>
      <c r="I3184">
        <f>tbl_Fact[[#This Row],[Duration]] / 60</f>
        <v>0.13249999682108568</v>
      </c>
      <c r="J3184">
        <f>IF(OR(G3184="Run Time", G3184="CC (Changeover Cleaning)"), I3184, 0)</f>
        <v>0</v>
      </c>
      <c r="K3184">
        <f>IF(G3184&lt;&gt;"PM (Maintenance)", I3184, 0)</f>
        <v>0.13249999682108568</v>
      </c>
      <c r="L3184" s="5">
        <f>MAX(tbl_Fact[[#This Row],[TotalBiscuitsMade]],tbl_Fact[[#This Row],[GoodMadeBiscuits]])</f>
        <v>236047</v>
      </c>
      <c r="M3184" s="5">
        <f>IF(tbl_Fact[[#This Row],[Operating_Hours]]&gt;0,tbl_Fact[[#This Row],[Operating_Hours]]*51840,0)</f>
        <v>0</v>
      </c>
    </row>
    <row r="3185" spans="1:13" hidden="1" x14ac:dyDescent="0.2">
      <c r="A3185" t="s">
        <v>5</v>
      </c>
      <c r="B3185" s="1">
        <v>44394.931620370371</v>
      </c>
      <c r="C3185" s="1">
        <v>44394.931851851848</v>
      </c>
      <c r="D3185">
        <v>0.33333334326744102</v>
      </c>
      <c r="E3185">
        <v>236247</v>
      </c>
      <c r="F3185">
        <v>310</v>
      </c>
      <c r="G3185" t="s">
        <v>43</v>
      </c>
      <c r="H3185" t="s">
        <v>27</v>
      </c>
      <c r="I3185">
        <f>tbl_Fact[[#This Row],[Duration]] / 60</f>
        <v>5.5555557211240166E-3</v>
      </c>
      <c r="J3185">
        <f>IF(OR(G3185="Run Time", G3185="CC (Changeover Cleaning)"), I3185, 0)</f>
        <v>5.5555557211240166E-3</v>
      </c>
      <c r="K3185">
        <f>IF(G3185&lt;&gt;"PM (Maintenance)", I3185, 0)</f>
        <v>5.5555557211240166E-3</v>
      </c>
      <c r="L3185" s="5">
        <f>MAX(tbl_Fact[[#This Row],[TotalBiscuitsMade]],tbl_Fact[[#This Row],[GoodMadeBiscuits]])</f>
        <v>236247</v>
      </c>
      <c r="M3185" s="5">
        <f>IF(tbl_Fact[[#This Row],[Operating_Hours]]&gt;0,tbl_Fact[[#This Row],[Operating_Hours]]*51840,0)</f>
        <v>288.00000858306902</v>
      </c>
    </row>
    <row r="3186" spans="1:13" hidden="1" x14ac:dyDescent="0.2">
      <c r="A3186" t="s">
        <v>5</v>
      </c>
      <c r="B3186" s="1">
        <v>44394.931851851848</v>
      </c>
      <c r="C3186" s="1">
        <v>44394.932754629626</v>
      </c>
      <c r="D3186">
        <v>1.29999995231628</v>
      </c>
      <c r="E3186">
        <v>236278</v>
      </c>
      <c r="F3186">
        <v>447</v>
      </c>
      <c r="G3186" t="s">
        <v>44</v>
      </c>
      <c r="H3186" t="s">
        <v>27</v>
      </c>
      <c r="I3186">
        <f>tbl_Fact[[#This Row],[Duration]] / 60</f>
        <v>2.1666665871937999E-2</v>
      </c>
      <c r="J3186">
        <f>IF(OR(G3186="Run Time", G3186="CC (Changeover Cleaning)"), I3186, 0)</f>
        <v>0</v>
      </c>
      <c r="K3186">
        <f>IF(G3186&lt;&gt;"PM (Maintenance)", I3186, 0)</f>
        <v>2.1666665871937999E-2</v>
      </c>
      <c r="L3186" s="5">
        <f>MAX(tbl_Fact[[#This Row],[TotalBiscuitsMade]],tbl_Fact[[#This Row],[GoodMadeBiscuits]])</f>
        <v>236278</v>
      </c>
      <c r="M3186" s="5">
        <f>IF(tbl_Fact[[#This Row],[Operating_Hours]]&gt;0,tbl_Fact[[#This Row],[Operating_Hours]]*51840,0)</f>
        <v>0</v>
      </c>
    </row>
    <row r="3187" spans="1:13" hidden="1" x14ac:dyDescent="0.2">
      <c r="A3187" t="s">
        <v>5</v>
      </c>
      <c r="B3187" s="1">
        <v>44394.932754629626</v>
      </c>
      <c r="C3187" s="1">
        <v>44394.93340277778</v>
      </c>
      <c r="D3187">
        <v>0.93333333730697599</v>
      </c>
      <c r="E3187">
        <v>235903</v>
      </c>
      <c r="F3187">
        <v>279</v>
      </c>
      <c r="G3187" t="s">
        <v>43</v>
      </c>
      <c r="H3187" t="s">
        <v>27</v>
      </c>
      <c r="I3187">
        <f>tbl_Fact[[#This Row],[Duration]] / 60</f>
        <v>1.5555555621782933E-2</v>
      </c>
      <c r="J3187">
        <f>IF(OR(G3187="Run Time", G3187="CC (Changeover Cleaning)"), I3187, 0)</f>
        <v>1.5555555621782933E-2</v>
      </c>
      <c r="K3187">
        <f>IF(G3187&lt;&gt;"PM (Maintenance)", I3187, 0)</f>
        <v>1.5555555621782933E-2</v>
      </c>
      <c r="L3187" s="5">
        <f>MAX(tbl_Fact[[#This Row],[TotalBiscuitsMade]],tbl_Fact[[#This Row],[GoodMadeBiscuits]])</f>
        <v>235903</v>
      </c>
      <c r="M3187" s="5">
        <f>IF(tbl_Fact[[#This Row],[Operating_Hours]]&gt;0,tbl_Fact[[#This Row],[Operating_Hours]]*51840,0)</f>
        <v>806.4000034332272</v>
      </c>
    </row>
    <row r="3188" spans="1:13" hidden="1" x14ac:dyDescent="0.2">
      <c r="A3188" t="s">
        <v>5</v>
      </c>
      <c r="B3188" s="1">
        <v>44394.93340277778</v>
      </c>
      <c r="C3188" s="1">
        <v>44394.933692129627</v>
      </c>
      <c r="D3188">
        <v>0.41666665673255898</v>
      </c>
      <c r="E3188">
        <v>236035</v>
      </c>
      <c r="F3188">
        <v>428</v>
      </c>
      <c r="G3188" t="s">
        <v>44</v>
      </c>
      <c r="H3188" t="s">
        <v>27</v>
      </c>
      <c r="I3188">
        <f>tbl_Fact[[#This Row],[Duration]] / 60</f>
        <v>6.9444442788759832E-3</v>
      </c>
      <c r="J3188">
        <f>IF(OR(G3188="Run Time", G3188="CC (Changeover Cleaning)"), I3188, 0)</f>
        <v>0</v>
      </c>
      <c r="K3188">
        <f>IF(G3188&lt;&gt;"PM (Maintenance)", I3188, 0)</f>
        <v>6.9444442788759832E-3</v>
      </c>
      <c r="L3188" s="5">
        <f>MAX(tbl_Fact[[#This Row],[TotalBiscuitsMade]],tbl_Fact[[#This Row],[GoodMadeBiscuits]])</f>
        <v>236035</v>
      </c>
      <c r="M3188" s="5">
        <f>IF(tbl_Fact[[#This Row],[Operating_Hours]]&gt;0,tbl_Fact[[#This Row],[Operating_Hours]]*51840,0)</f>
        <v>0</v>
      </c>
    </row>
    <row r="3189" spans="1:13" hidden="1" x14ac:dyDescent="0.2">
      <c r="A3189" t="s">
        <v>5</v>
      </c>
      <c r="B3189" s="1">
        <v>44394.933692129627</v>
      </c>
      <c r="C3189" s="1">
        <v>44394.933796296296</v>
      </c>
      <c r="D3189">
        <v>0.15000000596046401</v>
      </c>
      <c r="E3189">
        <v>235940</v>
      </c>
      <c r="F3189">
        <v>159</v>
      </c>
      <c r="G3189" t="s">
        <v>43</v>
      </c>
      <c r="H3189" t="s">
        <v>27</v>
      </c>
      <c r="I3189">
        <f>tbl_Fact[[#This Row],[Duration]] / 60</f>
        <v>2.5000000993410667E-3</v>
      </c>
      <c r="J3189">
        <f>IF(OR(G3189="Run Time", G3189="CC (Changeover Cleaning)"), I3189, 0)</f>
        <v>2.5000000993410667E-3</v>
      </c>
      <c r="K3189">
        <f>IF(G3189&lt;&gt;"PM (Maintenance)", I3189, 0)</f>
        <v>2.5000000993410667E-3</v>
      </c>
      <c r="L3189" s="5">
        <f>MAX(tbl_Fact[[#This Row],[TotalBiscuitsMade]],tbl_Fact[[#This Row],[GoodMadeBiscuits]])</f>
        <v>235940</v>
      </c>
      <c r="M3189" s="5">
        <f>IF(tbl_Fact[[#This Row],[Operating_Hours]]&gt;0,tbl_Fact[[#This Row],[Operating_Hours]]*51840,0)</f>
        <v>129.60000514984088</v>
      </c>
    </row>
    <row r="3190" spans="1:13" hidden="1" x14ac:dyDescent="0.2">
      <c r="A3190" t="s">
        <v>5</v>
      </c>
      <c r="B3190" s="1">
        <v>44394.933796296296</v>
      </c>
      <c r="C3190" s="1">
        <v>44394.934699074074</v>
      </c>
      <c r="D3190">
        <v>1.29999995231628</v>
      </c>
      <c r="E3190">
        <v>236068</v>
      </c>
      <c r="F3190">
        <v>78</v>
      </c>
      <c r="G3190" t="s">
        <v>44</v>
      </c>
      <c r="H3190" t="s">
        <v>27</v>
      </c>
      <c r="I3190">
        <f>tbl_Fact[[#This Row],[Duration]] / 60</f>
        <v>2.1666665871937999E-2</v>
      </c>
      <c r="J3190">
        <f>IF(OR(G3190="Run Time", G3190="CC (Changeover Cleaning)"), I3190, 0)</f>
        <v>0</v>
      </c>
      <c r="K3190">
        <f>IF(G3190&lt;&gt;"PM (Maintenance)", I3190, 0)</f>
        <v>2.1666665871937999E-2</v>
      </c>
      <c r="L3190" s="5">
        <f>MAX(tbl_Fact[[#This Row],[TotalBiscuitsMade]],tbl_Fact[[#This Row],[GoodMadeBiscuits]])</f>
        <v>236068</v>
      </c>
      <c r="M3190" s="5">
        <f>IF(tbl_Fact[[#This Row],[Operating_Hours]]&gt;0,tbl_Fact[[#This Row],[Operating_Hours]]*51840,0)</f>
        <v>0</v>
      </c>
    </row>
    <row r="3191" spans="1:13" hidden="1" x14ac:dyDescent="0.2">
      <c r="A3191" t="s">
        <v>5</v>
      </c>
      <c r="B3191" s="1">
        <v>44394.934699074074</v>
      </c>
      <c r="C3191" s="1">
        <v>44394.934803240743</v>
      </c>
      <c r="D3191">
        <v>0.15000000596046401</v>
      </c>
      <c r="E3191">
        <v>236042</v>
      </c>
      <c r="F3191">
        <v>220</v>
      </c>
      <c r="G3191" t="s">
        <v>43</v>
      </c>
      <c r="H3191" t="s">
        <v>27</v>
      </c>
      <c r="I3191">
        <f>tbl_Fact[[#This Row],[Duration]] / 60</f>
        <v>2.5000000993410667E-3</v>
      </c>
      <c r="J3191">
        <f>IF(OR(G3191="Run Time", G3191="CC (Changeover Cleaning)"), I3191, 0)</f>
        <v>2.5000000993410667E-3</v>
      </c>
      <c r="K3191">
        <f>IF(G3191&lt;&gt;"PM (Maintenance)", I3191, 0)</f>
        <v>2.5000000993410667E-3</v>
      </c>
      <c r="L3191" s="5">
        <f>MAX(tbl_Fact[[#This Row],[TotalBiscuitsMade]],tbl_Fact[[#This Row],[GoodMadeBiscuits]])</f>
        <v>236042</v>
      </c>
      <c r="M3191" s="5">
        <f>IF(tbl_Fact[[#This Row],[Operating_Hours]]&gt;0,tbl_Fact[[#This Row],[Operating_Hours]]*51840,0)</f>
        <v>129.60000514984088</v>
      </c>
    </row>
    <row r="3192" spans="1:13" hidden="1" x14ac:dyDescent="0.2">
      <c r="A3192" t="s">
        <v>5</v>
      </c>
      <c r="B3192" s="1">
        <v>44394.934803240743</v>
      </c>
      <c r="C3192" s="1">
        <v>44394.935601851852</v>
      </c>
      <c r="D3192">
        <v>1.1499999761581401</v>
      </c>
      <c r="E3192">
        <v>235858</v>
      </c>
      <c r="F3192">
        <v>59</v>
      </c>
      <c r="G3192" t="s">
        <v>44</v>
      </c>
      <c r="H3192" t="s">
        <v>27</v>
      </c>
      <c r="I3192">
        <f>tbl_Fact[[#This Row],[Duration]] / 60</f>
        <v>1.9166666269302336E-2</v>
      </c>
      <c r="J3192">
        <f>IF(OR(G3192="Run Time", G3192="CC (Changeover Cleaning)"), I3192, 0)</f>
        <v>0</v>
      </c>
      <c r="K3192">
        <f>IF(G3192&lt;&gt;"PM (Maintenance)", I3192, 0)</f>
        <v>1.9166666269302336E-2</v>
      </c>
      <c r="L3192" s="5">
        <f>MAX(tbl_Fact[[#This Row],[TotalBiscuitsMade]],tbl_Fact[[#This Row],[GoodMadeBiscuits]])</f>
        <v>235858</v>
      </c>
      <c r="M3192" s="5">
        <f>IF(tbl_Fact[[#This Row],[Operating_Hours]]&gt;0,tbl_Fact[[#This Row],[Operating_Hours]]*51840,0)</f>
        <v>0</v>
      </c>
    </row>
    <row r="3193" spans="1:13" hidden="1" x14ac:dyDescent="0.2">
      <c r="A3193" t="s">
        <v>5</v>
      </c>
      <c r="B3193" s="1">
        <v>44394.935601851852</v>
      </c>
      <c r="C3193" s="1">
        <v>44394.935706018521</v>
      </c>
      <c r="D3193">
        <v>0.15000000596046401</v>
      </c>
      <c r="E3193">
        <v>235920</v>
      </c>
      <c r="F3193">
        <v>91</v>
      </c>
      <c r="G3193" t="s">
        <v>43</v>
      </c>
      <c r="H3193" t="s">
        <v>27</v>
      </c>
      <c r="I3193">
        <f>tbl_Fact[[#This Row],[Duration]] / 60</f>
        <v>2.5000000993410667E-3</v>
      </c>
      <c r="J3193">
        <f>IF(OR(G3193="Run Time", G3193="CC (Changeover Cleaning)"), I3193, 0)</f>
        <v>2.5000000993410667E-3</v>
      </c>
      <c r="K3193">
        <f>IF(G3193&lt;&gt;"PM (Maintenance)", I3193, 0)</f>
        <v>2.5000000993410667E-3</v>
      </c>
      <c r="L3193" s="5">
        <f>MAX(tbl_Fact[[#This Row],[TotalBiscuitsMade]],tbl_Fact[[#This Row],[GoodMadeBiscuits]])</f>
        <v>235920</v>
      </c>
      <c r="M3193" s="5">
        <f>IF(tbl_Fact[[#This Row],[Operating_Hours]]&gt;0,tbl_Fact[[#This Row],[Operating_Hours]]*51840,0)</f>
        <v>129.60000514984088</v>
      </c>
    </row>
    <row r="3194" spans="1:13" hidden="1" x14ac:dyDescent="0.2">
      <c r="A3194" t="s">
        <v>5</v>
      </c>
      <c r="B3194" s="1">
        <v>44394.935706018521</v>
      </c>
      <c r="C3194" s="1">
        <v>44394.936354166668</v>
      </c>
      <c r="D3194">
        <v>0.93333333730697599</v>
      </c>
      <c r="E3194">
        <v>236081</v>
      </c>
      <c r="F3194">
        <v>114</v>
      </c>
      <c r="G3194" t="s">
        <v>44</v>
      </c>
      <c r="H3194" t="s">
        <v>27</v>
      </c>
      <c r="I3194">
        <f>tbl_Fact[[#This Row],[Duration]] / 60</f>
        <v>1.5555555621782933E-2</v>
      </c>
      <c r="J3194">
        <f>IF(OR(G3194="Run Time", G3194="CC (Changeover Cleaning)"), I3194, 0)</f>
        <v>0</v>
      </c>
      <c r="K3194">
        <f>IF(G3194&lt;&gt;"PM (Maintenance)", I3194, 0)</f>
        <v>1.5555555621782933E-2</v>
      </c>
      <c r="L3194" s="5">
        <f>MAX(tbl_Fact[[#This Row],[TotalBiscuitsMade]],tbl_Fact[[#This Row],[GoodMadeBiscuits]])</f>
        <v>236081</v>
      </c>
      <c r="M3194" s="5">
        <f>IF(tbl_Fact[[#This Row],[Operating_Hours]]&gt;0,tbl_Fact[[#This Row],[Operating_Hours]]*51840,0)</f>
        <v>0</v>
      </c>
    </row>
    <row r="3195" spans="1:13" hidden="1" x14ac:dyDescent="0.2">
      <c r="A3195" t="s">
        <v>5</v>
      </c>
      <c r="B3195" s="1">
        <v>44394.936354166668</v>
      </c>
      <c r="C3195" s="1">
        <v>44394.936782407407</v>
      </c>
      <c r="D3195">
        <v>0.61666667461395297</v>
      </c>
      <c r="E3195">
        <v>236310</v>
      </c>
      <c r="F3195">
        <v>82</v>
      </c>
      <c r="G3195" t="s">
        <v>43</v>
      </c>
      <c r="H3195" t="s">
        <v>27</v>
      </c>
      <c r="I3195">
        <f>tbl_Fact[[#This Row],[Duration]] / 60</f>
        <v>1.0277777910232549E-2</v>
      </c>
      <c r="J3195">
        <f>IF(OR(G3195="Run Time", G3195="CC (Changeover Cleaning)"), I3195, 0)</f>
        <v>1.0277777910232549E-2</v>
      </c>
      <c r="K3195">
        <f>IF(G3195&lt;&gt;"PM (Maintenance)", I3195, 0)</f>
        <v>1.0277777910232549E-2</v>
      </c>
      <c r="L3195" s="5">
        <f>MAX(tbl_Fact[[#This Row],[TotalBiscuitsMade]],tbl_Fact[[#This Row],[GoodMadeBiscuits]])</f>
        <v>236310</v>
      </c>
      <c r="M3195" s="5">
        <f>IF(tbl_Fact[[#This Row],[Operating_Hours]]&gt;0,tbl_Fact[[#This Row],[Operating_Hours]]*51840,0)</f>
        <v>532.80000686645531</v>
      </c>
    </row>
    <row r="3196" spans="1:13" hidden="1" x14ac:dyDescent="0.2">
      <c r="A3196" t="s">
        <v>5</v>
      </c>
      <c r="B3196" s="1">
        <v>44394.936782407407</v>
      </c>
      <c r="C3196" s="1">
        <v>44394.936921296299</v>
      </c>
      <c r="D3196">
        <v>0.20000000298023199</v>
      </c>
      <c r="E3196">
        <v>236223</v>
      </c>
      <c r="F3196">
        <v>99</v>
      </c>
      <c r="G3196" t="s">
        <v>44</v>
      </c>
      <c r="H3196" t="s">
        <v>27</v>
      </c>
      <c r="I3196">
        <f>tbl_Fact[[#This Row],[Duration]] / 60</f>
        <v>3.3333333830038664E-3</v>
      </c>
      <c r="J3196">
        <f>IF(OR(G3196="Run Time", G3196="CC (Changeover Cleaning)"), I3196, 0)</f>
        <v>0</v>
      </c>
      <c r="K3196">
        <f>IF(G3196&lt;&gt;"PM (Maintenance)", I3196, 0)</f>
        <v>3.3333333830038664E-3</v>
      </c>
      <c r="L3196" s="5">
        <f>MAX(tbl_Fact[[#This Row],[TotalBiscuitsMade]],tbl_Fact[[#This Row],[GoodMadeBiscuits]])</f>
        <v>236223</v>
      </c>
      <c r="M3196" s="5">
        <f>IF(tbl_Fact[[#This Row],[Operating_Hours]]&gt;0,tbl_Fact[[#This Row],[Operating_Hours]]*51840,0)</f>
        <v>0</v>
      </c>
    </row>
    <row r="3197" spans="1:13" hidden="1" x14ac:dyDescent="0.2">
      <c r="A3197" t="s">
        <v>5</v>
      </c>
      <c r="B3197" s="1">
        <v>44394.936921296299</v>
      </c>
      <c r="C3197" s="1">
        <v>44394.937523148146</v>
      </c>
      <c r="D3197">
        <v>0.86666667461395297</v>
      </c>
      <c r="E3197">
        <v>236086</v>
      </c>
      <c r="F3197">
        <v>34</v>
      </c>
      <c r="G3197" t="s">
        <v>43</v>
      </c>
      <c r="H3197" t="s">
        <v>27</v>
      </c>
      <c r="I3197">
        <f>tbl_Fact[[#This Row],[Duration]] / 60</f>
        <v>1.4444444576899217E-2</v>
      </c>
      <c r="J3197">
        <f>IF(OR(G3197="Run Time", G3197="CC (Changeover Cleaning)"), I3197, 0)</f>
        <v>1.4444444576899217E-2</v>
      </c>
      <c r="K3197">
        <f>IF(G3197&lt;&gt;"PM (Maintenance)", I3197, 0)</f>
        <v>1.4444444576899217E-2</v>
      </c>
      <c r="L3197" s="5">
        <f>MAX(tbl_Fact[[#This Row],[TotalBiscuitsMade]],tbl_Fact[[#This Row],[GoodMadeBiscuits]])</f>
        <v>236086</v>
      </c>
      <c r="M3197" s="5">
        <f>IF(tbl_Fact[[#This Row],[Operating_Hours]]&gt;0,tbl_Fact[[#This Row],[Operating_Hours]]*51840,0)</f>
        <v>748.80000686645542</v>
      </c>
    </row>
    <row r="3198" spans="1:13" hidden="1" x14ac:dyDescent="0.2">
      <c r="A3198" t="s">
        <v>5</v>
      </c>
      <c r="B3198" s="1">
        <v>44394.937523148146</v>
      </c>
      <c r="C3198" s="1">
        <v>44394.938287037039</v>
      </c>
      <c r="D3198">
        <v>1.1000000238418599</v>
      </c>
      <c r="E3198">
        <v>498</v>
      </c>
      <c r="F3198">
        <v>1045</v>
      </c>
      <c r="G3198" t="s">
        <v>44</v>
      </c>
      <c r="H3198" t="s">
        <v>27</v>
      </c>
      <c r="I3198">
        <f>tbl_Fact[[#This Row],[Duration]] / 60</f>
        <v>1.8333333730697666E-2</v>
      </c>
      <c r="J3198">
        <f>IF(OR(G3198="Run Time", G3198="CC (Changeover Cleaning)"), I3198, 0)</f>
        <v>0</v>
      </c>
      <c r="K3198">
        <f>IF(G3198&lt;&gt;"PM (Maintenance)", I3198, 0)</f>
        <v>1.8333333730697666E-2</v>
      </c>
      <c r="L3198" s="5">
        <f>MAX(tbl_Fact[[#This Row],[TotalBiscuitsMade]],tbl_Fact[[#This Row],[GoodMadeBiscuits]])</f>
        <v>1045</v>
      </c>
      <c r="M3198" s="5">
        <f>IF(tbl_Fact[[#This Row],[Operating_Hours]]&gt;0,tbl_Fact[[#This Row],[Operating_Hours]]*51840,0)</f>
        <v>0</v>
      </c>
    </row>
    <row r="3199" spans="1:13" hidden="1" x14ac:dyDescent="0.2">
      <c r="A3199" t="s">
        <v>5</v>
      </c>
      <c r="B3199" s="1">
        <v>44394.938287037039</v>
      </c>
      <c r="C3199" s="1">
        <v>44394.938356481478</v>
      </c>
      <c r="D3199">
        <v>0.10000000149011599</v>
      </c>
      <c r="E3199">
        <v>754</v>
      </c>
      <c r="F3199">
        <v>908</v>
      </c>
      <c r="G3199" t="s">
        <v>43</v>
      </c>
      <c r="H3199" t="s">
        <v>27</v>
      </c>
      <c r="I3199">
        <f>tbl_Fact[[#This Row],[Duration]] / 60</f>
        <v>1.6666666915019332E-3</v>
      </c>
      <c r="J3199">
        <f>IF(OR(G3199="Run Time", G3199="CC (Changeover Cleaning)"), I3199, 0)</f>
        <v>1.6666666915019332E-3</v>
      </c>
      <c r="K3199">
        <f>IF(G3199&lt;&gt;"PM (Maintenance)", I3199, 0)</f>
        <v>1.6666666915019332E-3</v>
      </c>
      <c r="L3199" s="5">
        <f>MAX(tbl_Fact[[#This Row],[TotalBiscuitsMade]],tbl_Fact[[#This Row],[GoodMadeBiscuits]])</f>
        <v>908</v>
      </c>
      <c r="M3199" s="5">
        <f>IF(tbl_Fact[[#This Row],[Operating_Hours]]&gt;0,tbl_Fact[[#This Row],[Operating_Hours]]*51840,0)</f>
        <v>86.400001287460213</v>
      </c>
    </row>
    <row r="3200" spans="1:13" hidden="1" x14ac:dyDescent="0.2">
      <c r="A3200" t="s">
        <v>5</v>
      </c>
      <c r="B3200" s="1">
        <v>44394.938356481478</v>
      </c>
      <c r="C3200" s="1">
        <v>44394.938738425924</v>
      </c>
      <c r="D3200">
        <v>0.55000001192092896</v>
      </c>
      <c r="E3200">
        <v>664</v>
      </c>
      <c r="F3200">
        <v>1317</v>
      </c>
      <c r="G3200" t="s">
        <v>44</v>
      </c>
      <c r="H3200" t="s">
        <v>27</v>
      </c>
      <c r="I3200">
        <f>tbl_Fact[[#This Row],[Duration]] / 60</f>
        <v>9.1666668653488156E-3</v>
      </c>
      <c r="J3200">
        <f>IF(OR(G3200="Run Time", G3200="CC (Changeover Cleaning)"), I3200, 0)</f>
        <v>0</v>
      </c>
      <c r="K3200">
        <f>IF(G3200&lt;&gt;"PM (Maintenance)", I3200, 0)</f>
        <v>9.1666668653488156E-3</v>
      </c>
      <c r="L3200" s="5">
        <f>MAX(tbl_Fact[[#This Row],[TotalBiscuitsMade]],tbl_Fact[[#This Row],[GoodMadeBiscuits]])</f>
        <v>1317</v>
      </c>
      <c r="M3200" s="5">
        <f>IF(tbl_Fact[[#This Row],[Operating_Hours]]&gt;0,tbl_Fact[[#This Row],[Operating_Hours]]*51840,0)</f>
        <v>0</v>
      </c>
    </row>
    <row r="3201" spans="1:13" hidden="1" x14ac:dyDescent="0.2">
      <c r="A3201" t="s">
        <v>5</v>
      </c>
      <c r="B3201" s="1">
        <v>44394.938738425924</v>
      </c>
      <c r="C3201" s="1">
        <v>44394.940127314818</v>
      </c>
      <c r="D3201">
        <v>2</v>
      </c>
      <c r="E3201">
        <v>607</v>
      </c>
      <c r="F3201">
        <v>991</v>
      </c>
      <c r="G3201" t="s">
        <v>43</v>
      </c>
      <c r="H3201" t="s">
        <v>27</v>
      </c>
      <c r="I3201">
        <f>tbl_Fact[[#This Row],[Duration]] / 60</f>
        <v>3.3333333333333333E-2</v>
      </c>
      <c r="J3201">
        <f>IF(OR(G3201="Run Time", G3201="CC (Changeover Cleaning)"), I3201, 0)</f>
        <v>3.3333333333333333E-2</v>
      </c>
      <c r="K3201">
        <f>IF(G3201&lt;&gt;"PM (Maintenance)", I3201, 0)</f>
        <v>3.3333333333333333E-2</v>
      </c>
      <c r="L3201" s="5">
        <f>MAX(tbl_Fact[[#This Row],[TotalBiscuitsMade]],tbl_Fact[[#This Row],[GoodMadeBiscuits]])</f>
        <v>991</v>
      </c>
      <c r="M3201" s="5">
        <f>IF(tbl_Fact[[#This Row],[Operating_Hours]]&gt;0,tbl_Fact[[#This Row],[Operating_Hours]]*51840,0)</f>
        <v>1728</v>
      </c>
    </row>
    <row r="3202" spans="1:13" hidden="1" x14ac:dyDescent="0.2">
      <c r="A3202" t="s">
        <v>5</v>
      </c>
      <c r="B3202" s="1">
        <v>44394.940127314818</v>
      </c>
      <c r="C3202" s="1">
        <v>44394.94158564815</v>
      </c>
      <c r="D3202">
        <v>2.0999999046325701</v>
      </c>
      <c r="E3202">
        <v>1928</v>
      </c>
      <c r="F3202">
        <v>2413</v>
      </c>
      <c r="G3202" t="s">
        <v>44</v>
      </c>
      <c r="H3202" t="s">
        <v>27</v>
      </c>
      <c r="I3202">
        <f>tbl_Fact[[#This Row],[Duration]] / 60</f>
        <v>3.4999998410542833E-2</v>
      </c>
      <c r="J3202">
        <f>IF(OR(G3202="Run Time", G3202="CC (Changeover Cleaning)"), I3202, 0)</f>
        <v>0</v>
      </c>
      <c r="K3202">
        <f>IF(G3202&lt;&gt;"PM (Maintenance)", I3202, 0)</f>
        <v>3.4999998410542833E-2</v>
      </c>
      <c r="L3202" s="5">
        <f>MAX(tbl_Fact[[#This Row],[TotalBiscuitsMade]],tbl_Fact[[#This Row],[GoodMadeBiscuits]])</f>
        <v>2413</v>
      </c>
      <c r="M3202" s="5">
        <f>IF(tbl_Fact[[#This Row],[Operating_Hours]]&gt;0,tbl_Fact[[#This Row],[Operating_Hours]]*51840,0)</f>
        <v>0</v>
      </c>
    </row>
    <row r="3203" spans="1:13" hidden="1" x14ac:dyDescent="0.2">
      <c r="A3203" t="s">
        <v>5</v>
      </c>
      <c r="B3203" s="1">
        <v>44394.94158564815</v>
      </c>
      <c r="C3203" s="1">
        <v>44394.941944444443</v>
      </c>
      <c r="D3203">
        <v>0.51666665077209495</v>
      </c>
      <c r="E3203">
        <v>1755</v>
      </c>
      <c r="F3203">
        <v>2299</v>
      </c>
      <c r="G3203" t="s">
        <v>43</v>
      </c>
      <c r="H3203" t="s">
        <v>27</v>
      </c>
      <c r="I3203">
        <f>tbl_Fact[[#This Row],[Duration]] / 60</f>
        <v>8.6111108462015827E-3</v>
      </c>
      <c r="J3203">
        <f>IF(OR(G3203="Run Time", G3203="CC (Changeover Cleaning)"), I3203, 0)</f>
        <v>8.6111108462015827E-3</v>
      </c>
      <c r="K3203">
        <f>IF(G3203&lt;&gt;"PM (Maintenance)", I3203, 0)</f>
        <v>8.6111108462015827E-3</v>
      </c>
      <c r="L3203" s="5">
        <f>MAX(tbl_Fact[[#This Row],[TotalBiscuitsMade]],tbl_Fact[[#This Row],[GoodMadeBiscuits]])</f>
        <v>2299</v>
      </c>
      <c r="M3203" s="5">
        <f>IF(tbl_Fact[[#This Row],[Operating_Hours]]&gt;0,tbl_Fact[[#This Row],[Operating_Hours]]*51840,0)</f>
        <v>446.39998626709007</v>
      </c>
    </row>
    <row r="3204" spans="1:13" hidden="1" x14ac:dyDescent="0.2">
      <c r="A3204" t="s">
        <v>5</v>
      </c>
      <c r="B3204" s="1">
        <v>44394.941944444443</v>
      </c>
      <c r="C3204" s="1">
        <v>44394.942627314813</v>
      </c>
      <c r="D3204">
        <v>0.98333334922790505</v>
      </c>
      <c r="E3204">
        <v>2398</v>
      </c>
      <c r="F3204">
        <v>3096</v>
      </c>
      <c r="G3204" t="s">
        <v>44</v>
      </c>
      <c r="H3204" t="s">
        <v>27</v>
      </c>
      <c r="I3204">
        <f>tbl_Fact[[#This Row],[Duration]] / 60</f>
        <v>1.6388889153798419E-2</v>
      </c>
      <c r="J3204">
        <f>IF(OR(G3204="Run Time", G3204="CC (Changeover Cleaning)"), I3204, 0)</f>
        <v>0</v>
      </c>
      <c r="K3204">
        <f>IF(G3204&lt;&gt;"PM (Maintenance)", I3204, 0)</f>
        <v>1.6388889153798419E-2</v>
      </c>
      <c r="L3204" s="5">
        <f>MAX(tbl_Fact[[#This Row],[TotalBiscuitsMade]],tbl_Fact[[#This Row],[GoodMadeBiscuits]])</f>
        <v>3096</v>
      </c>
      <c r="M3204" s="5">
        <f>IF(tbl_Fact[[#This Row],[Operating_Hours]]&gt;0,tbl_Fact[[#This Row],[Operating_Hours]]*51840,0)</f>
        <v>0</v>
      </c>
    </row>
    <row r="3205" spans="1:13" hidden="1" x14ac:dyDescent="0.2">
      <c r="A3205" t="s">
        <v>5</v>
      </c>
      <c r="B3205" s="1">
        <v>44394.942627314813</v>
      </c>
      <c r="C3205" s="1">
        <v>44394.94321759259</v>
      </c>
      <c r="D3205">
        <v>0.85000002384185802</v>
      </c>
      <c r="E3205">
        <v>2299</v>
      </c>
      <c r="F3205">
        <v>2969</v>
      </c>
      <c r="G3205" t="s">
        <v>43</v>
      </c>
      <c r="H3205" t="s">
        <v>27</v>
      </c>
      <c r="I3205">
        <f>tbl_Fact[[#This Row],[Duration]] / 60</f>
        <v>1.4166667064030967E-2</v>
      </c>
      <c r="J3205">
        <f>IF(OR(G3205="Run Time", G3205="CC (Changeover Cleaning)"), I3205, 0)</f>
        <v>1.4166667064030967E-2</v>
      </c>
      <c r="K3205">
        <f>IF(G3205&lt;&gt;"PM (Maintenance)", I3205, 0)</f>
        <v>1.4166667064030967E-2</v>
      </c>
      <c r="L3205" s="5">
        <f>MAX(tbl_Fact[[#This Row],[TotalBiscuitsMade]],tbl_Fact[[#This Row],[GoodMadeBiscuits]])</f>
        <v>2969</v>
      </c>
      <c r="M3205" s="5">
        <f>IF(tbl_Fact[[#This Row],[Operating_Hours]]&gt;0,tbl_Fact[[#This Row],[Operating_Hours]]*51840,0)</f>
        <v>734.40002059936535</v>
      </c>
    </row>
    <row r="3206" spans="1:13" hidden="1" x14ac:dyDescent="0.2">
      <c r="A3206" t="s">
        <v>5</v>
      </c>
      <c r="B3206" s="1">
        <v>44394.94321759259</v>
      </c>
      <c r="C3206" s="1">
        <v>44394.947847222225</v>
      </c>
      <c r="D3206">
        <v>6.6666665077209499</v>
      </c>
      <c r="E3206">
        <v>6369</v>
      </c>
      <c r="F3206">
        <v>6799</v>
      </c>
      <c r="G3206" t="s">
        <v>44</v>
      </c>
      <c r="H3206" t="s">
        <v>27</v>
      </c>
      <c r="I3206">
        <f>tbl_Fact[[#This Row],[Duration]] / 60</f>
        <v>0.11111110846201583</v>
      </c>
      <c r="J3206">
        <f>IF(OR(G3206="Run Time", G3206="CC (Changeover Cleaning)"), I3206, 0)</f>
        <v>0</v>
      </c>
      <c r="K3206">
        <f>IF(G3206&lt;&gt;"PM (Maintenance)", I3206, 0)</f>
        <v>0.11111110846201583</v>
      </c>
      <c r="L3206" s="5">
        <f>MAX(tbl_Fact[[#This Row],[TotalBiscuitsMade]],tbl_Fact[[#This Row],[GoodMadeBiscuits]])</f>
        <v>6799</v>
      </c>
      <c r="M3206" s="5">
        <f>IF(tbl_Fact[[#This Row],[Operating_Hours]]&gt;0,tbl_Fact[[#This Row],[Operating_Hours]]*51840,0)</f>
        <v>0</v>
      </c>
    </row>
    <row r="3207" spans="1:13" hidden="1" x14ac:dyDescent="0.2">
      <c r="A3207" t="s">
        <v>5</v>
      </c>
      <c r="B3207" s="1">
        <v>44394.947847222225</v>
      </c>
      <c r="C3207" s="1">
        <v>44394.950324074074</v>
      </c>
      <c r="D3207">
        <v>3.5666666030883798</v>
      </c>
      <c r="E3207">
        <v>6226</v>
      </c>
      <c r="F3207">
        <v>6904</v>
      </c>
      <c r="G3207" t="s">
        <v>43</v>
      </c>
      <c r="H3207" t="s">
        <v>27</v>
      </c>
      <c r="I3207">
        <f>tbl_Fact[[#This Row],[Duration]] / 60</f>
        <v>5.9444443384806332E-2</v>
      </c>
      <c r="J3207">
        <f>IF(OR(G3207="Run Time", G3207="CC (Changeover Cleaning)"), I3207, 0)</f>
        <v>5.9444443384806332E-2</v>
      </c>
      <c r="K3207">
        <f>IF(G3207&lt;&gt;"PM (Maintenance)", I3207, 0)</f>
        <v>5.9444443384806332E-2</v>
      </c>
      <c r="L3207" s="5">
        <f>MAX(tbl_Fact[[#This Row],[TotalBiscuitsMade]],tbl_Fact[[#This Row],[GoodMadeBiscuits]])</f>
        <v>6904</v>
      </c>
      <c r="M3207" s="5">
        <f>IF(tbl_Fact[[#This Row],[Operating_Hours]]&gt;0,tbl_Fact[[#This Row],[Operating_Hours]]*51840,0)</f>
        <v>3081.5999450683603</v>
      </c>
    </row>
    <row r="3208" spans="1:13" hidden="1" x14ac:dyDescent="0.2">
      <c r="A3208" t="s">
        <v>5</v>
      </c>
      <c r="B3208" s="1">
        <v>44394.950324074074</v>
      </c>
      <c r="C3208" s="1">
        <v>44394.950810185182</v>
      </c>
      <c r="D3208">
        <v>0.69999998807907104</v>
      </c>
      <c r="E3208">
        <v>6763</v>
      </c>
      <c r="F3208">
        <v>7112</v>
      </c>
      <c r="G3208" t="s">
        <v>44</v>
      </c>
      <c r="H3208" t="s">
        <v>27</v>
      </c>
      <c r="I3208">
        <f>tbl_Fact[[#This Row],[Duration]] / 60</f>
        <v>1.1666666467984517E-2</v>
      </c>
      <c r="J3208">
        <f>IF(OR(G3208="Run Time", G3208="CC (Changeover Cleaning)"), I3208, 0)</f>
        <v>0</v>
      </c>
      <c r="K3208">
        <f>IF(G3208&lt;&gt;"PM (Maintenance)", I3208, 0)</f>
        <v>1.1666666467984517E-2</v>
      </c>
      <c r="L3208" s="5">
        <f>MAX(tbl_Fact[[#This Row],[TotalBiscuitsMade]],tbl_Fact[[#This Row],[GoodMadeBiscuits]])</f>
        <v>7112</v>
      </c>
      <c r="M3208" s="5">
        <f>IF(tbl_Fact[[#This Row],[Operating_Hours]]&gt;0,tbl_Fact[[#This Row],[Operating_Hours]]*51840,0)</f>
        <v>0</v>
      </c>
    </row>
    <row r="3209" spans="1:13" hidden="1" x14ac:dyDescent="0.2">
      <c r="A3209" t="s">
        <v>5</v>
      </c>
      <c r="B3209" s="1">
        <v>44394.950810185182</v>
      </c>
      <c r="C3209" s="1">
        <v>44394.951562499999</v>
      </c>
      <c r="D3209">
        <v>1.0833333730697601</v>
      </c>
      <c r="E3209">
        <v>6857</v>
      </c>
      <c r="F3209">
        <v>7595</v>
      </c>
      <c r="G3209" t="s">
        <v>43</v>
      </c>
      <c r="H3209" t="s">
        <v>27</v>
      </c>
      <c r="I3209">
        <f>tbl_Fact[[#This Row],[Duration]] / 60</f>
        <v>1.8055556217829335E-2</v>
      </c>
      <c r="J3209">
        <f>IF(OR(G3209="Run Time", G3209="CC (Changeover Cleaning)"), I3209, 0)</f>
        <v>1.8055556217829335E-2</v>
      </c>
      <c r="K3209">
        <f>IF(G3209&lt;&gt;"PM (Maintenance)", I3209, 0)</f>
        <v>1.8055556217829335E-2</v>
      </c>
      <c r="L3209" s="5">
        <f>MAX(tbl_Fact[[#This Row],[TotalBiscuitsMade]],tbl_Fact[[#This Row],[GoodMadeBiscuits]])</f>
        <v>7595</v>
      </c>
      <c r="M3209" s="5">
        <f>IF(tbl_Fact[[#This Row],[Operating_Hours]]&gt;0,tbl_Fact[[#This Row],[Operating_Hours]]*51840,0)</f>
        <v>936.00003433227266</v>
      </c>
    </row>
    <row r="3210" spans="1:13" hidden="1" x14ac:dyDescent="0.2">
      <c r="A3210" t="s">
        <v>5</v>
      </c>
      <c r="B3210" s="1">
        <v>44394.951562499999</v>
      </c>
      <c r="C3210" s="1">
        <v>44394.95685185185</v>
      </c>
      <c r="D3210">
        <v>7.6166667938232404</v>
      </c>
      <c r="E3210">
        <v>11863</v>
      </c>
      <c r="F3210">
        <v>12582</v>
      </c>
      <c r="G3210" t="s">
        <v>44</v>
      </c>
      <c r="H3210" t="s">
        <v>27</v>
      </c>
      <c r="I3210">
        <f>tbl_Fact[[#This Row],[Duration]] / 60</f>
        <v>0.12694444656372067</v>
      </c>
      <c r="J3210">
        <f>IF(OR(G3210="Run Time", G3210="CC (Changeover Cleaning)"), I3210, 0)</f>
        <v>0</v>
      </c>
      <c r="K3210">
        <f>IF(G3210&lt;&gt;"PM (Maintenance)", I3210, 0)</f>
        <v>0.12694444656372067</v>
      </c>
      <c r="L3210" s="5">
        <f>MAX(tbl_Fact[[#This Row],[TotalBiscuitsMade]],tbl_Fact[[#This Row],[GoodMadeBiscuits]])</f>
        <v>12582</v>
      </c>
      <c r="M3210" s="5">
        <f>IF(tbl_Fact[[#This Row],[Operating_Hours]]&gt;0,tbl_Fact[[#This Row],[Operating_Hours]]*51840,0)</f>
        <v>0</v>
      </c>
    </row>
    <row r="3211" spans="1:13" hidden="1" x14ac:dyDescent="0.2">
      <c r="A3211" t="s">
        <v>5</v>
      </c>
      <c r="B3211" s="1">
        <v>44394.95685185185</v>
      </c>
      <c r="C3211" s="1">
        <v>44394.959143518521</v>
      </c>
      <c r="D3211">
        <v>3.2999999523162802</v>
      </c>
      <c r="E3211">
        <v>12288</v>
      </c>
      <c r="F3211">
        <v>12370</v>
      </c>
      <c r="G3211" t="s">
        <v>43</v>
      </c>
      <c r="H3211" t="s">
        <v>27</v>
      </c>
      <c r="I3211">
        <f>tbl_Fact[[#This Row],[Duration]] / 60</f>
        <v>5.4999999205271335E-2</v>
      </c>
      <c r="J3211">
        <f>IF(OR(G3211="Run Time", G3211="CC (Changeover Cleaning)"), I3211, 0)</f>
        <v>5.4999999205271335E-2</v>
      </c>
      <c r="K3211">
        <f>IF(G3211&lt;&gt;"PM (Maintenance)", I3211, 0)</f>
        <v>5.4999999205271335E-2</v>
      </c>
      <c r="L3211" s="5">
        <f>MAX(tbl_Fact[[#This Row],[TotalBiscuitsMade]],tbl_Fact[[#This Row],[GoodMadeBiscuits]])</f>
        <v>12370</v>
      </c>
      <c r="M3211" s="5">
        <f>IF(tbl_Fact[[#This Row],[Operating_Hours]]&gt;0,tbl_Fact[[#This Row],[Operating_Hours]]*51840,0)</f>
        <v>2851.1999588012659</v>
      </c>
    </row>
    <row r="3212" spans="1:13" hidden="1" x14ac:dyDescent="0.2">
      <c r="A3212" t="s">
        <v>5</v>
      </c>
      <c r="B3212" s="1">
        <v>44394.959143518521</v>
      </c>
      <c r="C3212" s="1">
        <v>44394.963784722226</v>
      </c>
      <c r="D3212">
        <v>6.6833333969116202</v>
      </c>
      <c r="E3212">
        <v>16586</v>
      </c>
      <c r="F3212">
        <v>16918</v>
      </c>
      <c r="G3212" t="s">
        <v>44</v>
      </c>
      <c r="H3212" t="s">
        <v>27</v>
      </c>
      <c r="I3212">
        <f>tbl_Fact[[#This Row],[Duration]] / 60</f>
        <v>0.111388889948527</v>
      </c>
      <c r="J3212">
        <f>IF(OR(G3212="Run Time", G3212="CC (Changeover Cleaning)"), I3212, 0)</f>
        <v>0</v>
      </c>
      <c r="K3212">
        <f>IF(G3212&lt;&gt;"PM (Maintenance)", I3212, 0)</f>
        <v>0.111388889948527</v>
      </c>
      <c r="L3212" s="5">
        <f>MAX(tbl_Fact[[#This Row],[TotalBiscuitsMade]],tbl_Fact[[#This Row],[GoodMadeBiscuits]])</f>
        <v>16918</v>
      </c>
      <c r="M3212" s="5">
        <f>IF(tbl_Fact[[#This Row],[Operating_Hours]]&gt;0,tbl_Fact[[#This Row],[Operating_Hours]]*51840,0)</f>
        <v>0</v>
      </c>
    </row>
    <row r="3213" spans="1:13" hidden="1" x14ac:dyDescent="0.2">
      <c r="A3213" t="s">
        <v>5</v>
      </c>
      <c r="B3213" s="1">
        <v>44394.963784722226</v>
      </c>
      <c r="C3213" s="1">
        <v>44394.96502314815</v>
      </c>
      <c r="D3213">
        <v>1.7833333015441899</v>
      </c>
      <c r="E3213">
        <v>16376</v>
      </c>
      <c r="F3213">
        <v>16886</v>
      </c>
      <c r="G3213" t="s">
        <v>43</v>
      </c>
      <c r="H3213" t="s">
        <v>27</v>
      </c>
      <c r="I3213">
        <f>tbl_Fact[[#This Row],[Duration]] / 60</f>
        <v>2.9722221692403166E-2</v>
      </c>
      <c r="J3213">
        <f>IF(OR(G3213="Run Time", G3213="CC (Changeover Cleaning)"), I3213, 0)</f>
        <v>2.9722221692403166E-2</v>
      </c>
      <c r="K3213">
        <f>IF(G3213&lt;&gt;"PM (Maintenance)", I3213, 0)</f>
        <v>2.9722221692403166E-2</v>
      </c>
      <c r="L3213" s="5">
        <f>MAX(tbl_Fact[[#This Row],[TotalBiscuitsMade]],tbl_Fact[[#This Row],[GoodMadeBiscuits]])</f>
        <v>16886</v>
      </c>
      <c r="M3213" s="5">
        <f>IF(tbl_Fact[[#This Row],[Operating_Hours]]&gt;0,tbl_Fact[[#This Row],[Operating_Hours]]*51840,0)</f>
        <v>1540.7999725341801</v>
      </c>
    </row>
    <row r="3214" spans="1:13" hidden="1" x14ac:dyDescent="0.2">
      <c r="A3214" t="s">
        <v>5</v>
      </c>
      <c r="B3214" s="1">
        <v>44394.96502314815</v>
      </c>
      <c r="C3214" s="1">
        <v>44394.973553240743</v>
      </c>
      <c r="D3214">
        <v>12.2833337783813</v>
      </c>
      <c r="E3214">
        <v>25145</v>
      </c>
      <c r="F3214">
        <v>25627</v>
      </c>
      <c r="G3214" t="s">
        <v>44</v>
      </c>
      <c r="H3214" t="s">
        <v>27</v>
      </c>
      <c r="I3214">
        <f>tbl_Fact[[#This Row],[Duration]] / 60</f>
        <v>0.20472222963968834</v>
      </c>
      <c r="J3214">
        <f>IF(OR(G3214="Run Time", G3214="CC (Changeover Cleaning)"), I3214, 0)</f>
        <v>0</v>
      </c>
      <c r="K3214">
        <f>IF(G3214&lt;&gt;"PM (Maintenance)", I3214, 0)</f>
        <v>0.20472222963968834</v>
      </c>
      <c r="L3214" s="5">
        <f>MAX(tbl_Fact[[#This Row],[TotalBiscuitsMade]],tbl_Fact[[#This Row],[GoodMadeBiscuits]])</f>
        <v>25627</v>
      </c>
      <c r="M3214" s="5">
        <f>IF(tbl_Fact[[#This Row],[Operating_Hours]]&gt;0,tbl_Fact[[#This Row],[Operating_Hours]]*51840,0)</f>
        <v>0</v>
      </c>
    </row>
    <row r="3215" spans="1:13" hidden="1" x14ac:dyDescent="0.2">
      <c r="A3215" t="s">
        <v>5</v>
      </c>
      <c r="B3215" s="1">
        <v>44394.973553240743</v>
      </c>
      <c r="C3215" s="1">
        <v>44394.975462962961</v>
      </c>
      <c r="D3215">
        <v>2.75</v>
      </c>
      <c r="E3215">
        <v>25012</v>
      </c>
      <c r="F3215">
        <v>25636</v>
      </c>
      <c r="G3215" t="s">
        <v>43</v>
      </c>
      <c r="H3215" t="s">
        <v>27</v>
      </c>
      <c r="I3215">
        <f>tbl_Fact[[#This Row],[Duration]] / 60</f>
        <v>4.583333333333333E-2</v>
      </c>
      <c r="J3215">
        <f>IF(OR(G3215="Run Time", G3215="CC (Changeover Cleaning)"), I3215, 0)</f>
        <v>4.583333333333333E-2</v>
      </c>
      <c r="K3215">
        <f>IF(G3215&lt;&gt;"PM (Maintenance)", I3215, 0)</f>
        <v>4.583333333333333E-2</v>
      </c>
      <c r="L3215" s="5">
        <f>MAX(tbl_Fact[[#This Row],[TotalBiscuitsMade]],tbl_Fact[[#This Row],[GoodMadeBiscuits]])</f>
        <v>25636</v>
      </c>
      <c r="M3215" s="5">
        <f>IF(tbl_Fact[[#This Row],[Operating_Hours]]&gt;0,tbl_Fact[[#This Row],[Operating_Hours]]*51840,0)</f>
        <v>2376</v>
      </c>
    </row>
    <row r="3216" spans="1:13" hidden="1" x14ac:dyDescent="0.2">
      <c r="A3216" t="s">
        <v>5</v>
      </c>
      <c r="B3216" s="1">
        <v>44394.975462962961</v>
      </c>
      <c r="C3216" s="1">
        <v>44394.982627314814</v>
      </c>
      <c r="D3216">
        <v>10.3166666030884</v>
      </c>
      <c r="E3216">
        <v>32362</v>
      </c>
      <c r="F3216">
        <v>32658</v>
      </c>
      <c r="G3216" t="s">
        <v>44</v>
      </c>
      <c r="H3216" t="s">
        <v>27</v>
      </c>
      <c r="I3216">
        <f>tbl_Fact[[#This Row],[Duration]] / 60</f>
        <v>0.17194444338480666</v>
      </c>
      <c r="J3216">
        <f>IF(OR(G3216="Run Time", G3216="CC (Changeover Cleaning)"), I3216, 0)</f>
        <v>0</v>
      </c>
      <c r="K3216">
        <f>IF(G3216&lt;&gt;"PM (Maintenance)", I3216, 0)</f>
        <v>0.17194444338480666</v>
      </c>
      <c r="L3216" s="5">
        <f>MAX(tbl_Fact[[#This Row],[TotalBiscuitsMade]],tbl_Fact[[#This Row],[GoodMadeBiscuits]])</f>
        <v>32658</v>
      </c>
      <c r="M3216" s="5">
        <f>IF(tbl_Fact[[#This Row],[Operating_Hours]]&gt;0,tbl_Fact[[#This Row],[Operating_Hours]]*51840,0)</f>
        <v>0</v>
      </c>
    </row>
    <row r="3217" spans="1:13" hidden="1" x14ac:dyDescent="0.2">
      <c r="A3217" t="s">
        <v>5</v>
      </c>
      <c r="B3217" s="1">
        <v>44394.982627314814</v>
      </c>
      <c r="C3217" s="1">
        <v>44394.985821759263</v>
      </c>
      <c r="D3217">
        <v>4.5999999046325701</v>
      </c>
      <c r="E3217">
        <v>32132</v>
      </c>
      <c r="F3217">
        <v>32893</v>
      </c>
      <c r="G3217" t="s">
        <v>43</v>
      </c>
      <c r="H3217" t="s">
        <v>27</v>
      </c>
      <c r="I3217">
        <f>tbl_Fact[[#This Row],[Duration]] / 60</f>
        <v>7.6666665077209498E-2</v>
      </c>
      <c r="J3217">
        <f>IF(OR(G3217="Run Time", G3217="CC (Changeover Cleaning)"), I3217, 0)</f>
        <v>7.6666665077209498E-2</v>
      </c>
      <c r="K3217">
        <f>IF(G3217&lt;&gt;"PM (Maintenance)", I3217, 0)</f>
        <v>7.6666665077209498E-2</v>
      </c>
      <c r="L3217" s="5">
        <f>MAX(tbl_Fact[[#This Row],[TotalBiscuitsMade]],tbl_Fact[[#This Row],[GoodMadeBiscuits]])</f>
        <v>32893</v>
      </c>
      <c r="M3217" s="5">
        <f>IF(tbl_Fact[[#This Row],[Operating_Hours]]&gt;0,tbl_Fact[[#This Row],[Operating_Hours]]*51840,0)</f>
        <v>3974.3999176025404</v>
      </c>
    </row>
    <row r="3218" spans="1:13" hidden="1" x14ac:dyDescent="0.2">
      <c r="A3218" t="s">
        <v>5</v>
      </c>
      <c r="B3218" s="1">
        <v>44394.985821759263</v>
      </c>
      <c r="C3218" s="1">
        <v>44394.985844907409</v>
      </c>
      <c r="D3218">
        <v>3.3333335071802098E-2</v>
      </c>
      <c r="E3218">
        <v>32047</v>
      </c>
      <c r="F3218">
        <v>32937</v>
      </c>
      <c r="G3218" t="s">
        <v>44</v>
      </c>
      <c r="H3218" t="s">
        <v>27</v>
      </c>
      <c r="I3218">
        <f>tbl_Fact[[#This Row],[Duration]] / 60</f>
        <v>5.5555558453003495E-4</v>
      </c>
      <c r="J3218">
        <f>IF(OR(G3218="Run Time", G3218="CC (Changeover Cleaning)"), I3218, 0)</f>
        <v>0</v>
      </c>
      <c r="K3218">
        <f>IF(G3218&lt;&gt;"PM (Maintenance)", I3218, 0)</f>
        <v>5.5555558453003495E-4</v>
      </c>
      <c r="L3218" s="5">
        <f>MAX(tbl_Fact[[#This Row],[TotalBiscuitsMade]],tbl_Fact[[#This Row],[GoodMadeBiscuits]])</f>
        <v>32937</v>
      </c>
      <c r="M3218" s="5">
        <f>IF(tbl_Fact[[#This Row],[Operating_Hours]]&gt;0,tbl_Fact[[#This Row],[Operating_Hours]]*51840,0)</f>
        <v>0</v>
      </c>
    </row>
    <row r="3219" spans="1:13" hidden="1" x14ac:dyDescent="0.2">
      <c r="A3219" t="s">
        <v>5</v>
      </c>
      <c r="B3219" s="1">
        <v>44394.985844907409</v>
      </c>
      <c r="C3219" s="1">
        <v>44394.985902777778</v>
      </c>
      <c r="D3219">
        <v>8.3333335816860199E-2</v>
      </c>
      <c r="E3219">
        <v>32336</v>
      </c>
      <c r="F3219">
        <v>32930</v>
      </c>
      <c r="G3219" t="s">
        <v>43</v>
      </c>
      <c r="H3219" t="s">
        <v>27</v>
      </c>
      <c r="I3219">
        <f>tbl_Fact[[#This Row],[Duration]] / 60</f>
        <v>1.3888889302810033E-3</v>
      </c>
      <c r="J3219">
        <f>IF(OR(G3219="Run Time", G3219="CC (Changeover Cleaning)"), I3219, 0)</f>
        <v>1.3888889302810033E-3</v>
      </c>
      <c r="K3219">
        <f>IF(G3219&lt;&gt;"PM (Maintenance)", I3219, 0)</f>
        <v>1.3888889302810033E-3</v>
      </c>
      <c r="L3219" s="5">
        <f>MAX(tbl_Fact[[#This Row],[TotalBiscuitsMade]],tbl_Fact[[#This Row],[GoodMadeBiscuits]])</f>
        <v>32930</v>
      </c>
      <c r="M3219" s="5">
        <f>IF(tbl_Fact[[#This Row],[Operating_Hours]]&gt;0,tbl_Fact[[#This Row],[Operating_Hours]]*51840,0)</f>
        <v>72.000002145767212</v>
      </c>
    </row>
    <row r="3220" spans="1:13" hidden="1" x14ac:dyDescent="0.2">
      <c r="A3220" t="s">
        <v>5</v>
      </c>
      <c r="B3220" s="1">
        <v>44394.985902777778</v>
      </c>
      <c r="C3220" s="1">
        <v>44394.986331018517</v>
      </c>
      <c r="D3220">
        <v>0.61666667461395297</v>
      </c>
      <c r="E3220">
        <v>32256</v>
      </c>
      <c r="F3220">
        <v>33167</v>
      </c>
      <c r="G3220" t="s">
        <v>44</v>
      </c>
      <c r="H3220" t="s">
        <v>27</v>
      </c>
      <c r="I3220">
        <f>tbl_Fact[[#This Row],[Duration]] / 60</f>
        <v>1.0277777910232549E-2</v>
      </c>
      <c r="J3220">
        <f>IF(OR(G3220="Run Time", G3220="CC (Changeover Cleaning)"), I3220, 0)</f>
        <v>0</v>
      </c>
      <c r="K3220">
        <f>IF(G3220&lt;&gt;"PM (Maintenance)", I3220, 0)</f>
        <v>1.0277777910232549E-2</v>
      </c>
      <c r="L3220" s="5">
        <f>MAX(tbl_Fact[[#This Row],[TotalBiscuitsMade]],tbl_Fact[[#This Row],[GoodMadeBiscuits]])</f>
        <v>33167</v>
      </c>
      <c r="M3220" s="5">
        <f>IF(tbl_Fact[[#This Row],[Operating_Hours]]&gt;0,tbl_Fact[[#This Row],[Operating_Hours]]*51840,0)</f>
        <v>0</v>
      </c>
    </row>
    <row r="3221" spans="1:13" hidden="1" x14ac:dyDescent="0.2">
      <c r="A3221" t="s">
        <v>5</v>
      </c>
      <c r="B3221" s="1">
        <v>44394.986331018517</v>
      </c>
      <c r="C3221" s="1">
        <v>44394.988321759258</v>
      </c>
      <c r="D3221">
        <v>2.86666655540466</v>
      </c>
      <c r="E3221">
        <v>32568</v>
      </c>
      <c r="F3221">
        <v>32819</v>
      </c>
      <c r="G3221" t="s">
        <v>43</v>
      </c>
      <c r="H3221" t="s">
        <v>27</v>
      </c>
      <c r="I3221">
        <f>tbl_Fact[[#This Row],[Duration]] / 60</f>
        <v>4.7777775923411002E-2</v>
      </c>
      <c r="J3221">
        <f>IF(OR(G3221="Run Time", G3221="CC (Changeover Cleaning)"), I3221, 0)</f>
        <v>4.7777775923411002E-2</v>
      </c>
      <c r="K3221">
        <f>IF(G3221&lt;&gt;"PM (Maintenance)", I3221, 0)</f>
        <v>4.7777775923411002E-2</v>
      </c>
      <c r="L3221" s="5">
        <f>MAX(tbl_Fact[[#This Row],[TotalBiscuitsMade]],tbl_Fact[[#This Row],[GoodMadeBiscuits]])</f>
        <v>32819</v>
      </c>
      <c r="M3221" s="5">
        <f>IF(tbl_Fact[[#This Row],[Operating_Hours]]&gt;0,tbl_Fact[[#This Row],[Operating_Hours]]*51840,0)</f>
        <v>2476.7999038696262</v>
      </c>
    </row>
    <row r="3222" spans="1:13" hidden="1" x14ac:dyDescent="0.2">
      <c r="A3222" t="s">
        <v>5</v>
      </c>
      <c r="B3222" s="1">
        <v>44394.988321759258</v>
      </c>
      <c r="C3222" s="1">
        <v>44394.988321759258</v>
      </c>
      <c r="D3222">
        <v>0</v>
      </c>
      <c r="E3222">
        <v>43932</v>
      </c>
      <c r="F3222">
        <v>44585</v>
      </c>
      <c r="G3222" t="s">
        <v>44</v>
      </c>
      <c r="H3222" t="s">
        <v>27</v>
      </c>
      <c r="I3222">
        <f>tbl_Fact[[#This Row],[Duration]] / 60</f>
        <v>0</v>
      </c>
      <c r="J3222">
        <f>IF(OR(G3222="Run Time", G3222="CC (Changeover Cleaning)"), I3222, 0)</f>
        <v>0</v>
      </c>
      <c r="K3222">
        <f>IF(G3222&lt;&gt;"PM (Maintenance)", I3222, 0)</f>
        <v>0</v>
      </c>
      <c r="L3222" s="5">
        <f>MAX(tbl_Fact[[#This Row],[TotalBiscuitsMade]],tbl_Fact[[#This Row],[GoodMadeBiscuits]])</f>
        <v>44585</v>
      </c>
      <c r="M3222" s="5">
        <f>IF(tbl_Fact[[#This Row],[Operating_Hours]]&gt;0,tbl_Fact[[#This Row],[Operating_Hours]]*51840,0)</f>
        <v>0</v>
      </c>
    </row>
    <row r="3223" spans="1:13" hidden="1" x14ac:dyDescent="0.2">
      <c r="A3223" t="s">
        <v>5</v>
      </c>
      <c r="B3223" s="1">
        <v>44394.988321759258</v>
      </c>
      <c r="C3223" s="1">
        <v>44395.00508101852</v>
      </c>
      <c r="D3223">
        <v>24.1333332061768</v>
      </c>
      <c r="E3223">
        <v>49526</v>
      </c>
      <c r="F3223">
        <v>49993</v>
      </c>
      <c r="G3223" t="s">
        <v>44</v>
      </c>
      <c r="H3223" t="s">
        <v>27</v>
      </c>
      <c r="I3223">
        <f>tbl_Fact[[#This Row],[Duration]] / 60</f>
        <v>0.40222222010294667</v>
      </c>
      <c r="J3223">
        <f>IF(OR(G3223="Run Time", G3223="CC (Changeover Cleaning)"), I3223, 0)</f>
        <v>0</v>
      </c>
      <c r="K3223">
        <f>IF(G3223&lt;&gt;"PM (Maintenance)", I3223, 0)</f>
        <v>0.40222222010294667</v>
      </c>
      <c r="L3223" s="5">
        <f>MAX(tbl_Fact[[#This Row],[TotalBiscuitsMade]],tbl_Fact[[#This Row],[GoodMadeBiscuits]])</f>
        <v>49993</v>
      </c>
      <c r="M3223" s="5">
        <f>IF(tbl_Fact[[#This Row],[Operating_Hours]]&gt;0,tbl_Fact[[#This Row],[Operating_Hours]]*51840,0)</f>
        <v>0</v>
      </c>
    </row>
    <row r="3224" spans="1:13" hidden="1" x14ac:dyDescent="0.2">
      <c r="A3224" t="s">
        <v>5</v>
      </c>
      <c r="B3224" s="1">
        <v>44395.00508101852</v>
      </c>
      <c r="C3224" s="1">
        <v>44395.006307870368</v>
      </c>
      <c r="D3224">
        <v>1.7666666507720901</v>
      </c>
      <c r="E3224">
        <v>49311</v>
      </c>
      <c r="F3224">
        <v>49935</v>
      </c>
      <c r="G3224" t="s">
        <v>43</v>
      </c>
      <c r="H3224" t="s">
        <v>27</v>
      </c>
      <c r="I3224">
        <f>tbl_Fact[[#This Row],[Duration]] / 60</f>
        <v>2.9444444179534835E-2</v>
      </c>
      <c r="J3224">
        <f>IF(OR(G3224="Run Time", G3224="CC (Changeover Cleaning)"), I3224, 0)</f>
        <v>2.9444444179534835E-2</v>
      </c>
      <c r="K3224">
        <f>IF(G3224&lt;&gt;"PM (Maintenance)", I3224, 0)</f>
        <v>2.9444444179534835E-2</v>
      </c>
      <c r="L3224" s="5">
        <f>MAX(tbl_Fact[[#This Row],[TotalBiscuitsMade]],tbl_Fact[[#This Row],[GoodMadeBiscuits]])</f>
        <v>49935</v>
      </c>
      <c r="M3224" s="5">
        <f>IF(tbl_Fact[[#This Row],[Operating_Hours]]&gt;0,tbl_Fact[[#This Row],[Operating_Hours]]*51840,0)</f>
        <v>1526.3999862670858</v>
      </c>
    </row>
    <row r="3225" spans="1:13" hidden="1" x14ac:dyDescent="0.2">
      <c r="A3225" t="s">
        <v>5</v>
      </c>
      <c r="B3225" s="1">
        <v>44395.006307870368</v>
      </c>
      <c r="C3225" s="1">
        <v>44395.016250000001</v>
      </c>
      <c r="D3225">
        <v>14.3166666030884</v>
      </c>
      <c r="E3225">
        <v>59613</v>
      </c>
      <c r="F3225">
        <v>60006</v>
      </c>
      <c r="G3225" t="s">
        <v>44</v>
      </c>
      <c r="H3225" t="s">
        <v>27</v>
      </c>
      <c r="I3225">
        <f>tbl_Fact[[#This Row],[Duration]] / 60</f>
        <v>0.23861111005147334</v>
      </c>
      <c r="J3225">
        <f>IF(OR(G3225="Run Time", G3225="CC (Changeover Cleaning)"), I3225, 0)</f>
        <v>0</v>
      </c>
      <c r="K3225">
        <f>IF(G3225&lt;&gt;"PM (Maintenance)", I3225, 0)</f>
        <v>0.23861111005147334</v>
      </c>
      <c r="L3225" s="5">
        <f>MAX(tbl_Fact[[#This Row],[TotalBiscuitsMade]],tbl_Fact[[#This Row],[GoodMadeBiscuits]])</f>
        <v>60006</v>
      </c>
      <c r="M3225" s="5">
        <f>IF(tbl_Fact[[#This Row],[Operating_Hours]]&gt;0,tbl_Fact[[#This Row],[Operating_Hours]]*51840,0)</f>
        <v>0</v>
      </c>
    </row>
    <row r="3226" spans="1:13" hidden="1" x14ac:dyDescent="0.2">
      <c r="A3226" t="s">
        <v>5</v>
      </c>
      <c r="B3226" s="1">
        <v>44395.016250000001</v>
      </c>
      <c r="C3226" s="1">
        <v>44395.018680555557</v>
      </c>
      <c r="D3226">
        <v>3.5</v>
      </c>
      <c r="E3226">
        <v>59594</v>
      </c>
      <c r="F3226">
        <v>59912</v>
      </c>
      <c r="G3226" t="s">
        <v>43</v>
      </c>
      <c r="H3226" t="s">
        <v>27</v>
      </c>
      <c r="I3226">
        <f>tbl_Fact[[#This Row],[Duration]] / 60</f>
        <v>5.8333333333333334E-2</v>
      </c>
      <c r="J3226">
        <f>IF(OR(G3226="Run Time", G3226="CC (Changeover Cleaning)"), I3226, 0)</f>
        <v>5.8333333333333334E-2</v>
      </c>
      <c r="K3226">
        <f>IF(G3226&lt;&gt;"PM (Maintenance)", I3226, 0)</f>
        <v>5.8333333333333334E-2</v>
      </c>
      <c r="L3226" s="5">
        <f>MAX(tbl_Fact[[#This Row],[TotalBiscuitsMade]],tbl_Fact[[#This Row],[GoodMadeBiscuits]])</f>
        <v>59912</v>
      </c>
      <c r="M3226" s="5">
        <f>IF(tbl_Fact[[#This Row],[Operating_Hours]]&gt;0,tbl_Fact[[#This Row],[Operating_Hours]]*51840,0)</f>
        <v>3024</v>
      </c>
    </row>
    <row r="3227" spans="1:13" hidden="1" x14ac:dyDescent="0.2">
      <c r="A3227" t="s">
        <v>5</v>
      </c>
      <c r="B3227" s="1">
        <v>44395.018680555557</v>
      </c>
      <c r="C3227" s="1">
        <v>44395.029918981483</v>
      </c>
      <c r="D3227">
        <v>16.183332443237301</v>
      </c>
      <c r="E3227">
        <v>70602</v>
      </c>
      <c r="F3227">
        <v>71016</v>
      </c>
      <c r="G3227" t="s">
        <v>44</v>
      </c>
      <c r="H3227" t="s">
        <v>27</v>
      </c>
      <c r="I3227">
        <f>tbl_Fact[[#This Row],[Duration]] / 60</f>
        <v>0.26972220738728836</v>
      </c>
      <c r="J3227">
        <f>IF(OR(G3227="Run Time", G3227="CC (Changeover Cleaning)"), I3227, 0)</f>
        <v>0</v>
      </c>
      <c r="K3227">
        <f>IF(G3227&lt;&gt;"PM (Maintenance)", I3227, 0)</f>
        <v>0.26972220738728836</v>
      </c>
      <c r="L3227" s="5">
        <f>MAX(tbl_Fact[[#This Row],[TotalBiscuitsMade]],tbl_Fact[[#This Row],[GoodMadeBiscuits]])</f>
        <v>71016</v>
      </c>
      <c r="M3227" s="5">
        <f>IF(tbl_Fact[[#This Row],[Operating_Hours]]&gt;0,tbl_Fact[[#This Row],[Operating_Hours]]*51840,0)</f>
        <v>0</v>
      </c>
    </row>
    <row r="3228" spans="1:13" hidden="1" x14ac:dyDescent="0.2">
      <c r="A3228" t="s">
        <v>5</v>
      </c>
      <c r="B3228" s="1">
        <v>44395.029918981483</v>
      </c>
      <c r="C3228" s="1">
        <v>44395.032002314816</v>
      </c>
      <c r="D3228">
        <v>3</v>
      </c>
      <c r="E3228">
        <v>70525</v>
      </c>
      <c r="F3228">
        <v>71401</v>
      </c>
      <c r="G3228" t="s">
        <v>43</v>
      </c>
      <c r="H3228" t="s">
        <v>27</v>
      </c>
      <c r="I3228">
        <f>tbl_Fact[[#This Row],[Duration]] / 60</f>
        <v>0.05</v>
      </c>
      <c r="J3228">
        <f>IF(OR(G3228="Run Time", G3228="CC (Changeover Cleaning)"), I3228, 0)</f>
        <v>0.05</v>
      </c>
      <c r="K3228">
        <f>IF(G3228&lt;&gt;"PM (Maintenance)", I3228, 0)</f>
        <v>0.05</v>
      </c>
      <c r="L3228" s="5">
        <f>MAX(tbl_Fact[[#This Row],[TotalBiscuitsMade]],tbl_Fact[[#This Row],[GoodMadeBiscuits]])</f>
        <v>71401</v>
      </c>
      <c r="M3228" s="5">
        <f>IF(tbl_Fact[[#This Row],[Operating_Hours]]&gt;0,tbl_Fact[[#This Row],[Operating_Hours]]*51840,0)</f>
        <v>2592</v>
      </c>
    </row>
    <row r="3229" spans="1:13" hidden="1" x14ac:dyDescent="0.2">
      <c r="A3229" t="s">
        <v>5</v>
      </c>
      <c r="B3229" s="1">
        <v>44395.032002314816</v>
      </c>
      <c r="C3229" s="1">
        <v>44395.032037037039</v>
      </c>
      <c r="D3229">
        <v>5.0000000745058101E-2</v>
      </c>
      <c r="E3229">
        <v>70507</v>
      </c>
      <c r="F3229">
        <v>71038</v>
      </c>
      <c r="G3229" t="s">
        <v>44</v>
      </c>
      <c r="H3229" t="s">
        <v>27</v>
      </c>
      <c r="I3229">
        <f>tbl_Fact[[#This Row],[Duration]] / 60</f>
        <v>8.3333334575096834E-4</v>
      </c>
      <c r="J3229">
        <f>IF(OR(G3229="Run Time", G3229="CC (Changeover Cleaning)"), I3229, 0)</f>
        <v>0</v>
      </c>
      <c r="K3229">
        <f>IF(G3229&lt;&gt;"PM (Maintenance)", I3229, 0)</f>
        <v>8.3333334575096834E-4</v>
      </c>
      <c r="L3229" s="5">
        <f>MAX(tbl_Fact[[#This Row],[TotalBiscuitsMade]],tbl_Fact[[#This Row],[GoodMadeBiscuits]])</f>
        <v>71038</v>
      </c>
      <c r="M3229" s="5">
        <f>IF(tbl_Fact[[#This Row],[Operating_Hours]]&gt;0,tbl_Fact[[#This Row],[Operating_Hours]]*51840,0)</f>
        <v>0</v>
      </c>
    </row>
    <row r="3230" spans="1:13" hidden="1" x14ac:dyDescent="0.2">
      <c r="A3230" t="s">
        <v>5</v>
      </c>
      <c r="B3230" s="1">
        <v>44395.032037037039</v>
      </c>
      <c r="C3230" s="1">
        <v>44395.032326388886</v>
      </c>
      <c r="D3230">
        <v>0.41666665673255898</v>
      </c>
      <c r="E3230">
        <v>70905</v>
      </c>
      <c r="F3230">
        <v>71261</v>
      </c>
      <c r="G3230" t="s">
        <v>43</v>
      </c>
      <c r="H3230" t="s">
        <v>27</v>
      </c>
      <c r="I3230">
        <f>tbl_Fact[[#This Row],[Duration]] / 60</f>
        <v>6.9444442788759832E-3</v>
      </c>
      <c r="J3230">
        <f>IF(OR(G3230="Run Time", G3230="CC (Changeover Cleaning)"), I3230, 0)</f>
        <v>6.9444442788759832E-3</v>
      </c>
      <c r="K3230">
        <f>IF(G3230&lt;&gt;"PM (Maintenance)", I3230, 0)</f>
        <v>6.9444442788759832E-3</v>
      </c>
      <c r="L3230" s="5">
        <f>MAX(tbl_Fact[[#This Row],[TotalBiscuitsMade]],tbl_Fact[[#This Row],[GoodMadeBiscuits]])</f>
        <v>71261</v>
      </c>
      <c r="M3230" s="5">
        <f>IF(tbl_Fact[[#This Row],[Operating_Hours]]&gt;0,tbl_Fact[[#This Row],[Operating_Hours]]*51840,0)</f>
        <v>359.99999141693098</v>
      </c>
    </row>
    <row r="3231" spans="1:13" hidden="1" x14ac:dyDescent="0.2">
      <c r="A3231" t="s">
        <v>5</v>
      </c>
      <c r="B3231" s="1">
        <v>44395.032326388886</v>
      </c>
      <c r="C3231" s="1">
        <v>44395.033622685187</v>
      </c>
      <c r="D3231">
        <v>1.86666667461395</v>
      </c>
      <c r="E3231">
        <v>71709</v>
      </c>
      <c r="F3231">
        <v>72080</v>
      </c>
      <c r="G3231" t="s">
        <v>44</v>
      </c>
      <c r="H3231" t="s">
        <v>27</v>
      </c>
      <c r="I3231">
        <f>tbl_Fact[[#This Row],[Duration]] / 60</f>
        <v>3.1111111243565834E-2</v>
      </c>
      <c r="J3231">
        <f>IF(OR(G3231="Run Time", G3231="CC (Changeover Cleaning)"), I3231, 0)</f>
        <v>0</v>
      </c>
      <c r="K3231">
        <f>IF(G3231&lt;&gt;"PM (Maintenance)", I3231, 0)</f>
        <v>3.1111111243565834E-2</v>
      </c>
      <c r="L3231" s="5">
        <f>MAX(tbl_Fact[[#This Row],[TotalBiscuitsMade]],tbl_Fact[[#This Row],[GoodMadeBiscuits]])</f>
        <v>72080</v>
      </c>
      <c r="M3231" s="5">
        <f>IF(tbl_Fact[[#This Row],[Operating_Hours]]&gt;0,tbl_Fact[[#This Row],[Operating_Hours]]*51840,0)</f>
        <v>0</v>
      </c>
    </row>
    <row r="3232" spans="1:13" hidden="1" x14ac:dyDescent="0.2">
      <c r="A3232" t="s">
        <v>5</v>
      </c>
      <c r="B3232" s="1">
        <v>44395.033622685187</v>
      </c>
      <c r="C3232" s="1">
        <v>44395.034675925926</v>
      </c>
      <c r="D3232">
        <v>1.5166666507720901</v>
      </c>
      <c r="E3232">
        <v>71645</v>
      </c>
      <c r="F3232">
        <v>72350</v>
      </c>
      <c r="G3232" t="s">
        <v>43</v>
      </c>
      <c r="H3232" t="s">
        <v>27</v>
      </c>
      <c r="I3232">
        <f>tbl_Fact[[#This Row],[Duration]] / 60</f>
        <v>2.5277777512868169E-2</v>
      </c>
      <c r="J3232">
        <f>IF(OR(G3232="Run Time", G3232="CC (Changeover Cleaning)"), I3232, 0)</f>
        <v>2.5277777512868169E-2</v>
      </c>
      <c r="K3232">
        <f>IF(G3232&lt;&gt;"PM (Maintenance)", I3232, 0)</f>
        <v>2.5277777512868169E-2</v>
      </c>
      <c r="L3232" s="5">
        <f>MAX(tbl_Fact[[#This Row],[TotalBiscuitsMade]],tbl_Fact[[#This Row],[GoodMadeBiscuits]])</f>
        <v>72350</v>
      </c>
      <c r="M3232" s="5">
        <f>IF(tbl_Fact[[#This Row],[Operating_Hours]]&gt;0,tbl_Fact[[#This Row],[Operating_Hours]]*51840,0)</f>
        <v>1310.399986267086</v>
      </c>
    </row>
    <row r="3233" spans="1:13" hidden="1" x14ac:dyDescent="0.2">
      <c r="A3233" t="s">
        <v>5</v>
      </c>
      <c r="B3233" s="1">
        <v>44395.034675925926</v>
      </c>
      <c r="C3233" s="1">
        <v>44395.035219907404</v>
      </c>
      <c r="D3233">
        <v>0.78333336114883401</v>
      </c>
      <c r="E3233">
        <v>72042</v>
      </c>
      <c r="F3233">
        <v>72497</v>
      </c>
      <c r="G3233" t="s">
        <v>44</v>
      </c>
      <c r="H3233" t="s">
        <v>27</v>
      </c>
      <c r="I3233">
        <f>tbl_Fact[[#This Row],[Duration]] / 60</f>
        <v>1.3055556019147234E-2</v>
      </c>
      <c r="J3233">
        <f>IF(OR(G3233="Run Time", G3233="CC (Changeover Cleaning)"), I3233, 0)</f>
        <v>0</v>
      </c>
      <c r="K3233">
        <f>IF(G3233&lt;&gt;"PM (Maintenance)", I3233, 0)</f>
        <v>1.3055556019147234E-2</v>
      </c>
      <c r="L3233" s="5">
        <f>MAX(tbl_Fact[[#This Row],[TotalBiscuitsMade]],tbl_Fact[[#This Row],[GoodMadeBiscuits]])</f>
        <v>72497</v>
      </c>
      <c r="M3233" s="5">
        <f>IF(tbl_Fact[[#This Row],[Operating_Hours]]&gt;0,tbl_Fact[[#This Row],[Operating_Hours]]*51840,0)</f>
        <v>0</v>
      </c>
    </row>
    <row r="3234" spans="1:13" hidden="1" x14ac:dyDescent="0.2">
      <c r="A3234" t="s">
        <v>5</v>
      </c>
      <c r="B3234" s="1">
        <v>44395.035219907404</v>
      </c>
      <c r="C3234" s="1">
        <v>44395.035613425927</v>
      </c>
      <c r="D3234">
        <v>0.56666666269302401</v>
      </c>
      <c r="E3234">
        <v>71996</v>
      </c>
      <c r="F3234">
        <v>72758</v>
      </c>
      <c r="G3234" t="s">
        <v>43</v>
      </c>
      <c r="H3234" t="s">
        <v>27</v>
      </c>
      <c r="I3234">
        <f>tbl_Fact[[#This Row],[Duration]] / 60</f>
        <v>9.4444443782170668E-3</v>
      </c>
      <c r="J3234">
        <f>IF(OR(G3234="Run Time", G3234="CC (Changeover Cleaning)"), I3234, 0)</f>
        <v>9.4444443782170668E-3</v>
      </c>
      <c r="K3234">
        <f>IF(G3234&lt;&gt;"PM (Maintenance)", I3234, 0)</f>
        <v>9.4444443782170668E-3</v>
      </c>
      <c r="L3234" s="5">
        <f>MAX(tbl_Fact[[#This Row],[TotalBiscuitsMade]],tbl_Fact[[#This Row],[GoodMadeBiscuits]])</f>
        <v>72758</v>
      </c>
      <c r="M3234" s="5">
        <f>IF(tbl_Fact[[#This Row],[Operating_Hours]]&gt;0,tbl_Fact[[#This Row],[Operating_Hours]]*51840,0)</f>
        <v>489.59999656677275</v>
      </c>
    </row>
    <row r="3235" spans="1:13" hidden="1" x14ac:dyDescent="0.2">
      <c r="A3235" t="s">
        <v>5</v>
      </c>
      <c r="B3235" s="1">
        <v>44395.035613425927</v>
      </c>
      <c r="C3235" s="1">
        <v>44395.055439814816</v>
      </c>
      <c r="D3235">
        <v>28.549999237060501</v>
      </c>
      <c r="E3235">
        <v>92304</v>
      </c>
      <c r="F3235">
        <v>92689</v>
      </c>
      <c r="G3235" t="s">
        <v>44</v>
      </c>
      <c r="H3235" t="s">
        <v>27</v>
      </c>
      <c r="I3235">
        <f>tbl_Fact[[#This Row],[Duration]] / 60</f>
        <v>0.47583332061767503</v>
      </c>
      <c r="J3235">
        <f>IF(OR(G3235="Run Time", G3235="CC (Changeover Cleaning)"), I3235, 0)</f>
        <v>0</v>
      </c>
      <c r="K3235">
        <f>IF(G3235&lt;&gt;"PM (Maintenance)", I3235, 0)</f>
        <v>0.47583332061767503</v>
      </c>
      <c r="L3235" s="5">
        <f>MAX(tbl_Fact[[#This Row],[TotalBiscuitsMade]],tbl_Fact[[#This Row],[GoodMadeBiscuits]])</f>
        <v>92689</v>
      </c>
      <c r="M3235" s="5">
        <f>IF(tbl_Fact[[#This Row],[Operating_Hours]]&gt;0,tbl_Fact[[#This Row],[Operating_Hours]]*51840,0)</f>
        <v>0</v>
      </c>
    </row>
    <row r="3236" spans="1:13" hidden="1" x14ac:dyDescent="0.2">
      <c r="A3236" t="s">
        <v>10</v>
      </c>
      <c r="B3236" s="1">
        <v>44395.055312500001</v>
      </c>
      <c r="C3236" s="1">
        <v>44395.055706018517</v>
      </c>
      <c r="D3236">
        <v>0.56673336029052701</v>
      </c>
      <c r="E3236">
        <v>0</v>
      </c>
      <c r="F3236">
        <v>396</v>
      </c>
      <c r="G3236" t="s">
        <v>43</v>
      </c>
      <c r="H3236" t="s">
        <v>27</v>
      </c>
      <c r="I3236">
        <f>tbl_Fact[[#This Row],[Duration]] / 60</f>
        <v>9.4455560048421171E-3</v>
      </c>
      <c r="J3236">
        <f>IF(OR(G3236="Run Time", G3236="CC (Changeover Cleaning)"), I3236, 0)</f>
        <v>9.4455560048421171E-3</v>
      </c>
      <c r="K3236">
        <f>IF(G3236&lt;&gt;"PM (Maintenance)", I3236, 0)</f>
        <v>9.4455560048421171E-3</v>
      </c>
      <c r="L3236" s="5">
        <f>MAX(tbl_Fact[[#This Row],[TotalBiscuitsMade]],tbl_Fact[[#This Row],[GoodMadeBiscuits]])</f>
        <v>396</v>
      </c>
      <c r="M3236" s="5">
        <f>IF(tbl_Fact[[#This Row],[Operating_Hours]]&gt;0,tbl_Fact[[#This Row],[Operating_Hours]]*51840,0)</f>
        <v>489.65762329101534</v>
      </c>
    </row>
    <row r="3237" spans="1:13" hidden="1" x14ac:dyDescent="0.2">
      <c r="A3237" t="s">
        <v>5</v>
      </c>
      <c r="B3237" s="1">
        <v>44395.055439814816</v>
      </c>
      <c r="C3237" s="1">
        <v>44395.055983796294</v>
      </c>
      <c r="D3237">
        <v>0.78333336114883401</v>
      </c>
      <c r="E3237">
        <v>92049</v>
      </c>
      <c r="F3237">
        <v>92880</v>
      </c>
      <c r="G3237" t="s">
        <v>43</v>
      </c>
      <c r="H3237" t="s">
        <v>27</v>
      </c>
      <c r="I3237">
        <f>tbl_Fact[[#This Row],[Duration]] / 60</f>
        <v>1.3055556019147234E-2</v>
      </c>
      <c r="J3237">
        <f>IF(OR(G3237="Run Time", G3237="CC (Changeover Cleaning)"), I3237, 0)</f>
        <v>1.3055556019147234E-2</v>
      </c>
      <c r="K3237">
        <f>IF(G3237&lt;&gt;"PM (Maintenance)", I3237, 0)</f>
        <v>1.3055556019147234E-2</v>
      </c>
      <c r="L3237" s="5">
        <f>MAX(tbl_Fact[[#This Row],[TotalBiscuitsMade]],tbl_Fact[[#This Row],[GoodMadeBiscuits]])</f>
        <v>92880</v>
      </c>
      <c r="M3237" s="5">
        <f>IF(tbl_Fact[[#This Row],[Operating_Hours]]&gt;0,tbl_Fact[[#This Row],[Operating_Hours]]*51840,0)</f>
        <v>676.80002403259255</v>
      </c>
    </row>
    <row r="3238" spans="1:13" hidden="1" x14ac:dyDescent="0.2">
      <c r="A3238" t="s">
        <v>10</v>
      </c>
      <c r="B3238" s="1">
        <v>44395.055706018517</v>
      </c>
      <c r="C3238" s="1">
        <v>44395.063935185186</v>
      </c>
      <c r="D3238">
        <v>11.8587999343872</v>
      </c>
      <c r="E3238">
        <v>0</v>
      </c>
      <c r="F3238">
        <v>108</v>
      </c>
      <c r="G3238" t="s">
        <v>44</v>
      </c>
      <c r="H3238" t="s">
        <v>27</v>
      </c>
      <c r="I3238">
        <f>tbl_Fact[[#This Row],[Duration]] / 60</f>
        <v>0.19764666557312</v>
      </c>
      <c r="J3238">
        <f>IF(OR(G3238="Run Time", G3238="CC (Changeover Cleaning)"), I3238, 0)</f>
        <v>0</v>
      </c>
      <c r="K3238">
        <f>IF(G3238&lt;&gt;"PM (Maintenance)", I3238, 0)</f>
        <v>0.19764666557312</v>
      </c>
      <c r="L3238" s="5">
        <f>MAX(tbl_Fact[[#This Row],[TotalBiscuitsMade]],tbl_Fact[[#This Row],[GoodMadeBiscuits]])</f>
        <v>108</v>
      </c>
      <c r="M3238" s="5">
        <f>IF(tbl_Fact[[#This Row],[Operating_Hours]]&gt;0,tbl_Fact[[#This Row],[Operating_Hours]]*51840,0)</f>
        <v>0</v>
      </c>
    </row>
    <row r="3239" spans="1:13" hidden="1" x14ac:dyDescent="0.2">
      <c r="A3239" t="s">
        <v>5</v>
      </c>
      <c r="B3239" s="1">
        <v>44395.055983796294</v>
      </c>
      <c r="C3239" s="1">
        <v>44395.056284722225</v>
      </c>
      <c r="D3239">
        <v>0.43333333730697599</v>
      </c>
      <c r="E3239">
        <v>92062</v>
      </c>
      <c r="F3239">
        <v>92654</v>
      </c>
      <c r="G3239" t="s">
        <v>44</v>
      </c>
      <c r="H3239" t="s">
        <v>27</v>
      </c>
      <c r="I3239">
        <f>tbl_Fact[[#This Row],[Duration]] / 60</f>
        <v>7.2222222884495996E-3</v>
      </c>
      <c r="J3239">
        <f>IF(OR(G3239="Run Time", G3239="CC (Changeover Cleaning)"), I3239, 0)</f>
        <v>0</v>
      </c>
      <c r="K3239">
        <f>IF(G3239&lt;&gt;"PM (Maintenance)", I3239, 0)</f>
        <v>7.2222222884495996E-3</v>
      </c>
      <c r="L3239" s="5">
        <f>MAX(tbl_Fact[[#This Row],[TotalBiscuitsMade]],tbl_Fact[[#This Row],[GoodMadeBiscuits]])</f>
        <v>92654</v>
      </c>
      <c r="M3239" s="5">
        <f>IF(tbl_Fact[[#This Row],[Operating_Hours]]&gt;0,tbl_Fact[[#This Row],[Operating_Hours]]*51840,0)</f>
        <v>0</v>
      </c>
    </row>
    <row r="3240" spans="1:13" hidden="1" x14ac:dyDescent="0.2">
      <c r="A3240" t="s">
        <v>5</v>
      </c>
      <c r="B3240" s="1">
        <v>44395.056284722225</v>
      </c>
      <c r="C3240" s="1">
        <v>44395.056689814817</v>
      </c>
      <c r="D3240">
        <v>0.58333331346511796</v>
      </c>
      <c r="E3240">
        <v>92011</v>
      </c>
      <c r="F3240">
        <v>92763</v>
      </c>
      <c r="G3240" t="s">
        <v>43</v>
      </c>
      <c r="H3240" t="s">
        <v>27</v>
      </c>
      <c r="I3240">
        <f>tbl_Fact[[#This Row],[Duration]] / 60</f>
        <v>9.7222218910852989E-3</v>
      </c>
      <c r="J3240">
        <f>IF(OR(G3240="Run Time", G3240="CC (Changeover Cleaning)"), I3240, 0)</f>
        <v>9.7222218910852989E-3</v>
      </c>
      <c r="K3240">
        <f>IF(G3240&lt;&gt;"PM (Maintenance)", I3240, 0)</f>
        <v>9.7222218910852989E-3</v>
      </c>
      <c r="L3240" s="5">
        <f>MAX(tbl_Fact[[#This Row],[TotalBiscuitsMade]],tbl_Fact[[#This Row],[GoodMadeBiscuits]])</f>
        <v>92763</v>
      </c>
      <c r="M3240" s="5">
        <f>IF(tbl_Fact[[#This Row],[Operating_Hours]]&gt;0,tbl_Fact[[#This Row],[Operating_Hours]]*51840,0)</f>
        <v>503.99998283386191</v>
      </c>
    </row>
    <row r="3241" spans="1:13" hidden="1" x14ac:dyDescent="0.2">
      <c r="A3241" t="s">
        <v>5</v>
      </c>
      <c r="B3241" s="1">
        <v>44395.056689814817</v>
      </c>
      <c r="C3241" s="1">
        <v>44395.064004629632</v>
      </c>
      <c r="D3241">
        <v>10.5333337783813</v>
      </c>
      <c r="E3241">
        <v>99227</v>
      </c>
      <c r="F3241">
        <v>99977</v>
      </c>
      <c r="G3241" t="s">
        <v>44</v>
      </c>
      <c r="H3241" t="s">
        <v>27</v>
      </c>
      <c r="I3241">
        <f>tbl_Fact[[#This Row],[Duration]] / 60</f>
        <v>0.17555556297302166</v>
      </c>
      <c r="J3241">
        <f>IF(OR(G3241="Run Time", G3241="CC (Changeover Cleaning)"), I3241, 0)</f>
        <v>0</v>
      </c>
      <c r="K3241">
        <f>IF(G3241&lt;&gt;"PM (Maintenance)", I3241, 0)</f>
        <v>0.17555556297302166</v>
      </c>
      <c r="L3241" s="5">
        <f>MAX(tbl_Fact[[#This Row],[TotalBiscuitsMade]],tbl_Fact[[#This Row],[GoodMadeBiscuits]])</f>
        <v>99977</v>
      </c>
      <c r="M3241" s="5">
        <f>IF(tbl_Fact[[#This Row],[Operating_Hours]]&gt;0,tbl_Fact[[#This Row],[Operating_Hours]]*51840,0)</f>
        <v>0</v>
      </c>
    </row>
    <row r="3242" spans="1:13" hidden="1" x14ac:dyDescent="0.2">
      <c r="A3242" t="s">
        <v>10</v>
      </c>
      <c r="B3242" s="1">
        <v>44395.063935185186</v>
      </c>
      <c r="C3242" s="1">
        <v>44395.064953703702</v>
      </c>
      <c r="D3242">
        <v>1.4582333564758301</v>
      </c>
      <c r="E3242">
        <v>0</v>
      </c>
      <c r="F3242">
        <v>470</v>
      </c>
      <c r="G3242" t="s">
        <v>43</v>
      </c>
      <c r="H3242" t="s">
        <v>27</v>
      </c>
      <c r="I3242">
        <f>tbl_Fact[[#This Row],[Duration]] / 60</f>
        <v>2.4303889274597167E-2</v>
      </c>
      <c r="J3242">
        <f>IF(OR(G3242="Run Time", G3242="CC (Changeover Cleaning)"), I3242, 0)</f>
        <v>2.4303889274597167E-2</v>
      </c>
      <c r="K3242">
        <f>IF(G3242&lt;&gt;"PM (Maintenance)", I3242, 0)</f>
        <v>2.4303889274597167E-2</v>
      </c>
      <c r="L3242" s="5">
        <f>MAX(tbl_Fact[[#This Row],[TotalBiscuitsMade]],tbl_Fact[[#This Row],[GoodMadeBiscuits]])</f>
        <v>470</v>
      </c>
      <c r="M3242" s="5">
        <f>IF(tbl_Fact[[#This Row],[Operating_Hours]]&gt;0,tbl_Fact[[#This Row],[Operating_Hours]]*51840,0)</f>
        <v>1259.9136199951172</v>
      </c>
    </row>
    <row r="3243" spans="1:13" hidden="1" x14ac:dyDescent="0.2">
      <c r="A3243" t="s">
        <v>5</v>
      </c>
      <c r="B3243" s="1">
        <v>44395.064004629632</v>
      </c>
      <c r="C3243" s="1">
        <v>44395.065185185187</v>
      </c>
      <c r="D3243">
        <v>1.70000004768372</v>
      </c>
      <c r="E3243">
        <v>99266</v>
      </c>
      <c r="F3243">
        <v>99807</v>
      </c>
      <c r="G3243" t="s">
        <v>43</v>
      </c>
      <c r="H3243" t="s">
        <v>27</v>
      </c>
      <c r="I3243">
        <f>tbl_Fact[[#This Row],[Duration]] / 60</f>
        <v>2.8333334128062E-2</v>
      </c>
      <c r="J3243">
        <f>IF(OR(G3243="Run Time", G3243="CC (Changeover Cleaning)"), I3243, 0)</f>
        <v>2.8333334128062E-2</v>
      </c>
      <c r="K3243">
        <f>IF(G3243&lt;&gt;"PM (Maintenance)", I3243, 0)</f>
        <v>2.8333334128062E-2</v>
      </c>
      <c r="L3243" s="5">
        <f>MAX(tbl_Fact[[#This Row],[TotalBiscuitsMade]],tbl_Fact[[#This Row],[GoodMadeBiscuits]])</f>
        <v>99807</v>
      </c>
      <c r="M3243" s="5">
        <f>IF(tbl_Fact[[#This Row],[Operating_Hours]]&gt;0,tbl_Fact[[#This Row],[Operating_Hours]]*51840,0)</f>
        <v>1468.8000411987341</v>
      </c>
    </row>
    <row r="3244" spans="1:13" hidden="1" x14ac:dyDescent="0.2">
      <c r="A3244" t="s">
        <v>10</v>
      </c>
      <c r="B3244" s="1">
        <v>44395.064953703702</v>
      </c>
      <c r="C3244" s="1">
        <v>44395.131736111114</v>
      </c>
      <c r="D3244">
        <v>96.176315307617202</v>
      </c>
      <c r="E3244">
        <v>0</v>
      </c>
      <c r="F3244">
        <v>376</v>
      </c>
      <c r="G3244" t="s">
        <v>44</v>
      </c>
      <c r="H3244" t="s">
        <v>27</v>
      </c>
      <c r="I3244">
        <f>tbl_Fact[[#This Row],[Duration]] / 60</f>
        <v>1.6029385884602867</v>
      </c>
      <c r="J3244">
        <f>IF(OR(G3244="Run Time", G3244="CC (Changeover Cleaning)"), I3244, 0)</f>
        <v>0</v>
      </c>
      <c r="K3244">
        <f>IF(G3244&lt;&gt;"PM (Maintenance)", I3244, 0)</f>
        <v>1.6029385884602867</v>
      </c>
      <c r="L3244" s="5">
        <f>MAX(tbl_Fact[[#This Row],[TotalBiscuitsMade]],tbl_Fact[[#This Row],[GoodMadeBiscuits]])</f>
        <v>376</v>
      </c>
      <c r="M3244" s="5">
        <f>IF(tbl_Fact[[#This Row],[Operating_Hours]]&gt;0,tbl_Fact[[#This Row],[Operating_Hours]]*51840,0)</f>
        <v>0</v>
      </c>
    </row>
    <row r="3245" spans="1:13" hidden="1" x14ac:dyDescent="0.2">
      <c r="A3245" t="s">
        <v>5</v>
      </c>
      <c r="B3245" s="1">
        <v>44395.065185185187</v>
      </c>
      <c r="C3245" s="1">
        <v>44395.065578703703</v>
      </c>
      <c r="D3245">
        <v>0.56666666269302401</v>
      </c>
      <c r="E3245">
        <v>99405</v>
      </c>
      <c r="F3245">
        <v>99878</v>
      </c>
      <c r="G3245" t="s">
        <v>44</v>
      </c>
      <c r="H3245" t="s">
        <v>27</v>
      </c>
      <c r="I3245">
        <f>tbl_Fact[[#This Row],[Duration]] / 60</f>
        <v>9.4444443782170668E-3</v>
      </c>
      <c r="J3245">
        <f>IF(OR(G3245="Run Time", G3245="CC (Changeover Cleaning)"), I3245, 0)</f>
        <v>0</v>
      </c>
      <c r="K3245">
        <f>IF(G3245&lt;&gt;"PM (Maintenance)", I3245, 0)</f>
        <v>9.4444443782170668E-3</v>
      </c>
      <c r="L3245" s="5">
        <f>MAX(tbl_Fact[[#This Row],[TotalBiscuitsMade]],tbl_Fact[[#This Row],[GoodMadeBiscuits]])</f>
        <v>99878</v>
      </c>
      <c r="M3245" s="5">
        <f>IF(tbl_Fact[[#This Row],[Operating_Hours]]&gt;0,tbl_Fact[[#This Row],[Operating_Hours]]*51840,0)</f>
        <v>0</v>
      </c>
    </row>
    <row r="3246" spans="1:13" hidden="1" x14ac:dyDescent="0.2">
      <c r="A3246" t="s">
        <v>5</v>
      </c>
      <c r="B3246" s="1">
        <v>44395.065578703703</v>
      </c>
      <c r="C3246" s="1">
        <v>44395.066238425927</v>
      </c>
      <c r="D3246">
        <v>0.94999998807907104</v>
      </c>
      <c r="E3246">
        <v>99632</v>
      </c>
      <c r="F3246">
        <v>100157</v>
      </c>
      <c r="G3246" t="s">
        <v>43</v>
      </c>
      <c r="H3246" t="s">
        <v>27</v>
      </c>
      <c r="I3246">
        <f>tbl_Fact[[#This Row],[Duration]] / 60</f>
        <v>1.5833333134651184E-2</v>
      </c>
      <c r="J3246">
        <f>IF(OR(G3246="Run Time", G3246="CC (Changeover Cleaning)"), I3246, 0)</f>
        <v>1.5833333134651184E-2</v>
      </c>
      <c r="K3246">
        <f>IF(G3246&lt;&gt;"PM (Maintenance)", I3246, 0)</f>
        <v>1.5833333134651184E-2</v>
      </c>
      <c r="L3246" s="5">
        <f>MAX(tbl_Fact[[#This Row],[TotalBiscuitsMade]],tbl_Fact[[#This Row],[GoodMadeBiscuits]])</f>
        <v>100157</v>
      </c>
      <c r="M3246" s="5">
        <f>IF(tbl_Fact[[#This Row],[Operating_Hours]]&gt;0,tbl_Fact[[#This Row],[Operating_Hours]]*51840,0)</f>
        <v>820.79998970031738</v>
      </c>
    </row>
    <row r="3247" spans="1:13" hidden="1" x14ac:dyDescent="0.2">
      <c r="A3247" t="s">
        <v>5</v>
      </c>
      <c r="B3247" s="1">
        <v>44395.066238425927</v>
      </c>
      <c r="C3247" s="1">
        <v>44395.081006944441</v>
      </c>
      <c r="D3247">
        <v>21.266666412353501</v>
      </c>
      <c r="E3247">
        <v>114339</v>
      </c>
      <c r="F3247">
        <v>114991</v>
      </c>
      <c r="G3247" t="s">
        <v>44</v>
      </c>
      <c r="H3247" t="s">
        <v>27</v>
      </c>
      <c r="I3247">
        <f>tbl_Fact[[#This Row],[Duration]] / 60</f>
        <v>0.35444444020589166</v>
      </c>
      <c r="J3247">
        <f>IF(OR(G3247="Run Time", G3247="CC (Changeover Cleaning)"), I3247, 0)</f>
        <v>0</v>
      </c>
      <c r="K3247">
        <f>IF(G3247&lt;&gt;"PM (Maintenance)", I3247, 0)</f>
        <v>0.35444444020589166</v>
      </c>
      <c r="L3247" s="5">
        <f>MAX(tbl_Fact[[#This Row],[TotalBiscuitsMade]],tbl_Fact[[#This Row],[GoodMadeBiscuits]])</f>
        <v>114991</v>
      </c>
      <c r="M3247" s="5">
        <f>IF(tbl_Fact[[#This Row],[Operating_Hours]]&gt;0,tbl_Fact[[#This Row],[Operating_Hours]]*51840,0)</f>
        <v>0</v>
      </c>
    </row>
    <row r="3248" spans="1:13" hidden="1" x14ac:dyDescent="0.2">
      <c r="A3248" t="s">
        <v>5</v>
      </c>
      <c r="B3248" s="1">
        <v>44395.081006944441</v>
      </c>
      <c r="C3248" s="1">
        <v>44395.083368055559</v>
      </c>
      <c r="D3248">
        <v>3.4000000953674299</v>
      </c>
      <c r="E3248">
        <v>114434</v>
      </c>
      <c r="F3248">
        <v>114878</v>
      </c>
      <c r="G3248" t="s">
        <v>43</v>
      </c>
      <c r="H3248" t="s">
        <v>27</v>
      </c>
      <c r="I3248">
        <f>tbl_Fact[[#This Row],[Duration]] / 60</f>
        <v>5.6666668256123834E-2</v>
      </c>
      <c r="J3248">
        <f>IF(OR(G3248="Run Time", G3248="CC (Changeover Cleaning)"), I3248, 0)</f>
        <v>5.6666668256123834E-2</v>
      </c>
      <c r="K3248">
        <f>IF(G3248&lt;&gt;"PM (Maintenance)", I3248, 0)</f>
        <v>5.6666668256123834E-2</v>
      </c>
      <c r="L3248" s="5">
        <f>MAX(tbl_Fact[[#This Row],[TotalBiscuitsMade]],tbl_Fact[[#This Row],[GoodMadeBiscuits]])</f>
        <v>114878</v>
      </c>
      <c r="M3248" s="5">
        <f>IF(tbl_Fact[[#This Row],[Operating_Hours]]&gt;0,tbl_Fact[[#This Row],[Operating_Hours]]*51840,0)</f>
        <v>2937.6000823974596</v>
      </c>
    </row>
    <row r="3249" spans="1:13" hidden="1" x14ac:dyDescent="0.2">
      <c r="A3249" t="s">
        <v>5</v>
      </c>
      <c r="B3249" s="1">
        <v>44395.083368055559</v>
      </c>
      <c r="C3249" s="1">
        <v>44395.08997685185</v>
      </c>
      <c r="D3249">
        <v>9.5166664123535192</v>
      </c>
      <c r="E3249">
        <v>120767</v>
      </c>
      <c r="F3249">
        <v>121520</v>
      </c>
      <c r="G3249" t="s">
        <v>44</v>
      </c>
      <c r="H3249" t="s">
        <v>27</v>
      </c>
      <c r="I3249">
        <f>tbl_Fact[[#This Row],[Duration]] / 60</f>
        <v>0.15861110687255867</v>
      </c>
      <c r="J3249">
        <f>IF(OR(G3249="Run Time", G3249="CC (Changeover Cleaning)"), I3249, 0)</f>
        <v>0</v>
      </c>
      <c r="K3249">
        <f>IF(G3249&lt;&gt;"PM (Maintenance)", I3249, 0)</f>
        <v>0.15861110687255867</v>
      </c>
      <c r="L3249" s="5">
        <f>MAX(tbl_Fact[[#This Row],[TotalBiscuitsMade]],tbl_Fact[[#This Row],[GoodMadeBiscuits]])</f>
        <v>121520</v>
      </c>
      <c r="M3249" s="5">
        <f>IF(tbl_Fact[[#This Row],[Operating_Hours]]&gt;0,tbl_Fact[[#This Row],[Operating_Hours]]*51840,0)</f>
        <v>0</v>
      </c>
    </row>
    <row r="3250" spans="1:13" hidden="1" x14ac:dyDescent="0.2">
      <c r="A3250" t="s">
        <v>5</v>
      </c>
      <c r="B3250" s="1">
        <v>44395.08997685185</v>
      </c>
      <c r="C3250" s="1">
        <v>44395.090509259258</v>
      </c>
      <c r="D3250">
        <v>0.76666665077209495</v>
      </c>
      <c r="E3250">
        <v>121076</v>
      </c>
      <c r="F3250">
        <v>121587</v>
      </c>
      <c r="G3250" t="s">
        <v>43</v>
      </c>
      <c r="H3250" t="s">
        <v>27</v>
      </c>
      <c r="I3250">
        <f>tbl_Fact[[#This Row],[Duration]] / 60</f>
        <v>1.2777777512868248E-2</v>
      </c>
      <c r="J3250">
        <f>IF(OR(G3250="Run Time", G3250="CC (Changeover Cleaning)"), I3250, 0)</f>
        <v>1.2777777512868248E-2</v>
      </c>
      <c r="K3250">
        <f>IF(G3250&lt;&gt;"PM (Maintenance)", I3250, 0)</f>
        <v>1.2777777512868248E-2</v>
      </c>
      <c r="L3250" s="5">
        <f>MAX(tbl_Fact[[#This Row],[TotalBiscuitsMade]],tbl_Fact[[#This Row],[GoodMadeBiscuits]])</f>
        <v>121587</v>
      </c>
      <c r="M3250" s="5">
        <f>IF(tbl_Fact[[#This Row],[Operating_Hours]]&gt;0,tbl_Fact[[#This Row],[Operating_Hours]]*51840,0)</f>
        <v>662.39998626708996</v>
      </c>
    </row>
    <row r="3251" spans="1:13" hidden="1" x14ac:dyDescent="0.2">
      <c r="A3251" t="s">
        <v>5</v>
      </c>
      <c r="B3251" s="1">
        <v>44395.090509259258</v>
      </c>
      <c r="C3251" s="1">
        <v>44395.099293981482</v>
      </c>
      <c r="D3251">
        <v>12.6499996185303</v>
      </c>
      <c r="E3251">
        <v>129841</v>
      </c>
      <c r="F3251">
        <v>130212</v>
      </c>
      <c r="G3251" t="s">
        <v>44</v>
      </c>
      <c r="H3251" t="s">
        <v>27</v>
      </c>
      <c r="I3251">
        <f>tbl_Fact[[#This Row],[Duration]] / 60</f>
        <v>0.210833326975505</v>
      </c>
      <c r="J3251">
        <f>IF(OR(G3251="Run Time", G3251="CC (Changeover Cleaning)"), I3251, 0)</f>
        <v>0</v>
      </c>
      <c r="K3251">
        <f>IF(G3251&lt;&gt;"PM (Maintenance)", I3251, 0)</f>
        <v>0.210833326975505</v>
      </c>
      <c r="L3251" s="5">
        <f>MAX(tbl_Fact[[#This Row],[TotalBiscuitsMade]],tbl_Fact[[#This Row],[GoodMadeBiscuits]])</f>
        <v>130212</v>
      </c>
      <c r="M3251" s="5">
        <f>IF(tbl_Fact[[#This Row],[Operating_Hours]]&gt;0,tbl_Fact[[#This Row],[Operating_Hours]]*51840,0)</f>
        <v>0</v>
      </c>
    </row>
    <row r="3252" spans="1:13" hidden="1" x14ac:dyDescent="0.2">
      <c r="A3252" t="s">
        <v>5</v>
      </c>
      <c r="B3252" s="1">
        <v>44395.099293981482</v>
      </c>
      <c r="C3252" s="1">
        <v>44395.10261574074</v>
      </c>
      <c r="D3252">
        <v>4.7833333015441903</v>
      </c>
      <c r="E3252">
        <v>129915</v>
      </c>
      <c r="F3252">
        <v>130473</v>
      </c>
      <c r="G3252" t="s">
        <v>43</v>
      </c>
      <c r="H3252" t="s">
        <v>27</v>
      </c>
      <c r="I3252">
        <f>tbl_Fact[[#This Row],[Duration]] / 60</f>
        <v>7.9722221692403172E-2</v>
      </c>
      <c r="J3252">
        <f>IF(OR(G3252="Run Time", G3252="CC (Changeover Cleaning)"), I3252, 0)</f>
        <v>7.9722221692403172E-2</v>
      </c>
      <c r="K3252">
        <f>IF(G3252&lt;&gt;"PM (Maintenance)", I3252, 0)</f>
        <v>7.9722221692403172E-2</v>
      </c>
      <c r="L3252" s="5">
        <f>MAX(tbl_Fact[[#This Row],[TotalBiscuitsMade]],tbl_Fact[[#This Row],[GoodMadeBiscuits]])</f>
        <v>130473</v>
      </c>
      <c r="M3252" s="5">
        <f>IF(tbl_Fact[[#This Row],[Operating_Hours]]&gt;0,tbl_Fact[[#This Row],[Operating_Hours]]*51840,0)</f>
        <v>4132.7999725341806</v>
      </c>
    </row>
    <row r="3253" spans="1:13" hidden="1" x14ac:dyDescent="0.2">
      <c r="A3253" t="s">
        <v>5</v>
      </c>
      <c r="B3253" s="1">
        <v>44395.10261574074</v>
      </c>
      <c r="C3253" s="1">
        <v>44395.103888888887</v>
      </c>
      <c r="D3253">
        <v>1.8333333730697601</v>
      </c>
      <c r="E3253">
        <v>130488</v>
      </c>
      <c r="F3253">
        <v>131121</v>
      </c>
      <c r="G3253" t="s">
        <v>44</v>
      </c>
      <c r="H3253" t="s">
        <v>27</v>
      </c>
      <c r="I3253">
        <f>tbl_Fact[[#This Row],[Duration]] / 60</f>
        <v>3.0555556217829336E-2</v>
      </c>
      <c r="J3253">
        <f>IF(OR(G3253="Run Time", G3253="CC (Changeover Cleaning)"), I3253, 0)</f>
        <v>0</v>
      </c>
      <c r="K3253">
        <f>IF(G3253&lt;&gt;"PM (Maintenance)", I3253, 0)</f>
        <v>3.0555556217829336E-2</v>
      </c>
      <c r="L3253" s="5">
        <f>MAX(tbl_Fact[[#This Row],[TotalBiscuitsMade]],tbl_Fact[[#This Row],[GoodMadeBiscuits]])</f>
        <v>131121</v>
      </c>
      <c r="M3253" s="5">
        <f>IF(tbl_Fact[[#This Row],[Operating_Hours]]&gt;0,tbl_Fact[[#This Row],[Operating_Hours]]*51840,0)</f>
        <v>0</v>
      </c>
    </row>
    <row r="3254" spans="1:13" hidden="1" x14ac:dyDescent="0.2">
      <c r="A3254" t="s">
        <v>5</v>
      </c>
      <c r="B3254" s="1">
        <v>44395.103888888887</v>
      </c>
      <c r="C3254" s="1">
        <v>44395.105231481481</v>
      </c>
      <c r="D3254">
        <v>1.93333327770233</v>
      </c>
      <c r="E3254">
        <v>130780</v>
      </c>
      <c r="F3254">
        <v>131131</v>
      </c>
      <c r="G3254" t="s">
        <v>43</v>
      </c>
      <c r="H3254" t="s">
        <v>27</v>
      </c>
      <c r="I3254">
        <f>tbl_Fact[[#This Row],[Duration]] / 60</f>
        <v>3.2222221295038836E-2</v>
      </c>
      <c r="J3254">
        <f>IF(OR(G3254="Run Time", G3254="CC (Changeover Cleaning)"), I3254, 0)</f>
        <v>3.2222221295038836E-2</v>
      </c>
      <c r="K3254">
        <f>IF(G3254&lt;&gt;"PM (Maintenance)", I3254, 0)</f>
        <v>3.2222221295038836E-2</v>
      </c>
      <c r="L3254" s="5">
        <f>MAX(tbl_Fact[[#This Row],[TotalBiscuitsMade]],tbl_Fact[[#This Row],[GoodMadeBiscuits]])</f>
        <v>131131</v>
      </c>
      <c r="M3254" s="5">
        <f>IF(tbl_Fact[[#This Row],[Operating_Hours]]&gt;0,tbl_Fact[[#This Row],[Operating_Hours]]*51840,0)</f>
        <v>1670.3999519348133</v>
      </c>
    </row>
    <row r="3255" spans="1:13" hidden="1" x14ac:dyDescent="0.2">
      <c r="A3255" t="s">
        <v>5</v>
      </c>
      <c r="B3255" s="1">
        <v>44395.105231481481</v>
      </c>
      <c r="C3255" s="1">
        <v>44395.107199074075</v>
      </c>
      <c r="D3255">
        <v>2.8333332538604701</v>
      </c>
      <c r="E3255">
        <v>132518</v>
      </c>
      <c r="F3255">
        <v>132862</v>
      </c>
      <c r="G3255" t="s">
        <v>44</v>
      </c>
      <c r="H3255" t="s">
        <v>27</v>
      </c>
      <c r="I3255">
        <f>tbl_Fact[[#This Row],[Duration]] / 60</f>
        <v>4.7222220897674499E-2</v>
      </c>
      <c r="J3255">
        <f>IF(OR(G3255="Run Time", G3255="CC (Changeover Cleaning)"), I3255, 0)</f>
        <v>0</v>
      </c>
      <c r="K3255">
        <f>IF(G3255&lt;&gt;"PM (Maintenance)", I3255, 0)</f>
        <v>4.7222220897674499E-2</v>
      </c>
      <c r="L3255" s="5">
        <f>MAX(tbl_Fact[[#This Row],[TotalBiscuitsMade]],tbl_Fact[[#This Row],[GoodMadeBiscuits]])</f>
        <v>132862</v>
      </c>
      <c r="M3255" s="5">
        <f>IF(tbl_Fact[[#This Row],[Operating_Hours]]&gt;0,tbl_Fact[[#This Row],[Operating_Hours]]*51840,0)</f>
        <v>0</v>
      </c>
    </row>
    <row r="3256" spans="1:13" hidden="1" x14ac:dyDescent="0.2">
      <c r="A3256" t="s">
        <v>5</v>
      </c>
      <c r="B3256" s="1">
        <v>44395.107199074075</v>
      </c>
      <c r="C3256" s="1">
        <v>44395.107986111114</v>
      </c>
      <c r="D3256">
        <v>1.13333332538605</v>
      </c>
      <c r="E3256">
        <v>132443</v>
      </c>
      <c r="F3256">
        <v>133208</v>
      </c>
      <c r="G3256" t="s">
        <v>43</v>
      </c>
      <c r="H3256" t="s">
        <v>27</v>
      </c>
      <c r="I3256">
        <f>tbl_Fact[[#This Row],[Duration]] / 60</f>
        <v>1.8888888756434168E-2</v>
      </c>
      <c r="J3256">
        <f>IF(OR(G3256="Run Time", G3256="CC (Changeover Cleaning)"), I3256, 0)</f>
        <v>1.8888888756434168E-2</v>
      </c>
      <c r="K3256">
        <f>IF(G3256&lt;&gt;"PM (Maintenance)", I3256, 0)</f>
        <v>1.8888888756434168E-2</v>
      </c>
      <c r="L3256" s="5">
        <f>MAX(tbl_Fact[[#This Row],[TotalBiscuitsMade]],tbl_Fact[[#This Row],[GoodMadeBiscuits]])</f>
        <v>133208</v>
      </c>
      <c r="M3256" s="5">
        <f>IF(tbl_Fact[[#This Row],[Operating_Hours]]&gt;0,tbl_Fact[[#This Row],[Operating_Hours]]*51840,0)</f>
        <v>979.19999313354731</v>
      </c>
    </row>
    <row r="3257" spans="1:13" hidden="1" x14ac:dyDescent="0.2">
      <c r="A3257" t="s">
        <v>5</v>
      </c>
      <c r="B3257" s="1">
        <v>44395.107986111114</v>
      </c>
      <c r="C3257" s="1">
        <v>44395.13181712963</v>
      </c>
      <c r="D3257">
        <v>34.316665649414098</v>
      </c>
      <c r="E3257">
        <v>156683</v>
      </c>
      <c r="F3257">
        <v>157252</v>
      </c>
      <c r="G3257" t="s">
        <v>44</v>
      </c>
      <c r="H3257" t="s">
        <v>27</v>
      </c>
      <c r="I3257">
        <f>tbl_Fact[[#This Row],[Duration]] / 60</f>
        <v>0.571944427490235</v>
      </c>
      <c r="J3257">
        <f>IF(OR(G3257="Run Time", G3257="CC (Changeover Cleaning)"), I3257, 0)</f>
        <v>0</v>
      </c>
      <c r="K3257">
        <f>IF(G3257&lt;&gt;"PM (Maintenance)", I3257, 0)</f>
        <v>0.571944427490235</v>
      </c>
      <c r="L3257" s="5">
        <f>MAX(tbl_Fact[[#This Row],[TotalBiscuitsMade]],tbl_Fact[[#This Row],[GoodMadeBiscuits]])</f>
        <v>157252</v>
      </c>
      <c r="M3257" s="5">
        <f>IF(tbl_Fact[[#This Row],[Operating_Hours]]&gt;0,tbl_Fact[[#This Row],[Operating_Hours]]*51840,0)</f>
        <v>0</v>
      </c>
    </row>
    <row r="3258" spans="1:13" hidden="1" x14ac:dyDescent="0.2">
      <c r="A3258" t="s">
        <v>10</v>
      </c>
      <c r="B3258" s="1">
        <v>44395.131736111114</v>
      </c>
      <c r="C3258" s="1">
        <v>44395.1325</v>
      </c>
      <c r="D3258">
        <v>1.0916500091552701</v>
      </c>
      <c r="E3258">
        <v>0</v>
      </c>
      <c r="F3258">
        <v>53</v>
      </c>
      <c r="G3258" t="s">
        <v>43</v>
      </c>
      <c r="H3258" t="s">
        <v>27</v>
      </c>
      <c r="I3258">
        <f>tbl_Fact[[#This Row],[Duration]] / 60</f>
        <v>1.8194166819254502E-2</v>
      </c>
      <c r="J3258">
        <f>IF(OR(G3258="Run Time", G3258="CC (Changeover Cleaning)"), I3258, 0)</f>
        <v>1.8194166819254502E-2</v>
      </c>
      <c r="K3258">
        <f>IF(G3258&lt;&gt;"PM (Maintenance)", I3258, 0)</f>
        <v>1.8194166819254502E-2</v>
      </c>
      <c r="L3258" s="5">
        <f>MAX(tbl_Fact[[#This Row],[TotalBiscuitsMade]],tbl_Fact[[#This Row],[GoodMadeBiscuits]])</f>
        <v>53</v>
      </c>
      <c r="M3258" s="5">
        <f>IF(tbl_Fact[[#This Row],[Operating_Hours]]&gt;0,tbl_Fact[[#This Row],[Operating_Hours]]*51840,0)</f>
        <v>943.18560791015341</v>
      </c>
    </row>
    <row r="3259" spans="1:13" hidden="1" x14ac:dyDescent="0.2">
      <c r="A3259" t="s">
        <v>5</v>
      </c>
      <c r="B3259" s="1">
        <v>44395.13181712963</v>
      </c>
      <c r="C3259" s="1">
        <v>44395.133842592593</v>
      </c>
      <c r="D3259">
        <v>2.9166667461395299</v>
      </c>
      <c r="E3259">
        <v>156670</v>
      </c>
      <c r="F3259">
        <v>157032</v>
      </c>
      <c r="G3259" t="s">
        <v>43</v>
      </c>
      <c r="H3259" t="s">
        <v>27</v>
      </c>
      <c r="I3259">
        <f>tbl_Fact[[#This Row],[Duration]] / 60</f>
        <v>4.8611112435658833E-2</v>
      </c>
      <c r="J3259">
        <f>IF(OR(G3259="Run Time", G3259="CC (Changeover Cleaning)"), I3259, 0)</f>
        <v>4.8611112435658833E-2</v>
      </c>
      <c r="K3259">
        <f>IF(G3259&lt;&gt;"PM (Maintenance)", I3259, 0)</f>
        <v>4.8611112435658833E-2</v>
      </c>
      <c r="L3259" s="5">
        <f>MAX(tbl_Fact[[#This Row],[TotalBiscuitsMade]],tbl_Fact[[#This Row],[GoodMadeBiscuits]])</f>
        <v>157032</v>
      </c>
      <c r="M3259" s="5">
        <f>IF(tbl_Fact[[#This Row],[Operating_Hours]]&gt;0,tbl_Fact[[#This Row],[Operating_Hours]]*51840,0)</f>
        <v>2520.000068664554</v>
      </c>
    </row>
    <row r="3260" spans="1:13" hidden="1" x14ac:dyDescent="0.2">
      <c r="A3260" t="s">
        <v>10</v>
      </c>
      <c r="B3260" s="1">
        <v>44395.1325</v>
      </c>
      <c r="C3260" s="1">
        <v>44395.150868055556</v>
      </c>
      <c r="D3260">
        <v>26.4503498077393</v>
      </c>
      <c r="E3260">
        <v>0</v>
      </c>
      <c r="F3260">
        <v>400</v>
      </c>
      <c r="G3260" t="s">
        <v>44</v>
      </c>
      <c r="H3260" t="s">
        <v>27</v>
      </c>
      <c r="I3260">
        <f>tbl_Fact[[#This Row],[Duration]] / 60</f>
        <v>0.44083916346232166</v>
      </c>
      <c r="J3260">
        <f>IF(OR(G3260="Run Time", G3260="CC (Changeover Cleaning)"), I3260, 0)</f>
        <v>0</v>
      </c>
      <c r="K3260">
        <f>IF(G3260&lt;&gt;"PM (Maintenance)", I3260, 0)</f>
        <v>0.44083916346232166</v>
      </c>
      <c r="L3260" s="5">
        <f>MAX(tbl_Fact[[#This Row],[TotalBiscuitsMade]],tbl_Fact[[#This Row],[GoodMadeBiscuits]])</f>
        <v>400</v>
      </c>
      <c r="M3260" s="5">
        <f>IF(tbl_Fact[[#This Row],[Operating_Hours]]&gt;0,tbl_Fact[[#This Row],[Operating_Hours]]*51840,0)</f>
        <v>0</v>
      </c>
    </row>
    <row r="3261" spans="1:13" hidden="1" x14ac:dyDescent="0.2">
      <c r="A3261" t="s">
        <v>5</v>
      </c>
      <c r="B3261" s="1">
        <v>44395.133842592593</v>
      </c>
      <c r="C3261" s="1">
        <v>44395.144062500003</v>
      </c>
      <c r="D3261">
        <v>14.7166662216187</v>
      </c>
      <c r="E3261">
        <v>166775</v>
      </c>
      <c r="F3261">
        <v>167502</v>
      </c>
      <c r="G3261" t="s">
        <v>44</v>
      </c>
      <c r="H3261" t="s">
        <v>27</v>
      </c>
      <c r="I3261">
        <f>tbl_Fact[[#This Row],[Duration]] / 60</f>
        <v>0.24527777036031168</v>
      </c>
      <c r="J3261">
        <f>IF(OR(G3261="Run Time", G3261="CC (Changeover Cleaning)"), I3261, 0)</f>
        <v>0</v>
      </c>
      <c r="K3261">
        <f>IF(G3261&lt;&gt;"PM (Maintenance)", I3261, 0)</f>
        <v>0.24527777036031168</v>
      </c>
      <c r="L3261" s="5">
        <f>MAX(tbl_Fact[[#This Row],[TotalBiscuitsMade]],tbl_Fact[[#This Row],[GoodMadeBiscuits]])</f>
        <v>167502</v>
      </c>
      <c r="M3261" s="5">
        <f>IF(tbl_Fact[[#This Row],[Operating_Hours]]&gt;0,tbl_Fact[[#This Row],[Operating_Hours]]*51840,0)</f>
        <v>0</v>
      </c>
    </row>
    <row r="3262" spans="1:13" hidden="1" x14ac:dyDescent="0.2">
      <c r="A3262" t="s">
        <v>5</v>
      </c>
      <c r="B3262" s="1">
        <v>44395.144062500003</v>
      </c>
      <c r="C3262" s="1">
        <v>44395.144224537034</v>
      </c>
      <c r="D3262">
        <v>0.233333334326744</v>
      </c>
      <c r="E3262">
        <v>166991</v>
      </c>
      <c r="F3262">
        <v>167412</v>
      </c>
      <c r="G3262" t="s">
        <v>43</v>
      </c>
      <c r="H3262" t="s">
        <v>27</v>
      </c>
      <c r="I3262">
        <f>tbl_Fact[[#This Row],[Duration]] / 60</f>
        <v>3.8888889054457332E-3</v>
      </c>
      <c r="J3262">
        <f>IF(OR(G3262="Run Time", G3262="CC (Changeover Cleaning)"), I3262, 0)</f>
        <v>3.8888889054457332E-3</v>
      </c>
      <c r="K3262">
        <f>IF(G3262&lt;&gt;"PM (Maintenance)", I3262, 0)</f>
        <v>3.8888889054457332E-3</v>
      </c>
      <c r="L3262" s="5">
        <f>MAX(tbl_Fact[[#This Row],[TotalBiscuitsMade]],tbl_Fact[[#This Row],[GoodMadeBiscuits]])</f>
        <v>167412</v>
      </c>
      <c r="M3262" s="5">
        <f>IF(tbl_Fact[[#This Row],[Operating_Hours]]&gt;0,tbl_Fact[[#This Row],[Operating_Hours]]*51840,0)</f>
        <v>201.6000008583068</v>
      </c>
    </row>
    <row r="3263" spans="1:13" hidden="1" x14ac:dyDescent="0.2">
      <c r="A3263" t="s">
        <v>5</v>
      </c>
      <c r="B3263" s="1">
        <v>44395.144224537034</v>
      </c>
      <c r="C3263" s="1">
        <v>44395.150925925926</v>
      </c>
      <c r="D3263">
        <v>9.6499996185302699</v>
      </c>
      <c r="E3263">
        <v>173690</v>
      </c>
      <c r="F3263">
        <v>173817</v>
      </c>
      <c r="G3263" t="s">
        <v>44</v>
      </c>
      <c r="H3263" t="s">
        <v>27</v>
      </c>
      <c r="I3263">
        <f>tbl_Fact[[#This Row],[Duration]] / 60</f>
        <v>0.16083332697550451</v>
      </c>
      <c r="J3263">
        <f>IF(OR(G3263="Run Time", G3263="CC (Changeover Cleaning)"), I3263, 0)</f>
        <v>0</v>
      </c>
      <c r="K3263">
        <f>IF(G3263&lt;&gt;"PM (Maintenance)", I3263, 0)</f>
        <v>0.16083332697550451</v>
      </c>
      <c r="L3263" s="5">
        <f>MAX(tbl_Fact[[#This Row],[TotalBiscuitsMade]],tbl_Fact[[#This Row],[GoodMadeBiscuits]])</f>
        <v>173817</v>
      </c>
      <c r="M3263" s="5">
        <f>IF(tbl_Fact[[#This Row],[Operating_Hours]]&gt;0,tbl_Fact[[#This Row],[Operating_Hours]]*51840,0)</f>
        <v>0</v>
      </c>
    </row>
    <row r="3264" spans="1:13" hidden="1" x14ac:dyDescent="0.2">
      <c r="A3264" t="s">
        <v>10</v>
      </c>
      <c r="B3264" s="1">
        <v>44395.150868055556</v>
      </c>
      <c r="C3264" s="1">
        <v>44395.15179398148</v>
      </c>
      <c r="D3264">
        <v>1.3333333730697601</v>
      </c>
      <c r="E3264">
        <v>0</v>
      </c>
      <c r="F3264">
        <v>244</v>
      </c>
      <c r="G3264" t="s">
        <v>43</v>
      </c>
      <c r="H3264" t="s">
        <v>27</v>
      </c>
      <c r="I3264">
        <f>tbl_Fact[[#This Row],[Duration]] / 60</f>
        <v>2.2222222884496001E-2</v>
      </c>
      <c r="J3264">
        <f>IF(OR(G3264="Run Time", G3264="CC (Changeover Cleaning)"), I3264, 0)</f>
        <v>2.2222222884496001E-2</v>
      </c>
      <c r="K3264">
        <f>IF(G3264&lt;&gt;"PM (Maintenance)", I3264, 0)</f>
        <v>2.2222222884496001E-2</v>
      </c>
      <c r="L3264" s="5">
        <f>MAX(tbl_Fact[[#This Row],[TotalBiscuitsMade]],tbl_Fact[[#This Row],[GoodMadeBiscuits]])</f>
        <v>244</v>
      </c>
      <c r="M3264" s="5">
        <f>IF(tbl_Fact[[#This Row],[Operating_Hours]]&gt;0,tbl_Fact[[#This Row],[Operating_Hours]]*51840,0)</f>
        <v>1152.0000343322727</v>
      </c>
    </row>
    <row r="3265" spans="1:13" hidden="1" x14ac:dyDescent="0.2">
      <c r="A3265" t="s">
        <v>5</v>
      </c>
      <c r="B3265" s="1">
        <v>44395.150925925926</v>
      </c>
      <c r="C3265" s="1">
        <v>44395.151250000003</v>
      </c>
      <c r="D3265">
        <v>0.46666666865348799</v>
      </c>
      <c r="E3265">
        <v>173371</v>
      </c>
      <c r="F3265">
        <v>174291</v>
      </c>
      <c r="G3265" t="s">
        <v>43</v>
      </c>
      <c r="H3265" t="s">
        <v>27</v>
      </c>
      <c r="I3265">
        <f>tbl_Fact[[#This Row],[Duration]] / 60</f>
        <v>7.7777778108914664E-3</v>
      </c>
      <c r="J3265">
        <f>IF(OR(G3265="Run Time", G3265="CC (Changeover Cleaning)"), I3265, 0)</f>
        <v>7.7777778108914664E-3</v>
      </c>
      <c r="K3265">
        <f>IF(G3265&lt;&gt;"PM (Maintenance)", I3265, 0)</f>
        <v>7.7777778108914664E-3</v>
      </c>
      <c r="L3265" s="5">
        <f>MAX(tbl_Fact[[#This Row],[TotalBiscuitsMade]],tbl_Fact[[#This Row],[GoodMadeBiscuits]])</f>
        <v>174291</v>
      </c>
      <c r="M3265" s="5">
        <f>IF(tbl_Fact[[#This Row],[Operating_Hours]]&gt;0,tbl_Fact[[#This Row],[Operating_Hours]]*51840,0)</f>
        <v>403.2000017166136</v>
      </c>
    </row>
    <row r="3266" spans="1:13" hidden="1" x14ac:dyDescent="0.2">
      <c r="A3266" t="s">
        <v>5</v>
      </c>
      <c r="B3266" s="1">
        <v>44395.151250000003</v>
      </c>
      <c r="C3266" s="1">
        <v>44395.152048611111</v>
      </c>
      <c r="D3266">
        <v>1.1499999761581401</v>
      </c>
      <c r="E3266">
        <v>174086</v>
      </c>
      <c r="F3266">
        <v>174313</v>
      </c>
      <c r="G3266" t="s">
        <v>44</v>
      </c>
      <c r="H3266" t="s">
        <v>27</v>
      </c>
      <c r="I3266">
        <f>tbl_Fact[[#This Row],[Duration]] / 60</f>
        <v>1.9166666269302336E-2</v>
      </c>
      <c r="J3266">
        <f>IF(OR(G3266="Run Time", G3266="CC (Changeover Cleaning)"), I3266, 0)</f>
        <v>0</v>
      </c>
      <c r="K3266">
        <f>IF(G3266&lt;&gt;"PM (Maintenance)", I3266, 0)</f>
        <v>1.9166666269302336E-2</v>
      </c>
      <c r="L3266" s="5">
        <f>MAX(tbl_Fact[[#This Row],[TotalBiscuitsMade]],tbl_Fact[[#This Row],[GoodMadeBiscuits]])</f>
        <v>174313</v>
      </c>
      <c r="M3266" s="5">
        <f>IF(tbl_Fact[[#This Row],[Operating_Hours]]&gt;0,tbl_Fact[[#This Row],[Operating_Hours]]*51840,0)</f>
        <v>0</v>
      </c>
    </row>
    <row r="3267" spans="1:13" hidden="1" x14ac:dyDescent="0.2">
      <c r="A3267" t="s">
        <v>10</v>
      </c>
      <c r="B3267" s="1">
        <v>44395.15179398148</v>
      </c>
      <c r="C3267" s="1">
        <v>44395.15184027778</v>
      </c>
      <c r="D3267">
        <v>6.6683329641819E-2</v>
      </c>
      <c r="E3267">
        <v>0</v>
      </c>
      <c r="F3267">
        <v>224</v>
      </c>
      <c r="G3267" t="s">
        <v>44</v>
      </c>
      <c r="H3267" t="s">
        <v>27</v>
      </c>
      <c r="I3267">
        <f>tbl_Fact[[#This Row],[Duration]] / 60</f>
        <v>1.1113888273636501E-3</v>
      </c>
      <c r="J3267">
        <f>IF(OR(G3267="Run Time", G3267="CC (Changeover Cleaning)"), I3267, 0)</f>
        <v>0</v>
      </c>
      <c r="K3267">
        <f>IF(G3267&lt;&gt;"PM (Maintenance)", I3267, 0)</f>
        <v>1.1113888273636501E-3</v>
      </c>
      <c r="L3267" s="5">
        <f>MAX(tbl_Fact[[#This Row],[TotalBiscuitsMade]],tbl_Fact[[#This Row],[GoodMadeBiscuits]])</f>
        <v>224</v>
      </c>
      <c r="M3267" s="5">
        <f>IF(tbl_Fact[[#This Row],[Operating_Hours]]&gt;0,tbl_Fact[[#This Row],[Operating_Hours]]*51840,0)</f>
        <v>0</v>
      </c>
    </row>
    <row r="3268" spans="1:13" hidden="1" x14ac:dyDescent="0.2">
      <c r="A3268" t="s">
        <v>10</v>
      </c>
      <c r="B3268" s="1">
        <v>44395.15184027778</v>
      </c>
      <c r="C3268" s="1">
        <v>44395.151921296296</v>
      </c>
      <c r="D3268">
        <v>0.125033333897591</v>
      </c>
      <c r="E3268">
        <v>0</v>
      </c>
      <c r="F3268">
        <v>82</v>
      </c>
      <c r="G3268" t="s">
        <v>43</v>
      </c>
      <c r="H3268" t="s">
        <v>27</v>
      </c>
      <c r="I3268">
        <f>tbl_Fact[[#This Row],[Duration]] / 60</f>
        <v>2.0838888982931832E-3</v>
      </c>
      <c r="J3268">
        <f>IF(OR(G3268="Run Time", G3268="CC (Changeover Cleaning)"), I3268, 0)</f>
        <v>2.0838888982931832E-3</v>
      </c>
      <c r="K3268">
        <f>IF(G3268&lt;&gt;"PM (Maintenance)", I3268, 0)</f>
        <v>2.0838888982931832E-3</v>
      </c>
      <c r="L3268" s="5">
        <f>MAX(tbl_Fact[[#This Row],[TotalBiscuitsMade]],tbl_Fact[[#This Row],[GoodMadeBiscuits]])</f>
        <v>82</v>
      </c>
      <c r="M3268" s="5">
        <f>IF(tbl_Fact[[#This Row],[Operating_Hours]]&gt;0,tbl_Fact[[#This Row],[Operating_Hours]]*51840,0)</f>
        <v>108.02880048751862</v>
      </c>
    </row>
    <row r="3269" spans="1:13" hidden="1" x14ac:dyDescent="0.2">
      <c r="A3269" t="s">
        <v>10</v>
      </c>
      <c r="B3269" s="1">
        <v>44395.151921296296</v>
      </c>
      <c r="C3269" s="1">
        <v>44395.153634259259</v>
      </c>
      <c r="D3269">
        <v>2.4666666984558101</v>
      </c>
      <c r="E3269">
        <v>0</v>
      </c>
      <c r="F3269">
        <v>41</v>
      </c>
      <c r="G3269" t="s">
        <v>44</v>
      </c>
      <c r="H3269" t="s">
        <v>27</v>
      </c>
      <c r="I3269">
        <f>tbl_Fact[[#This Row],[Duration]] / 60</f>
        <v>4.1111111640930169E-2</v>
      </c>
      <c r="J3269">
        <f>IF(OR(G3269="Run Time", G3269="CC (Changeover Cleaning)"), I3269, 0)</f>
        <v>0</v>
      </c>
      <c r="K3269">
        <f>IF(G3269&lt;&gt;"PM (Maintenance)", I3269, 0)</f>
        <v>4.1111111640930169E-2</v>
      </c>
      <c r="L3269" s="5">
        <f>MAX(tbl_Fact[[#This Row],[TotalBiscuitsMade]],tbl_Fact[[#This Row],[GoodMadeBiscuits]])</f>
        <v>41</v>
      </c>
      <c r="M3269" s="5">
        <f>IF(tbl_Fact[[#This Row],[Operating_Hours]]&gt;0,tbl_Fact[[#This Row],[Operating_Hours]]*51840,0)</f>
        <v>0</v>
      </c>
    </row>
    <row r="3270" spans="1:13" hidden="1" x14ac:dyDescent="0.2">
      <c r="A3270" t="s">
        <v>5</v>
      </c>
      <c r="B3270" s="1">
        <v>44395.152048611111</v>
      </c>
      <c r="C3270" s="1">
        <v>44395.152951388889</v>
      </c>
      <c r="D3270">
        <v>1.29999995231628</v>
      </c>
      <c r="E3270">
        <v>174091</v>
      </c>
      <c r="F3270">
        <v>174471</v>
      </c>
      <c r="G3270" t="s">
        <v>43</v>
      </c>
      <c r="H3270" t="s">
        <v>27</v>
      </c>
      <c r="I3270">
        <f>tbl_Fact[[#This Row],[Duration]] / 60</f>
        <v>2.1666665871937999E-2</v>
      </c>
      <c r="J3270">
        <f>IF(OR(G3270="Run Time", G3270="CC (Changeover Cleaning)"), I3270, 0)</f>
        <v>2.1666665871937999E-2</v>
      </c>
      <c r="K3270">
        <f>IF(G3270&lt;&gt;"PM (Maintenance)", I3270, 0)</f>
        <v>2.1666665871937999E-2</v>
      </c>
      <c r="L3270" s="5">
        <f>MAX(tbl_Fact[[#This Row],[TotalBiscuitsMade]],tbl_Fact[[#This Row],[GoodMadeBiscuits]])</f>
        <v>174471</v>
      </c>
      <c r="M3270" s="5">
        <f>IF(tbl_Fact[[#This Row],[Operating_Hours]]&gt;0,tbl_Fact[[#This Row],[Operating_Hours]]*51840,0)</f>
        <v>1123.1999588012659</v>
      </c>
    </row>
    <row r="3271" spans="1:13" hidden="1" x14ac:dyDescent="0.2">
      <c r="A3271" t="s">
        <v>5</v>
      </c>
      <c r="B3271" s="1">
        <v>44395.152951388889</v>
      </c>
      <c r="C3271" s="1">
        <v>44395.164004629631</v>
      </c>
      <c r="D3271">
        <v>15.9166669845581</v>
      </c>
      <c r="E3271">
        <v>184881</v>
      </c>
      <c r="F3271">
        <v>185175</v>
      </c>
      <c r="G3271" t="s">
        <v>44</v>
      </c>
      <c r="H3271" t="s">
        <v>27</v>
      </c>
      <c r="I3271">
        <f>tbl_Fact[[#This Row],[Duration]] / 60</f>
        <v>0.26527778307596833</v>
      </c>
      <c r="J3271">
        <f>IF(OR(G3271="Run Time", G3271="CC (Changeover Cleaning)"), I3271, 0)</f>
        <v>0</v>
      </c>
      <c r="K3271">
        <f>IF(G3271&lt;&gt;"PM (Maintenance)", I3271, 0)</f>
        <v>0.26527778307596833</v>
      </c>
      <c r="L3271" s="5">
        <f>MAX(tbl_Fact[[#This Row],[TotalBiscuitsMade]],tbl_Fact[[#This Row],[GoodMadeBiscuits]])</f>
        <v>185175</v>
      </c>
      <c r="M3271" s="5">
        <f>IF(tbl_Fact[[#This Row],[Operating_Hours]]&gt;0,tbl_Fact[[#This Row],[Operating_Hours]]*51840,0)</f>
        <v>0</v>
      </c>
    </row>
    <row r="3272" spans="1:13" hidden="1" x14ac:dyDescent="0.2">
      <c r="A3272" t="s">
        <v>10</v>
      </c>
      <c r="B3272" s="1">
        <v>44395.153634259259</v>
      </c>
      <c r="C3272" s="1">
        <v>44395.153969907406</v>
      </c>
      <c r="D3272">
        <v>0.48343333601951599</v>
      </c>
      <c r="E3272">
        <v>0</v>
      </c>
      <c r="F3272">
        <v>443</v>
      </c>
      <c r="G3272" t="s">
        <v>43</v>
      </c>
      <c r="H3272" t="s">
        <v>27</v>
      </c>
      <c r="I3272">
        <f>tbl_Fact[[#This Row],[Duration]] / 60</f>
        <v>8.0572222669919331E-3</v>
      </c>
      <c r="J3272">
        <f>IF(OR(G3272="Run Time", G3272="CC (Changeover Cleaning)"), I3272, 0)</f>
        <v>8.0572222669919331E-3</v>
      </c>
      <c r="K3272">
        <f>IF(G3272&lt;&gt;"PM (Maintenance)", I3272, 0)</f>
        <v>8.0572222669919331E-3</v>
      </c>
      <c r="L3272" s="5">
        <f>MAX(tbl_Fact[[#This Row],[TotalBiscuitsMade]],tbl_Fact[[#This Row],[GoodMadeBiscuits]])</f>
        <v>443</v>
      </c>
      <c r="M3272" s="5">
        <f>IF(tbl_Fact[[#This Row],[Operating_Hours]]&gt;0,tbl_Fact[[#This Row],[Operating_Hours]]*51840,0)</f>
        <v>417.68640232086182</v>
      </c>
    </row>
    <row r="3273" spans="1:13" hidden="1" x14ac:dyDescent="0.2">
      <c r="A3273" t="s">
        <v>10</v>
      </c>
      <c r="B3273" s="1">
        <v>44395.153969907406</v>
      </c>
      <c r="C3273" s="1">
        <v>44395.162812499999</v>
      </c>
      <c r="D3273">
        <v>12.725166320800801</v>
      </c>
      <c r="E3273">
        <v>0</v>
      </c>
      <c r="F3273">
        <v>30</v>
      </c>
      <c r="G3273" t="s">
        <v>44</v>
      </c>
      <c r="H3273" t="s">
        <v>27</v>
      </c>
      <c r="I3273">
        <f>tbl_Fact[[#This Row],[Duration]] / 60</f>
        <v>0.21208610534668002</v>
      </c>
      <c r="J3273">
        <f>IF(OR(G3273="Run Time", G3273="CC (Changeover Cleaning)"), I3273, 0)</f>
        <v>0</v>
      </c>
      <c r="K3273">
        <f>IF(G3273&lt;&gt;"PM (Maintenance)", I3273, 0)</f>
        <v>0.21208610534668002</v>
      </c>
      <c r="L3273" s="5">
        <f>MAX(tbl_Fact[[#This Row],[TotalBiscuitsMade]],tbl_Fact[[#This Row],[GoodMadeBiscuits]])</f>
        <v>30</v>
      </c>
      <c r="M3273" s="5">
        <f>IF(tbl_Fact[[#This Row],[Operating_Hours]]&gt;0,tbl_Fact[[#This Row],[Operating_Hours]]*51840,0)</f>
        <v>0</v>
      </c>
    </row>
    <row r="3274" spans="1:13" hidden="1" x14ac:dyDescent="0.2">
      <c r="A3274" t="s">
        <v>10</v>
      </c>
      <c r="B3274" s="1">
        <v>44395.162812499999</v>
      </c>
      <c r="C3274" s="1">
        <v>44395.177488425928</v>
      </c>
      <c r="D3274">
        <v>21.141883850097699</v>
      </c>
      <c r="E3274">
        <v>0</v>
      </c>
      <c r="F3274">
        <v>463</v>
      </c>
      <c r="G3274" t="s">
        <v>43</v>
      </c>
      <c r="H3274" t="s">
        <v>27</v>
      </c>
      <c r="I3274">
        <f>tbl_Fact[[#This Row],[Duration]] / 60</f>
        <v>0.35236473083496167</v>
      </c>
      <c r="J3274">
        <f>IF(OR(G3274="Run Time", G3274="CC (Changeover Cleaning)"), I3274, 0)</f>
        <v>0.35236473083496167</v>
      </c>
      <c r="K3274">
        <f>IF(G3274&lt;&gt;"PM (Maintenance)", I3274, 0)</f>
        <v>0.35236473083496167</v>
      </c>
      <c r="L3274" s="5">
        <f>MAX(tbl_Fact[[#This Row],[TotalBiscuitsMade]],tbl_Fact[[#This Row],[GoodMadeBiscuits]])</f>
        <v>463</v>
      </c>
      <c r="M3274" s="5">
        <f>IF(tbl_Fact[[#This Row],[Operating_Hours]]&gt;0,tbl_Fact[[#This Row],[Operating_Hours]]*51840,0)</f>
        <v>18266.587646484411</v>
      </c>
    </row>
    <row r="3275" spans="1:13" hidden="1" x14ac:dyDescent="0.2">
      <c r="A3275" t="s">
        <v>5</v>
      </c>
      <c r="B3275" s="1">
        <v>44395.164004629631</v>
      </c>
      <c r="C3275" s="1">
        <v>44395.179699074077</v>
      </c>
      <c r="D3275">
        <v>22.600000381469702</v>
      </c>
      <c r="E3275">
        <v>184755</v>
      </c>
      <c r="F3275">
        <v>185446</v>
      </c>
      <c r="G3275" t="s">
        <v>43</v>
      </c>
      <c r="H3275" t="s">
        <v>27</v>
      </c>
      <c r="I3275">
        <f>tbl_Fact[[#This Row],[Duration]] / 60</f>
        <v>0.37666667302449502</v>
      </c>
      <c r="J3275">
        <f>IF(OR(G3275="Run Time", G3275="CC (Changeover Cleaning)"), I3275, 0)</f>
        <v>0.37666667302449502</v>
      </c>
      <c r="K3275">
        <f>IF(G3275&lt;&gt;"PM (Maintenance)", I3275, 0)</f>
        <v>0.37666667302449502</v>
      </c>
      <c r="L3275" s="5">
        <f>MAX(tbl_Fact[[#This Row],[TotalBiscuitsMade]],tbl_Fact[[#This Row],[GoodMadeBiscuits]])</f>
        <v>185446</v>
      </c>
      <c r="M3275" s="5">
        <f>IF(tbl_Fact[[#This Row],[Operating_Hours]]&gt;0,tbl_Fact[[#This Row],[Operating_Hours]]*51840,0)</f>
        <v>19526.400329589822</v>
      </c>
    </row>
    <row r="3276" spans="1:13" hidden="1" x14ac:dyDescent="0.2">
      <c r="A3276" t="s">
        <v>10</v>
      </c>
      <c r="B3276" s="1">
        <v>44395.177488425928</v>
      </c>
      <c r="C3276" s="1">
        <v>44395.236018518517</v>
      </c>
      <c r="D3276">
        <v>84.268013000488295</v>
      </c>
      <c r="E3276">
        <v>0</v>
      </c>
      <c r="F3276">
        <v>325</v>
      </c>
      <c r="G3276" t="s">
        <v>44</v>
      </c>
      <c r="H3276" t="s">
        <v>27</v>
      </c>
      <c r="I3276">
        <f>tbl_Fact[[#This Row],[Duration]] / 60</f>
        <v>1.4044668833414715</v>
      </c>
      <c r="J3276">
        <f>IF(OR(G3276="Run Time", G3276="CC (Changeover Cleaning)"), I3276, 0)</f>
        <v>0</v>
      </c>
      <c r="K3276">
        <f>IF(G3276&lt;&gt;"PM (Maintenance)", I3276, 0)</f>
        <v>1.4044668833414715</v>
      </c>
      <c r="L3276" s="5">
        <f>MAX(tbl_Fact[[#This Row],[TotalBiscuitsMade]],tbl_Fact[[#This Row],[GoodMadeBiscuits]])</f>
        <v>325</v>
      </c>
      <c r="M3276" s="5">
        <f>IF(tbl_Fact[[#This Row],[Operating_Hours]]&gt;0,tbl_Fact[[#This Row],[Operating_Hours]]*51840,0)</f>
        <v>0</v>
      </c>
    </row>
    <row r="3277" spans="1:13" hidden="1" x14ac:dyDescent="0.2">
      <c r="A3277" t="s">
        <v>5</v>
      </c>
      <c r="B3277" s="1">
        <v>44395.179699074077</v>
      </c>
      <c r="C3277" s="1">
        <v>44395.1797337963</v>
      </c>
      <c r="D3277">
        <v>5.0000000745058101E-2</v>
      </c>
      <c r="E3277">
        <v>184740</v>
      </c>
      <c r="F3277">
        <v>185086</v>
      </c>
      <c r="G3277" t="s">
        <v>44</v>
      </c>
      <c r="H3277" t="s">
        <v>27</v>
      </c>
      <c r="I3277">
        <f>tbl_Fact[[#This Row],[Duration]] / 60</f>
        <v>8.3333334575096834E-4</v>
      </c>
      <c r="J3277">
        <f>IF(OR(G3277="Run Time", G3277="CC (Changeover Cleaning)"), I3277, 0)</f>
        <v>0</v>
      </c>
      <c r="K3277">
        <f>IF(G3277&lt;&gt;"PM (Maintenance)", I3277, 0)</f>
        <v>8.3333334575096834E-4</v>
      </c>
      <c r="L3277" s="5">
        <f>MAX(tbl_Fact[[#This Row],[TotalBiscuitsMade]],tbl_Fact[[#This Row],[GoodMadeBiscuits]])</f>
        <v>185086</v>
      </c>
      <c r="M3277" s="5">
        <f>IF(tbl_Fact[[#This Row],[Operating_Hours]]&gt;0,tbl_Fact[[#This Row],[Operating_Hours]]*51840,0)</f>
        <v>0</v>
      </c>
    </row>
    <row r="3278" spans="1:13" hidden="1" x14ac:dyDescent="0.2">
      <c r="A3278" t="s">
        <v>5</v>
      </c>
      <c r="B3278" s="1">
        <v>44395.1797337963</v>
      </c>
      <c r="C3278" s="1">
        <v>44395.182083333333</v>
      </c>
      <c r="D3278">
        <v>3.38333344459534</v>
      </c>
      <c r="E3278">
        <v>184932</v>
      </c>
      <c r="F3278">
        <v>185124</v>
      </c>
      <c r="G3278" t="s">
        <v>43</v>
      </c>
      <c r="H3278" t="s">
        <v>27</v>
      </c>
      <c r="I3278">
        <f>tbl_Fact[[#This Row],[Duration]] / 60</f>
        <v>5.6388890743255669E-2</v>
      </c>
      <c r="J3278">
        <f>IF(OR(G3278="Run Time", G3278="CC (Changeover Cleaning)"), I3278, 0)</f>
        <v>5.6388890743255669E-2</v>
      </c>
      <c r="K3278">
        <f>IF(G3278&lt;&gt;"PM (Maintenance)", I3278, 0)</f>
        <v>5.6388890743255669E-2</v>
      </c>
      <c r="L3278" s="5">
        <f>MAX(tbl_Fact[[#This Row],[TotalBiscuitsMade]],tbl_Fact[[#This Row],[GoodMadeBiscuits]])</f>
        <v>185124</v>
      </c>
      <c r="M3278" s="5">
        <f>IF(tbl_Fact[[#This Row],[Operating_Hours]]&gt;0,tbl_Fact[[#This Row],[Operating_Hours]]*51840,0)</f>
        <v>2923.2000961303738</v>
      </c>
    </row>
    <row r="3279" spans="1:13" hidden="1" x14ac:dyDescent="0.2">
      <c r="A3279" t="s">
        <v>5</v>
      </c>
      <c r="B3279" s="1">
        <v>44395.182083333333</v>
      </c>
      <c r="C3279" s="1">
        <v>44395.186469907407</v>
      </c>
      <c r="D3279">
        <v>6.3166666030883798</v>
      </c>
      <c r="E3279">
        <v>188873</v>
      </c>
      <c r="F3279">
        <v>189116</v>
      </c>
      <c r="G3279" t="s">
        <v>44</v>
      </c>
      <c r="H3279" t="s">
        <v>27</v>
      </c>
      <c r="I3279">
        <f>tbl_Fact[[#This Row],[Duration]] / 60</f>
        <v>0.10527777671813966</v>
      </c>
      <c r="J3279">
        <f>IF(OR(G3279="Run Time", G3279="CC (Changeover Cleaning)"), I3279, 0)</f>
        <v>0</v>
      </c>
      <c r="K3279">
        <f>IF(G3279&lt;&gt;"PM (Maintenance)", I3279, 0)</f>
        <v>0.10527777671813966</v>
      </c>
      <c r="L3279" s="5">
        <f>MAX(tbl_Fact[[#This Row],[TotalBiscuitsMade]],tbl_Fact[[#This Row],[GoodMadeBiscuits]])</f>
        <v>189116</v>
      </c>
      <c r="M3279" s="5">
        <f>IF(tbl_Fact[[#This Row],[Operating_Hours]]&gt;0,tbl_Fact[[#This Row],[Operating_Hours]]*51840,0)</f>
        <v>0</v>
      </c>
    </row>
    <row r="3280" spans="1:13" hidden="1" x14ac:dyDescent="0.2">
      <c r="A3280" t="s">
        <v>5</v>
      </c>
      <c r="B3280" s="1">
        <v>44395.186469907407</v>
      </c>
      <c r="C3280" s="1">
        <v>44395.191238425927</v>
      </c>
      <c r="D3280">
        <v>6.8666667938232404</v>
      </c>
      <c r="E3280">
        <v>188721</v>
      </c>
      <c r="F3280">
        <v>189355</v>
      </c>
      <c r="G3280" t="s">
        <v>43</v>
      </c>
      <c r="H3280" t="s">
        <v>27</v>
      </c>
      <c r="I3280">
        <f>tbl_Fact[[#This Row],[Duration]] / 60</f>
        <v>0.11444444656372067</v>
      </c>
      <c r="J3280">
        <f>IF(OR(G3280="Run Time", G3280="CC (Changeover Cleaning)"), I3280, 0)</f>
        <v>0.11444444656372067</v>
      </c>
      <c r="K3280">
        <f>IF(G3280&lt;&gt;"PM (Maintenance)", I3280, 0)</f>
        <v>0.11444444656372067</v>
      </c>
      <c r="L3280" s="5">
        <f>MAX(tbl_Fact[[#This Row],[TotalBiscuitsMade]],tbl_Fact[[#This Row],[GoodMadeBiscuits]])</f>
        <v>189355</v>
      </c>
      <c r="M3280" s="5">
        <f>IF(tbl_Fact[[#This Row],[Operating_Hours]]&gt;0,tbl_Fact[[#This Row],[Operating_Hours]]*51840,0)</f>
        <v>5932.8001098632794</v>
      </c>
    </row>
    <row r="3281" spans="1:13" hidden="1" x14ac:dyDescent="0.2">
      <c r="A3281" t="s">
        <v>5</v>
      </c>
      <c r="B3281" s="1">
        <v>44395.191238425927</v>
      </c>
      <c r="C3281" s="1">
        <v>44395.19253472222</v>
      </c>
      <c r="D3281">
        <v>1.86666667461395</v>
      </c>
      <c r="E3281">
        <v>189861</v>
      </c>
      <c r="F3281">
        <v>190170</v>
      </c>
      <c r="G3281" t="s">
        <v>44</v>
      </c>
      <c r="H3281" t="s">
        <v>27</v>
      </c>
      <c r="I3281">
        <f>tbl_Fact[[#This Row],[Duration]] / 60</f>
        <v>3.1111111243565834E-2</v>
      </c>
      <c r="J3281">
        <f>IF(OR(G3281="Run Time", G3281="CC (Changeover Cleaning)"), I3281, 0)</f>
        <v>0</v>
      </c>
      <c r="K3281">
        <f>IF(G3281&lt;&gt;"PM (Maintenance)", I3281, 0)</f>
        <v>3.1111111243565834E-2</v>
      </c>
      <c r="L3281" s="5">
        <f>MAX(tbl_Fact[[#This Row],[TotalBiscuitsMade]],tbl_Fact[[#This Row],[GoodMadeBiscuits]])</f>
        <v>190170</v>
      </c>
      <c r="M3281" s="5">
        <f>IF(tbl_Fact[[#This Row],[Operating_Hours]]&gt;0,tbl_Fact[[#This Row],[Operating_Hours]]*51840,0)</f>
        <v>0</v>
      </c>
    </row>
    <row r="3282" spans="1:13" hidden="1" x14ac:dyDescent="0.2">
      <c r="A3282" t="s">
        <v>5</v>
      </c>
      <c r="B3282" s="1">
        <v>44395.19253472222</v>
      </c>
      <c r="C3282" s="1">
        <v>44395.193136574075</v>
      </c>
      <c r="D3282">
        <v>0.86666667461395297</v>
      </c>
      <c r="E3282">
        <v>189493</v>
      </c>
      <c r="F3282">
        <v>190118</v>
      </c>
      <c r="G3282" t="s">
        <v>43</v>
      </c>
      <c r="H3282" t="s">
        <v>27</v>
      </c>
      <c r="I3282">
        <f>tbl_Fact[[#This Row],[Duration]] / 60</f>
        <v>1.4444444576899217E-2</v>
      </c>
      <c r="J3282">
        <f>IF(OR(G3282="Run Time", G3282="CC (Changeover Cleaning)"), I3282, 0)</f>
        <v>1.4444444576899217E-2</v>
      </c>
      <c r="K3282">
        <f>IF(G3282&lt;&gt;"PM (Maintenance)", I3282, 0)</f>
        <v>1.4444444576899217E-2</v>
      </c>
      <c r="L3282" s="5">
        <f>MAX(tbl_Fact[[#This Row],[TotalBiscuitsMade]],tbl_Fact[[#This Row],[GoodMadeBiscuits]])</f>
        <v>190118</v>
      </c>
      <c r="M3282" s="5">
        <f>IF(tbl_Fact[[#This Row],[Operating_Hours]]&gt;0,tbl_Fact[[#This Row],[Operating_Hours]]*51840,0)</f>
        <v>748.80000686645542</v>
      </c>
    </row>
    <row r="3283" spans="1:13" hidden="1" x14ac:dyDescent="0.2">
      <c r="A3283" t="s">
        <v>5</v>
      </c>
      <c r="B3283" s="1">
        <v>44395.193136574075</v>
      </c>
      <c r="C3283" s="1">
        <v>44395.193668981483</v>
      </c>
      <c r="D3283">
        <v>0.76666665077209495</v>
      </c>
      <c r="E3283">
        <v>190199</v>
      </c>
      <c r="F3283">
        <v>190461</v>
      </c>
      <c r="G3283" t="s">
        <v>44</v>
      </c>
      <c r="H3283" t="s">
        <v>27</v>
      </c>
      <c r="I3283">
        <f>tbl_Fact[[#This Row],[Duration]] / 60</f>
        <v>1.2777777512868248E-2</v>
      </c>
      <c r="J3283">
        <f>IF(OR(G3283="Run Time", G3283="CC (Changeover Cleaning)"), I3283, 0)</f>
        <v>0</v>
      </c>
      <c r="K3283">
        <f>IF(G3283&lt;&gt;"PM (Maintenance)", I3283, 0)</f>
        <v>1.2777777512868248E-2</v>
      </c>
      <c r="L3283" s="5">
        <f>MAX(tbl_Fact[[#This Row],[TotalBiscuitsMade]],tbl_Fact[[#This Row],[GoodMadeBiscuits]])</f>
        <v>190461</v>
      </c>
      <c r="M3283" s="5">
        <f>IF(tbl_Fact[[#This Row],[Operating_Hours]]&gt;0,tbl_Fact[[#This Row],[Operating_Hours]]*51840,0)</f>
        <v>0</v>
      </c>
    </row>
    <row r="3284" spans="1:13" hidden="1" x14ac:dyDescent="0.2">
      <c r="A3284" t="s">
        <v>5</v>
      </c>
      <c r="B3284" s="1">
        <v>44395.193668981483</v>
      </c>
      <c r="C3284" s="1">
        <v>44395.19394675926</v>
      </c>
      <c r="D3284">
        <v>0.40000000596046398</v>
      </c>
      <c r="E3284">
        <v>189990</v>
      </c>
      <c r="F3284">
        <v>190393</v>
      </c>
      <c r="G3284" t="s">
        <v>43</v>
      </c>
      <c r="H3284" t="s">
        <v>27</v>
      </c>
      <c r="I3284">
        <f>tbl_Fact[[#This Row],[Duration]] / 60</f>
        <v>6.6666667660077328E-3</v>
      </c>
      <c r="J3284">
        <f>IF(OR(G3284="Run Time", G3284="CC (Changeover Cleaning)"), I3284, 0)</f>
        <v>6.6666667660077328E-3</v>
      </c>
      <c r="K3284">
        <f>IF(G3284&lt;&gt;"PM (Maintenance)", I3284, 0)</f>
        <v>6.6666667660077328E-3</v>
      </c>
      <c r="L3284" s="5">
        <f>MAX(tbl_Fact[[#This Row],[TotalBiscuitsMade]],tbl_Fact[[#This Row],[GoodMadeBiscuits]])</f>
        <v>190393</v>
      </c>
      <c r="M3284" s="5">
        <f>IF(tbl_Fact[[#This Row],[Operating_Hours]]&gt;0,tbl_Fact[[#This Row],[Operating_Hours]]*51840,0)</f>
        <v>345.60000514984085</v>
      </c>
    </row>
    <row r="3285" spans="1:13" hidden="1" x14ac:dyDescent="0.2">
      <c r="A3285" t="s">
        <v>5</v>
      </c>
      <c r="B3285" s="1">
        <v>44395.19394675926</v>
      </c>
      <c r="C3285" s="1">
        <v>44395.198252314818</v>
      </c>
      <c r="D3285">
        <v>6.1999998092651403</v>
      </c>
      <c r="E3285">
        <v>194068</v>
      </c>
      <c r="F3285">
        <v>194873</v>
      </c>
      <c r="G3285" t="s">
        <v>44</v>
      </c>
      <c r="H3285" t="s">
        <v>27</v>
      </c>
      <c r="I3285">
        <f>tbl_Fact[[#This Row],[Duration]] / 60</f>
        <v>0.10333333015441901</v>
      </c>
      <c r="J3285">
        <f>IF(OR(G3285="Run Time", G3285="CC (Changeover Cleaning)"), I3285, 0)</f>
        <v>0</v>
      </c>
      <c r="K3285">
        <f>IF(G3285&lt;&gt;"PM (Maintenance)", I3285, 0)</f>
        <v>0.10333333015441901</v>
      </c>
      <c r="L3285" s="5">
        <f>MAX(tbl_Fact[[#This Row],[TotalBiscuitsMade]],tbl_Fact[[#This Row],[GoodMadeBiscuits]])</f>
        <v>194873</v>
      </c>
      <c r="M3285" s="5">
        <f>IF(tbl_Fact[[#This Row],[Operating_Hours]]&gt;0,tbl_Fact[[#This Row],[Operating_Hours]]*51840,0)</f>
        <v>0</v>
      </c>
    </row>
    <row r="3286" spans="1:13" hidden="1" x14ac:dyDescent="0.2">
      <c r="A3286" t="s">
        <v>5</v>
      </c>
      <c r="B3286" s="1">
        <v>44395.198252314818</v>
      </c>
      <c r="C3286" s="1">
        <v>44395.199155092596</v>
      </c>
      <c r="D3286">
        <v>1.29999995231628</v>
      </c>
      <c r="E3286">
        <v>194329</v>
      </c>
      <c r="F3286">
        <v>194794</v>
      </c>
      <c r="G3286" t="s">
        <v>43</v>
      </c>
      <c r="H3286" t="s">
        <v>27</v>
      </c>
      <c r="I3286">
        <f>tbl_Fact[[#This Row],[Duration]] / 60</f>
        <v>2.1666665871937999E-2</v>
      </c>
      <c r="J3286">
        <f>IF(OR(G3286="Run Time", G3286="CC (Changeover Cleaning)"), I3286, 0)</f>
        <v>2.1666665871937999E-2</v>
      </c>
      <c r="K3286">
        <f>IF(G3286&lt;&gt;"PM (Maintenance)", I3286, 0)</f>
        <v>2.1666665871937999E-2</v>
      </c>
      <c r="L3286" s="5">
        <f>MAX(tbl_Fact[[#This Row],[TotalBiscuitsMade]],tbl_Fact[[#This Row],[GoodMadeBiscuits]])</f>
        <v>194794</v>
      </c>
      <c r="M3286" s="5">
        <f>IF(tbl_Fact[[#This Row],[Operating_Hours]]&gt;0,tbl_Fact[[#This Row],[Operating_Hours]]*51840,0)</f>
        <v>1123.1999588012659</v>
      </c>
    </row>
    <row r="3287" spans="1:13" hidden="1" x14ac:dyDescent="0.2">
      <c r="A3287" t="s">
        <v>5</v>
      </c>
      <c r="B3287" s="1">
        <v>44395.199155092596</v>
      </c>
      <c r="C3287" s="1">
        <v>44395.200879629629</v>
      </c>
      <c r="D3287">
        <v>2.4833333492279102</v>
      </c>
      <c r="E3287">
        <v>195502</v>
      </c>
      <c r="F3287">
        <v>196066</v>
      </c>
      <c r="G3287" t="s">
        <v>44</v>
      </c>
      <c r="H3287" t="s">
        <v>27</v>
      </c>
      <c r="I3287">
        <f>tbl_Fact[[#This Row],[Duration]] / 60</f>
        <v>4.13888891537985E-2</v>
      </c>
      <c r="J3287">
        <f>IF(OR(G3287="Run Time", G3287="CC (Changeover Cleaning)"), I3287, 0)</f>
        <v>0</v>
      </c>
      <c r="K3287">
        <f>IF(G3287&lt;&gt;"PM (Maintenance)", I3287, 0)</f>
        <v>4.13888891537985E-2</v>
      </c>
      <c r="L3287" s="5">
        <f>MAX(tbl_Fact[[#This Row],[TotalBiscuitsMade]],tbl_Fact[[#This Row],[GoodMadeBiscuits]])</f>
        <v>196066</v>
      </c>
      <c r="M3287" s="5">
        <f>IF(tbl_Fact[[#This Row],[Operating_Hours]]&gt;0,tbl_Fact[[#This Row],[Operating_Hours]]*51840,0)</f>
        <v>0</v>
      </c>
    </row>
    <row r="3288" spans="1:13" hidden="1" x14ac:dyDescent="0.2">
      <c r="A3288" t="s">
        <v>5</v>
      </c>
      <c r="B3288" s="1">
        <v>44395.200879629629</v>
      </c>
      <c r="C3288" s="1">
        <v>44395.201736111114</v>
      </c>
      <c r="D3288">
        <v>1.2333333492279099</v>
      </c>
      <c r="E3288">
        <v>195552</v>
      </c>
      <c r="F3288">
        <v>196111</v>
      </c>
      <c r="G3288" t="s">
        <v>43</v>
      </c>
      <c r="H3288" t="s">
        <v>27</v>
      </c>
      <c r="I3288">
        <f>tbl_Fact[[#This Row],[Duration]] / 60</f>
        <v>2.0555555820465164E-2</v>
      </c>
      <c r="J3288">
        <f>IF(OR(G3288="Run Time", G3288="CC (Changeover Cleaning)"), I3288, 0)</f>
        <v>2.0555555820465164E-2</v>
      </c>
      <c r="K3288">
        <f>IF(G3288&lt;&gt;"PM (Maintenance)", I3288, 0)</f>
        <v>2.0555555820465164E-2</v>
      </c>
      <c r="L3288" s="5">
        <f>MAX(tbl_Fact[[#This Row],[TotalBiscuitsMade]],tbl_Fact[[#This Row],[GoodMadeBiscuits]])</f>
        <v>196111</v>
      </c>
      <c r="M3288" s="5">
        <f>IF(tbl_Fact[[#This Row],[Operating_Hours]]&gt;0,tbl_Fact[[#This Row],[Operating_Hours]]*51840,0)</f>
        <v>1065.600013732914</v>
      </c>
    </row>
    <row r="3289" spans="1:13" hidden="1" x14ac:dyDescent="0.2">
      <c r="A3289" t="s">
        <v>5</v>
      </c>
      <c r="B3289" s="1">
        <v>44395.201736111114</v>
      </c>
      <c r="C3289" s="1">
        <v>44395.202847222223</v>
      </c>
      <c r="D3289">
        <v>1.6000000238418599</v>
      </c>
      <c r="E3289">
        <v>196860</v>
      </c>
      <c r="F3289">
        <v>197439</v>
      </c>
      <c r="G3289" t="s">
        <v>44</v>
      </c>
      <c r="H3289" t="s">
        <v>27</v>
      </c>
      <c r="I3289">
        <f>tbl_Fact[[#This Row],[Duration]] / 60</f>
        <v>2.6666667064030997E-2</v>
      </c>
      <c r="J3289">
        <f>IF(OR(G3289="Run Time", G3289="CC (Changeover Cleaning)"), I3289, 0)</f>
        <v>0</v>
      </c>
      <c r="K3289">
        <f>IF(G3289&lt;&gt;"PM (Maintenance)", I3289, 0)</f>
        <v>2.6666667064030997E-2</v>
      </c>
      <c r="L3289" s="5">
        <f>MAX(tbl_Fact[[#This Row],[TotalBiscuitsMade]],tbl_Fact[[#This Row],[GoodMadeBiscuits]])</f>
        <v>197439</v>
      </c>
      <c r="M3289" s="5">
        <f>IF(tbl_Fact[[#This Row],[Operating_Hours]]&gt;0,tbl_Fact[[#This Row],[Operating_Hours]]*51840,0)</f>
        <v>0</v>
      </c>
    </row>
    <row r="3290" spans="1:13" hidden="1" x14ac:dyDescent="0.2">
      <c r="A3290" t="s">
        <v>5</v>
      </c>
      <c r="B3290" s="1">
        <v>44395.202847222223</v>
      </c>
      <c r="C3290" s="1">
        <v>44395.206006944441</v>
      </c>
      <c r="D3290">
        <v>4.5500001907348597</v>
      </c>
      <c r="E3290">
        <v>196616</v>
      </c>
      <c r="F3290">
        <v>197204</v>
      </c>
      <c r="G3290" t="s">
        <v>43</v>
      </c>
      <c r="H3290" t="s">
        <v>27</v>
      </c>
      <c r="I3290">
        <f>tbl_Fact[[#This Row],[Duration]] / 60</f>
        <v>7.5833336512247662E-2</v>
      </c>
      <c r="J3290">
        <f>IF(OR(G3290="Run Time", G3290="CC (Changeover Cleaning)"), I3290, 0)</f>
        <v>7.5833336512247662E-2</v>
      </c>
      <c r="K3290">
        <f>IF(G3290&lt;&gt;"PM (Maintenance)", I3290, 0)</f>
        <v>7.5833336512247662E-2</v>
      </c>
      <c r="L3290" s="5">
        <f>MAX(tbl_Fact[[#This Row],[TotalBiscuitsMade]],tbl_Fact[[#This Row],[GoodMadeBiscuits]])</f>
        <v>197204</v>
      </c>
      <c r="M3290" s="5">
        <f>IF(tbl_Fact[[#This Row],[Operating_Hours]]&gt;0,tbl_Fact[[#This Row],[Operating_Hours]]*51840,0)</f>
        <v>3931.2001647949187</v>
      </c>
    </row>
    <row r="3291" spans="1:13" hidden="1" x14ac:dyDescent="0.2">
      <c r="A3291" t="s">
        <v>5</v>
      </c>
      <c r="B3291" s="1">
        <v>44395.206006944441</v>
      </c>
      <c r="C3291" s="1">
        <v>44395.232789351852</v>
      </c>
      <c r="D3291">
        <v>38.566665649414098</v>
      </c>
      <c r="E3291">
        <v>223437</v>
      </c>
      <c r="F3291">
        <v>224227</v>
      </c>
      <c r="G3291" t="s">
        <v>44</v>
      </c>
      <c r="H3291" t="s">
        <v>27</v>
      </c>
      <c r="I3291">
        <f>tbl_Fact[[#This Row],[Duration]] / 60</f>
        <v>0.6427777608235683</v>
      </c>
      <c r="J3291">
        <f>IF(OR(G3291="Run Time", G3291="CC (Changeover Cleaning)"), I3291, 0)</f>
        <v>0</v>
      </c>
      <c r="K3291">
        <f>IF(G3291&lt;&gt;"PM (Maintenance)", I3291, 0)</f>
        <v>0.6427777608235683</v>
      </c>
      <c r="L3291" s="5">
        <f>MAX(tbl_Fact[[#This Row],[TotalBiscuitsMade]],tbl_Fact[[#This Row],[GoodMadeBiscuits]])</f>
        <v>224227</v>
      </c>
      <c r="M3291" s="5">
        <f>IF(tbl_Fact[[#This Row],[Operating_Hours]]&gt;0,tbl_Fact[[#This Row],[Operating_Hours]]*51840,0)</f>
        <v>0</v>
      </c>
    </row>
    <row r="3292" spans="1:13" hidden="1" x14ac:dyDescent="0.2">
      <c r="A3292" t="s">
        <v>5</v>
      </c>
      <c r="B3292" s="1">
        <v>44395.232789351852</v>
      </c>
      <c r="C3292" s="1">
        <v>44395.234548611108</v>
      </c>
      <c r="D3292">
        <v>2.5333333015441899</v>
      </c>
      <c r="E3292">
        <v>223582</v>
      </c>
      <c r="F3292">
        <v>224277</v>
      </c>
      <c r="G3292" t="s">
        <v>43</v>
      </c>
      <c r="H3292" t="s">
        <v>27</v>
      </c>
      <c r="I3292">
        <f>tbl_Fact[[#This Row],[Duration]] / 60</f>
        <v>4.2222221692403167E-2</v>
      </c>
      <c r="J3292">
        <f>IF(OR(G3292="Run Time", G3292="CC (Changeover Cleaning)"), I3292, 0)</f>
        <v>4.2222221692403167E-2</v>
      </c>
      <c r="K3292">
        <f>IF(G3292&lt;&gt;"PM (Maintenance)", I3292, 0)</f>
        <v>4.2222221692403167E-2</v>
      </c>
      <c r="L3292" s="5">
        <f>MAX(tbl_Fact[[#This Row],[TotalBiscuitsMade]],tbl_Fact[[#This Row],[GoodMadeBiscuits]])</f>
        <v>224277</v>
      </c>
      <c r="M3292" s="5">
        <f>IF(tbl_Fact[[#This Row],[Operating_Hours]]&gt;0,tbl_Fact[[#This Row],[Operating_Hours]]*51840,0)</f>
        <v>2188.7999725341801</v>
      </c>
    </row>
    <row r="3293" spans="1:13" hidden="1" x14ac:dyDescent="0.2">
      <c r="A3293" t="s">
        <v>5</v>
      </c>
      <c r="B3293" s="1">
        <v>44395.234548611108</v>
      </c>
      <c r="C3293" s="1">
        <v>44395.243090277778</v>
      </c>
      <c r="D3293">
        <v>12.300000190734901</v>
      </c>
      <c r="E3293">
        <v>232029</v>
      </c>
      <c r="F3293">
        <v>232659</v>
      </c>
      <c r="G3293" t="s">
        <v>44</v>
      </c>
      <c r="H3293" t="s">
        <v>27</v>
      </c>
      <c r="I3293">
        <f>tbl_Fact[[#This Row],[Duration]] / 60</f>
        <v>0.20500000317891501</v>
      </c>
      <c r="J3293">
        <f>IF(OR(G3293="Run Time", G3293="CC (Changeover Cleaning)"), I3293, 0)</f>
        <v>0</v>
      </c>
      <c r="K3293">
        <f>IF(G3293&lt;&gt;"PM (Maintenance)", I3293, 0)</f>
        <v>0.20500000317891501</v>
      </c>
      <c r="L3293" s="5">
        <f>MAX(tbl_Fact[[#This Row],[TotalBiscuitsMade]],tbl_Fact[[#This Row],[GoodMadeBiscuits]])</f>
        <v>232659</v>
      </c>
      <c r="M3293" s="5">
        <f>IF(tbl_Fact[[#This Row],[Operating_Hours]]&gt;0,tbl_Fact[[#This Row],[Operating_Hours]]*51840,0)</f>
        <v>0</v>
      </c>
    </row>
    <row r="3294" spans="1:13" hidden="1" x14ac:dyDescent="0.2">
      <c r="A3294" t="s">
        <v>10</v>
      </c>
      <c r="B3294" s="1">
        <v>44395.236018518517</v>
      </c>
      <c r="C3294" s="1">
        <v>44395.236203703702</v>
      </c>
      <c r="D3294">
        <v>0.27500000596046398</v>
      </c>
      <c r="E3294">
        <v>0</v>
      </c>
      <c r="F3294">
        <v>462</v>
      </c>
      <c r="G3294" t="s">
        <v>43</v>
      </c>
      <c r="H3294" t="s">
        <v>27</v>
      </c>
      <c r="I3294">
        <f>tbl_Fact[[#This Row],[Duration]] / 60</f>
        <v>4.5833334326744E-3</v>
      </c>
      <c r="J3294">
        <f>IF(OR(G3294="Run Time", G3294="CC (Changeover Cleaning)"), I3294, 0)</f>
        <v>4.5833334326744E-3</v>
      </c>
      <c r="K3294">
        <f>IF(G3294&lt;&gt;"PM (Maintenance)", I3294, 0)</f>
        <v>4.5833334326744E-3</v>
      </c>
      <c r="L3294" s="5">
        <f>MAX(tbl_Fact[[#This Row],[TotalBiscuitsMade]],tbl_Fact[[#This Row],[GoodMadeBiscuits]])</f>
        <v>462</v>
      </c>
      <c r="M3294" s="5">
        <f>IF(tbl_Fact[[#This Row],[Operating_Hours]]&gt;0,tbl_Fact[[#This Row],[Operating_Hours]]*51840,0)</f>
        <v>237.60000514984088</v>
      </c>
    </row>
    <row r="3295" spans="1:13" hidden="1" x14ac:dyDescent="0.2">
      <c r="A3295" t="s">
        <v>10</v>
      </c>
      <c r="B3295" s="1">
        <v>44395.236203703702</v>
      </c>
      <c r="C3295" s="1">
        <v>44395.619247685187</v>
      </c>
      <c r="D3295">
        <v>551.57580566406295</v>
      </c>
      <c r="E3295">
        <v>0</v>
      </c>
      <c r="F3295">
        <v>160</v>
      </c>
      <c r="G3295" t="s">
        <v>44</v>
      </c>
      <c r="H3295" t="s">
        <v>27</v>
      </c>
      <c r="I3295">
        <f>tbl_Fact[[#This Row],[Duration]] / 60</f>
        <v>9.1929300944010492</v>
      </c>
      <c r="J3295">
        <f>IF(OR(G3295="Run Time", G3295="CC (Changeover Cleaning)"), I3295, 0)</f>
        <v>0</v>
      </c>
      <c r="K3295">
        <f>IF(G3295&lt;&gt;"PM (Maintenance)", I3295, 0)</f>
        <v>9.1929300944010492</v>
      </c>
      <c r="L3295" s="5">
        <f>MAX(tbl_Fact[[#This Row],[TotalBiscuitsMade]],tbl_Fact[[#This Row],[GoodMadeBiscuits]])</f>
        <v>160</v>
      </c>
      <c r="M3295" s="5">
        <f>IF(tbl_Fact[[#This Row],[Operating_Hours]]&gt;0,tbl_Fact[[#This Row],[Operating_Hours]]*51840,0)</f>
        <v>0</v>
      </c>
    </row>
    <row r="3296" spans="1:13" hidden="1" x14ac:dyDescent="0.2">
      <c r="A3296" t="s">
        <v>5</v>
      </c>
      <c r="B3296" s="1">
        <v>44395.243090277778</v>
      </c>
      <c r="C3296" s="1">
        <v>44395.244687500002</v>
      </c>
      <c r="D3296">
        <v>2.2999999523162802</v>
      </c>
      <c r="E3296">
        <v>232089</v>
      </c>
      <c r="F3296">
        <v>232330</v>
      </c>
      <c r="G3296" t="s">
        <v>43</v>
      </c>
      <c r="H3296" t="s">
        <v>27</v>
      </c>
      <c r="I3296">
        <f>tbl_Fact[[#This Row],[Duration]] / 60</f>
        <v>3.8333332538604672E-2</v>
      </c>
      <c r="J3296">
        <f>IF(OR(G3296="Run Time", G3296="CC (Changeover Cleaning)"), I3296, 0)</f>
        <v>3.8333332538604672E-2</v>
      </c>
      <c r="K3296">
        <f>IF(G3296&lt;&gt;"PM (Maintenance)", I3296, 0)</f>
        <v>3.8333332538604672E-2</v>
      </c>
      <c r="L3296" s="5">
        <f>MAX(tbl_Fact[[#This Row],[TotalBiscuitsMade]],tbl_Fact[[#This Row],[GoodMadeBiscuits]])</f>
        <v>232330</v>
      </c>
      <c r="M3296" s="5">
        <f>IF(tbl_Fact[[#This Row],[Operating_Hours]]&gt;0,tbl_Fact[[#This Row],[Operating_Hours]]*51840,0)</f>
        <v>1987.1999588012661</v>
      </c>
    </row>
    <row r="3297" spans="1:13" hidden="1" x14ac:dyDescent="0.2">
      <c r="A3297" t="s">
        <v>5</v>
      </c>
      <c r="B3297" s="1">
        <v>44395.244687500002</v>
      </c>
      <c r="C3297" s="1">
        <v>44395.259074074071</v>
      </c>
      <c r="D3297">
        <v>20.716667175293001</v>
      </c>
      <c r="E3297">
        <v>246706</v>
      </c>
      <c r="F3297">
        <v>247222</v>
      </c>
      <c r="G3297" t="s">
        <v>44</v>
      </c>
      <c r="H3297" t="s">
        <v>27</v>
      </c>
      <c r="I3297">
        <f>tbl_Fact[[#This Row],[Duration]] / 60</f>
        <v>0.34527778625488337</v>
      </c>
      <c r="J3297">
        <f>IF(OR(G3297="Run Time", G3297="CC (Changeover Cleaning)"), I3297, 0)</f>
        <v>0</v>
      </c>
      <c r="K3297">
        <f>IF(G3297&lt;&gt;"PM (Maintenance)", I3297, 0)</f>
        <v>0.34527778625488337</v>
      </c>
      <c r="L3297" s="5">
        <f>MAX(tbl_Fact[[#This Row],[TotalBiscuitsMade]],tbl_Fact[[#This Row],[GoodMadeBiscuits]])</f>
        <v>247222</v>
      </c>
      <c r="M3297" s="5">
        <f>IF(tbl_Fact[[#This Row],[Operating_Hours]]&gt;0,tbl_Fact[[#This Row],[Operating_Hours]]*51840,0)</f>
        <v>0</v>
      </c>
    </row>
    <row r="3298" spans="1:13" hidden="1" x14ac:dyDescent="0.2">
      <c r="A3298" t="s">
        <v>5</v>
      </c>
      <c r="B3298" s="1">
        <v>44395.259074074071</v>
      </c>
      <c r="C3298" s="1">
        <v>44395.260694444441</v>
      </c>
      <c r="D3298">
        <v>2.3333332538604701</v>
      </c>
      <c r="E3298">
        <v>246454</v>
      </c>
      <c r="F3298">
        <v>247252</v>
      </c>
      <c r="G3298" t="s">
        <v>43</v>
      </c>
      <c r="H3298" t="s">
        <v>27</v>
      </c>
      <c r="I3298">
        <f>tbl_Fact[[#This Row],[Duration]] / 60</f>
        <v>3.8888887564341168E-2</v>
      </c>
      <c r="J3298">
        <f>IF(OR(G3298="Run Time", G3298="CC (Changeover Cleaning)"), I3298, 0)</f>
        <v>3.8888887564341168E-2</v>
      </c>
      <c r="K3298">
        <f>IF(G3298&lt;&gt;"PM (Maintenance)", I3298, 0)</f>
        <v>3.8888887564341168E-2</v>
      </c>
      <c r="L3298" s="5">
        <f>MAX(tbl_Fact[[#This Row],[TotalBiscuitsMade]],tbl_Fact[[#This Row],[GoodMadeBiscuits]])</f>
        <v>247252</v>
      </c>
      <c r="M3298" s="5">
        <f>IF(tbl_Fact[[#This Row],[Operating_Hours]]&gt;0,tbl_Fact[[#This Row],[Operating_Hours]]*51840,0)</f>
        <v>2015.999931335446</v>
      </c>
    </row>
    <row r="3299" spans="1:13" hidden="1" x14ac:dyDescent="0.2">
      <c r="A3299" t="s">
        <v>5</v>
      </c>
      <c r="B3299" s="1">
        <v>44395.260694444441</v>
      </c>
      <c r="C3299" s="1">
        <v>44395.261643518519</v>
      </c>
      <c r="D3299">
        <v>1.36666667461395</v>
      </c>
      <c r="E3299">
        <v>247108</v>
      </c>
      <c r="F3299">
        <v>247673</v>
      </c>
      <c r="G3299" t="s">
        <v>44</v>
      </c>
      <c r="H3299" t="s">
        <v>27</v>
      </c>
      <c r="I3299">
        <f>tbl_Fact[[#This Row],[Duration]] / 60</f>
        <v>2.27777779102325E-2</v>
      </c>
      <c r="J3299">
        <f>IF(OR(G3299="Run Time", G3299="CC (Changeover Cleaning)"), I3299, 0)</f>
        <v>0</v>
      </c>
      <c r="K3299">
        <f>IF(G3299&lt;&gt;"PM (Maintenance)", I3299, 0)</f>
        <v>2.27777779102325E-2</v>
      </c>
      <c r="L3299" s="5">
        <f>MAX(tbl_Fact[[#This Row],[TotalBiscuitsMade]],tbl_Fact[[#This Row],[GoodMadeBiscuits]])</f>
        <v>247673</v>
      </c>
      <c r="M3299" s="5">
        <f>IF(tbl_Fact[[#This Row],[Operating_Hours]]&gt;0,tbl_Fact[[#This Row],[Operating_Hours]]*51840,0)</f>
        <v>0</v>
      </c>
    </row>
    <row r="3300" spans="1:13" hidden="1" x14ac:dyDescent="0.2">
      <c r="A3300" t="s">
        <v>5</v>
      </c>
      <c r="B3300" s="1">
        <v>44395.261643518519</v>
      </c>
      <c r="C3300" s="1">
        <v>44395.265046296299</v>
      </c>
      <c r="D3300">
        <v>4.9000000953674299</v>
      </c>
      <c r="E3300">
        <v>247435</v>
      </c>
      <c r="F3300">
        <v>247873</v>
      </c>
      <c r="G3300" t="s">
        <v>43</v>
      </c>
      <c r="H3300" t="s">
        <v>27</v>
      </c>
      <c r="I3300">
        <f>tbl_Fact[[#This Row],[Duration]] / 60</f>
        <v>8.1666668256123828E-2</v>
      </c>
      <c r="J3300">
        <f>IF(OR(G3300="Run Time", G3300="CC (Changeover Cleaning)"), I3300, 0)</f>
        <v>8.1666668256123828E-2</v>
      </c>
      <c r="K3300">
        <f>IF(G3300&lt;&gt;"PM (Maintenance)", I3300, 0)</f>
        <v>8.1666668256123828E-2</v>
      </c>
      <c r="L3300" s="5">
        <f>MAX(tbl_Fact[[#This Row],[TotalBiscuitsMade]],tbl_Fact[[#This Row],[GoodMadeBiscuits]])</f>
        <v>247873</v>
      </c>
      <c r="M3300" s="5">
        <f>IF(tbl_Fact[[#This Row],[Operating_Hours]]&gt;0,tbl_Fact[[#This Row],[Operating_Hours]]*51840,0)</f>
        <v>4233.6000823974591</v>
      </c>
    </row>
    <row r="3301" spans="1:13" hidden="1" x14ac:dyDescent="0.2">
      <c r="A3301" t="s">
        <v>5</v>
      </c>
      <c r="B3301" s="1">
        <v>44395.265046296299</v>
      </c>
      <c r="C3301" s="1">
        <v>44395.266319444447</v>
      </c>
      <c r="D3301">
        <v>1.8333333730697601</v>
      </c>
      <c r="E3301">
        <v>248045</v>
      </c>
      <c r="F3301">
        <v>248599</v>
      </c>
      <c r="G3301" t="s">
        <v>44</v>
      </c>
      <c r="H3301" t="s">
        <v>27</v>
      </c>
      <c r="I3301">
        <f>tbl_Fact[[#This Row],[Duration]] / 60</f>
        <v>3.0555556217829336E-2</v>
      </c>
      <c r="J3301">
        <f>IF(OR(G3301="Run Time", G3301="CC (Changeover Cleaning)"), I3301, 0)</f>
        <v>0</v>
      </c>
      <c r="K3301">
        <f>IF(G3301&lt;&gt;"PM (Maintenance)", I3301, 0)</f>
        <v>3.0555556217829336E-2</v>
      </c>
      <c r="L3301" s="5">
        <f>MAX(tbl_Fact[[#This Row],[TotalBiscuitsMade]],tbl_Fact[[#This Row],[GoodMadeBiscuits]])</f>
        <v>248599</v>
      </c>
      <c r="M3301" s="5">
        <f>IF(tbl_Fact[[#This Row],[Operating_Hours]]&gt;0,tbl_Fact[[#This Row],[Operating_Hours]]*51840,0)</f>
        <v>0</v>
      </c>
    </row>
    <row r="3302" spans="1:13" hidden="1" x14ac:dyDescent="0.2">
      <c r="A3302" t="s">
        <v>5</v>
      </c>
      <c r="B3302" s="1">
        <v>44395.266319444447</v>
      </c>
      <c r="C3302" s="1">
        <v>44395.266979166663</v>
      </c>
      <c r="D3302">
        <v>0.94999998807907104</v>
      </c>
      <c r="E3302">
        <v>248485</v>
      </c>
      <c r="F3302">
        <v>248994</v>
      </c>
      <c r="G3302" t="s">
        <v>43</v>
      </c>
      <c r="H3302" t="s">
        <v>27</v>
      </c>
      <c r="I3302">
        <f>tbl_Fact[[#This Row],[Duration]] / 60</f>
        <v>1.5833333134651184E-2</v>
      </c>
      <c r="J3302">
        <f>IF(OR(G3302="Run Time", G3302="CC (Changeover Cleaning)"), I3302, 0)</f>
        <v>1.5833333134651184E-2</v>
      </c>
      <c r="K3302">
        <f>IF(G3302&lt;&gt;"PM (Maintenance)", I3302, 0)</f>
        <v>1.5833333134651184E-2</v>
      </c>
      <c r="L3302" s="5">
        <f>MAX(tbl_Fact[[#This Row],[TotalBiscuitsMade]],tbl_Fact[[#This Row],[GoodMadeBiscuits]])</f>
        <v>248994</v>
      </c>
      <c r="M3302" s="5">
        <f>IF(tbl_Fact[[#This Row],[Operating_Hours]]&gt;0,tbl_Fact[[#This Row],[Operating_Hours]]*51840,0)</f>
        <v>820.79998970031738</v>
      </c>
    </row>
    <row r="3303" spans="1:13" hidden="1" x14ac:dyDescent="0.2">
      <c r="A3303" t="s">
        <v>5</v>
      </c>
      <c r="B3303" s="1">
        <v>44395.266979166663</v>
      </c>
      <c r="C3303" s="1">
        <v>44395.273159722223</v>
      </c>
      <c r="D3303">
        <v>8.8999996185302699</v>
      </c>
      <c r="E3303">
        <v>254339</v>
      </c>
      <c r="F3303">
        <v>254621</v>
      </c>
      <c r="G3303" t="s">
        <v>44</v>
      </c>
      <c r="H3303" t="s">
        <v>27</v>
      </c>
      <c r="I3303">
        <f>tbl_Fact[[#This Row],[Duration]] / 60</f>
        <v>0.1483333269755045</v>
      </c>
      <c r="J3303">
        <f>IF(OR(G3303="Run Time", G3303="CC (Changeover Cleaning)"), I3303, 0)</f>
        <v>0</v>
      </c>
      <c r="K3303">
        <f>IF(G3303&lt;&gt;"PM (Maintenance)", I3303, 0)</f>
        <v>0.1483333269755045</v>
      </c>
      <c r="L3303" s="5">
        <f>MAX(tbl_Fact[[#This Row],[TotalBiscuitsMade]],tbl_Fact[[#This Row],[GoodMadeBiscuits]])</f>
        <v>254621</v>
      </c>
      <c r="M3303" s="5">
        <f>IF(tbl_Fact[[#This Row],[Operating_Hours]]&gt;0,tbl_Fact[[#This Row],[Operating_Hours]]*51840,0)</f>
        <v>0</v>
      </c>
    </row>
    <row r="3304" spans="1:13" hidden="1" x14ac:dyDescent="0.2">
      <c r="A3304" t="s">
        <v>5</v>
      </c>
      <c r="B3304" s="1">
        <v>44395.273159722223</v>
      </c>
      <c r="C3304" s="1">
        <v>44395.29515046296</v>
      </c>
      <c r="D3304">
        <v>31.6666660308838</v>
      </c>
      <c r="E3304">
        <v>254239</v>
      </c>
      <c r="F3304">
        <v>187</v>
      </c>
      <c r="G3304" t="s">
        <v>43</v>
      </c>
      <c r="H3304" t="s">
        <v>27</v>
      </c>
      <c r="I3304">
        <f>tbl_Fact[[#This Row],[Duration]] / 60</f>
        <v>0.52777776718139668</v>
      </c>
      <c r="J3304">
        <f>IF(OR(G3304="Run Time", G3304="CC (Changeover Cleaning)"), I3304, 0)</f>
        <v>0.52777776718139668</v>
      </c>
      <c r="K3304">
        <f>IF(G3304&lt;&gt;"PM (Maintenance)", I3304, 0)</f>
        <v>0.52777776718139668</v>
      </c>
      <c r="L3304" s="5">
        <f>MAX(tbl_Fact[[#This Row],[TotalBiscuitsMade]],tbl_Fact[[#This Row],[GoodMadeBiscuits]])</f>
        <v>254239</v>
      </c>
      <c r="M3304" s="5">
        <f>IF(tbl_Fact[[#This Row],[Operating_Hours]]&gt;0,tbl_Fact[[#This Row],[Operating_Hours]]*51840,0)</f>
        <v>27359.999450683605</v>
      </c>
    </row>
    <row r="3305" spans="1:13" hidden="1" x14ac:dyDescent="0.2">
      <c r="A3305" t="s">
        <v>5</v>
      </c>
      <c r="B3305" s="1">
        <v>44395.273159722223</v>
      </c>
      <c r="C3305" s="1">
        <v>44395.273159722223</v>
      </c>
      <c r="D3305">
        <v>0</v>
      </c>
      <c r="E3305">
        <v>254185</v>
      </c>
      <c r="F3305">
        <v>181</v>
      </c>
      <c r="G3305" t="s">
        <v>43</v>
      </c>
      <c r="H3305" t="s">
        <v>27</v>
      </c>
      <c r="I3305">
        <f>tbl_Fact[[#This Row],[Duration]] / 60</f>
        <v>0</v>
      </c>
      <c r="J3305">
        <f>IF(OR(G3305="Run Time", G3305="CC (Changeover Cleaning)"), I3305, 0)</f>
        <v>0</v>
      </c>
      <c r="K3305">
        <f>IF(G3305&lt;&gt;"PM (Maintenance)", I3305, 0)</f>
        <v>0</v>
      </c>
      <c r="L3305" s="5">
        <f>MAX(tbl_Fact[[#This Row],[TotalBiscuitsMade]],tbl_Fact[[#This Row],[GoodMadeBiscuits]])</f>
        <v>254185</v>
      </c>
      <c r="M3305" s="5">
        <f>IF(tbl_Fact[[#This Row],[Operating_Hours]]&gt;0,tbl_Fact[[#This Row],[Operating_Hours]]*51840,0)</f>
        <v>0</v>
      </c>
    </row>
    <row r="3306" spans="1:13" hidden="1" x14ac:dyDescent="0.2">
      <c r="A3306" t="s">
        <v>5</v>
      </c>
      <c r="B3306" s="1">
        <v>44395.29515046296</v>
      </c>
      <c r="C3306" s="1">
        <v>44395.297453703701</v>
      </c>
      <c r="D3306">
        <v>3.3166666030883798</v>
      </c>
      <c r="E3306">
        <v>256306</v>
      </c>
      <c r="F3306">
        <v>2338</v>
      </c>
      <c r="G3306" t="s">
        <v>44</v>
      </c>
      <c r="H3306" t="s">
        <v>27</v>
      </c>
      <c r="I3306">
        <f>tbl_Fact[[#This Row],[Duration]] / 60</f>
        <v>5.5277776718139666E-2</v>
      </c>
      <c r="J3306">
        <f>IF(OR(G3306="Run Time", G3306="CC (Changeover Cleaning)"), I3306, 0)</f>
        <v>0</v>
      </c>
      <c r="K3306">
        <f>IF(G3306&lt;&gt;"PM (Maintenance)", I3306, 0)</f>
        <v>5.5277776718139666E-2</v>
      </c>
      <c r="L3306" s="5">
        <f>MAX(tbl_Fact[[#This Row],[TotalBiscuitsMade]],tbl_Fact[[#This Row],[GoodMadeBiscuits]])</f>
        <v>256306</v>
      </c>
      <c r="M3306" s="5">
        <f>IF(tbl_Fact[[#This Row],[Operating_Hours]]&gt;0,tbl_Fact[[#This Row],[Operating_Hours]]*51840,0)</f>
        <v>0</v>
      </c>
    </row>
    <row r="3307" spans="1:13" hidden="1" x14ac:dyDescent="0.2">
      <c r="A3307" t="s">
        <v>5</v>
      </c>
      <c r="B3307" s="1">
        <v>44395.297453703701</v>
      </c>
      <c r="C3307" s="1">
        <v>44395.298530092594</v>
      </c>
      <c r="D3307">
        <v>1.54999995231628</v>
      </c>
      <c r="E3307">
        <v>256247</v>
      </c>
      <c r="F3307">
        <v>2251</v>
      </c>
      <c r="G3307" t="s">
        <v>43</v>
      </c>
      <c r="H3307" t="s">
        <v>27</v>
      </c>
      <c r="I3307">
        <f>tbl_Fact[[#This Row],[Duration]] / 60</f>
        <v>2.5833332538604665E-2</v>
      </c>
      <c r="J3307">
        <f>IF(OR(G3307="Run Time", G3307="CC (Changeover Cleaning)"), I3307, 0)</f>
        <v>2.5833332538604665E-2</v>
      </c>
      <c r="K3307">
        <f>IF(G3307&lt;&gt;"PM (Maintenance)", I3307, 0)</f>
        <v>2.5833332538604665E-2</v>
      </c>
      <c r="L3307" s="5">
        <f>MAX(tbl_Fact[[#This Row],[TotalBiscuitsMade]],tbl_Fact[[#This Row],[GoodMadeBiscuits]])</f>
        <v>256247</v>
      </c>
      <c r="M3307" s="5">
        <f>IF(tbl_Fact[[#This Row],[Operating_Hours]]&gt;0,tbl_Fact[[#This Row],[Operating_Hours]]*51840,0)</f>
        <v>1339.1999588012659</v>
      </c>
    </row>
    <row r="3308" spans="1:13" hidden="1" x14ac:dyDescent="0.2">
      <c r="A3308" t="s">
        <v>5</v>
      </c>
      <c r="B3308" s="1">
        <v>44395.298530092594</v>
      </c>
      <c r="C3308" s="1">
        <v>44395.312777777777</v>
      </c>
      <c r="D3308">
        <v>20.516666412353501</v>
      </c>
      <c r="E3308">
        <v>270723</v>
      </c>
      <c r="F3308">
        <v>16580</v>
      </c>
      <c r="G3308" t="s">
        <v>44</v>
      </c>
      <c r="H3308" t="s">
        <v>27</v>
      </c>
      <c r="I3308">
        <f>tbl_Fact[[#This Row],[Duration]] / 60</f>
        <v>0.34194444020589171</v>
      </c>
      <c r="J3308">
        <f>IF(OR(G3308="Run Time", G3308="CC (Changeover Cleaning)"), I3308, 0)</f>
        <v>0</v>
      </c>
      <c r="K3308">
        <f>IF(G3308&lt;&gt;"PM (Maintenance)", I3308, 0)</f>
        <v>0.34194444020589171</v>
      </c>
      <c r="L3308" s="5">
        <f>MAX(tbl_Fact[[#This Row],[TotalBiscuitsMade]],tbl_Fact[[#This Row],[GoodMadeBiscuits]])</f>
        <v>270723</v>
      </c>
      <c r="M3308" s="5">
        <f>IF(tbl_Fact[[#This Row],[Operating_Hours]]&gt;0,tbl_Fact[[#This Row],[Operating_Hours]]*51840,0)</f>
        <v>0</v>
      </c>
    </row>
    <row r="3309" spans="1:13" x14ac:dyDescent="0.2">
      <c r="A3309" t="s">
        <v>8</v>
      </c>
      <c r="B3309" s="1">
        <v>44395.312673611108</v>
      </c>
      <c r="C3309" s="1">
        <v>44395.535173611112</v>
      </c>
      <c r="D3309">
        <v>320.41390991210898</v>
      </c>
      <c r="E3309">
        <v>0</v>
      </c>
      <c r="F3309">
        <v>47</v>
      </c>
      <c r="G3309" t="s">
        <v>43</v>
      </c>
      <c r="H3309" t="s">
        <v>27</v>
      </c>
      <c r="I3309">
        <f>tbl_Fact[[#This Row],[Duration]] / 60</f>
        <v>5.3402318318684827</v>
      </c>
      <c r="J3309">
        <f>IF(OR(G3309="Run Time", G3309="CC (Changeover Cleaning)"), I3309, 0)</f>
        <v>5.3402318318684827</v>
      </c>
      <c r="K3309">
        <f>IF(G3309&lt;&gt;"PM (Maintenance)", I3309, 0)</f>
        <v>5.3402318318684827</v>
      </c>
      <c r="L3309" s="5">
        <f>MAX(tbl_Fact[[#This Row],[TotalBiscuitsMade]],tbl_Fact[[#This Row],[GoodMadeBiscuits]])</f>
        <v>47</v>
      </c>
      <c r="M3309" s="5">
        <f>IF(tbl_Fact[[#This Row],[Operating_Hours]]&gt;0,tbl_Fact[[#This Row],[Operating_Hours]]*51840,0)</f>
        <v>276837.61816406215</v>
      </c>
    </row>
    <row r="3310" spans="1:13" hidden="1" x14ac:dyDescent="0.2">
      <c r="A3310" t="s">
        <v>5</v>
      </c>
      <c r="B3310" s="1">
        <v>44395.312777777777</v>
      </c>
      <c r="C3310" s="1">
        <v>44395.313506944447</v>
      </c>
      <c r="D3310">
        <v>1.04999995231628</v>
      </c>
      <c r="E3310">
        <v>270702</v>
      </c>
      <c r="F3310">
        <v>16798</v>
      </c>
      <c r="G3310" t="s">
        <v>43</v>
      </c>
      <c r="H3310" t="s">
        <v>27</v>
      </c>
      <c r="I3310">
        <f>tbl_Fact[[#This Row],[Duration]] / 60</f>
        <v>1.7499999205271333E-2</v>
      </c>
      <c r="J3310">
        <f>IF(OR(G3310="Run Time", G3310="CC (Changeover Cleaning)"), I3310, 0)</f>
        <v>1.7499999205271333E-2</v>
      </c>
      <c r="K3310">
        <f>IF(G3310&lt;&gt;"PM (Maintenance)", I3310, 0)</f>
        <v>1.7499999205271333E-2</v>
      </c>
      <c r="L3310" s="5">
        <f>MAX(tbl_Fact[[#This Row],[TotalBiscuitsMade]],tbl_Fact[[#This Row],[GoodMadeBiscuits]])</f>
        <v>270702</v>
      </c>
      <c r="M3310" s="5">
        <f>IF(tbl_Fact[[#This Row],[Operating_Hours]]&gt;0,tbl_Fact[[#This Row],[Operating_Hours]]*51840,0)</f>
        <v>907.19995880126589</v>
      </c>
    </row>
    <row r="3311" spans="1:13" hidden="1" x14ac:dyDescent="0.2">
      <c r="A3311" t="s">
        <v>5</v>
      </c>
      <c r="B3311" s="1">
        <v>44395.313506944447</v>
      </c>
      <c r="C3311" s="1">
        <v>44395.347569444442</v>
      </c>
      <c r="D3311">
        <v>49.049999237060497</v>
      </c>
      <c r="E3311">
        <v>305608</v>
      </c>
      <c r="F3311">
        <v>51444</v>
      </c>
      <c r="G3311" t="s">
        <v>44</v>
      </c>
      <c r="H3311" t="s">
        <v>27</v>
      </c>
      <c r="I3311">
        <f>tbl_Fact[[#This Row],[Duration]] / 60</f>
        <v>0.81749998728434159</v>
      </c>
      <c r="J3311">
        <f>IF(OR(G3311="Run Time", G3311="CC (Changeover Cleaning)"), I3311, 0)</f>
        <v>0</v>
      </c>
      <c r="K3311">
        <f>IF(G3311&lt;&gt;"PM (Maintenance)", I3311, 0)</f>
        <v>0.81749998728434159</v>
      </c>
      <c r="L3311" s="5">
        <f>MAX(tbl_Fact[[#This Row],[TotalBiscuitsMade]],tbl_Fact[[#This Row],[GoodMadeBiscuits]])</f>
        <v>305608</v>
      </c>
      <c r="M3311" s="5">
        <f>IF(tbl_Fact[[#This Row],[Operating_Hours]]&gt;0,tbl_Fact[[#This Row],[Operating_Hours]]*51840,0)</f>
        <v>0</v>
      </c>
    </row>
    <row r="3312" spans="1:13" hidden="1" x14ac:dyDescent="0.2">
      <c r="A3312" t="s">
        <v>5</v>
      </c>
      <c r="B3312" s="1">
        <v>44395.347569444442</v>
      </c>
      <c r="C3312" s="1">
        <v>44395.349641203706</v>
      </c>
      <c r="D3312">
        <v>2.9833333492279102</v>
      </c>
      <c r="E3312">
        <v>305709</v>
      </c>
      <c r="F3312">
        <v>51479</v>
      </c>
      <c r="G3312" t="s">
        <v>43</v>
      </c>
      <c r="H3312" t="s">
        <v>27</v>
      </c>
      <c r="I3312">
        <f>tbl_Fact[[#This Row],[Duration]] / 60</f>
        <v>4.9722222487131838E-2</v>
      </c>
      <c r="J3312">
        <f>IF(OR(G3312="Run Time", G3312="CC (Changeover Cleaning)"), I3312, 0)</f>
        <v>4.9722222487131838E-2</v>
      </c>
      <c r="K3312">
        <f>IF(G3312&lt;&gt;"PM (Maintenance)", I3312, 0)</f>
        <v>4.9722222487131838E-2</v>
      </c>
      <c r="L3312" s="5">
        <f>MAX(tbl_Fact[[#This Row],[TotalBiscuitsMade]],tbl_Fact[[#This Row],[GoodMadeBiscuits]])</f>
        <v>305709</v>
      </c>
      <c r="M3312" s="5">
        <f>IF(tbl_Fact[[#This Row],[Operating_Hours]]&gt;0,tbl_Fact[[#This Row],[Operating_Hours]]*51840,0)</f>
        <v>2577.6000137329147</v>
      </c>
    </row>
    <row r="3313" spans="1:13" hidden="1" x14ac:dyDescent="0.2">
      <c r="A3313" t="s">
        <v>5</v>
      </c>
      <c r="B3313" s="1">
        <v>44395.349641203706</v>
      </c>
      <c r="C3313" s="1">
        <v>44395.366759259261</v>
      </c>
      <c r="D3313">
        <v>24.649999618530298</v>
      </c>
      <c r="E3313">
        <v>322650</v>
      </c>
      <c r="F3313">
        <v>68704</v>
      </c>
      <c r="G3313" t="s">
        <v>44</v>
      </c>
      <c r="H3313" t="s">
        <v>27</v>
      </c>
      <c r="I3313">
        <f>tbl_Fact[[#This Row],[Duration]] / 60</f>
        <v>0.41083332697550495</v>
      </c>
      <c r="J3313">
        <f>IF(OR(G3313="Run Time", G3313="CC (Changeover Cleaning)"), I3313, 0)</f>
        <v>0</v>
      </c>
      <c r="K3313">
        <f>IF(G3313&lt;&gt;"PM (Maintenance)", I3313, 0)</f>
        <v>0.41083332697550495</v>
      </c>
      <c r="L3313" s="5">
        <f>MAX(tbl_Fact[[#This Row],[TotalBiscuitsMade]],tbl_Fact[[#This Row],[GoodMadeBiscuits]])</f>
        <v>322650</v>
      </c>
      <c r="M3313" s="5">
        <f>IF(tbl_Fact[[#This Row],[Operating_Hours]]&gt;0,tbl_Fact[[#This Row],[Operating_Hours]]*51840,0)</f>
        <v>0</v>
      </c>
    </row>
    <row r="3314" spans="1:13" hidden="1" x14ac:dyDescent="0.2">
      <c r="A3314" t="s">
        <v>5</v>
      </c>
      <c r="B3314" s="1">
        <v>44395.366759259261</v>
      </c>
      <c r="C3314" s="1">
        <v>44395.366967592592</v>
      </c>
      <c r="D3314">
        <v>0.30000001192092901</v>
      </c>
      <c r="E3314">
        <v>322713</v>
      </c>
      <c r="F3314">
        <v>69039</v>
      </c>
      <c r="G3314" t="s">
        <v>43</v>
      </c>
      <c r="H3314" t="s">
        <v>27</v>
      </c>
      <c r="I3314">
        <f>tbl_Fact[[#This Row],[Duration]] / 60</f>
        <v>5.0000001986821498E-3</v>
      </c>
      <c r="J3314">
        <f>IF(OR(G3314="Run Time", G3314="CC (Changeover Cleaning)"), I3314, 0)</f>
        <v>5.0000001986821498E-3</v>
      </c>
      <c r="K3314">
        <f>IF(G3314&lt;&gt;"PM (Maintenance)", I3314, 0)</f>
        <v>5.0000001986821498E-3</v>
      </c>
      <c r="L3314" s="5">
        <f>MAX(tbl_Fact[[#This Row],[TotalBiscuitsMade]],tbl_Fact[[#This Row],[GoodMadeBiscuits]])</f>
        <v>322713</v>
      </c>
      <c r="M3314" s="5">
        <f>IF(tbl_Fact[[#This Row],[Operating_Hours]]&gt;0,tbl_Fact[[#This Row],[Operating_Hours]]*51840,0)</f>
        <v>259.20001029968267</v>
      </c>
    </row>
    <row r="3315" spans="1:13" hidden="1" x14ac:dyDescent="0.2">
      <c r="A3315" t="s">
        <v>5</v>
      </c>
      <c r="B3315" s="1">
        <v>44395.366967592592</v>
      </c>
      <c r="C3315" s="1">
        <v>44395.367349537039</v>
      </c>
      <c r="D3315">
        <v>0.55000001192092896</v>
      </c>
      <c r="E3315">
        <v>322961</v>
      </c>
      <c r="F3315">
        <v>68977</v>
      </c>
      <c r="G3315" t="s">
        <v>44</v>
      </c>
      <c r="H3315" t="s">
        <v>27</v>
      </c>
      <c r="I3315">
        <f>tbl_Fact[[#This Row],[Duration]] / 60</f>
        <v>9.1666668653488156E-3</v>
      </c>
      <c r="J3315">
        <f>IF(OR(G3315="Run Time", G3315="CC (Changeover Cleaning)"), I3315, 0)</f>
        <v>0</v>
      </c>
      <c r="K3315">
        <f>IF(G3315&lt;&gt;"PM (Maintenance)", I3315, 0)</f>
        <v>9.1666668653488156E-3</v>
      </c>
      <c r="L3315" s="5">
        <f>MAX(tbl_Fact[[#This Row],[TotalBiscuitsMade]],tbl_Fact[[#This Row],[GoodMadeBiscuits]])</f>
        <v>322961</v>
      </c>
      <c r="M3315" s="5">
        <f>IF(tbl_Fact[[#This Row],[Operating_Hours]]&gt;0,tbl_Fact[[#This Row],[Operating_Hours]]*51840,0)</f>
        <v>0</v>
      </c>
    </row>
    <row r="3316" spans="1:13" hidden="1" x14ac:dyDescent="0.2">
      <c r="A3316" t="s">
        <v>5</v>
      </c>
      <c r="B3316" s="1">
        <v>44395.367349537039</v>
      </c>
      <c r="C3316" s="1">
        <v>44395.36787037037</v>
      </c>
      <c r="D3316">
        <v>0.75</v>
      </c>
      <c r="E3316">
        <v>322853</v>
      </c>
      <c r="F3316">
        <v>68951</v>
      </c>
      <c r="G3316" t="s">
        <v>43</v>
      </c>
      <c r="H3316" t="s">
        <v>27</v>
      </c>
      <c r="I3316">
        <f>tbl_Fact[[#This Row],[Duration]] / 60</f>
        <v>1.2500000000000001E-2</v>
      </c>
      <c r="J3316">
        <f>IF(OR(G3316="Run Time", G3316="CC (Changeover Cleaning)"), I3316, 0)</f>
        <v>1.2500000000000001E-2</v>
      </c>
      <c r="K3316">
        <f>IF(G3316&lt;&gt;"PM (Maintenance)", I3316, 0)</f>
        <v>1.2500000000000001E-2</v>
      </c>
      <c r="L3316" s="5">
        <f>MAX(tbl_Fact[[#This Row],[TotalBiscuitsMade]],tbl_Fact[[#This Row],[GoodMadeBiscuits]])</f>
        <v>322853</v>
      </c>
      <c r="M3316" s="5">
        <f>IF(tbl_Fact[[#This Row],[Operating_Hours]]&gt;0,tbl_Fact[[#This Row],[Operating_Hours]]*51840,0)</f>
        <v>648</v>
      </c>
    </row>
    <row r="3317" spans="1:13" hidden="1" x14ac:dyDescent="0.2">
      <c r="A3317" t="s">
        <v>5</v>
      </c>
      <c r="B3317" s="1">
        <v>44395.36787037037</v>
      </c>
      <c r="C3317" s="1">
        <v>44395.38554398148</v>
      </c>
      <c r="D3317">
        <v>25.450000762939499</v>
      </c>
      <c r="E3317">
        <v>340792</v>
      </c>
      <c r="F3317">
        <v>86591</v>
      </c>
      <c r="G3317" t="s">
        <v>44</v>
      </c>
      <c r="H3317" t="s">
        <v>27</v>
      </c>
      <c r="I3317">
        <f>tbl_Fact[[#This Row],[Duration]] / 60</f>
        <v>0.424166679382325</v>
      </c>
      <c r="J3317">
        <f>IF(OR(G3317="Run Time", G3317="CC (Changeover Cleaning)"), I3317, 0)</f>
        <v>0</v>
      </c>
      <c r="K3317">
        <f>IF(G3317&lt;&gt;"PM (Maintenance)", I3317, 0)</f>
        <v>0.424166679382325</v>
      </c>
      <c r="L3317" s="5">
        <f>MAX(tbl_Fact[[#This Row],[TotalBiscuitsMade]],tbl_Fact[[#This Row],[GoodMadeBiscuits]])</f>
        <v>340792</v>
      </c>
      <c r="M3317" s="5">
        <f>IF(tbl_Fact[[#This Row],[Operating_Hours]]&gt;0,tbl_Fact[[#This Row],[Operating_Hours]]*51840,0)</f>
        <v>0</v>
      </c>
    </row>
    <row r="3318" spans="1:13" hidden="1" x14ac:dyDescent="0.2">
      <c r="A3318" t="s">
        <v>5</v>
      </c>
      <c r="B3318" s="1">
        <v>44395.38554398148</v>
      </c>
      <c r="C3318" s="1">
        <v>44395.395682870374</v>
      </c>
      <c r="D3318">
        <v>14.6000003814697</v>
      </c>
      <c r="E3318">
        <v>340966</v>
      </c>
      <c r="F3318">
        <v>86643</v>
      </c>
      <c r="G3318" t="s">
        <v>43</v>
      </c>
      <c r="H3318" t="s">
        <v>27</v>
      </c>
      <c r="I3318">
        <f>tbl_Fact[[#This Row],[Duration]] / 60</f>
        <v>0.24333333969116167</v>
      </c>
      <c r="J3318">
        <f>IF(OR(G3318="Run Time", G3318="CC (Changeover Cleaning)"), I3318, 0)</f>
        <v>0.24333333969116167</v>
      </c>
      <c r="K3318">
        <f>IF(G3318&lt;&gt;"PM (Maintenance)", I3318, 0)</f>
        <v>0.24333333969116167</v>
      </c>
      <c r="L3318" s="5">
        <f>MAX(tbl_Fact[[#This Row],[TotalBiscuitsMade]],tbl_Fact[[#This Row],[GoodMadeBiscuits]])</f>
        <v>340966</v>
      </c>
      <c r="M3318" s="5">
        <f>IF(tbl_Fact[[#This Row],[Operating_Hours]]&gt;0,tbl_Fact[[#This Row],[Operating_Hours]]*51840,0)</f>
        <v>12614.40032958982</v>
      </c>
    </row>
    <row r="3319" spans="1:13" hidden="1" x14ac:dyDescent="0.2">
      <c r="A3319" t="s">
        <v>5</v>
      </c>
      <c r="B3319" s="1">
        <v>44395.395682870374</v>
      </c>
      <c r="C3319" s="1">
        <v>44395.397546296299</v>
      </c>
      <c r="D3319">
        <v>2.6833333969116202</v>
      </c>
      <c r="E3319">
        <v>342303</v>
      </c>
      <c r="F3319">
        <v>88559</v>
      </c>
      <c r="G3319" t="s">
        <v>44</v>
      </c>
      <c r="H3319" t="s">
        <v>27</v>
      </c>
      <c r="I3319">
        <f>tbl_Fact[[#This Row],[Duration]] / 60</f>
        <v>4.4722223281860339E-2</v>
      </c>
      <c r="J3319">
        <f>IF(OR(G3319="Run Time", G3319="CC (Changeover Cleaning)"), I3319, 0)</f>
        <v>0</v>
      </c>
      <c r="K3319">
        <f>IF(G3319&lt;&gt;"PM (Maintenance)", I3319, 0)</f>
        <v>4.4722223281860339E-2</v>
      </c>
      <c r="L3319" s="5">
        <f>MAX(tbl_Fact[[#This Row],[TotalBiscuitsMade]],tbl_Fact[[#This Row],[GoodMadeBiscuits]])</f>
        <v>342303</v>
      </c>
      <c r="M3319" s="5">
        <f>IF(tbl_Fact[[#This Row],[Operating_Hours]]&gt;0,tbl_Fact[[#This Row],[Operating_Hours]]*51840,0)</f>
        <v>0</v>
      </c>
    </row>
    <row r="3320" spans="1:13" hidden="1" x14ac:dyDescent="0.2">
      <c r="A3320" t="s">
        <v>5</v>
      </c>
      <c r="B3320" s="1">
        <v>44395.397546296299</v>
      </c>
      <c r="C3320" s="1">
        <v>44395.398344907408</v>
      </c>
      <c r="D3320">
        <v>1.1499999761581401</v>
      </c>
      <c r="E3320">
        <v>342228</v>
      </c>
      <c r="F3320">
        <v>88519</v>
      </c>
      <c r="G3320" t="s">
        <v>43</v>
      </c>
      <c r="H3320" t="s">
        <v>27</v>
      </c>
      <c r="I3320">
        <f>tbl_Fact[[#This Row],[Duration]] / 60</f>
        <v>1.9166666269302336E-2</v>
      </c>
      <c r="J3320">
        <f>IF(OR(G3320="Run Time", G3320="CC (Changeover Cleaning)"), I3320, 0)</f>
        <v>1.9166666269302336E-2</v>
      </c>
      <c r="K3320">
        <f>IF(G3320&lt;&gt;"PM (Maintenance)", I3320, 0)</f>
        <v>1.9166666269302336E-2</v>
      </c>
      <c r="L3320" s="5">
        <f>MAX(tbl_Fact[[#This Row],[TotalBiscuitsMade]],tbl_Fact[[#This Row],[GoodMadeBiscuits]])</f>
        <v>342228</v>
      </c>
      <c r="M3320" s="5">
        <f>IF(tbl_Fact[[#This Row],[Operating_Hours]]&gt;0,tbl_Fact[[#This Row],[Operating_Hours]]*51840,0)</f>
        <v>993.59997940063306</v>
      </c>
    </row>
    <row r="3321" spans="1:13" hidden="1" x14ac:dyDescent="0.2">
      <c r="A3321" t="s">
        <v>5</v>
      </c>
      <c r="B3321" s="1">
        <v>44395.398344907408</v>
      </c>
      <c r="C3321" s="1">
        <v>44395.399571759262</v>
      </c>
      <c r="D3321">
        <v>1.7666666507720901</v>
      </c>
      <c r="E3321">
        <v>343202</v>
      </c>
      <c r="F3321">
        <v>89172</v>
      </c>
      <c r="G3321" t="s">
        <v>44</v>
      </c>
      <c r="H3321" t="s">
        <v>27</v>
      </c>
      <c r="I3321">
        <f>tbl_Fact[[#This Row],[Duration]] / 60</f>
        <v>2.9444444179534835E-2</v>
      </c>
      <c r="J3321">
        <f>IF(OR(G3321="Run Time", G3321="CC (Changeover Cleaning)"), I3321, 0)</f>
        <v>0</v>
      </c>
      <c r="K3321">
        <f>IF(G3321&lt;&gt;"PM (Maintenance)", I3321, 0)</f>
        <v>2.9444444179534835E-2</v>
      </c>
      <c r="L3321" s="5">
        <f>MAX(tbl_Fact[[#This Row],[TotalBiscuitsMade]],tbl_Fact[[#This Row],[GoodMadeBiscuits]])</f>
        <v>343202</v>
      </c>
      <c r="M3321" s="5">
        <f>IF(tbl_Fact[[#This Row],[Operating_Hours]]&gt;0,tbl_Fact[[#This Row],[Operating_Hours]]*51840,0)</f>
        <v>0</v>
      </c>
    </row>
    <row r="3322" spans="1:13" hidden="1" x14ac:dyDescent="0.2">
      <c r="A3322" t="s">
        <v>5</v>
      </c>
      <c r="B3322" s="1">
        <v>44395.399571759262</v>
      </c>
      <c r="C3322" s="1">
        <v>44395.399814814817</v>
      </c>
      <c r="D3322">
        <v>0.34999999403953602</v>
      </c>
      <c r="E3322">
        <v>343533</v>
      </c>
      <c r="F3322">
        <v>89285</v>
      </c>
      <c r="G3322" t="s">
        <v>43</v>
      </c>
      <c r="H3322" t="s">
        <v>27</v>
      </c>
      <c r="I3322">
        <f>tbl_Fact[[#This Row],[Duration]] / 60</f>
        <v>5.833333233992267E-3</v>
      </c>
      <c r="J3322">
        <f>IF(OR(G3322="Run Time", G3322="CC (Changeover Cleaning)"), I3322, 0)</f>
        <v>5.833333233992267E-3</v>
      </c>
      <c r="K3322">
        <f>IF(G3322&lt;&gt;"PM (Maintenance)", I3322, 0)</f>
        <v>5.833333233992267E-3</v>
      </c>
      <c r="L3322" s="5">
        <f>MAX(tbl_Fact[[#This Row],[TotalBiscuitsMade]],tbl_Fact[[#This Row],[GoodMadeBiscuits]])</f>
        <v>343533</v>
      </c>
      <c r="M3322" s="5">
        <f>IF(tbl_Fact[[#This Row],[Operating_Hours]]&gt;0,tbl_Fact[[#This Row],[Operating_Hours]]*51840,0)</f>
        <v>302.39999485015915</v>
      </c>
    </row>
    <row r="3323" spans="1:13" hidden="1" x14ac:dyDescent="0.2">
      <c r="A3323" t="s">
        <v>5</v>
      </c>
      <c r="B3323" s="1">
        <v>44395.399814814817</v>
      </c>
      <c r="C3323" s="1">
        <v>44395.413101851853</v>
      </c>
      <c r="D3323">
        <v>19.1333332061768</v>
      </c>
      <c r="E3323">
        <v>356775</v>
      </c>
      <c r="F3323">
        <v>102824</v>
      </c>
      <c r="G3323" t="s">
        <v>44</v>
      </c>
      <c r="H3323" t="s">
        <v>27</v>
      </c>
      <c r="I3323">
        <f>tbl_Fact[[#This Row],[Duration]] / 60</f>
        <v>0.31888888676961336</v>
      </c>
      <c r="J3323">
        <f>IF(OR(G3323="Run Time", G3323="CC (Changeover Cleaning)"), I3323, 0)</f>
        <v>0</v>
      </c>
      <c r="K3323">
        <f>IF(G3323&lt;&gt;"PM (Maintenance)", I3323, 0)</f>
        <v>0.31888888676961336</v>
      </c>
      <c r="L3323" s="5">
        <f>MAX(tbl_Fact[[#This Row],[TotalBiscuitsMade]],tbl_Fact[[#This Row],[GoodMadeBiscuits]])</f>
        <v>356775</v>
      </c>
      <c r="M3323" s="5">
        <f>IF(tbl_Fact[[#This Row],[Operating_Hours]]&gt;0,tbl_Fact[[#This Row],[Operating_Hours]]*51840,0)</f>
        <v>0</v>
      </c>
    </row>
    <row r="3324" spans="1:13" hidden="1" x14ac:dyDescent="0.2">
      <c r="A3324" t="s">
        <v>5</v>
      </c>
      <c r="B3324" s="1">
        <v>44395.413101851853</v>
      </c>
      <c r="C3324" s="1">
        <v>44395.414895833332</v>
      </c>
      <c r="D3324">
        <v>2.5833332538604701</v>
      </c>
      <c r="E3324">
        <v>356566</v>
      </c>
      <c r="F3324">
        <v>102891</v>
      </c>
      <c r="G3324" t="s">
        <v>43</v>
      </c>
      <c r="H3324" t="s">
        <v>27</v>
      </c>
      <c r="I3324">
        <f>tbl_Fact[[#This Row],[Duration]] / 60</f>
        <v>4.3055554231007834E-2</v>
      </c>
      <c r="J3324">
        <f>IF(OR(G3324="Run Time", G3324="CC (Changeover Cleaning)"), I3324, 0)</f>
        <v>4.3055554231007834E-2</v>
      </c>
      <c r="K3324">
        <f>IF(G3324&lt;&gt;"PM (Maintenance)", I3324, 0)</f>
        <v>4.3055554231007834E-2</v>
      </c>
      <c r="L3324" s="5">
        <f>MAX(tbl_Fact[[#This Row],[TotalBiscuitsMade]],tbl_Fact[[#This Row],[GoodMadeBiscuits]])</f>
        <v>356566</v>
      </c>
      <c r="M3324" s="5">
        <f>IF(tbl_Fact[[#This Row],[Operating_Hours]]&gt;0,tbl_Fact[[#This Row],[Operating_Hours]]*51840,0)</f>
        <v>2231.999931335446</v>
      </c>
    </row>
    <row r="3325" spans="1:13" hidden="1" x14ac:dyDescent="0.2">
      <c r="A3325" t="s">
        <v>5</v>
      </c>
      <c r="B3325" s="1">
        <v>44395.414895833332</v>
      </c>
      <c r="C3325" s="1">
        <v>44395.422372685185</v>
      </c>
      <c r="D3325">
        <v>10.7666664123535</v>
      </c>
      <c r="E3325">
        <v>364176</v>
      </c>
      <c r="F3325">
        <v>110306</v>
      </c>
      <c r="G3325" t="s">
        <v>44</v>
      </c>
      <c r="H3325" t="s">
        <v>27</v>
      </c>
      <c r="I3325">
        <f>tbl_Fact[[#This Row],[Duration]] / 60</f>
        <v>0.17944444020589165</v>
      </c>
      <c r="J3325">
        <f>IF(OR(G3325="Run Time", G3325="CC (Changeover Cleaning)"), I3325, 0)</f>
        <v>0</v>
      </c>
      <c r="K3325">
        <f>IF(G3325&lt;&gt;"PM (Maintenance)", I3325, 0)</f>
        <v>0.17944444020589165</v>
      </c>
      <c r="L3325" s="5">
        <f>MAX(tbl_Fact[[#This Row],[TotalBiscuitsMade]],tbl_Fact[[#This Row],[GoodMadeBiscuits]])</f>
        <v>364176</v>
      </c>
      <c r="M3325" s="5">
        <f>IF(tbl_Fact[[#This Row],[Operating_Hours]]&gt;0,tbl_Fact[[#This Row],[Operating_Hours]]*51840,0)</f>
        <v>0</v>
      </c>
    </row>
    <row r="3326" spans="1:13" hidden="1" x14ac:dyDescent="0.2">
      <c r="A3326" t="s">
        <v>5</v>
      </c>
      <c r="B3326" s="1">
        <v>44395.422372685185</v>
      </c>
      <c r="C3326" s="1">
        <v>44395.424027777779</v>
      </c>
      <c r="D3326">
        <v>2.38333344459534</v>
      </c>
      <c r="E3326">
        <v>364082</v>
      </c>
      <c r="F3326">
        <v>110239</v>
      </c>
      <c r="G3326" t="s">
        <v>43</v>
      </c>
      <c r="H3326" t="s">
        <v>27</v>
      </c>
      <c r="I3326">
        <f>tbl_Fact[[#This Row],[Duration]] / 60</f>
        <v>3.9722224076588999E-2</v>
      </c>
      <c r="J3326">
        <f>IF(OR(G3326="Run Time", G3326="CC (Changeover Cleaning)"), I3326, 0)</f>
        <v>3.9722224076588999E-2</v>
      </c>
      <c r="K3326">
        <f>IF(G3326&lt;&gt;"PM (Maintenance)", I3326, 0)</f>
        <v>3.9722224076588999E-2</v>
      </c>
      <c r="L3326" s="5">
        <f>MAX(tbl_Fact[[#This Row],[TotalBiscuitsMade]],tbl_Fact[[#This Row],[GoodMadeBiscuits]])</f>
        <v>364082</v>
      </c>
      <c r="M3326" s="5">
        <f>IF(tbl_Fact[[#This Row],[Operating_Hours]]&gt;0,tbl_Fact[[#This Row],[Operating_Hours]]*51840,0)</f>
        <v>2059.2000961303738</v>
      </c>
    </row>
    <row r="3327" spans="1:13" hidden="1" x14ac:dyDescent="0.2">
      <c r="A3327" t="s">
        <v>5</v>
      </c>
      <c r="B3327" s="1">
        <v>44395.424027777779</v>
      </c>
      <c r="C3327" s="1">
        <v>44395.428495370368</v>
      </c>
      <c r="D3327">
        <v>6.4333333969116202</v>
      </c>
      <c r="E3327">
        <v>368582</v>
      </c>
      <c r="F3327">
        <v>114218</v>
      </c>
      <c r="G3327" t="s">
        <v>44</v>
      </c>
      <c r="H3327" t="s">
        <v>27</v>
      </c>
      <c r="I3327">
        <f>tbl_Fact[[#This Row],[Duration]] / 60</f>
        <v>0.10722222328186033</v>
      </c>
      <c r="J3327">
        <f>IF(OR(G3327="Run Time", G3327="CC (Changeover Cleaning)"), I3327, 0)</f>
        <v>0</v>
      </c>
      <c r="K3327">
        <f>IF(G3327&lt;&gt;"PM (Maintenance)", I3327, 0)</f>
        <v>0.10722222328186033</v>
      </c>
      <c r="L3327" s="5">
        <f>MAX(tbl_Fact[[#This Row],[TotalBiscuitsMade]],tbl_Fact[[#This Row],[GoodMadeBiscuits]])</f>
        <v>368582</v>
      </c>
      <c r="M3327" s="5">
        <f>IF(tbl_Fact[[#This Row],[Operating_Hours]]&gt;0,tbl_Fact[[#This Row],[Operating_Hours]]*51840,0)</f>
        <v>0</v>
      </c>
    </row>
    <row r="3328" spans="1:13" hidden="1" x14ac:dyDescent="0.2">
      <c r="A3328" t="s">
        <v>5</v>
      </c>
      <c r="B3328" s="1">
        <v>44395.428495370368</v>
      </c>
      <c r="C3328" s="1">
        <v>44395.430462962962</v>
      </c>
      <c r="D3328">
        <v>2.8333332538604701</v>
      </c>
      <c r="E3328">
        <v>368210</v>
      </c>
      <c r="F3328">
        <v>114238</v>
      </c>
      <c r="G3328" t="s">
        <v>43</v>
      </c>
      <c r="H3328" t="s">
        <v>27</v>
      </c>
      <c r="I3328">
        <f>tbl_Fact[[#This Row],[Duration]] / 60</f>
        <v>4.7222220897674499E-2</v>
      </c>
      <c r="J3328">
        <f>IF(OR(G3328="Run Time", G3328="CC (Changeover Cleaning)"), I3328, 0)</f>
        <v>4.7222220897674499E-2</v>
      </c>
      <c r="K3328">
        <f>IF(G3328&lt;&gt;"PM (Maintenance)", I3328, 0)</f>
        <v>4.7222220897674499E-2</v>
      </c>
      <c r="L3328" s="5">
        <f>MAX(tbl_Fact[[#This Row],[TotalBiscuitsMade]],tbl_Fact[[#This Row],[GoodMadeBiscuits]])</f>
        <v>368210</v>
      </c>
      <c r="M3328" s="5">
        <f>IF(tbl_Fact[[#This Row],[Operating_Hours]]&gt;0,tbl_Fact[[#This Row],[Operating_Hours]]*51840,0)</f>
        <v>2447.999931335446</v>
      </c>
    </row>
    <row r="3329" spans="1:13" hidden="1" x14ac:dyDescent="0.2">
      <c r="A3329" t="s">
        <v>5</v>
      </c>
      <c r="B3329" s="1">
        <v>44395.430462962962</v>
      </c>
      <c r="C3329" s="1">
        <v>44395.430879629632</v>
      </c>
      <c r="D3329">
        <v>0.60000002384185802</v>
      </c>
      <c r="E3329">
        <v>368546</v>
      </c>
      <c r="F3329">
        <v>114597</v>
      </c>
      <c r="G3329" t="s">
        <v>44</v>
      </c>
      <c r="H3329" t="s">
        <v>27</v>
      </c>
      <c r="I3329">
        <f>tbl_Fact[[#This Row],[Duration]] / 60</f>
        <v>1.00000003973643E-2</v>
      </c>
      <c r="J3329">
        <f>IF(OR(G3329="Run Time", G3329="CC (Changeover Cleaning)"), I3329, 0)</f>
        <v>0</v>
      </c>
      <c r="K3329">
        <f>IF(G3329&lt;&gt;"PM (Maintenance)", I3329, 0)</f>
        <v>1.00000003973643E-2</v>
      </c>
      <c r="L3329" s="5">
        <f>MAX(tbl_Fact[[#This Row],[TotalBiscuitsMade]],tbl_Fact[[#This Row],[GoodMadeBiscuits]])</f>
        <v>368546</v>
      </c>
      <c r="M3329" s="5">
        <f>IF(tbl_Fact[[#This Row],[Operating_Hours]]&gt;0,tbl_Fact[[#This Row],[Operating_Hours]]*51840,0)</f>
        <v>0</v>
      </c>
    </row>
    <row r="3330" spans="1:13" hidden="1" x14ac:dyDescent="0.2">
      <c r="A3330" t="s">
        <v>5</v>
      </c>
      <c r="B3330" s="1">
        <v>44395.430879629632</v>
      </c>
      <c r="C3330" s="1">
        <v>44395.434155092589</v>
      </c>
      <c r="D3330">
        <v>4.7166666984558097</v>
      </c>
      <c r="E3330">
        <v>368409</v>
      </c>
      <c r="F3330">
        <v>114595</v>
      </c>
      <c r="G3330" t="s">
        <v>43</v>
      </c>
      <c r="H3330" t="s">
        <v>27</v>
      </c>
      <c r="I3330">
        <f>tbl_Fact[[#This Row],[Duration]] / 60</f>
        <v>7.8611111640930167E-2</v>
      </c>
      <c r="J3330">
        <f>IF(OR(G3330="Run Time", G3330="CC (Changeover Cleaning)"), I3330, 0)</f>
        <v>7.8611111640930167E-2</v>
      </c>
      <c r="K3330">
        <f>IF(G3330&lt;&gt;"PM (Maintenance)", I3330, 0)</f>
        <v>7.8611111640930167E-2</v>
      </c>
      <c r="L3330" s="5">
        <f>MAX(tbl_Fact[[#This Row],[TotalBiscuitsMade]],tbl_Fact[[#This Row],[GoodMadeBiscuits]])</f>
        <v>368409</v>
      </c>
      <c r="M3330" s="5">
        <f>IF(tbl_Fact[[#This Row],[Operating_Hours]]&gt;0,tbl_Fact[[#This Row],[Operating_Hours]]*51840,0)</f>
        <v>4075.2000274658199</v>
      </c>
    </row>
    <row r="3331" spans="1:13" hidden="1" x14ac:dyDescent="0.2">
      <c r="A3331" t="s">
        <v>5</v>
      </c>
      <c r="B3331" s="1">
        <v>44395.434155092589</v>
      </c>
      <c r="C3331" s="1">
        <v>44395.443078703705</v>
      </c>
      <c r="D3331">
        <v>12.8500003814697</v>
      </c>
      <c r="E3331">
        <v>377443</v>
      </c>
      <c r="F3331">
        <v>123338</v>
      </c>
      <c r="G3331" t="s">
        <v>44</v>
      </c>
      <c r="H3331" t="s">
        <v>27</v>
      </c>
      <c r="I3331">
        <f>tbl_Fact[[#This Row],[Duration]] / 60</f>
        <v>0.21416667302449499</v>
      </c>
      <c r="J3331">
        <f>IF(OR(G3331="Run Time", G3331="CC (Changeover Cleaning)"), I3331, 0)</f>
        <v>0</v>
      </c>
      <c r="K3331">
        <f>IF(G3331&lt;&gt;"PM (Maintenance)", I3331, 0)</f>
        <v>0.21416667302449499</v>
      </c>
      <c r="L3331" s="5">
        <f>MAX(tbl_Fact[[#This Row],[TotalBiscuitsMade]],tbl_Fact[[#This Row],[GoodMadeBiscuits]])</f>
        <v>377443</v>
      </c>
      <c r="M3331" s="5">
        <f>IF(tbl_Fact[[#This Row],[Operating_Hours]]&gt;0,tbl_Fact[[#This Row],[Operating_Hours]]*51840,0)</f>
        <v>0</v>
      </c>
    </row>
    <row r="3332" spans="1:13" hidden="1" x14ac:dyDescent="0.2">
      <c r="A3332" t="s">
        <v>5</v>
      </c>
      <c r="B3332" s="1">
        <v>44395.443078703705</v>
      </c>
      <c r="C3332" s="1">
        <v>44395.444409722222</v>
      </c>
      <c r="D3332">
        <v>1.9166666269302399</v>
      </c>
      <c r="E3332">
        <v>377504</v>
      </c>
      <c r="F3332">
        <v>123486</v>
      </c>
      <c r="G3332" t="s">
        <v>43</v>
      </c>
      <c r="H3332" t="s">
        <v>27</v>
      </c>
      <c r="I3332">
        <f>tbl_Fact[[#This Row],[Duration]] / 60</f>
        <v>3.1944443782170664E-2</v>
      </c>
      <c r="J3332">
        <f>IF(OR(G3332="Run Time", G3332="CC (Changeover Cleaning)"), I3332, 0)</f>
        <v>3.1944443782170664E-2</v>
      </c>
      <c r="K3332">
        <f>IF(G3332&lt;&gt;"PM (Maintenance)", I3332, 0)</f>
        <v>3.1944443782170664E-2</v>
      </c>
      <c r="L3332" s="5">
        <f>MAX(tbl_Fact[[#This Row],[TotalBiscuitsMade]],tbl_Fact[[#This Row],[GoodMadeBiscuits]])</f>
        <v>377504</v>
      </c>
      <c r="M3332" s="5">
        <f>IF(tbl_Fact[[#This Row],[Operating_Hours]]&gt;0,tbl_Fact[[#This Row],[Operating_Hours]]*51840,0)</f>
        <v>1655.9999656677273</v>
      </c>
    </row>
    <row r="3333" spans="1:13" hidden="1" x14ac:dyDescent="0.2">
      <c r="A3333" t="s">
        <v>5</v>
      </c>
      <c r="B3333" s="1">
        <v>44395.444409722222</v>
      </c>
      <c r="C3333" s="1">
        <v>44395.452048611114</v>
      </c>
      <c r="D3333">
        <v>11</v>
      </c>
      <c r="E3333">
        <v>384982</v>
      </c>
      <c r="F3333">
        <v>130962</v>
      </c>
      <c r="G3333" t="s">
        <v>44</v>
      </c>
      <c r="H3333" t="s">
        <v>27</v>
      </c>
      <c r="I3333">
        <f>tbl_Fact[[#This Row],[Duration]] / 60</f>
        <v>0.18333333333333332</v>
      </c>
      <c r="J3333">
        <f>IF(OR(G3333="Run Time", G3333="CC (Changeover Cleaning)"), I3333, 0)</f>
        <v>0</v>
      </c>
      <c r="K3333">
        <f>IF(G3333&lt;&gt;"PM (Maintenance)", I3333, 0)</f>
        <v>0.18333333333333332</v>
      </c>
      <c r="L3333" s="5">
        <f>MAX(tbl_Fact[[#This Row],[TotalBiscuitsMade]],tbl_Fact[[#This Row],[GoodMadeBiscuits]])</f>
        <v>384982</v>
      </c>
      <c r="M3333" s="5">
        <f>IF(tbl_Fact[[#This Row],[Operating_Hours]]&gt;0,tbl_Fact[[#This Row],[Operating_Hours]]*51840,0)</f>
        <v>0</v>
      </c>
    </row>
    <row r="3334" spans="1:13" hidden="1" x14ac:dyDescent="0.2">
      <c r="A3334" t="s">
        <v>5</v>
      </c>
      <c r="B3334" s="1">
        <v>44395.452048611114</v>
      </c>
      <c r="C3334" s="1">
        <v>44395.453518518516</v>
      </c>
      <c r="D3334">
        <v>2.11666655540466</v>
      </c>
      <c r="E3334">
        <v>384882</v>
      </c>
      <c r="F3334">
        <v>130592</v>
      </c>
      <c r="G3334" t="s">
        <v>43</v>
      </c>
      <c r="H3334" t="s">
        <v>27</v>
      </c>
      <c r="I3334">
        <f>tbl_Fact[[#This Row],[Duration]] / 60</f>
        <v>3.5277775923410998E-2</v>
      </c>
      <c r="J3334">
        <f>IF(OR(G3334="Run Time", G3334="CC (Changeover Cleaning)"), I3334, 0)</f>
        <v>3.5277775923410998E-2</v>
      </c>
      <c r="K3334">
        <f>IF(G3334&lt;&gt;"PM (Maintenance)", I3334, 0)</f>
        <v>3.5277775923410998E-2</v>
      </c>
      <c r="L3334" s="5">
        <f>MAX(tbl_Fact[[#This Row],[TotalBiscuitsMade]],tbl_Fact[[#This Row],[GoodMadeBiscuits]])</f>
        <v>384882</v>
      </c>
      <c r="M3334" s="5">
        <f>IF(tbl_Fact[[#This Row],[Operating_Hours]]&gt;0,tbl_Fact[[#This Row],[Operating_Hours]]*51840,0)</f>
        <v>1828.7999038696262</v>
      </c>
    </row>
    <row r="3335" spans="1:13" hidden="1" x14ac:dyDescent="0.2">
      <c r="A3335" t="s">
        <v>5</v>
      </c>
      <c r="B3335" s="1">
        <v>44395.453518518516</v>
      </c>
      <c r="C3335" s="1">
        <v>44395.454479166663</v>
      </c>
      <c r="D3335">
        <v>1.38333332538605</v>
      </c>
      <c r="E3335">
        <v>385812</v>
      </c>
      <c r="F3335">
        <v>131531</v>
      </c>
      <c r="G3335" t="s">
        <v>44</v>
      </c>
      <c r="H3335" t="s">
        <v>27</v>
      </c>
      <c r="I3335">
        <f>tbl_Fact[[#This Row],[Duration]] / 60</f>
        <v>2.3055555423100834E-2</v>
      </c>
      <c r="J3335">
        <f>IF(OR(G3335="Run Time", G3335="CC (Changeover Cleaning)"), I3335, 0)</f>
        <v>0</v>
      </c>
      <c r="K3335">
        <f>IF(G3335&lt;&gt;"PM (Maintenance)", I3335, 0)</f>
        <v>2.3055555423100834E-2</v>
      </c>
      <c r="L3335" s="5">
        <f>MAX(tbl_Fact[[#This Row],[TotalBiscuitsMade]],tbl_Fact[[#This Row],[GoodMadeBiscuits]])</f>
        <v>385812</v>
      </c>
      <c r="M3335" s="5">
        <f>IF(tbl_Fact[[#This Row],[Operating_Hours]]&gt;0,tbl_Fact[[#This Row],[Operating_Hours]]*51840,0)</f>
        <v>0</v>
      </c>
    </row>
    <row r="3336" spans="1:13" hidden="1" x14ac:dyDescent="0.2">
      <c r="A3336" t="s">
        <v>5</v>
      </c>
      <c r="B3336" s="1">
        <v>44395.454479166663</v>
      </c>
      <c r="C3336" s="1">
        <v>44395.455868055556</v>
      </c>
      <c r="D3336">
        <v>2</v>
      </c>
      <c r="E3336">
        <v>385452</v>
      </c>
      <c r="F3336">
        <v>131707</v>
      </c>
      <c r="G3336" t="s">
        <v>43</v>
      </c>
      <c r="H3336" t="s">
        <v>27</v>
      </c>
      <c r="I3336">
        <f>tbl_Fact[[#This Row],[Duration]] / 60</f>
        <v>3.3333333333333333E-2</v>
      </c>
      <c r="J3336">
        <f>IF(OR(G3336="Run Time", G3336="CC (Changeover Cleaning)"), I3336, 0)</f>
        <v>3.3333333333333333E-2</v>
      </c>
      <c r="K3336">
        <f>IF(G3336&lt;&gt;"PM (Maintenance)", I3336, 0)</f>
        <v>3.3333333333333333E-2</v>
      </c>
      <c r="L3336" s="5">
        <f>MAX(tbl_Fact[[#This Row],[TotalBiscuitsMade]],tbl_Fact[[#This Row],[GoodMadeBiscuits]])</f>
        <v>385452</v>
      </c>
      <c r="M3336" s="5">
        <f>IF(tbl_Fact[[#This Row],[Operating_Hours]]&gt;0,tbl_Fact[[#This Row],[Operating_Hours]]*51840,0)</f>
        <v>1728</v>
      </c>
    </row>
    <row r="3337" spans="1:13" hidden="1" x14ac:dyDescent="0.2">
      <c r="A3337" t="s">
        <v>5</v>
      </c>
      <c r="B3337" s="1">
        <v>44395.455868055556</v>
      </c>
      <c r="C3337" s="1">
        <v>44395.487951388888</v>
      </c>
      <c r="D3337">
        <v>46.200000762939503</v>
      </c>
      <c r="E3337">
        <v>418299</v>
      </c>
      <c r="F3337">
        <v>164364</v>
      </c>
      <c r="G3337" t="s">
        <v>44</v>
      </c>
      <c r="H3337" t="s">
        <v>27</v>
      </c>
      <c r="I3337">
        <f>tbl_Fact[[#This Row],[Duration]] / 60</f>
        <v>0.77000001271565843</v>
      </c>
      <c r="J3337">
        <f>IF(OR(G3337="Run Time", G3337="CC (Changeover Cleaning)"), I3337, 0)</f>
        <v>0</v>
      </c>
      <c r="K3337">
        <f>IF(G3337&lt;&gt;"PM (Maintenance)", I3337, 0)</f>
        <v>0.77000001271565843</v>
      </c>
      <c r="L3337" s="5">
        <f>MAX(tbl_Fact[[#This Row],[TotalBiscuitsMade]],tbl_Fact[[#This Row],[GoodMadeBiscuits]])</f>
        <v>418299</v>
      </c>
      <c r="M3337" s="5">
        <f>IF(tbl_Fact[[#This Row],[Operating_Hours]]&gt;0,tbl_Fact[[#This Row],[Operating_Hours]]*51840,0)</f>
        <v>0</v>
      </c>
    </row>
    <row r="3338" spans="1:13" hidden="1" x14ac:dyDescent="0.2">
      <c r="A3338" t="s">
        <v>5</v>
      </c>
      <c r="B3338" s="1">
        <v>44395.487951388888</v>
      </c>
      <c r="C3338" s="1">
        <v>44395.497175925928</v>
      </c>
      <c r="D3338">
        <v>13.2833337783813</v>
      </c>
      <c r="E3338">
        <v>418252</v>
      </c>
      <c r="F3338">
        <v>164045</v>
      </c>
      <c r="G3338" t="s">
        <v>43</v>
      </c>
      <c r="H3338" t="s">
        <v>27</v>
      </c>
      <c r="I3338">
        <f>tbl_Fact[[#This Row],[Duration]] / 60</f>
        <v>0.221388896306355</v>
      </c>
      <c r="J3338">
        <f>IF(OR(G3338="Run Time", G3338="CC (Changeover Cleaning)"), I3338, 0)</f>
        <v>0.221388896306355</v>
      </c>
      <c r="K3338">
        <f>IF(G3338&lt;&gt;"PM (Maintenance)", I3338, 0)</f>
        <v>0.221388896306355</v>
      </c>
      <c r="L3338" s="5">
        <f>MAX(tbl_Fact[[#This Row],[TotalBiscuitsMade]],tbl_Fact[[#This Row],[GoodMadeBiscuits]])</f>
        <v>418252</v>
      </c>
      <c r="M3338" s="5">
        <f>IF(tbl_Fact[[#This Row],[Operating_Hours]]&gt;0,tbl_Fact[[#This Row],[Operating_Hours]]*51840,0)</f>
        <v>11476.800384521443</v>
      </c>
    </row>
    <row r="3339" spans="1:13" hidden="1" x14ac:dyDescent="0.2">
      <c r="A3339" t="s">
        <v>5</v>
      </c>
      <c r="B3339" s="1">
        <v>44395.497175925928</v>
      </c>
      <c r="C3339" s="1">
        <v>44395.50199074074</v>
      </c>
      <c r="D3339">
        <v>6.9333333969116202</v>
      </c>
      <c r="E3339">
        <v>422734</v>
      </c>
      <c r="F3339">
        <v>168560</v>
      </c>
      <c r="G3339" t="s">
        <v>44</v>
      </c>
      <c r="H3339" t="s">
        <v>27</v>
      </c>
      <c r="I3339">
        <f>tbl_Fact[[#This Row],[Duration]] / 60</f>
        <v>0.11555555661519366</v>
      </c>
      <c r="J3339">
        <f>IF(OR(G3339="Run Time", G3339="CC (Changeover Cleaning)"), I3339, 0)</f>
        <v>0</v>
      </c>
      <c r="K3339">
        <f>IF(G3339&lt;&gt;"PM (Maintenance)", I3339, 0)</f>
        <v>0.11555555661519366</v>
      </c>
      <c r="L3339" s="5">
        <f>MAX(tbl_Fact[[#This Row],[TotalBiscuitsMade]],tbl_Fact[[#This Row],[GoodMadeBiscuits]])</f>
        <v>422734</v>
      </c>
      <c r="M3339" s="5">
        <f>IF(tbl_Fact[[#This Row],[Operating_Hours]]&gt;0,tbl_Fact[[#This Row],[Operating_Hours]]*51840,0)</f>
        <v>0</v>
      </c>
    </row>
    <row r="3340" spans="1:13" hidden="1" x14ac:dyDescent="0.2">
      <c r="A3340" t="s">
        <v>5</v>
      </c>
      <c r="B3340" s="1">
        <v>44395.50199074074</v>
      </c>
      <c r="C3340" s="1">
        <v>44395.505648148152</v>
      </c>
      <c r="D3340">
        <v>5.2666668891906703</v>
      </c>
      <c r="E3340">
        <v>422924</v>
      </c>
      <c r="F3340">
        <v>168882</v>
      </c>
      <c r="G3340" t="s">
        <v>43</v>
      </c>
      <c r="H3340" t="s">
        <v>27</v>
      </c>
      <c r="I3340">
        <f>tbl_Fact[[#This Row],[Duration]] / 60</f>
        <v>8.7777781486511178E-2</v>
      </c>
      <c r="J3340">
        <f>IF(OR(G3340="Run Time", G3340="CC (Changeover Cleaning)"), I3340, 0)</f>
        <v>8.7777781486511178E-2</v>
      </c>
      <c r="K3340">
        <f>IF(G3340&lt;&gt;"PM (Maintenance)", I3340, 0)</f>
        <v>8.7777781486511178E-2</v>
      </c>
      <c r="L3340" s="5">
        <f>MAX(tbl_Fact[[#This Row],[TotalBiscuitsMade]],tbl_Fact[[#This Row],[GoodMadeBiscuits]])</f>
        <v>422924</v>
      </c>
      <c r="M3340" s="5">
        <f>IF(tbl_Fact[[#This Row],[Operating_Hours]]&gt;0,tbl_Fact[[#This Row],[Operating_Hours]]*51840,0)</f>
        <v>4550.4001922607395</v>
      </c>
    </row>
    <row r="3341" spans="1:13" hidden="1" x14ac:dyDescent="0.2">
      <c r="A3341" t="s">
        <v>5</v>
      </c>
      <c r="B3341" s="1">
        <v>44395.505648148152</v>
      </c>
      <c r="C3341" s="1">
        <v>44395.505671296298</v>
      </c>
      <c r="D3341">
        <v>3.3333335071802098E-2</v>
      </c>
      <c r="E3341">
        <v>422760</v>
      </c>
      <c r="F3341">
        <v>168642</v>
      </c>
      <c r="G3341" t="s">
        <v>44</v>
      </c>
      <c r="H3341" t="s">
        <v>27</v>
      </c>
      <c r="I3341">
        <f>tbl_Fact[[#This Row],[Duration]] / 60</f>
        <v>5.5555558453003495E-4</v>
      </c>
      <c r="J3341">
        <f>IF(OR(G3341="Run Time", G3341="CC (Changeover Cleaning)"), I3341, 0)</f>
        <v>0</v>
      </c>
      <c r="K3341">
        <f>IF(G3341&lt;&gt;"PM (Maintenance)", I3341, 0)</f>
        <v>5.5555558453003495E-4</v>
      </c>
      <c r="L3341" s="5">
        <f>MAX(tbl_Fact[[#This Row],[TotalBiscuitsMade]],tbl_Fact[[#This Row],[GoodMadeBiscuits]])</f>
        <v>422760</v>
      </c>
      <c r="M3341" s="5">
        <f>IF(tbl_Fact[[#This Row],[Operating_Hours]]&gt;0,tbl_Fact[[#This Row],[Operating_Hours]]*51840,0)</f>
        <v>0</v>
      </c>
    </row>
    <row r="3342" spans="1:13" hidden="1" x14ac:dyDescent="0.2">
      <c r="A3342" t="s">
        <v>5</v>
      </c>
      <c r="B3342" s="1">
        <v>44395.505671296298</v>
      </c>
      <c r="C3342" s="1">
        <v>44395.505949074075</v>
      </c>
      <c r="D3342">
        <v>0.40000000596046398</v>
      </c>
      <c r="E3342">
        <v>422921</v>
      </c>
      <c r="F3342">
        <v>168730</v>
      </c>
      <c r="G3342" t="s">
        <v>43</v>
      </c>
      <c r="H3342" t="s">
        <v>27</v>
      </c>
      <c r="I3342">
        <f>tbl_Fact[[#This Row],[Duration]] / 60</f>
        <v>6.6666667660077328E-3</v>
      </c>
      <c r="J3342">
        <f>IF(OR(G3342="Run Time", G3342="CC (Changeover Cleaning)"), I3342, 0)</f>
        <v>6.6666667660077328E-3</v>
      </c>
      <c r="K3342">
        <f>IF(G3342&lt;&gt;"PM (Maintenance)", I3342, 0)</f>
        <v>6.6666667660077328E-3</v>
      </c>
      <c r="L3342" s="5">
        <f>MAX(tbl_Fact[[#This Row],[TotalBiscuitsMade]],tbl_Fact[[#This Row],[GoodMadeBiscuits]])</f>
        <v>422921</v>
      </c>
      <c r="M3342" s="5">
        <f>IF(tbl_Fact[[#This Row],[Operating_Hours]]&gt;0,tbl_Fact[[#This Row],[Operating_Hours]]*51840,0)</f>
        <v>345.60000514984085</v>
      </c>
    </row>
    <row r="3343" spans="1:13" hidden="1" x14ac:dyDescent="0.2">
      <c r="A3343" t="s">
        <v>5</v>
      </c>
      <c r="B3343" s="1">
        <v>44395.505949074075</v>
      </c>
      <c r="C3343" s="1">
        <v>44395.510891203703</v>
      </c>
      <c r="D3343">
        <v>7.1166667938232404</v>
      </c>
      <c r="E3343">
        <v>427278</v>
      </c>
      <c r="F3343">
        <v>173212</v>
      </c>
      <c r="G3343" t="s">
        <v>44</v>
      </c>
      <c r="H3343" t="s">
        <v>27</v>
      </c>
      <c r="I3343">
        <f>tbl_Fact[[#This Row],[Duration]] / 60</f>
        <v>0.11861111323038734</v>
      </c>
      <c r="J3343">
        <f>IF(OR(G3343="Run Time", G3343="CC (Changeover Cleaning)"), I3343, 0)</f>
        <v>0</v>
      </c>
      <c r="K3343">
        <f>IF(G3343&lt;&gt;"PM (Maintenance)", I3343, 0)</f>
        <v>0.11861111323038734</v>
      </c>
      <c r="L3343" s="5">
        <f>MAX(tbl_Fact[[#This Row],[TotalBiscuitsMade]],tbl_Fact[[#This Row],[GoodMadeBiscuits]])</f>
        <v>427278</v>
      </c>
      <c r="M3343" s="5">
        <f>IF(tbl_Fact[[#This Row],[Operating_Hours]]&gt;0,tbl_Fact[[#This Row],[Operating_Hours]]*51840,0)</f>
        <v>0</v>
      </c>
    </row>
    <row r="3344" spans="1:13" hidden="1" x14ac:dyDescent="0.2">
      <c r="A3344" t="s">
        <v>5</v>
      </c>
      <c r="B3344" s="1">
        <v>44395.510891203703</v>
      </c>
      <c r="C3344" s="1">
        <v>44395.511736111112</v>
      </c>
      <c r="D3344">
        <v>1.2166666984558101</v>
      </c>
      <c r="E3344">
        <v>427599</v>
      </c>
      <c r="F3344">
        <v>173592</v>
      </c>
      <c r="G3344" t="s">
        <v>43</v>
      </c>
      <c r="H3344" t="s">
        <v>27</v>
      </c>
      <c r="I3344">
        <f>tbl_Fact[[#This Row],[Duration]] / 60</f>
        <v>2.0277778307596837E-2</v>
      </c>
      <c r="J3344">
        <f>IF(OR(G3344="Run Time", G3344="CC (Changeover Cleaning)"), I3344, 0)</f>
        <v>2.0277778307596837E-2</v>
      </c>
      <c r="K3344">
        <f>IF(G3344&lt;&gt;"PM (Maintenance)", I3344, 0)</f>
        <v>2.0277778307596837E-2</v>
      </c>
      <c r="L3344" s="5">
        <f>MAX(tbl_Fact[[#This Row],[TotalBiscuitsMade]],tbl_Fact[[#This Row],[GoodMadeBiscuits]])</f>
        <v>427599</v>
      </c>
      <c r="M3344" s="5">
        <f>IF(tbl_Fact[[#This Row],[Operating_Hours]]&gt;0,tbl_Fact[[#This Row],[Operating_Hours]]*51840,0)</f>
        <v>1051.2000274658201</v>
      </c>
    </row>
    <row r="3345" spans="1:13" hidden="1" x14ac:dyDescent="0.2">
      <c r="A3345" t="s">
        <v>5</v>
      </c>
      <c r="B3345" s="1">
        <v>44395.511736111112</v>
      </c>
      <c r="C3345" s="1">
        <v>44395.514421296299</v>
      </c>
      <c r="D3345">
        <v>3.86666655540466</v>
      </c>
      <c r="E3345">
        <v>429712</v>
      </c>
      <c r="F3345">
        <v>175890</v>
      </c>
      <c r="G3345" t="s">
        <v>44</v>
      </c>
      <c r="H3345" t="s">
        <v>27</v>
      </c>
      <c r="I3345">
        <f>tbl_Fact[[#This Row],[Duration]] / 60</f>
        <v>6.4444442590077672E-2</v>
      </c>
      <c r="J3345">
        <f>IF(OR(G3345="Run Time", G3345="CC (Changeover Cleaning)"), I3345, 0)</f>
        <v>0</v>
      </c>
      <c r="K3345">
        <f>IF(G3345&lt;&gt;"PM (Maintenance)", I3345, 0)</f>
        <v>6.4444442590077672E-2</v>
      </c>
      <c r="L3345" s="5">
        <f>MAX(tbl_Fact[[#This Row],[TotalBiscuitsMade]],tbl_Fact[[#This Row],[GoodMadeBiscuits]])</f>
        <v>429712</v>
      </c>
      <c r="M3345" s="5">
        <f>IF(tbl_Fact[[#This Row],[Operating_Hours]]&gt;0,tbl_Fact[[#This Row],[Operating_Hours]]*51840,0)</f>
        <v>0</v>
      </c>
    </row>
    <row r="3346" spans="1:13" hidden="1" x14ac:dyDescent="0.2">
      <c r="A3346" t="s">
        <v>5</v>
      </c>
      <c r="B3346" s="1">
        <v>44395.514421296299</v>
      </c>
      <c r="C3346" s="1">
        <v>44395.515324074076</v>
      </c>
      <c r="D3346">
        <v>1.29999995231628</v>
      </c>
      <c r="E3346">
        <v>429980</v>
      </c>
      <c r="F3346">
        <v>176119</v>
      </c>
      <c r="G3346" t="s">
        <v>43</v>
      </c>
      <c r="H3346" t="s">
        <v>27</v>
      </c>
      <c r="I3346">
        <f>tbl_Fact[[#This Row],[Duration]] / 60</f>
        <v>2.1666665871937999E-2</v>
      </c>
      <c r="J3346">
        <f>IF(OR(G3346="Run Time", G3346="CC (Changeover Cleaning)"), I3346, 0)</f>
        <v>2.1666665871937999E-2</v>
      </c>
      <c r="K3346">
        <f>IF(G3346&lt;&gt;"PM (Maintenance)", I3346, 0)</f>
        <v>2.1666665871937999E-2</v>
      </c>
      <c r="L3346" s="5">
        <f>MAX(tbl_Fact[[#This Row],[TotalBiscuitsMade]],tbl_Fact[[#This Row],[GoodMadeBiscuits]])</f>
        <v>429980</v>
      </c>
      <c r="M3346" s="5">
        <f>IF(tbl_Fact[[#This Row],[Operating_Hours]]&gt;0,tbl_Fact[[#This Row],[Operating_Hours]]*51840,0)</f>
        <v>1123.1999588012659</v>
      </c>
    </row>
    <row r="3347" spans="1:13" hidden="1" x14ac:dyDescent="0.2">
      <c r="A3347" t="s">
        <v>5</v>
      </c>
      <c r="B3347" s="1">
        <v>44395.515324074076</v>
      </c>
      <c r="C3347" s="1">
        <v>44395.526331018518</v>
      </c>
      <c r="D3347">
        <v>15.8500003814697</v>
      </c>
      <c r="E3347">
        <v>439368</v>
      </c>
      <c r="F3347">
        <v>185509</v>
      </c>
      <c r="G3347" t="s">
        <v>44</v>
      </c>
      <c r="H3347" t="s">
        <v>27</v>
      </c>
      <c r="I3347">
        <f>tbl_Fact[[#This Row],[Duration]] / 60</f>
        <v>0.26416667302449498</v>
      </c>
      <c r="J3347">
        <f>IF(OR(G3347="Run Time", G3347="CC (Changeover Cleaning)"), I3347, 0)</f>
        <v>0</v>
      </c>
      <c r="K3347">
        <f>IF(G3347&lt;&gt;"PM (Maintenance)", I3347, 0)</f>
        <v>0.26416667302449498</v>
      </c>
      <c r="L3347" s="5">
        <f>MAX(tbl_Fact[[#This Row],[TotalBiscuitsMade]],tbl_Fact[[#This Row],[GoodMadeBiscuits]])</f>
        <v>439368</v>
      </c>
      <c r="M3347" s="5">
        <f>IF(tbl_Fact[[#This Row],[Operating_Hours]]&gt;0,tbl_Fact[[#This Row],[Operating_Hours]]*51840,0)</f>
        <v>0</v>
      </c>
    </row>
    <row r="3348" spans="1:13" hidden="1" x14ac:dyDescent="0.2">
      <c r="A3348" t="s">
        <v>5</v>
      </c>
      <c r="B3348" s="1">
        <v>44395.526331018518</v>
      </c>
      <c r="C3348" s="1">
        <v>44395.52957175926</v>
      </c>
      <c r="D3348">
        <v>4.6666665077209499</v>
      </c>
      <c r="E3348">
        <v>439780</v>
      </c>
      <c r="F3348">
        <v>185671</v>
      </c>
      <c r="G3348" t="s">
        <v>43</v>
      </c>
      <c r="H3348" t="s">
        <v>27</v>
      </c>
      <c r="I3348">
        <f>tbl_Fact[[#This Row],[Duration]] / 60</f>
        <v>7.7777775128682503E-2</v>
      </c>
      <c r="J3348">
        <f>IF(OR(G3348="Run Time", G3348="CC (Changeover Cleaning)"), I3348, 0)</f>
        <v>7.7777775128682503E-2</v>
      </c>
      <c r="K3348">
        <f>IF(G3348&lt;&gt;"PM (Maintenance)", I3348, 0)</f>
        <v>7.7777775128682503E-2</v>
      </c>
      <c r="L3348" s="5">
        <f>MAX(tbl_Fact[[#This Row],[TotalBiscuitsMade]],tbl_Fact[[#This Row],[GoodMadeBiscuits]])</f>
        <v>439780</v>
      </c>
      <c r="M3348" s="5">
        <f>IF(tbl_Fact[[#This Row],[Operating_Hours]]&gt;0,tbl_Fact[[#This Row],[Operating_Hours]]*51840,0)</f>
        <v>4031.9998626709007</v>
      </c>
    </row>
    <row r="3349" spans="1:13" hidden="1" x14ac:dyDescent="0.2">
      <c r="A3349" t="s">
        <v>5</v>
      </c>
      <c r="B3349" s="1">
        <v>44395.52957175926</v>
      </c>
      <c r="C3349" s="1">
        <v>44395.536319444444</v>
      </c>
      <c r="D3349">
        <v>9.7166662216186506</v>
      </c>
      <c r="E3349">
        <v>446235</v>
      </c>
      <c r="F3349">
        <v>191963</v>
      </c>
      <c r="G3349" t="s">
        <v>44</v>
      </c>
      <c r="H3349" t="s">
        <v>27</v>
      </c>
      <c r="I3349">
        <f>tbl_Fact[[#This Row],[Duration]] / 60</f>
        <v>0.1619444370269775</v>
      </c>
      <c r="J3349">
        <f>IF(OR(G3349="Run Time", G3349="CC (Changeover Cleaning)"), I3349, 0)</f>
        <v>0</v>
      </c>
      <c r="K3349">
        <f>IF(G3349&lt;&gt;"PM (Maintenance)", I3349, 0)</f>
        <v>0.1619444370269775</v>
      </c>
      <c r="L3349" s="5">
        <f>MAX(tbl_Fact[[#This Row],[TotalBiscuitsMade]],tbl_Fact[[#This Row],[GoodMadeBiscuits]])</f>
        <v>446235</v>
      </c>
      <c r="M3349" s="5">
        <f>IF(tbl_Fact[[#This Row],[Operating_Hours]]&gt;0,tbl_Fact[[#This Row],[Operating_Hours]]*51840,0)</f>
        <v>0</v>
      </c>
    </row>
    <row r="3350" spans="1:13" hidden="1" x14ac:dyDescent="0.2">
      <c r="A3350" t="s">
        <v>5</v>
      </c>
      <c r="B3350" s="1">
        <v>44395.536319444444</v>
      </c>
      <c r="C3350" s="1">
        <v>44395.538958333331</v>
      </c>
      <c r="D3350">
        <v>3.7999999523162802</v>
      </c>
      <c r="E3350">
        <v>446432</v>
      </c>
      <c r="F3350">
        <v>191964</v>
      </c>
      <c r="G3350" t="s">
        <v>43</v>
      </c>
      <c r="H3350" t="s">
        <v>27</v>
      </c>
      <c r="I3350">
        <f>tbl_Fact[[#This Row],[Duration]] / 60</f>
        <v>6.3333332538604667E-2</v>
      </c>
      <c r="J3350">
        <f>IF(OR(G3350="Run Time", G3350="CC (Changeover Cleaning)"), I3350, 0)</f>
        <v>6.3333332538604667E-2</v>
      </c>
      <c r="K3350">
        <f>IF(G3350&lt;&gt;"PM (Maintenance)", I3350, 0)</f>
        <v>6.3333332538604667E-2</v>
      </c>
      <c r="L3350" s="5">
        <f>MAX(tbl_Fact[[#This Row],[TotalBiscuitsMade]],tbl_Fact[[#This Row],[GoodMadeBiscuits]])</f>
        <v>446432</v>
      </c>
      <c r="M3350" s="5">
        <f>IF(tbl_Fact[[#This Row],[Operating_Hours]]&gt;0,tbl_Fact[[#This Row],[Operating_Hours]]*51840,0)</f>
        <v>3283.1999588012659</v>
      </c>
    </row>
    <row r="3351" spans="1:13" hidden="1" x14ac:dyDescent="0.2">
      <c r="A3351" t="s">
        <v>5</v>
      </c>
      <c r="B3351" s="1">
        <v>44395.538958333331</v>
      </c>
      <c r="C3351" s="1">
        <v>44395.539317129631</v>
      </c>
      <c r="D3351">
        <v>0.51666665077209495</v>
      </c>
      <c r="E3351">
        <v>446508</v>
      </c>
      <c r="F3351">
        <v>192051</v>
      </c>
      <c r="G3351" t="s">
        <v>44</v>
      </c>
      <c r="H3351" t="s">
        <v>27</v>
      </c>
      <c r="I3351">
        <f>tbl_Fact[[#This Row],[Duration]] / 60</f>
        <v>8.6111108462015827E-3</v>
      </c>
      <c r="J3351">
        <f>IF(OR(G3351="Run Time", G3351="CC (Changeover Cleaning)"), I3351, 0)</f>
        <v>0</v>
      </c>
      <c r="K3351">
        <f>IF(G3351&lt;&gt;"PM (Maintenance)", I3351, 0)</f>
        <v>8.6111108462015827E-3</v>
      </c>
      <c r="L3351" s="5">
        <f>MAX(tbl_Fact[[#This Row],[TotalBiscuitsMade]],tbl_Fact[[#This Row],[GoodMadeBiscuits]])</f>
        <v>446508</v>
      </c>
      <c r="M3351" s="5">
        <f>IF(tbl_Fact[[#This Row],[Operating_Hours]]&gt;0,tbl_Fact[[#This Row],[Operating_Hours]]*51840,0)</f>
        <v>0</v>
      </c>
    </row>
    <row r="3352" spans="1:13" hidden="1" x14ac:dyDescent="0.2">
      <c r="A3352" t="s">
        <v>5</v>
      </c>
      <c r="B3352" s="1">
        <v>44395.539317129631</v>
      </c>
      <c r="C3352" s="1">
        <v>44395.541087962964</v>
      </c>
      <c r="D3352">
        <v>2.5499999523162802</v>
      </c>
      <c r="E3352">
        <v>446255</v>
      </c>
      <c r="F3352">
        <v>192514</v>
      </c>
      <c r="G3352" t="s">
        <v>43</v>
      </c>
      <c r="H3352" t="s">
        <v>27</v>
      </c>
      <c r="I3352">
        <f>tbl_Fact[[#This Row],[Duration]] / 60</f>
        <v>4.2499999205271338E-2</v>
      </c>
      <c r="J3352">
        <f>IF(OR(G3352="Run Time", G3352="CC (Changeover Cleaning)"), I3352, 0)</f>
        <v>4.2499999205271338E-2</v>
      </c>
      <c r="K3352">
        <f>IF(G3352&lt;&gt;"PM (Maintenance)", I3352, 0)</f>
        <v>4.2499999205271338E-2</v>
      </c>
      <c r="L3352" s="5">
        <f>MAX(tbl_Fact[[#This Row],[TotalBiscuitsMade]],tbl_Fact[[#This Row],[GoodMadeBiscuits]])</f>
        <v>446255</v>
      </c>
      <c r="M3352" s="5">
        <f>IF(tbl_Fact[[#This Row],[Operating_Hours]]&gt;0,tbl_Fact[[#This Row],[Operating_Hours]]*51840,0)</f>
        <v>2203.1999588012663</v>
      </c>
    </row>
    <row r="3353" spans="1:13" hidden="1" x14ac:dyDescent="0.2">
      <c r="A3353" t="s">
        <v>5</v>
      </c>
      <c r="B3353" s="1">
        <v>44395.541087962964</v>
      </c>
      <c r="C3353" s="1">
        <v>44395.541122685187</v>
      </c>
      <c r="D3353">
        <v>5.0000000745058101E-2</v>
      </c>
      <c r="E3353">
        <v>446317</v>
      </c>
      <c r="F3353">
        <v>192333</v>
      </c>
      <c r="G3353" t="s">
        <v>44</v>
      </c>
      <c r="H3353" t="s">
        <v>27</v>
      </c>
      <c r="I3353">
        <f>tbl_Fact[[#This Row],[Duration]] / 60</f>
        <v>8.3333334575096834E-4</v>
      </c>
      <c r="J3353">
        <f>IF(OR(G3353="Run Time", G3353="CC (Changeover Cleaning)"), I3353, 0)</f>
        <v>0</v>
      </c>
      <c r="K3353">
        <f>IF(G3353&lt;&gt;"PM (Maintenance)", I3353, 0)</f>
        <v>8.3333334575096834E-4</v>
      </c>
      <c r="L3353" s="5">
        <f>MAX(tbl_Fact[[#This Row],[TotalBiscuitsMade]],tbl_Fact[[#This Row],[GoodMadeBiscuits]])</f>
        <v>446317</v>
      </c>
      <c r="M3353" s="5">
        <f>IF(tbl_Fact[[#This Row],[Operating_Hours]]&gt;0,tbl_Fact[[#This Row],[Operating_Hours]]*51840,0)</f>
        <v>0</v>
      </c>
    </row>
    <row r="3354" spans="1:13" hidden="1" x14ac:dyDescent="0.2">
      <c r="A3354" t="s">
        <v>5</v>
      </c>
      <c r="B3354" s="1">
        <v>44395.541122685187</v>
      </c>
      <c r="C3354" s="1">
        <v>44395.543298611112</v>
      </c>
      <c r="D3354">
        <v>3.13333344459534</v>
      </c>
      <c r="E3354">
        <v>446150</v>
      </c>
      <c r="F3354">
        <v>192157</v>
      </c>
      <c r="G3354" t="s">
        <v>43</v>
      </c>
      <c r="H3354" t="s">
        <v>27</v>
      </c>
      <c r="I3354">
        <f>tbl_Fact[[#This Row],[Duration]] / 60</f>
        <v>5.2222224076589004E-2</v>
      </c>
      <c r="J3354">
        <f>IF(OR(G3354="Run Time", G3354="CC (Changeover Cleaning)"), I3354, 0)</f>
        <v>5.2222224076589004E-2</v>
      </c>
      <c r="K3354">
        <f>IF(G3354&lt;&gt;"PM (Maintenance)", I3354, 0)</f>
        <v>5.2222224076589004E-2</v>
      </c>
      <c r="L3354" s="5">
        <f>MAX(tbl_Fact[[#This Row],[TotalBiscuitsMade]],tbl_Fact[[#This Row],[GoodMadeBiscuits]])</f>
        <v>446150</v>
      </c>
      <c r="M3354" s="5">
        <f>IF(tbl_Fact[[#This Row],[Operating_Hours]]&gt;0,tbl_Fact[[#This Row],[Operating_Hours]]*51840,0)</f>
        <v>2707.2000961303738</v>
      </c>
    </row>
    <row r="3355" spans="1:13" hidden="1" x14ac:dyDescent="0.2">
      <c r="A3355" t="s">
        <v>5</v>
      </c>
      <c r="B3355" s="1">
        <v>44395.543298611112</v>
      </c>
      <c r="C3355" s="1">
        <v>44395.544745370367</v>
      </c>
      <c r="D3355">
        <v>2.0833332538604701</v>
      </c>
      <c r="E3355">
        <v>447553</v>
      </c>
      <c r="F3355">
        <v>193361</v>
      </c>
      <c r="G3355" t="s">
        <v>44</v>
      </c>
      <c r="H3355" t="s">
        <v>27</v>
      </c>
      <c r="I3355">
        <f>tbl_Fact[[#This Row],[Duration]] / 60</f>
        <v>3.4722220897674502E-2</v>
      </c>
      <c r="J3355">
        <f>IF(OR(G3355="Run Time", G3355="CC (Changeover Cleaning)"), I3355, 0)</f>
        <v>0</v>
      </c>
      <c r="K3355">
        <f>IF(G3355&lt;&gt;"PM (Maintenance)", I3355, 0)</f>
        <v>3.4722220897674502E-2</v>
      </c>
      <c r="L3355" s="5">
        <f>MAX(tbl_Fact[[#This Row],[TotalBiscuitsMade]],tbl_Fact[[#This Row],[GoodMadeBiscuits]])</f>
        <v>447553</v>
      </c>
      <c r="M3355" s="5">
        <f>IF(tbl_Fact[[#This Row],[Operating_Hours]]&gt;0,tbl_Fact[[#This Row],[Operating_Hours]]*51840,0)</f>
        <v>0</v>
      </c>
    </row>
    <row r="3356" spans="1:13" hidden="1" x14ac:dyDescent="0.2">
      <c r="A3356" t="s">
        <v>5</v>
      </c>
      <c r="B3356" s="1">
        <v>44395.544745370367</v>
      </c>
      <c r="C3356" s="1">
        <v>44395.545254629629</v>
      </c>
      <c r="D3356">
        <v>0.73333334922790505</v>
      </c>
      <c r="E3356">
        <v>447510</v>
      </c>
      <c r="F3356">
        <v>193483</v>
      </c>
      <c r="G3356" t="s">
        <v>43</v>
      </c>
      <c r="H3356" t="s">
        <v>27</v>
      </c>
      <c r="I3356">
        <f>tbl_Fact[[#This Row],[Duration]] / 60</f>
        <v>1.2222222487131751E-2</v>
      </c>
      <c r="J3356">
        <f>IF(OR(G3356="Run Time", G3356="CC (Changeover Cleaning)"), I3356, 0)</f>
        <v>1.2222222487131751E-2</v>
      </c>
      <c r="K3356">
        <f>IF(G3356&lt;&gt;"PM (Maintenance)", I3356, 0)</f>
        <v>1.2222222487131751E-2</v>
      </c>
      <c r="L3356" s="5">
        <f>MAX(tbl_Fact[[#This Row],[TotalBiscuitsMade]],tbl_Fact[[#This Row],[GoodMadeBiscuits]])</f>
        <v>447510</v>
      </c>
      <c r="M3356" s="5">
        <f>IF(tbl_Fact[[#This Row],[Operating_Hours]]&gt;0,tbl_Fact[[#This Row],[Operating_Hours]]*51840,0)</f>
        <v>633.60001373290993</v>
      </c>
    </row>
    <row r="3357" spans="1:13" hidden="1" x14ac:dyDescent="0.2">
      <c r="A3357" t="s">
        <v>5</v>
      </c>
      <c r="B3357" s="1">
        <v>44395.545254629629</v>
      </c>
      <c r="C3357" s="1">
        <v>44395.555509259262</v>
      </c>
      <c r="D3357">
        <v>14.7666664123535</v>
      </c>
      <c r="E3357">
        <v>457726</v>
      </c>
      <c r="F3357">
        <v>203852</v>
      </c>
      <c r="G3357" t="s">
        <v>44</v>
      </c>
      <c r="H3357" t="s">
        <v>27</v>
      </c>
      <c r="I3357">
        <f>tbl_Fact[[#This Row],[Duration]] / 60</f>
        <v>0.24611110687255833</v>
      </c>
      <c r="J3357">
        <f>IF(OR(G3357="Run Time", G3357="CC (Changeover Cleaning)"), I3357, 0)</f>
        <v>0</v>
      </c>
      <c r="K3357">
        <f>IF(G3357&lt;&gt;"PM (Maintenance)", I3357, 0)</f>
        <v>0.24611110687255833</v>
      </c>
      <c r="L3357" s="5">
        <f>MAX(tbl_Fact[[#This Row],[TotalBiscuitsMade]],tbl_Fact[[#This Row],[GoodMadeBiscuits]])</f>
        <v>457726</v>
      </c>
      <c r="M3357" s="5">
        <f>IF(tbl_Fact[[#This Row],[Operating_Hours]]&gt;0,tbl_Fact[[#This Row],[Operating_Hours]]*51840,0)</f>
        <v>0</v>
      </c>
    </row>
    <row r="3358" spans="1:13" hidden="1" x14ac:dyDescent="0.2">
      <c r="A3358" t="s">
        <v>5</v>
      </c>
      <c r="B3358" s="1">
        <v>44395.555509259262</v>
      </c>
      <c r="C3358" s="1">
        <v>44395.557199074072</v>
      </c>
      <c r="D3358">
        <v>2.4333333969116202</v>
      </c>
      <c r="E3358">
        <v>458118</v>
      </c>
      <c r="F3358">
        <v>204111</v>
      </c>
      <c r="G3358" t="s">
        <v>43</v>
      </c>
      <c r="H3358" t="s">
        <v>27</v>
      </c>
      <c r="I3358">
        <f>tbl_Fact[[#This Row],[Duration]] / 60</f>
        <v>4.0555556615193673E-2</v>
      </c>
      <c r="J3358">
        <f>IF(OR(G3358="Run Time", G3358="CC (Changeover Cleaning)"), I3358, 0)</f>
        <v>4.0555556615193673E-2</v>
      </c>
      <c r="K3358">
        <f>IF(G3358&lt;&gt;"PM (Maintenance)", I3358, 0)</f>
        <v>4.0555556615193673E-2</v>
      </c>
      <c r="L3358" s="5">
        <f>MAX(tbl_Fact[[#This Row],[TotalBiscuitsMade]],tbl_Fact[[#This Row],[GoodMadeBiscuits]])</f>
        <v>458118</v>
      </c>
      <c r="M3358" s="5">
        <f>IF(tbl_Fact[[#This Row],[Operating_Hours]]&gt;0,tbl_Fact[[#This Row],[Operating_Hours]]*51840,0)</f>
        <v>2102.4000549316402</v>
      </c>
    </row>
    <row r="3359" spans="1:13" hidden="1" x14ac:dyDescent="0.2">
      <c r="A3359" t="s">
        <v>5</v>
      </c>
      <c r="B3359" s="1">
        <v>44395.557199074072</v>
      </c>
      <c r="C3359" s="1">
        <v>44395.571053240739</v>
      </c>
      <c r="D3359">
        <v>19.950000762939499</v>
      </c>
      <c r="E3359">
        <v>472185</v>
      </c>
      <c r="F3359">
        <v>217908</v>
      </c>
      <c r="G3359" t="s">
        <v>44</v>
      </c>
      <c r="H3359" t="s">
        <v>27</v>
      </c>
      <c r="I3359">
        <f>tbl_Fact[[#This Row],[Duration]] / 60</f>
        <v>0.33250001271565832</v>
      </c>
      <c r="J3359">
        <f>IF(OR(G3359="Run Time", G3359="CC (Changeover Cleaning)"), I3359, 0)</f>
        <v>0</v>
      </c>
      <c r="K3359">
        <f>IF(G3359&lt;&gt;"PM (Maintenance)", I3359, 0)</f>
        <v>0.33250001271565832</v>
      </c>
      <c r="L3359" s="5">
        <f>MAX(tbl_Fact[[#This Row],[TotalBiscuitsMade]],tbl_Fact[[#This Row],[GoodMadeBiscuits]])</f>
        <v>472185</v>
      </c>
      <c r="M3359" s="5">
        <f>IF(tbl_Fact[[#This Row],[Operating_Hours]]&gt;0,tbl_Fact[[#This Row],[Operating_Hours]]*51840,0)</f>
        <v>0</v>
      </c>
    </row>
    <row r="3360" spans="1:13" hidden="1" x14ac:dyDescent="0.2">
      <c r="A3360" t="s">
        <v>5</v>
      </c>
      <c r="B3360" s="1">
        <v>44395.571053240739</v>
      </c>
      <c r="C3360" s="1">
        <v>44395.571284722224</v>
      </c>
      <c r="D3360">
        <v>0.33333334326744102</v>
      </c>
      <c r="E3360">
        <v>471931</v>
      </c>
      <c r="F3360">
        <v>218093</v>
      </c>
      <c r="G3360" t="s">
        <v>43</v>
      </c>
      <c r="H3360" t="s">
        <v>27</v>
      </c>
      <c r="I3360">
        <f>tbl_Fact[[#This Row],[Duration]] / 60</f>
        <v>5.5555557211240166E-3</v>
      </c>
      <c r="J3360">
        <f>IF(OR(G3360="Run Time", G3360="CC (Changeover Cleaning)"), I3360, 0)</f>
        <v>5.5555557211240166E-3</v>
      </c>
      <c r="K3360">
        <f>IF(G3360&lt;&gt;"PM (Maintenance)", I3360, 0)</f>
        <v>5.5555557211240166E-3</v>
      </c>
      <c r="L3360" s="5">
        <f>MAX(tbl_Fact[[#This Row],[TotalBiscuitsMade]],tbl_Fact[[#This Row],[GoodMadeBiscuits]])</f>
        <v>471931</v>
      </c>
      <c r="M3360" s="5">
        <f>IF(tbl_Fact[[#This Row],[Operating_Hours]]&gt;0,tbl_Fact[[#This Row],[Operating_Hours]]*51840,0)</f>
        <v>288.00000858306902</v>
      </c>
    </row>
    <row r="3361" spans="1:13" hidden="1" x14ac:dyDescent="0.2">
      <c r="A3361" t="s">
        <v>5</v>
      </c>
      <c r="B3361" s="1">
        <v>44395.571284722224</v>
      </c>
      <c r="C3361" s="1">
        <v>44395.572870370372</v>
      </c>
      <c r="D3361">
        <v>2.2833333015441899</v>
      </c>
      <c r="E3361">
        <v>473481</v>
      </c>
      <c r="F3361">
        <v>219551</v>
      </c>
      <c r="G3361" t="s">
        <v>44</v>
      </c>
      <c r="H3361" t="s">
        <v>27</v>
      </c>
      <c r="I3361">
        <f>tbl_Fact[[#This Row],[Duration]] / 60</f>
        <v>3.8055555025736501E-2</v>
      </c>
      <c r="J3361">
        <f>IF(OR(G3361="Run Time", G3361="CC (Changeover Cleaning)"), I3361, 0)</f>
        <v>0</v>
      </c>
      <c r="K3361">
        <f>IF(G3361&lt;&gt;"PM (Maintenance)", I3361, 0)</f>
        <v>3.8055555025736501E-2</v>
      </c>
      <c r="L3361" s="5">
        <f>MAX(tbl_Fact[[#This Row],[TotalBiscuitsMade]],tbl_Fact[[#This Row],[GoodMadeBiscuits]])</f>
        <v>473481</v>
      </c>
      <c r="M3361" s="5">
        <f>IF(tbl_Fact[[#This Row],[Operating_Hours]]&gt;0,tbl_Fact[[#This Row],[Operating_Hours]]*51840,0)</f>
        <v>0</v>
      </c>
    </row>
    <row r="3362" spans="1:13" hidden="1" x14ac:dyDescent="0.2">
      <c r="A3362" t="s">
        <v>5</v>
      </c>
      <c r="B3362" s="1">
        <v>44395.572870370372</v>
      </c>
      <c r="C3362" s="1">
        <v>44395.583043981482</v>
      </c>
      <c r="D3362">
        <v>14.6499996185303</v>
      </c>
      <c r="E3362">
        <v>473272</v>
      </c>
      <c r="F3362">
        <v>219602</v>
      </c>
      <c r="G3362" t="s">
        <v>43</v>
      </c>
      <c r="H3362" t="s">
        <v>27</v>
      </c>
      <c r="I3362">
        <f>tbl_Fact[[#This Row],[Duration]] / 60</f>
        <v>0.24416666030883832</v>
      </c>
      <c r="J3362">
        <f>IF(OR(G3362="Run Time", G3362="CC (Changeover Cleaning)"), I3362, 0)</f>
        <v>0.24416666030883832</v>
      </c>
      <c r="K3362">
        <f>IF(G3362&lt;&gt;"PM (Maintenance)", I3362, 0)</f>
        <v>0.24416666030883832</v>
      </c>
      <c r="L3362" s="5">
        <f>MAX(tbl_Fact[[#This Row],[TotalBiscuitsMade]],tbl_Fact[[#This Row],[GoodMadeBiscuits]])</f>
        <v>473272</v>
      </c>
      <c r="M3362" s="5">
        <f>IF(tbl_Fact[[#This Row],[Operating_Hours]]&gt;0,tbl_Fact[[#This Row],[Operating_Hours]]*51840,0)</f>
        <v>12657.599670410178</v>
      </c>
    </row>
    <row r="3363" spans="1:13" hidden="1" x14ac:dyDescent="0.2">
      <c r="A3363" t="s">
        <v>5</v>
      </c>
      <c r="B3363" s="1">
        <v>44395.583043981482</v>
      </c>
      <c r="C3363" s="1">
        <v>44395.58315972222</v>
      </c>
      <c r="D3363">
        <v>0.16666667163372001</v>
      </c>
      <c r="E3363">
        <v>473365</v>
      </c>
      <c r="F3363">
        <v>219410</v>
      </c>
      <c r="G3363" t="s">
        <v>44</v>
      </c>
      <c r="H3363" t="s">
        <v>27</v>
      </c>
      <c r="I3363">
        <f>tbl_Fact[[#This Row],[Duration]] / 60</f>
        <v>2.7777778605620001E-3</v>
      </c>
      <c r="J3363">
        <f>IF(OR(G3363="Run Time", G3363="CC (Changeover Cleaning)"), I3363, 0)</f>
        <v>0</v>
      </c>
      <c r="K3363">
        <f>IF(G3363&lt;&gt;"PM (Maintenance)", I3363, 0)</f>
        <v>2.7777778605620001E-3</v>
      </c>
      <c r="L3363" s="5">
        <f>MAX(tbl_Fact[[#This Row],[TotalBiscuitsMade]],tbl_Fact[[#This Row],[GoodMadeBiscuits]])</f>
        <v>473365</v>
      </c>
      <c r="M3363" s="5">
        <f>IF(tbl_Fact[[#This Row],[Operating_Hours]]&gt;0,tbl_Fact[[#This Row],[Operating_Hours]]*51840,0)</f>
        <v>0</v>
      </c>
    </row>
    <row r="3364" spans="1:13" hidden="1" x14ac:dyDescent="0.2">
      <c r="A3364" t="s">
        <v>5</v>
      </c>
      <c r="B3364" s="1">
        <v>44395.58315972222</v>
      </c>
      <c r="C3364" s="1">
        <v>44395.583483796298</v>
      </c>
      <c r="D3364">
        <v>0.46666666865348799</v>
      </c>
      <c r="E3364">
        <v>473490</v>
      </c>
      <c r="F3364">
        <v>219369</v>
      </c>
      <c r="G3364" t="s">
        <v>43</v>
      </c>
      <c r="H3364" t="s">
        <v>27</v>
      </c>
      <c r="I3364">
        <f>tbl_Fact[[#This Row],[Duration]] / 60</f>
        <v>7.7777778108914664E-3</v>
      </c>
      <c r="J3364">
        <f>IF(OR(G3364="Run Time", G3364="CC (Changeover Cleaning)"), I3364, 0)</f>
        <v>7.7777778108914664E-3</v>
      </c>
      <c r="K3364">
        <f>IF(G3364&lt;&gt;"PM (Maintenance)", I3364, 0)</f>
        <v>7.7777778108914664E-3</v>
      </c>
      <c r="L3364" s="5">
        <f>MAX(tbl_Fact[[#This Row],[TotalBiscuitsMade]],tbl_Fact[[#This Row],[GoodMadeBiscuits]])</f>
        <v>473490</v>
      </c>
      <c r="M3364" s="5">
        <f>IF(tbl_Fact[[#This Row],[Operating_Hours]]&gt;0,tbl_Fact[[#This Row],[Operating_Hours]]*51840,0)</f>
        <v>403.2000017166136</v>
      </c>
    </row>
    <row r="3365" spans="1:13" hidden="1" x14ac:dyDescent="0.2">
      <c r="A3365" t="s">
        <v>5</v>
      </c>
      <c r="B3365" s="1">
        <v>44395.583483796298</v>
      </c>
      <c r="C3365" s="1">
        <v>44395.58457175926</v>
      </c>
      <c r="D3365">
        <v>1.56666672229767</v>
      </c>
      <c r="E3365">
        <v>474318</v>
      </c>
      <c r="F3365">
        <v>220265</v>
      </c>
      <c r="G3365" t="s">
        <v>44</v>
      </c>
      <c r="H3365" t="s">
        <v>27</v>
      </c>
      <c r="I3365">
        <f>tbl_Fact[[#This Row],[Duration]] / 60</f>
        <v>2.6111112038294502E-2</v>
      </c>
      <c r="J3365">
        <f>IF(OR(G3365="Run Time", G3365="CC (Changeover Cleaning)"), I3365, 0)</f>
        <v>0</v>
      </c>
      <c r="K3365">
        <f>IF(G3365&lt;&gt;"PM (Maintenance)", I3365, 0)</f>
        <v>2.6111112038294502E-2</v>
      </c>
      <c r="L3365" s="5">
        <f>MAX(tbl_Fact[[#This Row],[TotalBiscuitsMade]],tbl_Fact[[#This Row],[GoodMadeBiscuits]])</f>
        <v>474318</v>
      </c>
      <c r="M3365" s="5">
        <f>IF(tbl_Fact[[#This Row],[Operating_Hours]]&gt;0,tbl_Fact[[#This Row],[Operating_Hours]]*51840,0)</f>
        <v>0</v>
      </c>
    </row>
    <row r="3366" spans="1:13" hidden="1" x14ac:dyDescent="0.2">
      <c r="A3366" t="s">
        <v>5</v>
      </c>
      <c r="B3366" s="1">
        <v>44395.58457175926</v>
      </c>
      <c r="C3366" s="1">
        <v>44395.588043981479</v>
      </c>
      <c r="D3366">
        <v>5</v>
      </c>
      <c r="E3366">
        <v>473946</v>
      </c>
      <c r="F3366">
        <v>220115</v>
      </c>
      <c r="G3366" t="s">
        <v>43</v>
      </c>
      <c r="H3366" t="s">
        <v>27</v>
      </c>
      <c r="I3366">
        <f>tbl_Fact[[#This Row],[Duration]] / 60</f>
        <v>8.3333333333333329E-2</v>
      </c>
      <c r="J3366">
        <f>IF(OR(G3366="Run Time", G3366="CC (Changeover Cleaning)"), I3366, 0)</f>
        <v>8.3333333333333329E-2</v>
      </c>
      <c r="K3366">
        <f>IF(G3366&lt;&gt;"PM (Maintenance)", I3366, 0)</f>
        <v>8.3333333333333329E-2</v>
      </c>
      <c r="L3366" s="5">
        <f>MAX(tbl_Fact[[#This Row],[TotalBiscuitsMade]],tbl_Fact[[#This Row],[GoodMadeBiscuits]])</f>
        <v>473946</v>
      </c>
      <c r="M3366" s="5">
        <f>IF(tbl_Fact[[#This Row],[Operating_Hours]]&gt;0,tbl_Fact[[#This Row],[Operating_Hours]]*51840,0)</f>
        <v>4320</v>
      </c>
    </row>
    <row r="3367" spans="1:13" hidden="1" x14ac:dyDescent="0.2">
      <c r="A3367" t="s">
        <v>5</v>
      </c>
      <c r="B3367" s="1">
        <v>44395.588043981479</v>
      </c>
      <c r="C3367" s="1">
        <v>44395.589189814818</v>
      </c>
      <c r="D3367">
        <v>1.6499999761581401</v>
      </c>
      <c r="E3367">
        <v>474831</v>
      </c>
      <c r="F3367">
        <v>221186</v>
      </c>
      <c r="G3367" t="s">
        <v>44</v>
      </c>
      <c r="H3367" t="s">
        <v>27</v>
      </c>
      <c r="I3367">
        <f>tbl_Fact[[#This Row],[Duration]] / 60</f>
        <v>2.7499999602635668E-2</v>
      </c>
      <c r="J3367">
        <f>IF(OR(G3367="Run Time", G3367="CC (Changeover Cleaning)"), I3367, 0)</f>
        <v>0</v>
      </c>
      <c r="K3367">
        <f>IF(G3367&lt;&gt;"PM (Maintenance)", I3367, 0)</f>
        <v>2.7499999602635668E-2</v>
      </c>
      <c r="L3367" s="5">
        <f>MAX(tbl_Fact[[#This Row],[TotalBiscuitsMade]],tbl_Fact[[#This Row],[GoodMadeBiscuits]])</f>
        <v>474831</v>
      </c>
      <c r="M3367" s="5">
        <f>IF(tbl_Fact[[#This Row],[Operating_Hours]]&gt;0,tbl_Fact[[#This Row],[Operating_Hours]]*51840,0)</f>
        <v>0</v>
      </c>
    </row>
    <row r="3368" spans="1:13" hidden="1" x14ac:dyDescent="0.2">
      <c r="A3368" t="s">
        <v>5</v>
      </c>
      <c r="B3368" s="1">
        <v>44395.589189814818</v>
      </c>
      <c r="C3368" s="1">
        <v>44395.590717592589</v>
      </c>
      <c r="D3368">
        <v>2.2000000476837198</v>
      </c>
      <c r="E3368">
        <v>475019</v>
      </c>
      <c r="F3368">
        <v>221067</v>
      </c>
      <c r="G3368" t="s">
        <v>43</v>
      </c>
      <c r="H3368" t="s">
        <v>27</v>
      </c>
      <c r="I3368">
        <f>tbl_Fact[[#This Row],[Duration]] / 60</f>
        <v>3.6666667461395332E-2</v>
      </c>
      <c r="J3368">
        <f>IF(OR(G3368="Run Time", G3368="CC (Changeover Cleaning)"), I3368, 0)</f>
        <v>3.6666667461395332E-2</v>
      </c>
      <c r="K3368">
        <f>IF(G3368&lt;&gt;"PM (Maintenance)", I3368, 0)</f>
        <v>3.6666667461395332E-2</v>
      </c>
      <c r="L3368" s="5">
        <f>MAX(tbl_Fact[[#This Row],[TotalBiscuitsMade]],tbl_Fact[[#This Row],[GoodMadeBiscuits]])</f>
        <v>475019</v>
      </c>
      <c r="M3368" s="5">
        <f>IF(tbl_Fact[[#This Row],[Operating_Hours]]&gt;0,tbl_Fact[[#This Row],[Operating_Hours]]*51840,0)</f>
        <v>1900.8000411987341</v>
      </c>
    </row>
    <row r="3369" spans="1:13" hidden="1" x14ac:dyDescent="0.2">
      <c r="A3369" t="s">
        <v>5</v>
      </c>
      <c r="B3369" s="1">
        <v>44395.590717592589</v>
      </c>
      <c r="C3369" s="1">
        <v>44395.591898148145</v>
      </c>
      <c r="D3369">
        <v>1.70000004768372</v>
      </c>
      <c r="E3369">
        <v>475941</v>
      </c>
      <c r="F3369">
        <v>221587</v>
      </c>
      <c r="G3369" t="s">
        <v>44</v>
      </c>
      <c r="H3369" t="s">
        <v>27</v>
      </c>
      <c r="I3369">
        <f>tbl_Fact[[#This Row],[Duration]] / 60</f>
        <v>2.8333334128062E-2</v>
      </c>
      <c r="J3369">
        <f>IF(OR(G3369="Run Time", G3369="CC (Changeover Cleaning)"), I3369, 0)</f>
        <v>0</v>
      </c>
      <c r="K3369">
        <f>IF(G3369&lt;&gt;"PM (Maintenance)", I3369, 0)</f>
        <v>2.8333334128062E-2</v>
      </c>
      <c r="L3369" s="5">
        <f>MAX(tbl_Fact[[#This Row],[TotalBiscuitsMade]],tbl_Fact[[#This Row],[GoodMadeBiscuits]])</f>
        <v>475941</v>
      </c>
      <c r="M3369" s="5">
        <f>IF(tbl_Fact[[#This Row],[Operating_Hours]]&gt;0,tbl_Fact[[#This Row],[Operating_Hours]]*51840,0)</f>
        <v>0</v>
      </c>
    </row>
    <row r="3370" spans="1:13" hidden="1" x14ac:dyDescent="0.2">
      <c r="A3370" t="s">
        <v>5</v>
      </c>
      <c r="B3370" s="1">
        <v>44395.591898148145</v>
      </c>
      <c r="C3370" s="1">
        <v>44395.594004629631</v>
      </c>
      <c r="D3370">
        <v>3.0333333015441899</v>
      </c>
      <c r="E3370">
        <v>475871</v>
      </c>
      <c r="F3370">
        <v>222017</v>
      </c>
      <c r="G3370" t="s">
        <v>43</v>
      </c>
      <c r="H3370" t="s">
        <v>27</v>
      </c>
      <c r="I3370">
        <f>tbl_Fact[[#This Row],[Duration]] / 60</f>
        <v>5.0555555025736498E-2</v>
      </c>
      <c r="J3370">
        <f>IF(OR(G3370="Run Time", G3370="CC (Changeover Cleaning)"), I3370, 0)</f>
        <v>5.0555555025736498E-2</v>
      </c>
      <c r="K3370">
        <f>IF(G3370&lt;&gt;"PM (Maintenance)", I3370, 0)</f>
        <v>5.0555555025736498E-2</v>
      </c>
      <c r="L3370" s="5">
        <f>MAX(tbl_Fact[[#This Row],[TotalBiscuitsMade]],tbl_Fact[[#This Row],[GoodMadeBiscuits]])</f>
        <v>475871</v>
      </c>
      <c r="M3370" s="5">
        <f>IF(tbl_Fact[[#This Row],[Operating_Hours]]&gt;0,tbl_Fact[[#This Row],[Operating_Hours]]*51840,0)</f>
        <v>2620.7999725341801</v>
      </c>
    </row>
    <row r="3371" spans="1:13" hidden="1" x14ac:dyDescent="0.2">
      <c r="A3371" t="s">
        <v>5</v>
      </c>
      <c r="B3371" s="1">
        <v>44395.594004629631</v>
      </c>
      <c r="C3371" s="1">
        <v>44395.596203703702</v>
      </c>
      <c r="D3371">
        <v>3.1666667461395299</v>
      </c>
      <c r="E3371">
        <v>477881</v>
      </c>
      <c r="F3371">
        <v>223884</v>
      </c>
      <c r="G3371" t="s">
        <v>44</v>
      </c>
      <c r="H3371" t="s">
        <v>27</v>
      </c>
      <c r="I3371">
        <f>tbl_Fact[[#This Row],[Duration]] / 60</f>
        <v>5.2777779102325499E-2</v>
      </c>
      <c r="J3371">
        <f>IF(OR(G3371="Run Time", G3371="CC (Changeover Cleaning)"), I3371, 0)</f>
        <v>0</v>
      </c>
      <c r="K3371">
        <f>IF(G3371&lt;&gt;"PM (Maintenance)", I3371, 0)</f>
        <v>5.2777779102325499E-2</v>
      </c>
      <c r="L3371" s="5">
        <f>MAX(tbl_Fact[[#This Row],[TotalBiscuitsMade]],tbl_Fact[[#This Row],[GoodMadeBiscuits]])</f>
        <v>477881</v>
      </c>
      <c r="M3371" s="5">
        <f>IF(tbl_Fact[[#This Row],[Operating_Hours]]&gt;0,tbl_Fact[[#This Row],[Operating_Hours]]*51840,0)</f>
        <v>0</v>
      </c>
    </row>
    <row r="3372" spans="1:13" hidden="1" x14ac:dyDescent="0.2">
      <c r="A3372" t="s">
        <v>5</v>
      </c>
      <c r="B3372" s="1">
        <v>44395.596203703702</v>
      </c>
      <c r="C3372" s="1">
        <v>44395.597881944443</v>
      </c>
      <c r="D3372">
        <v>2.4166667461395299</v>
      </c>
      <c r="E3372">
        <v>477546</v>
      </c>
      <c r="F3372">
        <v>223580</v>
      </c>
      <c r="G3372" t="s">
        <v>43</v>
      </c>
      <c r="H3372" t="s">
        <v>27</v>
      </c>
      <c r="I3372">
        <f>tbl_Fact[[#This Row],[Duration]] / 60</f>
        <v>4.0277779102325502E-2</v>
      </c>
      <c r="J3372">
        <f>IF(OR(G3372="Run Time", G3372="CC (Changeover Cleaning)"), I3372, 0)</f>
        <v>4.0277779102325502E-2</v>
      </c>
      <c r="K3372">
        <f>IF(G3372&lt;&gt;"PM (Maintenance)", I3372, 0)</f>
        <v>4.0277779102325502E-2</v>
      </c>
      <c r="L3372" s="5">
        <f>MAX(tbl_Fact[[#This Row],[TotalBiscuitsMade]],tbl_Fact[[#This Row],[GoodMadeBiscuits]])</f>
        <v>477546</v>
      </c>
      <c r="M3372" s="5">
        <f>IF(tbl_Fact[[#This Row],[Operating_Hours]]&gt;0,tbl_Fact[[#This Row],[Operating_Hours]]*51840,0)</f>
        <v>2088.000068664554</v>
      </c>
    </row>
    <row r="3373" spans="1:13" hidden="1" x14ac:dyDescent="0.2">
      <c r="A3373" t="s">
        <v>5</v>
      </c>
      <c r="B3373" s="1">
        <v>44395.597881944443</v>
      </c>
      <c r="C3373" s="1">
        <v>44395.597905092596</v>
      </c>
      <c r="D3373">
        <v>3.3333335071802098E-2</v>
      </c>
      <c r="E3373">
        <v>477901</v>
      </c>
      <c r="F3373">
        <v>223537</v>
      </c>
      <c r="G3373" t="s">
        <v>44</v>
      </c>
      <c r="H3373" t="s">
        <v>27</v>
      </c>
      <c r="I3373">
        <f>tbl_Fact[[#This Row],[Duration]] / 60</f>
        <v>5.5555558453003495E-4</v>
      </c>
      <c r="J3373">
        <f>IF(OR(G3373="Run Time", G3373="CC (Changeover Cleaning)"), I3373, 0)</f>
        <v>0</v>
      </c>
      <c r="K3373">
        <f>IF(G3373&lt;&gt;"PM (Maintenance)", I3373, 0)</f>
        <v>5.5555558453003495E-4</v>
      </c>
      <c r="L3373" s="5">
        <f>MAX(tbl_Fact[[#This Row],[TotalBiscuitsMade]],tbl_Fact[[#This Row],[GoodMadeBiscuits]])</f>
        <v>477901</v>
      </c>
      <c r="M3373" s="5">
        <f>IF(tbl_Fact[[#This Row],[Operating_Hours]]&gt;0,tbl_Fact[[#This Row],[Operating_Hours]]*51840,0)</f>
        <v>0</v>
      </c>
    </row>
    <row r="3374" spans="1:13" hidden="1" x14ac:dyDescent="0.2">
      <c r="A3374" t="s">
        <v>5</v>
      </c>
      <c r="B3374" s="1">
        <v>44395.597905092596</v>
      </c>
      <c r="C3374" s="1">
        <v>44395.598055555558</v>
      </c>
      <c r="D3374">
        <v>0.21666666865348799</v>
      </c>
      <c r="E3374">
        <v>477857</v>
      </c>
      <c r="F3374">
        <v>223711</v>
      </c>
      <c r="G3374" t="s">
        <v>43</v>
      </c>
      <c r="H3374" t="s">
        <v>27</v>
      </c>
      <c r="I3374">
        <f>tbl_Fact[[#This Row],[Duration]] / 60</f>
        <v>3.6111111442247998E-3</v>
      </c>
      <c r="J3374">
        <f>IF(OR(G3374="Run Time", G3374="CC (Changeover Cleaning)"), I3374, 0)</f>
        <v>3.6111111442247998E-3</v>
      </c>
      <c r="K3374">
        <f>IF(G3374&lt;&gt;"PM (Maintenance)", I3374, 0)</f>
        <v>3.6111111442247998E-3</v>
      </c>
      <c r="L3374" s="5">
        <f>MAX(tbl_Fact[[#This Row],[TotalBiscuitsMade]],tbl_Fact[[#This Row],[GoodMadeBiscuits]])</f>
        <v>477857</v>
      </c>
      <c r="M3374" s="5">
        <f>IF(tbl_Fact[[#This Row],[Operating_Hours]]&gt;0,tbl_Fact[[#This Row],[Operating_Hours]]*51840,0)</f>
        <v>187.20000171661363</v>
      </c>
    </row>
    <row r="3375" spans="1:13" hidden="1" x14ac:dyDescent="0.2">
      <c r="A3375" t="s">
        <v>5</v>
      </c>
      <c r="B3375" s="1">
        <v>44395.598055555558</v>
      </c>
      <c r="C3375" s="1">
        <v>44395.598807870374</v>
      </c>
      <c r="D3375">
        <v>1.0833333730697601</v>
      </c>
      <c r="E3375">
        <v>478523</v>
      </c>
      <c r="F3375">
        <v>224370</v>
      </c>
      <c r="G3375" t="s">
        <v>44</v>
      </c>
      <c r="H3375" t="s">
        <v>27</v>
      </c>
      <c r="I3375">
        <f>tbl_Fact[[#This Row],[Duration]] / 60</f>
        <v>1.8055556217829335E-2</v>
      </c>
      <c r="J3375">
        <f>IF(OR(G3375="Run Time", G3375="CC (Changeover Cleaning)"), I3375, 0)</f>
        <v>0</v>
      </c>
      <c r="K3375">
        <f>IF(G3375&lt;&gt;"PM (Maintenance)", I3375, 0)</f>
        <v>1.8055556217829335E-2</v>
      </c>
      <c r="L3375" s="5">
        <f>MAX(tbl_Fact[[#This Row],[TotalBiscuitsMade]],tbl_Fact[[#This Row],[GoodMadeBiscuits]])</f>
        <v>478523</v>
      </c>
      <c r="M3375" s="5">
        <f>IF(tbl_Fact[[#This Row],[Operating_Hours]]&gt;0,tbl_Fact[[#This Row],[Operating_Hours]]*51840,0)</f>
        <v>0</v>
      </c>
    </row>
    <row r="3376" spans="1:13" hidden="1" x14ac:dyDescent="0.2">
      <c r="A3376" t="s">
        <v>5</v>
      </c>
      <c r="B3376" s="1">
        <v>44395.598807870374</v>
      </c>
      <c r="C3376" s="1">
        <v>44395.600995370369</v>
      </c>
      <c r="D3376">
        <v>3.1500000953674299</v>
      </c>
      <c r="E3376">
        <v>478560</v>
      </c>
      <c r="F3376">
        <v>224124</v>
      </c>
      <c r="G3376" t="s">
        <v>43</v>
      </c>
      <c r="H3376" t="s">
        <v>27</v>
      </c>
      <c r="I3376">
        <f>tbl_Fact[[#This Row],[Duration]] / 60</f>
        <v>5.2500001589457161E-2</v>
      </c>
      <c r="J3376">
        <f>IF(OR(G3376="Run Time", G3376="CC (Changeover Cleaning)"), I3376, 0)</f>
        <v>5.2500001589457161E-2</v>
      </c>
      <c r="K3376">
        <f>IF(G3376&lt;&gt;"PM (Maintenance)", I3376, 0)</f>
        <v>5.2500001589457161E-2</v>
      </c>
      <c r="L3376" s="5">
        <f>MAX(tbl_Fact[[#This Row],[TotalBiscuitsMade]],tbl_Fact[[#This Row],[GoodMadeBiscuits]])</f>
        <v>478560</v>
      </c>
      <c r="M3376" s="5">
        <f>IF(tbl_Fact[[#This Row],[Operating_Hours]]&gt;0,tbl_Fact[[#This Row],[Operating_Hours]]*51840,0)</f>
        <v>2721.6000823974591</v>
      </c>
    </row>
    <row r="3377" spans="1:13" hidden="1" x14ac:dyDescent="0.2">
      <c r="A3377" t="s">
        <v>5</v>
      </c>
      <c r="B3377" s="1">
        <v>44395.600995370369</v>
      </c>
      <c r="C3377" s="1">
        <v>44395.60423611111</v>
      </c>
      <c r="D3377">
        <v>4.6666665077209499</v>
      </c>
      <c r="E3377">
        <v>481114</v>
      </c>
      <c r="F3377">
        <v>227304</v>
      </c>
      <c r="G3377" t="s">
        <v>44</v>
      </c>
      <c r="H3377" t="s">
        <v>27</v>
      </c>
      <c r="I3377">
        <f>tbl_Fact[[#This Row],[Duration]] / 60</f>
        <v>7.7777775128682503E-2</v>
      </c>
      <c r="J3377">
        <f>IF(OR(G3377="Run Time", G3377="CC (Changeover Cleaning)"), I3377, 0)</f>
        <v>0</v>
      </c>
      <c r="K3377">
        <f>IF(G3377&lt;&gt;"PM (Maintenance)", I3377, 0)</f>
        <v>7.7777775128682503E-2</v>
      </c>
      <c r="L3377" s="5">
        <f>MAX(tbl_Fact[[#This Row],[TotalBiscuitsMade]],tbl_Fact[[#This Row],[GoodMadeBiscuits]])</f>
        <v>481114</v>
      </c>
      <c r="M3377" s="5">
        <f>IF(tbl_Fact[[#This Row],[Operating_Hours]]&gt;0,tbl_Fact[[#This Row],[Operating_Hours]]*51840,0)</f>
        <v>0</v>
      </c>
    </row>
    <row r="3378" spans="1:13" hidden="1" x14ac:dyDescent="0.2">
      <c r="A3378" t="s">
        <v>5</v>
      </c>
      <c r="B3378" s="1">
        <v>44395.60423611111</v>
      </c>
      <c r="C3378" s="1">
        <v>44395.605196759258</v>
      </c>
      <c r="D3378">
        <v>1.38333332538605</v>
      </c>
      <c r="E3378">
        <v>481178</v>
      </c>
      <c r="F3378">
        <v>227153</v>
      </c>
      <c r="G3378" t="s">
        <v>43</v>
      </c>
      <c r="H3378" t="s">
        <v>27</v>
      </c>
      <c r="I3378">
        <f>tbl_Fact[[#This Row],[Duration]] / 60</f>
        <v>2.3055555423100834E-2</v>
      </c>
      <c r="J3378">
        <f>IF(OR(G3378="Run Time", G3378="CC (Changeover Cleaning)"), I3378, 0)</f>
        <v>2.3055555423100834E-2</v>
      </c>
      <c r="K3378">
        <f>IF(G3378&lt;&gt;"PM (Maintenance)", I3378, 0)</f>
        <v>2.3055555423100834E-2</v>
      </c>
      <c r="L3378" s="5">
        <f>MAX(tbl_Fact[[#This Row],[TotalBiscuitsMade]],tbl_Fact[[#This Row],[GoodMadeBiscuits]])</f>
        <v>481178</v>
      </c>
      <c r="M3378" s="5">
        <f>IF(tbl_Fact[[#This Row],[Operating_Hours]]&gt;0,tbl_Fact[[#This Row],[Operating_Hours]]*51840,0)</f>
        <v>1195.1999931335472</v>
      </c>
    </row>
    <row r="3379" spans="1:13" hidden="1" x14ac:dyDescent="0.2">
      <c r="A3379" t="s">
        <v>5</v>
      </c>
      <c r="B3379" s="1">
        <v>44395.605196759258</v>
      </c>
      <c r="C3379" s="1">
        <v>44395.607534722221</v>
      </c>
      <c r="D3379">
        <v>3.36666655540466</v>
      </c>
      <c r="E3379">
        <v>483379</v>
      </c>
      <c r="F3379">
        <v>229231</v>
      </c>
      <c r="G3379" t="s">
        <v>44</v>
      </c>
      <c r="H3379" t="s">
        <v>27</v>
      </c>
      <c r="I3379">
        <f>tbl_Fact[[#This Row],[Duration]] / 60</f>
        <v>5.6111109256744333E-2</v>
      </c>
      <c r="J3379">
        <f>IF(OR(G3379="Run Time", G3379="CC (Changeover Cleaning)"), I3379, 0)</f>
        <v>0</v>
      </c>
      <c r="K3379">
        <f>IF(G3379&lt;&gt;"PM (Maintenance)", I3379, 0)</f>
        <v>5.6111109256744333E-2</v>
      </c>
      <c r="L3379" s="5">
        <f>MAX(tbl_Fact[[#This Row],[TotalBiscuitsMade]],tbl_Fact[[#This Row],[GoodMadeBiscuits]])</f>
        <v>483379</v>
      </c>
      <c r="M3379" s="5">
        <f>IF(tbl_Fact[[#This Row],[Operating_Hours]]&gt;0,tbl_Fact[[#This Row],[Operating_Hours]]*51840,0)</f>
        <v>0</v>
      </c>
    </row>
    <row r="3380" spans="1:13" hidden="1" x14ac:dyDescent="0.2">
      <c r="A3380" t="s">
        <v>5</v>
      </c>
      <c r="B3380" s="1">
        <v>44395.607534722221</v>
      </c>
      <c r="C3380" s="1">
        <v>44395.6093287037</v>
      </c>
      <c r="D3380">
        <v>2.5833332538604701</v>
      </c>
      <c r="E3380">
        <v>483624</v>
      </c>
      <c r="F3380">
        <v>229445</v>
      </c>
      <c r="G3380" t="s">
        <v>43</v>
      </c>
      <c r="H3380" t="s">
        <v>27</v>
      </c>
      <c r="I3380">
        <f>tbl_Fact[[#This Row],[Duration]] / 60</f>
        <v>4.3055554231007834E-2</v>
      </c>
      <c r="J3380">
        <f>IF(OR(G3380="Run Time", G3380="CC (Changeover Cleaning)"), I3380, 0)</f>
        <v>4.3055554231007834E-2</v>
      </c>
      <c r="K3380">
        <f>IF(G3380&lt;&gt;"PM (Maintenance)", I3380, 0)</f>
        <v>4.3055554231007834E-2</v>
      </c>
      <c r="L3380" s="5">
        <f>MAX(tbl_Fact[[#This Row],[TotalBiscuitsMade]],tbl_Fact[[#This Row],[GoodMadeBiscuits]])</f>
        <v>483624</v>
      </c>
      <c r="M3380" s="5">
        <f>IF(tbl_Fact[[#This Row],[Operating_Hours]]&gt;0,tbl_Fact[[#This Row],[Operating_Hours]]*51840,0)</f>
        <v>2231.999931335446</v>
      </c>
    </row>
    <row r="3381" spans="1:13" hidden="1" x14ac:dyDescent="0.2">
      <c r="A3381" t="s">
        <v>5</v>
      </c>
      <c r="B3381" s="1">
        <v>44395.6093287037</v>
      </c>
      <c r="C3381" s="1">
        <v>44395.61041666667</v>
      </c>
      <c r="D3381">
        <v>1.56666672229767</v>
      </c>
      <c r="E3381">
        <v>0</v>
      </c>
      <c r="F3381">
        <v>229659</v>
      </c>
      <c r="G3381" t="s">
        <v>44</v>
      </c>
      <c r="H3381" t="s">
        <v>27</v>
      </c>
      <c r="I3381">
        <f>tbl_Fact[[#This Row],[Duration]] / 60</f>
        <v>2.6111112038294502E-2</v>
      </c>
      <c r="J3381">
        <f>IF(OR(G3381="Run Time", G3381="CC (Changeover Cleaning)"), I3381, 0)</f>
        <v>0</v>
      </c>
      <c r="K3381">
        <f>IF(G3381&lt;&gt;"PM (Maintenance)", I3381, 0)</f>
        <v>2.6111112038294502E-2</v>
      </c>
      <c r="L3381" s="5">
        <f>MAX(tbl_Fact[[#This Row],[TotalBiscuitsMade]],tbl_Fact[[#This Row],[GoodMadeBiscuits]])</f>
        <v>229659</v>
      </c>
      <c r="M3381" s="5">
        <f>IF(tbl_Fact[[#This Row],[Operating_Hours]]&gt;0,tbl_Fact[[#This Row],[Operating_Hours]]*51840,0)</f>
        <v>0</v>
      </c>
    </row>
    <row r="3382" spans="1:13" hidden="1" x14ac:dyDescent="0.2">
      <c r="A3382" t="s">
        <v>5</v>
      </c>
      <c r="B3382" s="1">
        <v>44395.61041666667</v>
      </c>
      <c r="C3382" s="1">
        <v>44395.65797453704</v>
      </c>
      <c r="D3382">
        <v>68.483329772949205</v>
      </c>
      <c r="E3382">
        <v>0</v>
      </c>
      <c r="F3382">
        <v>336</v>
      </c>
      <c r="G3382" t="s">
        <v>44</v>
      </c>
      <c r="H3382" t="s">
        <v>27</v>
      </c>
      <c r="I3382">
        <f>tbl_Fact[[#This Row],[Duration]] / 60</f>
        <v>1.1413888295491534</v>
      </c>
      <c r="J3382">
        <f>IF(OR(G3382="Run Time", G3382="CC (Changeover Cleaning)"), I3382, 0)</f>
        <v>0</v>
      </c>
      <c r="K3382">
        <f>IF(G3382&lt;&gt;"PM (Maintenance)", I3382, 0)</f>
        <v>1.1413888295491534</v>
      </c>
      <c r="L3382" s="5">
        <f>MAX(tbl_Fact[[#This Row],[TotalBiscuitsMade]],tbl_Fact[[#This Row],[GoodMadeBiscuits]])</f>
        <v>336</v>
      </c>
      <c r="M3382" s="5">
        <f>IF(tbl_Fact[[#This Row],[Operating_Hours]]&gt;0,tbl_Fact[[#This Row],[Operating_Hours]]*51840,0)</f>
        <v>0</v>
      </c>
    </row>
    <row r="3383" spans="1:13" hidden="1" x14ac:dyDescent="0.2">
      <c r="A3383" t="s">
        <v>10</v>
      </c>
      <c r="B3383" s="1">
        <v>44395.619247685187</v>
      </c>
      <c r="C3383" s="1">
        <v>44395.61928240741</v>
      </c>
      <c r="D3383">
        <v>5.0000000745058101E-2</v>
      </c>
      <c r="E3383">
        <v>0</v>
      </c>
      <c r="F3383">
        <v>438</v>
      </c>
      <c r="G3383" t="s">
        <v>43</v>
      </c>
      <c r="H3383" t="s">
        <v>27</v>
      </c>
      <c r="I3383">
        <f>tbl_Fact[[#This Row],[Duration]] / 60</f>
        <v>8.3333334575096834E-4</v>
      </c>
      <c r="J3383">
        <f>IF(OR(G3383="Run Time", G3383="CC (Changeover Cleaning)"), I3383, 0)</f>
        <v>8.3333334575096834E-4</v>
      </c>
      <c r="K3383">
        <f>IF(G3383&lt;&gt;"PM (Maintenance)", I3383, 0)</f>
        <v>8.3333334575096834E-4</v>
      </c>
      <c r="L3383" s="5">
        <f>MAX(tbl_Fact[[#This Row],[TotalBiscuitsMade]],tbl_Fact[[#This Row],[GoodMadeBiscuits]])</f>
        <v>438</v>
      </c>
      <c r="M3383" s="5">
        <f>IF(tbl_Fact[[#This Row],[Operating_Hours]]&gt;0,tbl_Fact[[#This Row],[Operating_Hours]]*51840,0)</f>
        <v>43.200000643730199</v>
      </c>
    </row>
    <row r="3384" spans="1:13" hidden="1" x14ac:dyDescent="0.2">
      <c r="A3384" t="s">
        <v>10</v>
      </c>
      <c r="B3384" s="1">
        <v>44395.61928240741</v>
      </c>
      <c r="C3384" s="1">
        <v>44395.947245370371</v>
      </c>
      <c r="D3384">
        <v>472.27389526367199</v>
      </c>
      <c r="E3384">
        <v>0</v>
      </c>
      <c r="F3384">
        <v>185</v>
      </c>
      <c r="G3384" t="s">
        <v>44</v>
      </c>
      <c r="H3384" t="s">
        <v>27</v>
      </c>
      <c r="I3384">
        <f>tbl_Fact[[#This Row],[Duration]] / 60</f>
        <v>7.8712315877278662</v>
      </c>
      <c r="J3384">
        <f>IF(OR(G3384="Run Time", G3384="CC (Changeover Cleaning)"), I3384, 0)</f>
        <v>0</v>
      </c>
      <c r="K3384">
        <f>IF(G3384&lt;&gt;"PM (Maintenance)", I3384, 0)</f>
        <v>7.8712315877278662</v>
      </c>
      <c r="L3384" s="5">
        <f>MAX(tbl_Fact[[#This Row],[TotalBiscuitsMade]],tbl_Fact[[#This Row],[GoodMadeBiscuits]])</f>
        <v>185</v>
      </c>
      <c r="M3384" s="5">
        <f>IF(tbl_Fact[[#This Row],[Operating_Hours]]&gt;0,tbl_Fact[[#This Row],[Operating_Hours]]*51840,0)</f>
        <v>0</v>
      </c>
    </row>
    <row r="3385" spans="1:13" hidden="1" x14ac:dyDescent="0.2">
      <c r="A3385" t="s">
        <v>5</v>
      </c>
      <c r="B3385" s="1">
        <v>44395.65797453704</v>
      </c>
      <c r="C3385" s="1">
        <v>44395.734548611108</v>
      </c>
      <c r="D3385">
        <v>110.26667022705099</v>
      </c>
      <c r="E3385">
        <v>0</v>
      </c>
      <c r="F3385">
        <v>68</v>
      </c>
      <c r="G3385" t="s">
        <v>43</v>
      </c>
      <c r="H3385" t="s">
        <v>27</v>
      </c>
      <c r="I3385">
        <f>tbl_Fact[[#This Row],[Duration]] / 60</f>
        <v>1.8377778371175166</v>
      </c>
      <c r="J3385">
        <f>IF(OR(G3385="Run Time", G3385="CC (Changeover Cleaning)"), I3385, 0)</f>
        <v>1.8377778371175166</v>
      </c>
      <c r="K3385">
        <f>IF(G3385&lt;&gt;"PM (Maintenance)", I3385, 0)</f>
        <v>1.8377778371175166</v>
      </c>
      <c r="L3385" s="5">
        <f>MAX(tbl_Fact[[#This Row],[TotalBiscuitsMade]],tbl_Fact[[#This Row],[GoodMadeBiscuits]])</f>
        <v>68</v>
      </c>
      <c r="M3385" s="5">
        <f>IF(tbl_Fact[[#This Row],[Operating_Hours]]&gt;0,tbl_Fact[[#This Row],[Operating_Hours]]*51840,0)</f>
        <v>95270.403076172064</v>
      </c>
    </row>
    <row r="3386" spans="1:13" hidden="1" x14ac:dyDescent="0.2">
      <c r="A3386" t="s">
        <v>5</v>
      </c>
      <c r="B3386" s="1">
        <v>44395.734548611108</v>
      </c>
      <c r="C3386" s="1">
        <v>44395.788090277776</v>
      </c>
      <c r="D3386">
        <v>77.099998474121094</v>
      </c>
      <c r="E3386">
        <v>0</v>
      </c>
      <c r="F3386">
        <v>68</v>
      </c>
      <c r="G3386" t="s">
        <v>44</v>
      </c>
      <c r="H3386" t="s">
        <v>27</v>
      </c>
      <c r="I3386">
        <f>tbl_Fact[[#This Row],[Duration]] / 60</f>
        <v>1.2849999745686849</v>
      </c>
      <c r="J3386">
        <f>IF(OR(G3386="Run Time", G3386="CC (Changeover Cleaning)"), I3386, 0)</f>
        <v>0</v>
      </c>
      <c r="K3386">
        <f>IF(G3386&lt;&gt;"PM (Maintenance)", I3386, 0)</f>
        <v>1.2849999745686849</v>
      </c>
      <c r="L3386" s="5">
        <f>MAX(tbl_Fact[[#This Row],[TotalBiscuitsMade]],tbl_Fact[[#This Row],[GoodMadeBiscuits]])</f>
        <v>68</v>
      </c>
      <c r="M3386" s="5">
        <f>IF(tbl_Fact[[#This Row],[Operating_Hours]]&gt;0,tbl_Fact[[#This Row],[Operating_Hours]]*51840,0)</f>
        <v>0</v>
      </c>
    </row>
    <row r="3387" spans="1:13" hidden="1" x14ac:dyDescent="0.2">
      <c r="A3387" t="s">
        <v>5</v>
      </c>
      <c r="B3387" s="1">
        <v>44395.788090277776</v>
      </c>
      <c r="C3387" s="1">
        <v>44395.807349537034</v>
      </c>
      <c r="D3387">
        <v>27.733333587646499</v>
      </c>
      <c r="E3387">
        <v>0</v>
      </c>
      <c r="F3387">
        <v>106</v>
      </c>
      <c r="G3387" t="s">
        <v>43</v>
      </c>
      <c r="H3387" t="s">
        <v>27</v>
      </c>
      <c r="I3387">
        <f>tbl_Fact[[#This Row],[Duration]] / 60</f>
        <v>0.46222222646077499</v>
      </c>
      <c r="J3387">
        <f>IF(OR(G3387="Run Time", G3387="CC (Changeover Cleaning)"), I3387, 0)</f>
        <v>0.46222222646077499</v>
      </c>
      <c r="K3387">
        <f>IF(G3387&lt;&gt;"PM (Maintenance)", I3387, 0)</f>
        <v>0.46222222646077499</v>
      </c>
      <c r="L3387" s="5">
        <f>MAX(tbl_Fact[[#This Row],[TotalBiscuitsMade]],tbl_Fact[[#This Row],[GoodMadeBiscuits]])</f>
        <v>106</v>
      </c>
      <c r="M3387" s="5">
        <f>IF(tbl_Fact[[#This Row],[Operating_Hours]]&gt;0,tbl_Fact[[#This Row],[Operating_Hours]]*51840,0)</f>
        <v>23961.600219726577</v>
      </c>
    </row>
    <row r="3388" spans="1:13" hidden="1" x14ac:dyDescent="0.2">
      <c r="A3388" t="s">
        <v>5</v>
      </c>
      <c r="B3388" s="1">
        <v>44395.788090277776</v>
      </c>
      <c r="C3388" s="1">
        <v>44395.788090277776</v>
      </c>
      <c r="D3388">
        <v>0</v>
      </c>
      <c r="E3388">
        <v>0</v>
      </c>
      <c r="F3388">
        <v>391</v>
      </c>
      <c r="G3388" t="s">
        <v>43</v>
      </c>
      <c r="H3388" t="s">
        <v>27</v>
      </c>
      <c r="I3388">
        <f>tbl_Fact[[#This Row],[Duration]] / 60</f>
        <v>0</v>
      </c>
      <c r="J3388">
        <f>IF(OR(G3388="Run Time", G3388="CC (Changeover Cleaning)"), I3388, 0)</f>
        <v>0</v>
      </c>
      <c r="K3388">
        <f>IF(G3388&lt;&gt;"PM (Maintenance)", I3388, 0)</f>
        <v>0</v>
      </c>
      <c r="L3388" s="5">
        <f>MAX(tbl_Fact[[#This Row],[TotalBiscuitsMade]],tbl_Fact[[#This Row],[GoodMadeBiscuits]])</f>
        <v>391</v>
      </c>
      <c r="M3388" s="5">
        <f>IF(tbl_Fact[[#This Row],[Operating_Hours]]&gt;0,tbl_Fact[[#This Row],[Operating_Hours]]*51840,0)</f>
        <v>0</v>
      </c>
    </row>
    <row r="3389" spans="1:13" hidden="1" x14ac:dyDescent="0.2">
      <c r="A3389" t="s">
        <v>5</v>
      </c>
      <c r="B3389" s="1">
        <v>44395.807349537034</v>
      </c>
      <c r="C3389" s="1">
        <v>44395.869687500002</v>
      </c>
      <c r="D3389">
        <v>89.766670227050795</v>
      </c>
      <c r="E3389">
        <v>0</v>
      </c>
      <c r="F3389">
        <v>130</v>
      </c>
      <c r="G3389" t="s">
        <v>44</v>
      </c>
      <c r="H3389" t="s">
        <v>27</v>
      </c>
      <c r="I3389">
        <f>tbl_Fact[[#This Row],[Duration]] / 60</f>
        <v>1.4961111704508465</v>
      </c>
      <c r="J3389">
        <f>IF(OR(G3389="Run Time", G3389="CC (Changeover Cleaning)"), I3389, 0)</f>
        <v>0</v>
      </c>
      <c r="K3389">
        <f>IF(G3389&lt;&gt;"PM (Maintenance)", I3389, 0)</f>
        <v>1.4961111704508465</v>
      </c>
      <c r="L3389" s="5">
        <f>MAX(tbl_Fact[[#This Row],[TotalBiscuitsMade]],tbl_Fact[[#This Row],[GoodMadeBiscuits]])</f>
        <v>130</v>
      </c>
      <c r="M3389" s="5">
        <f>IF(tbl_Fact[[#This Row],[Operating_Hours]]&gt;0,tbl_Fact[[#This Row],[Operating_Hours]]*51840,0)</f>
        <v>0</v>
      </c>
    </row>
    <row r="3390" spans="1:13" hidden="1" x14ac:dyDescent="0.2">
      <c r="A3390" t="s">
        <v>5</v>
      </c>
      <c r="B3390" s="1">
        <v>44395.869687500002</v>
      </c>
      <c r="C3390" s="1">
        <v>44395.869791666664</v>
      </c>
      <c r="D3390">
        <v>0.15000000596046401</v>
      </c>
      <c r="E3390">
        <v>0</v>
      </c>
      <c r="F3390">
        <v>69</v>
      </c>
      <c r="G3390" t="s">
        <v>43</v>
      </c>
      <c r="H3390" t="s">
        <v>27</v>
      </c>
      <c r="I3390">
        <f>tbl_Fact[[#This Row],[Duration]] / 60</f>
        <v>2.5000000993410667E-3</v>
      </c>
      <c r="J3390">
        <f>IF(OR(G3390="Run Time", G3390="CC (Changeover Cleaning)"), I3390, 0)</f>
        <v>2.5000000993410667E-3</v>
      </c>
      <c r="K3390">
        <f>IF(G3390&lt;&gt;"PM (Maintenance)", I3390, 0)</f>
        <v>2.5000000993410667E-3</v>
      </c>
      <c r="L3390" s="5">
        <f>MAX(tbl_Fact[[#This Row],[TotalBiscuitsMade]],tbl_Fact[[#This Row],[GoodMadeBiscuits]])</f>
        <v>69</v>
      </c>
      <c r="M3390" s="5">
        <f>IF(tbl_Fact[[#This Row],[Operating_Hours]]&gt;0,tbl_Fact[[#This Row],[Operating_Hours]]*51840,0)</f>
        <v>129.60000514984088</v>
      </c>
    </row>
    <row r="3391" spans="1:13" hidden="1" x14ac:dyDescent="0.2">
      <c r="A3391" t="s">
        <v>5</v>
      </c>
      <c r="B3391" s="1">
        <v>44395.869791666664</v>
      </c>
      <c r="C3391" s="1">
        <v>44395.870266203703</v>
      </c>
      <c r="D3391">
        <v>0.68333333730697599</v>
      </c>
      <c r="E3391">
        <v>0</v>
      </c>
      <c r="F3391">
        <v>480</v>
      </c>
      <c r="G3391" t="s">
        <v>44</v>
      </c>
      <c r="H3391" t="s">
        <v>27</v>
      </c>
      <c r="I3391">
        <f>tbl_Fact[[#This Row],[Duration]] / 60</f>
        <v>1.1388888955116267E-2</v>
      </c>
      <c r="J3391">
        <f>IF(OR(G3391="Run Time", G3391="CC (Changeover Cleaning)"), I3391, 0)</f>
        <v>0</v>
      </c>
      <c r="K3391">
        <f>IF(G3391&lt;&gt;"PM (Maintenance)", I3391, 0)</f>
        <v>1.1388888955116267E-2</v>
      </c>
      <c r="L3391" s="5">
        <f>MAX(tbl_Fact[[#This Row],[TotalBiscuitsMade]],tbl_Fact[[#This Row],[GoodMadeBiscuits]])</f>
        <v>480</v>
      </c>
      <c r="M3391" s="5">
        <f>IF(tbl_Fact[[#This Row],[Operating_Hours]]&gt;0,tbl_Fact[[#This Row],[Operating_Hours]]*51840,0)</f>
        <v>0</v>
      </c>
    </row>
    <row r="3392" spans="1:13" hidden="1" x14ac:dyDescent="0.2">
      <c r="A3392" t="s">
        <v>5</v>
      </c>
      <c r="B3392" s="1">
        <v>44395.870266203703</v>
      </c>
      <c r="C3392" s="1">
        <v>44395.870370370372</v>
      </c>
      <c r="D3392">
        <v>0.15000000596046401</v>
      </c>
      <c r="E3392">
        <v>0</v>
      </c>
      <c r="F3392">
        <v>8</v>
      </c>
      <c r="G3392" t="s">
        <v>43</v>
      </c>
      <c r="H3392" t="s">
        <v>27</v>
      </c>
      <c r="I3392">
        <f>tbl_Fact[[#This Row],[Duration]] / 60</f>
        <v>2.5000000993410667E-3</v>
      </c>
      <c r="J3392">
        <f>IF(OR(G3392="Run Time", G3392="CC (Changeover Cleaning)"), I3392, 0)</f>
        <v>2.5000000993410667E-3</v>
      </c>
      <c r="K3392">
        <f>IF(G3392&lt;&gt;"PM (Maintenance)", I3392, 0)</f>
        <v>2.5000000993410667E-3</v>
      </c>
      <c r="L3392" s="5">
        <f>MAX(tbl_Fact[[#This Row],[TotalBiscuitsMade]],tbl_Fact[[#This Row],[GoodMadeBiscuits]])</f>
        <v>8</v>
      </c>
      <c r="M3392" s="5">
        <f>IF(tbl_Fact[[#This Row],[Operating_Hours]]&gt;0,tbl_Fact[[#This Row],[Operating_Hours]]*51840,0)</f>
        <v>129.60000514984088</v>
      </c>
    </row>
    <row r="3393" spans="1:13" hidden="1" x14ac:dyDescent="0.2">
      <c r="A3393" t="s">
        <v>5</v>
      </c>
      <c r="B3393" s="1">
        <v>44395.870370370372</v>
      </c>
      <c r="C3393" s="1">
        <v>44395.870648148149</v>
      </c>
      <c r="D3393">
        <v>0.40000000596046398</v>
      </c>
      <c r="E3393">
        <v>0</v>
      </c>
      <c r="F3393">
        <v>294</v>
      </c>
      <c r="G3393" t="s">
        <v>44</v>
      </c>
      <c r="H3393" t="s">
        <v>27</v>
      </c>
      <c r="I3393">
        <f>tbl_Fact[[#This Row],[Duration]] / 60</f>
        <v>6.6666667660077328E-3</v>
      </c>
      <c r="J3393">
        <f>IF(OR(G3393="Run Time", G3393="CC (Changeover Cleaning)"), I3393, 0)</f>
        <v>0</v>
      </c>
      <c r="K3393">
        <f>IF(G3393&lt;&gt;"PM (Maintenance)", I3393, 0)</f>
        <v>6.6666667660077328E-3</v>
      </c>
      <c r="L3393" s="5">
        <f>MAX(tbl_Fact[[#This Row],[TotalBiscuitsMade]],tbl_Fact[[#This Row],[GoodMadeBiscuits]])</f>
        <v>294</v>
      </c>
      <c r="M3393" s="5">
        <f>IF(tbl_Fact[[#This Row],[Operating_Hours]]&gt;0,tbl_Fact[[#This Row],[Operating_Hours]]*51840,0)</f>
        <v>0</v>
      </c>
    </row>
    <row r="3394" spans="1:13" hidden="1" x14ac:dyDescent="0.2">
      <c r="A3394" t="s">
        <v>5</v>
      </c>
      <c r="B3394" s="1">
        <v>44395.870648148149</v>
      </c>
      <c r="C3394" s="1">
        <v>44395.870752314811</v>
      </c>
      <c r="D3394">
        <v>0.15000000596046401</v>
      </c>
      <c r="E3394">
        <v>0</v>
      </c>
      <c r="F3394">
        <v>413</v>
      </c>
      <c r="G3394" t="s">
        <v>43</v>
      </c>
      <c r="H3394" t="s">
        <v>27</v>
      </c>
      <c r="I3394">
        <f>tbl_Fact[[#This Row],[Duration]] / 60</f>
        <v>2.5000000993410667E-3</v>
      </c>
      <c r="J3394">
        <f>IF(OR(G3394="Run Time", G3394="CC (Changeover Cleaning)"), I3394, 0)</f>
        <v>2.5000000993410667E-3</v>
      </c>
      <c r="K3394">
        <f>IF(G3394&lt;&gt;"PM (Maintenance)", I3394, 0)</f>
        <v>2.5000000993410667E-3</v>
      </c>
      <c r="L3394" s="5">
        <f>MAX(tbl_Fact[[#This Row],[TotalBiscuitsMade]],tbl_Fact[[#This Row],[GoodMadeBiscuits]])</f>
        <v>413</v>
      </c>
      <c r="M3394" s="5">
        <f>IF(tbl_Fact[[#This Row],[Operating_Hours]]&gt;0,tbl_Fact[[#This Row],[Operating_Hours]]*51840,0)</f>
        <v>129.60000514984088</v>
      </c>
    </row>
    <row r="3395" spans="1:13" hidden="1" x14ac:dyDescent="0.2">
      <c r="A3395" t="s">
        <v>5</v>
      </c>
      <c r="B3395" s="1">
        <v>44395.870752314811</v>
      </c>
      <c r="C3395" s="1">
        <v>44395.871041666665</v>
      </c>
      <c r="D3395">
        <v>0.41666665673255898</v>
      </c>
      <c r="E3395">
        <v>0</v>
      </c>
      <c r="F3395">
        <v>316</v>
      </c>
      <c r="G3395" t="s">
        <v>44</v>
      </c>
      <c r="H3395" t="s">
        <v>27</v>
      </c>
      <c r="I3395">
        <f>tbl_Fact[[#This Row],[Duration]] / 60</f>
        <v>6.9444442788759832E-3</v>
      </c>
      <c r="J3395">
        <f>IF(OR(G3395="Run Time", G3395="CC (Changeover Cleaning)"), I3395, 0)</f>
        <v>0</v>
      </c>
      <c r="K3395">
        <f>IF(G3395&lt;&gt;"PM (Maintenance)", I3395, 0)</f>
        <v>6.9444442788759832E-3</v>
      </c>
      <c r="L3395" s="5">
        <f>MAX(tbl_Fact[[#This Row],[TotalBiscuitsMade]],tbl_Fact[[#This Row],[GoodMadeBiscuits]])</f>
        <v>316</v>
      </c>
      <c r="M3395" s="5">
        <f>IF(tbl_Fact[[#This Row],[Operating_Hours]]&gt;0,tbl_Fact[[#This Row],[Operating_Hours]]*51840,0)</f>
        <v>0</v>
      </c>
    </row>
    <row r="3396" spans="1:13" hidden="1" x14ac:dyDescent="0.2">
      <c r="A3396" t="s">
        <v>5</v>
      </c>
      <c r="B3396" s="1">
        <v>44395.871041666665</v>
      </c>
      <c r="C3396" s="1">
        <v>44395.871157407404</v>
      </c>
      <c r="D3396">
        <v>0.16666667163372001</v>
      </c>
      <c r="E3396">
        <v>0</v>
      </c>
      <c r="F3396">
        <v>68</v>
      </c>
      <c r="G3396" t="s">
        <v>43</v>
      </c>
      <c r="H3396" t="s">
        <v>27</v>
      </c>
      <c r="I3396">
        <f>tbl_Fact[[#This Row],[Duration]] / 60</f>
        <v>2.7777778605620001E-3</v>
      </c>
      <c r="J3396">
        <f>IF(OR(G3396="Run Time", G3396="CC (Changeover Cleaning)"), I3396, 0)</f>
        <v>2.7777778605620001E-3</v>
      </c>
      <c r="K3396">
        <f>IF(G3396&lt;&gt;"PM (Maintenance)", I3396, 0)</f>
        <v>2.7777778605620001E-3</v>
      </c>
      <c r="L3396" s="5">
        <f>MAX(tbl_Fact[[#This Row],[TotalBiscuitsMade]],tbl_Fact[[#This Row],[GoodMadeBiscuits]])</f>
        <v>68</v>
      </c>
      <c r="M3396" s="5">
        <f>IF(tbl_Fact[[#This Row],[Operating_Hours]]&gt;0,tbl_Fact[[#This Row],[Operating_Hours]]*51840,0)</f>
        <v>144.00000429153408</v>
      </c>
    </row>
    <row r="3397" spans="1:13" hidden="1" x14ac:dyDescent="0.2">
      <c r="A3397" t="s">
        <v>5</v>
      </c>
      <c r="B3397" s="1">
        <v>44395.871157407404</v>
      </c>
      <c r="C3397" s="1">
        <v>44395.871412037035</v>
      </c>
      <c r="D3397">
        <v>0.36666667461395303</v>
      </c>
      <c r="E3397">
        <v>0</v>
      </c>
      <c r="F3397">
        <v>377</v>
      </c>
      <c r="G3397" t="s">
        <v>44</v>
      </c>
      <c r="H3397" t="s">
        <v>27</v>
      </c>
      <c r="I3397">
        <f>tbl_Fact[[#This Row],[Duration]] / 60</f>
        <v>6.1111112435658834E-3</v>
      </c>
      <c r="J3397">
        <f>IF(OR(G3397="Run Time", G3397="CC (Changeover Cleaning)"), I3397, 0)</f>
        <v>0</v>
      </c>
      <c r="K3397">
        <f>IF(G3397&lt;&gt;"PM (Maintenance)", I3397, 0)</f>
        <v>6.1111112435658834E-3</v>
      </c>
      <c r="L3397" s="5">
        <f>MAX(tbl_Fact[[#This Row],[TotalBiscuitsMade]],tbl_Fact[[#This Row],[GoodMadeBiscuits]])</f>
        <v>377</v>
      </c>
      <c r="M3397" s="5">
        <f>IF(tbl_Fact[[#This Row],[Operating_Hours]]&gt;0,tbl_Fact[[#This Row],[Operating_Hours]]*51840,0)</f>
        <v>0</v>
      </c>
    </row>
    <row r="3398" spans="1:13" hidden="1" x14ac:dyDescent="0.2">
      <c r="A3398" t="s">
        <v>5</v>
      </c>
      <c r="B3398" s="1">
        <v>44395.871412037035</v>
      </c>
      <c r="C3398" s="1">
        <v>44395.871527777781</v>
      </c>
      <c r="D3398">
        <v>0.16666667163372001</v>
      </c>
      <c r="E3398">
        <v>0</v>
      </c>
      <c r="F3398">
        <v>104</v>
      </c>
      <c r="G3398" t="s">
        <v>43</v>
      </c>
      <c r="H3398" t="s">
        <v>27</v>
      </c>
      <c r="I3398">
        <f>tbl_Fact[[#This Row],[Duration]] / 60</f>
        <v>2.7777778605620001E-3</v>
      </c>
      <c r="J3398">
        <f>IF(OR(G3398="Run Time", G3398="CC (Changeover Cleaning)"), I3398, 0)</f>
        <v>2.7777778605620001E-3</v>
      </c>
      <c r="K3398">
        <f>IF(G3398&lt;&gt;"PM (Maintenance)", I3398, 0)</f>
        <v>2.7777778605620001E-3</v>
      </c>
      <c r="L3398" s="5">
        <f>MAX(tbl_Fact[[#This Row],[TotalBiscuitsMade]],tbl_Fact[[#This Row],[GoodMadeBiscuits]])</f>
        <v>104</v>
      </c>
      <c r="M3398" s="5">
        <f>IF(tbl_Fact[[#This Row],[Operating_Hours]]&gt;0,tbl_Fact[[#This Row],[Operating_Hours]]*51840,0)</f>
        <v>144.00000429153408</v>
      </c>
    </row>
    <row r="3399" spans="1:13" hidden="1" x14ac:dyDescent="0.2">
      <c r="A3399" t="s">
        <v>5</v>
      </c>
      <c r="B3399" s="1">
        <v>44395.871527777781</v>
      </c>
      <c r="C3399" s="1">
        <v>44395.871793981481</v>
      </c>
      <c r="D3399">
        <v>0.38333332538604697</v>
      </c>
      <c r="E3399">
        <v>0</v>
      </c>
      <c r="F3399">
        <v>359</v>
      </c>
      <c r="G3399" t="s">
        <v>44</v>
      </c>
      <c r="H3399" t="s">
        <v>27</v>
      </c>
      <c r="I3399">
        <f>tbl_Fact[[#This Row],[Duration]] / 60</f>
        <v>6.3888887564341164E-3</v>
      </c>
      <c r="J3399">
        <f>IF(OR(G3399="Run Time", G3399="CC (Changeover Cleaning)"), I3399, 0)</f>
        <v>0</v>
      </c>
      <c r="K3399">
        <f>IF(G3399&lt;&gt;"PM (Maintenance)", I3399, 0)</f>
        <v>6.3888887564341164E-3</v>
      </c>
      <c r="L3399" s="5">
        <f>MAX(tbl_Fact[[#This Row],[TotalBiscuitsMade]],tbl_Fact[[#This Row],[GoodMadeBiscuits]])</f>
        <v>359</v>
      </c>
      <c r="M3399" s="5">
        <f>IF(tbl_Fact[[#This Row],[Operating_Hours]]&gt;0,tbl_Fact[[#This Row],[Operating_Hours]]*51840,0)</f>
        <v>0</v>
      </c>
    </row>
    <row r="3400" spans="1:13" hidden="1" x14ac:dyDescent="0.2">
      <c r="A3400" t="s">
        <v>5</v>
      </c>
      <c r="B3400" s="1">
        <v>44395.871793981481</v>
      </c>
      <c r="C3400" s="1">
        <v>44395.871898148151</v>
      </c>
      <c r="D3400">
        <v>0.15000000596046401</v>
      </c>
      <c r="E3400">
        <v>0</v>
      </c>
      <c r="F3400">
        <v>341</v>
      </c>
      <c r="G3400" t="s">
        <v>43</v>
      </c>
      <c r="H3400" t="s">
        <v>27</v>
      </c>
      <c r="I3400">
        <f>tbl_Fact[[#This Row],[Duration]] / 60</f>
        <v>2.5000000993410667E-3</v>
      </c>
      <c r="J3400">
        <f>IF(OR(G3400="Run Time", G3400="CC (Changeover Cleaning)"), I3400, 0)</f>
        <v>2.5000000993410667E-3</v>
      </c>
      <c r="K3400">
        <f>IF(G3400&lt;&gt;"PM (Maintenance)", I3400, 0)</f>
        <v>2.5000000993410667E-3</v>
      </c>
      <c r="L3400" s="5">
        <f>MAX(tbl_Fact[[#This Row],[TotalBiscuitsMade]],tbl_Fact[[#This Row],[GoodMadeBiscuits]])</f>
        <v>341</v>
      </c>
      <c r="M3400" s="5">
        <f>IF(tbl_Fact[[#This Row],[Operating_Hours]]&gt;0,tbl_Fact[[#This Row],[Operating_Hours]]*51840,0)</f>
        <v>129.60000514984088</v>
      </c>
    </row>
    <row r="3401" spans="1:13" hidden="1" x14ac:dyDescent="0.2">
      <c r="A3401" t="s">
        <v>5</v>
      </c>
      <c r="B3401" s="1">
        <v>44395.871898148151</v>
      </c>
      <c r="C3401" s="1">
        <v>44395.908645833333</v>
      </c>
      <c r="D3401">
        <v>52.916667938232401</v>
      </c>
      <c r="E3401">
        <v>0</v>
      </c>
      <c r="F3401">
        <v>291</v>
      </c>
      <c r="G3401" t="s">
        <v>44</v>
      </c>
      <c r="H3401" t="s">
        <v>27</v>
      </c>
      <c r="I3401">
        <f>tbl_Fact[[#This Row],[Duration]] / 60</f>
        <v>0.88194446563720663</v>
      </c>
      <c r="J3401">
        <f>IF(OR(G3401="Run Time", G3401="CC (Changeover Cleaning)"), I3401, 0)</f>
        <v>0</v>
      </c>
      <c r="K3401">
        <f>IF(G3401&lt;&gt;"PM (Maintenance)", I3401, 0)</f>
        <v>0.88194446563720663</v>
      </c>
      <c r="L3401" s="5">
        <f>MAX(tbl_Fact[[#This Row],[TotalBiscuitsMade]],tbl_Fact[[#This Row],[GoodMadeBiscuits]])</f>
        <v>291</v>
      </c>
      <c r="M3401" s="5">
        <f>IF(tbl_Fact[[#This Row],[Operating_Hours]]&gt;0,tbl_Fact[[#This Row],[Operating_Hours]]*51840,0)</f>
        <v>0</v>
      </c>
    </row>
    <row r="3402" spans="1:13" hidden="1" x14ac:dyDescent="0.2">
      <c r="A3402" t="s">
        <v>5</v>
      </c>
      <c r="B3402" s="1">
        <v>44395.908645833333</v>
      </c>
      <c r="C3402" s="1">
        <v>44395.908750000002</v>
      </c>
      <c r="D3402">
        <v>0.15000000596046401</v>
      </c>
      <c r="E3402">
        <v>0</v>
      </c>
      <c r="F3402">
        <v>353</v>
      </c>
      <c r="G3402" t="s">
        <v>43</v>
      </c>
      <c r="H3402" t="s">
        <v>27</v>
      </c>
      <c r="I3402">
        <f>tbl_Fact[[#This Row],[Duration]] / 60</f>
        <v>2.5000000993410667E-3</v>
      </c>
      <c r="J3402">
        <f>IF(OR(G3402="Run Time", G3402="CC (Changeover Cleaning)"), I3402, 0)</f>
        <v>2.5000000993410667E-3</v>
      </c>
      <c r="K3402">
        <f>IF(G3402&lt;&gt;"PM (Maintenance)", I3402, 0)</f>
        <v>2.5000000993410667E-3</v>
      </c>
      <c r="L3402" s="5">
        <f>MAX(tbl_Fact[[#This Row],[TotalBiscuitsMade]],tbl_Fact[[#This Row],[GoodMadeBiscuits]])</f>
        <v>353</v>
      </c>
      <c r="M3402" s="5">
        <f>IF(tbl_Fact[[#This Row],[Operating_Hours]]&gt;0,tbl_Fact[[#This Row],[Operating_Hours]]*51840,0)</f>
        <v>129.60000514984088</v>
      </c>
    </row>
    <row r="3403" spans="1:13" hidden="1" x14ac:dyDescent="0.2">
      <c r="A3403" t="s">
        <v>5</v>
      </c>
      <c r="B3403" s="1">
        <v>44395.908750000002</v>
      </c>
      <c r="C3403" s="1">
        <v>44395.908773148149</v>
      </c>
      <c r="D3403">
        <v>3.3333335071802098E-2</v>
      </c>
      <c r="E3403">
        <v>0</v>
      </c>
      <c r="F3403">
        <v>356</v>
      </c>
      <c r="G3403" t="s">
        <v>44</v>
      </c>
      <c r="H3403" t="s">
        <v>27</v>
      </c>
      <c r="I3403">
        <f>tbl_Fact[[#This Row],[Duration]] / 60</f>
        <v>5.5555558453003495E-4</v>
      </c>
      <c r="J3403">
        <f>IF(OR(G3403="Run Time", G3403="CC (Changeover Cleaning)"), I3403, 0)</f>
        <v>0</v>
      </c>
      <c r="K3403">
        <f>IF(G3403&lt;&gt;"PM (Maintenance)", I3403, 0)</f>
        <v>5.5555558453003495E-4</v>
      </c>
      <c r="L3403" s="5">
        <f>MAX(tbl_Fact[[#This Row],[TotalBiscuitsMade]],tbl_Fact[[#This Row],[GoodMadeBiscuits]])</f>
        <v>356</v>
      </c>
      <c r="M3403" s="5">
        <f>IF(tbl_Fact[[#This Row],[Operating_Hours]]&gt;0,tbl_Fact[[#This Row],[Operating_Hours]]*51840,0)</f>
        <v>0</v>
      </c>
    </row>
    <row r="3404" spans="1:13" hidden="1" x14ac:dyDescent="0.2">
      <c r="A3404" t="s">
        <v>5</v>
      </c>
      <c r="B3404" s="1">
        <v>44395.908773148149</v>
      </c>
      <c r="C3404" s="1">
        <v>44395.908877314818</v>
      </c>
      <c r="D3404">
        <v>0.15000000596046401</v>
      </c>
      <c r="E3404">
        <v>0</v>
      </c>
      <c r="F3404">
        <v>65</v>
      </c>
      <c r="G3404" t="s">
        <v>43</v>
      </c>
      <c r="H3404" t="s">
        <v>27</v>
      </c>
      <c r="I3404">
        <f>tbl_Fact[[#This Row],[Duration]] / 60</f>
        <v>2.5000000993410667E-3</v>
      </c>
      <c r="J3404">
        <f>IF(OR(G3404="Run Time", G3404="CC (Changeover Cleaning)"), I3404, 0)</f>
        <v>2.5000000993410667E-3</v>
      </c>
      <c r="K3404">
        <f>IF(G3404&lt;&gt;"PM (Maintenance)", I3404, 0)</f>
        <v>2.5000000993410667E-3</v>
      </c>
      <c r="L3404" s="5">
        <f>MAX(tbl_Fact[[#This Row],[TotalBiscuitsMade]],tbl_Fact[[#This Row],[GoodMadeBiscuits]])</f>
        <v>65</v>
      </c>
      <c r="M3404" s="5">
        <f>IF(tbl_Fact[[#This Row],[Operating_Hours]]&gt;0,tbl_Fact[[#This Row],[Operating_Hours]]*51840,0)</f>
        <v>129.60000514984088</v>
      </c>
    </row>
    <row r="3405" spans="1:13" hidden="1" x14ac:dyDescent="0.2">
      <c r="A3405" t="s">
        <v>5</v>
      </c>
      <c r="B3405" s="1">
        <v>44395.908877314818</v>
      </c>
      <c r="C3405" s="1">
        <v>44395.909155092595</v>
      </c>
      <c r="D3405">
        <v>0.40000000596046398</v>
      </c>
      <c r="E3405">
        <v>0</v>
      </c>
      <c r="F3405">
        <v>169</v>
      </c>
      <c r="G3405" t="s">
        <v>44</v>
      </c>
      <c r="H3405" t="s">
        <v>27</v>
      </c>
      <c r="I3405">
        <f>tbl_Fact[[#This Row],[Duration]] / 60</f>
        <v>6.6666667660077328E-3</v>
      </c>
      <c r="J3405">
        <f>IF(OR(G3405="Run Time", G3405="CC (Changeover Cleaning)"), I3405, 0)</f>
        <v>0</v>
      </c>
      <c r="K3405">
        <f>IF(G3405&lt;&gt;"PM (Maintenance)", I3405, 0)</f>
        <v>6.6666667660077328E-3</v>
      </c>
      <c r="L3405" s="5">
        <f>MAX(tbl_Fact[[#This Row],[TotalBiscuitsMade]],tbl_Fact[[#This Row],[GoodMadeBiscuits]])</f>
        <v>169</v>
      </c>
      <c r="M3405" s="5">
        <f>IF(tbl_Fact[[#This Row],[Operating_Hours]]&gt;0,tbl_Fact[[#This Row],[Operating_Hours]]*51840,0)</f>
        <v>0</v>
      </c>
    </row>
    <row r="3406" spans="1:13" hidden="1" x14ac:dyDescent="0.2">
      <c r="A3406" t="s">
        <v>5</v>
      </c>
      <c r="B3406" s="1">
        <v>44395.909155092595</v>
      </c>
      <c r="C3406" s="1">
        <v>44395.909259259257</v>
      </c>
      <c r="D3406">
        <v>0.15000000596046401</v>
      </c>
      <c r="E3406">
        <v>0</v>
      </c>
      <c r="F3406">
        <v>430</v>
      </c>
      <c r="G3406" t="s">
        <v>43</v>
      </c>
      <c r="H3406" t="s">
        <v>27</v>
      </c>
      <c r="I3406">
        <f>tbl_Fact[[#This Row],[Duration]] / 60</f>
        <v>2.5000000993410667E-3</v>
      </c>
      <c r="J3406">
        <f>IF(OR(G3406="Run Time", G3406="CC (Changeover Cleaning)"), I3406, 0)</f>
        <v>2.5000000993410667E-3</v>
      </c>
      <c r="K3406">
        <f>IF(G3406&lt;&gt;"PM (Maintenance)", I3406, 0)</f>
        <v>2.5000000993410667E-3</v>
      </c>
      <c r="L3406" s="5">
        <f>MAX(tbl_Fact[[#This Row],[TotalBiscuitsMade]],tbl_Fact[[#This Row],[GoodMadeBiscuits]])</f>
        <v>430</v>
      </c>
      <c r="M3406" s="5">
        <f>IF(tbl_Fact[[#This Row],[Operating_Hours]]&gt;0,tbl_Fact[[#This Row],[Operating_Hours]]*51840,0)</f>
        <v>129.60000514984088</v>
      </c>
    </row>
    <row r="3407" spans="1:13" hidden="1" x14ac:dyDescent="0.2">
      <c r="A3407" t="s">
        <v>5</v>
      </c>
      <c r="B3407" s="1">
        <v>44395.909259259257</v>
      </c>
      <c r="C3407" s="1">
        <v>44395.909571759257</v>
      </c>
      <c r="D3407">
        <v>0.44999998807907099</v>
      </c>
      <c r="E3407">
        <v>0</v>
      </c>
      <c r="F3407">
        <v>79</v>
      </c>
      <c r="G3407" t="s">
        <v>44</v>
      </c>
      <c r="H3407" t="s">
        <v>27</v>
      </c>
      <c r="I3407">
        <f>tbl_Fact[[#This Row],[Duration]] / 60</f>
        <v>7.49999980131785E-3</v>
      </c>
      <c r="J3407">
        <f>IF(OR(G3407="Run Time", G3407="CC (Changeover Cleaning)"), I3407, 0)</f>
        <v>0</v>
      </c>
      <c r="K3407">
        <f>IF(G3407&lt;&gt;"PM (Maintenance)", I3407, 0)</f>
        <v>7.49999980131785E-3</v>
      </c>
      <c r="L3407" s="5">
        <f>MAX(tbl_Fact[[#This Row],[TotalBiscuitsMade]],tbl_Fact[[#This Row],[GoodMadeBiscuits]])</f>
        <v>79</v>
      </c>
      <c r="M3407" s="5">
        <f>IF(tbl_Fact[[#This Row],[Operating_Hours]]&gt;0,tbl_Fact[[#This Row],[Operating_Hours]]*51840,0)</f>
        <v>0</v>
      </c>
    </row>
    <row r="3408" spans="1:13" hidden="1" x14ac:dyDescent="0.2">
      <c r="A3408" t="s">
        <v>5</v>
      </c>
      <c r="B3408" s="1">
        <v>44395.909571759257</v>
      </c>
      <c r="C3408" s="1">
        <v>44395.909687500003</v>
      </c>
      <c r="D3408">
        <v>0.16666667163372001</v>
      </c>
      <c r="E3408">
        <v>0</v>
      </c>
      <c r="F3408">
        <v>441</v>
      </c>
      <c r="G3408" t="s">
        <v>43</v>
      </c>
      <c r="H3408" t="s">
        <v>27</v>
      </c>
      <c r="I3408">
        <f>tbl_Fact[[#This Row],[Duration]] / 60</f>
        <v>2.7777778605620001E-3</v>
      </c>
      <c r="J3408">
        <f>IF(OR(G3408="Run Time", G3408="CC (Changeover Cleaning)"), I3408, 0)</f>
        <v>2.7777778605620001E-3</v>
      </c>
      <c r="K3408">
        <f>IF(G3408&lt;&gt;"PM (Maintenance)", I3408, 0)</f>
        <v>2.7777778605620001E-3</v>
      </c>
      <c r="L3408" s="5">
        <f>MAX(tbl_Fact[[#This Row],[TotalBiscuitsMade]],tbl_Fact[[#This Row],[GoodMadeBiscuits]])</f>
        <v>441</v>
      </c>
      <c r="M3408" s="5">
        <f>IF(tbl_Fact[[#This Row],[Operating_Hours]]&gt;0,tbl_Fact[[#This Row],[Operating_Hours]]*51840,0)</f>
        <v>144.00000429153408</v>
      </c>
    </row>
    <row r="3409" spans="1:13" hidden="1" x14ac:dyDescent="0.2">
      <c r="A3409" t="s">
        <v>5</v>
      </c>
      <c r="B3409" s="1">
        <v>44395.909687500003</v>
      </c>
      <c r="C3409" s="1">
        <v>44395.90996527778</v>
      </c>
      <c r="D3409">
        <v>0.40000000596046398</v>
      </c>
      <c r="E3409">
        <v>0</v>
      </c>
      <c r="F3409">
        <v>406</v>
      </c>
      <c r="G3409" t="s">
        <v>44</v>
      </c>
      <c r="H3409" t="s">
        <v>27</v>
      </c>
      <c r="I3409">
        <f>tbl_Fact[[#This Row],[Duration]] / 60</f>
        <v>6.6666667660077328E-3</v>
      </c>
      <c r="J3409">
        <f>IF(OR(G3409="Run Time", G3409="CC (Changeover Cleaning)"), I3409, 0)</f>
        <v>0</v>
      </c>
      <c r="K3409">
        <f>IF(G3409&lt;&gt;"PM (Maintenance)", I3409, 0)</f>
        <v>6.6666667660077328E-3</v>
      </c>
      <c r="L3409" s="5">
        <f>MAX(tbl_Fact[[#This Row],[TotalBiscuitsMade]],tbl_Fact[[#This Row],[GoodMadeBiscuits]])</f>
        <v>406</v>
      </c>
      <c r="M3409" s="5">
        <f>IF(tbl_Fact[[#This Row],[Operating_Hours]]&gt;0,tbl_Fact[[#This Row],[Operating_Hours]]*51840,0)</f>
        <v>0</v>
      </c>
    </row>
    <row r="3410" spans="1:13" hidden="1" x14ac:dyDescent="0.2">
      <c r="A3410" t="s">
        <v>5</v>
      </c>
      <c r="B3410" s="1">
        <v>44395.90996527778</v>
      </c>
      <c r="C3410" s="1">
        <v>44395.910069444442</v>
      </c>
      <c r="D3410">
        <v>0.15000000596046401</v>
      </c>
      <c r="E3410">
        <v>0</v>
      </c>
      <c r="F3410">
        <v>265</v>
      </c>
      <c r="G3410" t="s">
        <v>43</v>
      </c>
      <c r="H3410" t="s">
        <v>27</v>
      </c>
      <c r="I3410">
        <f>tbl_Fact[[#This Row],[Duration]] / 60</f>
        <v>2.5000000993410667E-3</v>
      </c>
      <c r="J3410">
        <f>IF(OR(G3410="Run Time", G3410="CC (Changeover Cleaning)"), I3410, 0)</f>
        <v>2.5000000993410667E-3</v>
      </c>
      <c r="K3410">
        <f>IF(G3410&lt;&gt;"PM (Maintenance)", I3410, 0)</f>
        <v>2.5000000993410667E-3</v>
      </c>
      <c r="L3410" s="5">
        <f>MAX(tbl_Fact[[#This Row],[TotalBiscuitsMade]],tbl_Fact[[#This Row],[GoodMadeBiscuits]])</f>
        <v>265</v>
      </c>
      <c r="M3410" s="5">
        <f>IF(tbl_Fact[[#This Row],[Operating_Hours]]&gt;0,tbl_Fact[[#This Row],[Operating_Hours]]*51840,0)</f>
        <v>129.60000514984088</v>
      </c>
    </row>
    <row r="3411" spans="1:13" hidden="1" x14ac:dyDescent="0.2">
      <c r="A3411" t="s">
        <v>5</v>
      </c>
      <c r="B3411" s="1">
        <v>44395.910069444442</v>
      </c>
      <c r="C3411" s="1">
        <v>44395.91033564815</v>
      </c>
      <c r="D3411">
        <v>0.38333332538604697</v>
      </c>
      <c r="E3411">
        <v>0</v>
      </c>
      <c r="F3411">
        <v>473</v>
      </c>
      <c r="G3411" t="s">
        <v>44</v>
      </c>
      <c r="H3411" t="s">
        <v>27</v>
      </c>
      <c r="I3411">
        <f>tbl_Fact[[#This Row],[Duration]] / 60</f>
        <v>6.3888887564341164E-3</v>
      </c>
      <c r="J3411">
        <f>IF(OR(G3411="Run Time", G3411="CC (Changeover Cleaning)"), I3411, 0)</f>
        <v>0</v>
      </c>
      <c r="K3411">
        <f>IF(G3411&lt;&gt;"PM (Maintenance)", I3411, 0)</f>
        <v>6.3888887564341164E-3</v>
      </c>
      <c r="L3411" s="5">
        <f>MAX(tbl_Fact[[#This Row],[TotalBiscuitsMade]],tbl_Fact[[#This Row],[GoodMadeBiscuits]])</f>
        <v>473</v>
      </c>
      <c r="M3411" s="5">
        <f>IF(tbl_Fact[[#This Row],[Operating_Hours]]&gt;0,tbl_Fact[[#This Row],[Operating_Hours]]*51840,0)</f>
        <v>0</v>
      </c>
    </row>
    <row r="3412" spans="1:13" hidden="1" x14ac:dyDescent="0.2">
      <c r="A3412" t="s">
        <v>5</v>
      </c>
      <c r="B3412" s="1">
        <v>44395.91033564815</v>
      </c>
      <c r="C3412" s="1">
        <v>44395.910451388889</v>
      </c>
      <c r="D3412">
        <v>0.16666667163372001</v>
      </c>
      <c r="E3412">
        <v>0</v>
      </c>
      <c r="F3412">
        <v>272</v>
      </c>
      <c r="G3412" t="s">
        <v>43</v>
      </c>
      <c r="H3412" t="s">
        <v>27</v>
      </c>
      <c r="I3412">
        <f>tbl_Fact[[#This Row],[Duration]] / 60</f>
        <v>2.7777778605620001E-3</v>
      </c>
      <c r="J3412">
        <f>IF(OR(G3412="Run Time", G3412="CC (Changeover Cleaning)"), I3412, 0)</f>
        <v>2.7777778605620001E-3</v>
      </c>
      <c r="K3412">
        <f>IF(G3412&lt;&gt;"PM (Maintenance)", I3412, 0)</f>
        <v>2.7777778605620001E-3</v>
      </c>
      <c r="L3412" s="5">
        <f>MAX(tbl_Fact[[#This Row],[TotalBiscuitsMade]],tbl_Fact[[#This Row],[GoodMadeBiscuits]])</f>
        <v>272</v>
      </c>
      <c r="M3412" s="5">
        <f>IF(tbl_Fact[[#This Row],[Operating_Hours]]&gt;0,tbl_Fact[[#This Row],[Operating_Hours]]*51840,0)</f>
        <v>144.00000429153408</v>
      </c>
    </row>
    <row r="3413" spans="1:13" hidden="1" x14ac:dyDescent="0.2">
      <c r="A3413" t="s">
        <v>5</v>
      </c>
      <c r="B3413" s="1">
        <v>44395.910451388889</v>
      </c>
      <c r="C3413" s="1">
        <v>44395.910717592589</v>
      </c>
      <c r="D3413">
        <v>0.38333332538604697</v>
      </c>
      <c r="E3413">
        <v>0</v>
      </c>
      <c r="F3413">
        <v>328</v>
      </c>
      <c r="G3413" t="s">
        <v>44</v>
      </c>
      <c r="H3413" t="s">
        <v>27</v>
      </c>
      <c r="I3413">
        <f>tbl_Fact[[#This Row],[Duration]] / 60</f>
        <v>6.3888887564341164E-3</v>
      </c>
      <c r="J3413">
        <f>IF(OR(G3413="Run Time", G3413="CC (Changeover Cleaning)"), I3413, 0)</f>
        <v>0</v>
      </c>
      <c r="K3413">
        <f>IF(G3413&lt;&gt;"PM (Maintenance)", I3413, 0)</f>
        <v>6.3888887564341164E-3</v>
      </c>
      <c r="L3413" s="5">
        <f>MAX(tbl_Fact[[#This Row],[TotalBiscuitsMade]],tbl_Fact[[#This Row],[GoodMadeBiscuits]])</f>
        <v>328</v>
      </c>
      <c r="M3413" s="5">
        <f>IF(tbl_Fact[[#This Row],[Operating_Hours]]&gt;0,tbl_Fact[[#This Row],[Operating_Hours]]*51840,0)</f>
        <v>0</v>
      </c>
    </row>
    <row r="3414" spans="1:13" hidden="1" x14ac:dyDescent="0.2">
      <c r="A3414" t="s">
        <v>5</v>
      </c>
      <c r="B3414" s="1">
        <v>44395.910717592589</v>
      </c>
      <c r="C3414" s="1">
        <v>44395.910833333335</v>
      </c>
      <c r="D3414">
        <v>0.16666667163372001</v>
      </c>
      <c r="E3414">
        <v>0</v>
      </c>
      <c r="F3414">
        <v>335</v>
      </c>
      <c r="G3414" t="s">
        <v>43</v>
      </c>
      <c r="H3414" t="s">
        <v>27</v>
      </c>
      <c r="I3414">
        <f>tbl_Fact[[#This Row],[Duration]] / 60</f>
        <v>2.7777778605620001E-3</v>
      </c>
      <c r="J3414">
        <f>IF(OR(G3414="Run Time", G3414="CC (Changeover Cleaning)"), I3414, 0)</f>
        <v>2.7777778605620001E-3</v>
      </c>
      <c r="K3414">
        <f>IF(G3414&lt;&gt;"PM (Maintenance)", I3414, 0)</f>
        <v>2.7777778605620001E-3</v>
      </c>
      <c r="L3414" s="5">
        <f>MAX(tbl_Fact[[#This Row],[TotalBiscuitsMade]],tbl_Fact[[#This Row],[GoodMadeBiscuits]])</f>
        <v>335</v>
      </c>
      <c r="M3414" s="5">
        <f>IF(tbl_Fact[[#This Row],[Operating_Hours]]&gt;0,tbl_Fact[[#This Row],[Operating_Hours]]*51840,0)</f>
        <v>144.00000429153408</v>
      </c>
    </row>
    <row r="3415" spans="1:13" hidden="1" x14ac:dyDescent="0.2">
      <c r="A3415" t="s">
        <v>5</v>
      </c>
      <c r="B3415" s="1">
        <v>44395.910833333335</v>
      </c>
      <c r="C3415" s="1">
        <v>44395.911134259259</v>
      </c>
      <c r="D3415">
        <v>0.43333333730697599</v>
      </c>
      <c r="E3415">
        <v>0</v>
      </c>
      <c r="F3415">
        <v>36</v>
      </c>
      <c r="G3415" t="s">
        <v>44</v>
      </c>
      <c r="H3415" t="s">
        <v>27</v>
      </c>
      <c r="I3415">
        <f>tbl_Fact[[#This Row],[Duration]] / 60</f>
        <v>7.2222222884495996E-3</v>
      </c>
      <c r="J3415">
        <f>IF(OR(G3415="Run Time", G3415="CC (Changeover Cleaning)"), I3415, 0)</f>
        <v>0</v>
      </c>
      <c r="K3415">
        <f>IF(G3415&lt;&gt;"PM (Maintenance)", I3415, 0)</f>
        <v>7.2222222884495996E-3</v>
      </c>
      <c r="L3415" s="5">
        <f>MAX(tbl_Fact[[#This Row],[TotalBiscuitsMade]],tbl_Fact[[#This Row],[GoodMadeBiscuits]])</f>
        <v>36</v>
      </c>
      <c r="M3415" s="5">
        <f>IF(tbl_Fact[[#This Row],[Operating_Hours]]&gt;0,tbl_Fact[[#This Row],[Operating_Hours]]*51840,0)</f>
        <v>0</v>
      </c>
    </row>
    <row r="3416" spans="1:13" hidden="1" x14ac:dyDescent="0.2">
      <c r="A3416" t="s">
        <v>5</v>
      </c>
      <c r="B3416" s="1">
        <v>44395.911134259259</v>
      </c>
      <c r="C3416" s="1">
        <v>44395.911238425928</v>
      </c>
      <c r="D3416">
        <v>0.15000000596046401</v>
      </c>
      <c r="E3416">
        <v>0</v>
      </c>
      <c r="F3416">
        <v>56</v>
      </c>
      <c r="G3416" t="s">
        <v>43</v>
      </c>
      <c r="H3416" t="s">
        <v>27</v>
      </c>
      <c r="I3416">
        <f>tbl_Fact[[#This Row],[Duration]] / 60</f>
        <v>2.5000000993410667E-3</v>
      </c>
      <c r="J3416">
        <f>IF(OR(G3416="Run Time", G3416="CC (Changeover Cleaning)"), I3416, 0)</f>
        <v>2.5000000993410667E-3</v>
      </c>
      <c r="K3416">
        <f>IF(G3416&lt;&gt;"PM (Maintenance)", I3416, 0)</f>
        <v>2.5000000993410667E-3</v>
      </c>
      <c r="L3416" s="5">
        <f>MAX(tbl_Fact[[#This Row],[TotalBiscuitsMade]],tbl_Fact[[#This Row],[GoodMadeBiscuits]])</f>
        <v>56</v>
      </c>
      <c r="M3416" s="5">
        <f>IF(tbl_Fact[[#This Row],[Operating_Hours]]&gt;0,tbl_Fact[[#This Row],[Operating_Hours]]*51840,0)</f>
        <v>129.60000514984088</v>
      </c>
    </row>
    <row r="3417" spans="1:13" hidden="1" x14ac:dyDescent="0.2">
      <c r="A3417" t="s">
        <v>5</v>
      </c>
      <c r="B3417" s="1">
        <v>44395.911238425928</v>
      </c>
      <c r="C3417" s="1">
        <v>44395.911249999997</v>
      </c>
      <c r="D3417">
        <v>1.6666667535901101E-2</v>
      </c>
      <c r="E3417">
        <v>0</v>
      </c>
      <c r="F3417">
        <v>145</v>
      </c>
      <c r="G3417" t="s">
        <v>44</v>
      </c>
      <c r="H3417" t="s">
        <v>27</v>
      </c>
      <c r="I3417">
        <f>tbl_Fact[[#This Row],[Duration]] / 60</f>
        <v>2.7777779226501834E-4</v>
      </c>
      <c r="J3417">
        <f>IF(OR(G3417="Run Time", G3417="CC (Changeover Cleaning)"), I3417, 0)</f>
        <v>0</v>
      </c>
      <c r="K3417">
        <f>IF(G3417&lt;&gt;"PM (Maintenance)", I3417, 0)</f>
        <v>2.7777779226501834E-4</v>
      </c>
      <c r="L3417" s="5">
        <f>MAX(tbl_Fact[[#This Row],[TotalBiscuitsMade]],tbl_Fact[[#This Row],[GoodMadeBiscuits]])</f>
        <v>145</v>
      </c>
      <c r="M3417" s="5">
        <f>IF(tbl_Fact[[#This Row],[Operating_Hours]]&gt;0,tbl_Fact[[#This Row],[Operating_Hours]]*51840,0)</f>
        <v>0</v>
      </c>
    </row>
    <row r="3418" spans="1:13" hidden="1" x14ac:dyDescent="0.2">
      <c r="A3418" t="s">
        <v>5</v>
      </c>
      <c r="B3418" s="1">
        <v>44395.911249999997</v>
      </c>
      <c r="C3418" s="1">
        <v>44395.911354166667</v>
      </c>
      <c r="D3418">
        <v>0.15000000596046401</v>
      </c>
      <c r="E3418">
        <v>0</v>
      </c>
      <c r="F3418">
        <v>362</v>
      </c>
      <c r="G3418" t="s">
        <v>43</v>
      </c>
      <c r="H3418" t="s">
        <v>27</v>
      </c>
      <c r="I3418">
        <f>tbl_Fact[[#This Row],[Duration]] / 60</f>
        <v>2.5000000993410667E-3</v>
      </c>
      <c r="J3418">
        <f>IF(OR(G3418="Run Time", G3418="CC (Changeover Cleaning)"), I3418, 0)</f>
        <v>2.5000000993410667E-3</v>
      </c>
      <c r="K3418">
        <f>IF(G3418&lt;&gt;"PM (Maintenance)", I3418, 0)</f>
        <v>2.5000000993410667E-3</v>
      </c>
      <c r="L3418" s="5">
        <f>MAX(tbl_Fact[[#This Row],[TotalBiscuitsMade]],tbl_Fact[[#This Row],[GoodMadeBiscuits]])</f>
        <v>362</v>
      </c>
      <c r="M3418" s="5">
        <f>IF(tbl_Fact[[#This Row],[Operating_Hours]]&gt;0,tbl_Fact[[#This Row],[Operating_Hours]]*51840,0)</f>
        <v>129.60000514984088</v>
      </c>
    </row>
    <row r="3419" spans="1:13" hidden="1" x14ac:dyDescent="0.2">
      <c r="A3419" t="s">
        <v>5</v>
      </c>
      <c r="B3419" s="1">
        <v>44395.911354166667</v>
      </c>
      <c r="C3419" s="1">
        <v>44395.911759259259</v>
      </c>
      <c r="D3419">
        <v>0.58333331346511796</v>
      </c>
      <c r="E3419">
        <v>0</v>
      </c>
      <c r="F3419">
        <v>282</v>
      </c>
      <c r="G3419" t="s">
        <v>44</v>
      </c>
      <c r="H3419" t="s">
        <v>27</v>
      </c>
      <c r="I3419">
        <f>tbl_Fact[[#This Row],[Duration]] / 60</f>
        <v>9.7222218910852989E-3</v>
      </c>
      <c r="J3419">
        <f>IF(OR(G3419="Run Time", G3419="CC (Changeover Cleaning)"), I3419, 0)</f>
        <v>0</v>
      </c>
      <c r="K3419">
        <f>IF(G3419&lt;&gt;"PM (Maintenance)", I3419, 0)</f>
        <v>9.7222218910852989E-3</v>
      </c>
      <c r="L3419" s="5">
        <f>MAX(tbl_Fact[[#This Row],[TotalBiscuitsMade]],tbl_Fact[[#This Row],[GoodMadeBiscuits]])</f>
        <v>282</v>
      </c>
      <c r="M3419" s="5">
        <f>IF(tbl_Fact[[#This Row],[Operating_Hours]]&gt;0,tbl_Fact[[#This Row],[Operating_Hours]]*51840,0)</f>
        <v>0</v>
      </c>
    </row>
    <row r="3420" spans="1:13" hidden="1" x14ac:dyDescent="0.2">
      <c r="A3420" t="s">
        <v>5</v>
      </c>
      <c r="B3420" s="1">
        <v>44395.911759259259</v>
      </c>
      <c r="C3420" s="1">
        <v>44395.911863425928</v>
      </c>
      <c r="D3420">
        <v>0.15000000596046401</v>
      </c>
      <c r="E3420">
        <v>0</v>
      </c>
      <c r="F3420">
        <v>411</v>
      </c>
      <c r="G3420" t="s">
        <v>43</v>
      </c>
      <c r="H3420" t="s">
        <v>27</v>
      </c>
      <c r="I3420">
        <f>tbl_Fact[[#This Row],[Duration]] / 60</f>
        <v>2.5000000993410667E-3</v>
      </c>
      <c r="J3420">
        <f>IF(OR(G3420="Run Time", G3420="CC (Changeover Cleaning)"), I3420, 0)</f>
        <v>2.5000000993410667E-3</v>
      </c>
      <c r="K3420">
        <f>IF(G3420&lt;&gt;"PM (Maintenance)", I3420, 0)</f>
        <v>2.5000000993410667E-3</v>
      </c>
      <c r="L3420" s="5">
        <f>MAX(tbl_Fact[[#This Row],[TotalBiscuitsMade]],tbl_Fact[[#This Row],[GoodMadeBiscuits]])</f>
        <v>411</v>
      </c>
      <c r="M3420" s="5">
        <f>IF(tbl_Fact[[#This Row],[Operating_Hours]]&gt;0,tbl_Fact[[#This Row],[Operating_Hours]]*51840,0)</f>
        <v>129.60000514984088</v>
      </c>
    </row>
    <row r="3421" spans="1:13" hidden="1" x14ac:dyDescent="0.2">
      <c r="A3421" t="s">
        <v>5</v>
      </c>
      <c r="B3421" s="1">
        <v>44395.911863425928</v>
      </c>
      <c r="C3421" s="1">
        <v>44395.912129629629</v>
      </c>
      <c r="D3421">
        <v>0.38333332538604697</v>
      </c>
      <c r="E3421">
        <v>0</v>
      </c>
      <c r="F3421">
        <v>379</v>
      </c>
      <c r="G3421" t="s">
        <v>44</v>
      </c>
      <c r="H3421" t="s">
        <v>27</v>
      </c>
      <c r="I3421">
        <f>tbl_Fact[[#This Row],[Duration]] / 60</f>
        <v>6.3888887564341164E-3</v>
      </c>
      <c r="J3421">
        <f>IF(OR(G3421="Run Time", G3421="CC (Changeover Cleaning)"), I3421, 0)</f>
        <v>0</v>
      </c>
      <c r="K3421">
        <f>IF(G3421&lt;&gt;"PM (Maintenance)", I3421, 0)</f>
        <v>6.3888887564341164E-3</v>
      </c>
      <c r="L3421" s="5">
        <f>MAX(tbl_Fact[[#This Row],[TotalBiscuitsMade]],tbl_Fact[[#This Row],[GoodMadeBiscuits]])</f>
        <v>379</v>
      </c>
      <c r="M3421" s="5">
        <f>IF(tbl_Fact[[#This Row],[Operating_Hours]]&gt;0,tbl_Fact[[#This Row],[Operating_Hours]]*51840,0)</f>
        <v>0</v>
      </c>
    </row>
    <row r="3422" spans="1:13" hidden="1" x14ac:dyDescent="0.2">
      <c r="A3422" t="s">
        <v>5</v>
      </c>
      <c r="B3422" s="1">
        <v>44395.912129629629</v>
      </c>
      <c r="C3422" s="1">
        <v>44395.912233796298</v>
      </c>
      <c r="D3422">
        <v>0.15000000596046401</v>
      </c>
      <c r="E3422">
        <v>0</v>
      </c>
      <c r="F3422">
        <v>105</v>
      </c>
      <c r="G3422" t="s">
        <v>43</v>
      </c>
      <c r="H3422" t="s">
        <v>27</v>
      </c>
      <c r="I3422">
        <f>tbl_Fact[[#This Row],[Duration]] / 60</f>
        <v>2.5000000993410667E-3</v>
      </c>
      <c r="J3422">
        <f>IF(OR(G3422="Run Time", G3422="CC (Changeover Cleaning)"), I3422, 0)</f>
        <v>2.5000000993410667E-3</v>
      </c>
      <c r="K3422">
        <f>IF(G3422&lt;&gt;"PM (Maintenance)", I3422, 0)</f>
        <v>2.5000000993410667E-3</v>
      </c>
      <c r="L3422" s="5">
        <f>MAX(tbl_Fact[[#This Row],[TotalBiscuitsMade]],tbl_Fact[[#This Row],[GoodMadeBiscuits]])</f>
        <v>105</v>
      </c>
      <c r="M3422" s="5">
        <f>IF(tbl_Fact[[#This Row],[Operating_Hours]]&gt;0,tbl_Fact[[#This Row],[Operating_Hours]]*51840,0)</f>
        <v>129.60000514984088</v>
      </c>
    </row>
    <row r="3423" spans="1:13" hidden="1" x14ac:dyDescent="0.2">
      <c r="A3423" t="s">
        <v>5</v>
      </c>
      <c r="B3423" s="1">
        <v>44395.912233796298</v>
      </c>
      <c r="C3423" s="1">
        <v>44395.912291666667</v>
      </c>
      <c r="D3423">
        <v>8.3333335816860199E-2</v>
      </c>
      <c r="E3423">
        <v>0</v>
      </c>
      <c r="F3423">
        <v>237</v>
      </c>
      <c r="G3423" t="s">
        <v>44</v>
      </c>
      <c r="H3423" t="s">
        <v>27</v>
      </c>
      <c r="I3423">
        <f>tbl_Fact[[#This Row],[Duration]] / 60</f>
        <v>1.3888889302810033E-3</v>
      </c>
      <c r="J3423">
        <f>IF(OR(G3423="Run Time", G3423="CC (Changeover Cleaning)"), I3423, 0)</f>
        <v>0</v>
      </c>
      <c r="K3423">
        <f>IF(G3423&lt;&gt;"PM (Maintenance)", I3423, 0)</f>
        <v>1.3888889302810033E-3</v>
      </c>
      <c r="L3423" s="5">
        <f>MAX(tbl_Fact[[#This Row],[TotalBiscuitsMade]],tbl_Fact[[#This Row],[GoodMadeBiscuits]])</f>
        <v>237</v>
      </c>
      <c r="M3423" s="5">
        <f>IF(tbl_Fact[[#This Row],[Operating_Hours]]&gt;0,tbl_Fact[[#This Row],[Operating_Hours]]*51840,0)</f>
        <v>0</v>
      </c>
    </row>
    <row r="3424" spans="1:13" hidden="1" x14ac:dyDescent="0.2">
      <c r="A3424" t="s">
        <v>5</v>
      </c>
      <c r="B3424" s="1">
        <v>44395.912291666667</v>
      </c>
      <c r="C3424" s="1">
        <v>44395.912326388891</v>
      </c>
      <c r="D3424">
        <v>5.0000000745058101E-2</v>
      </c>
      <c r="E3424">
        <v>0</v>
      </c>
      <c r="F3424">
        <v>302</v>
      </c>
      <c r="G3424" t="s">
        <v>43</v>
      </c>
      <c r="H3424" t="s">
        <v>27</v>
      </c>
      <c r="I3424">
        <f>tbl_Fact[[#This Row],[Duration]] / 60</f>
        <v>8.3333334575096834E-4</v>
      </c>
      <c r="J3424">
        <f>IF(OR(G3424="Run Time", G3424="CC (Changeover Cleaning)"), I3424, 0)</f>
        <v>8.3333334575096834E-4</v>
      </c>
      <c r="K3424">
        <f>IF(G3424&lt;&gt;"PM (Maintenance)", I3424, 0)</f>
        <v>8.3333334575096834E-4</v>
      </c>
      <c r="L3424" s="5">
        <f>MAX(tbl_Fact[[#This Row],[TotalBiscuitsMade]],tbl_Fact[[#This Row],[GoodMadeBiscuits]])</f>
        <v>302</v>
      </c>
      <c r="M3424" s="5">
        <f>IF(tbl_Fact[[#This Row],[Operating_Hours]]&gt;0,tbl_Fact[[#This Row],[Operating_Hours]]*51840,0)</f>
        <v>43.200000643730199</v>
      </c>
    </row>
    <row r="3425" spans="1:13" hidden="1" x14ac:dyDescent="0.2">
      <c r="A3425" t="s">
        <v>5</v>
      </c>
      <c r="B3425" s="1">
        <v>44395.912326388891</v>
      </c>
      <c r="C3425" s="1">
        <v>44395.912546296298</v>
      </c>
      <c r="D3425">
        <v>0.31666666269302401</v>
      </c>
      <c r="E3425">
        <v>0</v>
      </c>
      <c r="F3425">
        <v>356</v>
      </c>
      <c r="G3425" t="s">
        <v>44</v>
      </c>
      <c r="H3425" t="s">
        <v>27</v>
      </c>
      <c r="I3425">
        <f>tbl_Fact[[#This Row],[Duration]] / 60</f>
        <v>5.2777777115504002E-3</v>
      </c>
      <c r="J3425">
        <f>IF(OR(G3425="Run Time", G3425="CC (Changeover Cleaning)"), I3425, 0)</f>
        <v>0</v>
      </c>
      <c r="K3425">
        <f>IF(G3425&lt;&gt;"PM (Maintenance)", I3425, 0)</f>
        <v>5.2777777115504002E-3</v>
      </c>
      <c r="L3425" s="5">
        <f>MAX(tbl_Fact[[#This Row],[TotalBiscuitsMade]],tbl_Fact[[#This Row],[GoodMadeBiscuits]])</f>
        <v>356</v>
      </c>
      <c r="M3425" s="5">
        <f>IF(tbl_Fact[[#This Row],[Operating_Hours]]&gt;0,tbl_Fact[[#This Row],[Operating_Hours]]*51840,0)</f>
        <v>0</v>
      </c>
    </row>
    <row r="3426" spans="1:13" hidden="1" x14ac:dyDescent="0.2">
      <c r="A3426" t="s">
        <v>5</v>
      </c>
      <c r="B3426" s="1">
        <v>44395.912546296298</v>
      </c>
      <c r="C3426" s="1">
        <v>44395.912569444445</v>
      </c>
      <c r="D3426">
        <v>3.3333335071802098E-2</v>
      </c>
      <c r="E3426">
        <v>0</v>
      </c>
      <c r="F3426">
        <v>410</v>
      </c>
      <c r="G3426" t="s">
        <v>43</v>
      </c>
      <c r="H3426" t="s">
        <v>27</v>
      </c>
      <c r="I3426">
        <f>tbl_Fact[[#This Row],[Duration]] / 60</f>
        <v>5.5555558453003495E-4</v>
      </c>
      <c r="J3426">
        <f>IF(OR(G3426="Run Time", G3426="CC (Changeover Cleaning)"), I3426, 0)</f>
        <v>5.5555558453003495E-4</v>
      </c>
      <c r="K3426">
        <f>IF(G3426&lt;&gt;"PM (Maintenance)", I3426, 0)</f>
        <v>5.5555558453003495E-4</v>
      </c>
      <c r="L3426" s="5">
        <f>MAX(tbl_Fact[[#This Row],[TotalBiscuitsMade]],tbl_Fact[[#This Row],[GoodMadeBiscuits]])</f>
        <v>410</v>
      </c>
      <c r="M3426" s="5">
        <f>IF(tbl_Fact[[#This Row],[Operating_Hours]]&gt;0,tbl_Fact[[#This Row],[Operating_Hours]]*51840,0)</f>
        <v>28.800001502037013</v>
      </c>
    </row>
    <row r="3427" spans="1:13" hidden="1" x14ac:dyDescent="0.2">
      <c r="A3427" t="s">
        <v>5</v>
      </c>
      <c r="B3427" s="1">
        <v>44395.912569444445</v>
      </c>
      <c r="C3427" s="1">
        <v>44395.912638888891</v>
      </c>
      <c r="D3427">
        <v>0.10000000149011599</v>
      </c>
      <c r="E3427">
        <v>0</v>
      </c>
      <c r="F3427">
        <v>440</v>
      </c>
      <c r="G3427" t="s">
        <v>44</v>
      </c>
      <c r="H3427" t="s">
        <v>27</v>
      </c>
      <c r="I3427">
        <f>tbl_Fact[[#This Row],[Duration]] / 60</f>
        <v>1.6666666915019332E-3</v>
      </c>
      <c r="J3427">
        <f>IF(OR(G3427="Run Time", G3427="CC (Changeover Cleaning)"), I3427, 0)</f>
        <v>0</v>
      </c>
      <c r="K3427">
        <f>IF(G3427&lt;&gt;"PM (Maintenance)", I3427, 0)</f>
        <v>1.6666666915019332E-3</v>
      </c>
      <c r="L3427" s="5">
        <f>MAX(tbl_Fact[[#This Row],[TotalBiscuitsMade]],tbl_Fact[[#This Row],[GoodMadeBiscuits]])</f>
        <v>440</v>
      </c>
      <c r="M3427" s="5">
        <f>IF(tbl_Fact[[#This Row],[Operating_Hours]]&gt;0,tbl_Fact[[#This Row],[Operating_Hours]]*51840,0)</f>
        <v>0</v>
      </c>
    </row>
    <row r="3428" spans="1:13" hidden="1" x14ac:dyDescent="0.2">
      <c r="A3428" t="s">
        <v>5</v>
      </c>
      <c r="B3428" s="1">
        <v>44395.912638888891</v>
      </c>
      <c r="C3428" s="1">
        <v>44395.912673611114</v>
      </c>
      <c r="D3428">
        <v>5.0000000745058101E-2</v>
      </c>
      <c r="E3428">
        <v>0</v>
      </c>
      <c r="F3428">
        <v>257</v>
      </c>
      <c r="G3428" t="s">
        <v>43</v>
      </c>
      <c r="H3428" t="s">
        <v>27</v>
      </c>
      <c r="I3428">
        <f>tbl_Fact[[#This Row],[Duration]] / 60</f>
        <v>8.3333334575096834E-4</v>
      </c>
      <c r="J3428">
        <f>IF(OR(G3428="Run Time", G3428="CC (Changeover Cleaning)"), I3428, 0)</f>
        <v>8.3333334575096834E-4</v>
      </c>
      <c r="K3428">
        <f>IF(G3428&lt;&gt;"PM (Maintenance)", I3428, 0)</f>
        <v>8.3333334575096834E-4</v>
      </c>
      <c r="L3428" s="5">
        <f>MAX(tbl_Fact[[#This Row],[TotalBiscuitsMade]],tbl_Fact[[#This Row],[GoodMadeBiscuits]])</f>
        <v>257</v>
      </c>
      <c r="M3428" s="5">
        <f>IF(tbl_Fact[[#This Row],[Operating_Hours]]&gt;0,tbl_Fact[[#This Row],[Operating_Hours]]*51840,0)</f>
        <v>43.200000643730199</v>
      </c>
    </row>
    <row r="3429" spans="1:13" hidden="1" x14ac:dyDescent="0.2">
      <c r="A3429" t="s">
        <v>5</v>
      </c>
      <c r="B3429" s="1">
        <v>44395.912673611114</v>
      </c>
      <c r="C3429" s="1">
        <v>44395.913715277777</v>
      </c>
      <c r="D3429">
        <v>1.5</v>
      </c>
      <c r="E3429">
        <v>0</v>
      </c>
      <c r="F3429">
        <v>242</v>
      </c>
      <c r="G3429" t="s">
        <v>44</v>
      </c>
      <c r="H3429" t="s">
        <v>27</v>
      </c>
      <c r="I3429">
        <f>tbl_Fact[[#This Row],[Duration]] / 60</f>
        <v>2.5000000000000001E-2</v>
      </c>
      <c r="J3429">
        <f>IF(OR(G3429="Run Time", G3429="CC (Changeover Cleaning)"), I3429, 0)</f>
        <v>0</v>
      </c>
      <c r="K3429">
        <f>IF(G3429&lt;&gt;"PM (Maintenance)", I3429, 0)</f>
        <v>2.5000000000000001E-2</v>
      </c>
      <c r="L3429" s="5">
        <f>MAX(tbl_Fact[[#This Row],[TotalBiscuitsMade]],tbl_Fact[[#This Row],[GoodMadeBiscuits]])</f>
        <v>242</v>
      </c>
      <c r="M3429" s="5">
        <f>IF(tbl_Fact[[#This Row],[Operating_Hours]]&gt;0,tbl_Fact[[#This Row],[Operating_Hours]]*51840,0)</f>
        <v>0</v>
      </c>
    </row>
    <row r="3430" spans="1:13" hidden="1" x14ac:dyDescent="0.2">
      <c r="A3430" t="s">
        <v>5</v>
      </c>
      <c r="B3430" s="1">
        <v>44395.913715277777</v>
      </c>
      <c r="C3430" s="1">
        <v>44395.940057870372</v>
      </c>
      <c r="D3430">
        <v>37.933334350585902</v>
      </c>
      <c r="E3430">
        <v>0</v>
      </c>
      <c r="F3430">
        <v>387</v>
      </c>
      <c r="G3430" t="s">
        <v>45</v>
      </c>
      <c r="H3430" t="s">
        <v>27</v>
      </c>
      <c r="I3430">
        <f>tbl_Fact[[#This Row],[Duration]] / 60</f>
        <v>0.63222223917643172</v>
      </c>
      <c r="J3430">
        <f>IF(OR(G3430="Run Time", G3430="CC (Changeover Cleaning)"), I3430, 0)</f>
        <v>0.63222223917643172</v>
      </c>
      <c r="K3430">
        <f>IF(G3430&lt;&gt;"PM (Maintenance)", I3430, 0)</f>
        <v>0.63222223917643172</v>
      </c>
      <c r="L3430" s="5">
        <f>MAX(tbl_Fact[[#This Row],[TotalBiscuitsMade]],tbl_Fact[[#This Row],[GoodMadeBiscuits]])</f>
        <v>387</v>
      </c>
      <c r="M3430" s="5">
        <f>IF(tbl_Fact[[#This Row],[Operating_Hours]]&gt;0,tbl_Fact[[#This Row],[Operating_Hours]]*51840,0)</f>
        <v>32774.400878906221</v>
      </c>
    </row>
    <row r="3431" spans="1:13" hidden="1" x14ac:dyDescent="0.2">
      <c r="A3431" t="s">
        <v>5</v>
      </c>
      <c r="B3431" s="1">
        <v>44395.940057870372</v>
      </c>
      <c r="C3431" s="1">
        <v>44395.940393518518</v>
      </c>
      <c r="D3431">
        <v>0.483333319425583</v>
      </c>
      <c r="E3431">
        <v>0</v>
      </c>
      <c r="F3431">
        <v>308</v>
      </c>
      <c r="G3431" t="s">
        <v>44</v>
      </c>
      <c r="H3431" t="s">
        <v>27</v>
      </c>
      <c r="I3431">
        <f>tbl_Fact[[#This Row],[Duration]] / 60</f>
        <v>8.0555553237597159E-3</v>
      </c>
      <c r="J3431">
        <f>IF(OR(G3431="Run Time", G3431="CC (Changeover Cleaning)"), I3431, 0)</f>
        <v>0</v>
      </c>
      <c r="K3431">
        <f>IF(G3431&lt;&gt;"PM (Maintenance)", I3431, 0)</f>
        <v>8.0555553237597159E-3</v>
      </c>
      <c r="L3431" s="5">
        <f>MAX(tbl_Fact[[#This Row],[TotalBiscuitsMade]],tbl_Fact[[#This Row],[GoodMadeBiscuits]])</f>
        <v>308</v>
      </c>
      <c r="M3431" s="5">
        <f>IF(tbl_Fact[[#This Row],[Operating_Hours]]&gt;0,tbl_Fact[[#This Row],[Operating_Hours]]*51840,0)</f>
        <v>0</v>
      </c>
    </row>
    <row r="3432" spans="1:13" hidden="1" x14ac:dyDescent="0.2">
      <c r="A3432" t="s">
        <v>5</v>
      </c>
      <c r="B3432" s="1">
        <v>44395.940393518518</v>
      </c>
      <c r="C3432" s="1">
        <v>44395.940844907411</v>
      </c>
      <c r="D3432">
        <v>0.64999997615814198</v>
      </c>
      <c r="E3432">
        <v>0</v>
      </c>
      <c r="F3432">
        <v>37</v>
      </c>
      <c r="G3432" t="s">
        <v>43</v>
      </c>
      <c r="H3432" t="s">
        <v>27</v>
      </c>
      <c r="I3432">
        <f>tbl_Fact[[#This Row],[Duration]] / 60</f>
        <v>1.0833332935969033E-2</v>
      </c>
      <c r="J3432">
        <f>IF(OR(G3432="Run Time", G3432="CC (Changeover Cleaning)"), I3432, 0)</f>
        <v>1.0833332935969033E-2</v>
      </c>
      <c r="K3432">
        <f>IF(G3432&lt;&gt;"PM (Maintenance)", I3432, 0)</f>
        <v>1.0833332935969033E-2</v>
      </c>
      <c r="L3432" s="5">
        <f>MAX(tbl_Fact[[#This Row],[TotalBiscuitsMade]],tbl_Fact[[#This Row],[GoodMadeBiscuits]])</f>
        <v>37</v>
      </c>
      <c r="M3432" s="5">
        <f>IF(tbl_Fact[[#This Row],[Operating_Hours]]&gt;0,tbl_Fact[[#This Row],[Operating_Hours]]*51840,0)</f>
        <v>561.59997940063465</v>
      </c>
    </row>
    <row r="3433" spans="1:13" hidden="1" x14ac:dyDescent="0.2">
      <c r="A3433" t="s">
        <v>5</v>
      </c>
      <c r="B3433" s="1">
        <v>44395.940844907411</v>
      </c>
      <c r="C3433" s="1">
        <v>44395.941388888888</v>
      </c>
      <c r="D3433">
        <v>0.78333336114883401</v>
      </c>
      <c r="E3433">
        <v>0</v>
      </c>
      <c r="F3433">
        <v>27</v>
      </c>
      <c r="G3433" t="s">
        <v>44</v>
      </c>
      <c r="H3433" t="s">
        <v>27</v>
      </c>
      <c r="I3433">
        <f>tbl_Fact[[#This Row],[Duration]] / 60</f>
        <v>1.3055556019147234E-2</v>
      </c>
      <c r="J3433">
        <f>IF(OR(G3433="Run Time", G3433="CC (Changeover Cleaning)"), I3433, 0)</f>
        <v>0</v>
      </c>
      <c r="K3433">
        <f>IF(G3433&lt;&gt;"PM (Maintenance)", I3433, 0)</f>
        <v>1.3055556019147234E-2</v>
      </c>
      <c r="L3433" s="5">
        <f>MAX(tbl_Fact[[#This Row],[TotalBiscuitsMade]],tbl_Fact[[#This Row],[GoodMadeBiscuits]])</f>
        <v>27</v>
      </c>
      <c r="M3433" s="5">
        <f>IF(tbl_Fact[[#This Row],[Operating_Hours]]&gt;0,tbl_Fact[[#This Row],[Operating_Hours]]*51840,0)</f>
        <v>0</v>
      </c>
    </row>
    <row r="3434" spans="1:13" hidden="1" x14ac:dyDescent="0.2">
      <c r="A3434" t="s">
        <v>5</v>
      </c>
      <c r="B3434" s="1">
        <v>44395.941388888888</v>
      </c>
      <c r="C3434" s="1">
        <v>44395.941493055558</v>
      </c>
      <c r="D3434">
        <v>0.15000000596046401</v>
      </c>
      <c r="E3434">
        <v>0</v>
      </c>
      <c r="F3434">
        <v>277</v>
      </c>
      <c r="G3434" t="s">
        <v>43</v>
      </c>
      <c r="H3434" t="s">
        <v>27</v>
      </c>
      <c r="I3434">
        <f>tbl_Fact[[#This Row],[Duration]] / 60</f>
        <v>2.5000000993410667E-3</v>
      </c>
      <c r="J3434">
        <f>IF(OR(G3434="Run Time", G3434="CC (Changeover Cleaning)"), I3434, 0)</f>
        <v>2.5000000993410667E-3</v>
      </c>
      <c r="K3434">
        <f>IF(G3434&lt;&gt;"PM (Maintenance)", I3434, 0)</f>
        <v>2.5000000993410667E-3</v>
      </c>
      <c r="L3434" s="5">
        <f>MAX(tbl_Fact[[#This Row],[TotalBiscuitsMade]],tbl_Fact[[#This Row],[GoodMadeBiscuits]])</f>
        <v>277</v>
      </c>
      <c r="M3434" s="5">
        <f>IF(tbl_Fact[[#This Row],[Operating_Hours]]&gt;0,tbl_Fact[[#This Row],[Operating_Hours]]*51840,0)</f>
        <v>129.60000514984088</v>
      </c>
    </row>
    <row r="3435" spans="1:13" hidden="1" x14ac:dyDescent="0.2">
      <c r="A3435" t="s">
        <v>5</v>
      </c>
      <c r="B3435" s="1">
        <v>44395.941493055558</v>
      </c>
      <c r="C3435" s="1">
        <v>44395.942766203705</v>
      </c>
      <c r="D3435">
        <v>1.8333333730697601</v>
      </c>
      <c r="E3435">
        <v>0</v>
      </c>
      <c r="F3435">
        <v>40</v>
      </c>
      <c r="G3435" t="s">
        <v>44</v>
      </c>
      <c r="H3435" t="s">
        <v>27</v>
      </c>
      <c r="I3435">
        <f>tbl_Fact[[#This Row],[Duration]] / 60</f>
        <v>3.0555556217829336E-2</v>
      </c>
      <c r="J3435">
        <f>IF(OR(G3435="Run Time", G3435="CC (Changeover Cleaning)"), I3435, 0)</f>
        <v>0</v>
      </c>
      <c r="K3435">
        <f>IF(G3435&lt;&gt;"PM (Maintenance)", I3435, 0)</f>
        <v>3.0555556217829336E-2</v>
      </c>
      <c r="L3435" s="5">
        <f>MAX(tbl_Fact[[#This Row],[TotalBiscuitsMade]],tbl_Fact[[#This Row],[GoodMadeBiscuits]])</f>
        <v>40</v>
      </c>
      <c r="M3435" s="5">
        <f>IF(tbl_Fact[[#This Row],[Operating_Hours]]&gt;0,tbl_Fact[[#This Row],[Operating_Hours]]*51840,0)</f>
        <v>0</v>
      </c>
    </row>
    <row r="3436" spans="1:13" hidden="1" x14ac:dyDescent="0.2">
      <c r="A3436" t="s">
        <v>5</v>
      </c>
      <c r="B3436" s="1">
        <v>44395.942766203705</v>
      </c>
      <c r="C3436" s="1">
        <v>44395.943391203706</v>
      </c>
      <c r="D3436">
        <v>0.89999997615814198</v>
      </c>
      <c r="E3436">
        <v>0</v>
      </c>
      <c r="F3436">
        <v>74</v>
      </c>
      <c r="G3436" t="s">
        <v>43</v>
      </c>
      <c r="H3436" t="s">
        <v>27</v>
      </c>
      <c r="I3436">
        <f>tbl_Fact[[#This Row],[Duration]] / 60</f>
        <v>1.49999996026357E-2</v>
      </c>
      <c r="J3436">
        <f>IF(OR(G3436="Run Time", G3436="CC (Changeover Cleaning)"), I3436, 0)</f>
        <v>1.49999996026357E-2</v>
      </c>
      <c r="K3436">
        <f>IF(G3436&lt;&gt;"PM (Maintenance)", I3436, 0)</f>
        <v>1.49999996026357E-2</v>
      </c>
      <c r="L3436" s="5">
        <f>MAX(tbl_Fact[[#This Row],[TotalBiscuitsMade]],tbl_Fact[[#This Row],[GoodMadeBiscuits]])</f>
        <v>74</v>
      </c>
      <c r="M3436" s="5">
        <f>IF(tbl_Fact[[#This Row],[Operating_Hours]]&gt;0,tbl_Fact[[#This Row],[Operating_Hours]]*51840,0)</f>
        <v>777.59997940063465</v>
      </c>
    </row>
    <row r="3437" spans="1:13" hidden="1" x14ac:dyDescent="0.2">
      <c r="A3437" t="s">
        <v>5</v>
      </c>
      <c r="B3437" s="1">
        <v>44395.943391203706</v>
      </c>
      <c r="C3437" s="1">
        <v>44395.944131944445</v>
      </c>
      <c r="D3437">
        <v>1.06666672229767</v>
      </c>
      <c r="E3437">
        <v>446</v>
      </c>
      <c r="F3437">
        <v>1100</v>
      </c>
      <c r="G3437" t="s">
        <v>44</v>
      </c>
      <c r="H3437" t="s">
        <v>27</v>
      </c>
      <c r="I3437">
        <f>tbl_Fact[[#This Row],[Duration]] / 60</f>
        <v>1.7777778704961167E-2</v>
      </c>
      <c r="J3437">
        <f>IF(OR(G3437="Run Time", G3437="CC (Changeover Cleaning)"), I3437, 0)</f>
        <v>0</v>
      </c>
      <c r="K3437">
        <f>IF(G3437&lt;&gt;"PM (Maintenance)", I3437, 0)</f>
        <v>1.7777778704961167E-2</v>
      </c>
      <c r="L3437" s="5">
        <f>MAX(tbl_Fact[[#This Row],[TotalBiscuitsMade]],tbl_Fact[[#This Row],[GoodMadeBiscuits]])</f>
        <v>1100</v>
      </c>
      <c r="M3437" s="5">
        <f>IF(tbl_Fact[[#This Row],[Operating_Hours]]&gt;0,tbl_Fact[[#This Row],[Operating_Hours]]*51840,0)</f>
        <v>0</v>
      </c>
    </row>
    <row r="3438" spans="1:13" hidden="1" x14ac:dyDescent="0.2">
      <c r="A3438" t="s">
        <v>5</v>
      </c>
      <c r="B3438" s="1">
        <v>44395.944131944445</v>
      </c>
      <c r="C3438" s="1">
        <v>44395.946585648147</v>
      </c>
      <c r="D3438">
        <v>3.5333333015441899</v>
      </c>
      <c r="E3438">
        <v>649</v>
      </c>
      <c r="F3438">
        <v>852</v>
      </c>
      <c r="G3438" t="s">
        <v>43</v>
      </c>
      <c r="H3438" t="s">
        <v>27</v>
      </c>
      <c r="I3438">
        <f>tbl_Fact[[#This Row],[Duration]] / 60</f>
        <v>5.888888835906983E-2</v>
      </c>
      <c r="J3438">
        <f>IF(OR(G3438="Run Time", G3438="CC (Changeover Cleaning)"), I3438, 0)</f>
        <v>5.888888835906983E-2</v>
      </c>
      <c r="K3438">
        <f>IF(G3438&lt;&gt;"PM (Maintenance)", I3438, 0)</f>
        <v>5.888888835906983E-2</v>
      </c>
      <c r="L3438" s="5">
        <f>MAX(tbl_Fact[[#This Row],[TotalBiscuitsMade]],tbl_Fact[[#This Row],[GoodMadeBiscuits]])</f>
        <v>852</v>
      </c>
      <c r="M3438" s="5">
        <f>IF(tbl_Fact[[#This Row],[Operating_Hours]]&gt;0,tbl_Fact[[#This Row],[Operating_Hours]]*51840,0)</f>
        <v>3052.7999725341801</v>
      </c>
    </row>
    <row r="3439" spans="1:13" hidden="1" x14ac:dyDescent="0.2">
      <c r="A3439" t="s">
        <v>5</v>
      </c>
      <c r="B3439" s="1">
        <v>44395.946585648147</v>
      </c>
      <c r="C3439" s="1">
        <v>44395.958692129629</v>
      </c>
      <c r="D3439">
        <v>17.433332443237301</v>
      </c>
      <c r="E3439">
        <v>12154</v>
      </c>
      <c r="F3439">
        <v>12937</v>
      </c>
      <c r="G3439" t="s">
        <v>44</v>
      </c>
      <c r="H3439" t="s">
        <v>27</v>
      </c>
      <c r="I3439">
        <f>tbl_Fact[[#This Row],[Duration]] / 60</f>
        <v>0.29055554072062167</v>
      </c>
      <c r="J3439">
        <f>IF(OR(G3439="Run Time", G3439="CC (Changeover Cleaning)"), I3439, 0)</f>
        <v>0</v>
      </c>
      <c r="K3439">
        <f>IF(G3439&lt;&gt;"PM (Maintenance)", I3439, 0)</f>
        <v>0.29055554072062167</v>
      </c>
      <c r="L3439" s="5">
        <f>MAX(tbl_Fact[[#This Row],[TotalBiscuitsMade]],tbl_Fact[[#This Row],[GoodMadeBiscuits]])</f>
        <v>12937</v>
      </c>
      <c r="M3439" s="5">
        <f>IF(tbl_Fact[[#This Row],[Operating_Hours]]&gt;0,tbl_Fact[[#This Row],[Operating_Hours]]*51840,0)</f>
        <v>0</v>
      </c>
    </row>
    <row r="3440" spans="1:13" hidden="1" x14ac:dyDescent="0.2">
      <c r="A3440" t="s">
        <v>10</v>
      </c>
      <c r="B3440" s="1">
        <v>44395.947245370371</v>
      </c>
      <c r="C3440" s="1">
        <v>44395.947534722225</v>
      </c>
      <c r="D3440">
        <v>0.40833333134651201</v>
      </c>
      <c r="E3440">
        <v>0</v>
      </c>
      <c r="F3440">
        <v>11</v>
      </c>
      <c r="G3440" t="s">
        <v>43</v>
      </c>
      <c r="H3440" t="s">
        <v>27</v>
      </c>
      <c r="I3440">
        <f>tbl_Fact[[#This Row],[Duration]] / 60</f>
        <v>6.8055555224418671E-3</v>
      </c>
      <c r="J3440">
        <f>IF(OR(G3440="Run Time", G3440="CC (Changeover Cleaning)"), I3440, 0)</f>
        <v>6.8055555224418671E-3</v>
      </c>
      <c r="K3440">
        <f>IF(G3440&lt;&gt;"PM (Maintenance)", I3440, 0)</f>
        <v>6.8055555224418671E-3</v>
      </c>
      <c r="L3440" s="5">
        <f>MAX(tbl_Fact[[#This Row],[TotalBiscuitsMade]],tbl_Fact[[#This Row],[GoodMadeBiscuits]])</f>
        <v>11</v>
      </c>
      <c r="M3440" s="5">
        <f>IF(tbl_Fact[[#This Row],[Operating_Hours]]&gt;0,tbl_Fact[[#This Row],[Operating_Hours]]*51840,0)</f>
        <v>352.7999982833864</v>
      </c>
    </row>
    <row r="3441" spans="1:13" hidden="1" x14ac:dyDescent="0.2">
      <c r="A3441" t="s">
        <v>10</v>
      </c>
      <c r="B3441" s="1">
        <v>44395.947534722225</v>
      </c>
      <c r="C3441" s="1">
        <v>44395.947557870371</v>
      </c>
      <c r="D3441">
        <v>3.3333335071802098E-2</v>
      </c>
      <c r="E3441">
        <v>0</v>
      </c>
      <c r="F3441">
        <v>55</v>
      </c>
      <c r="G3441" t="s">
        <v>44</v>
      </c>
      <c r="H3441" t="s">
        <v>27</v>
      </c>
      <c r="I3441">
        <f>tbl_Fact[[#This Row],[Duration]] / 60</f>
        <v>5.5555558453003495E-4</v>
      </c>
      <c r="J3441">
        <f>IF(OR(G3441="Run Time", G3441="CC (Changeover Cleaning)"), I3441, 0)</f>
        <v>0</v>
      </c>
      <c r="K3441">
        <f>IF(G3441&lt;&gt;"PM (Maintenance)", I3441, 0)</f>
        <v>5.5555558453003495E-4</v>
      </c>
      <c r="L3441" s="5">
        <f>MAX(tbl_Fact[[#This Row],[TotalBiscuitsMade]],tbl_Fact[[#This Row],[GoodMadeBiscuits]])</f>
        <v>55</v>
      </c>
      <c r="M3441" s="5">
        <f>IF(tbl_Fact[[#This Row],[Operating_Hours]]&gt;0,tbl_Fact[[#This Row],[Operating_Hours]]*51840,0)</f>
        <v>0</v>
      </c>
    </row>
    <row r="3442" spans="1:13" hidden="1" x14ac:dyDescent="0.2">
      <c r="A3442" t="s">
        <v>10</v>
      </c>
      <c r="B3442" s="1">
        <v>44395.947557870371</v>
      </c>
      <c r="C3442" s="1">
        <v>44395.947858796295</v>
      </c>
      <c r="D3442">
        <v>0.43340000510215798</v>
      </c>
      <c r="E3442">
        <v>0</v>
      </c>
      <c r="F3442">
        <v>81</v>
      </c>
      <c r="G3442" t="s">
        <v>43</v>
      </c>
      <c r="H3442" t="s">
        <v>27</v>
      </c>
      <c r="I3442">
        <f>tbl_Fact[[#This Row],[Duration]] / 60</f>
        <v>7.2233334183692995E-3</v>
      </c>
      <c r="J3442">
        <f>IF(OR(G3442="Run Time", G3442="CC (Changeover Cleaning)"), I3442, 0)</f>
        <v>7.2233334183692995E-3</v>
      </c>
      <c r="K3442">
        <f>IF(G3442&lt;&gt;"PM (Maintenance)", I3442, 0)</f>
        <v>7.2233334183692995E-3</v>
      </c>
      <c r="L3442" s="5">
        <f>MAX(tbl_Fact[[#This Row],[TotalBiscuitsMade]],tbl_Fact[[#This Row],[GoodMadeBiscuits]])</f>
        <v>81</v>
      </c>
      <c r="M3442" s="5">
        <f>IF(tbl_Fact[[#This Row],[Operating_Hours]]&gt;0,tbl_Fact[[#This Row],[Operating_Hours]]*51840,0)</f>
        <v>374.4576044082645</v>
      </c>
    </row>
    <row r="3443" spans="1:13" hidden="1" x14ac:dyDescent="0.2">
      <c r="A3443" t="s">
        <v>10</v>
      </c>
      <c r="B3443" s="1">
        <v>44395.947858796295</v>
      </c>
      <c r="C3443" s="1">
        <v>44396.131157407406</v>
      </c>
      <c r="D3443">
        <v>263.95104980468801</v>
      </c>
      <c r="E3443">
        <v>0</v>
      </c>
      <c r="F3443">
        <v>306</v>
      </c>
      <c r="G3443" t="s">
        <v>44</v>
      </c>
      <c r="H3443" t="s">
        <v>27</v>
      </c>
      <c r="I3443">
        <f>tbl_Fact[[#This Row],[Duration]] / 60</f>
        <v>4.3991841634114666</v>
      </c>
      <c r="J3443">
        <f>IF(OR(G3443="Run Time", G3443="CC (Changeover Cleaning)"), I3443, 0)</f>
        <v>0</v>
      </c>
      <c r="K3443">
        <f>IF(G3443&lt;&gt;"PM (Maintenance)", I3443, 0)</f>
        <v>4.3991841634114666</v>
      </c>
      <c r="L3443" s="5">
        <f>MAX(tbl_Fact[[#This Row],[TotalBiscuitsMade]],tbl_Fact[[#This Row],[GoodMadeBiscuits]])</f>
        <v>306</v>
      </c>
      <c r="M3443" s="5">
        <f>IF(tbl_Fact[[#This Row],[Operating_Hours]]&gt;0,tbl_Fact[[#This Row],[Operating_Hours]]*51840,0)</f>
        <v>0</v>
      </c>
    </row>
    <row r="3444" spans="1:13" hidden="1" x14ac:dyDescent="0.2">
      <c r="A3444" t="s">
        <v>5</v>
      </c>
      <c r="B3444" s="1">
        <v>44395.958692129629</v>
      </c>
      <c r="C3444" s="1">
        <v>44395.95957175926</v>
      </c>
      <c r="D3444">
        <v>1.2666666507720901</v>
      </c>
      <c r="E3444">
        <v>12231</v>
      </c>
      <c r="F3444">
        <v>12863</v>
      </c>
      <c r="G3444" t="s">
        <v>43</v>
      </c>
      <c r="H3444" t="s">
        <v>27</v>
      </c>
      <c r="I3444">
        <f>tbl_Fact[[#This Row],[Duration]] / 60</f>
        <v>2.11111108462015E-2</v>
      </c>
      <c r="J3444">
        <f>IF(OR(G3444="Run Time", G3444="CC (Changeover Cleaning)"), I3444, 0)</f>
        <v>2.11111108462015E-2</v>
      </c>
      <c r="K3444">
        <f>IF(G3444&lt;&gt;"PM (Maintenance)", I3444, 0)</f>
        <v>2.11111108462015E-2</v>
      </c>
      <c r="L3444" s="5">
        <f>MAX(tbl_Fact[[#This Row],[TotalBiscuitsMade]],tbl_Fact[[#This Row],[GoodMadeBiscuits]])</f>
        <v>12863</v>
      </c>
      <c r="M3444" s="5">
        <f>IF(tbl_Fact[[#This Row],[Operating_Hours]]&gt;0,tbl_Fact[[#This Row],[Operating_Hours]]*51840,0)</f>
        <v>1094.3999862670858</v>
      </c>
    </row>
    <row r="3445" spans="1:13" hidden="1" x14ac:dyDescent="0.2">
      <c r="A3445" t="s">
        <v>5</v>
      </c>
      <c r="B3445" s="1">
        <v>44395.95957175926</v>
      </c>
      <c r="C3445" s="1">
        <v>44395.999467592592</v>
      </c>
      <c r="D3445">
        <v>57.450000762939503</v>
      </c>
      <c r="E3445">
        <v>53420</v>
      </c>
      <c r="F3445">
        <v>53613</v>
      </c>
      <c r="G3445" t="s">
        <v>44</v>
      </c>
      <c r="H3445" t="s">
        <v>27</v>
      </c>
      <c r="I3445">
        <f>tbl_Fact[[#This Row],[Duration]] / 60</f>
        <v>0.95750001271565843</v>
      </c>
      <c r="J3445">
        <f>IF(OR(G3445="Run Time", G3445="CC (Changeover Cleaning)"), I3445, 0)</f>
        <v>0</v>
      </c>
      <c r="K3445">
        <f>IF(G3445&lt;&gt;"PM (Maintenance)", I3445, 0)</f>
        <v>0.95750001271565843</v>
      </c>
      <c r="L3445" s="5">
        <f>MAX(tbl_Fact[[#This Row],[TotalBiscuitsMade]],tbl_Fact[[#This Row],[GoodMadeBiscuits]])</f>
        <v>53613</v>
      </c>
      <c r="M3445" s="5">
        <f>IF(tbl_Fact[[#This Row],[Operating_Hours]]&gt;0,tbl_Fact[[#This Row],[Operating_Hours]]*51840,0)</f>
        <v>0</v>
      </c>
    </row>
    <row r="3446" spans="1:13" hidden="1" x14ac:dyDescent="0.2">
      <c r="A3446" t="s">
        <v>5</v>
      </c>
      <c r="B3446" s="1">
        <v>44395.999467592592</v>
      </c>
      <c r="C3446" s="1">
        <v>44396.004120370373</v>
      </c>
      <c r="D3446">
        <v>6.6999998092651403</v>
      </c>
      <c r="E3446">
        <v>53030</v>
      </c>
      <c r="F3446">
        <v>53655</v>
      </c>
      <c r="G3446" t="s">
        <v>43</v>
      </c>
      <c r="H3446" t="s">
        <v>27</v>
      </c>
      <c r="I3446">
        <f>tbl_Fact[[#This Row],[Duration]] / 60</f>
        <v>0.11166666348775234</v>
      </c>
      <c r="J3446">
        <f>IF(OR(G3446="Run Time", G3446="CC (Changeover Cleaning)"), I3446, 0)</f>
        <v>0.11166666348775234</v>
      </c>
      <c r="K3446">
        <f>IF(G3446&lt;&gt;"PM (Maintenance)", I3446, 0)</f>
        <v>0.11166666348775234</v>
      </c>
      <c r="L3446" s="5">
        <f>MAX(tbl_Fact[[#This Row],[TotalBiscuitsMade]],tbl_Fact[[#This Row],[GoodMadeBiscuits]])</f>
        <v>53655</v>
      </c>
      <c r="M3446" s="5">
        <f>IF(tbl_Fact[[#This Row],[Operating_Hours]]&gt;0,tbl_Fact[[#This Row],[Operating_Hours]]*51840,0)</f>
        <v>5788.7998352050809</v>
      </c>
    </row>
    <row r="3447" spans="1:13" hidden="1" x14ac:dyDescent="0.2">
      <c r="A3447" t="s">
        <v>5</v>
      </c>
      <c r="B3447" s="1">
        <v>44395.999467592592</v>
      </c>
      <c r="C3447" s="1">
        <v>44395.999467592592</v>
      </c>
      <c r="D3447">
        <v>0</v>
      </c>
      <c r="E3447">
        <v>52976</v>
      </c>
      <c r="F3447">
        <v>53712</v>
      </c>
      <c r="G3447" t="s">
        <v>43</v>
      </c>
      <c r="H3447" t="s">
        <v>27</v>
      </c>
      <c r="I3447">
        <f>tbl_Fact[[#This Row],[Duration]] / 60</f>
        <v>0</v>
      </c>
      <c r="J3447">
        <f>IF(OR(G3447="Run Time", G3447="CC (Changeover Cleaning)"), I3447, 0)</f>
        <v>0</v>
      </c>
      <c r="K3447">
        <f>IF(G3447&lt;&gt;"PM (Maintenance)", I3447, 0)</f>
        <v>0</v>
      </c>
      <c r="L3447" s="5">
        <f>MAX(tbl_Fact[[#This Row],[TotalBiscuitsMade]],tbl_Fact[[#This Row],[GoodMadeBiscuits]])</f>
        <v>53712</v>
      </c>
      <c r="M3447" s="5">
        <f>IF(tbl_Fact[[#This Row],[Operating_Hours]]&gt;0,tbl_Fact[[#This Row],[Operating_Hours]]*51840,0)</f>
        <v>0</v>
      </c>
    </row>
    <row r="3448" spans="1:13" hidden="1" x14ac:dyDescent="0.2">
      <c r="A3448" t="s">
        <v>5</v>
      </c>
      <c r="B3448" s="1">
        <v>44396.004120370373</v>
      </c>
      <c r="C3448" s="1">
        <v>44396.005381944444</v>
      </c>
      <c r="D3448">
        <v>1.81666672229767</v>
      </c>
      <c r="E3448">
        <v>54332</v>
      </c>
      <c r="F3448">
        <v>54627</v>
      </c>
      <c r="G3448" t="s">
        <v>44</v>
      </c>
      <c r="H3448" t="s">
        <v>27</v>
      </c>
      <c r="I3448">
        <f>tbl_Fact[[#This Row],[Duration]] / 60</f>
        <v>3.0277778704961168E-2</v>
      </c>
      <c r="J3448">
        <f>IF(OR(G3448="Run Time", G3448="CC (Changeover Cleaning)"), I3448, 0)</f>
        <v>0</v>
      </c>
      <c r="K3448">
        <f>IF(G3448&lt;&gt;"PM (Maintenance)", I3448, 0)</f>
        <v>3.0277778704961168E-2</v>
      </c>
      <c r="L3448" s="5">
        <f>MAX(tbl_Fact[[#This Row],[TotalBiscuitsMade]],tbl_Fact[[#This Row],[GoodMadeBiscuits]])</f>
        <v>54627</v>
      </c>
      <c r="M3448" s="5">
        <f>IF(tbl_Fact[[#This Row],[Operating_Hours]]&gt;0,tbl_Fact[[#This Row],[Operating_Hours]]*51840,0)</f>
        <v>0</v>
      </c>
    </row>
    <row r="3449" spans="1:13" hidden="1" x14ac:dyDescent="0.2">
      <c r="A3449" t="s">
        <v>5</v>
      </c>
      <c r="B3449" s="1">
        <v>44396.005381944444</v>
      </c>
      <c r="C3449" s="1">
        <v>44396.006412037037</v>
      </c>
      <c r="D3449">
        <v>1.4833333492279099</v>
      </c>
      <c r="E3449">
        <v>54024</v>
      </c>
      <c r="F3449">
        <v>54562</v>
      </c>
      <c r="G3449" t="s">
        <v>43</v>
      </c>
      <c r="H3449" t="s">
        <v>27</v>
      </c>
      <c r="I3449">
        <f>tbl_Fact[[#This Row],[Duration]] / 60</f>
        <v>2.4722222487131833E-2</v>
      </c>
      <c r="J3449">
        <f>IF(OR(G3449="Run Time", G3449="CC (Changeover Cleaning)"), I3449, 0)</f>
        <v>2.4722222487131833E-2</v>
      </c>
      <c r="K3449">
        <f>IF(G3449&lt;&gt;"PM (Maintenance)", I3449, 0)</f>
        <v>2.4722222487131833E-2</v>
      </c>
      <c r="L3449" s="5">
        <f>MAX(tbl_Fact[[#This Row],[TotalBiscuitsMade]],tbl_Fact[[#This Row],[GoodMadeBiscuits]])</f>
        <v>54562</v>
      </c>
      <c r="M3449" s="5">
        <f>IF(tbl_Fact[[#This Row],[Operating_Hours]]&gt;0,tbl_Fact[[#This Row],[Operating_Hours]]*51840,0)</f>
        <v>1281.6000137329142</v>
      </c>
    </row>
    <row r="3450" spans="1:13" hidden="1" x14ac:dyDescent="0.2">
      <c r="A3450" t="s">
        <v>5</v>
      </c>
      <c r="B3450" s="1">
        <v>44396.006412037037</v>
      </c>
      <c r="C3450" s="1">
        <v>44396.016840277778</v>
      </c>
      <c r="D3450">
        <v>15.0166664123535</v>
      </c>
      <c r="E3450">
        <v>64538</v>
      </c>
      <c r="F3450">
        <v>65094</v>
      </c>
      <c r="G3450" t="s">
        <v>44</v>
      </c>
      <c r="H3450" t="s">
        <v>27</v>
      </c>
      <c r="I3450">
        <f>tbl_Fact[[#This Row],[Duration]] / 60</f>
        <v>0.25027777353922498</v>
      </c>
      <c r="J3450">
        <f>IF(OR(G3450="Run Time", G3450="CC (Changeover Cleaning)"), I3450, 0)</f>
        <v>0</v>
      </c>
      <c r="K3450">
        <f>IF(G3450&lt;&gt;"PM (Maintenance)", I3450, 0)</f>
        <v>0.25027777353922498</v>
      </c>
      <c r="L3450" s="5">
        <f>MAX(tbl_Fact[[#This Row],[TotalBiscuitsMade]],tbl_Fact[[#This Row],[GoodMadeBiscuits]])</f>
        <v>65094</v>
      </c>
      <c r="M3450" s="5">
        <f>IF(tbl_Fact[[#This Row],[Operating_Hours]]&gt;0,tbl_Fact[[#This Row],[Operating_Hours]]*51840,0)</f>
        <v>0</v>
      </c>
    </row>
    <row r="3451" spans="1:13" hidden="1" x14ac:dyDescent="0.2">
      <c r="A3451" t="s">
        <v>5</v>
      </c>
      <c r="B3451" s="1">
        <v>44396.016840277778</v>
      </c>
      <c r="C3451" s="1">
        <v>44396.019259259258</v>
      </c>
      <c r="D3451">
        <v>3.4833333492279102</v>
      </c>
      <c r="E3451">
        <v>64511</v>
      </c>
      <c r="F3451">
        <v>64882</v>
      </c>
      <c r="G3451" t="s">
        <v>43</v>
      </c>
      <c r="H3451" t="s">
        <v>27</v>
      </c>
      <c r="I3451">
        <f>tbl_Fact[[#This Row],[Duration]] / 60</f>
        <v>5.805555582046517E-2</v>
      </c>
      <c r="J3451">
        <f>IF(OR(G3451="Run Time", G3451="CC (Changeover Cleaning)"), I3451, 0)</f>
        <v>5.805555582046517E-2</v>
      </c>
      <c r="K3451">
        <f>IF(G3451&lt;&gt;"PM (Maintenance)", I3451, 0)</f>
        <v>5.805555582046517E-2</v>
      </c>
      <c r="L3451" s="5">
        <f>MAX(tbl_Fact[[#This Row],[TotalBiscuitsMade]],tbl_Fact[[#This Row],[GoodMadeBiscuits]])</f>
        <v>64882</v>
      </c>
      <c r="M3451" s="5">
        <f>IF(tbl_Fact[[#This Row],[Operating_Hours]]&gt;0,tbl_Fact[[#This Row],[Operating_Hours]]*51840,0)</f>
        <v>3009.6000137329142</v>
      </c>
    </row>
    <row r="3452" spans="1:13" hidden="1" x14ac:dyDescent="0.2">
      <c r="A3452" t="s">
        <v>5</v>
      </c>
      <c r="B3452" s="1">
        <v>44396.019259259258</v>
      </c>
      <c r="C3452" s="1">
        <v>44396.022662037038</v>
      </c>
      <c r="D3452">
        <v>4.9000000953674299</v>
      </c>
      <c r="E3452">
        <v>67757</v>
      </c>
      <c r="F3452">
        <v>68171</v>
      </c>
      <c r="G3452" t="s">
        <v>44</v>
      </c>
      <c r="H3452" t="s">
        <v>27</v>
      </c>
      <c r="I3452">
        <f>tbl_Fact[[#This Row],[Duration]] / 60</f>
        <v>8.1666668256123828E-2</v>
      </c>
      <c r="J3452">
        <f>IF(OR(G3452="Run Time", G3452="CC (Changeover Cleaning)"), I3452, 0)</f>
        <v>0</v>
      </c>
      <c r="K3452">
        <f>IF(G3452&lt;&gt;"PM (Maintenance)", I3452, 0)</f>
        <v>8.1666668256123828E-2</v>
      </c>
      <c r="L3452" s="5">
        <f>MAX(tbl_Fact[[#This Row],[TotalBiscuitsMade]],tbl_Fact[[#This Row],[GoodMadeBiscuits]])</f>
        <v>68171</v>
      </c>
      <c r="M3452" s="5">
        <f>IF(tbl_Fact[[#This Row],[Operating_Hours]]&gt;0,tbl_Fact[[#This Row],[Operating_Hours]]*51840,0)</f>
        <v>0</v>
      </c>
    </row>
    <row r="3453" spans="1:13" hidden="1" x14ac:dyDescent="0.2">
      <c r="A3453" t="s">
        <v>5</v>
      </c>
      <c r="B3453" s="1">
        <v>44396.022662037038</v>
      </c>
      <c r="C3453" s="1">
        <v>44396.024791666663</v>
      </c>
      <c r="D3453">
        <v>3.0666666030883798</v>
      </c>
      <c r="E3453">
        <v>67856</v>
      </c>
      <c r="F3453">
        <v>68245</v>
      </c>
      <c r="G3453" t="s">
        <v>43</v>
      </c>
      <c r="H3453" t="s">
        <v>27</v>
      </c>
      <c r="I3453">
        <f>tbl_Fact[[#This Row],[Duration]] / 60</f>
        <v>5.1111110051472994E-2</v>
      </c>
      <c r="J3453">
        <f>IF(OR(G3453="Run Time", G3453="CC (Changeover Cleaning)"), I3453, 0)</f>
        <v>5.1111110051472994E-2</v>
      </c>
      <c r="K3453">
        <f>IF(G3453&lt;&gt;"PM (Maintenance)", I3453, 0)</f>
        <v>5.1111110051472994E-2</v>
      </c>
      <c r="L3453" s="5">
        <f>MAX(tbl_Fact[[#This Row],[TotalBiscuitsMade]],tbl_Fact[[#This Row],[GoodMadeBiscuits]])</f>
        <v>68245</v>
      </c>
      <c r="M3453" s="5">
        <f>IF(tbl_Fact[[#This Row],[Operating_Hours]]&gt;0,tbl_Fact[[#This Row],[Operating_Hours]]*51840,0)</f>
        <v>2649.5999450683598</v>
      </c>
    </row>
    <row r="3454" spans="1:13" hidden="1" x14ac:dyDescent="0.2">
      <c r="A3454" t="s">
        <v>5</v>
      </c>
      <c r="B3454" s="1">
        <v>44396.024791666663</v>
      </c>
      <c r="C3454" s="1">
        <v>44396.035601851851</v>
      </c>
      <c r="D3454">
        <v>15.5666666030884</v>
      </c>
      <c r="E3454">
        <v>78790</v>
      </c>
      <c r="F3454">
        <v>79330</v>
      </c>
      <c r="G3454" t="s">
        <v>44</v>
      </c>
      <c r="H3454" t="s">
        <v>27</v>
      </c>
      <c r="I3454">
        <f>tbl_Fact[[#This Row],[Duration]] / 60</f>
        <v>0.25944444338480666</v>
      </c>
      <c r="J3454">
        <f>IF(OR(G3454="Run Time", G3454="CC (Changeover Cleaning)"), I3454, 0)</f>
        <v>0</v>
      </c>
      <c r="K3454">
        <f>IF(G3454&lt;&gt;"PM (Maintenance)", I3454, 0)</f>
        <v>0.25944444338480666</v>
      </c>
      <c r="L3454" s="5">
        <f>MAX(tbl_Fact[[#This Row],[TotalBiscuitsMade]],tbl_Fact[[#This Row],[GoodMadeBiscuits]])</f>
        <v>79330</v>
      </c>
      <c r="M3454" s="5">
        <f>IF(tbl_Fact[[#This Row],[Operating_Hours]]&gt;0,tbl_Fact[[#This Row],[Operating_Hours]]*51840,0)</f>
        <v>0</v>
      </c>
    </row>
    <row r="3455" spans="1:13" hidden="1" x14ac:dyDescent="0.2">
      <c r="A3455" t="s">
        <v>5</v>
      </c>
      <c r="B3455" s="1">
        <v>44396.035601851851</v>
      </c>
      <c r="C3455" s="1">
        <v>44396.035868055558</v>
      </c>
      <c r="D3455">
        <v>0.38333332538604697</v>
      </c>
      <c r="E3455">
        <v>78458</v>
      </c>
      <c r="F3455">
        <v>79289</v>
      </c>
      <c r="G3455" t="s">
        <v>43</v>
      </c>
      <c r="H3455" t="s">
        <v>27</v>
      </c>
      <c r="I3455">
        <f>tbl_Fact[[#This Row],[Duration]] / 60</f>
        <v>6.3888887564341164E-3</v>
      </c>
      <c r="J3455">
        <f>IF(OR(G3455="Run Time", G3455="CC (Changeover Cleaning)"), I3455, 0)</f>
        <v>6.3888887564341164E-3</v>
      </c>
      <c r="K3455">
        <f>IF(G3455&lt;&gt;"PM (Maintenance)", I3455, 0)</f>
        <v>6.3888887564341164E-3</v>
      </c>
      <c r="L3455" s="5">
        <f>MAX(tbl_Fact[[#This Row],[TotalBiscuitsMade]],tbl_Fact[[#This Row],[GoodMadeBiscuits]])</f>
        <v>79289</v>
      </c>
      <c r="M3455" s="5">
        <f>IF(tbl_Fact[[#This Row],[Operating_Hours]]&gt;0,tbl_Fact[[#This Row],[Operating_Hours]]*51840,0)</f>
        <v>331.19999313354458</v>
      </c>
    </row>
    <row r="3456" spans="1:13" hidden="1" x14ac:dyDescent="0.2">
      <c r="A3456" t="s">
        <v>5</v>
      </c>
      <c r="B3456" s="1">
        <v>44396.035868055558</v>
      </c>
      <c r="C3456" s="1">
        <v>44396.043541666666</v>
      </c>
      <c r="D3456">
        <v>11.050000190734901</v>
      </c>
      <c r="E3456">
        <v>86254</v>
      </c>
      <c r="F3456">
        <v>86533</v>
      </c>
      <c r="G3456" t="s">
        <v>44</v>
      </c>
      <c r="H3456" t="s">
        <v>27</v>
      </c>
      <c r="I3456">
        <f>tbl_Fact[[#This Row],[Duration]] / 60</f>
        <v>0.18416666984558167</v>
      </c>
      <c r="J3456">
        <f>IF(OR(G3456="Run Time", G3456="CC (Changeover Cleaning)"), I3456, 0)</f>
        <v>0</v>
      </c>
      <c r="K3456">
        <f>IF(G3456&lt;&gt;"PM (Maintenance)", I3456, 0)</f>
        <v>0.18416666984558167</v>
      </c>
      <c r="L3456" s="5">
        <f>MAX(tbl_Fact[[#This Row],[TotalBiscuitsMade]],tbl_Fact[[#This Row],[GoodMadeBiscuits]])</f>
        <v>86533</v>
      </c>
      <c r="M3456" s="5">
        <f>IF(tbl_Fact[[#This Row],[Operating_Hours]]&gt;0,tbl_Fact[[#This Row],[Operating_Hours]]*51840,0)</f>
        <v>0</v>
      </c>
    </row>
    <row r="3457" spans="1:13" hidden="1" x14ac:dyDescent="0.2">
      <c r="A3457" t="s">
        <v>5</v>
      </c>
      <c r="B3457" s="1">
        <v>44396.043541666666</v>
      </c>
      <c r="C3457" s="1">
        <v>44396.04409722222</v>
      </c>
      <c r="D3457">
        <v>0.80000001192092896</v>
      </c>
      <c r="E3457">
        <v>86079</v>
      </c>
      <c r="F3457">
        <v>86670</v>
      </c>
      <c r="G3457" t="s">
        <v>43</v>
      </c>
      <c r="H3457" t="s">
        <v>27</v>
      </c>
      <c r="I3457">
        <f>tbl_Fact[[#This Row],[Duration]] / 60</f>
        <v>1.3333333532015483E-2</v>
      </c>
      <c r="J3457">
        <f>IF(OR(G3457="Run Time", G3457="CC (Changeover Cleaning)"), I3457, 0)</f>
        <v>1.3333333532015483E-2</v>
      </c>
      <c r="K3457">
        <f>IF(G3457&lt;&gt;"PM (Maintenance)", I3457, 0)</f>
        <v>1.3333333532015483E-2</v>
      </c>
      <c r="L3457" s="5">
        <f>MAX(tbl_Fact[[#This Row],[TotalBiscuitsMade]],tbl_Fact[[#This Row],[GoodMadeBiscuits]])</f>
        <v>86670</v>
      </c>
      <c r="M3457" s="5">
        <f>IF(tbl_Fact[[#This Row],[Operating_Hours]]&gt;0,tbl_Fact[[#This Row],[Operating_Hours]]*51840,0)</f>
        <v>691.20001029968262</v>
      </c>
    </row>
    <row r="3458" spans="1:13" hidden="1" x14ac:dyDescent="0.2">
      <c r="A3458" t="s">
        <v>5</v>
      </c>
      <c r="B3458" s="1">
        <v>44396.04409722222</v>
      </c>
      <c r="C3458" s="1">
        <v>44396.069398148145</v>
      </c>
      <c r="D3458">
        <v>36.433334350585902</v>
      </c>
      <c r="E3458">
        <v>111727</v>
      </c>
      <c r="F3458">
        <v>112706</v>
      </c>
      <c r="G3458" t="s">
        <v>44</v>
      </c>
      <c r="H3458" t="s">
        <v>27</v>
      </c>
      <c r="I3458">
        <f>tbl_Fact[[#This Row],[Duration]] / 60</f>
        <v>0.6072222391764317</v>
      </c>
      <c r="J3458">
        <f>IF(OR(G3458="Run Time", G3458="CC (Changeover Cleaning)"), I3458, 0)</f>
        <v>0</v>
      </c>
      <c r="K3458">
        <f>IF(G3458&lt;&gt;"PM (Maintenance)", I3458, 0)</f>
        <v>0.6072222391764317</v>
      </c>
      <c r="L3458" s="5">
        <f>MAX(tbl_Fact[[#This Row],[TotalBiscuitsMade]],tbl_Fact[[#This Row],[GoodMadeBiscuits]])</f>
        <v>112706</v>
      </c>
      <c r="M3458" s="5">
        <f>IF(tbl_Fact[[#This Row],[Operating_Hours]]&gt;0,tbl_Fact[[#This Row],[Operating_Hours]]*51840,0)</f>
        <v>0</v>
      </c>
    </row>
    <row r="3459" spans="1:13" hidden="1" x14ac:dyDescent="0.2">
      <c r="A3459" t="s">
        <v>5</v>
      </c>
      <c r="B3459" s="1">
        <v>44396.069398148145</v>
      </c>
      <c r="C3459" s="1">
        <v>44396.074212962965</v>
      </c>
      <c r="D3459">
        <v>6.9333333969116202</v>
      </c>
      <c r="E3459">
        <v>111875</v>
      </c>
      <c r="F3459">
        <v>112526</v>
      </c>
      <c r="G3459" t="s">
        <v>43</v>
      </c>
      <c r="H3459" t="s">
        <v>27</v>
      </c>
      <c r="I3459">
        <f>tbl_Fact[[#This Row],[Duration]] / 60</f>
        <v>0.11555555661519366</v>
      </c>
      <c r="J3459">
        <f>IF(OR(G3459="Run Time", G3459="CC (Changeover Cleaning)"), I3459, 0)</f>
        <v>0.11555555661519366</v>
      </c>
      <c r="K3459">
        <f>IF(G3459&lt;&gt;"PM (Maintenance)", I3459, 0)</f>
        <v>0.11555555661519366</v>
      </c>
      <c r="L3459" s="5">
        <f>MAX(tbl_Fact[[#This Row],[TotalBiscuitsMade]],tbl_Fact[[#This Row],[GoodMadeBiscuits]])</f>
        <v>112526</v>
      </c>
      <c r="M3459" s="5">
        <f>IF(tbl_Fact[[#This Row],[Operating_Hours]]&gt;0,tbl_Fact[[#This Row],[Operating_Hours]]*51840,0)</f>
        <v>5990.4000549316397</v>
      </c>
    </row>
    <row r="3460" spans="1:13" hidden="1" x14ac:dyDescent="0.2">
      <c r="A3460" t="s">
        <v>5</v>
      </c>
      <c r="B3460" s="1">
        <v>44396.074212962965</v>
      </c>
      <c r="C3460" s="1">
        <v>44396.075486111113</v>
      </c>
      <c r="D3460">
        <v>1.8333333730697601</v>
      </c>
      <c r="E3460">
        <v>112817</v>
      </c>
      <c r="F3460">
        <v>113442</v>
      </c>
      <c r="G3460" t="s">
        <v>44</v>
      </c>
      <c r="H3460" t="s">
        <v>27</v>
      </c>
      <c r="I3460">
        <f>tbl_Fact[[#This Row],[Duration]] / 60</f>
        <v>3.0555556217829336E-2</v>
      </c>
      <c r="J3460">
        <f>IF(OR(G3460="Run Time", G3460="CC (Changeover Cleaning)"), I3460, 0)</f>
        <v>0</v>
      </c>
      <c r="K3460">
        <f>IF(G3460&lt;&gt;"PM (Maintenance)", I3460, 0)</f>
        <v>3.0555556217829336E-2</v>
      </c>
      <c r="L3460" s="5">
        <f>MAX(tbl_Fact[[#This Row],[TotalBiscuitsMade]],tbl_Fact[[#This Row],[GoodMadeBiscuits]])</f>
        <v>113442</v>
      </c>
      <c r="M3460" s="5">
        <f>IF(tbl_Fact[[#This Row],[Operating_Hours]]&gt;0,tbl_Fact[[#This Row],[Operating_Hours]]*51840,0)</f>
        <v>0</v>
      </c>
    </row>
    <row r="3461" spans="1:13" hidden="1" x14ac:dyDescent="0.2">
      <c r="A3461" t="s">
        <v>5</v>
      </c>
      <c r="B3461" s="1">
        <v>44396.075486111113</v>
      </c>
      <c r="C3461" s="1">
        <v>44396.076365740744</v>
      </c>
      <c r="D3461">
        <v>1.2666666507720901</v>
      </c>
      <c r="E3461">
        <v>112788</v>
      </c>
      <c r="F3461">
        <v>113410</v>
      </c>
      <c r="G3461" t="s">
        <v>43</v>
      </c>
      <c r="H3461" t="s">
        <v>27</v>
      </c>
      <c r="I3461">
        <f>tbl_Fact[[#This Row],[Duration]] / 60</f>
        <v>2.11111108462015E-2</v>
      </c>
      <c r="J3461">
        <f>IF(OR(G3461="Run Time", G3461="CC (Changeover Cleaning)"), I3461, 0)</f>
        <v>2.11111108462015E-2</v>
      </c>
      <c r="K3461">
        <f>IF(G3461&lt;&gt;"PM (Maintenance)", I3461, 0)</f>
        <v>2.11111108462015E-2</v>
      </c>
      <c r="L3461" s="5">
        <f>MAX(tbl_Fact[[#This Row],[TotalBiscuitsMade]],tbl_Fact[[#This Row],[GoodMadeBiscuits]])</f>
        <v>113410</v>
      </c>
      <c r="M3461" s="5">
        <f>IF(tbl_Fact[[#This Row],[Operating_Hours]]&gt;0,tbl_Fact[[#This Row],[Operating_Hours]]*51840,0)</f>
        <v>1094.3999862670858</v>
      </c>
    </row>
    <row r="3462" spans="1:13" hidden="1" x14ac:dyDescent="0.2">
      <c r="A3462" t="s">
        <v>5</v>
      </c>
      <c r="B3462" s="1">
        <v>44396.076365740744</v>
      </c>
      <c r="C3462" s="1">
        <v>44396.092372685183</v>
      </c>
      <c r="D3462">
        <v>23.049999237060501</v>
      </c>
      <c r="E3462">
        <v>128998</v>
      </c>
      <c r="F3462">
        <v>129768</v>
      </c>
      <c r="G3462" t="s">
        <v>44</v>
      </c>
      <c r="H3462" t="s">
        <v>27</v>
      </c>
      <c r="I3462">
        <f>tbl_Fact[[#This Row],[Duration]] / 60</f>
        <v>0.38416665395100835</v>
      </c>
      <c r="J3462">
        <f>IF(OR(G3462="Run Time", G3462="CC (Changeover Cleaning)"), I3462, 0)</f>
        <v>0</v>
      </c>
      <c r="K3462">
        <f>IF(G3462&lt;&gt;"PM (Maintenance)", I3462, 0)</f>
        <v>0.38416665395100835</v>
      </c>
      <c r="L3462" s="5">
        <f>MAX(tbl_Fact[[#This Row],[TotalBiscuitsMade]],tbl_Fact[[#This Row],[GoodMadeBiscuits]])</f>
        <v>129768</v>
      </c>
      <c r="M3462" s="5">
        <f>IF(tbl_Fact[[#This Row],[Operating_Hours]]&gt;0,tbl_Fact[[#This Row],[Operating_Hours]]*51840,0)</f>
        <v>0</v>
      </c>
    </row>
    <row r="3463" spans="1:13" hidden="1" x14ac:dyDescent="0.2">
      <c r="A3463" t="s">
        <v>5</v>
      </c>
      <c r="B3463" s="1">
        <v>44396.092372685183</v>
      </c>
      <c r="C3463" s="1">
        <v>44396.092569444445</v>
      </c>
      <c r="D3463">
        <v>0.28333333134651201</v>
      </c>
      <c r="E3463">
        <v>129039</v>
      </c>
      <c r="F3463">
        <v>129786</v>
      </c>
      <c r="G3463" t="s">
        <v>43</v>
      </c>
      <c r="H3463" t="s">
        <v>27</v>
      </c>
      <c r="I3463">
        <f>tbl_Fact[[#This Row],[Duration]] / 60</f>
        <v>4.7222221891085334E-3</v>
      </c>
      <c r="J3463">
        <f>IF(OR(G3463="Run Time", G3463="CC (Changeover Cleaning)"), I3463, 0)</f>
        <v>4.7222221891085334E-3</v>
      </c>
      <c r="K3463">
        <f>IF(G3463&lt;&gt;"PM (Maintenance)", I3463, 0)</f>
        <v>4.7222221891085334E-3</v>
      </c>
      <c r="L3463" s="5">
        <f>MAX(tbl_Fact[[#This Row],[TotalBiscuitsMade]],tbl_Fact[[#This Row],[GoodMadeBiscuits]])</f>
        <v>129786</v>
      </c>
      <c r="M3463" s="5">
        <f>IF(tbl_Fact[[#This Row],[Operating_Hours]]&gt;0,tbl_Fact[[#This Row],[Operating_Hours]]*51840,0)</f>
        <v>244.79999828338637</v>
      </c>
    </row>
    <row r="3464" spans="1:13" hidden="1" x14ac:dyDescent="0.2">
      <c r="A3464" t="s">
        <v>5</v>
      </c>
      <c r="B3464" s="1">
        <v>44396.092569444445</v>
      </c>
      <c r="C3464" s="1">
        <v>44396.100775462961</v>
      </c>
      <c r="D3464">
        <v>11.8166666030884</v>
      </c>
      <c r="E3464">
        <v>137166</v>
      </c>
      <c r="F3464">
        <v>137758</v>
      </c>
      <c r="G3464" t="s">
        <v>44</v>
      </c>
      <c r="H3464" t="s">
        <v>27</v>
      </c>
      <c r="I3464">
        <f>tbl_Fact[[#This Row],[Duration]] / 60</f>
        <v>0.19694444338480668</v>
      </c>
      <c r="J3464">
        <f>IF(OR(G3464="Run Time", G3464="CC (Changeover Cleaning)"), I3464, 0)</f>
        <v>0</v>
      </c>
      <c r="K3464">
        <f>IF(G3464&lt;&gt;"PM (Maintenance)", I3464, 0)</f>
        <v>0.19694444338480668</v>
      </c>
      <c r="L3464" s="5">
        <f>MAX(tbl_Fact[[#This Row],[TotalBiscuitsMade]],tbl_Fact[[#This Row],[GoodMadeBiscuits]])</f>
        <v>137758</v>
      </c>
      <c r="M3464" s="5">
        <f>IF(tbl_Fact[[#This Row],[Operating_Hours]]&gt;0,tbl_Fact[[#This Row],[Operating_Hours]]*51840,0)</f>
        <v>0</v>
      </c>
    </row>
    <row r="3465" spans="1:13" hidden="1" x14ac:dyDescent="0.2">
      <c r="A3465" t="s">
        <v>5</v>
      </c>
      <c r="B3465" s="1">
        <v>44396.100775462961</v>
      </c>
      <c r="C3465" s="1">
        <v>44396.103194444448</v>
      </c>
      <c r="D3465">
        <v>3.4833333492279102</v>
      </c>
      <c r="E3465">
        <v>137147</v>
      </c>
      <c r="F3465">
        <v>137694</v>
      </c>
      <c r="G3465" t="s">
        <v>43</v>
      </c>
      <c r="H3465" t="s">
        <v>27</v>
      </c>
      <c r="I3465">
        <f>tbl_Fact[[#This Row],[Duration]] / 60</f>
        <v>5.805555582046517E-2</v>
      </c>
      <c r="J3465">
        <f>IF(OR(G3465="Run Time", G3465="CC (Changeover Cleaning)"), I3465, 0)</f>
        <v>5.805555582046517E-2</v>
      </c>
      <c r="K3465">
        <f>IF(G3465&lt;&gt;"PM (Maintenance)", I3465, 0)</f>
        <v>5.805555582046517E-2</v>
      </c>
      <c r="L3465" s="5">
        <f>MAX(tbl_Fact[[#This Row],[TotalBiscuitsMade]],tbl_Fact[[#This Row],[GoodMadeBiscuits]])</f>
        <v>137694</v>
      </c>
      <c r="M3465" s="5">
        <f>IF(tbl_Fact[[#This Row],[Operating_Hours]]&gt;0,tbl_Fact[[#This Row],[Operating_Hours]]*51840,0)</f>
        <v>3009.6000137329142</v>
      </c>
    </row>
    <row r="3466" spans="1:13" hidden="1" x14ac:dyDescent="0.2">
      <c r="A3466" t="s">
        <v>5</v>
      </c>
      <c r="B3466" s="1">
        <v>44396.103194444448</v>
      </c>
      <c r="C3466" s="1">
        <v>44396.127893518518</v>
      </c>
      <c r="D3466">
        <v>35.566665649414098</v>
      </c>
      <c r="E3466">
        <v>162211</v>
      </c>
      <c r="F3466">
        <v>162759</v>
      </c>
      <c r="G3466" t="s">
        <v>44</v>
      </c>
      <c r="H3466" t="s">
        <v>27</v>
      </c>
      <c r="I3466">
        <f>tbl_Fact[[#This Row],[Duration]] / 60</f>
        <v>0.59277776082356826</v>
      </c>
      <c r="J3466">
        <f>IF(OR(G3466="Run Time", G3466="CC (Changeover Cleaning)"), I3466, 0)</f>
        <v>0</v>
      </c>
      <c r="K3466">
        <f>IF(G3466&lt;&gt;"PM (Maintenance)", I3466, 0)</f>
        <v>0.59277776082356826</v>
      </c>
      <c r="L3466" s="5">
        <f>MAX(tbl_Fact[[#This Row],[TotalBiscuitsMade]],tbl_Fact[[#This Row],[GoodMadeBiscuits]])</f>
        <v>162759</v>
      </c>
      <c r="M3466" s="5">
        <f>IF(tbl_Fact[[#This Row],[Operating_Hours]]&gt;0,tbl_Fact[[#This Row],[Operating_Hours]]*51840,0)</f>
        <v>0</v>
      </c>
    </row>
    <row r="3467" spans="1:13" hidden="1" x14ac:dyDescent="0.2">
      <c r="A3467" t="s">
        <v>5</v>
      </c>
      <c r="B3467" s="1">
        <v>44396.127893518518</v>
      </c>
      <c r="C3467" s="1">
        <v>44396.130289351851</v>
      </c>
      <c r="D3467">
        <v>3.4500000476837198</v>
      </c>
      <c r="E3467">
        <v>162450</v>
      </c>
      <c r="F3467">
        <v>162705</v>
      </c>
      <c r="G3467" t="s">
        <v>43</v>
      </c>
      <c r="H3467" t="s">
        <v>27</v>
      </c>
      <c r="I3467">
        <f>tbl_Fact[[#This Row],[Duration]] / 60</f>
        <v>5.750000079472866E-2</v>
      </c>
      <c r="J3467">
        <f>IF(OR(G3467="Run Time", G3467="CC (Changeover Cleaning)"), I3467, 0)</f>
        <v>5.750000079472866E-2</v>
      </c>
      <c r="K3467">
        <f>IF(G3467&lt;&gt;"PM (Maintenance)", I3467, 0)</f>
        <v>5.750000079472866E-2</v>
      </c>
      <c r="L3467" s="5">
        <f>MAX(tbl_Fact[[#This Row],[TotalBiscuitsMade]],tbl_Fact[[#This Row],[GoodMadeBiscuits]])</f>
        <v>162705</v>
      </c>
      <c r="M3467" s="5">
        <f>IF(tbl_Fact[[#This Row],[Operating_Hours]]&gt;0,tbl_Fact[[#This Row],[Operating_Hours]]*51840,0)</f>
        <v>2980.8000411987337</v>
      </c>
    </row>
    <row r="3468" spans="1:13" hidden="1" x14ac:dyDescent="0.2">
      <c r="A3468" t="s">
        <v>5</v>
      </c>
      <c r="B3468" s="1">
        <v>44396.130289351851</v>
      </c>
      <c r="C3468" s="1">
        <v>44396.131423611114</v>
      </c>
      <c r="D3468">
        <v>1.63333332538605</v>
      </c>
      <c r="E3468">
        <v>163388</v>
      </c>
      <c r="F3468">
        <v>163942</v>
      </c>
      <c r="G3468" t="s">
        <v>44</v>
      </c>
      <c r="H3468" t="s">
        <v>27</v>
      </c>
      <c r="I3468">
        <f>tbl_Fact[[#This Row],[Duration]] / 60</f>
        <v>2.72222220897675E-2</v>
      </c>
      <c r="J3468">
        <f>IF(OR(G3468="Run Time", G3468="CC (Changeover Cleaning)"), I3468, 0)</f>
        <v>0</v>
      </c>
      <c r="K3468">
        <f>IF(G3468&lt;&gt;"PM (Maintenance)", I3468, 0)</f>
        <v>2.72222220897675E-2</v>
      </c>
      <c r="L3468" s="5">
        <f>MAX(tbl_Fact[[#This Row],[TotalBiscuitsMade]],tbl_Fact[[#This Row],[GoodMadeBiscuits]])</f>
        <v>163942</v>
      </c>
      <c r="M3468" s="5">
        <f>IF(tbl_Fact[[#This Row],[Operating_Hours]]&gt;0,tbl_Fact[[#This Row],[Operating_Hours]]*51840,0)</f>
        <v>0</v>
      </c>
    </row>
    <row r="3469" spans="1:13" hidden="1" x14ac:dyDescent="0.2">
      <c r="A3469" t="s">
        <v>10</v>
      </c>
      <c r="B3469" s="1">
        <v>44396.131157407406</v>
      </c>
      <c r="C3469" s="1">
        <v>44396.131504629629</v>
      </c>
      <c r="D3469">
        <v>0.50854998826980602</v>
      </c>
      <c r="E3469">
        <v>0</v>
      </c>
      <c r="F3469">
        <v>207</v>
      </c>
      <c r="G3469" t="s">
        <v>43</v>
      </c>
      <c r="H3469" t="s">
        <v>27</v>
      </c>
      <c r="I3469">
        <f>tbl_Fact[[#This Row],[Duration]] / 60</f>
        <v>8.4758331378301001E-3</v>
      </c>
      <c r="J3469">
        <f>IF(OR(G3469="Run Time", G3469="CC (Changeover Cleaning)"), I3469, 0)</f>
        <v>8.4758331378301001E-3</v>
      </c>
      <c r="K3469">
        <f>IF(G3469&lt;&gt;"PM (Maintenance)", I3469, 0)</f>
        <v>8.4758331378301001E-3</v>
      </c>
      <c r="L3469" s="5">
        <f>MAX(tbl_Fact[[#This Row],[TotalBiscuitsMade]],tbl_Fact[[#This Row],[GoodMadeBiscuits]])</f>
        <v>207</v>
      </c>
      <c r="M3469" s="5">
        <f>IF(tbl_Fact[[#This Row],[Operating_Hours]]&gt;0,tbl_Fact[[#This Row],[Operating_Hours]]*51840,0)</f>
        <v>439.38718986511236</v>
      </c>
    </row>
    <row r="3470" spans="1:13" hidden="1" x14ac:dyDescent="0.2">
      <c r="A3470" t="s">
        <v>5</v>
      </c>
      <c r="B3470" s="1">
        <v>44396.131423611114</v>
      </c>
      <c r="C3470" s="1">
        <v>44396.131782407407</v>
      </c>
      <c r="D3470">
        <v>0.51666665077209495</v>
      </c>
      <c r="E3470">
        <v>163066</v>
      </c>
      <c r="F3470">
        <v>163925</v>
      </c>
      <c r="G3470" t="s">
        <v>43</v>
      </c>
      <c r="H3470" t="s">
        <v>27</v>
      </c>
      <c r="I3470">
        <f>tbl_Fact[[#This Row],[Duration]] / 60</f>
        <v>8.6111108462015827E-3</v>
      </c>
      <c r="J3470">
        <f>IF(OR(G3470="Run Time", G3470="CC (Changeover Cleaning)"), I3470, 0)</f>
        <v>8.6111108462015827E-3</v>
      </c>
      <c r="K3470">
        <f>IF(G3470&lt;&gt;"PM (Maintenance)", I3470, 0)</f>
        <v>8.6111108462015827E-3</v>
      </c>
      <c r="L3470" s="5">
        <f>MAX(tbl_Fact[[#This Row],[TotalBiscuitsMade]],tbl_Fact[[#This Row],[GoodMadeBiscuits]])</f>
        <v>163925</v>
      </c>
      <c r="M3470" s="5">
        <f>IF(tbl_Fact[[#This Row],[Operating_Hours]]&gt;0,tbl_Fact[[#This Row],[Operating_Hours]]*51840,0)</f>
        <v>446.39998626709007</v>
      </c>
    </row>
    <row r="3471" spans="1:13" hidden="1" x14ac:dyDescent="0.2">
      <c r="A3471" t="s">
        <v>10</v>
      </c>
      <c r="B3471" s="1">
        <v>44396.131504629629</v>
      </c>
      <c r="C3471" s="1">
        <v>44396.156111111108</v>
      </c>
      <c r="D3471">
        <v>35.433315277099602</v>
      </c>
      <c r="E3471">
        <v>0</v>
      </c>
      <c r="F3471">
        <v>262</v>
      </c>
      <c r="G3471" t="s">
        <v>44</v>
      </c>
      <c r="H3471" t="s">
        <v>27</v>
      </c>
      <c r="I3471">
        <f>tbl_Fact[[#This Row],[Duration]] / 60</f>
        <v>0.5905552546183267</v>
      </c>
      <c r="J3471">
        <f>IF(OR(G3471="Run Time", G3471="CC (Changeover Cleaning)"), I3471, 0)</f>
        <v>0</v>
      </c>
      <c r="K3471">
        <f>IF(G3471&lt;&gt;"PM (Maintenance)", I3471, 0)</f>
        <v>0.5905552546183267</v>
      </c>
      <c r="L3471" s="5">
        <f>MAX(tbl_Fact[[#This Row],[TotalBiscuitsMade]],tbl_Fact[[#This Row],[GoodMadeBiscuits]])</f>
        <v>262</v>
      </c>
      <c r="M3471" s="5">
        <f>IF(tbl_Fact[[#This Row],[Operating_Hours]]&gt;0,tbl_Fact[[#This Row],[Operating_Hours]]*51840,0)</f>
        <v>0</v>
      </c>
    </row>
    <row r="3472" spans="1:13" hidden="1" x14ac:dyDescent="0.2">
      <c r="A3472" t="s">
        <v>5</v>
      </c>
      <c r="B3472" s="1">
        <v>44396.131782407407</v>
      </c>
      <c r="C3472" s="1">
        <v>44396.13354166667</v>
      </c>
      <c r="D3472">
        <v>2.5333333015441899</v>
      </c>
      <c r="E3472">
        <v>164851</v>
      </c>
      <c r="F3472">
        <v>165140</v>
      </c>
      <c r="G3472" t="s">
        <v>44</v>
      </c>
      <c r="H3472" t="s">
        <v>27</v>
      </c>
      <c r="I3472">
        <f>tbl_Fact[[#This Row],[Duration]] / 60</f>
        <v>4.2222221692403167E-2</v>
      </c>
      <c r="J3472">
        <f>IF(OR(G3472="Run Time", G3472="CC (Changeover Cleaning)"), I3472, 0)</f>
        <v>0</v>
      </c>
      <c r="K3472">
        <f>IF(G3472&lt;&gt;"PM (Maintenance)", I3472, 0)</f>
        <v>4.2222221692403167E-2</v>
      </c>
      <c r="L3472" s="5">
        <f>MAX(tbl_Fact[[#This Row],[TotalBiscuitsMade]],tbl_Fact[[#This Row],[GoodMadeBiscuits]])</f>
        <v>165140</v>
      </c>
      <c r="M3472" s="5">
        <f>IF(tbl_Fact[[#This Row],[Operating_Hours]]&gt;0,tbl_Fact[[#This Row],[Operating_Hours]]*51840,0)</f>
        <v>0</v>
      </c>
    </row>
    <row r="3473" spans="1:13" hidden="1" x14ac:dyDescent="0.2">
      <c r="A3473" t="s">
        <v>5</v>
      </c>
      <c r="B3473" s="1">
        <v>44396.13354166667</v>
      </c>
      <c r="C3473" s="1">
        <v>44396.136331018519</v>
      </c>
      <c r="D3473">
        <v>4.0166668891906703</v>
      </c>
      <c r="E3473">
        <v>164533</v>
      </c>
      <c r="F3473">
        <v>165032</v>
      </c>
      <c r="G3473" t="s">
        <v>43</v>
      </c>
      <c r="H3473" t="s">
        <v>27</v>
      </c>
      <c r="I3473">
        <f>tbl_Fact[[#This Row],[Duration]] / 60</f>
        <v>6.6944448153177835E-2</v>
      </c>
      <c r="J3473">
        <f>IF(OR(G3473="Run Time", G3473="CC (Changeover Cleaning)"), I3473, 0)</f>
        <v>6.6944448153177835E-2</v>
      </c>
      <c r="K3473">
        <f>IF(G3473&lt;&gt;"PM (Maintenance)", I3473, 0)</f>
        <v>6.6944448153177835E-2</v>
      </c>
      <c r="L3473" s="5">
        <f>MAX(tbl_Fact[[#This Row],[TotalBiscuitsMade]],tbl_Fact[[#This Row],[GoodMadeBiscuits]])</f>
        <v>165032</v>
      </c>
      <c r="M3473" s="5">
        <f>IF(tbl_Fact[[#This Row],[Operating_Hours]]&gt;0,tbl_Fact[[#This Row],[Operating_Hours]]*51840,0)</f>
        <v>3470.400192260739</v>
      </c>
    </row>
    <row r="3474" spans="1:13" hidden="1" x14ac:dyDescent="0.2">
      <c r="A3474" t="s">
        <v>5</v>
      </c>
      <c r="B3474" s="1">
        <v>44396.136331018519</v>
      </c>
      <c r="C3474" s="1">
        <v>44396.137453703705</v>
      </c>
      <c r="D3474">
        <v>1.61666667461395</v>
      </c>
      <c r="E3474">
        <v>165594</v>
      </c>
      <c r="F3474">
        <v>166297</v>
      </c>
      <c r="G3474" t="s">
        <v>44</v>
      </c>
      <c r="H3474" t="s">
        <v>27</v>
      </c>
      <c r="I3474">
        <f>tbl_Fact[[#This Row],[Duration]] / 60</f>
        <v>2.6944444576899165E-2</v>
      </c>
      <c r="J3474">
        <f>IF(OR(G3474="Run Time", G3474="CC (Changeover Cleaning)"), I3474, 0)</f>
        <v>0</v>
      </c>
      <c r="K3474">
        <f>IF(G3474&lt;&gt;"PM (Maintenance)", I3474, 0)</f>
        <v>2.6944444576899165E-2</v>
      </c>
      <c r="L3474" s="5">
        <f>MAX(tbl_Fact[[#This Row],[TotalBiscuitsMade]],tbl_Fact[[#This Row],[GoodMadeBiscuits]])</f>
        <v>166297</v>
      </c>
      <c r="M3474" s="5">
        <f>IF(tbl_Fact[[#This Row],[Operating_Hours]]&gt;0,tbl_Fact[[#This Row],[Operating_Hours]]*51840,0)</f>
        <v>0</v>
      </c>
    </row>
    <row r="3475" spans="1:13" hidden="1" x14ac:dyDescent="0.2">
      <c r="A3475" t="s">
        <v>5</v>
      </c>
      <c r="B3475" s="1">
        <v>44396.137453703705</v>
      </c>
      <c r="C3475" s="1">
        <v>44396.139027777775</v>
      </c>
      <c r="D3475">
        <v>2.2666666507720898</v>
      </c>
      <c r="E3475">
        <v>165673</v>
      </c>
      <c r="F3475">
        <v>166172</v>
      </c>
      <c r="G3475" t="s">
        <v>43</v>
      </c>
      <c r="H3475" t="s">
        <v>27</v>
      </c>
      <c r="I3475">
        <f>tbl_Fact[[#This Row],[Duration]] / 60</f>
        <v>3.7777777512868163E-2</v>
      </c>
      <c r="J3475">
        <f>IF(OR(G3475="Run Time", G3475="CC (Changeover Cleaning)"), I3475, 0)</f>
        <v>3.7777777512868163E-2</v>
      </c>
      <c r="K3475">
        <f>IF(G3475&lt;&gt;"PM (Maintenance)", I3475, 0)</f>
        <v>3.7777777512868163E-2</v>
      </c>
      <c r="L3475" s="5">
        <f>MAX(tbl_Fact[[#This Row],[TotalBiscuitsMade]],tbl_Fact[[#This Row],[GoodMadeBiscuits]])</f>
        <v>166172</v>
      </c>
      <c r="M3475" s="5">
        <f>IF(tbl_Fact[[#This Row],[Operating_Hours]]&gt;0,tbl_Fact[[#This Row],[Operating_Hours]]*51840,0)</f>
        <v>1958.3999862670855</v>
      </c>
    </row>
    <row r="3476" spans="1:13" hidden="1" x14ac:dyDescent="0.2">
      <c r="A3476" t="s">
        <v>5</v>
      </c>
      <c r="B3476" s="1">
        <v>44396.139027777775</v>
      </c>
      <c r="C3476" s="1">
        <v>44396.140277777777</v>
      </c>
      <c r="D3476">
        <v>1.79999995231628</v>
      </c>
      <c r="E3476">
        <v>166918</v>
      </c>
      <c r="F3476">
        <v>167022</v>
      </c>
      <c r="G3476" t="s">
        <v>44</v>
      </c>
      <c r="H3476" t="s">
        <v>27</v>
      </c>
      <c r="I3476">
        <f>tbl_Fact[[#This Row],[Duration]] / 60</f>
        <v>2.9999999205271334E-2</v>
      </c>
      <c r="J3476">
        <f>IF(OR(G3476="Run Time", G3476="CC (Changeover Cleaning)"), I3476, 0)</f>
        <v>0</v>
      </c>
      <c r="K3476">
        <f>IF(G3476&lt;&gt;"PM (Maintenance)", I3476, 0)</f>
        <v>2.9999999205271334E-2</v>
      </c>
      <c r="L3476" s="5">
        <f>MAX(tbl_Fact[[#This Row],[TotalBiscuitsMade]],tbl_Fact[[#This Row],[GoodMadeBiscuits]])</f>
        <v>167022</v>
      </c>
      <c r="M3476" s="5">
        <f>IF(tbl_Fact[[#This Row],[Operating_Hours]]&gt;0,tbl_Fact[[#This Row],[Operating_Hours]]*51840,0)</f>
        <v>0</v>
      </c>
    </row>
    <row r="3477" spans="1:13" hidden="1" x14ac:dyDescent="0.2">
      <c r="A3477" t="s">
        <v>5</v>
      </c>
      <c r="B3477" s="1">
        <v>44396.140277777777</v>
      </c>
      <c r="C3477" s="1">
        <v>44396.141747685186</v>
      </c>
      <c r="D3477">
        <v>2.11666655540466</v>
      </c>
      <c r="E3477">
        <v>166836</v>
      </c>
      <c r="F3477">
        <v>167379</v>
      </c>
      <c r="G3477" t="s">
        <v>43</v>
      </c>
      <c r="H3477" t="s">
        <v>27</v>
      </c>
      <c r="I3477">
        <f>tbl_Fact[[#This Row],[Duration]] / 60</f>
        <v>3.5277775923410998E-2</v>
      </c>
      <c r="J3477">
        <f>IF(OR(G3477="Run Time", G3477="CC (Changeover Cleaning)"), I3477, 0)</f>
        <v>3.5277775923410998E-2</v>
      </c>
      <c r="K3477">
        <f>IF(G3477&lt;&gt;"PM (Maintenance)", I3477, 0)</f>
        <v>3.5277775923410998E-2</v>
      </c>
      <c r="L3477" s="5">
        <f>MAX(tbl_Fact[[#This Row],[TotalBiscuitsMade]],tbl_Fact[[#This Row],[GoodMadeBiscuits]])</f>
        <v>167379</v>
      </c>
      <c r="M3477" s="5">
        <f>IF(tbl_Fact[[#This Row],[Operating_Hours]]&gt;0,tbl_Fact[[#This Row],[Operating_Hours]]*51840,0)</f>
        <v>1828.7999038696262</v>
      </c>
    </row>
    <row r="3478" spans="1:13" hidden="1" x14ac:dyDescent="0.2">
      <c r="A3478" t="s">
        <v>5</v>
      </c>
      <c r="B3478" s="1">
        <v>44396.141747685186</v>
      </c>
      <c r="C3478" s="1">
        <v>44396.143368055556</v>
      </c>
      <c r="D3478">
        <v>2.3333332538604701</v>
      </c>
      <c r="E3478">
        <v>168399</v>
      </c>
      <c r="F3478">
        <v>168813</v>
      </c>
      <c r="G3478" t="s">
        <v>44</v>
      </c>
      <c r="H3478" t="s">
        <v>27</v>
      </c>
      <c r="I3478">
        <f>tbl_Fact[[#This Row],[Duration]] / 60</f>
        <v>3.8888887564341168E-2</v>
      </c>
      <c r="J3478">
        <f>IF(OR(G3478="Run Time", G3478="CC (Changeover Cleaning)"), I3478, 0)</f>
        <v>0</v>
      </c>
      <c r="K3478">
        <f>IF(G3478&lt;&gt;"PM (Maintenance)", I3478, 0)</f>
        <v>3.8888887564341168E-2</v>
      </c>
      <c r="L3478" s="5">
        <f>MAX(tbl_Fact[[#This Row],[TotalBiscuitsMade]],tbl_Fact[[#This Row],[GoodMadeBiscuits]])</f>
        <v>168813</v>
      </c>
      <c r="M3478" s="5">
        <f>IF(tbl_Fact[[#This Row],[Operating_Hours]]&gt;0,tbl_Fact[[#This Row],[Operating_Hours]]*51840,0)</f>
        <v>0</v>
      </c>
    </row>
    <row r="3479" spans="1:13" hidden="1" x14ac:dyDescent="0.2">
      <c r="A3479" t="s">
        <v>5</v>
      </c>
      <c r="B3479" s="1">
        <v>44396.143368055556</v>
      </c>
      <c r="C3479" s="1">
        <v>44396.144016203703</v>
      </c>
      <c r="D3479">
        <v>0.93333333730697599</v>
      </c>
      <c r="E3479">
        <v>168424</v>
      </c>
      <c r="F3479">
        <v>168626</v>
      </c>
      <c r="G3479" t="s">
        <v>43</v>
      </c>
      <c r="H3479" t="s">
        <v>27</v>
      </c>
      <c r="I3479">
        <f>tbl_Fact[[#This Row],[Duration]] / 60</f>
        <v>1.5555555621782933E-2</v>
      </c>
      <c r="J3479">
        <f>IF(OR(G3479="Run Time", G3479="CC (Changeover Cleaning)"), I3479, 0)</f>
        <v>1.5555555621782933E-2</v>
      </c>
      <c r="K3479">
        <f>IF(G3479&lt;&gt;"PM (Maintenance)", I3479, 0)</f>
        <v>1.5555555621782933E-2</v>
      </c>
      <c r="L3479" s="5">
        <f>MAX(tbl_Fact[[#This Row],[TotalBiscuitsMade]],tbl_Fact[[#This Row],[GoodMadeBiscuits]])</f>
        <v>168626</v>
      </c>
      <c r="M3479" s="5">
        <f>IF(tbl_Fact[[#This Row],[Operating_Hours]]&gt;0,tbl_Fact[[#This Row],[Operating_Hours]]*51840,0)</f>
        <v>806.4000034332272</v>
      </c>
    </row>
    <row r="3480" spans="1:13" hidden="1" x14ac:dyDescent="0.2">
      <c r="A3480" t="s">
        <v>5</v>
      </c>
      <c r="B3480" s="1">
        <v>44396.144016203703</v>
      </c>
      <c r="C3480" s="1">
        <v>44396.144745370373</v>
      </c>
      <c r="D3480">
        <v>1.04999995231628</v>
      </c>
      <c r="E3480">
        <v>168755</v>
      </c>
      <c r="F3480">
        <v>169251</v>
      </c>
      <c r="G3480" t="s">
        <v>44</v>
      </c>
      <c r="H3480" t="s">
        <v>27</v>
      </c>
      <c r="I3480">
        <f>tbl_Fact[[#This Row],[Duration]] / 60</f>
        <v>1.7499999205271333E-2</v>
      </c>
      <c r="J3480">
        <f>IF(OR(G3480="Run Time", G3480="CC (Changeover Cleaning)"), I3480, 0)</f>
        <v>0</v>
      </c>
      <c r="K3480">
        <f>IF(G3480&lt;&gt;"PM (Maintenance)", I3480, 0)</f>
        <v>1.7499999205271333E-2</v>
      </c>
      <c r="L3480" s="5">
        <f>MAX(tbl_Fact[[#This Row],[TotalBiscuitsMade]],tbl_Fact[[#This Row],[GoodMadeBiscuits]])</f>
        <v>169251</v>
      </c>
      <c r="M3480" s="5">
        <f>IF(tbl_Fact[[#This Row],[Operating_Hours]]&gt;0,tbl_Fact[[#This Row],[Operating_Hours]]*51840,0)</f>
        <v>0</v>
      </c>
    </row>
    <row r="3481" spans="1:13" hidden="1" x14ac:dyDescent="0.2">
      <c r="A3481" t="s">
        <v>5</v>
      </c>
      <c r="B3481" s="1">
        <v>44396.144745370373</v>
      </c>
      <c r="C3481" s="1">
        <v>44396.144930555558</v>
      </c>
      <c r="D3481">
        <v>0.266666680574417</v>
      </c>
      <c r="E3481">
        <v>168827</v>
      </c>
      <c r="F3481">
        <v>169059</v>
      </c>
      <c r="G3481" t="s">
        <v>43</v>
      </c>
      <c r="H3481" t="s">
        <v>27</v>
      </c>
      <c r="I3481">
        <f>tbl_Fact[[#This Row],[Duration]] / 60</f>
        <v>4.444444676240283E-3</v>
      </c>
      <c r="J3481">
        <f>IF(OR(G3481="Run Time", G3481="CC (Changeover Cleaning)"), I3481, 0)</f>
        <v>4.444444676240283E-3</v>
      </c>
      <c r="K3481">
        <f>IF(G3481&lt;&gt;"PM (Maintenance)", I3481, 0)</f>
        <v>4.444444676240283E-3</v>
      </c>
      <c r="L3481" s="5">
        <f>MAX(tbl_Fact[[#This Row],[TotalBiscuitsMade]],tbl_Fact[[#This Row],[GoodMadeBiscuits]])</f>
        <v>169059</v>
      </c>
      <c r="M3481" s="5">
        <f>IF(tbl_Fact[[#This Row],[Operating_Hours]]&gt;0,tbl_Fact[[#This Row],[Operating_Hours]]*51840,0)</f>
        <v>230.40001201629627</v>
      </c>
    </row>
    <row r="3482" spans="1:13" hidden="1" x14ac:dyDescent="0.2">
      <c r="A3482" t="s">
        <v>5</v>
      </c>
      <c r="B3482" s="1">
        <v>44396.144930555558</v>
      </c>
      <c r="C3482" s="1">
        <v>44396.146840277775</v>
      </c>
      <c r="D3482">
        <v>2.75</v>
      </c>
      <c r="E3482">
        <v>170590</v>
      </c>
      <c r="F3482">
        <v>170720</v>
      </c>
      <c r="G3482" t="s">
        <v>44</v>
      </c>
      <c r="H3482" t="s">
        <v>27</v>
      </c>
      <c r="I3482">
        <f>tbl_Fact[[#This Row],[Duration]] / 60</f>
        <v>4.583333333333333E-2</v>
      </c>
      <c r="J3482">
        <f>IF(OR(G3482="Run Time", G3482="CC (Changeover Cleaning)"), I3482, 0)</f>
        <v>0</v>
      </c>
      <c r="K3482">
        <f>IF(G3482&lt;&gt;"PM (Maintenance)", I3482, 0)</f>
        <v>4.583333333333333E-2</v>
      </c>
      <c r="L3482" s="5">
        <f>MAX(tbl_Fact[[#This Row],[TotalBiscuitsMade]],tbl_Fact[[#This Row],[GoodMadeBiscuits]])</f>
        <v>170720</v>
      </c>
      <c r="M3482" s="5">
        <f>IF(tbl_Fact[[#This Row],[Operating_Hours]]&gt;0,tbl_Fact[[#This Row],[Operating_Hours]]*51840,0)</f>
        <v>0</v>
      </c>
    </row>
    <row r="3483" spans="1:13" hidden="1" x14ac:dyDescent="0.2">
      <c r="A3483" t="s">
        <v>5</v>
      </c>
      <c r="B3483" s="1">
        <v>44396.146840277775</v>
      </c>
      <c r="C3483" s="1">
        <v>44396.150127314817</v>
      </c>
      <c r="D3483">
        <v>4.7333331108093297</v>
      </c>
      <c r="E3483">
        <v>170347</v>
      </c>
      <c r="F3483">
        <v>170939</v>
      </c>
      <c r="G3483" t="s">
        <v>43</v>
      </c>
      <c r="H3483" t="s">
        <v>27</v>
      </c>
      <c r="I3483">
        <f>tbl_Fact[[#This Row],[Duration]] / 60</f>
        <v>7.8888885180155494E-2</v>
      </c>
      <c r="J3483">
        <f>IF(OR(G3483="Run Time", G3483="CC (Changeover Cleaning)"), I3483, 0)</f>
        <v>7.8888885180155494E-2</v>
      </c>
      <c r="K3483">
        <f>IF(G3483&lt;&gt;"PM (Maintenance)", I3483, 0)</f>
        <v>7.8888885180155494E-2</v>
      </c>
      <c r="L3483" s="5">
        <f>MAX(tbl_Fact[[#This Row],[TotalBiscuitsMade]],tbl_Fact[[#This Row],[GoodMadeBiscuits]])</f>
        <v>170939</v>
      </c>
      <c r="M3483" s="5">
        <f>IF(tbl_Fact[[#This Row],[Operating_Hours]]&gt;0,tbl_Fact[[#This Row],[Operating_Hours]]*51840,0)</f>
        <v>4089.599807739261</v>
      </c>
    </row>
    <row r="3484" spans="1:13" hidden="1" x14ac:dyDescent="0.2">
      <c r="A3484" t="s">
        <v>5</v>
      </c>
      <c r="B3484" s="1">
        <v>44396.150127314817</v>
      </c>
      <c r="C3484" s="1">
        <v>44396.150810185187</v>
      </c>
      <c r="D3484">
        <v>0.98333334922790505</v>
      </c>
      <c r="E3484">
        <v>170880</v>
      </c>
      <c r="F3484">
        <v>171216</v>
      </c>
      <c r="G3484" t="s">
        <v>44</v>
      </c>
      <c r="H3484" t="s">
        <v>27</v>
      </c>
      <c r="I3484">
        <f>tbl_Fact[[#This Row],[Duration]] / 60</f>
        <v>1.6388889153798419E-2</v>
      </c>
      <c r="J3484">
        <f>IF(OR(G3484="Run Time", G3484="CC (Changeover Cleaning)"), I3484, 0)</f>
        <v>0</v>
      </c>
      <c r="K3484">
        <f>IF(G3484&lt;&gt;"PM (Maintenance)", I3484, 0)</f>
        <v>1.6388889153798419E-2</v>
      </c>
      <c r="L3484" s="5">
        <f>MAX(tbl_Fact[[#This Row],[TotalBiscuitsMade]],tbl_Fact[[#This Row],[GoodMadeBiscuits]])</f>
        <v>171216</v>
      </c>
      <c r="M3484" s="5">
        <f>IF(tbl_Fact[[#This Row],[Operating_Hours]]&gt;0,tbl_Fact[[#This Row],[Operating_Hours]]*51840,0)</f>
        <v>0</v>
      </c>
    </row>
    <row r="3485" spans="1:13" hidden="1" x14ac:dyDescent="0.2">
      <c r="A3485" t="s">
        <v>5</v>
      </c>
      <c r="B3485" s="1">
        <v>44396.150810185187</v>
      </c>
      <c r="C3485" s="1">
        <v>44396.152349537035</v>
      </c>
      <c r="D3485">
        <v>2.2166666984558101</v>
      </c>
      <c r="E3485">
        <v>171086</v>
      </c>
      <c r="F3485">
        <v>171487</v>
      </c>
      <c r="G3485" t="s">
        <v>43</v>
      </c>
      <c r="H3485" t="s">
        <v>27</v>
      </c>
      <c r="I3485">
        <f>tbl_Fact[[#This Row],[Duration]] / 60</f>
        <v>3.6944444974263503E-2</v>
      </c>
      <c r="J3485">
        <f>IF(OR(G3485="Run Time", G3485="CC (Changeover Cleaning)"), I3485, 0)</f>
        <v>3.6944444974263503E-2</v>
      </c>
      <c r="K3485">
        <f>IF(G3485&lt;&gt;"PM (Maintenance)", I3485, 0)</f>
        <v>3.6944444974263503E-2</v>
      </c>
      <c r="L3485" s="5">
        <f>MAX(tbl_Fact[[#This Row],[TotalBiscuitsMade]],tbl_Fact[[#This Row],[GoodMadeBiscuits]])</f>
        <v>171487</v>
      </c>
      <c r="M3485" s="5">
        <f>IF(tbl_Fact[[#This Row],[Operating_Hours]]&gt;0,tbl_Fact[[#This Row],[Operating_Hours]]*51840,0)</f>
        <v>1915.2000274658201</v>
      </c>
    </row>
    <row r="3486" spans="1:13" hidden="1" x14ac:dyDescent="0.2">
      <c r="A3486" t="s">
        <v>5</v>
      </c>
      <c r="B3486" s="1">
        <v>44396.152349537035</v>
      </c>
      <c r="C3486" s="1">
        <v>44396.153449074074</v>
      </c>
      <c r="D3486">
        <v>1.5833333730697601</v>
      </c>
      <c r="E3486">
        <v>0</v>
      </c>
      <c r="F3486">
        <v>171831</v>
      </c>
      <c r="G3486" t="s">
        <v>44</v>
      </c>
      <c r="H3486" t="s">
        <v>27</v>
      </c>
      <c r="I3486">
        <f>tbl_Fact[[#This Row],[Duration]] / 60</f>
        <v>2.6388889551162666E-2</v>
      </c>
      <c r="J3486">
        <f>IF(OR(G3486="Run Time", G3486="CC (Changeover Cleaning)"), I3486, 0)</f>
        <v>0</v>
      </c>
      <c r="K3486">
        <f>IF(G3486&lt;&gt;"PM (Maintenance)", I3486, 0)</f>
        <v>2.6388889551162666E-2</v>
      </c>
      <c r="L3486" s="5">
        <f>MAX(tbl_Fact[[#This Row],[TotalBiscuitsMade]],tbl_Fact[[#This Row],[GoodMadeBiscuits]])</f>
        <v>171831</v>
      </c>
      <c r="M3486" s="5">
        <f>IF(tbl_Fact[[#This Row],[Operating_Hours]]&gt;0,tbl_Fact[[#This Row],[Operating_Hours]]*51840,0)</f>
        <v>0</v>
      </c>
    </row>
    <row r="3487" spans="1:13" hidden="1" x14ac:dyDescent="0.2">
      <c r="A3487" t="s">
        <v>5</v>
      </c>
      <c r="B3487" s="1">
        <v>44396.153449074074</v>
      </c>
      <c r="C3487" s="1">
        <v>44396.178159722222</v>
      </c>
      <c r="D3487">
        <v>35.583332061767599</v>
      </c>
      <c r="E3487">
        <v>0</v>
      </c>
      <c r="F3487">
        <v>386</v>
      </c>
      <c r="G3487" t="s">
        <v>44</v>
      </c>
      <c r="H3487" t="s">
        <v>27</v>
      </c>
      <c r="I3487">
        <f>tbl_Fact[[#This Row],[Duration]] / 60</f>
        <v>0.59305553436279335</v>
      </c>
      <c r="J3487">
        <f>IF(OR(G3487="Run Time", G3487="CC (Changeover Cleaning)"), I3487, 0)</f>
        <v>0</v>
      </c>
      <c r="K3487">
        <f>IF(G3487&lt;&gt;"PM (Maintenance)", I3487, 0)</f>
        <v>0.59305553436279335</v>
      </c>
      <c r="L3487" s="5">
        <f>MAX(tbl_Fact[[#This Row],[TotalBiscuitsMade]],tbl_Fact[[#This Row],[GoodMadeBiscuits]])</f>
        <v>386</v>
      </c>
      <c r="M3487" s="5">
        <f>IF(tbl_Fact[[#This Row],[Operating_Hours]]&gt;0,tbl_Fact[[#This Row],[Operating_Hours]]*51840,0)</f>
        <v>0</v>
      </c>
    </row>
    <row r="3488" spans="1:13" hidden="1" x14ac:dyDescent="0.2">
      <c r="A3488" t="s">
        <v>10</v>
      </c>
      <c r="B3488" s="1">
        <v>44396.156111111108</v>
      </c>
      <c r="C3488" s="1">
        <v>44396.156180555554</v>
      </c>
      <c r="D3488">
        <v>9.1666668653488201E-2</v>
      </c>
      <c r="E3488">
        <v>0</v>
      </c>
      <c r="F3488">
        <v>334</v>
      </c>
      <c r="G3488" t="s">
        <v>43</v>
      </c>
      <c r="H3488" t="s">
        <v>27</v>
      </c>
      <c r="I3488">
        <f>tbl_Fact[[#This Row],[Duration]] / 60</f>
        <v>1.52777781089147E-3</v>
      </c>
      <c r="J3488">
        <f>IF(OR(G3488="Run Time", G3488="CC (Changeover Cleaning)"), I3488, 0)</f>
        <v>1.52777781089147E-3</v>
      </c>
      <c r="K3488">
        <f>IF(G3488&lt;&gt;"PM (Maintenance)", I3488, 0)</f>
        <v>1.52777781089147E-3</v>
      </c>
      <c r="L3488" s="5">
        <f>MAX(tbl_Fact[[#This Row],[TotalBiscuitsMade]],tbl_Fact[[#This Row],[GoodMadeBiscuits]])</f>
        <v>334</v>
      </c>
      <c r="M3488" s="5">
        <f>IF(tbl_Fact[[#This Row],[Operating_Hours]]&gt;0,tbl_Fact[[#This Row],[Operating_Hours]]*51840,0)</f>
        <v>79.200001716613798</v>
      </c>
    </row>
    <row r="3489" spans="1:13" hidden="1" x14ac:dyDescent="0.2">
      <c r="A3489" t="s">
        <v>5</v>
      </c>
      <c r="B3489" s="1">
        <v>44396.178159722222</v>
      </c>
      <c r="C3489" s="1">
        <v>44396.284363425926</v>
      </c>
      <c r="D3489">
        <v>152.93333435058599</v>
      </c>
      <c r="E3489">
        <v>0</v>
      </c>
      <c r="F3489">
        <v>282</v>
      </c>
      <c r="G3489" t="s">
        <v>43</v>
      </c>
      <c r="H3489" t="s">
        <v>27</v>
      </c>
      <c r="I3489">
        <f>tbl_Fact[[#This Row],[Duration]] / 60</f>
        <v>2.5488889058430999</v>
      </c>
      <c r="J3489">
        <f>IF(OR(G3489="Run Time", G3489="CC (Changeover Cleaning)"), I3489, 0)</f>
        <v>2.5488889058430999</v>
      </c>
      <c r="K3489">
        <f>IF(G3489&lt;&gt;"PM (Maintenance)", I3489, 0)</f>
        <v>2.5488889058430999</v>
      </c>
      <c r="L3489" s="5">
        <f>MAX(tbl_Fact[[#This Row],[TotalBiscuitsMade]],tbl_Fact[[#This Row],[GoodMadeBiscuits]])</f>
        <v>282</v>
      </c>
      <c r="M3489" s="5">
        <f>IF(tbl_Fact[[#This Row],[Operating_Hours]]&gt;0,tbl_Fact[[#This Row],[Operating_Hours]]*51840,0)</f>
        <v>132134.40087890631</v>
      </c>
    </row>
    <row r="3490" spans="1:13" hidden="1" x14ac:dyDescent="0.2">
      <c r="A3490" t="s">
        <v>5</v>
      </c>
      <c r="B3490" s="1">
        <v>44396.284363425926</v>
      </c>
      <c r="C3490" s="1">
        <v>44397</v>
      </c>
      <c r="D3490">
        <v>1030</v>
      </c>
      <c r="E3490">
        <v>0</v>
      </c>
      <c r="F3490">
        <v>188</v>
      </c>
      <c r="G3490">
        <v>0</v>
      </c>
      <c r="H3490" t="s">
        <v>27</v>
      </c>
      <c r="I3490">
        <f>tbl_Fact[[#This Row],[Duration]] / 60</f>
        <v>17.166666666666668</v>
      </c>
      <c r="J3490">
        <f>IF(OR(G3490="Run Time", G3490="CC (Changeover Cleaning)"), I3490, 0)</f>
        <v>0</v>
      </c>
      <c r="K3490">
        <f>IF(G3490&lt;&gt;"PM (Maintenance)", I3490, 0)</f>
        <v>17.166666666666668</v>
      </c>
      <c r="L3490" s="5">
        <f>MAX(tbl_Fact[[#This Row],[TotalBiscuitsMade]],tbl_Fact[[#This Row],[GoodMadeBiscuits]])</f>
        <v>188</v>
      </c>
      <c r="M3490" s="5">
        <f>IF(tbl_Fact[[#This Row],[Operating_Hours]]&gt;0,tbl_Fact[[#This Row],[Operating_Hours]]*51840,0)</f>
        <v>0</v>
      </c>
    </row>
    <row r="3491" spans="1:13" hidden="1" x14ac:dyDescent="0.2">
      <c r="A3491" t="s">
        <v>5</v>
      </c>
      <c r="B3491" s="1">
        <v>44397</v>
      </c>
      <c r="C3491" s="1">
        <v>44398</v>
      </c>
      <c r="D3491">
        <v>1440</v>
      </c>
      <c r="E3491">
        <v>0</v>
      </c>
      <c r="F3491">
        <v>93</v>
      </c>
      <c r="G3491">
        <v>0</v>
      </c>
      <c r="H3491" t="s">
        <v>27</v>
      </c>
      <c r="I3491">
        <f>tbl_Fact[[#This Row],[Duration]] / 60</f>
        <v>24</v>
      </c>
      <c r="J3491">
        <f>IF(OR(G3491="Run Time", G3491="CC (Changeover Cleaning)"), I3491, 0)</f>
        <v>0</v>
      </c>
      <c r="K3491">
        <f>IF(G3491&lt;&gt;"PM (Maintenance)", I3491, 0)</f>
        <v>24</v>
      </c>
      <c r="L3491" s="5">
        <f>MAX(tbl_Fact[[#This Row],[TotalBiscuitsMade]],tbl_Fact[[#This Row],[GoodMadeBiscuits]])</f>
        <v>93</v>
      </c>
      <c r="M3491" s="5">
        <f>IF(tbl_Fact[[#This Row],[Operating_Hours]]&gt;0,tbl_Fact[[#This Row],[Operating_Hours]]*51840,0)</f>
        <v>0</v>
      </c>
    </row>
    <row r="3492" spans="1:13" hidden="1" x14ac:dyDescent="0.2">
      <c r="A3492" t="s">
        <v>5</v>
      </c>
      <c r="B3492" s="1">
        <v>44398</v>
      </c>
      <c r="C3492" s="1">
        <v>44398.460833333331</v>
      </c>
      <c r="D3492">
        <v>663</v>
      </c>
      <c r="E3492">
        <v>0</v>
      </c>
      <c r="F3492">
        <v>293</v>
      </c>
      <c r="G3492">
        <v>0</v>
      </c>
      <c r="H3492" t="s">
        <v>27</v>
      </c>
      <c r="I3492">
        <f>tbl_Fact[[#This Row],[Duration]] / 60</f>
        <v>11.05</v>
      </c>
      <c r="J3492">
        <f>IF(OR(G3492="Run Time", G3492="CC (Changeover Cleaning)"), I3492, 0)</f>
        <v>0</v>
      </c>
      <c r="K3492">
        <f>IF(G3492&lt;&gt;"PM (Maintenance)", I3492, 0)</f>
        <v>11.05</v>
      </c>
      <c r="L3492" s="5">
        <f>MAX(tbl_Fact[[#This Row],[TotalBiscuitsMade]],tbl_Fact[[#This Row],[GoodMadeBiscuits]])</f>
        <v>293</v>
      </c>
      <c r="M3492" s="5">
        <f>IF(tbl_Fact[[#This Row],[Operating_Hours]]&gt;0,tbl_Fact[[#This Row],[Operating_Hours]]*51840,0)</f>
        <v>0</v>
      </c>
    </row>
    <row r="3493" spans="1:13" hidden="1" x14ac:dyDescent="0.2">
      <c r="A3493" t="s">
        <v>5</v>
      </c>
      <c r="B3493" s="1">
        <v>44398.460833333331</v>
      </c>
      <c r="C3493" s="1">
        <v>44398.582650462966</v>
      </c>
      <c r="D3493">
        <v>175.41667175293</v>
      </c>
      <c r="E3493">
        <v>0</v>
      </c>
      <c r="F3493">
        <v>440</v>
      </c>
      <c r="G3493" t="s">
        <v>43</v>
      </c>
      <c r="H3493" t="s">
        <v>27</v>
      </c>
      <c r="I3493">
        <f>tbl_Fact[[#This Row],[Duration]] / 60</f>
        <v>2.9236111958821667</v>
      </c>
      <c r="J3493">
        <f>IF(OR(G3493="Run Time", G3493="CC (Changeover Cleaning)"), I3493, 0)</f>
        <v>2.9236111958821667</v>
      </c>
      <c r="K3493">
        <f>IF(G3493&lt;&gt;"PM (Maintenance)", I3493, 0)</f>
        <v>2.9236111958821667</v>
      </c>
      <c r="L3493" s="5">
        <f>MAX(tbl_Fact[[#This Row],[TotalBiscuitsMade]],tbl_Fact[[#This Row],[GoodMadeBiscuits]])</f>
        <v>440</v>
      </c>
      <c r="M3493" s="5">
        <f>IF(tbl_Fact[[#This Row],[Operating_Hours]]&gt;0,tbl_Fact[[#This Row],[Operating_Hours]]*51840,0)</f>
        <v>151560.00439453151</v>
      </c>
    </row>
    <row r="3494" spans="1:13" hidden="1" x14ac:dyDescent="0.2">
      <c r="A3494" t="s">
        <v>5</v>
      </c>
      <c r="B3494" s="1">
        <v>44398.582650462966</v>
      </c>
      <c r="C3494" s="1">
        <v>44398.612291666665</v>
      </c>
      <c r="D3494">
        <v>42.683334350585902</v>
      </c>
      <c r="E3494">
        <v>0</v>
      </c>
      <c r="F3494">
        <v>200</v>
      </c>
      <c r="G3494" t="s">
        <v>44</v>
      </c>
      <c r="H3494" t="s">
        <v>27</v>
      </c>
      <c r="I3494">
        <f>tbl_Fact[[#This Row],[Duration]] / 60</f>
        <v>0.71138890584309833</v>
      </c>
      <c r="J3494">
        <f>IF(OR(G3494="Run Time", G3494="CC (Changeover Cleaning)"), I3494, 0)</f>
        <v>0</v>
      </c>
      <c r="K3494">
        <f>IF(G3494&lt;&gt;"PM (Maintenance)", I3494, 0)</f>
        <v>0.71138890584309833</v>
      </c>
      <c r="L3494" s="5">
        <f>MAX(tbl_Fact[[#This Row],[TotalBiscuitsMade]],tbl_Fact[[#This Row],[GoodMadeBiscuits]])</f>
        <v>200</v>
      </c>
      <c r="M3494" s="5">
        <f>IF(tbl_Fact[[#This Row],[Operating_Hours]]&gt;0,tbl_Fact[[#This Row],[Operating_Hours]]*51840,0)</f>
        <v>0</v>
      </c>
    </row>
    <row r="3495" spans="1:13" hidden="1" x14ac:dyDescent="0.2">
      <c r="A3495" t="s">
        <v>5</v>
      </c>
      <c r="B3495" s="1">
        <v>44398.612291666665</v>
      </c>
      <c r="C3495" s="1">
        <v>44398.677499999998</v>
      </c>
      <c r="D3495">
        <v>93.900001525878906</v>
      </c>
      <c r="E3495">
        <v>0</v>
      </c>
      <c r="F3495">
        <v>137</v>
      </c>
      <c r="G3495" t="s">
        <v>43</v>
      </c>
      <c r="H3495" t="s">
        <v>27</v>
      </c>
      <c r="I3495">
        <f>tbl_Fact[[#This Row],[Duration]] / 60</f>
        <v>1.565000025431315</v>
      </c>
      <c r="J3495">
        <f>IF(OR(G3495="Run Time", G3495="CC (Changeover Cleaning)"), I3495, 0)</f>
        <v>1.565000025431315</v>
      </c>
      <c r="K3495">
        <f>IF(G3495&lt;&gt;"PM (Maintenance)", I3495, 0)</f>
        <v>1.565000025431315</v>
      </c>
      <c r="L3495" s="5">
        <f>MAX(tbl_Fact[[#This Row],[TotalBiscuitsMade]],tbl_Fact[[#This Row],[GoodMadeBiscuits]])</f>
        <v>137</v>
      </c>
      <c r="M3495" s="5">
        <f>IF(tbl_Fact[[#This Row],[Operating_Hours]]&gt;0,tbl_Fact[[#This Row],[Operating_Hours]]*51840,0)</f>
        <v>81129.601318359375</v>
      </c>
    </row>
    <row r="3496" spans="1:13" hidden="1" x14ac:dyDescent="0.2">
      <c r="A3496" t="s">
        <v>5</v>
      </c>
      <c r="B3496" s="1">
        <v>44398.677499999998</v>
      </c>
      <c r="C3496" s="1">
        <v>44399</v>
      </c>
      <c r="D3496">
        <v>464</v>
      </c>
      <c r="E3496">
        <v>0</v>
      </c>
      <c r="F3496">
        <v>427</v>
      </c>
      <c r="G3496">
        <v>0</v>
      </c>
      <c r="H3496" t="s">
        <v>27</v>
      </c>
      <c r="I3496">
        <f>tbl_Fact[[#This Row],[Duration]] / 60</f>
        <v>7.7333333333333334</v>
      </c>
      <c r="J3496">
        <f>IF(OR(G3496="Run Time", G3496="CC (Changeover Cleaning)"), I3496, 0)</f>
        <v>0</v>
      </c>
      <c r="K3496">
        <f>IF(G3496&lt;&gt;"PM (Maintenance)", I3496, 0)</f>
        <v>7.7333333333333334</v>
      </c>
      <c r="L3496" s="5">
        <f>MAX(tbl_Fact[[#This Row],[TotalBiscuitsMade]],tbl_Fact[[#This Row],[GoodMadeBiscuits]])</f>
        <v>427</v>
      </c>
      <c r="M3496" s="5">
        <f>IF(tbl_Fact[[#This Row],[Operating_Hours]]&gt;0,tbl_Fact[[#This Row],[Operating_Hours]]*51840,0)</f>
        <v>0</v>
      </c>
    </row>
    <row r="3497" spans="1:13" hidden="1" x14ac:dyDescent="0.2">
      <c r="A3497" t="s">
        <v>5</v>
      </c>
      <c r="B3497" s="1">
        <v>44398.677499999998</v>
      </c>
      <c r="C3497" s="1">
        <v>44398.677499999998</v>
      </c>
      <c r="D3497">
        <v>0</v>
      </c>
      <c r="E3497">
        <v>0</v>
      </c>
      <c r="F3497">
        <v>59</v>
      </c>
      <c r="G3497" t="s">
        <v>44</v>
      </c>
      <c r="H3497" t="s">
        <v>27</v>
      </c>
      <c r="I3497">
        <f>tbl_Fact[[#This Row],[Duration]] / 60</f>
        <v>0</v>
      </c>
      <c r="J3497">
        <f>IF(OR(G3497="Run Time", G3497="CC (Changeover Cleaning)"), I3497, 0)</f>
        <v>0</v>
      </c>
      <c r="K3497">
        <f>IF(G3497&lt;&gt;"PM (Maintenance)", I3497, 0)</f>
        <v>0</v>
      </c>
      <c r="L3497" s="5">
        <f>MAX(tbl_Fact[[#This Row],[TotalBiscuitsMade]],tbl_Fact[[#This Row],[GoodMadeBiscuits]])</f>
        <v>59</v>
      </c>
      <c r="M3497" s="5">
        <f>IF(tbl_Fact[[#This Row],[Operating_Hours]]&gt;0,tbl_Fact[[#This Row],[Operating_Hours]]*51840,0)</f>
        <v>0</v>
      </c>
    </row>
    <row r="3498" spans="1:13" hidden="1" x14ac:dyDescent="0.2">
      <c r="A3498" t="s">
        <v>5</v>
      </c>
      <c r="B3498" s="1">
        <v>44399</v>
      </c>
      <c r="C3498" s="1">
        <v>44400</v>
      </c>
      <c r="D3498">
        <v>1440</v>
      </c>
      <c r="E3498">
        <v>0</v>
      </c>
      <c r="F3498">
        <v>470</v>
      </c>
      <c r="G3498">
        <v>0</v>
      </c>
      <c r="H3498" t="s">
        <v>27</v>
      </c>
      <c r="I3498">
        <f>tbl_Fact[[#This Row],[Duration]] / 60</f>
        <v>24</v>
      </c>
      <c r="J3498">
        <f>IF(OR(G3498="Run Time", G3498="CC (Changeover Cleaning)"), I3498, 0)</f>
        <v>0</v>
      </c>
      <c r="K3498">
        <f>IF(G3498&lt;&gt;"PM (Maintenance)", I3498, 0)</f>
        <v>24</v>
      </c>
      <c r="L3498" s="5">
        <f>MAX(tbl_Fact[[#This Row],[TotalBiscuitsMade]],tbl_Fact[[#This Row],[GoodMadeBiscuits]])</f>
        <v>470</v>
      </c>
      <c r="M3498" s="5">
        <f>IF(tbl_Fact[[#This Row],[Operating_Hours]]&gt;0,tbl_Fact[[#This Row],[Operating_Hours]]*51840,0)</f>
        <v>0</v>
      </c>
    </row>
    <row r="3499" spans="1:13" hidden="1" x14ac:dyDescent="0.2">
      <c r="A3499" t="s">
        <v>5</v>
      </c>
      <c r="B3499" s="1">
        <v>44400</v>
      </c>
      <c r="C3499" s="1">
        <v>44401</v>
      </c>
      <c r="D3499">
        <v>1440</v>
      </c>
      <c r="E3499">
        <v>0</v>
      </c>
      <c r="F3499">
        <v>219</v>
      </c>
      <c r="G3499">
        <v>0</v>
      </c>
      <c r="H3499" t="s">
        <v>27</v>
      </c>
      <c r="I3499">
        <f>tbl_Fact[[#This Row],[Duration]] / 60</f>
        <v>24</v>
      </c>
      <c r="J3499">
        <f>IF(OR(G3499="Run Time", G3499="CC (Changeover Cleaning)"), I3499, 0)</f>
        <v>0</v>
      </c>
      <c r="K3499">
        <f>IF(G3499&lt;&gt;"PM (Maintenance)", I3499, 0)</f>
        <v>24</v>
      </c>
      <c r="L3499" s="5">
        <f>MAX(tbl_Fact[[#This Row],[TotalBiscuitsMade]],tbl_Fact[[#This Row],[GoodMadeBiscuits]])</f>
        <v>219</v>
      </c>
      <c r="M3499" s="5">
        <f>IF(tbl_Fact[[#This Row],[Operating_Hours]]&gt;0,tbl_Fact[[#This Row],[Operating_Hours]]*51840,0)</f>
        <v>0</v>
      </c>
    </row>
    <row r="3500" spans="1:13" hidden="1" x14ac:dyDescent="0.2">
      <c r="A3500" t="s">
        <v>5</v>
      </c>
      <c r="B3500" s="1">
        <v>44401</v>
      </c>
      <c r="C3500" s="1">
        <v>44402</v>
      </c>
      <c r="D3500">
        <v>1440</v>
      </c>
      <c r="E3500">
        <v>0</v>
      </c>
      <c r="F3500">
        <v>3</v>
      </c>
      <c r="G3500">
        <v>0</v>
      </c>
      <c r="H3500" t="s">
        <v>27</v>
      </c>
      <c r="I3500">
        <f>tbl_Fact[[#This Row],[Duration]] / 60</f>
        <v>24</v>
      </c>
      <c r="J3500">
        <f>IF(OR(G3500="Run Time", G3500="CC (Changeover Cleaning)"), I3500, 0)</f>
        <v>0</v>
      </c>
      <c r="K3500">
        <f>IF(G3500&lt;&gt;"PM (Maintenance)", I3500, 0)</f>
        <v>24</v>
      </c>
      <c r="L3500" s="5">
        <f>MAX(tbl_Fact[[#This Row],[TotalBiscuitsMade]],tbl_Fact[[#This Row],[GoodMadeBiscuits]])</f>
        <v>3</v>
      </c>
      <c r="M3500" s="5">
        <f>IF(tbl_Fact[[#This Row],[Operating_Hours]]&gt;0,tbl_Fact[[#This Row],[Operating_Hours]]*51840,0)</f>
        <v>0</v>
      </c>
    </row>
    <row r="3501" spans="1:13" hidden="1" x14ac:dyDescent="0.2">
      <c r="A3501" t="s">
        <v>5</v>
      </c>
      <c r="B3501" s="1">
        <v>44403.378761574073</v>
      </c>
      <c r="C3501" s="1">
        <v>44403.380590277775</v>
      </c>
      <c r="D3501">
        <v>2.63333344459534</v>
      </c>
      <c r="E3501">
        <v>369157</v>
      </c>
      <c r="F3501">
        <v>56229</v>
      </c>
      <c r="G3501" t="s">
        <v>43</v>
      </c>
      <c r="H3501" t="s">
        <v>25</v>
      </c>
      <c r="I3501">
        <f>tbl_Fact[[#This Row],[Duration]] / 60</f>
        <v>4.3888890743255665E-2</v>
      </c>
      <c r="J3501">
        <f>IF(OR(G3501="Run Time", G3501="CC (Changeover Cleaning)"), I3501, 0)</f>
        <v>4.3888890743255665E-2</v>
      </c>
      <c r="K3501">
        <f>IF(G3501&lt;&gt;"PM (Maintenance)", I3501, 0)</f>
        <v>4.3888890743255665E-2</v>
      </c>
      <c r="L3501" s="5">
        <f>MAX(tbl_Fact[[#This Row],[TotalBiscuitsMade]],tbl_Fact[[#This Row],[GoodMadeBiscuits]])</f>
        <v>369157</v>
      </c>
      <c r="M3501" s="5">
        <f>IF(tbl_Fact[[#This Row],[Operating_Hours]]&gt;0,tbl_Fact[[#This Row],[Operating_Hours]]*51840,0)</f>
        <v>2275.2000961303738</v>
      </c>
    </row>
    <row r="3502" spans="1:13" hidden="1" x14ac:dyDescent="0.2">
      <c r="A3502" t="s">
        <v>11</v>
      </c>
      <c r="B3502" s="1">
        <v>44403.403263888889</v>
      </c>
      <c r="C3502" s="1">
        <v>44404.040185185186</v>
      </c>
      <c r="D3502">
        <v>917.15905761718795</v>
      </c>
      <c r="E3502">
        <v>0</v>
      </c>
      <c r="F3502">
        <v>248</v>
      </c>
      <c r="G3502" t="s">
        <v>44</v>
      </c>
      <c r="H3502" t="s">
        <v>25</v>
      </c>
      <c r="I3502">
        <f>tbl_Fact[[#This Row],[Duration]] / 60</f>
        <v>15.2859842936198</v>
      </c>
      <c r="J3502">
        <f>IF(OR(G3502="Run Time", G3502="CC (Changeover Cleaning)"), I3502, 0)</f>
        <v>0</v>
      </c>
      <c r="K3502">
        <f>IF(G3502&lt;&gt;"PM (Maintenance)", I3502, 0)</f>
        <v>15.2859842936198</v>
      </c>
      <c r="L3502" s="5">
        <f>MAX(tbl_Fact[[#This Row],[TotalBiscuitsMade]],tbl_Fact[[#This Row],[GoodMadeBiscuits]])</f>
        <v>248</v>
      </c>
      <c r="M3502" s="5">
        <f>IF(tbl_Fact[[#This Row],[Operating_Hours]]&gt;0,tbl_Fact[[#This Row],[Operating_Hours]]*51840,0)</f>
        <v>0</v>
      </c>
    </row>
    <row r="3503" spans="1:13" hidden="1" x14ac:dyDescent="0.2">
      <c r="A3503" t="s">
        <v>5</v>
      </c>
      <c r="B3503" s="1">
        <v>44403.406701388885</v>
      </c>
      <c r="C3503" s="1">
        <v>44403.408842592595</v>
      </c>
      <c r="D3503">
        <v>3.0833332538604701</v>
      </c>
      <c r="E3503">
        <v>384090</v>
      </c>
      <c r="F3503">
        <v>71328</v>
      </c>
      <c r="G3503" t="s">
        <v>43</v>
      </c>
      <c r="H3503" t="s">
        <v>25</v>
      </c>
      <c r="I3503">
        <f>tbl_Fact[[#This Row],[Duration]] / 60</f>
        <v>5.1388887564341165E-2</v>
      </c>
      <c r="J3503">
        <f>IF(OR(G3503="Run Time", G3503="CC (Changeover Cleaning)"), I3503, 0)</f>
        <v>5.1388887564341165E-2</v>
      </c>
      <c r="K3503">
        <f>IF(G3503&lt;&gt;"PM (Maintenance)", I3503, 0)</f>
        <v>5.1388887564341165E-2</v>
      </c>
      <c r="L3503" s="5">
        <f>MAX(tbl_Fact[[#This Row],[TotalBiscuitsMade]],tbl_Fact[[#This Row],[GoodMadeBiscuits]])</f>
        <v>384090</v>
      </c>
      <c r="M3503" s="5">
        <f>IF(tbl_Fact[[#This Row],[Operating_Hours]]&gt;0,tbl_Fact[[#This Row],[Operating_Hours]]*51840,0)</f>
        <v>2663.999931335446</v>
      </c>
    </row>
    <row r="3504" spans="1:13" hidden="1" x14ac:dyDescent="0.2">
      <c r="A3504" t="s">
        <v>5</v>
      </c>
      <c r="B3504" s="1">
        <v>44403.408842592595</v>
      </c>
      <c r="C3504" s="1">
        <v>44403.410370370373</v>
      </c>
      <c r="D3504">
        <v>2.2000000476837198</v>
      </c>
      <c r="E3504">
        <v>385446</v>
      </c>
      <c r="F3504">
        <v>72782</v>
      </c>
      <c r="G3504" t="s">
        <v>44</v>
      </c>
      <c r="H3504" t="s">
        <v>25</v>
      </c>
      <c r="I3504">
        <f>tbl_Fact[[#This Row],[Duration]] / 60</f>
        <v>3.6666667461395332E-2</v>
      </c>
      <c r="J3504">
        <f>IF(OR(G3504="Run Time", G3504="CC (Changeover Cleaning)"), I3504, 0)</f>
        <v>0</v>
      </c>
      <c r="K3504">
        <f>IF(G3504&lt;&gt;"PM (Maintenance)", I3504, 0)</f>
        <v>3.6666667461395332E-2</v>
      </c>
      <c r="L3504" s="5">
        <f>MAX(tbl_Fact[[#This Row],[TotalBiscuitsMade]],tbl_Fact[[#This Row],[GoodMadeBiscuits]])</f>
        <v>385446</v>
      </c>
      <c r="M3504" s="5">
        <f>IF(tbl_Fact[[#This Row],[Operating_Hours]]&gt;0,tbl_Fact[[#This Row],[Operating_Hours]]*51840,0)</f>
        <v>0</v>
      </c>
    </row>
    <row r="3505" spans="1:13" hidden="1" x14ac:dyDescent="0.2">
      <c r="A3505" t="s">
        <v>5</v>
      </c>
      <c r="B3505" s="1">
        <v>44403.410370370373</v>
      </c>
      <c r="C3505" s="1">
        <v>44403.410555555558</v>
      </c>
      <c r="D3505">
        <v>0.266666680574417</v>
      </c>
      <c r="E3505">
        <v>385261</v>
      </c>
      <c r="F3505">
        <v>72711</v>
      </c>
      <c r="G3505" t="s">
        <v>43</v>
      </c>
      <c r="H3505" t="s">
        <v>25</v>
      </c>
      <c r="I3505">
        <f>tbl_Fact[[#This Row],[Duration]] / 60</f>
        <v>4.444444676240283E-3</v>
      </c>
      <c r="J3505">
        <f>IF(OR(G3505="Run Time", G3505="CC (Changeover Cleaning)"), I3505, 0)</f>
        <v>4.444444676240283E-3</v>
      </c>
      <c r="K3505">
        <f>IF(G3505&lt;&gt;"PM (Maintenance)", I3505, 0)</f>
        <v>4.444444676240283E-3</v>
      </c>
      <c r="L3505" s="5">
        <f>MAX(tbl_Fact[[#This Row],[TotalBiscuitsMade]],tbl_Fact[[#This Row],[GoodMadeBiscuits]])</f>
        <v>385261</v>
      </c>
      <c r="M3505" s="5">
        <f>IF(tbl_Fact[[#This Row],[Operating_Hours]]&gt;0,tbl_Fact[[#This Row],[Operating_Hours]]*51840,0)</f>
        <v>230.40001201629627</v>
      </c>
    </row>
    <row r="3506" spans="1:13" hidden="1" x14ac:dyDescent="0.2">
      <c r="A3506" t="s">
        <v>5</v>
      </c>
      <c r="B3506" s="1">
        <v>44403.410555555558</v>
      </c>
      <c r="C3506" s="1">
        <v>44403.413622685184</v>
      </c>
      <c r="D3506">
        <v>4.4166665077209499</v>
      </c>
      <c r="E3506">
        <v>388220</v>
      </c>
      <c r="F3506">
        <v>75605</v>
      </c>
      <c r="G3506" t="s">
        <v>44</v>
      </c>
      <c r="H3506" t="s">
        <v>25</v>
      </c>
      <c r="I3506">
        <f>tbl_Fact[[#This Row],[Duration]] / 60</f>
        <v>7.3611108462015837E-2</v>
      </c>
      <c r="J3506">
        <f>IF(OR(G3506="Run Time", G3506="CC (Changeover Cleaning)"), I3506, 0)</f>
        <v>0</v>
      </c>
      <c r="K3506">
        <f>IF(G3506&lt;&gt;"PM (Maintenance)", I3506, 0)</f>
        <v>7.3611108462015837E-2</v>
      </c>
      <c r="L3506" s="5">
        <f>MAX(tbl_Fact[[#This Row],[TotalBiscuitsMade]],tbl_Fact[[#This Row],[GoodMadeBiscuits]])</f>
        <v>388220</v>
      </c>
      <c r="M3506" s="5">
        <f>IF(tbl_Fact[[#This Row],[Operating_Hours]]&gt;0,tbl_Fact[[#This Row],[Operating_Hours]]*51840,0)</f>
        <v>0</v>
      </c>
    </row>
    <row r="3507" spans="1:13" hidden="1" x14ac:dyDescent="0.2">
      <c r="A3507" t="s">
        <v>5</v>
      </c>
      <c r="B3507" s="1">
        <v>44403.413622685184</v>
      </c>
      <c r="C3507" s="1">
        <v>44403.41578703704</v>
      </c>
      <c r="D3507">
        <v>3.11666655540466</v>
      </c>
      <c r="E3507">
        <v>388529</v>
      </c>
      <c r="F3507">
        <v>75546</v>
      </c>
      <c r="G3507" t="s">
        <v>43</v>
      </c>
      <c r="H3507" t="s">
        <v>25</v>
      </c>
      <c r="I3507">
        <f>tbl_Fact[[#This Row],[Duration]] / 60</f>
        <v>5.1944442590077668E-2</v>
      </c>
      <c r="J3507">
        <f>IF(OR(G3507="Run Time", G3507="CC (Changeover Cleaning)"), I3507, 0)</f>
        <v>5.1944442590077668E-2</v>
      </c>
      <c r="K3507">
        <f>IF(G3507&lt;&gt;"PM (Maintenance)", I3507, 0)</f>
        <v>5.1944442590077668E-2</v>
      </c>
      <c r="L3507" s="5">
        <f>MAX(tbl_Fact[[#This Row],[TotalBiscuitsMade]],tbl_Fact[[#This Row],[GoodMadeBiscuits]])</f>
        <v>388529</v>
      </c>
      <c r="M3507" s="5">
        <f>IF(tbl_Fact[[#This Row],[Operating_Hours]]&gt;0,tbl_Fact[[#This Row],[Operating_Hours]]*51840,0)</f>
        <v>2692.7999038696262</v>
      </c>
    </row>
    <row r="3508" spans="1:13" hidden="1" x14ac:dyDescent="0.2">
      <c r="A3508" t="s">
        <v>5</v>
      </c>
      <c r="B3508" s="1">
        <v>44403.41578703704</v>
      </c>
      <c r="C3508" s="1">
        <v>44403.44599537037</v>
      </c>
      <c r="D3508">
        <v>43.5</v>
      </c>
      <c r="E3508">
        <v>418998</v>
      </c>
      <c r="F3508">
        <v>106223</v>
      </c>
      <c r="G3508" t="s">
        <v>44</v>
      </c>
      <c r="H3508" t="s">
        <v>25</v>
      </c>
      <c r="I3508">
        <f>tbl_Fact[[#This Row],[Duration]] / 60</f>
        <v>0.72499999999999998</v>
      </c>
      <c r="J3508">
        <f>IF(OR(G3508="Run Time", G3508="CC (Changeover Cleaning)"), I3508, 0)</f>
        <v>0</v>
      </c>
      <c r="K3508">
        <f>IF(G3508&lt;&gt;"PM (Maintenance)", I3508, 0)</f>
        <v>0.72499999999999998</v>
      </c>
      <c r="L3508" s="5">
        <f>MAX(tbl_Fact[[#This Row],[TotalBiscuitsMade]],tbl_Fact[[#This Row],[GoodMadeBiscuits]])</f>
        <v>418998</v>
      </c>
      <c r="M3508" s="5">
        <f>IF(tbl_Fact[[#This Row],[Operating_Hours]]&gt;0,tbl_Fact[[#This Row],[Operating_Hours]]*51840,0)</f>
        <v>0</v>
      </c>
    </row>
    <row r="3509" spans="1:13" hidden="1" x14ac:dyDescent="0.2">
      <c r="A3509" t="s">
        <v>5</v>
      </c>
      <c r="B3509" s="1">
        <v>44403.44599537037</v>
      </c>
      <c r="C3509" s="1">
        <v>44403.447893518518</v>
      </c>
      <c r="D3509">
        <v>2.7333333492279102</v>
      </c>
      <c r="E3509">
        <v>419191</v>
      </c>
      <c r="F3509">
        <v>106107</v>
      </c>
      <c r="G3509" t="s">
        <v>43</v>
      </c>
      <c r="H3509" t="s">
        <v>25</v>
      </c>
      <c r="I3509">
        <f>tbl_Fact[[#This Row],[Duration]] / 60</f>
        <v>4.5555555820465173E-2</v>
      </c>
      <c r="J3509">
        <f>IF(OR(G3509="Run Time", G3509="CC (Changeover Cleaning)"), I3509, 0)</f>
        <v>4.5555555820465173E-2</v>
      </c>
      <c r="K3509">
        <f>IF(G3509&lt;&gt;"PM (Maintenance)", I3509, 0)</f>
        <v>4.5555555820465173E-2</v>
      </c>
      <c r="L3509" s="5">
        <f>MAX(tbl_Fact[[#This Row],[TotalBiscuitsMade]],tbl_Fact[[#This Row],[GoodMadeBiscuits]])</f>
        <v>419191</v>
      </c>
      <c r="M3509" s="5">
        <f>IF(tbl_Fact[[#This Row],[Operating_Hours]]&gt;0,tbl_Fact[[#This Row],[Operating_Hours]]*51840,0)</f>
        <v>2361.6000137329147</v>
      </c>
    </row>
    <row r="3510" spans="1:13" hidden="1" x14ac:dyDescent="0.2">
      <c r="A3510" t="s">
        <v>5</v>
      </c>
      <c r="B3510" s="1">
        <v>44403.447893518518</v>
      </c>
      <c r="C3510" s="1">
        <v>44403.448900462965</v>
      </c>
      <c r="D3510">
        <v>1.45000004768372</v>
      </c>
      <c r="E3510">
        <v>419883</v>
      </c>
      <c r="F3510">
        <v>106634</v>
      </c>
      <c r="G3510" t="s">
        <v>44</v>
      </c>
      <c r="H3510" t="s">
        <v>25</v>
      </c>
      <c r="I3510">
        <f>tbl_Fact[[#This Row],[Duration]] / 60</f>
        <v>2.4166667461395334E-2</v>
      </c>
      <c r="J3510">
        <f>IF(OR(G3510="Run Time", G3510="CC (Changeover Cleaning)"), I3510, 0)</f>
        <v>0</v>
      </c>
      <c r="K3510">
        <f>IF(G3510&lt;&gt;"PM (Maintenance)", I3510, 0)</f>
        <v>2.4166667461395334E-2</v>
      </c>
      <c r="L3510" s="5">
        <f>MAX(tbl_Fact[[#This Row],[TotalBiscuitsMade]],tbl_Fact[[#This Row],[GoodMadeBiscuits]])</f>
        <v>419883</v>
      </c>
      <c r="M3510" s="5">
        <f>IF(tbl_Fact[[#This Row],[Operating_Hours]]&gt;0,tbl_Fact[[#This Row],[Operating_Hours]]*51840,0)</f>
        <v>0</v>
      </c>
    </row>
    <row r="3511" spans="1:13" hidden="1" x14ac:dyDescent="0.2">
      <c r="A3511" t="s">
        <v>5</v>
      </c>
      <c r="B3511" s="1">
        <v>44403.448900462965</v>
      </c>
      <c r="C3511" s="1">
        <v>44403.449537037035</v>
      </c>
      <c r="D3511">
        <v>0.91666668653488204</v>
      </c>
      <c r="E3511">
        <v>419662</v>
      </c>
      <c r="F3511">
        <v>106764</v>
      </c>
      <c r="G3511" t="s">
        <v>43</v>
      </c>
      <c r="H3511" t="s">
        <v>25</v>
      </c>
      <c r="I3511">
        <f>tbl_Fact[[#This Row],[Duration]] / 60</f>
        <v>1.5277778108914701E-2</v>
      </c>
      <c r="J3511">
        <f>IF(OR(G3511="Run Time", G3511="CC (Changeover Cleaning)"), I3511, 0)</f>
        <v>1.5277778108914701E-2</v>
      </c>
      <c r="K3511">
        <f>IF(G3511&lt;&gt;"PM (Maintenance)", I3511, 0)</f>
        <v>1.5277778108914701E-2</v>
      </c>
      <c r="L3511" s="5">
        <f>MAX(tbl_Fact[[#This Row],[TotalBiscuitsMade]],tbl_Fact[[#This Row],[GoodMadeBiscuits]])</f>
        <v>419662</v>
      </c>
      <c r="M3511" s="5">
        <f>IF(tbl_Fact[[#This Row],[Operating_Hours]]&gt;0,tbl_Fact[[#This Row],[Operating_Hours]]*51840,0)</f>
        <v>792.00001716613804</v>
      </c>
    </row>
    <row r="3512" spans="1:13" hidden="1" x14ac:dyDescent="0.2">
      <c r="A3512" t="s">
        <v>5</v>
      </c>
      <c r="B3512" s="1">
        <v>44403.449537037035</v>
      </c>
      <c r="C3512" s="1">
        <v>44403.450266203705</v>
      </c>
      <c r="D3512">
        <v>1.04999995231628</v>
      </c>
      <c r="E3512">
        <v>419825</v>
      </c>
      <c r="F3512">
        <v>107455</v>
      </c>
      <c r="G3512" t="s">
        <v>44</v>
      </c>
      <c r="H3512" t="s">
        <v>25</v>
      </c>
      <c r="I3512">
        <f>tbl_Fact[[#This Row],[Duration]] / 60</f>
        <v>1.7499999205271333E-2</v>
      </c>
      <c r="J3512">
        <f>IF(OR(G3512="Run Time", G3512="CC (Changeover Cleaning)"), I3512, 0)</f>
        <v>0</v>
      </c>
      <c r="K3512">
        <f>IF(G3512&lt;&gt;"PM (Maintenance)", I3512, 0)</f>
        <v>1.7499999205271333E-2</v>
      </c>
      <c r="L3512" s="5">
        <f>MAX(tbl_Fact[[#This Row],[TotalBiscuitsMade]],tbl_Fact[[#This Row],[GoodMadeBiscuits]])</f>
        <v>419825</v>
      </c>
      <c r="M3512" s="5">
        <f>IF(tbl_Fact[[#This Row],[Operating_Hours]]&gt;0,tbl_Fact[[#This Row],[Operating_Hours]]*51840,0)</f>
        <v>0</v>
      </c>
    </row>
    <row r="3513" spans="1:13" hidden="1" x14ac:dyDescent="0.2">
      <c r="A3513" t="s">
        <v>5</v>
      </c>
      <c r="B3513" s="1">
        <v>44403.450266203705</v>
      </c>
      <c r="C3513" s="1">
        <v>44403.450555555559</v>
      </c>
      <c r="D3513">
        <v>0.41666665673255898</v>
      </c>
      <c r="E3513">
        <v>420227</v>
      </c>
      <c r="F3513">
        <v>107221</v>
      </c>
      <c r="G3513" t="s">
        <v>43</v>
      </c>
      <c r="H3513" t="s">
        <v>25</v>
      </c>
      <c r="I3513">
        <f>tbl_Fact[[#This Row],[Duration]] / 60</f>
        <v>6.9444442788759832E-3</v>
      </c>
      <c r="J3513">
        <f>IF(OR(G3513="Run Time", G3513="CC (Changeover Cleaning)"), I3513, 0)</f>
        <v>6.9444442788759832E-3</v>
      </c>
      <c r="K3513">
        <f>IF(G3513&lt;&gt;"PM (Maintenance)", I3513, 0)</f>
        <v>6.9444442788759832E-3</v>
      </c>
      <c r="L3513" s="5">
        <f>MAX(tbl_Fact[[#This Row],[TotalBiscuitsMade]],tbl_Fact[[#This Row],[GoodMadeBiscuits]])</f>
        <v>420227</v>
      </c>
      <c r="M3513" s="5">
        <f>IF(tbl_Fact[[#This Row],[Operating_Hours]]&gt;0,tbl_Fact[[#This Row],[Operating_Hours]]*51840,0)</f>
        <v>359.99999141693098</v>
      </c>
    </row>
    <row r="3514" spans="1:13" hidden="1" x14ac:dyDescent="0.2">
      <c r="A3514" t="s">
        <v>5</v>
      </c>
      <c r="B3514" s="1">
        <v>44403.450555555559</v>
      </c>
      <c r="C3514" s="1">
        <v>44403.451435185183</v>
      </c>
      <c r="D3514">
        <v>1.2666666507720901</v>
      </c>
      <c r="E3514">
        <v>420770</v>
      </c>
      <c r="F3514">
        <v>107957</v>
      </c>
      <c r="G3514" t="s">
        <v>44</v>
      </c>
      <c r="H3514" t="s">
        <v>25</v>
      </c>
      <c r="I3514">
        <f>tbl_Fact[[#This Row],[Duration]] / 60</f>
        <v>2.11111108462015E-2</v>
      </c>
      <c r="J3514">
        <f>IF(OR(G3514="Run Time", G3514="CC (Changeover Cleaning)"), I3514, 0)</f>
        <v>0</v>
      </c>
      <c r="K3514">
        <f>IF(G3514&lt;&gt;"PM (Maintenance)", I3514, 0)</f>
        <v>2.11111108462015E-2</v>
      </c>
      <c r="L3514" s="5">
        <f>MAX(tbl_Fact[[#This Row],[TotalBiscuitsMade]],tbl_Fact[[#This Row],[GoodMadeBiscuits]])</f>
        <v>420770</v>
      </c>
      <c r="M3514" s="5">
        <f>IF(tbl_Fact[[#This Row],[Operating_Hours]]&gt;0,tbl_Fact[[#This Row],[Operating_Hours]]*51840,0)</f>
        <v>0</v>
      </c>
    </row>
    <row r="3515" spans="1:13" hidden="1" x14ac:dyDescent="0.2">
      <c r="A3515" t="s">
        <v>5</v>
      </c>
      <c r="B3515" s="1">
        <v>44403.451435185183</v>
      </c>
      <c r="C3515" s="1">
        <v>44403.452002314814</v>
      </c>
      <c r="D3515">
        <v>0.81666666269302401</v>
      </c>
      <c r="E3515">
        <v>420831</v>
      </c>
      <c r="F3515">
        <v>108075</v>
      </c>
      <c r="G3515" t="s">
        <v>43</v>
      </c>
      <c r="H3515" t="s">
        <v>25</v>
      </c>
      <c r="I3515">
        <f>tbl_Fact[[#This Row],[Duration]] / 60</f>
        <v>1.3611111044883734E-2</v>
      </c>
      <c r="J3515">
        <f>IF(OR(G3515="Run Time", G3515="CC (Changeover Cleaning)"), I3515, 0)</f>
        <v>1.3611111044883734E-2</v>
      </c>
      <c r="K3515">
        <f>IF(G3515&lt;&gt;"PM (Maintenance)", I3515, 0)</f>
        <v>1.3611111044883734E-2</v>
      </c>
      <c r="L3515" s="5">
        <f>MAX(tbl_Fact[[#This Row],[TotalBiscuitsMade]],tbl_Fact[[#This Row],[GoodMadeBiscuits]])</f>
        <v>420831</v>
      </c>
      <c r="M3515" s="5">
        <f>IF(tbl_Fact[[#This Row],[Operating_Hours]]&gt;0,tbl_Fact[[#This Row],[Operating_Hours]]*51840,0)</f>
        <v>705.5999965667728</v>
      </c>
    </row>
    <row r="3516" spans="1:13" hidden="1" x14ac:dyDescent="0.2">
      <c r="A3516" t="s">
        <v>5</v>
      </c>
      <c r="B3516" s="1">
        <v>44403.452002314814</v>
      </c>
      <c r="C3516" s="1">
        <v>44403.468449074076</v>
      </c>
      <c r="D3516">
        <v>23.683332443237301</v>
      </c>
      <c r="E3516">
        <v>437409</v>
      </c>
      <c r="F3516">
        <v>124305</v>
      </c>
      <c r="G3516" t="s">
        <v>44</v>
      </c>
      <c r="H3516" t="s">
        <v>25</v>
      </c>
      <c r="I3516">
        <f>tbl_Fact[[#This Row],[Duration]] / 60</f>
        <v>0.39472220738728836</v>
      </c>
      <c r="J3516">
        <f>IF(OR(G3516="Run Time", G3516="CC (Changeover Cleaning)"), I3516, 0)</f>
        <v>0</v>
      </c>
      <c r="K3516">
        <f>IF(G3516&lt;&gt;"PM (Maintenance)", I3516, 0)</f>
        <v>0.39472220738728836</v>
      </c>
      <c r="L3516" s="5">
        <f>MAX(tbl_Fact[[#This Row],[TotalBiscuitsMade]],tbl_Fact[[#This Row],[GoodMadeBiscuits]])</f>
        <v>437409</v>
      </c>
      <c r="M3516" s="5">
        <f>IF(tbl_Fact[[#This Row],[Operating_Hours]]&gt;0,tbl_Fact[[#This Row],[Operating_Hours]]*51840,0)</f>
        <v>0</v>
      </c>
    </row>
    <row r="3517" spans="1:13" hidden="1" x14ac:dyDescent="0.2">
      <c r="A3517" t="s">
        <v>5</v>
      </c>
      <c r="B3517" s="1">
        <v>44403.468449074076</v>
      </c>
      <c r="C3517" s="1">
        <v>44403.492847222224</v>
      </c>
      <c r="D3517">
        <v>35.133335113525398</v>
      </c>
      <c r="E3517">
        <v>437371</v>
      </c>
      <c r="F3517">
        <v>124429</v>
      </c>
      <c r="G3517" t="s">
        <v>43</v>
      </c>
      <c r="H3517" t="s">
        <v>25</v>
      </c>
      <c r="I3517">
        <f>tbl_Fact[[#This Row],[Duration]] / 60</f>
        <v>0.58555558522542328</v>
      </c>
      <c r="J3517">
        <f>IF(OR(G3517="Run Time", G3517="CC (Changeover Cleaning)"), I3517, 0)</f>
        <v>0.58555558522542328</v>
      </c>
      <c r="K3517">
        <f>IF(G3517&lt;&gt;"PM (Maintenance)", I3517, 0)</f>
        <v>0.58555558522542328</v>
      </c>
      <c r="L3517" s="5">
        <f>MAX(tbl_Fact[[#This Row],[TotalBiscuitsMade]],tbl_Fact[[#This Row],[GoodMadeBiscuits]])</f>
        <v>437371</v>
      </c>
      <c r="M3517" s="5">
        <f>IF(tbl_Fact[[#This Row],[Operating_Hours]]&gt;0,tbl_Fact[[#This Row],[Operating_Hours]]*51840,0)</f>
        <v>30355.201538085941</v>
      </c>
    </row>
    <row r="3518" spans="1:13" hidden="1" x14ac:dyDescent="0.2">
      <c r="A3518" t="s">
        <v>5</v>
      </c>
      <c r="B3518" s="1">
        <v>44403.492847222224</v>
      </c>
      <c r="C3518" s="1">
        <v>44403.49287037037</v>
      </c>
      <c r="D3518">
        <v>3.3333335071802098E-2</v>
      </c>
      <c r="E3518">
        <v>437194</v>
      </c>
      <c r="F3518">
        <v>124311</v>
      </c>
      <c r="G3518" t="s">
        <v>44</v>
      </c>
      <c r="H3518" t="s">
        <v>25</v>
      </c>
      <c r="I3518">
        <f>tbl_Fact[[#This Row],[Duration]] / 60</f>
        <v>5.5555558453003495E-4</v>
      </c>
      <c r="J3518">
        <f>IF(OR(G3518="Run Time", G3518="CC (Changeover Cleaning)"), I3518, 0)</f>
        <v>0</v>
      </c>
      <c r="K3518">
        <f>IF(G3518&lt;&gt;"PM (Maintenance)", I3518, 0)</f>
        <v>5.5555558453003495E-4</v>
      </c>
      <c r="L3518" s="5">
        <f>MAX(tbl_Fact[[#This Row],[TotalBiscuitsMade]],tbl_Fact[[#This Row],[GoodMadeBiscuits]])</f>
        <v>437194</v>
      </c>
      <c r="M3518" s="5">
        <f>IF(tbl_Fact[[#This Row],[Operating_Hours]]&gt;0,tbl_Fact[[#This Row],[Operating_Hours]]*51840,0)</f>
        <v>0</v>
      </c>
    </row>
    <row r="3519" spans="1:13" hidden="1" x14ac:dyDescent="0.2">
      <c r="A3519" t="s">
        <v>5</v>
      </c>
      <c r="B3519" s="1">
        <v>44403.49287037037</v>
      </c>
      <c r="C3519" s="1">
        <v>44403.493391203701</v>
      </c>
      <c r="D3519">
        <v>0.75</v>
      </c>
      <c r="E3519">
        <v>437165</v>
      </c>
      <c r="F3519">
        <v>124715</v>
      </c>
      <c r="G3519" t="s">
        <v>43</v>
      </c>
      <c r="H3519" t="s">
        <v>25</v>
      </c>
      <c r="I3519">
        <f>tbl_Fact[[#This Row],[Duration]] / 60</f>
        <v>1.2500000000000001E-2</v>
      </c>
      <c r="J3519">
        <f>IF(OR(G3519="Run Time", G3519="CC (Changeover Cleaning)"), I3519, 0)</f>
        <v>1.2500000000000001E-2</v>
      </c>
      <c r="K3519">
        <f>IF(G3519&lt;&gt;"PM (Maintenance)", I3519, 0)</f>
        <v>1.2500000000000001E-2</v>
      </c>
      <c r="L3519" s="5">
        <f>MAX(tbl_Fact[[#This Row],[TotalBiscuitsMade]],tbl_Fact[[#This Row],[GoodMadeBiscuits]])</f>
        <v>437165</v>
      </c>
      <c r="M3519" s="5">
        <f>IF(tbl_Fact[[#This Row],[Operating_Hours]]&gt;0,tbl_Fact[[#This Row],[Operating_Hours]]*51840,0)</f>
        <v>648</v>
      </c>
    </row>
    <row r="3520" spans="1:13" hidden="1" x14ac:dyDescent="0.2">
      <c r="A3520" t="s">
        <v>5</v>
      </c>
      <c r="B3520" s="1">
        <v>44403.493391203701</v>
      </c>
      <c r="C3520" s="1">
        <v>44403.493506944447</v>
      </c>
      <c r="D3520">
        <v>0.16666667163372001</v>
      </c>
      <c r="E3520">
        <v>437497</v>
      </c>
      <c r="F3520">
        <v>124409</v>
      </c>
      <c r="G3520" t="s">
        <v>44</v>
      </c>
      <c r="H3520" t="s">
        <v>25</v>
      </c>
      <c r="I3520">
        <f>tbl_Fact[[#This Row],[Duration]] / 60</f>
        <v>2.7777778605620001E-3</v>
      </c>
      <c r="J3520">
        <f>IF(OR(G3520="Run Time", G3520="CC (Changeover Cleaning)"), I3520, 0)</f>
        <v>0</v>
      </c>
      <c r="K3520">
        <f>IF(G3520&lt;&gt;"PM (Maintenance)", I3520, 0)</f>
        <v>2.7777778605620001E-3</v>
      </c>
      <c r="L3520" s="5">
        <f>MAX(tbl_Fact[[#This Row],[TotalBiscuitsMade]],tbl_Fact[[#This Row],[GoodMadeBiscuits]])</f>
        <v>437497</v>
      </c>
      <c r="M3520" s="5">
        <f>IF(tbl_Fact[[#This Row],[Operating_Hours]]&gt;0,tbl_Fact[[#This Row],[Operating_Hours]]*51840,0)</f>
        <v>0</v>
      </c>
    </row>
    <row r="3521" spans="1:13" hidden="1" x14ac:dyDescent="0.2">
      <c r="A3521" t="s">
        <v>5</v>
      </c>
      <c r="B3521" s="1">
        <v>44403.493506944447</v>
      </c>
      <c r="C3521" s="1">
        <v>44403.493634259263</v>
      </c>
      <c r="D3521">
        <v>0.18333333730697601</v>
      </c>
      <c r="E3521">
        <v>437187</v>
      </c>
      <c r="F3521">
        <v>124731</v>
      </c>
      <c r="G3521" t="s">
        <v>43</v>
      </c>
      <c r="H3521" t="s">
        <v>25</v>
      </c>
      <c r="I3521">
        <f>tbl_Fact[[#This Row],[Duration]] / 60</f>
        <v>3.0555556217829335E-3</v>
      </c>
      <c r="J3521">
        <f>IF(OR(G3521="Run Time", G3521="CC (Changeover Cleaning)"), I3521, 0)</f>
        <v>3.0555556217829335E-3</v>
      </c>
      <c r="K3521">
        <f>IF(G3521&lt;&gt;"PM (Maintenance)", I3521, 0)</f>
        <v>3.0555556217829335E-3</v>
      </c>
      <c r="L3521" s="5">
        <f>MAX(tbl_Fact[[#This Row],[TotalBiscuitsMade]],tbl_Fact[[#This Row],[GoodMadeBiscuits]])</f>
        <v>437187</v>
      </c>
      <c r="M3521" s="5">
        <f>IF(tbl_Fact[[#This Row],[Operating_Hours]]&gt;0,tbl_Fact[[#This Row],[Operating_Hours]]*51840,0)</f>
        <v>158.40000343322728</v>
      </c>
    </row>
    <row r="3522" spans="1:13" hidden="1" x14ac:dyDescent="0.2">
      <c r="A3522" t="s">
        <v>5</v>
      </c>
      <c r="B3522" s="1">
        <v>44403.493634259263</v>
      </c>
      <c r="C3522" s="1">
        <v>44403.49454861111</v>
      </c>
      <c r="D3522">
        <v>1.31666672229767</v>
      </c>
      <c r="E3522">
        <v>437906</v>
      </c>
      <c r="F3522">
        <v>124799</v>
      </c>
      <c r="G3522" t="s">
        <v>44</v>
      </c>
      <c r="H3522" t="s">
        <v>25</v>
      </c>
      <c r="I3522">
        <f>tbl_Fact[[#This Row],[Duration]] / 60</f>
        <v>2.1944445371627833E-2</v>
      </c>
      <c r="J3522">
        <f>IF(OR(G3522="Run Time", G3522="CC (Changeover Cleaning)"), I3522, 0)</f>
        <v>0</v>
      </c>
      <c r="K3522">
        <f>IF(G3522&lt;&gt;"PM (Maintenance)", I3522, 0)</f>
        <v>2.1944445371627833E-2</v>
      </c>
      <c r="L3522" s="5">
        <f>MAX(tbl_Fact[[#This Row],[TotalBiscuitsMade]],tbl_Fact[[#This Row],[GoodMadeBiscuits]])</f>
        <v>437906</v>
      </c>
      <c r="M3522" s="5">
        <f>IF(tbl_Fact[[#This Row],[Operating_Hours]]&gt;0,tbl_Fact[[#This Row],[Operating_Hours]]*51840,0)</f>
        <v>0</v>
      </c>
    </row>
    <row r="3523" spans="1:13" hidden="1" x14ac:dyDescent="0.2">
      <c r="A3523" t="s">
        <v>5</v>
      </c>
      <c r="B3523" s="1">
        <v>44403.49454861111</v>
      </c>
      <c r="C3523" s="1">
        <v>44403.495659722219</v>
      </c>
      <c r="D3523">
        <v>1.6000000238418599</v>
      </c>
      <c r="E3523">
        <v>437697</v>
      </c>
      <c r="F3523">
        <v>124695</v>
      </c>
      <c r="G3523" t="s">
        <v>43</v>
      </c>
      <c r="H3523" t="s">
        <v>25</v>
      </c>
      <c r="I3523">
        <f>tbl_Fact[[#This Row],[Duration]] / 60</f>
        <v>2.6666667064030997E-2</v>
      </c>
      <c r="J3523">
        <f>IF(OR(G3523="Run Time", G3523="CC (Changeover Cleaning)"), I3523, 0)</f>
        <v>2.6666667064030997E-2</v>
      </c>
      <c r="K3523">
        <f>IF(G3523&lt;&gt;"PM (Maintenance)", I3523, 0)</f>
        <v>2.6666667064030997E-2</v>
      </c>
      <c r="L3523" s="5">
        <f>MAX(tbl_Fact[[#This Row],[TotalBiscuitsMade]],tbl_Fact[[#This Row],[GoodMadeBiscuits]])</f>
        <v>437697</v>
      </c>
      <c r="M3523" s="5">
        <f>IF(tbl_Fact[[#This Row],[Operating_Hours]]&gt;0,tbl_Fact[[#This Row],[Operating_Hours]]*51840,0)</f>
        <v>1382.4000205993668</v>
      </c>
    </row>
    <row r="3524" spans="1:13" hidden="1" x14ac:dyDescent="0.2">
      <c r="A3524" t="s">
        <v>5</v>
      </c>
      <c r="B3524" s="1">
        <v>44403.495659722219</v>
      </c>
      <c r="C3524" s="1">
        <v>44403.497372685182</v>
      </c>
      <c r="D3524">
        <v>2.4666666984558101</v>
      </c>
      <c r="E3524">
        <v>439265</v>
      </c>
      <c r="F3524">
        <v>126700</v>
      </c>
      <c r="G3524" t="s">
        <v>44</v>
      </c>
      <c r="H3524" t="s">
        <v>25</v>
      </c>
      <c r="I3524">
        <f>tbl_Fact[[#This Row],[Duration]] / 60</f>
        <v>4.1111111640930169E-2</v>
      </c>
      <c r="J3524">
        <f>IF(OR(G3524="Run Time", G3524="CC (Changeover Cleaning)"), I3524, 0)</f>
        <v>0</v>
      </c>
      <c r="K3524">
        <f>IF(G3524&lt;&gt;"PM (Maintenance)", I3524, 0)</f>
        <v>4.1111111640930169E-2</v>
      </c>
      <c r="L3524" s="5">
        <f>MAX(tbl_Fact[[#This Row],[TotalBiscuitsMade]],tbl_Fact[[#This Row],[GoodMadeBiscuits]])</f>
        <v>439265</v>
      </c>
      <c r="M3524" s="5">
        <f>IF(tbl_Fact[[#This Row],[Operating_Hours]]&gt;0,tbl_Fact[[#This Row],[Operating_Hours]]*51840,0)</f>
        <v>0</v>
      </c>
    </row>
    <row r="3525" spans="1:13" hidden="1" x14ac:dyDescent="0.2">
      <c r="A3525" t="s">
        <v>5</v>
      </c>
      <c r="B3525" s="1">
        <v>44403.497372685182</v>
      </c>
      <c r="C3525" s="1">
        <v>44403.498414351852</v>
      </c>
      <c r="D3525">
        <v>1.5</v>
      </c>
      <c r="E3525">
        <v>439270</v>
      </c>
      <c r="F3525">
        <v>126586</v>
      </c>
      <c r="G3525" t="s">
        <v>43</v>
      </c>
      <c r="H3525" t="s">
        <v>25</v>
      </c>
      <c r="I3525">
        <f>tbl_Fact[[#This Row],[Duration]] / 60</f>
        <v>2.5000000000000001E-2</v>
      </c>
      <c r="J3525">
        <f>IF(OR(G3525="Run Time", G3525="CC (Changeover Cleaning)"), I3525, 0)</f>
        <v>2.5000000000000001E-2</v>
      </c>
      <c r="K3525">
        <f>IF(G3525&lt;&gt;"PM (Maintenance)", I3525, 0)</f>
        <v>2.5000000000000001E-2</v>
      </c>
      <c r="L3525" s="5">
        <f>MAX(tbl_Fact[[#This Row],[TotalBiscuitsMade]],tbl_Fact[[#This Row],[GoodMadeBiscuits]])</f>
        <v>439270</v>
      </c>
      <c r="M3525" s="5">
        <f>IF(tbl_Fact[[#This Row],[Operating_Hours]]&gt;0,tbl_Fact[[#This Row],[Operating_Hours]]*51840,0)</f>
        <v>1296</v>
      </c>
    </row>
    <row r="3526" spans="1:13" hidden="1" x14ac:dyDescent="0.2">
      <c r="A3526" t="s">
        <v>5</v>
      </c>
      <c r="B3526" s="1">
        <v>44403.498414351852</v>
      </c>
      <c r="C3526" s="1">
        <v>44403.501562500001</v>
      </c>
      <c r="D3526">
        <v>4.5333333015441903</v>
      </c>
      <c r="E3526">
        <v>442483</v>
      </c>
      <c r="F3526">
        <v>129743</v>
      </c>
      <c r="G3526" t="s">
        <v>44</v>
      </c>
      <c r="H3526" t="s">
        <v>25</v>
      </c>
      <c r="I3526">
        <f>tbl_Fact[[#This Row],[Duration]] / 60</f>
        <v>7.5555555025736507E-2</v>
      </c>
      <c r="J3526">
        <f>IF(OR(G3526="Run Time", G3526="CC (Changeover Cleaning)"), I3526, 0)</f>
        <v>0</v>
      </c>
      <c r="K3526">
        <f>IF(G3526&lt;&gt;"PM (Maintenance)", I3526, 0)</f>
        <v>7.5555555025736507E-2</v>
      </c>
      <c r="L3526" s="5">
        <f>MAX(tbl_Fact[[#This Row],[TotalBiscuitsMade]],tbl_Fact[[#This Row],[GoodMadeBiscuits]])</f>
        <v>442483</v>
      </c>
      <c r="M3526" s="5">
        <f>IF(tbl_Fact[[#This Row],[Operating_Hours]]&gt;0,tbl_Fact[[#This Row],[Operating_Hours]]*51840,0)</f>
        <v>0</v>
      </c>
    </row>
    <row r="3527" spans="1:13" hidden="1" x14ac:dyDescent="0.2">
      <c r="A3527" t="s">
        <v>5</v>
      </c>
      <c r="B3527" s="1">
        <v>44403.501562500001</v>
      </c>
      <c r="C3527" s="1">
        <v>44403.504444444443</v>
      </c>
      <c r="D3527">
        <v>4.1500000953674299</v>
      </c>
      <c r="E3527">
        <v>442258</v>
      </c>
      <c r="F3527">
        <v>129699</v>
      </c>
      <c r="G3527" t="s">
        <v>43</v>
      </c>
      <c r="H3527" t="s">
        <v>25</v>
      </c>
      <c r="I3527">
        <f>tbl_Fact[[#This Row],[Duration]] / 60</f>
        <v>6.9166668256123831E-2</v>
      </c>
      <c r="J3527">
        <f>IF(OR(G3527="Run Time", G3527="CC (Changeover Cleaning)"), I3527, 0)</f>
        <v>6.9166668256123831E-2</v>
      </c>
      <c r="K3527">
        <f>IF(G3527&lt;&gt;"PM (Maintenance)", I3527, 0)</f>
        <v>6.9166668256123831E-2</v>
      </c>
      <c r="L3527" s="5">
        <f>MAX(tbl_Fact[[#This Row],[TotalBiscuitsMade]],tbl_Fact[[#This Row],[GoodMadeBiscuits]])</f>
        <v>442258</v>
      </c>
      <c r="M3527" s="5">
        <f>IF(tbl_Fact[[#This Row],[Operating_Hours]]&gt;0,tbl_Fact[[#This Row],[Operating_Hours]]*51840,0)</f>
        <v>3585.6000823974596</v>
      </c>
    </row>
    <row r="3528" spans="1:13" hidden="1" x14ac:dyDescent="0.2">
      <c r="A3528" t="s">
        <v>5</v>
      </c>
      <c r="B3528" s="1">
        <v>44403.504444444443</v>
      </c>
      <c r="C3528" s="1">
        <v>44403.50582175926</v>
      </c>
      <c r="D3528">
        <v>1.9833333492279099</v>
      </c>
      <c r="E3528">
        <v>443702</v>
      </c>
      <c r="F3528">
        <v>130854</v>
      </c>
      <c r="G3528" t="s">
        <v>44</v>
      </c>
      <c r="H3528" t="s">
        <v>25</v>
      </c>
      <c r="I3528">
        <f>tbl_Fact[[#This Row],[Duration]] / 60</f>
        <v>3.3055555820465168E-2</v>
      </c>
      <c r="J3528">
        <f>IF(OR(G3528="Run Time", G3528="CC (Changeover Cleaning)"), I3528, 0)</f>
        <v>0</v>
      </c>
      <c r="K3528">
        <f>IF(G3528&lt;&gt;"PM (Maintenance)", I3528, 0)</f>
        <v>3.3055555820465168E-2</v>
      </c>
      <c r="L3528" s="5">
        <f>MAX(tbl_Fact[[#This Row],[TotalBiscuitsMade]],tbl_Fact[[#This Row],[GoodMadeBiscuits]])</f>
        <v>443702</v>
      </c>
      <c r="M3528" s="5">
        <f>IF(tbl_Fact[[#This Row],[Operating_Hours]]&gt;0,tbl_Fact[[#This Row],[Operating_Hours]]*51840,0)</f>
        <v>0</v>
      </c>
    </row>
    <row r="3529" spans="1:13" hidden="1" x14ac:dyDescent="0.2">
      <c r="A3529" t="s">
        <v>5</v>
      </c>
      <c r="B3529" s="1">
        <v>44403.50582175926</v>
      </c>
      <c r="C3529" s="1">
        <v>44403.508414351854</v>
      </c>
      <c r="D3529">
        <v>3.7333333492279102</v>
      </c>
      <c r="E3529">
        <v>443626</v>
      </c>
      <c r="F3529">
        <v>130699</v>
      </c>
      <c r="G3529" t="s">
        <v>43</v>
      </c>
      <c r="H3529" t="s">
        <v>25</v>
      </c>
      <c r="I3529">
        <f>tbl_Fact[[#This Row],[Duration]] / 60</f>
        <v>6.2222222487131836E-2</v>
      </c>
      <c r="J3529">
        <f>IF(OR(G3529="Run Time", G3529="CC (Changeover Cleaning)"), I3529, 0)</f>
        <v>6.2222222487131836E-2</v>
      </c>
      <c r="K3529">
        <f>IF(G3529&lt;&gt;"PM (Maintenance)", I3529, 0)</f>
        <v>6.2222222487131836E-2</v>
      </c>
      <c r="L3529" s="5">
        <f>MAX(tbl_Fact[[#This Row],[TotalBiscuitsMade]],tbl_Fact[[#This Row],[GoodMadeBiscuits]])</f>
        <v>443626</v>
      </c>
      <c r="M3529" s="5">
        <f>IF(tbl_Fact[[#This Row],[Operating_Hours]]&gt;0,tbl_Fact[[#This Row],[Operating_Hours]]*51840,0)</f>
        <v>3225.6000137329142</v>
      </c>
    </row>
    <row r="3530" spans="1:13" hidden="1" x14ac:dyDescent="0.2">
      <c r="A3530" t="s">
        <v>5</v>
      </c>
      <c r="B3530" s="1">
        <v>44403.508414351854</v>
      </c>
      <c r="C3530" s="1">
        <v>44403.509965277779</v>
      </c>
      <c r="D3530">
        <v>2.2333333492279102</v>
      </c>
      <c r="E3530">
        <v>444677</v>
      </c>
      <c r="F3530">
        <v>132037</v>
      </c>
      <c r="G3530" t="s">
        <v>44</v>
      </c>
      <c r="H3530" t="s">
        <v>25</v>
      </c>
      <c r="I3530">
        <f>tbl_Fact[[#This Row],[Duration]] / 60</f>
        <v>3.7222222487131834E-2</v>
      </c>
      <c r="J3530">
        <f>IF(OR(G3530="Run Time", G3530="CC (Changeover Cleaning)"), I3530, 0)</f>
        <v>0</v>
      </c>
      <c r="K3530">
        <f>IF(G3530&lt;&gt;"PM (Maintenance)", I3530, 0)</f>
        <v>3.7222222487131834E-2</v>
      </c>
      <c r="L3530" s="5">
        <f>MAX(tbl_Fact[[#This Row],[TotalBiscuitsMade]],tbl_Fact[[#This Row],[GoodMadeBiscuits]])</f>
        <v>444677</v>
      </c>
      <c r="M3530" s="5">
        <f>IF(tbl_Fact[[#This Row],[Operating_Hours]]&gt;0,tbl_Fact[[#This Row],[Operating_Hours]]*51840,0)</f>
        <v>0</v>
      </c>
    </row>
    <row r="3531" spans="1:13" hidden="1" x14ac:dyDescent="0.2">
      <c r="A3531" t="s">
        <v>5</v>
      </c>
      <c r="B3531" s="1">
        <v>44403.509965277779</v>
      </c>
      <c r="C3531" s="1">
        <v>44403.510358796295</v>
      </c>
      <c r="D3531">
        <v>0.56666666269302401</v>
      </c>
      <c r="E3531">
        <v>444976</v>
      </c>
      <c r="F3531">
        <v>132141</v>
      </c>
      <c r="G3531" t="s">
        <v>43</v>
      </c>
      <c r="H3531" t="s">
        <v>25</v>
      </c>
      <c r="I3531">
        <f>tbl_Fact[[#This Row],[Duration]] / 60</f>
        <v>9.4444443782170668E-3</v>
      </c>
      <c r="J3531">
        <f>IF(OR(G3531="Run Time", G3531="CC (Changeover Cleaning)"), I3531, 0)</f>
        <v>9.4444443782170668E-3</v>
      </c>
      <c r="K3531">
        <f>IF(G3531&lt;&gt;"PM (Maintenance)", I3531, 0)</f>
        <v>9.4444443782170668E-3</v>
      </c>
      <c r="L3531" s="5">
        <f>MAX(tbl_Fact[[#This Row],[TotalBiscuitsMade]],tbl_Fact[[#This Row],[GoodMadeBiscuits]])</f>
        <v>444976</v>
      </c>
      <c r="M3531" s="5">
        <f>IF(tbl_Fact[[#This Row],[Operating_Hours]]&gt;0,tbl_Fact[[#This Row],[Operating_Hours]]*51840,0)</f>
        <v>489.59999656677275</v>
      </c>
    </row>
    <row r="3532" spans="1:13" hidden="1" x14ac:dyDescent="0.2">
      <c r="A3532" t="s">
        <v>5</v>
      </c>
      <c r="B3532" s="1">
        <v>44403.510358796295</v>
      </c>
      <c r="C3532" s="1">
        <v>44403.545648148145</v>
      </c>
      <c r="D3532">
        <v>50.816665649414098</v>
      </c>
      <c r="E3532">
        <v>480565</v>
      </c>
      <c r="F3532">
        <v>167926</v>
      </c>
      <c r="G3532" t="s">
        <v>44</v>
      </c>
      <c r="H3532" t="s">
        <v>25</v>
      </c>
      <c r="I3532">
        <f>tbl_Fact[[#This Row],[Duration]] / 60</f>
        <v>0.84694442749023502</v>
      </c>
      <c r="J3532">
        <f>IF(OR(G3532="Run Time", G3532="CC (Changeover Cleaning)"), I3532, 0)</f>
        <v>0</v>
      </c>
      <c r="K3532">
        <f>IF(G3532&lt;&gt;"PM (Maintenance)", I3532, 0)</f>
        <v>0.84694442749023502</v>
      </c>
      <c r="L3532" s="5">
        <f>MAX(tbl_Fact[[#This Row],[TotalBiscuitsMade]],tbl_Fact[[#This Row],[GoodMadeBiscuits]])</f>
        <v>480565</v>
      </c>
      <c r="M3532" s="5">
        <f>IF(tbl_Fact[[#This Row],[Operating_Hours]]&gt;0,tbl_Fact[[#This Row],[Operating_Hours]]*51840,0)</f>
        <v>0</v>
      </c>
    </row>
    <row r="3533" spans="1:13" hidden="1" x14ac:dyDescent="0.2">
      <c r="A3533" t="s">
        <v>5</v>
      </c>
      <c r="B3533" s="1">
        <v>44403.545648148145</v>
      </c>
      <c r="C3533" s="1">
        <v>44403.546956018516</v>
      </c>
      <c r="D3533">
        <v>1.88333332538605</v>
      </c>
      <c r="E3533">
        <v>480652</v>
      </c>
      <c r="F3533">
        <v>168175</v>
      </c>
      <c r="G3533" t="s">
        <v>43</v>
      </c>
      <c r="H3533" t="s">
        <v>25</v>
      </c>
      <c r="I3533">
        <f>tbl_Fact[[#This Row],[Duration]] / 60</f>
        <v>3.1388888756434169E-2</v>
      </c>
      <c r="J3533">
        <f>IF(OR(G3533="Run Time", G3533="CC (Changeover Cleaning)"), I3533, 0)</f>
        <v>3.1388888756434169E-2</v>
      </c>
      <c r="K3533">
        <f>IF(G3533&lt;&gt;"PM (Maintenance)", I3533, 0)</f>
        <v>3.1388888756434169E-2</v>
      </c>
      <c r="L3533" s="5">
        <f>MAX(tbl_Fact[[#This Row],[TotalBiscuitsMade]],tbl_Fact[[#This Row],[GoodMadeBiscuits]])</f>
        <v>480652</v>
      </c>
      <c r="M3533" s="5">
        <f>IF(tbl_Fact[[#This Row],[Operating_Hours]]&gt;0,tbl_Fact[[#This Row],[Operating_Hours]]*51840,0)</f>
        <v>1627.1999931335474</v>
      </c>
    </row>
    <row r="3534" spans="1:13" hidden="1" x14ac:dyDescent="0.2">
      <c r="A3534" t="s">
        <v>5</v>
      </c>
      <c r="B3534" s="1">
        <v>44403.546956018516</v>
      </c>
      <c r="C3534" s="1">
        <v>44403.549409722225</v>
      </c>
      <c r="D3534">
        <v>3.5333333015441899</v>
      </c>
      <c r="E3534">
        <v>483077</v>
      </c>
      <c r="F3534">
        <v>170172</v>
      </c>
      <c r="G3534" t="s">
        <v>44</v>
      </c>
      <c r="H3534" t="s">
        <v>25</v>
      </c>
      <c r="I3534">
        <f>tbl_Fact[[#This Row],[Duration]] / 60</f>
        <v>5.888888835906983E-2</v>
      </c>
      <c r="J3534">
        <f>IF(OR(G3534="Run Time", G3534="CC (Changeover Cleaning)"), I3534, 0)</f>
        <v>0</v>
      </c>
      <c r="K3534">
        <f>IF(G3534&lt;&gt;"PM (Maintenance)", I3534, 0)</f>
        <v>5.888888835906983E-2</v>
      </c>
      <c r="L3534" s="5">
        <f>MAX(tbl_Fact[[#This Row],[TotalBiscuitsMade]],tbl_Fact[[#This Row],[GoodMadeBiscuits]])</f>
        <v>483077</v>
      </c>
      <c r="M3534" s="5">
        <f>IF(tbl_Fact[[#This Row],[Operating_Hours]]&gt;0,tbl_Fact[[#This Row],[Operating_Hours]]*51840,0)</f>
        <v>0</v>
      </c>
    </row>
    <row r="3535" spans="1:13" hidden="1" x14ac:dyDescent="0.2">
      <c r="A3535" t="s">
        <v>5</v>
      </c>
      <c r="B3535" s="1">
        <v>44403.549409722225</v>
      </c>
      <c r="C3535" s="1">
        <v>44403.552395833336</v>
      </c>
      <c r="D3535">
        <v>4.3000001907348597</v>
      </c>
      <c r="E3535">
        <v>483182</v>
      </c>
      <c r="F3535">
        <v>170213</v>
      </c>
      <c r="G3535" t="s">
        <v>43</v>
      </c>
      <c r="H3535" t="s">
        <v>25</v>
      </c>
      <c r="I3535">
        <f>tbl_Fact[[#This Row],[Duration]] / 60</f>
        <v>7.1666669845580996E-2</v>
      </c>
      <c r="J3535">
        <f>IF(OR(G3535="Run Time", G3535="CC (Changeover Cleaning)"), I3535, 0)</f>
        <v>7.1666669845580996E-2</v>
      </c>
      <c r="K3535">
        <f>IF(G3535&lt;&gt;"PM (Maintenance)", I3535, 0)</f>
        <v>7.1666669845580996E-2</v>
      </c>
      <c r="L3535" s="5">
        <f>MAX(tbl_Fact[[#This Row],[TotalBiscuitsMade]],tbl_Fact[[#This Row],[GoodMadeBiscuits]])</f>
        <v>483182</v>
      </c>
      <c r="M3535" s="5">
        <f>IF(tbl_Fact[[#This Row],[Operating_Hours]]&gt;0,tbl_Fact[[#This Row],[Operating_Hours]]*51840,0)</f>
        <v>3715.2001647949187</v>
      </c>
    </row>
    <row r="3536" spans="1:13" hidden="1" x14ac:dyDescent="0.2">
      <c r="A3536" t="s">
        <v>5</v>
      </c>
      <c r="B3536" s="1">
        <v>44403.552395833336</v>
      </c>
      <c r="C3536" s="1">
        <v>44403.552418981482</v>
      </c>
      <c r="D3536">
        <v>3.3333335071802098E-2</v>
      </c>
      <c r="E3536">
        <v>483107</v>
      </c>
      <c r="F3536">
        <v>170333</v>
      </c>
      <c r="G3536" t="s">
        <v>44</v>
      </c>
      <c r="H3536" t="s">
        <v>25</v>
      </c>
      <c r="I3536">
        <f>tbl_Fact[[#This Row],[Duration]] / 60</f>
        <v>5.5555558453003495E-4</v>
      </c>
      <c r="J3536">
        <f>IF(OR(G3536="Run Time", G3536="CC (Changeover Cleaning)"), I3536, 0)</f>
        <v>0</v>
      </c>
      <c r="K3536">
        <f>IF(G3536&lt;&gt;"PM (Maintenance)", I3536, 0)</f>
        <v>5.5555558453003495E-4</v>
      </c>
      <c r="L3536" s="5">
        <f>MAX(tbl_Fact[[#This Row],[TotalBiscuitsMade]],tbl_Fact[[#This Row],[GoodMadeBiscuits]])</f>
        <v>483107</v>
      </c>
      <c r="M3536" s="5">
        <f>IF(tbl_Fact[[#This Row],[Operating_Hours]]&gt;0,tbl_Fact[[#This Row],[Operating_Hours]]*51840,0)</f>
        <v>0</v>
      </c>
    </row>
    <row r="3537" spans="1:13" hidden="1" x14ac:dyDescent="0.2">
      <c r="A3537" t="s">
        <v>5</v>
      </c>
      <c r="B3537" s="1">
        <v>44403.552418981482</v>
      </c>
      <c r="C3537" s="1">
        <v>44403.554120370369</v>
      </c>
      <c r="D3537">
        <v>2.4500000476837198</v>
      </c>
      <c r="E3537">
        <v>482953</v>
      </c>
      <c r="F3537">
        <v>170245</v>
      </c>
      <c r="G3537" t="s">
        <v>43</v>
      </c>
      <c r="H3537" t="s">
        <v>25</v>
      </c>
      <c r="I3537">
        <f>tbl_Fact[[#This Row],[Duration]] / 60</f>
        <v>4.0833334128061997E-2</v>
      </c>
      <c r="J3537">
        <f>IF(OR(G3537="Run Time", G3537="CC (Changeover Cleaning)"), I3537, 0)</f>
        <v>4.0833334128061997E-2</v>
      </c>
      <c r="K3537">
        <f>IF(G3537&lt;&gt;"PM (Maintenance)", I3537, 0)</f>
        <v>4.0833334128061997E-2</v>
      </c>
      <c r="L3537" s="5">
        <f>MAX(tbl_Fact[[#This Row],[TotalBiscuitsMade]],tbl_Fact[[#This Row],[GoodMadeBiscuits]])</f>
        <v>482953</v>
      </c>
      <c r="M3537" s="5">
        <f>IF(tbl_Fact[[#This Row],[Operating_Hours]]&gt;0,tbl_Fact[[#This Row],[Operating_Hours]]*51840,0)</f>
        <v>2116.8000411987341</v>
      </c>
    </row>
    <row r="3538" spans="1:13" hidden="1" x14ac:dyDescent="0.2">
      <c r="A3538" t="s">
        <v>5</v>
      </c>
      <c r="B3538" s="1">
        <v>44403.554120370369</v>
      </c>
      <c r="C3538" s="1">
        <v>44403.569490740738</v>
      </c>
      <c r="D3538">
        <v>22.1333332061768</v>
      </c>
      <c r="E3538">
        <v>498639</v>
      </c>
      <c r="F3538">
        <v>185917</v>
      </c>
      <c r="G3538" t="s">
        <v>44</v>
      </c>
      <c r="H3538" t="s">
        <v>25</v>
      </c>
      <c r="I3538">
        <f>tbl_Fact[[#This Row],[Duration]] / 60</f>
        <v>0.36888888676961334</v>
      </c>
      <c r="J3538">
        <f>IF(OR(G3538="Run Time", G3538="CC (Changeover Cleaning)"), I3538, 0)</f>
        <v>0</v>
      </c>
      <c r="K3538">
        <f>IF(G3538&lt;&gt;"PM (Maintenance)", I3538, 0)</f>
        <v>0.36888888676961334</v>
      </c>
      <c r="L3538" s="5">
        <f>MAX(tbl_Fact[[#This Row],[TotalBiscuitsMade]],tbl_Fact[[#This Row],[GoodMadeBiscuits]])</f>
        <v>498639</v>
      </c>
      <c r="M3538" s="5">
        <f>IF(tbl_Fact[[#This Row],[Operating_Hours]]&gt;0,tbl_Fact[[#This Row],[Operating_Hours]]*51840,0)</f>
        <v>0</v>
      </c>
    </row>
    <row r="3539" spans="1:13" hidden="1" x14ac:dyDescent="0.2">
      <c r="A3539" t="s">
        <v>5</v>
      </c>
      <c r="B3539" s="1">
        <v>44403.569490740738</v>
      </c>
      <c r="C3539" s="1">
        <v>44403.569791666669</v>
      </c>
      <c r="D3539">
        <v>0.43333333730697599</v>
      </c>
      <c r="E3539">
        <v>498680</v>
      </c>
      <c r="F3539">
        <v>185508</v>
      </c>
      <c r="G3539" t="s">
        <v>43</v>
      </c>
      <c r="H3539" t="s">
        <v>25</v>
      </c>
      <c r="I3539">
        <f>tbl_Fact[[#This Row],[Duration]] / 60</f>
        <v>7.2222222884495996E-3</v>
      </c>
      <c r="J3539">
        <f>IF(OR(G3539="Run Time", G3539="CC (Changeover Cleaning)"), I3539, 0)</f>
        <v>7.2222222884495996E-3</v>
      </c>
      <c r="K3539">
        <f>IF(G3539&lt;&gt;"PM (Maintenance)", I3539, 0)</f>
        <v>7.2222222884495996E-3</v>
      </c>
      <c r="L3539" s="5">
        <f>MAX(tbl_Fact[[#This Row],[TotalBiscuitsMade]],tbl_Fact[[#This Row],[GoodMadeBiscuits]])</f>
        <v>498680</v>
      </c>
      <c r="M3539" s="5">
        <f>IF(tbl_Fact[[#This Row],[Operating_Hours]]&gt;0,tbl_Fact[[#This Row],[Operating_Hours]]*51840,0)</f>
        <v>374.40000343322725</v>
      </c>
    </row>
    <row r="3540" spans="1:13" hidden="1" x14ac:dyDescent="0.2">
      <c r="A3540" t="s">
        <v>5</v>
      </c>
      <c r="B3540" s="1">
        <v>44403.569791666669</v>
      </c>
      <c r="C3540" s="1">
        <v>44403.573958333334</v>
      </c>
      <c r="D3540">
        <v>6</v>
      </c>
      <c r="E3540">
        <v>502382</v>
      </c>
      <c r="F3540">
        <v>189991</v>
      </c>
      <c r="G3540" t="s">
        <v>44</v>
      </c>
      <c r="H3540" t="s">
        <v>25</v>
      </c>
      <c r="I3540">
        <f>tbl_Fact[[#This Row],[Duration]] / 60</f>
        <v>0.1</v>
      </c>
      <c r="J3540">
        <f>IF(OR(G3540="Run Time", G3540="CC (Changeover Cleaning)"), I3540, 0)</f>
        <v>0</v>
      </c>
      <c r="K3540">
        <f>IF(G3540&lt;&gt;"PM (Maintenance)", I3540, 0)</f>
        <v>0.1</v>
      </c>
      <c r="L3540" s="5">
        <f>MAX(tbl_Fact[[#This Row],[TotalBiscuitsMade]],tbl_Fact[[#This Row],[GoodMadeBiscuits]])</f>
        <v>502382</v>
      </c>
      <c r="M3540" s="5">
        <f>IF(tbl_Fact[[#This Row],[Operating_Hours]]&gt;0,tbl_Fact[[#This Row],[Operating_Hours]]*51840,0)</f>
        <v>0</v>
      </c>
    </row>
    <row r="3541" spans="1:13" hidden="1" x14ac:dyDescent="0.2">
      <c r="A3541" t="s">
        <v>5</v>
      </c>
      <c r="B3541" s="1">
        <v>44403.573958333334</v>
      </c>
      <c r="C3541" s="1">
        <v>44403.58053240741</v>
      </c>
      <c r="D3541">
        <v>9.4666662216186506</v>
      </c>
      <c r="E3541">
        <v>502755</v>
      </c>
      <c r="F3541">
        <v>189594</v>
      </c>
      <c r="G3541" t="s">
        <v>43</v>
      </c>
      <c r="H3541" t="s">
        <v>25</v>
      </c>
      <c r="I3541">
        <f>tbl_Fact[[#This Row],[Duration]] / 60</f>
        <v>0.15777777036031085</v>
      </c>
      <c r="J3541">
        <f>IF(OR(G3541="Run Time", G3541="CC (Changeover Cleaning)"), I3541, 0)</f>
        <v>0.15777777036031085</v>
      </c>
      <c r="K3541">
        <f>IF(G3541&lt;&gt;"PM (Maintenance)", I3541, 0)</f>
        <v>0.15777777036031085</v>
      </c>
      <c r="L3541" s="5">
        <f>MAX(tbl_Fact[[#This Row],[TotalBiscuitsMade]],tbl_Fact[[#This Row],[GoodMadeBiscuits]])</f>
        <v>502755</v>
      </c>
      <c r="M3541" s="5">
        <f>IF(tbl_Fact[[#This Row],[Operating_Hours]]&gt;0,tbl_Fact[[#This Row],[Operating_Hours]]*51840,0)</f>
        <v>8179.1996154785147</v>
      </c>
    </row>
    <row r="3542" spans="1:13" hidden="1" x14ac:dyDescent="0.2">
      <c r="A3542" t="s">
        <v>5</v>
      </c>
      <c r="B3542" s="1">
        <v>44403.58053240741</v>
      </c>
      <c r="C3542" s="1">
        <v>44403.582106481481</v>
      </c>
      <c r="D3542">
        <v>2.2666666507720898</v>
      </c>
      <c r="E3542">
        <v>503379</v>
      </c>
      <c r="F3542">
        <v>190874</v>
      </c>
      <c r="G3542" t="s">
        <v>44</v>
      </c>
      <c r="H3542" t="s">
        <v>25</v>
      </c>
      <c r="I3542">
        <f>tbl_Fact[[#This Row],[Duration]] / 60</f>
        <v>3.7777777512868163E-2</v>
      </c>
      <c r="J3542">
        <f>IF(OR(G3542="Run Time", G3542="CC (Changeover Cleaning)"), I3542, 0)</f>
        <v>0</v>
      </c>
      <c r="K3542">
        <f>IF(G3542&lt;&gt;"PM (Maintenance)", I3542, 0)</f>
        <v>3.7777777512868163E-2</v>
      </c>
      <c r="L3542" s="5">
        <f>MAX(tbl_Fact[[#This Row],[TotalBiscuitsMade]],tbl_Fact[[#This Row],[GoodMadeBiscuits]])</f>
        <v>503379</v>
      </c>
      <c r="M3542" s="5">
        <f>IF(tbl_Fact[[#This Row],[Operating_Hours]]&gt;0,tbl_Fact[[#This Row],[Operating_Hours]]*51840,0)</f>
        <v>0</v>
      </c>
    </row>
    <row r="3543" spans="1:13" hidden="1" x14ac:dyDescent="0.2">
      <c r="A3543" t="s">
        <v>5</v>
      </c>
      <c r="B3543" s="1">
        <v>44403.582106481481</v>
      </c>
      <c r="C3543" s="1">
        <v>44403.583067129628</v>
      </c>
      <c r="D3543">
        <v>1.38333332538605</v>
      </c>
      <c r="E3543">
        <v>503314</v>
      </c>
      <c r="F3543">
        <v>190962</v>
      </c>
      <c r="G3543" t="s">
        <v>43</v>
      </c>
      <c r="H3543" t="s">
        <v>25</v>
      </c>
      <c r="I3543">
        <f>tbl_Fact[[#This Row],[Duration]] / 60</f>
        <v>2.3055555423100834E-2</v>
      </c>
      <c r="J3543">
        <f>IF(OR(G3543="Run Time", G3543="CC (Changeover Cleaning)"), I3543, 0)</f>
        <v>2.3055555423100834E-2</v>
      </c>
      <c r="K3543">
        <f>IF(G3543&lt;&gt;"PM (Maintenance)", I3543, 0)</f>
        <v>2.3055555423100834E-2</v>
      </c>
      <c r="L3543" s="5">
        <f>MAX(tbl_Fact[[#This Row],[TotalBiscuitsMade]],tbl_Fact[[#This Row],[GoodMadeBiscuits]])</f>
        <v>503314</v>
      </c>
      <c r="M3543" s="5">
        <f>IF(tbl_Fact[[#This Row],[Operating_Hours]]&gt;0,tbl_Fact[[#This Row],[Operating_Hours]]*51840,0)</f>
        <v>1195.1999931335472</v>
      </c>
    </row>
    <row r="3544" spans="1:13" hidden="1" x14ac:dyDescent="0.2">
      <c r="A3544" t="s">
        <v>5</v>
      </c>
      <c r="B3544" s="1">
        <v>44403.583067129628</v>
      </c>
      <c r="C3544" s="1">
        <v>44403.589131944442</v>
      </c>
      <c r="D3544">
        <v>8.7333335876464808</v>
      </c>
      <c r="E3544">
        <v>509492</v>
      </c>
      <c r="F3544">
        <v>196684</v>
      </c>
      <c r="G3544" t="s">
        <v>44</v>
      </c>
      <c r="H3544" t="s">
        <v>25</v>
      </c>
      <c r="I3544">
        <f>tbl_Fact[[#This Row],[Duration]] / 60</f>
        <v>0.145555559794108</v>
      </c>
      <c r="J3544">
        <f>IF(OR(G3544="Run Time", G3544="CC (Changeover Cleaning)"), I3544, 0)</f>
        <v>0</v>
      </c>
      <c r="K3544">
        <f>IF(G3544&lt;&gt;"PM (Maintenance)", I3544, 0)</f>
        <v>0.145555559794108</v>
      </c>
      <c r="L3544" s="5">
        <f>MAX(tbl_Fact[[#This Row],[TotalBiscuitsMade]],tbl_Fact[[#This Row],[GoodMadeBiscuits]])</f>
        <v>509492</v>
      </c>
      <c r="M3544" s="5">
        <f>IF(tbl_Fact[[#This Row],[Operating_Hours]]&gt;0,tbl_Fact[[#This Row],[Operating_Hours]]*51840,0)</f>
        <v>0</v>
      </c>
    </row>
    <row r="3545" spans="1:13" hidden="1" x14ac:dyDescent="0.2">
      <c r="A3545" t="s">
        <v>5</v>
      </c>
      <c r="B3545" s="1">
        <v>44403.589131944442</v>
      </c>
      <c r="C3545" s="1">
        <v>44403.593078703707</v>
      </c>
      <c r="D3545">
        <v>5.6833333969116202</v>
      </c>
      <c r="E3545">
        <v>509610</v>
      </c>
      <c r="F3545">
        <v>196791</v>
      </c>
      <c r="G3545" t="s">
        <v>43</v>
      </c>
      <c r="H3545" t="s">
        <v>25</v>
      </c>
      <c r="I3545">
        <f>tbl_Fact[[#This Row],[Duration]] / 60</f>
        <v>9.4722223281860335E-2</v>
      </c>
      <c r="J3545">
        <f>IF(OR(G3545="Run Time", G3545="CC (Changeover Cleaning)"), I3545, 0)</f>
        <v>9.4722223281860335E-2</v>
      </c>
      <c r="K3545">
        <f>IF(G3545&lt;&gt;"PM (Maintenance)", I3545, 0)</f>
        <v>9.4722223281860335E-2</v>
      </c>
      <c r="L3545" s="5">
        <f>MAX(tbl_Fact[[#This Row],[TotalBiscuitsMade]],tbl_Fact[[#This Row],[GoodMadeBiscuits]])</f>
        <v>509610</v>
      </c>
      <c r="M3545" s="5">
        <f>IF(tbl_Fact[[#This Row],[Operating_Hours]]&gt;0,tbl_Fact[[#This Row],[Operating_Hours]]*51840,0)</f>
        <v>4910.4000549316397</v>
      </c>
    </row>
    <row r="3546" spans="1:13" hidden="1" x14ac:dyDescent="0.2">
      <c r="A3546" t="s">
        <v>5</v>
      </c>
      <c r="B3546" s="1">
        <v>44403.593078703707</v>
      </c>
      <c r="C3546" s="1">
        <v>44403.597048611111</v>
      </c>
      <c r="D3546">
        <v>5.7166666984558097</v>
      </c>
      <c r="E3546">
        <v>513375</v>
      </c>
      <c r="F3546">
        <v>200412</v>
      </c>
      <c r="G3546" t="s">
        <v>44</v>
      </c>
      <c r="H3546" t="s">
        <v>25</v>
      </c>
      <c r="I3546">
        <f>tbl_Fact[[#This Row],[Duration]] / 60</f>
        <v>9.527777830759683E-2</v>
      </c>
      <c r="J3546">
        <f>IF(OR(G3546="Run Time", G3546="CC (Changeover Cleaning)"), I3546, 0)</f>
        <v>0</v>
      </c>
      <c r="K3546">
        <f>IF(G3546&lt;&gt;"PM (Maintenance)", I3546, 0)</f>
        <v>9.527777830759683E-2</v>
      </c>
      <c r="L3546" s="5">
        <f>MAX(tbl_Fact[[#This Row],[TotalBiscuitsMade]],tbl_Fact[[#This Row],[GoodMadeBiscuits]])</f>
        <v>513375</v>
      </c>
      <c r="M3546" s="5">
        <f>IF(tbl_Fact[[#This Row],[Operating_Hours]]&gt;0,tbl_Fact[[#This Row],[Operating_Hours]]*51840,0)</f>
        <v>0</v>
      </c>
    </row>
    <row r="3547" spans="1:13" hidden="1" x14ac:dyDescent="0.2">
      <c r="A3547" t="s">
        <v>5</v>
      </c>
      <c r="B3547" s="1">
        <v>44403.597048611111</v>
      </c>
      <c r="C3547" s="1">
        <v>44403.600578703707</v>
      </c>
      <c r="D3547">
        <v>5.0833334922790501</v>
      </c>
      <c r="E3547">
        <v>513495</v>
      </c>
      <c r="F3547">
        <v>200305</v>
      </c>
      <c r="G3547" t="s">
        <v>43</v>
      </c>
      <c r="H3547" t="s">
        <v>25</v>
      </c>
      <c r="I3547">
        <f>tbl_Fact[[#This Row],[Duration]] / 60</f>
        <v>8.4722224871317503E-2</v>
      </c>
      <c r="J3547">
        <f>IF(OR(G3547="Run Time", G3547="CC (Changeover Cleaning)"), I3547, 0)</f>
        <v>8.4722224871317503E-2</v>
      </c>
      <c r="K3547">
        <f>IF(G3547&lt;&gt;"PM (Maintenance)", I3547, 0)</f>
        <v>8.4722224871317503E-2</v>
      </c>
      <c r="L3547" s="5">
        <f>MAX(tbl_Fact[[#This Row],[TotalBiscuitsMade]],tbl_Fact[[#This Row],[GoodMadeBiscuits]])</f>
        <v>513495</v>
      </c>
      <c r="M3547" s="5">
        <f>IF(tbl_Fact[[#This Row],[Operating_Hours]]&gt;0,tbl_Fact[[#This Row],[Operating_Hours]]*51840,0)</f>
        <v>4392.0001373290997</v>
      </c>
    </row>
    <row r="3548" spans="1:13" hidden="1" x14ac:dyDescent="0.2">
      <c r="A3548" t="s">
        <v>5</v>
      </c>
      <c r="B3548" s="1">
        <v>44403.600578703707</v>
      </c>
      <c r="C3548" s="1">
        <v>44403.601018518515</v>
      </c>
      <c r="D3548">
        <v>0.63333332538604703</v>
      </c>
      <c r="E3548">
        <v>513686</v>
      </c>
      <c r="F3548">
        <v>200737</v>
      </c>
      <c r="G3548" t="s">
        <v>44</v>
      </c>
      <c r="H3548" t="s">
        <v>25</v>
      </c>
      <c r="I3548">
        <f>tbl_Fact[[#This Row],[Duration]] / 60</f>
        <v>1.0555555423100783E-2</v>
      </c>
      <c r="J3548">
        <f>IF(OR(G3548="Run Time", G3548="CC (Changeover Cleaning)"), I3548, 0)</f>
        <v>0</v>
      </c>
      <c r="K3548">
        <f>IF(G3548&lt;&gt;"PM (Maintenance)", I3548, 0)</f>
        <v>1.0555555423100783E-2</v>
      </c>
      <c r="L3548" s="5">
        <f>MAX(tbl_Fact[[#This Row],[TotalBiscuitsMade]],tbl_Fact[[#This Row],[GoodMadeBiscuits]])</f>
        <v>513686</v>
      </c>
      <c r="M3548" s="5">
        <f>IF(tbl_Fact[[#This Row],[Operating_Hours]]&gt;0,tbl_Fact[[#This Row],[Operating_Hours]]*51840,0)</f>
        <v>0</v>
      </c>
    </row>
    <row r="3549" spans="1:13" hidden="1" x14ac:dyDescent="0.2">
      <c r="A3549" t="s">
        <v>5</v>
      </c>
      <c r="B3549" s="1">
        <v>44403.601018518515</v>
      </c>
      <c r="C3549" s="1">
        <v>44403.602002314816</v>
      </c>
      <c r="D3549">
        <v>1.4166666269302399</v>
      </c>
      <c r="E3549">
        <v>513302</v>
      </c>
      <c r="F3549">
        <v>200893</v>
      </c>
      <c r="G3549" t="s">
        <v>43</v>
      </c>
      <c r="H3549" t="s">
        <v>25</v>
      </c>
      <c r="I3549">
        <f>tbl_Fact[[#This Row],[Duration]] / 60</f>
        <v>2.3611110448837333E-2</v>
      </c>
      <c r="J3549">
        <f>IF(OR(G3549="Run Time", G3549="CC (Changeover Cleaning)"), I3549, 0)</f>
        <v>2.3611110448837333E-2</v>
      </c>
      <c r="K3549">
        <f>IF(G3549&lt;&gt;"PM (Maintenance)", I3549, 0)</f>
        <v>2.3611110448837333E-2</v>
      </c>
      <c r="L3549" s="5">
        <f>MAX(tbl_Fact[[#This Row],[TotalBiscuitsMade]],tbl_Fact[[#This Row],[GoodMadeBiscuits]])</f>
        <v>513302</v>
      </c>
      <c r="M3549" s="5">
        <f>IF(tbl_Fact[[#This Row],[Operating_Hours]]&gt;0,tbl_Fact[[#This Row],[Operating_Hours]]*51840,0)</f>
        <v>1223.9999656677273</v>
      </c>
    </row>
    <row r="3550" spans="1:13" hidden="1" x14ac:dyDescent="0.2">
      <c r="A3550" t="s">
        <v>5</v>
      </c>
      <c r="B3550" s="1">
        <v>44403.602002314816</v>
      </c>
      <c r="C3550" s="1">
        <v>44403.602442129632</v>
      </c>
      <c r="D3550">
        <v>0.63333332538604703</v>
      </c>
      <c r="E3550">
        <v>513790</v>
      </c>
      <c r="F3550">
        <v>200821</v>
      </c>
      <c r="G3550" t="s">
        <v>44</v>
      </c>
      <c r="H3550" t="s">
        <v>25</v>
      </c>
      <c r="I3550">
        <f>tbl_Fact[[#This Row],[Duration]] / 60</f>
        <v>1.0555555423100783E-2</v>
      </c>
      <c r="J3550">
        <f>IF(OR(G3550="Run Time", G3550="CC (Changeover Cleaning)"), I3550, 0)</f>
        <v>0</v>
      </c>
      <c r="K3550">
        <f>IF(G3550&lt;&gt;"PM (Maintenance)", I3550, 0)</f>
        <v>1.0555555423100783E-2</v>
      </c>
      <c r="L3550" s="5">
        <f>MAX(tbl_Fact[[#This Row],[TotalBiscuitsMade]],tbl_Fact[[#This Row],[GoodMadeBiscuits]])</f>
        <v>513790</v>
      </c>
      <c r="M3550" s="5">
        <f>IF(tbl_Fact[[#This Row],[Operating_Hours]]&gt;0,tbl_Fact[[#This Row],[Operating_Hours]]*51840,0)</f>
        <v>0</v>
      </c>
    </row>
    <row r="3551" spans="1:13" hidden="1" x14ac:dyDescent="0.2">
      <c r="A3551" t="s">
        <v>5</v>
      </c>
      <c r="B3551" s="1">
        <v>44403.602442129632</v>
      </c>
      <c r="C3551" s="1">
        <v>44403.603032407409</v>
      </c>
      <c r="D3551">
        <v>0.85000002384185802</v>
      </c>
      <c r="E3551">
        <v>513943</v>
      </c>
      <c r="F3551">
        <v>201162</v>
      </c>
      <c r="G3551" t="s">
        <v>43</v>
      </c>
      <c r="H3551" t="s">
        <v>25</v>
      </c>
      <c r="I3551">
        <f>tbl_Fact[[#This Row],[Duration]] / 60</f>
        <v>1.4166667064030967E-2</v>
      </c>
      <c r="J3551">
        <f>IF(OR(G3551="Run Time", G3551="CC (Changeover Cleaning)"), I3551, 0)</f>
        <v>1.4166667064030967E-2</v>
      </c>
      <c r="K3551">
        <f>IF(G3551&lt;&gt;"PM (Maintenance)", I3551, 0)</f>
        <v>1.4166667064030967E-2</v>
      </c>
      <c r="L3551" s="5">
        <f>MAX(tbl_Fact[[#This Row],[TotalBiscuitsMade]],tbl_Fact[[#This Row],[GoodMadeBiscuits]])</f>
        <v>513943</v>
      </c>
      <c r="M3551" s="5">
        <f>IF(tbl_Fact[[#This Row],[Operating_Hours]]&gt;0,tbl_Fact[[#This Row],[Operating_Hours]]*51840,0)</f>
        <v>734.40002059936535</v>
      </c>
    </row>
    <row r="3552" spans="1:13" hidden="1" x14ac:dyDescent="0.2">
      <c r="A3552" t="s">
        <v>5</v>
      </c>
      <c r="B3552" s="1">
        <v>44403.603032407409</v>
      </c>
      <c r="C3552" s="1">
        <v>44403.651145833333</v>
      </c>
      <c r="D3552">
        <v>69.283332824707003</v>
      </c>
      <c r="E3552">
        <v>562866</v>
      </c>
      <c r="F3552">
        <v>250090</v>
      </c>
      <c r="G3552" t="s">
        <v>44</v>
      </c>
      <c r="H3552" t="s">
        <v>25</v>
      </c>
      <c r="I3552">
        <f>tbl_Fact[[#This Row],[Duration]] / 60</f>
        <v>1.1547222137451167</v>
      </c>
      <c r="J3552">
        <f>IF(OR(G3552="Run Time", G3552="CC (Changeover Cleaning)"), I3552, 0)</f>
        <v>0</v>
      </c>
      <c r="K3552">
        <f>IF(G3552&lt;&gt;"PM (Maintenance)", I3552, 0)</f>
        <v>1.1547222137451167</v>
      </c>
      <c r="L3552" s="5">
        <f>MAX(tbl_Fact[[#This Row],[TotalBiscuitsMade]],tbl_Fact[[#This Row],[GoodMadeBiscuits]])</f>
        <v>562866</v>
      </c>
      <c r="M3552" s="5">
        <f>IF(tbl_Fact[[#This Row],[Operating_Hours]]&gt;0,tbl_Fact[[#This Row],[Operating_Hours]]*51840,0)</f>
        <v>0</v>
      </c>
    </row>
    <row r="3553" spans="1:13" hidden="1" x14ac:dyDescent="0.2">
      <c r="A3553" t="s">
        <v>5</v>
      </c>
      <c r="B3553" s="1">
        <v>44403.651145833333</v>
      </c>
      <c r="C3553" s="1">
        <v>44403.653784722221</v>
      </c>
      <c r="D3553">
        <v>3.7999999523162802</v>
      </c>
      <c r="E3553">
        <v>562874</v>
      </c>
      <c r="F3553">
        <v>250173</v>
      </c>
      <c r="G3553" t="s">
        <v>43</v>
      </c>
      <c r="H3553" t="s">
        <v>25</v>
      </c>
      <c r="I3553">
        <f>tbl_Fact[[#This Row],[Duration]] / 60</f>
        <v>6.3333332538604667E-2</v>
      </c>
      <c r="J3553">
        <f>IF(OR(G3553="Run Time", G3553="CC (Changeover Cleaning)"), I3553, 0)</f>
        <v>6.3333332538604667E-2</v>
      </c>
      <c r="K3553">
        <f>IF(G3553&lt;&gt;"PM (Maintenance)", I3553, 0)</f>
        <v>6.3333332538604667E-2</v>
      </c>
      <c r="L3553" s="5">
        <f>MAX(tbl_Fact[[#This Row],[TotalBiscuitsMade]],tbl_Fact[[#This Row],[GoodMadeBiscuits]])</f>
        <v>562874</v>
      </c>
      <c r="M3553" s="5">
        <f>IF(tbl_Fact[[#This Row],[Operating_Hours]]&gt;0,tbl_Fact[[#This Row],[Operating_Hours]]*51840,0)</f>
        <v>3283.1999588012659</v>
      </c>
    </row>
    <row r="3554" spans="1:13" hidden="1" x14ac:dyDescent="0.2">
      <c r="A3554" t="s">
        <v>5</v>
      </c>
      <c r="B3554" s="1">
        <v>44403.653784722221</v>
      </c>
      <c r="C3554" s="1">
        <v>44403.655370370368</v>
      </c>
      <c r="D3554">
        <v>2.2833333015441899</v>
      </c>
      <c r="E3554">
        <v>564023</v>
      </c>
      <c r="F3554">
        <v>251053</v>
      </c>
      <c r="G3554" t="s">
        <v>44</v>
      </c>
      <c r="H3554" t="s">
        <v>25</v>
      </c>
      <c r="I3554">
        <f>tbl_Fact[[#This Row],[Duration]] / 60</f>
        <v>3.8055555025736501E-2</v>
      </c>
      <c r="J3554">
        <f>IF(OR(G3554="Run Time", G3554="CC (Changeover Cleaning)"), I3554, 0)</f>
        <v>0</v>
      </c>
      <c r="K3554">
        <f>IF(G3554&lt;&gt;"PM (Maintenance)", I3554, 0)</f>
        <v>3.8055555025736501E-2</v>
      </c>
      <c r="L3554" s="5">
        <f>MAX(tbl_Fact[[#This Row],[TotalBiscuitsMade]],tbl_Fact[[#This Row],[GoodMadeBiscuits]])</f>
        <v>564023</v>
      </c>
      <c r="M3554" s="5">
        <f>IF(tbl_Fact[[#This Row],[Operating_Hours]]&gt;0,tbl_Fact[[#This Row],[Operating_Hours]]*51840,0)</f>
        <v>0</v>
      </c>
    </row>
    <row r="3555" spans="1:13" hidden="1" x14ac:dyDescent="0.2">
      <c r="A3555" t="s">
        <v>5</v>
      </c>
      <c r="B3555" s="1">
        <v>44403.655370370368</v>
      </c>
      <c r="C3555" s="1">
        <v>44403.655798611115</v>
      </c>
      <c r="D3555">
        <v>0.61666667461395297</v>
      </c>
      <c r="E3555">
        <v>564044</v>
      </c>
      <c r="F3555">
        <v>251327</v>
      </c>
      <c r="G3555" t="s">
        <v>43</v>
      </c>
      <c r="H3555" t="s">
        <v>25</v>
      </c>
      <c r="I3555">
        <f>tbl_Fact[[#This Row],[Duration]] / 60</f>
        <v>1.0277777910232549E-2</v>
      </c>
      <c r="J3555">
        <f>IF(OR(G3555="Run Time", G3555="CC (Changeover Cleaning)"), I3555, 0)</f>
        <v>1.0277777910232549E-2</v>
      </c>
      <c r="K3555">
        <f>IF(G3555&lt;&gt;"PM (Maintenance)", I3555, 0)</f>
        <v>1.0277777910232549E-2</v>
      </c>
      <c r="L3555" s="5">
        <f>MAX(tbl_Fact[[#This Row],[TotalBiscuitsMade]],tbl_Fact[[#This Row],[GoodMadeBiscuits]])</f>
        <v>564044</v>
      </c>
      <c r="M3555" s="5">
        <f>IF(tbl_Fact[[#This Row],[Operating_Hours]]&gt;0,tbl_Fact[[#This Row],[Operating_Hours]]*51840,0)</f>
        <v>532.80000686645531</v>
      </c>
    </row>
    <row r="3556" spans="1:13" hidden="1" x14ac:dyDescent="0.2">
      <c r="A3556" t="s">
        <v>5</v>
      </c>
      <c r="B3556" s="1">
        <v>44403.655798611115</v>
      </c>
      <c r="C3556" s="1">
        <v>44403.6721875</v>
      </c>
      <c r="D3556">
        <v>23.600000381469702</v>
      </c>
      <c r="E3556">
        <v>580439</v>
      </c>
      <c r="F3556">
        <v>267944</v>
      </c>
      <c r="G3556" t="s">
        <v>44</v>
      </c>
      <c r="H3556" t="s">
        <v>25</v>
      </c>
      <c r="I3556">
        <f>tbl_Fact[[#This Row],[Duration]] / 60</f>
        <v>0.39333333969116169</v>
      </c>
      <c r="J3556">
        <f>IF(OR(G3556="Run Time", G3556="CC (Changeover Cleaning)"), I3556, 0)</f>
        <v>0</v>
      </c>
      <c r="K3556">
        <f>IF(G3556&lt;&gt;"PM (Maintenance)", I3556, 0)</f>
        <v>0.39333333969116169</v>
      </c>
      <c r="L3556" s="5">
        <f>MAX(tbl_Fact[[#This Row],[TotalBiscuitsMade]],tbl_Fact[[#This Row],[GoodMadeBiscuits]])</f>
        <v>580439</v>
      </c>
      <c r="M3556" s="5">
        <f>IF(tbl_Fact[[#This Row],[Operating_Hours]]&gt;0,tbl_Fact[[#This Row],[Operating_Hours]]*51840,0)</f>
        <v>0</v>
      </c>
    </row>
    <row r="3557" spans="1:13" hidden="1" x14ac:dyDescent="0.2">
      <c r="A3557" t="s">
        <v>5</v>
      </c>
      <c r="B3557" s="1">
        <v>44403.6721875</v>
      </c>
      <c r="C3557" s="1">
        <v>44403.673854166664</v>
      </c>
      <c r="D3557">
        <v>2.4000000953674299</v>
      </c>
      <c r="E3557">
        <v>580793</v>
      </c>
      <c r="F3557">
        <v>268028</v>
      </c>
      <c r="G3557" t="s">
        <v>43</v>
      </c>
      <c r="H3557" t="s">
        <v>25</v>
      </c>
      <c r="I3557">
        <f>tbl_Fact[[#This Row],[Duration]] / 60</f>
        <v>4.0000001589457164E-2</v>
      </c>
      <c r="J3557">
        <f>IF(OR(G3557="Run Time", G3557="CC (Changeover Cleaning)"), I3557, 0)</f>
        <v>4.0000001589457164E-2</v>
      </c>
      <c r="K3557">
        <f>IF(G3557&lt;&gt;"PM (Maintenance)", I3557, 0)</f>
        <v>4.0000001589457164E-2</v>
      </c>
      <c r="L3557" s="5">
        <f>MAX(tbl_Fact[[#This Row],[TotalBiscuitsMade]],tbl_Fact[[#This Row],[GoodMadeBiscuits]])</f>
        <v>580793</v>
      </c>
      <c r="M3557" s="5">
        <f>IF(tbl_Fact[[#This Row],[Operating_Hours]]&gt;0,tbl_Fact[[#This Row],[Operating_Hours]]*51840,0)</f>
        <v>2073.6000823974596</v>
      </c>
    </row>
    <row r="3558" spans="1:13" hidden="1" x14ac:dyDescent="0.2">
      <c r="A3558" t="s">
        <v>5</v>
      </c>
      <c r="B3558" s="1">
        <v>44403.673854166664</v>
      </c>
      <c r="C3558" s="1">
        <v>44403.696250000001</v>
      </c>
      <c r="D3558">
        <v>32.25</v>
      </c>
      <c r="E3558">
        <v>603397</v>
      </c>
      <c r="F3558">
        <v>290818</v>
      </c>
      <c r="G3558" t="s">
        <v>44</v>
      </c>
      <c r="H3558" t="s">
        <v>25</v>
      </c>
      <c r="I3558">
        <f>tbl_Fact[[#This Row],[Duration]] / 60</f>
        <v>0.53749999999999998</v>
      </c>
      <c r="J3558">
        <f>IF(OR(G3558="Run Time", G3558="CC (Changeover Cleaning)"), I3558, 0)</f>
        <v>0</v>
      </c>
      <c r="K3558">
        <f>IF(G3558&lt;&gt;"PM (Maintenance)", I3558, 0)</f>
        <v>0.53749999999999998</v>
      </c>
      <c r="L3558" s="5">
        <f>MAX(tbl_Fact[[#This Row],[TotalBiscuitsMade]],tbl_Fact[[#This Row],[GoodMadeBiscuits]])</f>
        <v>603397</v>
      </c>
      <c r="M3558" s="5">
        <f>IF(tbl_Fact[[#This Row],[Operating_Hours]]&gt;0,tbl_Fact[[#This Row],[Operating_Hours]]*51840,0)</f>
        <v>0</v>
      </c>
    </row>
    <row r="3559" spans="1:13" hidden="1" x14ac:dyDescent="0.2">
      <c r="A3559" t="s">
        <v>5</v>
      </c>
      <c r="B3559" s="1">
        <v>44403.696250000001</v>
      </c>
      <c r="C3559" s="1">
        <v>44403.69908564815</v>
      </c>
      <c r="D3559">
        <v>4.0833334922790501</v>
      </c>
      <c r="E3559">
        <v>603680</v>
      </c>
      <c r="F3559">
        <v>290889</v>
      </c>
      <c r="G3559" t="s">
        <v>43</v>
      </c>
      <c r="H3559" t="s">
        <v>25</v>
      </c>
      <c r="I3559">
        <f>tbl_Fact[[#This Row],[Duration]] / 60</f>
        <v>6.805555820465084E-2</v>
      </c>
      <c r="J3559">
        <f>IF(OR(G3559="Run Time", G3559="CC (Changeover Cleaning)"), I3559, 0)</f>
        <v>6.805555820465084E-2</v>
      </c>
      <c r="K3559">
        <f>IF(G3559&lt;&gt;"PM (Maintenance)", I3559, 0)</f>
        <v>6.805555820465084E-2</v>
      </c>
      <c r="L3559" s="5">
        <f>MAX(tbl_Fact[[#This Row],[TotalBiscuitsMade]],tbl_Fact[[#This Row],[GoodMadeBiscuits]])</f>
        <v>603680</v>
      </c>
      <c r="M3559" s="5">
        <f>IF(tbl_Fact[[#This Row],[Operating_Hours]]&gt;0,tbl_Fact[[#This Row],[Operating_Hours]]*51840,0)</f>
        <v>3528.0001373290997</v>
      </c>
    </row>
    <row r="3560" spans="1:13" hidden="1" x14ac:dyDescent="0.2">
      <c r="A3560" t="s">
        <v>5</v>
      </c>
      <c r="B3560" s="1">
        <v>44403.69908564815</v>
      </c>
      <c r="C3560" s="1">
        <v>44403.699444444443</v>
      </c>
      <c r="D3560">
        <v>0.51666665077209495</v>
      </c>
      <c r="E3560">
        <v>603488</v>
      </c>
      <c r="F3560">
        <v>290533</v>
      </c>
      <c r="G3560" t="s">
        <v>44</v>
      </c>
      <c r="H3560" t="s">
        <v>25</v>
      </c>
      <c r="I3560">
        <f>tbl_Fact[[#This Row],[Duration]] / 60</f>
        <v>8.6111108462015827E-3</v>
      </c>
      <c r="J3560">
        <f>IF(OR(G3560="Run Time", G3560="CC (Changeover Cleaning)"), I3560, 0)</f>
        <v>0</v>
      </c>
      <c r="K3560">
        <f>IF(G3560&lt;&gt;"PM (Maintenance)", I3560, 0)</f>
        <v>8.6111108462015827E-3</v>
      </c>
      <c r="L3560" s="5">
        <f>MAX(tbl_Fact[[#This Row],[TotalBiscuitsMade]],tbl_Fact[[#This Row],[GoodMadeBiscuits]])</f>
        <v>603488</v>
      </c>
      <c r="M3560" s="5">
        <f>IF(tbl_Fact[[#This Row],[Operating_Hours]]&gt;0,tbl_Fact[[#This Row],[Operating_Hours]]*51840,0)</f>
        <v>0</v>
      </c>
    </row>
    <row r="3561" spans="1:13" hidden="1" x14ac:dyDescent="0.2">
      <c r="A3561" t="s">
        <v>5</v>
      </c>
      <c r="B3561" s="1">
        <v>44403.699444444443</v>
      </c>
      <c r="C3561" s="1">
        <v>44403.700497685182</v>
      </c>
      <c r="D3561">
        <v>1.5166666507720901</v>
      </c>
      <c r="E3561">
        <v>603497</v>
      </c>
      <c r="F3561">
        <v>290895</v>
      </c>
      <c r="G3561" t="s">
        <v>43</v>
      </c>
      <c r="H3561" t="s">
        <v>25</v>
      </c>
      <c r="I3561">
        <f>tbl_Fact[[#This Row],[Duration]] / 60</f>
        <v>2.5277777512868169E-2</v>
      </c>
      <c r="J3561">
        <f>IF(OR(G3561="Run Time", G3561="CC (Changeover Cleaning)"), I3561, 0)</f>
        <v>2.5277777512868169E-2</v>
      </c>
      <c r="K3561">
        <f>IF(G3561&lt;&gt;"PM (Maintenance)", I3561, 0)</f>
        <v>2.5277777512868169E-2</v>
      </c>
      <c r="L3561" s="5">
        <f>MAX(tbl_Fact[[#This Row],[TotalBiscuitsMade]],tbl_Fact[[#This Row],[GoodMadeBiscuits]])</f>
        <v>603497</v>
      </c>
      <c r="M3561" s="5">
        <f>IF(tbl_Fact[[#This Row],[Operating_Hours]]&gt;0,tbl_Fact[[#This Row],[Operating_Hours]]*51840,0)</f>
        <v>1310.399986267086</v>
      </c>
    </row>
    <row r="3562" spans="1:13" hidden="1" x14ac:dyDescent="0.2">
      <c r="A3562" t="s">
        <v>5</v>
      </c>
      <c r="B3562" s="1">
        <v>44403.700497685182</v>
      </c>
      <c r="C3562" s="1">
        <v>44403.718055555553</v>
      </c>
      <c r="D3562">
        <v>25.283332824706999</v>
      </c>
      <c r="E3562">
        <v>621306</v>
      </c>
      <c r="F3562">
        <v>308493</v>
      </c>
      <c r="G3562" t="s">
        <v>44</v>
      </c>
      <c r="H3562" t="s">
        <v>25</v>
      </c>
      <c r="I3562">
        <f>tbl_Fact[[#This Row],[Duration]] / 60</f>
        <v>0.4213888804117833</v>
      </c>
      <c r="J3562">
        <f>IF(OR(G3562="Run Time", G3562="CC (Changeover Cleaning)"), I3562, 0)</f>
        <v>0</v>
      </c>
      <c r="K3562">
        <f>IF(G3562&lt;&gt;"PM (Maintenance)", I3562, 0)</f>
        <v>0.4213888804117833</v>
      </c>
      <c r="L3562" s="5">
        <f>MAX(tbl_Fact[[#This Row],[TotalBiscuitsMade]],tbl_Fact[[#This Row],[GoodMadeBiscuits]])</f>
        <v>621306</v>
      </c>
      <c r="M3562" s="5">
        <f>IF(tbl_Fact[[#This Row],[Operating_Hours]]&gt;0,tbl_Fact[[#This Row],[Operating_Hours]]*51840,0)</f>
        <v>0</v>
      </c>
    </row>
    <row r="3563" spans="1:13" hidden="1" x14ac:dyDescent="0.2">
      <c r="A3563" t="s">
        <v>5</v>
      </c>
      <c r="B3563" s="1">
        <v>44403.718055555553</v>
      </c>
      <c r="C3563" s="1">
        <v>44403.72148148148</v>
      </c>
      <c r="D3563">
        <v>4.9333333969116202</v>
      </c>
      <c r="E3563">
        <v>621699</v>
      </c>
      <c r="F3563">
        <v>308789</v>
      </c>
      <c r="G3563" t="s">
        <v>43</v>
      </c>
      <c r="H3563" t="s">
        <v>25</v>
      </c>
      <c r="I3563">
        <f>tbl_Fact[[#This Row],[Duration]] / 60</f>
        <v>8.2222223281860338E-2</v>
      </c>
      <c r="J3563">
        <f>IF(OR(G3563="Run Time", G3563="CC (Changeover Cleaning)"), I3563, 0)</f>
        <v>8.2222223281860338E-2</v>
      </c>
      <c r="K3563">
        <f>IF(G3563&lt;&gt;"PM (Maintenance)", I3563, 0)</f>
        <v>8.2222223281860338E-2</v>
      </c>
      <c r="L3563" s="5">
        <f>MAX(tbl_Fact[[#This Row],[TotalBiscuitsMade]],tbl_Fact[[#This Row],[GoodMadeBiscuits]])</f>
        <v>621699</v>
      </c>
      <c r="M3563" s="5">
        <f>IF(tbl_Fact[[#This Row],[Operating_Hours]]&gt;0,tbl_Fact[[#This Row],[Operating_Hours]]*51840,0)</f>
        <v>4262.4000549316397</v>
      </c>
    </row>
    <row r="3564" spans="1:13" hidden="1" x14ac:dyDescent="0.2">
      <c r="A3564" t="s">
        <v>5</v>
      </c>
      <c r="B3564" s="1">
        <v>44403.72148148148</v>
      </c>
      <c r="C3564" s="1">
        <v>44403.721504629626</v>
      </c>
      <c r="D3564">
        <v>3.3333335071802098E-2</v>
      </c>
      <c r="E3564">
        <v>621714</v>
      </c>
      <c r="F3564">
        <v>308695</v>
      </c>
      <c r="G3564" t="s">
        <v>44</v>
      </c>
      <c r="H3564" t="s">
        <v>25</v>
      </c>
      <c r="I3564">
        <f>tbl_Fact[[#This Row],[Duration]] / 60</f>
        <v>5.5555558453003495E-4</v>
      </c>
      <c r="J3564">
        <f>IF(OR(G3564="Run Time", G3564="CC (Changeover Cleaning)"), I3564, 0)</f>
        <v>0</v>
      </c>
      <c r="K3564">
        <f>IF(G3564&lt;&gt;"PM (Maintenance)", I3564, 0)</f>
        <v>5.5555558453003495E-4</v>
      </c>
      <c r="L3564" s="5">
        <f>MAX(tbl_Fact[[#This Row],[TotalBiscuitsMade]],tbl_Fact[[#This Row],[GoodMadeBiscuits]])</f>
        <v>621714</v>
      </c>
      <c r="M3564" s="5">
        <f>IF(tbl_Fact[[#This Row],[Operating_Hours]]&gt;0,tbl_Fact[[#This Row],[Operating_Hours]]*51840,0)</f>
        <v>0</v>
      </c>
    </row>
    <row r="3565" spans="1:13" hidden="1" x14ac:dyDescent="0.2">
      <c r="A3565" t="s">
        <v>5</v>
      </c>
      <c r="B3565" s="1">
        <v>44403.721504629626</v>
      </c>
      <c r="C3565" s="1">
        <v>44403.721678240741</v>
      </c>
      <c r="D3565">
        <v>0.25</v>
      </c>
      <c r="E3565">
        <v>621672</v>
      </c>
      <c r="F3565">
        <v>308583</v>
      </c>
      <c r="G3565" t="s">
        <v>43</v>
      </c>
      <c r="H3565" t="s">
        <v>25</v>
      </c>
      <c r="I3565">
        <f>tbl_Fact[[#This Row],[Duration]] / 60</f>
        <v>4.1666666666666666E-3</v>
      </c>
      <c r="J3565">
        <f>IF(OR(G3565="Run Time", G3565="CC (Changeover Cleaning)"), I3565, 0)</f>
        <v>4.1666666666666666E-3</v>
      </c>
      <c r="K3565">
        <f>IF(G3565&lt;&gt;"PM (Maintenance)", I3565, 0)</f>
        <v>4.1666666666666666E-3</v>
      </c>
      <c r="L3565" s="5">
        <f>MAX(tbl_Fact[[#This Row],[TotalBiscuitsMade]],tbl_Fact[[#This Row],[GoodMadeBiscuits]])</f>
        <v>621672</v>
      </c>
      <c r="M3565" s="5">
        <f>IF(tbl_Fact[[#This Row],[Operating_Hours]]&gt;0,tbl_Fact[[#This Row],[Operating_Hours]]*51840,0)</f>
        <v>216</v>
      </c>
    </row>
    <row r="3566" spans="1:13" hidden="1" x14ac:dyDescent="0.2">
      <c r="A3566" t="s">
        <v>5</v>
      </c>
      <c r="B3566" s="1">
        <v>44403.721678240741</v>
      </c>
      <c r="C3566" s="1">
        <v>44403.722442129627</v>
      </c>
      <c r="D3566">
        <v>1.1000000238418599</v>
      </c>
      <c r="E3566">
        <v>622132</v>
      </c>
      <c r="F3566">
        <v>309136</v>
      </c>
      <c r="G3566" t="s">
        <v>44</v>
      </c>
      <c r="H3566" t="s">
        <v>25</v>
      </c>
      <c r="I3566">
        <f>tbl_Fact[[#This Row],[Duration]] / 60</f>
        <v>1.8333333730697666E-2</v>
      </c>
      <c r="J3566">
        <f>IF(OR(G3566="Run Time", G3566="CC (Changeover Cleaning)"), I3566, 0)</f>
        <v>0</v>
      </c>
      <c r="K3566">
        <f>IF(G3566&lt;&gt;"PM (Maintenance)", I3566, 0)</f>
        <v>1.8333333730697666E-2</v>
      </c>
      <c r="L3566" s="5">
        <f>MAX(tbl_Fact[[#This Row],[TotalBiscuitsMade]],tbl_Fact[[#This Row],[GoodMadeBiscuits]])</f>
        <v>622132</v>
      </c>
      <c r="M3566" s="5">
        <f>IF(tbl_Fact[[#This Row],[Operating_Hours]]&gt;0,tbl_Fact[[#This Row],[Operating_Hours]]*51840,0)</f>
        <v>0</v>
      </c>
    </row>
    <row r="3567" spans="1:13" hidden="1" x14ac:dyDescent="0.2">
      <c r="A3567" t="s">
        <v>5</v>
      </c>
      <c r="B3567" s="1">
        <v>44403.722442129627</v>
      </c>
      <c r="C3567" s="1">
        <v>44403.72351851852</v>
      </c>
      <c r="D3567">
        <v>1.54999995231628</v>
      </c>
      <c r="E3567">
        <v>622133</v>
      </c>
      <c r="F3567">
        <v>309449</v>
      </c>
      <c r="G3567" t="s">
        <v>43</v>
      </c>
      <c r="H3567" t="s">
        <v>25</v>
      </c>
      <c r="I3567">
        <f>tbl_Fact[[#This Row],[Duration]] / 60</f>
        <v>2.5833332538604665E-2</v>
      </c>
      <c r="J3567">
        <f>IF(OR(G3567="Run Time", G3567="CC (Changeover Cleaning)"), I3567, 0)</f>
        <v>2.5833332538604665E-2</v>
      </c>
      <c r="K3567">
        <f>IF(G3567&lt;&gt;"PM (Maintenance)", I3567, 0)</f>
        <v>2.5833332538604665E-2</v>
      </c>
      <c r="L3567" s="5">
        <f>MAX(tbl_Fact[[#This Row],[TotalBiscuitsMade]],tbl_Fact[[#This Row],[GoodMadeBiscuits]])</f>
        <v>622133</v>
      </c>
      <c r="M3567" s="5">
        <f>IF(tbl_Fact[[#This Row],[Operating_Hours]]&gt;0,tbl_Fact[[#This Row],[Operating_Hours]]*51840,0)</f>
        <v>1339.1999588012659</v>
      </c>
    </row>
    <row r="3568" spans="1:13" hidden="1" x14ac:dyDescent="0.2">
      <c r="A3568" t="s">
        <v>5</v>
      </c>
      <c r="B3568" s="1">
        <v>44403.72351851852</v>
      </c>
      <c r="C3568" s="1">
        <v>44403.724282407406</v>
      </c>
      <c r="D3568">
        <v>1.1000000238418599</v>
      </c>
      <c r="E3568">
        <v>622213</v>
      </c>
      <c r="F3568">
        <v>309711</v>
      </c>
      <c r="G3568" t="s">
        <v>44</v>
      </c>
      <c r="H3568" t="s">
        <v>25</v>
      </c>
      <c r="I3568">
        <f>tbl_Fact[[#This Row],[Duration]] / 60</f>
        <v>1.8333333730697666E-2</v>
      </c>
      <c r="J3568">
        <f>IF(OR(G3568="Run Time", G3568="CC (Changeover Cleaning)"), I3568, 0)</f>
        <v>0</v>
      </c>
      <c r="K3568">
        <f>IF(G3568&lt;&gt;"PM (Maintenance)", I3568, 0)</f>
        <v>1.8333333730697666E-2</v>
      </c>
      <c r="L3568" s="5">
        <f>MAX(tbl_Fact[[#This Row],[TotalBiscuitsMade]],tbl_Fact[[#This Row],[GoodMadeBiscuits]])</f>
        <v>622213</v>
      </c>
      <c r="M3568" s="5">
        <f>IF(tbl_Fact[[#This Row],[Operating_Hours]]&gt;0,tbl_Fact[[#This Row],[Operating_Hours]]*51840,0)</f>
        <v>0</v>
      </c>
    </row>
    <row r="3569" spans="1:13" hidden="1" x14ac:dyDescent="0.2">
      <c r="A3569" t="s">
        <v>5</v>
      </c>
      <c r="B3569" s="1">
        <v>44403.724282407406</v>
      </c>
      <c r="C3569" s="1">
        <v>44403.72519675926</v>
      </c>
      <c r="D3569">
        <v>1.31666672229767</v>
      </c>
      <c r="E3569">
        <v>622685</v>
      </c>
      <c r="F3569">
        <v>309614</v>
      </c>
      <c r="G3569" t="s">
        <v>43</v>
      </c>
      <c r="H3569" t="s">
        <v>25</v>
      </c>
      <c r="I3569">
        <f>tbl_Fact[[#This Row],[Duration]] / 60</f>
        <v>2.1944445371627833E-2</v>
      </c>
      <c r="J3569">
        <f>IF(OR(G3569="Run Time", G3569="CC (Changeover Cleaning)"), I3569, 0)</f>
        <v>2.1944445371627833E-2</v>
      </c>
      <c r="K3569">
        <f>IF(G3569&lt;&gt;"PM (Maintenance)", I3569, 0)</f>
        <v>2.1944445371627833E-2</v>
      </c>
      <c r="L3569" s="5">
        <f>MAX(tbl_Fact[[#This Row],[TotalBiscuitsMade]],tbl_Fact[[#This Row],[GoodMadeBiscuits]])</f>
        <v>622685</v>
      </c>
      <c r="M3569" s="5">
        <f>IF(tbl_Fact[[#This Row],[Operating_Hours]]&gt;0,tbl_Fact[[#This Row],[Operating_Hours]]*51840,0)</f>
        <v>1137.6000480651869</v>
      </c>
    </row>
    <row r="3570" spans="1:13" hidden="1" x14ac:dyDescent="0.2">
      <c r="A3570" t="s">
        <v>5</v>
      </c>
      <c r="B3570" s="1">
        <v>44403.72519675926</v>
      </c>
      <c r="C3570" s="1">
        <v>44403.725752314815</v>
      </c>
      <c r="D3570">
        <v>0.80000001192092896</v>
      </c>
      <c r="E3570">
        <v>622886</v>
      </c>
      <c r="F3570">
        <v>309735</v>
      </c>
      <c r="G3570" t="s">
        <v>44</v>
      </c>
      <c r="H3570" t="s">
        <v>25</v>
      </c>
      <c r="I3570">
        <f>tbl_Fact[[#This Row],[Duration]] / 60</f>
        <v>1.3333333532015483E-2</v>
      </c>
      <c r="J3570">
        <f>IF(OR(G3570="Run Time", G3570="CC (Changeover Cleaning)"), I3570, 0)</f>
        <v>0</v>
      </c>
      <c r="K3570">
        <f>IF(G3570&lt;&gt;"PM (Maintenance)", I3570, 0)</f>
        <v>1.3333333532015483E-2</v>
      </c>
      <c r="L3570" s="5">
        <f>MAX(tbl_Fact[[#This Row],[TotalBiscuitsMade]],tbl_Fact[[#This Row],[GoodMadeBiscuits]])</f>
        <v>622886</v>
      </c>
      <c r="M3570" s="5">
        <f>IF(tbl_Fact[[#This Row],[Operating_Hours]]&gt;0,tbl_Fact[[#This Row],[Operating_Hours]]*51840,0)</f>
        <v>0</v>
      </c>
    </row>
    <row r="3571" spans="1:13" hidden="1" x14ac:dyDescent="0.2">
      <c r="A3571" t="s">
        <v>5</v>
      </c>
      <c r="B3571" s="1">
        <v>44403.725752314815</v>
      </c>
      <c r="C3571" s="1">
        <v>44403.725844907407</v>
      </c>
      <c r="D3571">
        <v>0.133333340287209</v>
      </c>
      <c r="E3571">
        <v>622949</v>
      </c>
      <c r="F3571">
        <v>310001</v>
      </c>
      <c r="G3571" t="s">
        <v>43</v>
      </c>
      <c r="H3571" t="s">
        <v>25</v>
      </c>
      <c r="I3571">
        <f>tbl_Fact[[#This Row],[Duration]] / 60</f>
        <v>2.2222223381201502E-3</v>
      </c>
      <c r="J3571">
        <f>IF(OR(G3571="Run Time", G3571="CC (Changeover Cleaning)"), I3571, 0)</f>
        <v>2.2222223381201502E-3</v>
      </c>
      <c r="K3571">
        <f>IF(G3571&lt;&gt;"PM (Maintenance)", I3571, 0)</f>
        <v>2.2222223381201502E-3</v>
      </c>
      <c r="L3571" s="5">
        <f>MAX(tbl_Fact[[#This Row],[TotalBiscuitsMade]],tbl_Fact[[#This Row],[GoodMadeBiscuits]])</f>
        <v>622949</v>
      </c>
      <c r="M3571" s="5">
        <f>IF(tbl_Fact[[#This Row],[Operating_Hours]]&gt;0,tbl_Fact[[#This Row],[Operating_Hours]]*51840,0)</f>
        <v>115.20000600814859</v>
      </c>
    </row>
    <row r="3572" spans="1:13" hidden="1" x14ac:dyDescent="0.2">
      <c r="A3572" t="s">
        <v>5</v>
      </c>
      <c r="B3572" s="1">
        <v>44403.725844907407</v>
      </c>
      <c r="C3572" s="1">
        <v>44403.736180555556</v>
      </c>
      <c r="D3572">
        <v>14.8833332061768</v>
      </c>
      <c r="E3572">
        <v>633135</v>
      </c>
      <c r="F3572">
        <v>320196</v>
      </c>
      <c r="G3572" t="s">
        <v>44</v>
      </c>
      <c r="H3572" t="s">
        <v>25</v>
      </c>
      <c r="I3572">
        <f>tbl_Fact[[#This Row],[Duration]] / 60</f>
        <v>0.24805555343628</v>
      </c>
      <c r="J3572">
        <f>IF(OR(G3572="Run Time", G3572="CC (Changeover Cleaning)"), I3572, 0)</f>
        <v>0</v>
      </c>
      <c r="K3572">
        <f>IF(G3572&lt;&gt;"PM (Maintenance)", I3572, 0)</f>
        <v>0.24805555343628</v>
      </c>
      <c r="L3572" s="5">
        <f>MAX(tbl_Fact[[#This Row],[TotalBiscuitsMade]],tbl_Fact[[#This Row],[GoodMadeBiscuits]])</f>
        <v>633135</v>
      </c>
      <c r="M3572" s="5">
        <f>IF(tbl_Fact[[#This Row],[Operating_Hours]]&gt;0,tbl_Fact[[#This Row],[Operating_Hours]]*51840,0)</f>
        <v>0</v>
      </c>
    </row>
    <row r="3573" spans="1:13" hidden="1" x14ac:dyDescent="0.2">
      <c r="A3573" t="s">
        <v>5</v>
      </c>
      <c r="B3573" s="1">
        <v>44403.736180555556</v>
      </c>
      <c r="C3573" s="1">
        <v>44403.738692129627</v>
      </c>
      <c r="D3573">
        <v>3.61666655540466</v>
      </c>
      <c r="E3573">
        <v>633324</v>
      </c>
      <c r="F3573">
        <v>320501</v>
      </c>
      <c r="G3573" t="s">
        <v>43</v>
      </c>
      <c r="H3573" t="s">
        <v>25</v>
      </c>
      <c r="I3573">
        <f>tbl_Fact[[#This Row],[Duration]] / 60</f>
        <v>6.0277775923410999E-2</v>
      </c>
      <c r="J3573">
        <f>IF(OR(G3573="Run Time", G3573="CC (Changeover Cleaning)"), I3573, 0)</f>
        <v>6.0277775923410999E-2</v>
      </c>
      <c r="K3573">
        <f>IF(G3573&lt;&gt;"PM (Maintenance)", I3573, 0)</f>
        <v>6.0277775923410999E-2</v>
      </c>
      <c r="L3573" s="5">
        <f>MAX(tbl_Fact[[#This Row],[TotalBiscuitsMade]],tbl_Fact[[#This Row],[GoodMadeBiscuits]])</f>
        <v>633324</v>
      </c>
      <c r="M3573" s="5">
        <f>IF(tbl_Fact[[#This Row],[Operating_Hours]]&gt;0,tbl_Fact[[#This Row],[Operating_Hours]]*51840,0)</f>
        <v>3124.7999038696262</v>
      </c>
    </row>
    <row r="3574" spans="1:13" hidden="1" x14ac:dyDescent="0.2">
      <c r="A3574" t="s">
        <v>5</v>
      </c>
      <c r="B3574" s="1">
        <v>44403.738692129627</v>
      </c>
      <c r="C3574" s="1">
        <v>44403.768912037034</v>
      </c>
      <c r="D3574">
        <v>43.516666412353501</v>
      </c>
      <c r="E3574">
        <v>664066</v>
      </c>
      <c r="F3574">
        <v>350908</v>
      </c>
      <c r="G3574" t="s">
        <v>44</v>
      </c>
      <c r="H3574" t="s">
        <v>25</v>
      </c>
      <c r="I3574">
        <f>tbl_Fact[[#This Row],[Duration]] / 60</f>
        <v>0.72527777353922507</v>
      </c>
      <c r="J3574">
        <f>IF(OR(G3574="Run Time", G3574="CC (Changeover Cleaning)"), I3574, 0)</f>
        <v>0</v>
      </c>
      <c r="K3574">
        <f>IF(G3574&lt;&gt;"PM (Maintenance)", I3574, 0)</f>
        <v>0.72527777353922507</v>
      </c>
      <c r="L3574" s="5">
        <f>MAX(tbl_Fact[[#This Row],[TotalBiscuitsMade]],tbl_Fact[[#This Row],[GoodMadeBiscuits]])</f>
        <v>664066</v>
      </c>
      <c r="M3574" s="5">
        <f>IF(tbl_Fact[[#This Row],[Operating_Hours]]&gt;0,tbl_Fact[[#This Row],[Operating_Hours]]*51840,0)</f>
        <v>0</v>
      </c>
    </row>
    <row r="3575" spans="1:13" hidden="1" x14ac:dyDescent="0.2">
      <c r="A3575" t="s">
        <v>5</v>
      </c>
      <c r="B3575" s="1">
        <v>44403.768912037034</v>
      </c>
      <c r="C3575" s="1">
        <v>44403.769756944443</v>
      </c>
      <c r="D3575">
        <v>1.2166666984558101</v>
      </c>
      <c r="E3575">
        <v>663990</v>
      </c>
      <c r="F3575">
        <v>351107</v>
      </c>
      <c r="G3575" t="s">
        <v>43</v>
      </c>
      <c r="H3575" t="s">
        <v>25</v>
      </c>
      <c r="I3575">
        <f>tbl_Fact[[#This Row],[Duration]] / 60</f>
        <v>2.0277778307596837E-2</v>
      </c>
      <c r="J3575">
        <f>IF(OR(G3575="Run Time", G3575="CC (Changeover Cleaning)"), I3575, 0)</f>
        <v>2.0277778307596837E-2</v>
      </c>
      <c r="K3575">
        <f>IF(G3575&lt;&gt;"PM (Maintenance)", I3575, 0)</f>
        <v>2.0277778307596837E-2</v>
      </c>
      <c r="L3575" s="5">
        <f>MAX(tbl_Fact[[#This Row],[TotalBiscuitsMade]],tbl_Fact[[#This Row],[GoodMadeBiscuits]])</f>
        <v>663990</v>
      </c>
      <c r="M3575" s="5">
        <f>IF(tbl_Fact[[#This Row],[Operating_Hours]]&gt;0,tbl_Fact[[#This Row],[Operating_Hours]]*51840,0)</f>
        <v>1051.2000274658201</v>
      </c>
    </row>
    <row r="3576" spans="1:13" hidden="1" x14ac:dyDescent="0.2">
      <c r="A3576" t="s">
        <v>5</v>
      </c>
      <c r="B3576" s="1">
        <v>44403.769756944443</v>
      </c>
      <c r="C3576" s="1">
        <v>44403.769953703704</v>
      </c>
      <c r="D3576">
        <v>0.28333333134651201</v>
      </c>
      <c r="E3576">
        <v>663832</v>
      </c>
      <c r="F3576">
        <v>351250</v>
      </c>
      <c r="G3576" t="s">
        <v>44</v>
      </c>
      <c r="H3576" t="s">
        <v>25</v>
      </c>
      <c r="I3576">
        <f>tbl_Fact[[#This Row],[Duration]] / 60</f>
        <v>4.7222221891085334E-3</v>
      </c>
      <c r="J3576">
        <f>IF(OR(G3576="Run Time", G3576="CC (Changeover Cleaning)"), I3576, 0)</f>
        <v>0</v>
      </c>
      <c r="K3576">
        <f>IF(G3576&lt;&gt;"PM (Maintenance)", I3576, 0)</f>
        <v>4.7222221891085334E-3</v>
      </c>
      <c r="L3576" s="5">
        <f>MAX(tbl_Fact[[#This Row],[TotalBiscuitsMade]],tbl_Fact[[#This Row],[GoodMadeBiscuits]])</f>
        <v>663832</v>
      </c>
      <c r="M3576" s="5">
        <f>IF(tbl_Fact[[#This Row],[Operating_Hours]]&gt;0,tbl_Fact[[#This Row],[Operating_Hours]]*51840,0)</f>
        <v>0</v>
      </c>
    </row>
    <row r="3577" spans="1:13" hidden="1" x14ac:dyDescent="0.2">
      <c r="A3577" t="s">
        <v>5</v>
      </c>
      <c r="B3577" s="1">
        <v>44403.769953703704</v>
      </c>
      <c r="C3577" s="1">
        <v>44403.790821759256</v>
      </c>
      <c r="D3577">
        <v>30.049999237060501</v>
      </c>
      <c r="E3577">
        <v>664115</v>
      </c>
      <c r="F3577">
        <v>484</v>
      </c>
      <c r="G3577" t="s">
        <v>43</v>
      </c>
      <c r="H3577" t="s">
        <v>25</v>
      </c>
      <c r="I3577">
        <f>tbl_Fact[[#This Row],[Duration]] / 60</f>
        <v>0.50083332061767505</v>
      </c>
      <c r="J3577">
        <f>IF(OR(G3577="Run Time", G3577="CC (Changeover Cleaning)"), I3577, 0)</f>
        <v>0.50083332061767505</v>
      </c>
      <c r="K3577">
        <f>IF(G3577&lt;&gt;"PM (Maintenance)", I3577, 0)</f>
        <v>0.50083332061767505</v>
      </c>
      <c r="L3577" s="5">
        <f>MAX(tbl_Fact[[#This Row],[TotalBiscuitsMade]],tbl_Fact[[#This Row],[GoodMadeBiscuits]])</f>
        <v>664115</v>
      </c>
      <c r="M3577" s="5">
        <f>IF(tbl_Fact[[#This Row],[Operating_Hours]]&gt;0,tbl_Fact[[#This Row],[Operating_Hours]]*51840,0)</f>
        <v>25963.199340820276</v>
      </c>
    </row>
    <row r="3578" spans="1:13" hidden="1" x14ac:dyDescent="0.2">
      <c r="A3578" t="s">
        <v>5</v>
      </c>
      <c r="B3578" s="1">
        <v>44403.790821759256</v>
      </c>
      <c r="C3578" s="1">
        <v>44403.790821759256</v>
      </c>
      <c r="D3578">
        <v>0</v>
      </c>
      <c r="E3578">
        <v>664324</v>
      </c>
      <c r="F3578">
        <v>1006</v>
      </c>
      <c r="G3578" t="s">
        <v>44</v>
      </c>
      <c r="H3578" t="s">
        <v>25</v>
      </c>
      <c r="I3578">
        <f>tbl_Fact[[#This Row],[Duration]] / 60</f>
        <v>0</v>
      </c>
      <c r="J3578">
        <f>IF(OR(G3578="Run Time", G3578="CC (Changeover Cleaning)"), I3578, 0)</f>
        <v>0</v>
      </c>
      <c r="K3578">
        <f>IF(G3578&lt;&gt;"PM (Maintenance)", I3578, 0)</f>
        <v>0</v>
      </c>
      <c r="L3578" s="5">
        <f>MAX(tbl_Fact[[#This Row],[TotalBiscuitsMade]],tbl_Fact[[#This Row],[GoodMadeBiscuits]])</f>
        <v>664324</v>
      </c>
      <c r="M3578" s="5">
        <f>IF(tbl_Fact[[#This Row],[Operating_Hours]]&gt;0,tbl_Fact[[#This Row],[Operating_Hours]]*51840,0)</f>
        <v>0</v>
      </c>
    </row>
    <row r="3579" spans="1:13" hidden="1" x14ac:dyDescent="0.2">
      <c r="A3579" t="s">
        <v>5</v>
      </c>
      <c r="B3579" s="1">
        <v>44403.790821759256</v>
      </c>
      <c r="C3579" s="1">
        <v>44403.795682870368</v>
      </c>
      <c r="D3579">
        <v>7</v>
      </c>
      <c r="E3579">
        <v>668324</v>
      </c>
      <c r="F3579">
        <v>5065</v>
      </c>
      <c r="G3579" t="s">
        <v>44</v>
      </c>
      <c r="H3579" t="s">
        <v>25</v>
      </c>
      <c r="I3579">
        <f>tbl_Fact[[#This Row],[Duration]] / 60</f>
        <v>0.11666666666666667</v>
      </c>
      <c r="J3579">
        <f>IF(OR(G3579="Run Time", G3579="CC (Changeover Cleaning)"), I3579, 0)</f>
        <v>0</v>
      </c>
      <c r="K3579">
        <f>IF(G3579&lt;&gt;"PM (Maintenance)", I3579, 0)</f>
        <v>0.11666666666666667</v>
      </c>
      <c r="L3579" s="5">
        <f>MAX(tbl_Fact[[#This Row],[TotalBiscuitsMade]],tbl_Fact[[#This Row],[GoodMadeBiscuits]])</f>
        <v>668324</v>
      </c>
      <c r="M3579" s="5">
        <f>IF(tbl_Fact[[#This Row],[Operating_Hours]]&gt;0,tbl_Fact[[#This Row],[Operating_Hours]]*51840,0)</f>
        <v>0</v>
      </c>
    </row>
    <row r="3580" spans="1:13" hidden="1" x14ac:dyDescent="0.2">
      <c r="A3580" t="s">
        <v>5</v>
      </c>
      <c r="B3580" s="1">
        <v>44403.795682870368</v>
      </c>
      <c r="C3580" s="1">
        <v>44403.796331018515</v>
      </c>
      <c r="D3580">
        <v>0.93333333730697599</v>
      </c>
      <c r="E3580">
        <v>668346</v>
      </c>
      <c r="F3580">
        <v>5029</v>
      </c>
      <c r="G3580" t="s">
        <v>43</v>
      </c>
      <c r="H3580" t="s">
        <v>25</v>
      </c>
      <c r="I3580">
        <f>tbl_Fact[[#This Row],[Duration]] / 60</f>
        <v>1.5555555621782933E-2</v>
      </c>
      <c r="J3580">
        <f>IF(OR(G3580="Run Time", G3580="CC (Changeover Cleaning)"), I3580, 0)</f>
        <v>1.5555555621782933E-2</v>
      </c>
      <c r="K3580">
        <f>IF(G3580&lt;&gt;"PM (Maintenance)", I3580, 0)</f>
        <v>1.5555555621782933E-2</v>
      </c>
      <c r="L3580" s="5">
        <f>MAX(tbl_Fact[[#This Row],[TotalBiscuitsMade]],tbl_Fact[[#This Row],[GoodMadeBiscuits]])</f>
        <v>668346</v>
      </c>
      <c r="M3580" s="5">
        <f>IF(tbl_Fact[[#This Row],[Operating_Hours]]&gt;0,tbl_Fact[[#This Row],[Operating_Hours]]*51840,0)</f>
        <v>806.4000034332272</v>
      </c>
    </row>
    <row r="3581" spans="1:13" hidden="1" x14ac:dyDescent="0.2">
      <c r="A3581" t="s">
        <v>5</v>
      </c>
      <c r="B3581" s="1">
        <v>44403.796331018515</v>
      </c>
      <c r="C3581" s="1">
        <v>44403.797291666669</v>
      </c>
      <c r="D3581">
        <v>1.38333332538605</v>
      </c>
      <c r="E3581">
        <v>669080</v>
      </c>
      <c r="F3581">
        <v>5597</v>
      </c>
      <c r="G3581" t="s">
        <v>44</v>
      </c>
      <c r="H3581" t="s">
        <v>25</v>
      </c>
      <c r="I3581">
        <f>tbl_Fact[[#This Row],[Duration]] / 60</f>
        <v>2.3055555423100834E-2</v>
      </c>
      <c r="J3581">
        <f>IF(OR(G3581="Run Time", G3581="CC (Changeover Cleaning)"), I3581, 0)</f>
        <v>0</v>
      </c>
      <c r="K3581">
        <f>IF(G3581&lt;&gt;"PM (Maintenance)", I3581, 0)</f>
        <v>2.3055555423100834E-2</v>
      </c>
      <c r="L3581" s="5">
        <f>MAX(tbl_Fact[[#This Row],[TotalBiscuitsMade]],tbl_Fact[[#This Row],[GoodMadeBiscuits]])</f>
        <v>669080</v>
      </c>
      <c r="M3581" s="5">
        <f>IF(tbl_Fact[[#This Row],[Operating_Hours]]&gt;0,tbl_Fact[[#This Row],[Operating_Hours]]*51840,0)</f>
        <v>0</v>
      </c>
    </row>
    <row r="3582" spans="1:13" hidden="1" x14ac:dyDescent="0.2">
      <c r="A3582" t="s">
        <v>5</v>
      </c>
      <c r="B3582" s="1">
        <v>44403.797291666669</v>
      </c>
      <c r="C3582" s="1">
        <v>44403.798692129632</v>
      </c>
      <c r="D3582">
        <v>2.0166666507720898</v>
      </c>
      <c r="E3582">
        <v>669368</v>
      </c>
      <c r="F3582">
        <v>5852</v>
      </c>
      <c r="G3582" t="s">
        <v>43</v>
      </c>
      <c r="H3582" t="s">
        <v>25</v>
      </c>
      <c r="I3582">
        <f>tbl_Fact[[#This Row],[Duration]] / 60</f>
        <v>3.3611110846201497E-2</v>
      </c>
      <c r="J3582">
        <f>IF(OR(G3582="Run Time", G3582="CC (Changeover Cleaning)"), I3582, 0)</f>
        <v>3.3611110846201497E-2</v>
      </c>
      <c r="K3582">
        <f>IF(G3582&lt;&gt;"PM (Maintenance)", I3582, 0)</f>
        <v>3.3611110846201497E-2</v>
      </c>
      <c r="L3582" s="5">
        <f>MAX(tbl_Fact[[#This Row],[TotalBiscuitsMade]],tbl_Fact[[#This Row],[GoodMadeBiscuits]])</f>
        <v>669368</v>
      </c>
      <c r="M3582" s="5">
        <f>IF(tbl_Fact[[#This Row],[Operating_Hours]]&gt;0,tbl_Fact[[#This Row],[Operating_Hours]]*51840,0)</f>
        <v>1742.3999862670855</v>
      </c>
    </row>
    <row r="3583" spans="1:13" hidden="1" x14ac:dyDescent="0.2">
      <c r="A3583" t="s">
        <v>5</v>
      </c>
      <c r="B3583" s="1">
        <v>44403.798692129632</v>
      </c>
      <c r="C3583" s="1">
        <v>44403.809328703705</v>
      </c>
      <c r="D3583">
        <v>15.3166666030884</v>
      </c>
      <c r="E3583">
        <v>679375</v>
      </c>
      <c r="F3583">
        <v>16055</v>
      </c>
      <c r="G3583" t="s">
        <v>44</v>
      </c>
      <c r="H3583" t="s">
        <v>25</v>
      </c>
      <c r="I3583">
        <f>tbl_Fact[[#This Row],[Duration]] / 60</f>
        <v>0.25527777671814</v>
      </c>
      <c r="J3583">
        <f>IF(OR(G3583="Run Time", G3583="CC (Changeover Cleaning)"), I3583, 0)</f>
        <v>0</v>
      </c>
      <c r="K3583">
        <f>IF(G3583&lt;&gt;"PM (Maintenance)", I3583, 0)</f>
        <v>0.25527777671814</v>
      </c>
      <c r="L3583" s="5">
        <f>MAX(tbl_Fact[[#This Row],[TotalBiscuitsMade]],tbl_Fact[[#This Row],[GoodMadeBiscuits]])</f>
        <v>679375</v>
      </c>
      <c r="M3583" s="5">
        <f>IF(tbl_Fact[[#This Row],[Operating_Hours]]&gt;0,tbl_Fact[[#This Row],[Operating_Hours]]*51840,0)</f>
        <v>0</v>
      </c>
    </row>
    <row r="3584" spans="1:13" hidden="1" x14ac:dyDescent="0.2">
      <c r="A3584" t="s">
        <v>5</v>
      </c>
      <c r="B3584" s="1">
        <v>44403.809328703705</v>
      </c>
      <c r="C3584" s="1">
        <v>44403.811423611114</v>
      </c>
      <c r="D3584">
        <v>3.0166666507720898</v>
      </c>
      <c r="E3584">
        <v>679563</v>
      </c>
      <c r="F3584">
        <v>15748</v>
      </c>
      <c r="G3584" t="s">
        <v>43</v>
      </c>
      <c r="H3584" t="s">
        <v>25</v>
      </c>
      <c r="I3584">
        <f>tbl_Fact[[#This Row],[Duration]] / 60</f>
        <v>5.0277777512868167E-2</v>
      </c>
      <c r="J3584">
        <f>IF(OR(G3584="Run Time", G3584="CC (Changeover Cleaning)"), I3584, 0)</f>
        <v>5.0277777512868167E-2</v>
      </c>
      <c r="K3584">
        <f>IF(G3584&lt;&gt;"PM (Maintenance)", I3584, 0)</f>
        <v>5.0277777512868167E-2</v>
      </c>
      <c r="L3584" s="5">
        <f>MAX(tbl_Fact[[#This Row],[TotalBiscuitsMade]],tbl_Fact[[#This Row],[GoodMadeBiscuits]])</f>
        <v>679563</v>
      </c>
      <c r="M3584" s="5">
        <f>IF(tbl_Fact[[#This Row],[Operating_Hours]]&gt;0,tbl_Fact[[#This Row],[Operating_Hours]]*51840,0)</f>
        <v>2606.3999862670858</v>
      </c>
    </row>
    <row r="3585" spans="1:13" hidden="1" x14ac:dyDescent="0.2">
      <c r="A3585" t="s">
        <v>5</v>
      </c>
      <c r="B3585" s="1">
        <v>44403.811423611114</v>
      </c>
      <c r="C3585" s="1">
        <v>44403.84642361111</v>
      </c>
      <c r="D3585">
        <v>50.400001525878899</v>
      </c>
      <c r="E3585">
        <v>714747</v>
      </c>
      <c r="F3585">
        <v>51234</v>
      </c>
      <c r="G3585" t="s">
        <v>44</v>
      </c>
      <c r="H3585" t="s">
        <v>25</v>
      </c>
      <c r="I3585">
        <f>tbl_Fact[[#This Row],[Duration]] / 60</f>
        <v>0.84000002543131502</v>
      </c>
      <c r="J3585">
        <f>IF(OR(G3585="Run Time", G3585="CC (Changeover Cleaning)"), I3585, 0)</f>
        <v>0</v>
      </c>
      <c r="K3585">
        <f>IF(G3585&lt;&gt;"PM (Maintenance)", I3585, 0)</f>
        <v>0.84000002543131502</v>
      </c>
      <c r="L3585" s="5">
        <f>MAX(tbl_Fact[[#This Row],[TotalBiscuitsMade]],tbl_Fact[[#This Row],[GoodMadeBiscuits]])</f>
        <v>714747</v>
      </c>
      <c r="M3585" s="5">
        <f>IF(tbl_Fact[[#This Row],[Operating_Hours]]&gt;0,tbl_Fact[[#This Row],[Operating_Hours]]*51840,0)</f>
        <v>0</v>
      </c>
    </row>
    <row r="3586" spans="1:13" hidden="1" x14ac:dyDescent="0.2">
      <c r="A3586" t="s">
        <v>5</v>
      </c>
      <c r="B3586" s="1">
        <v>44403.84642361111</v>
      </c>
      <c r="C3586" s="1">
        <v>44403.847060185188</v>
      </c>
      <c r="D3586">
        <v>0.91666668653488204</v>
      </c>
      <c r="E3586">
        <v>714750</v>
      </c>
      <c r="F3586">
        <v>51335</v>
      </c>
      <c r="G3586" t="s">
        <v>43</v>
      </c>
      <c r="H3586" t="s">
        <v>25</v>
      </c>
      <c r="I3586">
        <f>tbl_Fact[[#This Row],[Duration]] / 60</f>
        <v>1.5277778108914701E-2</v>
      </c>
      <c r="J3586">
        <f>IF(OR(G3586="Run Time", G3586="CC (Changeover Cleaning)"), I3586, 0)</f>
        <v>1.5277778108914701E-2</v>
      </c>
      <c r="K3586">
        <f>IF(G3586&lt;&gt;"PM (Maintenance)", I3586, 0)</f>
        <v>1.5277778108914701E-2</v>
      </c>
      <c r="L3586" s="5">
        <f>MAX(tbl_Fact[[#This Row],[TotalBiscuitsMade]],tbl_Fact[[#This Row],[GoodMadeBiscuits]])</f>
        <v>714750</v>
      </c>
      <c r="M3586" s="5">
        <f>IF(tbl_Fact[[#This Row],[Operating_Hours]]&gt;0,tbl_Fact[[#This Row],[Operating_Hours]]*51840,0)</f>
        <v>792.00001716613804</v>
      </c>
    </row>
    <row r="3587" spans="1:13" hidden="1" x14ac:dyDescent="0.2">
      <c r="A3587" t="s">
        <v>5</v>
      </c>
      <c r="B3587" s="1">
        <v>44403.847060185188</v>
      </c>
      <c r="C3587" s="1">
        <v>44403.862037037034</v>
      </c>
      <c r="D3587">
        <v>21.566667556762699</v>
      </c>
      <c r="E3587">
        <v>730078</v>
      </c>
      <c r="F3587">
        <v>66536</v>
      </c>
      <c r="G3587" t="s">
        <v>44</v>
      </c>
      <c r="H3587" t="s">
        <v>25</v>
      </c>
      <c r="I3587">
        <f>tbl_Fact[[#This Row],[Duration]] / 60</f>
        <v>0.35944445927937829</v>
      </c>
      <c r="J3587">
        <f>IF(OR(G3587="Run Time", G3587="CC (Changeover Cleaning)"), I3587, 0)</f>
        <v>0</v>
      </c>
      <c r="K3587">
        <f>IF(G3587&lt;&gt;"PM (Maintenance)", I3587, 0)</f>
        <v>0.35944445927937829</v>
      </c>
      <c r="L3587" s="5">
        <f>MAX(tbl_Fact[[#This Row],[TotalBiscuitsMade]],tbl_Fact[[#This Row],[GoodMadeBiscuits]])</f>
        <v>730078</v>
      </c>
      <c r="M3587" s="5">
        <f>IF(tbl_Fact[[#This Row],[Operating_Hours]]&gt;0,tbl_Fact[[#This Row],[Operating_Hours]]*51840,0)</f>
        <v>0</v>
      </c>
    </row>
    <row r="3588" spans="1:13" hidden="1" x14ac:dyDescent="0.2">
      <c r="A3588" t="s">
        <v>5</v>
      </c>
      <c r="B3588" s="1">
        <v>44403.862037037034</v>
      </c>
      <c r="C3588" s="1">
        <v>44403.862881944442</v>
      </c>
      <c r="D3588">
        <v>1.2166666984558101</v>
      </c>
      <c r="E3588">
        <v>730067</v>
      </c>
      <c r="F3588">
        <v>66470</v>
      </c>
      <c r="G3588" t="s">
        <v>43</v>
      </c>
      <c r="H3588" t="s">
        <v>25</v>
      </c>
      <c r="I3588">
        <f>tbl_Fact[[#This Row],[Duration]] / 60</f>
        <v>2.0277778307596837E-2</v>
      </c>
      <c r="J3588">
        <f>IF(OR(G3588="Run Time", G3588="CC (Changeover Cleaning)"), I3588, 0)</f>
        <v>2.0277778307596837E-2</v>
      </c>
      <c r="K3588">
        <f>IF(G3588&lt;&gt;"PM (Maintenance)", I3588, 0)</f>
        <v>2.0277778307596837E-2</v>
      </c>
      <c r="L3588" s="5">
        <f>MAX(tbl_Fact[[#This Row],[TotalBiscuitsMade]],tbl_Fact[[#This Row],[GoodMadeBiscuits]])</f>
        <v>730067</v>
      </c>
      <c r="M3588" s="5">
        <f>IF(tbl_Fact[[#This Row],[Operating_Hours]]&gt;0,tbl_Fact[[#This Row],[Operating_Hours]]*51840,0)</f>
        <v>1051.2000274658201</v>
      </c>
    </row>
    <row r="3589" spans="1:13" hidden="1" x14ac:dyDescent="0.2">
      <c r="A3589" t="s">
        <v>5</v>
      </c>
      <c r="B3589" s="1">
        <v>44403.862881944442</v>
      </c>
      <c r="C3589" s="1">
        <v>44403.8674537037</v>
      </c>
      <c r="D3589">
        <v>6.5833334922790501</v>
      </c>
      <c r="E3589">
        <v>734178</v>
      </c>
      <c r="F3589">
        <v>70531</v>
      </c>
      <c r="G3589" t="s">
        <v>44</v>
      </c>
      <c r="H3589" t="s">
        <v>25</v>
      </c>
      <c r="I3589">
        <f>tbl_Fact[[#This Row],[Duration]] / 60</f>
        <v>0.1097222248713175</v>
      </c>
      <c r="J3589">
        <f>IF(OR(G3589="Run Time", G3589="CC (Changeover Cleaning)"), I3589, 0)</f>
        <v>0</v>
      </c>
      <c r="K3589">
        <f>IF(G3589&lt;&gt;"PM (Maintenance)", I3589, 0)</f>
        <v>0.1097222248713175</v>
      </c>
      <c r="L3589" s="5">
        <f>MAX(tbl_Fact[[#This Row],[TotalBiscuitsMade]],tbl_Fact[[#This Row],[GoodMadeBiscuits]])</f>
        <v>734178</v>
      </c>
      <c r="M3589" s="5">
        <f>IF(tbl_Fact[[#This Row],[Operating_Hours]]&gt;0,tbl_Fact[[#This Row],[Operating_Hours]]*51840,0)</f>
        <v>0</v>
      </c>
    </row>
    <row r="3590" spans="1:13" hidden="1" x14ac:dyDescent="0.2">
      <c r="A3590" t="s">
        <v>5</v>
      </c>
      <c r="B3590" s="1">
        <v>44403.8674537037</v>
      </c>
      <c r="C3590" s="1">
        <v>44403.869108796294</v>
      </c>
      <c r="D3590">
        <v>2.38333344459534</v>
      </c>
      <c r="E3590">
        <v>734433</v>
      </c>
      <c r="F3590">
        <v>70917</v>
      </c>
      <c r="G3590" t="s">
        <v>43</v>
      </c>
      <c r="H3590" t="s">
        <v>25</v>
      </c>
      <c r="I3590">
        <f>tbl_Fact[[#This Row],[Duration]] / 60</f>
        <v>3.9722224076588999E-2</v>
      </c>
      <c r="J3590">
        <f>IF(OR(G3590="Run Time", G3590="CC (Changeover Cleaning)"), I3590, 0)</f>
        <v>3.9722224076588999E-2</v>
      </c>
      <c r="K3590">
        <f>IF(G3590&lt;&gt;"PM (Maintenance)", I3590, 0)</f>
        <v>3.9722224076588999E-2</v>
      </c>
      <c r="L3590" s="5">
        <f>MAX(tbl_Fact[[#This Row],[TotalBiscuitsMade]],tbl_Fact[[#This Row],[GoodMadeBiscuits]])</f>
        <v>734433</v>
      </c>
      <c r="M3590" s="5">
        <f>IF(tbl_Fact[[#This Row],[Operating_Hours]]&gt;0,tbl_Fact[[#This Row],[Operating_Hours]]*51840,0)</f>
        <v>2059.2000961303738</v>
      </c>
    </row>
    <row r="3591" spans="1:13" hidden="1" x14ac:dyDescent="0.2">
      <c r="A3591" t="s">
        <v>5</v>
      </c>
      <c r="B3591" s="1">
        <v>44403.869108796294</v>
      </c>
      <c r="C3591" s="1">
        <v>44403.870474537034</v>
      </c>
      <c r="D3591">
        <v>1.9666666984558101</v>
      </c>
      <c r="E3591">
        <v>735057</v>
      </c>
      <c r="F3591">
        <v>71796</v>
      </c>
      <c r="G3591" t="s">
        <v>44</v>
      </c>
      <c r="H3591" t="s">
        <v>25</v>
      </c>
      <c r="I3591">
        <f>tbl_Fact[[#This Row],[Duration]] / 60</f>
        <v>3.2777778307596837E-2</v>
      </c>
      <c r="J3591">
        <f>IF(OR(G3591="Run Time", G3591="CC (Changeover Cleaning)"), I3591, 0)</f>
        <v>0</v>
      </c>
      <c r="K3591">
        <f>IF(G3591&lt;&gt;"PM (Maintenance)", I3591, 0)</f>
        <v>3.2777778307596837E-2</v>
      </c>
      <c r="L3591" s="5">
        <f>MAX(tbl_Fact[[#This Row],[TotalBiscuitsMade]],tbl_Fact[[#This Row],[GoodMadeBiscuits]])</f>
        <v>735057</v>
      </c>
      <c r="M3591" s="5">
        <f>IF(tbl_Fact[[#This Row],[Operating_Hours]]&gt;0,tbl_Fact[[#This Row],[Operating_Hours]]*51840,0)</f>
        <v>0</v>
      </c>
    </row>
    <row r="3592" spans="1:13" hidden="1" x14ac:dyDescent="0.2">
      <c r="A3592" t="s">
        <v>5</v>
      </c>
      <c r="B3592" s="1">
        <v>44403.870474537034</v>
      </c>
      <c r="C3592" s="1">
        <v>44403.871087962965</v>
      </c>
      <c r="D3592">
        <v>0.88333332538604703</v>
      </c>
      <c r="E3592">
        <v>735366</v>
      </c>
      <c r="F3592">
        <v>71644</v>
      </c>
      <c r="G3592" t="s">
        <v>43</v>
      </c>
      <c r="H3592" t="s">
        <v>25</v>
      </c>
      <c r="I3592">
        <f>tbl_Fact[[#This Row],[Duration]] / 60</f>
        <v>1.4722222089767451E-2</v>
      </c>
      <c r="J3592">
        <f>IF(OR(G3592="Run Time", G3592="CC (Changeover Cleaning)"), I3592, 0)</f>
        <v>1.4722222089767451E-2</v>
      </c>
      <c r="K3592">
        <f>IF(G3592&lt;&gt;"PM (Maintenance)", I3592, 0)</f>
        <v>1.4722222089767451E-2</v>
      </c>
      <c r="L3592" s="5">
        <f>MAX(tbl_Fact[[#This Row],[TotalBiscuitsMade]],tbl_Fact[[#This Row],[GoodMadeBiscuits]])</f>
        <v>735366</v>
      </c>
      <c r="M3592" s="5">
        <f>IF(tbl_Fact[[#This Row],[Operating_Hours]]&gt;0,tbl_Fact[[#This Row],[Operating_Hours]]*51840,0)</f>
        <v>763.19999313354458</v>
      </c>
    </row>
    <row r="3593" spans="1:13" hidden="1" x14ac:dyDescent="0.2">
      <c r="A3593" t="s">
        <v>5</v>
      </c>
      <c r="B3593" s="1">
        <v>44403.871087962965</v>
      </c>
      <c r="C3593" s="1">
        <v>44403.873229166667</v>
      </c>
      <c r="D3593">
        <v>3.0833332538604701</v>
      </c>
      <c r="E3593">
        <v>737020</v>
      </c>
      <c r="F3593">
        <v>73369</v>
      </c>
      <c r="G3593" t="s">
        <v>44</v>
      </c>
      <c r="H3593" t="s">
        <v>25</v>
      </c>
      <c r="I3593">
        <f>tbl_Fact[[#This Row],[Duration]] / 60</f>
        <v>5.1388887564341165E-2</v>
      </c>
      <c r="J3593">
        <f>IF(OR(G3593="Run Time", G3593="CC (Changeover Cleaning)"), I3593, 0)</f>
        <v>0</v>
      </c>
      <c r="K3593">
        <f>IF(G3593&lt;&gt;"PM (Maintenance)", I3593, 0)</f>
        <v>5.1388887564341165E-2</v>
      </c>
      <c r="L3593" s="5">
        <f>MAX(tbl_Fact[[#This Row],[TotalBiscuitsMade]],tbl_Fact[[#This Row],[GoodMadeBiscuits]])</f>
        <v>737020</v>
      </c>
      <c r="M3593" s="5">
        <f>IF(tbl_Fact[[#This Row],[Operating_Hours]]&gt;0,tbl_Fact[[#This Row],[Operating_Hours]]*51840,0)</f>
        <v>0</v>
      </c>
    </row>
    <row r="3594" spans="1:13" hidden="1" x14ac:dyDescent="0.2">
      <c r="A3594" t="s">
        <v>5</v>
      </c>
      <c r="B3594" s="1">
        <v>44403.873229166667</v>
      </c>
      <c r="C3594" s="1">
        <v>44403.873391203706</v>
      </c>
      <c r="D3594">
        <v>0.233333334326744</v>
      </c>
      <c r="E3594">
        <v>737237</v>
      </c>
      <c r="F3594">
        <v>73730</v>
      </c>
      <c r="G3594" t="s">
        <v>43</v>
      </c>
      <c r="H3594" t="s">
        <v>25</v>
      </c>
      <c r="I3594">
        <f>tbl_Fact[[#This Row],[Duration]] / 60</f>
        <v>3.8888889054457332E-3</v>
      </c>
      <c r="J3594">
        <f>IF(OR(G3594="Run Time", G3594="CC (Changeover Cleaning)"), I3594, 0)</f>
        <v>3.8888889054457332E-3</v>
      </c>
      <c r="K3594">
        <f>IF(G3594&lt;&gt;"PM (Maintenance)", I3594, 0)</f>
        <v>3.8888889054457332E-3</v>
      </c>
      <c r="L3594" s="5">
        <f>MAX(tbl_Fact[[#This Row],[TotalBiscuitsMade]],tbl_Fact[[#This Row],[GoodMadeBiscuits]])</f>
        <v>737237</v>
      </c>
      <c r="M3594" s="5">
        <f>IF(tbl_Fact[[#This Row],[Operating_Hours]]&gt;0,tbl_Fact[[#This Row],[Operating_Hours]]*51840,0)</f>
        <v>201.6000008583068</v>
      </c>
    </row>
    <row r="3595" spans="1:13" hidden="1" x14ac:dyDescent="0.2">
      <c r="A3595" t="s">
        <v>5</v>
      </c>
      <c r="B3595" s="1">
        <v>44403.873391203706</v>
      </c>
      <c r="C3595" s="1">
        <v>44403.888865740744</v>
      </c>
      <c r="D3595">
        <v>22.283332824706999</v>
      </c>
      <c r="E3595">
        <v>752763</v>
      </c>
      <c r="F3595">
        <v>89069</v>
      </c>
      <c r="G3595" t="s">
        <v>44</v>
      </c>
      <c r="H3595" t="s">
        <v>25</v>
      </c>
      <c r="I3595">
        <f>tbl_Fact[[#This Row],[Duration]] / 60</f>
        <v>0.37138888041178331</v>
      </c>
      <c r="J3595">
        <f>IF(OR(G3595="Run Time", G3595="CC (Changeover Cleaning)"), I3595, 0)</f>
        <v>0</v>
      </c>
      <c r="K3595">
        <f>IF(G3595&lt;&gt;"PM (Maintenance)", I3595, 0)</f>
        <v>0.37138888041178331</v>
      </c>
      <c r="L3595" s="5">
        <f>MAX(tbl_Fact[[#This Row],[TotalBiscuitsMade]],tbl_Fact[[#This Row],[GoodMadeBiscuits]])</f>
        <v>752763</v>
      </c>
      <c r="M3595" s="5">
        <f>IF(tbl_Fact[[#This Row],[Operating_Hours]]&gt;0,tbl_Fact[[#This Row],[Operating_Hours]]*51840,0)</f>
        <v>0</v>
      </c>
    </row>
    <row r="3596" spans="1:13" hidden="1" x14ac:dyDescent="0.2">
      <c r="A3596" t="s">
        <v>5</v>
      </c>
      <c r="B3596" s="1">
        <v>44403.888865740744</v>
      </c>
      <c r="C3596" s="1">
        <v>44403.893009259256</v>
      </c>
      <c r="D3596">
        <v>5.9666666984558097</v>
      </c>
      <c r="E3596">
        <v>752490</v>
      </c>
      <c r="F3596">
        <v>89278</v>
      </c>
      <c r="G3596" t="s">
        <v>43</v>
      </c>
      <c r="H3596" t="s">
        <v>25</v>
      </c>
      <c r="I3596">
        <f>tbl_Fact[[#This Row],[Duration]] / 60</f>
        <v>9.9444444974263496E-2</v>
      </c>
      <c r="J3596">
        <f>IF(OR(G3596="Run Time", G3596="CC (Changeover Cleaning)"), I3596, 0)</f>
        <v>9.9444444974263496E-2</v>
      </c>
      <c r="K3596">
        <f>IF(G3596&lt;&gt;"PM (Maintenance)", I3596, 0)</f>
        <v>9.9444444974263496E-2</v>
      </c>
      <c r="L3596" s="5">
        <f>MAX(tbl_Fact[[#This Row],[TotalBiscuitsMade]],tbl_Fact[[#This Row],[GoodMadeBiscuits]])</f>
        <v>752490</v>
      </c>
      <c r="M3596" s="5">
        <f>IF(tbl_Fact[[#This Row],[Operating_Hours]]&gt;0,tbl_Fact[[#This Row],[Operating_Hours]]*51840,0)</f>
        <v>5155.2000274658194</v>
      </c>
    </row>
    <row r="3597" spans="1:13" hidden="1" x14ac:dyDescent="0.2">
      <c r="A3597" t="s">
        <v>5</v>
      </c>
      <c r="B3597" s="1">
        <v>44403.893009259256</v>
      </c>
      <c r="C3597" s="1">
        <v>44403.931944444441</v>
      </c>
      <c r="D3597">
        <v>56.066665649414098</v>
      </c>
      <c r="E3597">
        <v>792136</v>
      </c>
      <c r="F3597">
        <v>128304</v>
      </c>
      <c r="G3597" t="s">
        <v>44</v>
      </c>
      <c r="H3597" t="s">
        <v>25</v>
      </c>
      <c r="I3597">
        <f>tbl_Fact[[#This Row],[Duration]] / 60</f>
        <v>0.93444442749023493</v>
      </c>
      <c r="J3597">
        <f>IF(OR(G3597="Run Time", G3597="CC (Changeover Cleaning)"), I3597, 0)</f>
        <v>0</v>
      </c>
      <c r="K3597">
        <f>IF(G3597&lt;&gt;"PM (Maintenance)", I3597, 0)</f>
        <v>0.93444442749023493</v>
      </c>
      <c r="L3597" s="5">
        <f>MAX(tbl_Fact[[#This Row],[TotalBiscuitsMade]],tbl_Fact[[#This Row],[GoodMadeBiscuits]])</f>
        <v>792136</v>
      </c>
      <c r="M3597" s="5">
        <f>IF(tbl_Fact[[#This Row],[Operating_Hours]]&gt;0,tbl_Fact[[#This Row],[Operating_Hours]]*51840,0)</f>
        <v>0</v>
      </c>
    </row>
    <row r="3598" spans="1:13" hidden="1" x14ac:dyDescent="0.2">
      <c r="A3598" t="s">
        <v>5</v>
      </c>
      <c r="B3598" s="1">
        <v>44403.931944444441</v>
      </c>
      <c r="C3598" s="1">
        <v>44403.93378472222</v>
      </c>
      <c r="D3598">
        <v>2.6500000953674299</v>
      </c>
      <c r="E3598">
        <v>791950</v>
      </c>
      <c r="F3598">
        <v>128586</v>
      </c>
      <c r="G3598" t="s">
        <v>43</v>
      </c>
      <c r="H3598" t="s">
        <v>25</v>
      </c>
      <c r="I3598">
        <f>tbl_Fact[[#This Row],[Duration]] / 60</f>
        <v>4.416666825612383E-2</v>
      </c>
      <c r="J3598">
        <f>IF(OR(G3598="Run Time", G3598="CC (Changeover Cleaning)"), I3598, 0)</f>
        <v>4.416666825612383E-2</v>
      </c>
      <c r="K3598">
        <f>IF(G3598&lt;&gt;"PM (Maintenance)", I3598, 0)</f>
        <v>4.416666825612383E-2</v>
      </c>
      <c r="L3598" s="5">
        <f>MAX(tbl_Fact[[#This Row],[TotalBiscuitsMade]],tbl_Fact[[#This Row],[GoodMadeBiscuits]])</f>
        <v>791950</v>
      </c>
      <c r="M3598" s="5">
        <f>IF(tbl_Fact[[#This Row],[Operating_Hours]]&gt;0,tbl_Fact[[#This Row],[Operating_Hours]]*51840,0)</f>
        <v>2289.6000823974591</v>
      </c>
    </row>
    <row r="3599" spans="1:13" hidden="1" x14ac:dyDescent="0.2">
      <c r="A3599" t="s">
        <v>5</v>
      </c>
      <c r="B3599" s="1">
        <v>44403.93378472222</v>
      </c>
      <c r="C3599" s="1">
        <v>44403.953634259262</v>
      </c>
      <c r="D3599">
        <v>28.5833339691162</v>
      </c>
      <c r="E3599">
        <v>812041</v>
      </c>
      <c r="F3599">
        <v>148326</v>
      </c>
      <c r="G3599" t="s">
        <v>44</v>
      </c>
      <c r="H3599" t="s">
        <v>25</v>
      </c>
      <c r="I3599">
        <f>tbl_Fact[[#This Row],[Duration]] / 60</f>
        <v>0.47638889948527002</v>
      </c>
      <c r="J3599">
        <f>IF(OR(G3599="Run Time", G3599="CC (Changeover Cleaning)"), I3599, 0)</f>
        <v>0</v>
      </c>
      <c r="K3599">
        <f>IF(G3599&lt;&gt;"PM (Maintenance)", I3599, 0)</f>
        <v>0.47638889948527002</v>
      </c>
      <c r="L3599" s="5">
        <f>MAX(tbl_Fact[[#This Row],[TotalBiscuitsMade]],tbl_Fact[[#This Row],[GoodMadeBiscuits]])</f>
        <v>812041</v>
      </c>
      <c r="M3599" s="5">
        <f>IF(tbl_Fact[[#This Row],[Operating_Hours]]&gt;0,tbl_Fact[[#This Row],[Operating_Hours]]*51840,0)</f>
        <v>0</v>
      </c>
    </row>
    <row r="3600" spans="1:13" hidden="1" x14ac:dyDescent="0.2">
      <c r="A3600" t="s">
        <v>5</v>
      </c>
      <c r="B3600" s="1">
        <v>44403.953634259262</v>
      </c>
      <c r="C3600" s="1">
        <v>44403.954224537039</v>
      </c>
      <c r="D3600">
        <v>0.85000002384185802</v>
      </c>
      <c r="E3600">
        <v>812156</v>
      </c>
      <c r="F3600">
        <v>148580</v>
      </c>
      <c r="G3600" t="s">
        <v>43</v>
      </c>
      <c r="H3600" t="s">
        <v>25</v>
      </c>
      <c r="I3600">
        <f>tbl_Fact[[#This Row],[Duration]] / 60</f>
        <v>1.4166667064030967E-2</v>
      </c>
      <c r="J3600">
        <f>IF(OR(G3600="Run Time", G3600="CC (Changeover Cleaning)"), I3600, 0)</f>
        <v>1.4166667064030967E-2</v>
      </c>
      <c r="K3600">
        <f>IF(G3600&lt;&gt;"PM (Maintenance)", I3600, 0)</f>
        <v>1.4166667064030967E-2</v>
      </c>
      <c r="L3600" s="5">
        <f>MAX(tbl_Fact[[#This Row],[TotalBiscuitsMade]],tbl_Fact[[#This Row],[GoodMadeBiscuits]])</f>
        <v>812156</v>
      </c>
      <c r="M3600" s="5">
        <f>IF(tbl_Fact[[#This Row],[Operating_Hours]]&gt;0,tbl_Fact[[#This Row],[Operating_Hours]]*51840,0)</f>
        <v>734.40002059936535</v>
      </c>
    </row>
    <row r="3601" spans="1:13" hidden="1" x14ac:dyDescent="0.2">
      <c r="A3601" t="s">
        <v>5</v>
      </c>
      <c r="B3601" s="1">
        <v>44403.954224537039</v>
      </c>
      <c r="C3601" s="1">
        <v>44403.991215277776</v>
      </c>
      <c r="D3601">
        <v>53.266666412353501</v>
      </c>
      <c r="E3601">
        <v>849971</v>
      </c>
      <c r="F3601">
        <v>186101</v>
      </c>
      <c r="G3601" t="s">
        <v>44</v>
      </c>
      <c r="H3601" t="s">
        <v>25</v>
      </c>
      <c r="I3601">
        <f>tbl_Fact[[#This Row],[Duration]] / 60</f>
        <v>0.88777777353922505</v>
      </c>
      <c r="J3601">
        <f>IF(OR(G3601="Run Time", G3601="CC (Changeover Cleaning)"), I3601, 0)</f>
        <v>0</v>
      </c>
      <c r="K3601">
        <f>IF(G3601&lt;&gt;"PM (Maintenance)", I3601, 0)</f>
        <v>0.88777777353922505</v>
      </c>
      <c r="L3601" s="5">
        <f>MAX(tbl_Fact[[#This Row],[TotalBiscuitsMade]],tbl_Fact[[#This Row],[GoodMadeBiscuits]])</f>
        <v>849971</v>
      </c>
      <c r="M3601" s="5">
        <f>IF(tbl_Fact[[#This Row],[Operating_Hours]]&gt;0,tbl_Fact[[#This Row],[Operating_Hours]]*51840,0)</f>
        <v>0</v>
      </c>
    </row>
    <row r="3602" spans="1:13" hidden="1" x14ac:dyDescent="0.2">
      <c r="A3602" t="s">
        <v>5</v>
      </c>
      <c r="B3602" s="1">
        <v>44403.991215277776</v>
      </c>
      <c r="C3602" s="1">
        <v>44403.99318287037</v>
      </c>
      <c r="D3602">
        <v>2.8333332538604701</v>
      </c>
      <c r="E3602">
        <v>850086</v>
      </c>
      <c r="F3602">
        <v>186486</v>
      </c>
      <c r="G3602" t="s">
        <v>43</v>
      </c>
      <c r="H3602" t="s">
        <v>25</v>
      </c>
      <c r="I3602">
        <f>tbl_Fact[[#This Row],[Duration]] / 60</f>
        <v>4.7222220897674499E-2</v>
      </c>
      <c r="J3602">
        <f>IF(OR(G3602="Run Time", G3602="CC (Changeover Cleaning)"), I3602, 0)</f>
        <v>4.7222220897674499E-2</v>
      </c>
      <c r="K3602">
        <f>IF(G3602&lt;&gt;"PM (Maintenance)", I3602, 0)</f>
        <v>4.7222220897674499E-2</v>
      </c>
      <c r="L3602" s="5">
        <f>MAX(tbl_Fact[[#This Row],[TotalBiscuitsMade]],tbl_Fact[[#This Row],[GoodMadeBiscuits]])</f>
        <v>850086</v>
      </c>
      <c r="M3602" s="5">
        <f>IF(tbl_Fact[[#This Row],[Operating_Hours]]&gt;0,tbl_Fact[[#This Row],[Operating_Hours]]*51840,0)</f>
        <v>2447.999931335446</v>
      </c>
    </row>
    <row r="3603" spans="1:13" hidden="1" x14ac:dyDescent="0.2">
      <c r="A3603" t="s">
        <v>5</v>
      </c>
      <c r="B3603" s="1">
        <v>44403.99318287037</v>
      </c>
      <c r="C3603" s="1">
        <v>44404.009166666663</v>
      </c>
      <c r="D3603">
        <v>23.016666412353501</v>
      </c>
      <c r="E3603">
        <v>865807</v>
      </c>
      <c r="F3603">
        <v>202341</v>
      </c>
      <c r="G3603" t="s">
        <v>44</v>
      </c>
      <c r="H3603" t="s">
        <v>25</v>
      </c>
      <c r="I3603">
        <f>tbl_Fact[[#This Row],[Duration]] / 60</f>
        <v>0.38361110687255834</v>
      </c>
      <c r="J3603">
        <f>IF(OR(G3603="Run Time", G3603="CC (Changeover Cleaning)"), I3603, 0)</f>
        <v>0</v>
      </c>
      <c r="K3603">
        <f>IF(G3603&lt;&gt;"PM (Maintenance)", I3603, 0)</f>
        <v>0.38361110687255834</v>
      </c>
      <c r="L3603" s="5">
        <f>MAX(tbl_Fact[[#This Row],[TotalBiscuitsMade]],tbl_Fact[[#This Row],[GoodMadeBiscuits]])</f>
        <v>865807</v>
      </c>
      <c r="M3603" s="5">
        <f>IF(tbl_Fact[[#This Row],[Operating_Hours]]&gt;0,tbl_Fact[[#This Row],[Operating_Hours]]*51840,0)</f>
        <v>0</v>
      </c>
    </row>
    <row r="3604" spans="1:13" hidden="1" x14ac:dyDescent="0.2">
      <c r="A3604" t="s">
        <v>5</v>
      </c>
      <c r="B3604" s="1">
        <v>44403.99318287037</v>
      </c>
      <c r="C3604" s="1">
        <v>44403.99318287037</v>
      </c>
      <c r="D3604">
        <v>0</v>
      </c>
      <c r="E3604">
        <v>856507</v>
      </c>
      <c r="F3604">
        <v>192919</v>
      </c>
      <c r="G3604" t="s">
        <v>44</v>
      </c>
      <c r="H3604" t="s">
        <v>25</v>
      </c>
      <c r="I3604">
        <f>tbl_Fact[[#This Row],[Duration]] / 60</f>
        <v>0</v>
      </c>
      <c r="J3604">
        <f>IF(OR(G3604="Run Time", G3604="CC (Changeover Cleaning)"), I3604, 0)</f>
        <v>0</v>
      </c>
      <c r="K3604">
        <f>IF(G3604&lt;&gt;"PM (Maintenance)", I3604, 0)</f>
        <v>0</v>
      </c>
      <c r="L3604" s="5">
        <f>MAX(tbl_Fact[[#This Row],[TotalBiscuitsMade]],tbl_Fact[[#This Row],[GoodMadeBiscuits]])</f>
        <v>856507</v>
      </c>
      <c r="M3604" s="5">
        <f>IF(tbl_Fact[[#This Row],[Operating_Hours]]&gt;0,tbl_Fact[[#This Row],[Operating_Hours]]*51840,0)</f>
        <v>0</v>
      </c>
    </row>
    <row r="3605" spans="1:13" hidden="1" x14ac:dyDescent="0.2">
      <c r="A3605" t="s">
        <v>5</v>
      </c>
      <c r="B3605" s="1">
        <v>44404.009166666663</v>
      </c>
      <c r="C3605" s="1">
        <v>44404.009386574071</v>
      </c>
      <c r="D3605">
        <v>0.31666666269302401</v>
      </c>
      <c r="E3605">
        <v>865773</v>
      </c>
      <c r="F3605">
        <v>202453</v>
      </c>
      <c r="G3605" t="s">
        <v>43</v>
      </c>
      <c r="H3605" t="s">
        <v>25</v>
      </c>
      <c r="I3605">
        <f>tbl_Fact[[#This Row],[Duration]] / 60</f>
        <v>5.2777777115504002E-3</v>
      </c>
      <c r="J3605">
        <f>IF(OR(G3605="Run Time", G3605="CC (Changeover Cleaning)"), I3605, 0)</f>
        <v>5.2777777115504002E-3</v>
      </c>
      <c r="K3605">
        <f>IF(G3605&lt;&gt;"PM (Maintenance)", I3605, 0)</f>
        <v>5.2777777115504002E-3</v>
      </c>
      <c r="L3605" s="5">
        <f>MAX(tbl_Fact[[#This Row],[TotalBiscuitsMade]],tbl_Fact[[#This Row],[GoodMadeBiscuits]])</f>
        <v>865773</v>
      </c>
      <c r="M3605" s="5">
        <f>IF(tbl_Fact[[#This Row],[Operating_Hours]]&gt;0,tbl_Fact[[#This Row],[Operating_Hours]]*51840,0)</f>
        <v>273.59999656677275</v>
      </c>
    </row>
    <row r="3606" spans="1:13" hidden="1" x14ac:dyDescent="0.2">
      <c r="A3606" t="s">
        <v>5</v>
      </c>
      <c r="B3606" s="1">
        <v>44404.009386574071</v>
      </c>
      <c r="C3606" s="1">
        <v>44404.012673611112</v>
      </c>
      <c r="D3606">
        <v>4.7333331108093297</v>
      </c>
      <c r="E3606">
        <v>868922</v>
      </c>
      <c r="F3606">
        <v>205239</v>
      </c>
      <c r="G3606" t="s">
        <v>44</v>
      </c>
      <c r="H3606" t="s">
        <v>25</v>
      </c>
      <c r="I3606">
        <f>tbl_Fact[[#This Row],[Duration]] / 60</f>
        <v>7.8888885180155494E-2</v>
      </c>
      <c r="J3606">
        <f>IF(OR(G3606="Run Time", G3606="CC (Changeover Cleaning)"), I3606, 0)</f>
        <v>0</v>
      </c>
      <c r="K3606">
        <f>IF(G3606&lt;&gt;"PM (Maintenance)", I3606, 0)</f>
        <v>7.8888885180155494E-2</v>
      </c>
      <c r="L3606" s="5">
        <f>MAX(tbl_Fact[[#This Row],[TotalBiscuitsMade]],tbl_Fact[[#This Row],[GoodMadeBiscuits]])</f>
        <v>868922</v>
      </c>
      <c r="M3606" s="5">
        <f>IF(tbl_Fact[[#This Row],[Operating_Hours]]&gt;0,tbl_Fact[[#This Row],[Operating_Hours]]*51840,0)</f>
        <v>0</v>
      </c>
    </row>
    <row r="3607" spans="1:13" hidden="1" x14ac:dyDescent="0.2">
      <c r="A3607" t="s">
        <v>5</v>
      </c>
      <c r="B3607" s="1">
        <v>44404.012673611112</v>
      </c>
      <c r="C3607" s="1">
        <v>44404.013206018521</v>
      </c>
      <c r="D3607">
        <v>0.76666665077209495</v>
      </c>
      <c r="E3607">
        <v>869110</v>
      </c>
      <c r="F3607">
        <v>205740</v>
      </c>
      <c r="G3607" t="s">
        <v>43</v>
      </c>
      <c r="H3607" t="s">
        <v>25</v>
      </c>
      <c r="I3607">
        <f>tbl_Fact[[#This Row],[Duration]] / 60</f>
        <v>1.2777777512868248E-2</v>
      </c>
      <c r="J3607">
        <f>IF(OR(G3607="Run Time", G3607="CC (Changeover Cleaning)"), I3607, 0)</f>
        <v>1.2777777512868248E-2</v>
      </c>
      <c r="K3607">
        <f>IF(G3607&lt;&gt;"PM (Maintenance)", I3607, 0)</f>
        <v>1.2777777512868248E-2</v>
      </c>
      <c r="L3607" s="5">
        <f>MAX(tbl_Fact[[#This Row],[TotalBiscuitsMade]],tbl_Fact[[#This Row],[GoodMadeBiscuits]])</f>
        <v>869110</v>
      </c>
      <c r="M3607" s="5">
        <f>IF(tbl_Fact[[#This Row],[Operating_Hours]]&gt;0,tbl_Fact[[#This Row],[Operating_Hours]]*51840,0)</f>
        <v>662.39998626708996</v>
      </c>
    </row>
    <row r="3608" spans="1:13" hidden="1" x14ac:dyDescent="0.2">
      <c r="A3608" t="s">
        <v>5</v>
      </c>
      <c r="B3608" s="1">
        <v>44404.013206018521</v>
      </c>
      <c r="C3608" s="1">
        <v>44404.040173611109</v>
      </c>
      <c r="D3608">
        <v>38.833332061767599</v>
      </c>
      <c r="E3608">
        <v>896635</v>
      </c>
      <c r="F3608">
        <v>233072</v>
      </c>
      <c r="G3608" t="s">
        <v>44</v>
      </c>
      <c r="H3608" t="s">
        <v>25</v>
      </c>
      <c r="I3608">
        <f>tbl_Fact[[#This Row],[Duration]] / 60</f>
        <v>0.64722220102946004</v>
      </c>
      <c r="J3608">
        <f>IF(OR(G3608="Run Time", G3608="CC (Changeover Cleaning)"), I3608, 0)</f>
        <v>0</v>
      </c>
      <c r="K3608">
        <f>IF(G3608&lt;&gt;"PM (Maintenance)", I3608, 0)</f>
        <v>0.64722220102946004</v>
      </c>
      <c r="L3608" s="5">
        <f>MAX(tbl_Fact[[#This Row],[TotalBiscuitsMade]],tbl_Fact[[#This Row],[GoodMadeBiscuits]])</f>
        <v>896635</v>
      </c>
      <c r="M3608" s="5">
        <f>IF(tbl_Fact[[#This Row],[Operating_Hours]]&gt;0,tbl_Fact[[#This Row],[Operating_Hours]]*51840,0)</f>
        <v>0</v>
      </c>
    </row>
    <row r="3609" spans="1:13" hidden="1" x14ac:dyDescent="0.2">
      <c r="A3609" t="s">
        <v>5</v>
      </c>
      <c r="B3609" s="1">
        <v>44404.040173611109</v>
      </c>
      <c r="C3609" s="1">
        <v>44404.042858796296</v>
      </c>
      <c r="D3609">
        <v>3.86666655540466</v>
      </c>
      <c r="E3609">
        <v>896591</v>
      </c>
      <c r="F3609">
        <v>232760</v>
      </c>
      <c r="G3609" t="s">
        <v>43</v>
      </c>
      <c r="H3609" t="s">
        <v>25</v>
      </c>
      <c r="I3609">
        <f>tbl_Fact[[#This Row],[Duration]] / 60</f>
        <v>6.4444442590077672E-2</v>
      </c>
      <c r="J3609">
        <f>IF(OR(G3609="Run Time", G3609="CC (Changeover Cleaning)"), I3609, 0)</f>
        <v>6.4444442590077672E-2</v>
      </c>
      <c r="K3609">
        <f>IF(G3609&lt;&gt;"PM (Maintenance)", I3609, 0)</f>
        <v>6.4444442590077672E-2</v>
      </c>
      <c r="L3609" s="5">
        <f>MAX(tbl_Fact[[#This Row],[TotalBiscuitsMade]],tbl_Fact[[#This Row],[GoodMadeBiscuits]])</f>
        <v>896591</v>
      </c>
      <c r="M3609" s="5">
        <f>IF(tbl_Fact[[#This Row],[Operating_Hours]]&gt;0,tbl_Fact[[#This Row],[Operating_Hours]]*51840,0)</f>
        <v>3340.7999038696266</v>
      </c>
    </row>
    <row r="3610" spans="1:13" hidden="1" x14ac:dyDescent="0.2">
      <c r="A3610" t="s">
        <v>11</v>
      </c>
      <c r="B3610" s="1">
        <v>44404.040185185186</v>
      </c>
      <c r="C3610" s="1">
        <v>44404.041388888887</v>
      </c>
      <c r="D3610">
        <v>1.7335833311080899</v>
      </c>
      <c r="E3610">
        <v>0</v>
      </c>
      <c r="F3610">
        <v>284</v>
      </c>
      <c r="G3610" t="s">
        <v>43</v>
      </c>
      <c r="H3610" t="s">
        <v>25</v>
      </c>
      <c r="I3610">
        <f>tbl_Fact[[#This Row],[Duration]] / 60</f>
        <v>2.8893055518468165E-2</v>
      </c>
      <c r="J3610">
        <f>IF(OR(G3610="Run Time", G3610="CC (Changeover Cleaning)"), I3610, 0)</f>
        <v>2.8893055518468165E-2</v>
      </c>
      <c r="K3610">
        <f>IF(G3610&lt;&gt;"PM (Maintenance)", I3610, 0)</f>
        <v>2.8893055518468165E-2</v>
      </c>
      <c r="L3610" s="5">
        <f>MAX(tbl_Fact[[#This Row],[TotalBiscuitsMade]],tbl_Fact[[#This Row],[GoodMadeBiscuits]])</f>
        <v>284</v>
      </c>
      <c r="M3610" s="5">
        <f>IF(tbl_Fact[[#This Row],[Operating_Hours]]&gt;0,tbl_Fact[[#This Row],[Operating_Hours]]*51840,0)</f>
        <v>1497.8159980773896</v>
      </c>
    </row>
    <row r="3611" spans="1:13" hidden="1" x14ac:dyDescent="0.2">
      <c r="A3611" t="s">
        <v>11</v>
      </c>
      <c r="B3611" s="1">
        <v>44404.041388888887</v>
      </c>
      <c r="C3611" s="1">
        <v>44404.069097222222</v>
      </c>
      <c r="D3611">
        <v>39.908084869384801</v>
      </c>
      <c r="E3611">
        <v>0</v>
      </c>
      <c r="F3611">
        <v>94</v>
      </c>
      <c r="G3611" t="s">
        <v>44</v>
      </c>
      <c r="H3611" t="s">
        <v>25</v>
      </c>
      <c r="I3611">
        <f>tbl_Fact[[#This Row],[Duration]] / 60</f>
        <v>0.66513474782308002</v>
      </c>
      <c r="J3611">
        <f>IF(OR(G3611="Run Time", G3611="CC (Changeover Cleaning)"), I3611, 0)</f>
        <v>0</v>
      </c>
      <c r="K3611">
        <f>IF(G3611&lt;&gt;"PM (Maintenance)", I3611, 0)</f>
        <v>0.66513474782308002</v>
      </c>
      <c r="L3611" s="5">
        <f>MAX(tbl_Fact[[#This Row],[TotalBiscuitsMade]],tbl_Fact[[#This Row],[GoodMadeBiscuits]])</f>
        <v>94</v>
      </c>
      <c r="M3611" s="5">
        <f>IF(tbl_Fact[[#This Row],[Operating_Hours]]&gt;0,tbl_Fact[[#This Row],[Operating_Hours]]*51840,0)</f>
        <v>0</v>
      </c>
    </row>
    <row r="3612" spans="1:13" hidden="1" x14ac:dyDescent="0.2">
      <c r="A3612" t="s">
        <v>5</v>
      </c>
      <c r="B3612" s="1">
        <v>44404.042858796296</v>
      </c>
      <c r="C3612" s="1">
        <v>44404.055844907409</v>
      </c>
      <c r="D3612">
        <v>18.700000762939499</v>
      </c>
      <c r="E3612">
        <v>909492</v>
      </c>
      <c r="F3612">
        <v>245779</v>
      </c>
      <c r="G3612" t="s">
        <v>44</v>
      </c>
      <c r="H3612" t="s">
        <v>25</v>
      </c>
      <c r="I3612">
        <f>tbl_Fact[[#This Row],[Duration]] / 60</f>
        <v>0.31166667938232501</v>
      </c>
      <c r="J3612">
        <f>IF(OR(G3612="Run Time", G3612="CC (Changeover Cleaning)"), I3612, 0)</f>
        <v>0</v>
      </c>
      <c r="K3612">
        <f>IF(G3612&lt;&gt;"PM (Maintenance)", I3612, 0)</f>
        <v>0.31166667938232501</v>
      </c>
      <c r="L3612" s="5">
        <f>MAX(tbl_Fact[[#This Row],[TotalBiscuitsMade]],tbl_Fact[[#This Row],[GoodMadeBiscuits]])</f>
        <v>909492</v>
      </c>
      <c r="M3612" s="5">
        <f>IF(tbl_Fact[[#This Row],[Operating_Hours]]&gt;0,tbl_Fact[[#This Row],[Operating_Hours]]*51840,0)</f>
        <v>0</v>
      </c>
    </row>
    <row r="3613" spans="1:13" hidden="1" x14ac:dyDescent="0.2">
      <c r="A3613" t="s">
        <v>5</v>
      </c>
      <c r="B3613" s="1">
        <v>44404.055844907409</v>
      </c>
      <c r="C3613" s="1">
        <v>44404.057384259257</v>
      </c>
      <c r="D3613">
        <v>2.2166666984558101</v>
      </c>
      <c r="E3613">
        <v>909264</v>
      </c>
      <c r="F3613">
        <v>245984</v>
      </c>
      <c r="G3613" t="s">
        <v>43</v>
      </c>
      <c r="H3613" t="s">
        <v>25</v>
      </c>
      <c r="I3613">
        <f>tbl_Fact[[#This Row],[Duration]] / 60</f>
        <v>3.6944444974263503E-2</v>
      </c>
      <c r="J3613">
        <f>IF(OR(G3613="Run Time", G3613="CC (Changeover Cleaning)"), I3613, 0)</f>
        <v>3.6944444974263503E-2</v>
      </c>
      <c r="K3613">
        <f>IF(G3613&lt;&gt;"PM (Maintenance)", I3613, 0)</f>
        <v>3.6944444974263503E-2</v>
      </c>
      <c r="L3613" s="5">
        <f>MAX(tbl_Fact[[#This Row],[TotalBiscuitsMade]],tbl_Fact[[#This Row],[GoodMadeBiscuits]])</f>
        <v>909264</v>
      </c>
      <c r="M3613" s="5">
        <f>IF(tbl_Fact[[#This Row],[Operating_Hours]]&gt;0,tbl_Fact[[#This Row],[Operating_Hours]]*51840,0)</f>
        <v>1915.2000274658201</v>
      </c>
    </row>
    <row r="3614" spans="1:13" hidden="1" x14ac:dyDescent="0.2">
      <c r="A3614" t="s">
        <v>5</v>
      </c>
      <c r="B3614" s="1">
        <v>44404.057384259257</v>
      </c>
      <c r="C3614" s="1">
        <v>44404.059803240743</v>
      </c>
      <c r="D3614">
        <v>3.4833333492279102</v>
      </c>
      <c r="E3614">
        <v>911543</v>
      </c>
      <c r="F3614">
        <v>247862</v>
      </c>
      <c r="G3614" t="s">
        <v>44</v>
      </c>
      <c r="H3614" t="s">
        <v>25</v>
      </c>
      <c r="I3614">
        <f>tbl_Fact[[#This Row],[Duration]] / 60</f>
        <v>5.805555582046517E-2</v>
      </c>
      <c r="J3614">
        <f>IF(OR(G3614="Run Time", G3614="CC (Changeover Cleaning)"), I3614, 0)</f>
        <v>0</v>
      </c>
      <c r="K3614">
        <f>IF(G3614&lt;&gt;"PM (Maintenance)", I3614, 0)</f>
        <v>5.805555582046517E-2</v>
      </c>
      <c r="L3614" s="5">
        <f>MAX(tbl_Fact[[#This Row],[TotalBiscuitsMade]],tbl_Fact[[#This Row],[GoodMadeBiscuits]])</f>
        <v>911543</v>
      </c>
      <c r="M3614" s="5">
        <f>IF(tbl_Fact[[#This Row],[Operating_Hours]]&gt;0,tbl_Fact[[#This Row],[Operating_Hours]]*51840,0)</f>
        <v>0</v>
      </c>
    </row>
    <row r="3615" spans="1:13" hidden="1" x14ac:dyDescent="0.2">
      <c r="A3615" t="s">
        <v>5</v>
      </c>
      <c r="B3615" s="1">
        <v>44404.059803240743</v>
      </c>
      <c r="C3615" s="1">
        <v>44404.060150462959</v>
      </c>
      <c r="D3615">
        <v>0.5</v>
      </c>
      <c r="E3615">
        <v>911419</v>
      </c>
      <c r="F3615">
        <v>247824</v>
      </c>
      <c r="G3615" t="s">
        <v>43</v>
      </c>
      <c r="H3615" t="s">
        <v>25</v>
      </c>
      <c r="I3615">
        <f>tbl_Fact[[#This Row],[Duration]] / 60</f>
        <v>8.3333333333333332E-3</v>
      </c>
      <c r="J3615">
        <f>IF(OR(G3615="Run Time", G3615="CC (Changeover Cleaning)"), I3615, 0)</f>
        <v>8.3333333333333332E-3</v>
      </c>
      <c r="K3615">
        <f>IF(G3615&lt;&gt;"PM (Maintenance)", I3615, 0)</f>
        <v>8.3333333333333332E-3</v>
      </c>
      <c r="L3615" s="5">
        <f>MAX(tbl_Fact[[#This Row],[TotalBiscuitsMade]],tbl_Fact[[#This Row],[GoodMadeBiscuits]])</f>
        <v>911419</v>
      </c>
      <c r="M3615" s="5">
        <f>IF(tbl_Fact[[#This Row],[Operating_Hours]]&gt;0,tbl_Fact[[#This Row],[Operating_Hours]]*51840,0)</f>
        <v>432</v>
      </c>
    </row>
    <row r="3616" spans="1:13" hidden="1" x14ac:dyDescent="0.2">
      <c r="A3616" t="s">
        <v>5</v>
      </c>
      <c r="B3616" s="1">
        <v>44404.060150462959</v>
      </c>
      <c r="C3616" s="1">
        <v>44404.060300925928</v>
      </c>
      <c r="D3616">
        <v>0.21666666865348799</v>
      </c>
      <c r="E3616">
        <v>911763</v>
      </c>
      <c r="F3616">
        <v>247901</v>
      </c>
      <c r="G3616" t="s">
        <v>44</v>
      </c>
      <c r="H3616" t="s">
        <v>25</v>
      </c>
      <c r="I3616">
        <f>tbl_Fact[[#This Row],[Duration]] / 60</f>
        <v>3.6111111442247998E-3</v>
      </c>
      <c r="J3616">
        <f>IF(OR(G3616="Run Time", G3616="CC (Changeover Cleaning)"), I3616, 0)</f>
        <v>0</v>
      </c>
      <c r="K3616">
        <f>IF(G3616&lt;&gt;"PM (Maintenance)", I3616, 0)</f>
        <v>3.6111111442247998E-3</v>
      </c>
      <c r="L3616" s="5">
        <f>MAX(tbl_Fact[[#This Row],[TotalBiscuitsMade]],tbl_Fact[[#This Row],[GoodMadeBiscuits]])</f>
        <v>911763</v>
      </c>
      <c r="M3616" s="5">
        <f>IF(tbl_Fact[[#This Row],[Operating_Hours]]&gt;0,tbl_Fact[[#This Row],[Operating_Hours]]*51840,0)</f>
        <v>0</v>
      </c>
    </row>
    <row r="3617" spans="1:13" hidden="1" x14ac:dyDescent="0.2">
      <c r="A3617" t="s">
        <v>5</v>
      </c>
      <c r="B3617" s="1">
        <v>44404.060300925928</v>
      </c>
      <c r="C3617" s="1">
        <v>44404.060358796298</v>
      </c>
      <c r="D3617">
        <v>8.3333335816860199E-2</v>
      </c>
      <c r="E3617">
        <v>911737</v>
      </c>
      <c r="F3617">
        <v>248020</v>
      </c>
      <c r="G3617" t="s">
        <v>43</v>
      </c>
      <c r="H3617" t="s">
        <v>25</v>
      </c>
      <c r="I3617">
        <f>tbl_Fact[[#This Row],[Duration]] / 60</f>
        <v>1.3888889302810033E-3</v>
      </c>
      <c r="J3617">
        <f>IF(OR(G3617="Run Time", G3617="CC (Changeover Cleaning)"), I3617, 0)</f>
        <v>1.3888889302810033E-3</v>
      </c>
      <c r="K3617">
        <f>IF(G3617&lt;&gt;"PM (Maintenance)", I3617, 0)</f>
        <v>1.3888889302810033E-3</v>
      </c>
      <c r="L3617" s="5">
        <f>MAX(tbl_Fact[[#This Row],[TotalBiscuitsMade]],tbl_Fact[[#This Row],[GoodMadeBiscuits]])</f>
        <v>911737</v>
      </c>
      <c r="M3617" s="5">
        <f>IF(tbl_Fact[[#This Row],[Operating_Hours]]&gt;0,tbl_Fact[[#This Row],[Operating_Hours]]*51840,0)</f>
        <v>72.000002145767212</v>
      </c>
    </row>
    <row r="3618" spans="1:13" hidden="1" x14ac:dyDescent="0.2">
      <c r="A3618" t="s">
        <v>5</v>
      </c>
      <c r="B3618" s="1">
        <v>44404.060358796298</v>
      </c>
      <c r="C3618" s="1">
        <v>44404.070138888892</v>
      </c>
      <c r="D3618">
        <v>14.0833330154419</v>
      </c>
      <c r="E3618">
        <v>920870</v>
      </c>
      <c r="F3618">
        <v>257281</v>
      </c>
      <c r="G3618" t="s">
        <v>44</v>
      </c>
      <c r="H3618" t="s">
        <v>25</v>
      </c>
      <c r="I3618">
        <f>tbl_Fact[[#This Row],[Duration]] / 60</f>
        <v>0.23472221692403167</v>
      </c>
      <c r="J3618">
        <f>IF(OR(G3618="Run Time", G3618="CC (Changeover Cleaning)"), I3618, 0)</f>
        <v>0</v>
      </c>
      <c r="K3618">
        <f>IF(G3618&lt;&gt;"PM (Maintenance)", I3618, 0)</f>
        <v>0.23472221692403167</v>
      </c>
      <c r="L3618" s="5">
        <f>MAX(tbl_Fact[[#This Row],[TotalBiscuitsMade]],tbl_Fact[[#This Row],[GoodMadeBiscuits]])</f>
        <v>920870</v>
      </c>
      <c r="M3618" s="5">
        <f>IF(tbl_Fact[[#This Row],[Operating_Hours]]&gt;0,tbl_Fact[[#This Row],[Operating_Hours]]*51840,0)</f>
        <v>0</v>
      </c>
    </row>
    <row r="3619" spans="1:13" hidden="1" x14ac:dyDescent="0.2">
      <c r="A3619" t="s">
        <v>11</v>
      </c>
      <c r="B3619" s="1">
        <v>44404.069097222222</v>
      </c>
      <c r="C3619" s="1">
        <v>44404.072118055556</v>
      </c>
      <c r="D3619">
        <v>4.3502831459045401</v>
      </c>
      <c r="E3619">
        <v>0</v>
      </c>
      <c r="F3619">
        <v>379</v>
      </c>
      <c r="G3619" t="s">
        <v>43</v>
      </c>
      <c r="H3619" t="s">
        <v>25</v>
      </c>
      <c r="I3619">
        <f>tbl_Fact[[#This Row],[Duration]] / 60</f>
        <v>7.2504719098408998E-2</v>
      </c>
      <c r="J3619">
        <f>IF(OR(G3619="Run Time", G3619="CC (Changeover Cleaning)"), I3619, 0)</f>
        <v>7.2504719098408998E-2</v>
      </c>
      <c r="K3619">
        <f>IF(G3619&lt;&gt;"PM (Maintenance)", I3619, 0)</f>
        <v>7.2504719098408998E-2</v>
      </c>
      <c r="L3619" s="5">
        <f>MAX(tbl_Fact[[#This Row],[TotalBiscuitsMade]],tbl_Fact[[#This Row],[GoodMadeBiscuits]])</f>
        <v>379</v>
      </c>
      <c r="M3619" s="5">
        <f>IF(tbl_Fact[[#This Row],[Operating_Hours]]&gt;0,tbl_Fact[[#This Row],[Operating_Hours]]*51840,0)</f>
        <v>3758.6446380615225</v>
      </c>
    </row>
    <row r="3620" spans="1:13" hidden="1" x14ac:dyDescent="0.2">
      <c r="A3620" t="s">
        <v>5</v>
      </c>
      <c r="B3620" s="1">
        <v>44404.070138888892</v>
      </c>
      <c r="C3620" s="1">
        <v>44404.071400462963</v>
      </c>
      <c r="D3620">
        <v>1.81666672229767</v>
      </c>
      <c r="E3620">
        <v>920949</v>
      </c>
      <c r="F3620">
        <v>257604</v>
      </c>
      <c r="G3620" t="s">
        <v>43</v>
      </c>
      <c r="H3620" t="s">
        <v>25</v>
      </c>
      <c r="I3620">
        <f>tbl_Fact[[#This Row],[Duration]] / 60</f>
        <v>3.0277778704961168E-2</v>
      </c>
      <c r="J3620">
        <f>IF(OR(G3620="Run Time", G3620="CC (Changeover Cleaning)"), I3620, 0)</f>
        <v>3.0277778704961168E-2</v>
      </c>
      <c r="K3620">
        <f>IF(G3620&lt;&gt;"PM (Maintenance)", I3620, 0)</f>
        <v>3.0277778704961168E-2</v>
      </c>
      <c r="L3620" s="5">
        <f>MAX(tbl_Fact[[#This Row],[TotalBiscuitsMade]],tbl_Fact[[#This Row],[GoodMadeBiscuits]])</f>
        <v>920949</v>
      </c>
      <c r="M3620" s="5">
        <f>IF(tbl_Fact[[#This Row],[Operating_Hours]]&gt;0,tbl_Fact[[#This Row],[Operating_Hours]]*51840,0)</f>
        <v>1569.6000480651869</v>
      </c>
    </row>
    <row r="3621" spans="1:13" hidden="1" x14ac:dyDescent="0.2">
      <c r="A3621" t="s">
        <v>5</v>
      </c>
      <c r="B3621" s="1">
        <v>44404.071400462963</v>
      </c>
      <c r="C3621" s="1">
        <v>44404.072928240741</v>
      </c>
      <c r="D3621">
        <v>2.2000000476837198</v>
      </c>
      <c r="E3621">
        <v>921989</v>
      </c>
      <c r="F3621">
        <v>258676</v>
      </c>
      <c r="G3621" t="s">
        <v>44</v>
      </c>
      <c r="H3621" t="s">
        <v>25</v>
      </c>
      <c r="I3621">
        <f>tbl_Fact[[#This Row],[Duration]] / 60</f>
        <v>3.6666667461395332E-2</v>
      </c>
      <c r="J3621">
        <f>IF(OR(G3621="Run Time", G3621="CC (Changeover Cleaning)"), I3621, 0)</f>
        <v>0</v>
      </c>
      <c r="K3621">
        <f>IF(G3621&lt;&gt;"PM (Maintenance)", I3621, 0)</f>
        <v>3.6666667461395332E-2</v>
      </c>
      <c r="L3621" s="5">
        <f>MAX(tbl_Fact[[#This Row],[TotalBiscuitsMade]],tbl_Fact[[#This Row],[GoodMadeBiscuits]])</f>
        <v>921989</v>
      </c>
      <c r="M3621" s="5">
        <f>IF(tbl_Fact[[#This Row],[Operating_Hours]]&gt;0,tbl_Fact[[#This Row],[Operating_Hours]]*51840,0)</f>
        <v>0</v>
      </c>
    </row>
    <row r="3622" spans="1:13" hidden="1" x14ac:dyDescent="0.2">
      <c r="A3622" t="s">
        <v>11</v>
      </c>
      <c r="B3622" s="1">
        <v>44404.072118055556</v>
      </c>
      <c r="C3622" s="1">
        <v>44404.095023148147</v>
      </c>
      <c r="D3622">
        <v>32.983299255371101</v>
      </c>
      <c r="E3622">
        <v>0</v>
      </c>
      <c r="F3622">
        <v>171</v>
      </c>
      <c r="G3622" t="s">
        <v>44</v>
      </c>
      <c r="H3622" t="s">
        <v>25</v>
      </c>
      <c r="I3622">
        <f>tbl_Fact[[#This Row],[Duration]] / 60</f>
        <v>0.54972165425618502</v>
      </c>
      <c r="J3622">
        <f>IF(OR(G3622="Run Time", G3622="CC (Changeover Cleaning)"), I3622, 0)</f>
        <v>0</v>
      </c>
      <c r="K3622">
        <f>IF(G3622&lt;&gt;"PM (Maintenance)", I3622, 0)</f>
        <v>0.54972165425618502</v>
      </c>
      <c r="L3622" s="5">
        <f>MAX(tbl_Fact[[#This Row],[TotalBiscuitsMade]],tbl_Fact[[#This Row],[GoodMadeBiscuits]])</f>
        <v>171</v>
      </c>
      <c r="M3622" s="5">
        <f>IF(tbl_Fact[[#This Row],[Operating_Hours]]&gt;0,tbl_Fact[[#This Row],[Operating_Hours]]*51840,0)</f>
        <v>0</v>
      </c>
    </row>
    <row r="3623" spans="1:13" hidden="1" x14ac:dyDescent="0.2">
      <c r="A3623" t="s">
        <v>5</v>
      </c>
      <c r="B3623" s="1">
        <v>44404.072928240741</v>
      </c>
      <c r="C3623" s="1">
        <v>44404.075821759259</v>
      </c>
      <c r="D3623">
        <v>4.1666665077209499</v>
      </c>
      <c r="E3623">
        <v>922254</v>
      </c>
      <c r="F3623">
        <v>258868</v>
      </c>
      <c r="G3623" t="s">
        <v>43</v>
      </c>
      <c r="H3623" t="s">
        <v>25</v>
      </c>
      <c r="I3623">
        <f>tbl_Fact[[#This Row],[Duration]] / 60</f>
        <v>6.9444441795349171E-2</v>
      </c>
      <c r="J3623">
        <f>IF(OR(G3623="Run Time", G3623="CC (Changeover Cleaning)"), I3623, 0)</f>
        <v>6.9444441795349171E-2</v>
      </c>
      <c r="K3623">
        <f>IF(G3623&lt;&gt;"PM (Maintenance)", I3623, 0)</f>
        <v>6.9444441795349171E-2</v>
      </c>
      <c r="L3623" s="5">
        <f>MAX(tbl_Fact[[#This Row],[TotalBiscuitsMade]],tbl_Fact[[#This Row],[GoodMadeBiscuits]])</f>
        <v>922254</v>
      </c>
      <c r="M3623" s="5">
        <f>IF(tbl_Fact[[#This Row],[Operating_Hours]]&gt;0,tbl_Fact[[#This Row],[Operating_Hours]]*51840,0)</f>
        <v>3599.9998626709012</v>
      </c>
    </row>
    <row r="3624" spans="1:13" hidden="1" x14ac:dyDescent="0.2">
      <c r="A3624" t="s">
        <v>5</v>
      </c>
      <c r="B3624" s="1">
        <v>44404.075821759259</v>
      </c>
      <c r="C3624" s="1">
        <v>44404.083749999998</v>
      </c>
      <c r="D3624">
        <v>11.4166669845581</v>
      </c>
      <c r="E3624">
        <v>930038</v>
      </c>
      <c r="F3624">
        <v>266676</v>
      </c>
      <c r="G3624" t="s">
        <v>44</v>
      </c>
      <c r="H3624" t="s">
        <v>25</v>
      </c>
      <c r="I3624">
        <f>tbl_Fact[[#This Row],[Duration]] / 60</f>
        <v>0.19027778307596835</v>
      </c>
      <c r="J3624">
        <f>IF(OR(G3624="Run Time", G3624="CC (Changeover Cleaning)"), I3624, 0)</f>
        <v>0</v>
      </c>
      <c r="K3624">
        <f>IF(G3624&lt;&gt;"PM (Maintenance)", I3624, 0)</f>
        <v>0.19027778307596835</v>
      </c>
      <c r="L3624" s="5">
        <f>MAX(tbl_Fact[[#This Row],[TotalBiscuitsMade]],tbl_Fact[[#This Row],[GoodMadeBiscuits]])</f>
        <v>930038</v>
      </c>
      <c r="M3624" s="5">
        <f>IF(tbl_Fact[[#This Row],[Operating_Hours]]&gt;0,tbl_Fact[[#This Row],[Operating_Hours]]*51840,0)</f>
        <v>0</v>
      </c>
    </row>
    <row r="3625" spans="1:13" hidden="1" x14ac:dyDescent="0.2">
      <c r="A3625" t="s">
        <v>5</v>
      </c>
      <c r="B3625" s="1">
        <v>44404.083749999998</v>
      </c>
      <c r="C3625" s="1">
        <v>44404.086388888885</v>
      </c>
      <c r="D3625">
        <v>3.7999999523162802</v>
      </c>
      <c r="E3625">
        <v>930423</v>
      </c>
      <c r="F3625">
        <v>266574</v>
      </c>
      <c r="G3625" t="s">
        <v>43</v>
      </c>
      <c r="H3625" t="s">
        <v>25</v>
      </c>
      <c r="I3625">
        <f>tbl_Fact[[#This Row],[Duration]] / 60</f>
        <v>6.3333332538604667E-2</v>
      </c>
      <c r="J3625">
        <f>IF(OR(G3625="Run Time", G3625="CC (Changeover Cleaning)"), I3625, 0)</f>
        <v>6.3333332538604667E-2</v>
      </c>
      <c r="K3625">
        <f>IF(G3625&lt;&gt;"PM (Maintenance)", I3625, 0)</f>
        <v>6.3333332538604667E-2</v>
      </c>
      <c r="L3625" s="5">
        <f>MAX(tbl_Fact[[#This Row],[TotalBiscuitsMade]],tbl_Fact[[#This Row],[GoodMadeBiscuits]])</f>
        <v>930423</v>
      </c>
      <c r="M3625" s="5">
        <f>IF(tbl_Fact[[#This Row],[Operating_Hours]]&gt;0,tbl_Fact[[#This Row],[Operating_Hours]]*51840,0)</f>
        <v>3283.1999588012659</v>
      </c>
    </row>
    <row r="3626" spans="1:13" hidden="1" x14ac:dyDescent="0.2">
      <c r="A3626" t="s">
        <v>5</v>
      </c>
      <c r="B3626" s="1">
        <v>44404.086388888885</v>
      </c>
      <c r="C3626" s="1">
        <v>44404.100069444445</v>
      </c>
      <c r="D3626">
        <v>19.700000762939499</v>
      </c>
      <c r="E3626">
        <v>943005</v>
      </c>
      <c r="F3626">
        <v>279416</v>
      </c>
      <c r="G3626" t="s">
        <v>44</v>
      </c>
      <c r="H3626" t="s">
        <v>25</v>
      </c>
      <c r="I3626">
        <f>tbl_Fact[[#This Row],[Duration]] / 60</f>
        <v>0.32833334604899167</v>
      </c>
      <c r="J3626">
        <f>IF(OR(G3626="Run Time", G3626="CC (Changeover Cleaning)"), I3626, 0)</f>
        <v>0</v>
      </c>
      <c r="K3626">
        <f>IF(G3626&lt;&gt;"PM (Maintenance)", I3626, 0)</f>
        <v>0.32833334604899167</v>
      </c>
      <c r="L3626" s="5">
        <f>MAX(tbl_Fact[[#This Row],[TotalBiscuitsMade]],tbl_Fact[[#This Row],[GoodMadeBiscuits]])</f>
        <v>943005</v>
      </c>
      <c r="M3626" s="5">
        <f>IF(tbl_Fact[[#This Row],[Operating_Hours]]&gt;0,tbl_Fact[[#This Row],[Operating_Hours]]*51840,0)</f>
        <v>0</v>
      </c>
    </row>
    <row r="3627" spans="1:13" hidden="1" x14ac:dyDescent="0.2">
      <c r="A3627" t="s">
        <v>11</v>
      </c>
      <c r="B3627" s="1">
        <v>44404.095023148147</v>
      </c>
      <c r="C3627" s="1">
        <v>44404.098402777781</v>
      </c>
      <c r="D3627">
        <v>4.8583664894104004</v>
      </c>
      <c r="E3627">
        <v>0</v>
      </c>
      <c r="F3627">
        <v>424</v>
      </c>
      <c r="G3627" t="s">
        <v>43</v>
      </c>
      <c r="H3627" t="s">
        <v>25</v>
      </c>
      <c r="I3627">
        <f>tbl_Fact[[#This Row],[Duration]] / 60</f>
        <v>8.0972774823506677E-2</v>
      </c>
      <c r="J3627">
        <f>IF(OR(G3627="Run Time", G3627="CC (Changeover Cleaning)"), I3627, 0)</f>
        <v>8.0972774823506677E-2</v>
      </c>
      <c r="K3627">
        <f>IF(G3627&lt;&gt;"PM (Maintenance)", I3627, 0)</f>
        <v>8.0972774823506677E-2</v>
      </c>
      <c r="L3627" s="5">
        <f>MAX(tbl_Fact[[#This Row],[TotalBiscuitsMade]],tbl_Fact[[#This Row],[GoodMadeBiscuits]])</f>
        <v>424</v>
      </c>
      <c r="M3627" s="5">
        <f>IF(tbl_Fact[[#This Row],[Operating_Hours]]&gt;0,tbl_Fact[[#This Row],[Operating_Hours]]*51840,0)</f>
        <v>4197.6286468505859</v>
      </c>
    </row>
    <row r="3628" spans="1:13" hidden="1" x14ac:dyDescent="0.2">
      <c r="A3628" t="s">
        <v>11</v>
      </c>
      <c r="B3628" s="1">
        <v>44404.098402777781</v>
      </c>
      <c r="C3628" s="1">
        <v>44404.589363425926</v>
      </c>
      <c r="D3628">
        <v>706.98162841796898</v>
      </c>
      <c r="E3628">
        <v>0</v>
      </c>
      <c r="F3628">
        <v>220</v>
      </c>
      <c r="G3628" t="s">
        <v>44</v>
      </c>
      <c r="H3628" t="s">
        <v>26</v>
      </c>
      <c r="I3628">
        <f>tbl_Fact[[#This Row],[Duration]] / 60</f>
        <v>11.783027140299483</v>
      </c>
      <c r="J3628">
        <f>IF(OR(G3628="Run Time", G3628="CC (Changeover Cleaning)"), I3628, 0)</f>
        <v>0</v>
      </c>
      <c r="K3628">
        <f>IF(G3628&lt;&gt;"PM (Maintenance)", I3628, 0)</f>
        <v>11.783027140299483</v>
      </c>
      <c r="L3628" s="5">
        <f>MAX(tbl_Fact[[#This Row],[TotalBiscuitsMade]],tbl_Fact[[#This Row],[GoodMadeBiscuits]])</f>
        <v>220</v>
      </c>
      <c r="M3628" s="5">
        <f>IF(tbl_Fact[[#This Row],[Operating_Hours]]&gt;0,tbl_Fact[[#This Row],[Operating_Hours]]*51840,0)</f>
        <v>0</v>
      </c>
    </row>
    <row r="3629" spans="1:13" hidden="1" x14ac:dyDescent="0.2">
      <c r="A3629" t="s">
        <v>5</v>
      </c>
      <c r="B3629" s="1">
        <v>44404.100069444445</v>
      </c>
      <c r="C3629" s="1">
        <v>44404.100787037038</v>
      </c>
      <c r="D3629">
        <v>1.0333333015441899</v>
      </c>
      <c r="E3629">
        <v>943024</v>
      </c>
      <c r="F3629">
        <v>279421</v>
      </c>
      <c r="G3629" t="s">
        <v>43</v>
      </c>
      <c r="H3629" t="s">
        <v>25</v>
      </c>
      <c r="I3629">
        <f>tbl_Fact[[#This Row],[Duration]] / 60</f>
        <v>1.7222221692403165E-2</v>
      </c>
      <c r="J3629">
        <f>IF(OR(G3629="Run Time", G3629="CC (Changeover Cleaning)"), I3629, 0)</f>
        <v>1.7222221692403165E-2</v>
      </c>
      <c r="K3629">
        <f>IF(G3629&lt;&gt;"PM (Maintenance)", I3629, 0)</f>
        <v>1.7222221692403165E-2</v>
      </c>
      <c r="L3629" s="5">
        <f>MAX(tbl_Fact[[#This Row],[TotalBiscuitsMade]],tbl_Fact[[#This Row],[GoodMadeBiscuits]])</f>
        <v>943024</v>
      </c>
      <c r="M3629" s="5">
        <f>IF(tbl_Fact[[#This Row],[Operating_Hours]]&gt;0,tbl_Fact[[#This Row],[Operating_Hours]]*51840,0)</f>
        <v>892.79997253418014</v>
      </c>
    </row>
    <row r="3630" spans="1:13" hidden="1" x14ac:dyDescent="0.2">
      <c r="A3630" t="s">
        <v>5</v>
      </c>
      <c r="B3630" s="1">
        <v>44404.100787037038</v>
      </c>
      <c r="C3630" s="1">
        <v>44404.11173611111</v>
      </c>
      <c r="D3630">
        <v>15.7666664123535</v>
      </c>
      <c r="E3630">
        <v>953147</v>
      </c>
      <c r="F3630">
        <v>289767</v>
      </c>
      <c r="G3630" t="s">
        <v>44</v>
      </c>
      <c r="H3630" t="s">
        <v>25</v>
      </c>
      <c r="I3630">
        <f>tbl_Fact[[#This Row],[Duration]] / 60</f>
        <v>0.26277777353922499</v>
      </c>
      <c r="J3630">
        <f>IF(OR(G3630="Run Time", G3630="CC (Changeover Cleaning)"), I3630, 0)</f>
        <v>0</v>
      </c>
      <c r="K3630">
        <f>IF(G3630&lt;&gt;"PM (Maintenance)", I3630, 0)</f>
        <v>0.26277777353922499</v>
      </c>
      <c r="L3630" s="5">
        <f>MAX(tbl_Fact[[#This Row],[TotalBiscuitsMade]],tbl_Fact[[#This Row],[GoodMadeBiscuits]])</f>
        <v>953147</v>
      </c>
      <c r="M3630" s="5">
        <f>IF(tbl_Fact[[#This Row],[Operating_Hours]]&gt;0,tbl_Fact[[#This Row],[Operating_Hours]]*51840,0)</f>
        <v>0</v>
      </c>
    </row>
    <row r="3631" spans="1:13" hidden="1" x14ac:dyDescent="0.2">
      <c r="A3631" t="s">
        <v>5</v>
      </c>
      <c r="B3631" s="1">
        <v>44404.11173611111</v>
      </c>
      <c r="C3631" s="1">
        <v>44404.113020833334</v>
      </c>
      <c r="D3631">
        <v>1.8500000238418599</v>
      </c>
      <c r="E3631">
        <v>953105</v>
      </c>
      <c r="F3631">
        <v>289896</v>
      </c>
      <c r="G3631" t="s">
        <v>43</v>
      </c>
      <c r="H3631" t="s">
        <v>25</v>
      </c>
      <c r="I3631">
        <f>tbl_Fact[[#This Row],[Duration]] / 60</f>
        <v>3.0833333730697667E-2</v>
      </c>
      <c r="J3631">
        <f>IF(OR(G3631="Run Time", G3631="CC (Changeover Cleaning)"), I3631, 0)</f>
        <v>3.0833333730697667E-2</v>
      </c>
      <c r="K3631">
        <f>IF(G3631&lt;&gt;"PM (Maintenance)", I3631, 0)</f>
        <v>3.0833333730697667E-2</v>
      </c>
      <c r="L3631" s="5">
        <f>MAX(tbl_Fact[[#This Row],[TotalBiscuitsMade]],tbl_Fact[[#This Row],[GoodMadeBiscuits]])</f>
        <v>953105</v>
      </c>
      <c r="M3631" s="5">
        <f>IF(tbl_Fact[[#This Row],[Operating_Hours]]&gt;0,tbl_Fact[[#This Row],[Operating_Hours]]*51840,0)</f>
        <v>1598.4000205993671</v>
      </c>
    </row>
    <row r="3632" spans="1:13" hidden="1" x14ac:dyDescent="0.2">
      <c r="A3632" t="s">
        <v>5</v>
      </c>
      <c r="B3632" s="1">
        <v>44404.113020833334</v>
      </c>
      <c r="C3632" s="1">
        <v>44404.113043981481</v>
      </c>
      <c r="D3632">
        <v>3.3333335071802098E-2</v>
      </c>
      <c r="E3632">
        <v>953294</v>
      </c>
      <c r="F3632">
        <v>289615</v>
      </c>
      <c r="G3632" t="s">
        <v>44</v>
      </c>
      <c r="H3632" t="s">
        <v>25</v>
      </c>
      <c r="I3632">
        <f>tbl_Fact[[#This Row],[Duration]] / 60</f>
        <v>5.5555558453003495E-4</v>
      </c>
      <c r="J3632">
        <f>IF(OR(G3632="Run Time", G3632="CC (Changeover Cleaning)"), I3632, 0)</f>
        <v>0</v>
      </c>
      <c r="K3632">
        <f>IF(G3632&lt;&gt;"PM (Maintenance)", I3632, 0)</f>
        <v>5.5555558453003495E-4</v>
      </c>
      <c r="L3632" s="5">
        <f>MAX(tbl_Fact[[#This Row],[TotalBiscuitsMade]],tbl_Fact[[#This Row],[GoodMadeBiscuits]])</f>
        <v>953294</v>
      </c>
      <c r="M3632" s="5">
        <f>IF(tbl_Fact[[#This Row],[Operating_Hours]]&gt;0,tbl_Fact[[#This Row],[Operating_Hours]]*51840,0)</f>
        <v>0</v>
      </c>
    </row>
    <row r="3633" spans="1:13" hidden="1" x14ac:dyDescent="0.2">
      <c r="A3633" t="s">
        <v>5</v>
      </c>
      <c r="B3633" s="1">
        <v>44404.113043981481</v>
      </c>
      <c r="C3633" s="1">
        <v>44404.113263888888</v>
      </c>
      <c r="D3633">
        <v>0.31666666269302401</v>
      </c>
      <c r="E3633">
        <v>953236</v>
      </c>
      <c r="F3633">
        <v>289782</v>
      </c>
      <c r="G3633" t="s">
        <v>43</v>
      </c>
      <c r="H3633" t="s">
        <v>25</v>
      </c>
      <c r="I3633">
        <f>tbl_Fact[[#This Row],[Duration]] / 60</f>
        <v>5.2777777115504002E-3</v>
      </c>
      <c r="J3633">
        <f>IF(OR(G3633="Run Time", G3633="CC (Changeover Cleaning)"), I3633, 0)</f>
        <v>5.2777777115504002E-3</v>
      </c>
      <c r="K3633">
        <f>IF(G3633&lt;&gt;"PM (Maintenance)", I3633, 0)</f>
        <v>5.2777777115504002E-3</v>
      </c>
      <c r="L3633" s="5">
        <f>MAX(tbl_Fact[[#This Row],[TotalBiscuitsMade]],tbl_Fact[[#This Row],[GoodMadeBiscuits]])</f>
        <v>953236</v>
      </c>
      <c r="M3633" s="5">
        <f>IF(tbl_Fact[[#This Row],[Operating_Hours]]&gt;0,tbl_Fact[[#This Row],[Operating_Hours]]*51840,0)</f>
        <v>273.59999656677275</v>
      </c>
    </row>
    <row r="3634" spans="1:13" hidden="1" x14ac:dyDescent="0.2">
      <c r="A3634" t="s">
        <v>5</v>
      </c>
      <c r="B3634" s="1">
        <v>44404.113263888888</v>
      </c>
      <c r="C3634" s="1">
        <v>44404.113298611112</v>
      </c>
      <c r="D3634">
        <v>5.0000000745058101E-2</v>
      </c>
      <c r="E3634">
        <v>953206</v>
      </c>
      <c r="F3634">
        <v>289697</v>
      </c>
      <c r="G3634" t="s">
        <v>44</v>
      </c>
      <c r="H3634" t="s">
        <v>25</v>
      </c>
      <c r="I3634">
        <f>tbl_Fact[[#This Row],[Duration]] / 60</f>
        <v>8.3333334575096834E-4</v>
      </c>
      <c r="J3634">
        <f>IF(OR(G3634="Run Time", G3634="CC (Changeover Cleaning)"), I3634, 0)</f>
        <v>0</v>
      </c>
      <c r="K3634">
        <f>IF(G3634&lt;&gt;"PM (Maintenance)", I3634, 0)</f>
        <v>8.3333334575096834E-4</v>
      </c>
      <c r="L3634" s="5">
        <f>MAX(tbl_Fact[[#This Row],[TotalBiscuitsMade]],tbl_Fact[[#This Row],[GoodMadeBiscuits]])</f>
        <v>953206</v>
      </c>
      <c r="M3634" s="5">
        <f>IF(tbl_Fact[[#This Row],[Operating_Hours]]&gt;0,tbl_Fact[[#This Row],[Operating_Hours]]*51840,0)</f>
        <v>0</v>
      </c>
    </row>
    <row r="3635" spans="1:13" hidden="1" x14ac:dyDescent="0.2">
      <c r="A3635" t="s">
        <v>5</v>
      </c>
      <c r="B3635" s="1">
        <v>44404.113298611112</v>
      </c>
      <c r="C3635" s="1">
        <v>44404.114432870374</v>
      </c>
      <c r="D3635">
        <v>1.63333332538605</v>
      </c>
      <c r="E3635">
        <v>953590</v>
      </c>
      <c r="F3635">
        <v>289566</v>
      </c>
      <c r="G3635" t="s">
        <v>43</v>
      </c>
      <c r="H3635" t="s">
        <v>25</v>
      </c>
      <c r="I3635">
        <f>tbl_Fact[[#This Row],[Duration]] / 60</f>
        <v>2.72222220897675E-2</v>
      </c>
      <c r="J3635">
        <f>IF(OR(G3635="Run Time", G3635="CC (Changeover Cleaning)"), I3635, 0)</f>
        <v>2.72222220897675E-2</v>
      </c>
      <c r="K3635">
        <f>IF(G3635&lt;&gt;"PM (Maintenance)", I3635, 0)</f>
        <v>2.72222220897675E-2</v>
      </c>
      <c r="L3635" s="5">
        <f>MAX(tbl_Fact[[#This Row],[TotalBiscuitsMade]],tbl_Fact[[#This Row],[GoodMadeBiscuits]])</f>
        <v>953590</v>
      </c>
      <c r="M3635" s="5">
        <f>IF(tbl_Fact[[#This Row],[Operating_Hours]]&gt;0,tbl_Fact[[#This Row],[Operating_Hours]]*51840,0)</f>
        <v>1411.1999931335472</v>
      </c>
    </row>
    <row r="3636" spans="1:13" hidden="1" x14ac:dyDescent="0.2">
      <c r="A3636" t="s">
        <v>5</v>
      </c>
      <c r="B3636" s="1">
        <v>44404.114432870374</v>
      </c>
      <c r="C3636" s="1">
        <v>44404.117407407408</v>
      </c>
      <c r="D3636">
        <v>4.2833333015441903</v>
      </c>
      <c r="E3636">
        <v>956315</v>
      </c>
      <c r="F3636">
        <v>292737</v>
      </c>
      <c r="G3636" t="s">
        <v>44</v>
      </c>
      <c r="H3636" t="s">
        <v>25</v>
      </c>
      <c r="I3636">
        <f>tbl_Fact[[#This Row],[Duration]] / 60</f>
        <v>7.1388888359069841E-2</v>
      </c>
      <c r="J3636">
        <f>IF(OR(G3636="Run Time", G3636="CC (Changeover Cleaning)"), I3636, 0)</f>
        <v>0</v>
      </c>
      <c r="K3636">
        <f>IF(G3636&lt;&gt;"PM (Maintenance)", I3636, 0)</f>
        <v>7.1388888359069841E-2</v>
      </c>
      <c r="L3636" s="5">
        <f>MAX(tbl_Fact[[#This Row],[TotalBiscuitsMade]],tbl_Fact[[#This Row],[GoodMadeBiscuits]])</f>
        <v>956315</v>
      </c>
      <c r="M3636" s="5">
        <f>IF(tbl_Fact[[#This Row],[Operating_Hours]]&gt;0,tbl_Fact[[#This Row],[Operating_Hours]]*51840,0)</f>
        <v>0</v>
      </c>
    </row>
    <row r="3637" spans="1:13" hidden="1" x14ac:dyDescent="0.2">
      <c r="A3637" t="s">
        <v>5</v>
      </c>
      <c r="B3637" s="1">
        <v>44404.117407407408</v>
      </c>
      <c r="C3637" s="1">
        <v>44404.118877314817</v>
      </c>
      <c r="D3637">
        <v>2.11666655540466</v>
      </c>
      <c r="E3637">
        <v>956185</v>
      </c>
      <c r="F3637">
        <v>292569</v>
      </c>
      <c r="G3637" t="s">
        <v>43</v>
      </c>
      <c r="H3637" t="s">
        <v>25</v>
      </c>
      <c r="I3637">
        <f>tbl_Fact[[#This Row],[Duration]] / 60</f>
        <v>3.5277775923410998E-2</v>
      </c>
      <c r="J3637">
        <f>IF(OR(G3637="Run Time", G3637="CC (Changeover Cleaning)"), I3637, 0)</f>
        <v>3.5277775923410998E-2</v>
      </c>
      <c r="K3637">
        <f>IF(G3637&lt;&gt;"PM (Maintenance)", I3637, 0)</f>
        <v>3.5277775923410998E-2</v>
      </c>
      <c r="L3637" s="5">
        <f>MAX(tbl_Fact[[#This Row],[TotalBiscuitsMade]],tbl_Fact[[#This Row],[GoodMadeBiscuits]])</f>
        <v>956185</v>
      </c>
      <c r="M3637" s="5">
        <f>IF(tbl_Fact[[#This Row],[Operating_Hours]]&gt;0,tbl_Fact[[#This Row],[Operating_Hours]]*51840,0)</f>
        <v>1828.7999038696262</v>
      </c>
    </row>
    <row r="3638" spans="1:13" hidden="1" x14ac:dyDescent="0.2">
      <c r="A3638" t="s">
        <v>5</v>
      </c>
      <c r="B3638" s="1">
        <v>44404.118877314817</v>
      </c>
      <c r="C3638" s="1">
        <v>44404.121296296296</v>
      </c>
      <c r="D3638">
        <v>3.4833333492279102</v>
      </c>
      <c r="E3638">
        <v>958481</v>
      </c>
      <c r="F3638">
        <v>295023</v>
      </c>
      <c r="G3638" t="s">
        <v>44</v>
      </c>
      <c r="H3638" t="s">
        <v>25</v>
      </c>
      <c r="I3638">
        <f>tbl_Fact[[#This Row],[Duration]] / 60</f>
        <v>5.805555582046517E-2</v>
      </c>
      <c r="J3638">
        <f>IF(OR(G3638="Run Time", G3638="CC (Changeover Cleaning)"), I3638, 0)</f>
        <v>0</v>
      </c>
      <c r="K3638">
        <f>IF(G3638&lt;&gt;"PM (Maintenance)", I3638, 0)</f>
        <v>5.805555582046517E-2</v>
      </c>
      <c r="L3638" s="5">
        <f>MAX(tbl_Fact[[#This Row],[TotalBiscuitsMade]],tbl_Fact[[#This Row],[GoodMadeBiscuits]])</f>
        <v>958481</v>
      </c>
      <c r="M3638" s="5">
        <f>IF(tbl_Fact[[#This Row],[Operating_Hours]]&gt;0,tbl_Fact[[#This Row],[Operating_Hours]]*51840,0)</f>
        <v>0</v>
      </c>
    </row>
    <row r="3639" spans="1:13" hidden="1" x14ac:dyDescent="0.2">
      <c r="A3639" t="s">
        <v>5</v>
      </c>
      <c r="B3639" s="1">
        <v>44404.121296296296</v>
      </c>
      <c r="C3639" s="1">
        <v>44404.121863425928</v>
      </c>
      <c r="D3639">
        <v>0.81666666269302401</v>
      </c>
      <c r="E3639">
        <v>958408</v>
      </c>
      <c r="F3639">
        <v>294930</v>
      </c>
      <c r="G3639" t="s">
        <v>43</v>
      </c>
      <c r="H3639" t="s">
        <v>25</v>
      </c>
      <c r="I3639">
        <f>tbl_Fact[[#This Row],[Duration]] / 60</f>
        <v>1.3611111044883734E-2</v>
      </c>
      <c r="J3639">
        <f>IF(OR(G3639="Run Time", G3639="CC (Changeover Cleaning)"), I3639, 0)</f>
        <v>1.3611111044883734E-2</v>
      </c>
      <c r="K3639">
        <f>IF(G3639&lt;&gt;"PM (Maintenance)", I3639, 0)</f>
        <v>1.3611111044883734E-2</v>
      </c>
      <c r="L3639" s="5">
        <f>MAX(tbl_Fact[[#This Row],[TotalBiscuitsMade]],tbl_Fact[[#This Row],[GoodMadeBiscuits]])</f>
        <v>958408</v>
      </c>
      <c r="M3639" s="5">
        <f>IF(tbl_Fact[[#This Row],[Operating_Hours]]&gt;0,tbl_Fact[[#This Row],[Operating_Hours]]*51840,0)</f>
        <v>705.5999965667728</v>
      </c>
    </row>
    <row r="3640" spans="1:13" hidden="1" x14ac:dyDescent="0.2">
      <c r="A3640" t="s">
        <v>5</v>
      </c>
      <c r="B3640" s="1">
        <v>44404.121863425928</v>
      </c>
      <c r="C3640" s="1">
        <v>44404.125277777777</v>
      </c>
      <c r="D3640">
        <v>4.9166665077209499</v>
      </c>
      <c r="E3640">
        <v>961884</v>
      </c>
      <c r="F3640">
        <v>297950</v>
      </c>
      <c r="G3640" t="s">
        <v>44</v>
      </c>
      <c r="H3640" t="s">
        <v>25</v>
      </c>
      <c r="I3640">
        <f>tbl_Fact[[#This Row],[Duration]] / 60</f>
        <v>8.1944441795349168E-2</v>
      </c>
      <c r="J3640">
        <f>IF(OR(G3640="Run Time", G3640="CC (Changeover Cleaning)"), I3640, 0)</f>
        <v>0</v>
      </c>
      <c r="K3640">
        <f>IF(G3640&lt;&gt;"PM (Maintenance)", I3640, 0)</f>
        <v>8.1944441795349168E-2</v>
      </c>
      <c r="L3640" s="5">
        <f>MAX(tbl_Fact[[#This Row],[TotalBiscuitsMade]],tbl_Fact[[#This Row],[GoodMadeBiscuits]])</f>
        <v>961884</v>
      </c>
      <c r="M3640" s="5">
        <f>IF(tbl_Fact[[#This Row],[Operating_Hours]]&gt;0,tbl_Fact[[#This Row],[Operating_Hours]]*51840,0)</f>
        <v>0</v>
      </c>
    </row>
    <row r="3641" spans="1:13" hidden="1" x14ac:dyDescent="0.2">
      <c r="A3641" t="s">
        <v>5</v>
      </c>
      <c r="B3641" s="1">
        <v>44404.125277777777</v>
      </c>
      <c r="C3641" s="1">
        <v>44404.126099537039</v>
      </c>
      <c r="D3641">
        <v>1.18333327770233</v>
      </c>
      <c r="E3641">
        <v>961714</v>
      </c>
      <c r="F3641">
        <v>298273</v>
      </c>
      <c r="G3641" t="s">
        <v>43</v>
      </c>
      <c r="H3641" t="s">
        <v>25</v>
      </c>
      <c r="I3641">
        <f>tbl_Fact[[#This Row],[Duration]] / 60</f>
        <v>1.9722221295038832E-2</v>
      </c>
      <c r="J3641">
        <f>IF(OR(G3641="Run Time", G3641="CC (Changeover Cleaning)"), I3641, 0)</f>
        <v>1.9722221295038832E-2</v>
      </c>
      <c r="K3641">
        <f>IF(G3641&lt;&gt;"PM (Maintenance)", I3641, 0)</f>
        <v>1.9722221295038832E-2</v>
      </c>
      <c r="L3641" s="5">
        <f>MAX(tbl_Fact[[#This Row],[TotalBiscuitsMade]],tbl_Fact[[#This Row],[GoodMadeBiscuits]])</f>
        <v>961714</v>
      </c>
      <c r="M3641" s="5">
        <f>IF(tbl_Fact[[#This Row],[Operating_Hours]]&gt;0,tbl_Fact[[#This Row],[Operating_Hours]]*51840,0)</f>
        <v>1022.3999519348131</v>
      </c>
    </row>
    <row r="3642" spans="1:13" hidden="1" x14ac:dyDescent="0.2">
      <c r="A3642" t="s">
        <v>5</v>
      </c>
      <c r="B3642" s="1">
        <v>44404.126099537039</v>
      </c>
      <c r="C3642" s="1">
        <v>44404.127164351848</v>
      </c>
      <c r="D3642">
        <v>1.5333333015441899</v>
      </c>
      <c r="E3642">
        <v>0</v>
      </c>
      <c r="F3642">
        <v>298595</v>
      </c>
      <c r="G3642" t="s">
        <v>44</v>
      </c>
      <c r="H3642" t="s">
        <v>25</v>
      </c>
      <c r="I3642">
        <f>tbl_Fact[[#This Row],[Duration]] / 60</f>
        <v>2.5555555025736497E-2</v>
      </c>
      <c r="J3642">
        <f>IF(OR(G3642="Run Time", G3642="CC (Changeover Cleaning)"), I3642, 0)</f>
        <v>0</v>
      </c>
      <c r="K3642">
        <f>IF(G3642&lt;&gt;"PM (Maintenance)", I3642, 0)</f>
        <v>2.5555555025736497E-2</v>
      </c>
      <c r="L3642" s="5">
        <f>MAX(tbl_Fact[[#This Row],[TotalBiscuitsMade]],tbl_Fact[[#This Row],[GoodMadeBiscuits]])</f>
        <v>298595</v>
      </c>
      <c r="M3642" s="5">
        <f>IF(tbl_Fact[[#This Row],[Operating_Hours]]&gt;0,tbl_Fact[[#This Row],[Operating_Hours]]*51840,0)</f>
        <v>0</v>
      </c>
    </row>
    <row r="3643" spans="1:13" hidden="1" x14ac:dyDescent="0.2">
      <c r="A3643" t="s">
        <v>5</v>
      </c>
      <c r="B3643" s="1">
        <v>44404.127164351848</v>
      </c>
      <c r="C3643" s="1">
        <v>44404.151597222219</v>
      </c>
      <c r="D3643">
        <v>35.183334350585902</v>
      </c>
      <c r="E3643">
        <v>0</v>
      </c>
      <c r="F3643">
        <v>298575</v>
      </c>
      <c r="G3643" t="s">
        <v>44</v>
      </c>
      <c r="H3643" t="s">
        <v>26</v>
      </c>
      <c r="I3643">
        <f>tbl_Fact[[#This Row],[Duration]] / 60</f>
        <v>0.58638890584309833</v>
      </c>
      <c r="J3643">
        <f>IF(OR(G3643="Run Time", G3643="CC (Changeover Cleaning)"), I3643, 0)</f>
        <v>0</v>
      </c>
      <c r="K3643">
        <f>IF(G3643&lt;&gt;"PM (Maintenance)", I3643, 0)</f>
        <v>0.58638890584309833</v>
      </c>
      <c r="L3643" s="5">
        <f>MAX(tbl_Fact[[#This Row],[TotalBiscuitsMade]],tbl_Fact[[#This Row],[GoodMadeBiscuits]])</f>
        <v>298575</v>
      </c>
      <c r="M3643" s="5">
        <f>IF(tbl_Fact[[#This Row],[Operating_Hours]]&gt;0,tbl_Fact[[#This Row],[Operating_Hours]]*51840,0)</f>
        <v>0</v>
      </c>
    </row>
    <row r="3644" spans="1:13" hidden="1" x14ac:dyDescent="0.2">
      <c r="A3644" t="s">
        <v>5</v>
      </c>
      <c r="B3644" s="1">
        <v>44404.151597222219</v>
      </c>
      <c r="C3644" s="1">
        <v>44404.23951388889</v>
      </c>
      <c r="D3644">
        <v>126.59999847412099</v>
      </c>
      <c r="E3644">
        <v>0</v>
      </c>
      <c r="F3644">
        <v>298699</v>
      </c>
      <c r="G3644" t="s">
        <v>43</v>
      </c>
      <c r="H3644" t="s">
        <v>26</v>
      </c>
      <c r="I3644">
        <f>tbl_Fact[[#This Row],[Duration]] / 60</f>
        <v>2.1099999745686833</v>
      </c>
      <c r="J3644">
        <f>IF(OR(G3644="Run Time", G3644="CC (Changeover Cleaning)"), I3644, 0)</f>
        <v>2.1099999745686833</v>
      </c>
      <c r="K3644">
        <f>IF(G3644&lt;&gt;"PM (Maintenance)", I3644, 0)</f>
        <v>2.1099999745686833</v>
      </c>
      <c r="L3644" s="5">
        <f>MAX(tbl_Fact[[#This Row],[TotalBiscuitsMade]],tbl_Fact[[#This Row],[GoodMadeBiscuits]])</f>
        <v>298699</v>
      </c>
      <c r="M3644" s="5">
        <f>IF(tbl_Fact[[#This Row],[Operating_Hours]]&gt;0,tbl_Fact[[#This Row],[Operating_Hours]]*51840,0)</f>
        <v>109382.39868164054</v>
      </c>
    </row>
    <row r="3645" spans="1:13" hidden="1" x14ac:dyDescent="0.2">
      <c r="A3645" t="s">
        <v>5</v>
      </c>
      <c r="B3645" s="1">
        <v>44404.23951388889</v>
      </c>
      <c r="C3645" s="1">
        <v>44404.254953703705</v>
      </c>
      <c r="D3645">
        <v>22.233333587646499</v>
      </c>
      <c r="E3645">
        <v>0</v>
      </c>
      <c r="F3645">
        <v>435</v>
      </c>
      <c r="G3645" t="s">
        <v>44</v>
      </c>
      <c r="H3645" t="s">
        <v>26</v>
      </c>
      <c r="I3645">
        <f>tbl_Fact[[#This Row],[Duration]] / 60</f>
        <v>0.37055555979410831</v>
      </c>
      <c r="J3645">
        <f>IF(OR(G3645="Run Time", G3645="CC (Changeover Cleaning)"), I3645, 0)</f>
        <v>0</v>
      </c>
      <c r="K3645">
        <f>IF(G3645&lt;&gt;"PM (Maintenance)", I3645, 0)</f>
        <v>0.37055555979410831</v>
      </c>
      <c r="L3645" s="5">
        <f>MAX(tbl_Fact[[#This Row],[TotalBiscuitsMade]],tbl_Fact[[#This Row],[GoodMadeBiscuits]])</f>
        <v>435</v>
      </c>
      <c r="M3645" s="5">
        <f>IF(tbl_Fact[[#This Row],[Operating_Hours]]&gt;0,tbl_Fact[[#This Row],[Operating_Hours]]*51840,0)</f>
        <v>0</v>
      </c>
    </row>
    <row r="3646" spans="1:13" hidden="1" x14ac:dyDescent="0.2">
      <c r="A3646" t="s">
        <v>5</v>
      </c>
      <c r="B3646" s="1">
        <v>44404.254953703705</v>
      </c>
      <c r="C3646" s="1">
        <v>44404.272245370368</v>
      </c>
      <c r="D3646">
        <v>24.899999618530298</v>
      </c>
      <c r="E3646">
        <v>0</v>
      </c>
      <c r="F3646">
        <v>373</v>
      </c>
      <c r="G3646" t="s">
        <v>43</v>
      </c>
      <c r="H3646" t="s">
        <v>26</v>
      </c>
      <c r="I3646">
        <f>tbl_Fact[[#This Row],[Duration]] / 60</f>
        <v>0.41499999364217166</v>
      </c>
      <c r="J3646">
        <f>IF(OR(G3646="Run Time", G3646="CC (Changeover Cleaning)"), I3646, 0)</f>
        <v>0.41499999364217166</v>
      </c>
      <c r="K3646">
        <f>IF(G3646&lt;&gt;"PM (Maintenance)", I3646, 0)</f>
        <v>0.41499999364217166</v>
      </c>
      <c r="L3646" s="5">
        <f>MAX(tbl_Fact[[#This Row],[TotalBiscuitsMade]],tbl_Fact[[#This Row],[GoodMadeBiscuits]])</f>
        <v>373</v>
      </c>
      <c r="M3646" s="5">
        <f>IF(tbl_Fact[[#This Row],[Operating_Hours]]&gt;0,tbl_Fact[[#This Row],[Operating_Hours]]*51840,0)</f>
        <v>21513.599670410178</v>
      </c>
    </row>
    <row r="3647" spans="1:13" hidden="1" x14ac:dyDescent="0.2">
      <c r="A3647" t="s">
        <v>5</v>
      </c>
      <c r="B3647" s="1">
        <v>44404.272245370368</v>
      </c>
      <c r="C3647" s="1">
        <v>44404.392395833333</v>
      </c>
      <c r="D3647">
        <v>173.01666259765599</v>
      </c>
      <c r="E3647">
        <v>0</v>
      </c>
      <c r="F3647">
        <v>325</v>
      </c>
      <c r="G3647" t="s">
        <v>44</v>
      </c>
      <c r="H3647" t="s">
        <v>26</v>
      </c>
      <c r="I3647">
        <f>tbl_Fact[[#This Row],[Duration]] / 60</f>
        <v>2.8836110432942665</v>
      </c>
      <c r="J3647">
        <f>IF(OR(G3647="Run Time", G3647="CC (Changeover Cleaning)"), I3647, 0)</f>
        <v>0</v>
      </c>
      <c r="K3647">
        <f>IF(G3647&lt;&gt;"PM (Maintenance)", I3647, 0)</f>
        <v>2.8836110432942665</v>
      </c>
      <c r="L3647" s="5">
        <f>MAX(tbl_Fact[[#This Row],[TotalBiscuitsMade]],tbl_Fact[[#This Row],[GoodMadeBiscuits]])</f>
        <v>325</v>
      </c>
      <c r="M3647" s="5">
        <f>IF(tbl_Fact[[#This Row],[Operating_Hours]]&gt;0,tbl_Fact[[#This Row],[Operating_Hours]]*51840,0)</f>
        <v>0</v>
      </c>
    </row>
    <row r="3648" spans="1:13" hidden="1" x14ac:dyDescent="0.2">
      <c r="A3648" t="s">
        <v>5</v>
      </c>
      <c r="B3648" s="1">
        <v>44404.272245370368</v>
      </c>
      <c r="C3648" s="1">
        <v>44404.272245370368</v>
      </c>
      <c r="D3648">
        <v>0</v>
      </c>
      <c r="E3648">
        <v>0</v>
      </c>
      <c r="F3648">
        <v>395</v>
      </c>
      <c r="G3648" t="s">
        <v>44</v>
      </c>
      <c r="H3648" t="s">
        <v>26</v>
      </c>
      <c r="I3648">
        <f>tbl_Fact[[#This Row],[Duration]] / 60</f>
        <v>0</v>
      </c>
      <c r="J3648">
        <f>IF(OR(G3648="Run Time", G3648="CC (Changeover Cleaning)"), I3648, 0)</f>
        <v>0</v>
      </c>
      <c r="K3648">
        <f>IF(G3648&lt;&gt;"PM (Maintenance)", I3648, 0)</f>
        <v>0</v>
      </c>
      <c r="L3648" s="5">
        <f>MAX(tbl_Fact[[#This Row],[TotalBiscuitsMade]],tbl_Fact[[#This Row],[GoodMadeBiscuits]])</f>
        <v>395</v>
      </c>
      <c r="M3648" s="5">
        <f>IF(tbl_Fact[[#This Row],[Operating_Hours]]&gt;0,tbl_Fact[[#This Row],[Operating_Hours]]*51840,0)</f>
        <v>0</v>
      </c>
    </row>
    <row r="3649" spans="1:13" hidden="1" x14ac:dyDescent="0.2">
      <c r="A3649" t="s">
        <v>12</v>
      </c>
      <c r="B3649" s="1">
        <v>44404.375613425924</v>
      </c>
      <c r="C3649" s="1">
        <v>44404.378113425926</v>
      </c>
      <c r="D3649">
        <v>3.6003999710082999</v>
      </c>
      <c r="E3649">
        <v>0</v>
      </c>
      <c r="F3649">
        <v>166</v>
      </c>
      <c r="G3649" t="s">
        <v>43</v>
      </c>
      <c r="H3649" t="s">
        <v>29</v>
      </c>
      <c r="I3649">
        <f>tbl_Fact[[#This Row],[Duration]] / 60</f>
        <v>6.0006666183471662E-2</v>
      </c>
      <c r="J3649">
        <f>IF(OR(G3649="Run Time", G3649="CC (Changeover Cleaning)"), I3649, 0)</f>
        <v>6.0006666183471662E-2</v>
      </c>
      <c r="K3649">
        <f>IF(G3649&lt;&gt;"PM (Maintenance)", I3649, 0)</f>
        <v>6.0006666183471662E-2</v>
      </c>
      <c r="L3649" s="5">
        <f>MAX(tbl_Fact[[#This Row],[TotalBiscuitsMade]],tbl_Fact[[#This Row],[GoodMadeBiscuits]])</f>
        <v>166</v>
      </c>
      <c r="M3649" s="5">
        <f>IF(tbl_Fact[[#This Row],[Operating_Hours]]&gt;0,tbl_Fact[[#This Row],[Operating_Hours]]*51840,0)</f>
        <v>3110.745574951171</v>
      </c>
    </row>
    <row r="3650" spans="1:13" hidden="1" x14ac:dyDescent="0.2">
      <c r="A3650" t="s">
        <v>13</v>
      </c>
      <c r="B3650" s="1">
        <v>44404.375659722224</v>
      </c>
      <c r="C3650" s="1">
        <v>44404.378159722219</v>
      </c>
      <c r="D3650">
        <v>3.6003999710082999</v>
      </c>
      <c r="E3650">
        <v>0</v>
      </c>
      <c r="F3650">
        <v>458</v>
      </c>
      <c r="G3650" t="s">
        <v>44</v>
      </c>
      <c r="H3650" t="s">
        <v>31</v>
      </c>
      <c r="I3650">
        <f>tbl_Fact[[#This Row],[Duration]] / 60</f>
        <v>6.0006666183471662E-2</v>
      </c>
      <c r="J3650">
        <f>IF(OR(G3650="Run Time", G3650="CC (Changeover Cleaning)"), I3650, 0)</f>
        <v>0</v>
      </c>
      <c r="K3650">
        <f>IF(G3650&lt;&gt;"PM (Maintenance)", I3650, 0)</f>
        <v>6.0006666183471662E-2</v>
      </c>
      <c r="L3650" s="5">
        <f>MAX(tbl_Fact[[#This Row],[TotalBiscuitsMade]],tbl_Fact[[#This Row],[GoodMadeBiscuits]])</f>
        <v>458</v>
      </c>
      <c r="M3650" s="5">
        <f>IF(tbl_Fact[[#This Row],[Operating_Hours]]&gt;0,tbl_Fact[[#This Row],[Operating_Hours]]*51840,0)</f>
        <v>0</v>
      </c>
    </row>
    <row r="3651" spans="1:13" hidden="1" x14ac:dyDescent="0.2">
      <c r="A3651" t="s">
        <v>14</v>
      </c>
      <c r="B3651" s="1">
        <v>44404.375810185185</v>
      </c>
      <c r="C3651" s="1">
        <v>44404.377893518518</v>
      </c>
      <c r="D3651">
        <v>3.00026655197144</v>
      </c>
      <c r="E3651">
        <v>0</v>
      </c>
      <c r="F3651">
        <v>203</v>
      </c>
      <c r="G3651" t="s">
        <v>43</v>
      </c>
      <c r="H3651" t="s">
        <v>31</v>
      </c>
      <c r="I3651">
        <f>tbl_Fact[[#This Row],[Duration]] / 60</f>
        <v>5.0004442532857331E-2</v>
      </c>
      <c r="J3651">
        <f>IF(OR(G3651="Run Time", G3651="CC (Changeover Cleaning)"), I3651, 0)</f>
        <v>5.0004442532857331E-2</v>
      </c>
      <c r="K3651">
        <f>IF(G3651&lt;&gt;"PM (Maintenance)", I3651, 0)</f>
        <v>5.0004442532857331E-2</v>
      </c>
      <c r="L3651" s="5">
        <f>MAX(tbl_Fact[[#This Row],[TotalBiscuitsMade]],tbl_Fact[[#This Row],[GoodMadeBiscuits]])</f>
        <v>203</v>
      </c>
      <c r="M3651" s="5">
        <f>IF(tbl_Fact[[#This Row],[Operating_Hours]]&gt;0,tbl_Fact[[#This Row],[Operating_Hours]]*51840,0)</f>
        <v>2592.230300903324</v>
      </c>
    </row>
    <row r="3652" spans="1:13" hidden="1" x14ac:dyDescent="0.2">
      <c r="A3652" t="s">
        <v>14</v>
      </c>
      <c r="B3652" s="1">
        <v>44404.377893518518</v>
      </c>
      <c r="C3652" s="1">
        <v>44404.406863425924</v>
      </c>
      <c r="D3652">
        <v>41.716732025146499</v>
      </c>
      <c r="E3652">
        <v>0</v>
      </c>
      <c r="F3652">
        <v>147</v>
      </c>
      <c r="G3652" t="s">
        <v>43</v>
      </c>
      <c r="H3652" t="s">
        <v>29</v>
      </c>
      <c r="I3652">
        <f>tbl_Fact[[#This Row],[Duration]] / 60</f>
        <v>0.69527886708577502</v>
      </c>
      <c r="J3652">
        <f>IF(OR(G3652="Run Time", G3652="CC (Changeover Cleaning)"), I3652, 0)</f>
        <v>0.69527886708577502</v>
      </c>
      <c r="K3652">
        <f>IF(G3652&lt;&gt;"PM (Maintenance)", I3652, 0)</f>
        <v>0.69527886708577502</v>
      </c>
      <c r="L3652" s="5">
        <f>MAX(tbl_Fact[[#This Row],[TotalBiscuitsMade]],tbl_Fact[[#This Row],[GoodMadeBiscuits]])</f>
        <v>147</v>
      </c>
      <c r="M3652" s="5">
        <f>IF(tbl_Fact[[#This Row],[Operating_Hours]]&gt;0,tbl_Fact[[#This Row],[Operating_Hours]]*51840,0)</f>
        <v>36043.256469726577</v>
      </c>
    </row>
    <row r="3653" spans="1:13" hidden="1" x14ac:dyDescent="0.2">
      <c r="A3653" t="s">
        <v>12</v>
      </c>
      <c r="B3653" s="1">
        <v>44404.378113425926</v>
      </c>
      <c r="C3653" s="1">
        <v>44404.392268518517</v>
      </c>
      <c r="D3653">
        <v>20.3776664733887</v>
      </c>
      <c r="E3653">
        <v>0</v>
      </c>
      <c r="F3653">
        <v>103</v>
      </c>
      <c r="G3653" t="s">
        <v>43</v>
      </c>
      <c r="H3653" t="s">
        <v>29</v>
      </c>
      <c r="I3653">
        <f>tbl_Fact[[#This Row],[Duration]] / 60</f>
        <v>0.33962777455647836</v>
      </c>
      <c r="J3653">
        <f>IF(OR(G3653="Run Time", G3653="CC (Changeover Cleaning)"), I3653, 0)</f>
        <v>0.33962777455647836</v>
      </c>
      <c r="K3653">
        <f>IF(G3653&lt;&gt;"PM (Maintenance)", I3653, 0)</f>
        <v>0.33962777455647836</v>
      </c>
      <c r="L3653" s="5">
        <f>MAX(tbl_Fact[[#This Row],[TotalBiscuitsMade]],tbl_Fact[[#This Row],[GoodMadeBiscuits]])</f>
        <v>103</v>
      </c>
      <c r="M3653" s="5">
        <f>IF(tbl_Fact[[#This Row],[Operating_Hours]]&gt;0,tbl_Fact[[#This Row],[Operating_Hours]]*51840,0)</f>
        <v>17606.303833007838</v>
      </c>
    </row>
    <row r="3654" spans="1:13" hidden="1" x14ac:dyDescent="0.2">
      <c r="A3654" t="s">
        <v>13</v>
      </c>
      <c r="B3654" s="1">
        <v>44404.383356481485</v>
      </c>
      <c r="C3654" s="1">
        <v>44404.384479166663</v>
      </c>
      <c r="D3654">
        <v>1.6099332571029701</v>
      </c>
      <c r="E3654">
        <v>0</v>
      </c>
      <c r="F3654">
        <v>470</v>
      </c>
      <c r="G3654" t="s">
        <v>43</v>
      </c>
      <c r="H3654" t="s">
        <v>29</v>
      </c>
      <c r="I3654">
        <f>tbl_Fact[[#This Row],[Duration]] / 60</f>
        <v>2.6832220951716168E-2</v>
      </c>
      <c r="J3654">
        <f>IF(OR(G3654="Run Time", G3654="CC (Changeover Cleaning)"), I3654, 0)</f>
        <v>2.6832220951716168E-2</v>
      </c>
      <c r="K3654">
        <f>IF(G3654&lt;&gt;"PM (Maintenance)", I3654, 0)</f>
        <v>2.6832220951716168E-2</v>
      </c>
      <c r="L3654" s="5">
        <f>MAX(tbl_Fact[[#This Row],[TotalBiscuitsMade]],tbl_Fact[[#This Row],[GoodMadeBiscuits]])</f>
        <v>470</v>
      </c>
      <c r="M3654" s="5">
        <f>IF(tbl_Fact[[#This Row],[Operating_Hours]]&gt;0,tbl_Fact[[#This Row],[Operating_Hours]]*51840,0)</f>
        <v>1390.9823341369661</v>
      </c>
    </row>
    <row r="3655" spans="1:13" hidden="1" x14ac:dyDescent="0.2">
      <c r="A3655" t="s">
        <v>13</v>
      </c>
      <c r="B3655" s="1">
        <v>44404.384479166663</v>
      </c>
      <c r="C3655" s="1">
        <v>44404.472766203704</v>
      </c>
      <c r="D3655">
        <v>127.12989807128901</v>
      </c>
      <c r="E3655">
        <v>0</v>
      </c>
      <c r="F3655">
        <v>280</v>
      </c>
      <c r="G3655" t="s">
        <v>44</v>
      </c>
      <c r="H3655" t="s">
        <v>29</v>
      </c>
      <c r="I3655">
        <f>tbl_Fact[[#This Row],[Duration]] / 60</f>
        <v>2.1188316345214835</v>
      </c>
      <c r="J3655">
        <f>IF(OR(G3655="Run Time", G3655="CC (Changeover Cleaning)"), I3655, 0)</f>
        <v>0</v>
      </c>
      <c r="K3655">
        <f>IF(G3655&lt;&gt;"PM (Maintenance)", I3655, 0)</f>
        <v>2.1188316345214835</v>
      </c>
      <c r="L3655" s="5">
        <f>MAX(tbl_Fact[[#This Row],[TotalBiscuitsMade]],tbl_Fact[[#This Row],[GoodMadeBiscuits]])</f>
        <v>280</v>
      </c>
      <c r="M3655" s="5">
        <f>IF(tbl_Fact[[#This Row],[Operating_Hours]]&gt;0,tbl_Fact[[#This Row],[Operating_Hours]]*51840,0)</f>
        <v>0</v>
      </c>
    </row>
    <row r="3656" spans="1:13" hidden="1" x14ac:dyDescent="0.2">
      <c r="A3656" t="s">
        <v>12</v>
      </c>
      <c r="B3656" s="1">
        <v>44404.392268518517</v>
      </c>
      <c r="C3656" s="1">
        <v>44404.402615740742</v>
      </c>
      <c r="D3656">
        <v>14.906332969665501</v>
      </c>
      <c r="E3656">
        <v>0</v>
      </c>
      <c r="F3656">
        <v>7</v>
      </c>
      <c r="G3656" t="s">
        <v>44</v>
      </c>
      <c r="H3656" t="s">
        <v>29</v>
      </c>
      <c r="I3656">
        <f>tbl_Fact[[#This Row],[Duration]] / 60</f>
        <v>0.24843888282775833</v>
      </c>
      <c r="J3656">
        <f>IF(OR(G3656="Run Time", G3656="CC (Changeover Cleaning)"), I3656, 0)</f>
        <v>0</v>
      </c>
      <c r="K3656">
        <f>IF(G3656&lt;&gt;"PM (Maintenance)", I3656, 0)</f>
        <v>0.24843888282775833</v>
      </c>
      <c r="L3656" s="5">
        <f>MAX(tbl_Fact[[#This Row],[TotalBiscuitsMade]],tbl_Fact[[#This Row],[GoodMadeBiscuits]])</f>
        <v>7</v>
      </c>
      <c r="M3656" s="5">
        <f>IF(tbl_Fact[[#This Row],[Operating_Hours]]&gt;0,tbl_Fact[[#This Row],[Operating_Hours]]*51840,0)</f>
        <v>0</v>
      </c>
    </row>
    <row r="3657" spans="1:13" hidden="1" x14ac:dyDescent="0.2">
      <c r="A3657" t="s">
        <v>5</v>
      </c>
      <c r="B3657" s="1">
        <v>44404.392395833333</v>
      </c>
      <c r="C3657" s="1">
        <v>44404.409837962965</v>
      </c>
      <c r="D3657">
        <v>25.1166667938232</v>
      </c>
      <c r="E3657">
        <v>0</v>
      </c>
      <c r="F3657">
        <v>160</v>
      </c>
      <c r="G3657" t="s">
        <v>43</v>
      </c>
      <c r="H3657" t="s">
        <v>26</v>
      </c>
      <c r="I3657">
        <f>tbl_Fact[[#This Row],[Duration]] / 60</f>
        <v>0.41861111323038663</v>
      </c>
      <c r="J3657">
        <f>IF(OR(G3657="Run Time", G3657="CC (Changeover Cleaning)"), I3657, 0)</f>
        <v>0.41861111323038663</v>
      </c>
      <c r="K3657">
        <f>IF(G3657&lt;&gt;"PM (Maintenance)", I3657, 0)</f>
        <v>0.41861111323038663</v>
      </c>
      <c r="L3657" s="5">
        <f>MAX(tbl_Fact[[#This Row],[TotalBiscuitsMade]],tbl_Fact[[#This Row],[GoodMadeBiscuits]])</f>
        <v>160</v>
      </c>
      <c r="M3657" s="5">
        <f>IF(tbl_Fact[[#This Row],[Operating_Hours]]&gt;0,tbl_Fact[[#This Row],[Operating_Hours]]*51840,0)</f>
        <v>21700.800109863245</v>
      </c>
    </row>
    <row r="3658" spans="1:13" hidden="1" x14ac:dyDescent="0.2">
      <c r="A3658" t="s">
        <v>12</v>
      </c>
      <c r="B3658" s="1">
        <v>44404.402615740742</v>
      </c>
      <c r="C3658" s="1">
        <v>44404.402627314812</v>
      </c>
      <c r="D3658">
        <v>2.0600000396370902E-2</v>
      </c>
      <c r="E3658">
        <v>0</v>
      </c>
      <c r="F3658">
        <v>63</v>
      </c>
      <c r="G3658" t="s">
        <v>44</v>
      </c>
      <c r="H3658" t="s">
        <v>29</v>
      </c>
      <c r="I3658">
        <f>tbl_Fact[[#This Row],[Duration]] / 60</f>
        <v>3.4333333993951504E-4</v>
      </c>
      <c r="J3658">
        <f>IF(OR(G3658="Run Time", G3658="CC (Changeover Cleaning)"), I3658, 0)</f>
        <v>0</v>
      </c>
      <c r="K3658">
        <f>IF(G3658&lt;&gt;"PM (Maintenance)", I3658, 0)</f>
        <v>3.4333333993951504E-4</v>
      </c>
      <c r="L3658" s="5">
        <f>MAX(tbl_Fact[[#This Row],[TotalBiscuitsMade]],tbl_Fact[[#This Row],[GoodMadeBiscuits]])</f>
        <v>63</v>
      </c>
      <c r="M3658" s="5">
        <f>IF(tbl_Fact[[#This Row],[Operating_Hours]]&gt;0,tbl_Fact[[#This Row],[Operating_Hours]]*51840,0)</f>
        <v>0</v>
      </c>
    </row>
    <row r="3659" spans="1:13" hidden="1" x14ac:dyDescent="0.2">
      <c r="A3659" t="s">
        <v>12</v>
      </c>
      <c r="B3659" s="1">
        <v>44404.402627314812</v>
      </c>
      <c r="C3659" s="1">
        <v>44404.402650462966</v>
      </c>
      <c r="D3659">
        <v>3.4616600722074502E-2</v>
      </c>
      <c r="E3659">
        <v>0</v>
      </c>
      <c r="F3659">
        <v>121</v>
      </c>
      <c r="G3659" t="s">
        <v>43</v>
      </c>
      <c r="H3659" t="s">
        <v>29</v>
      </c>
      <c r="I3659">
        <f>tbl_Fact[[#This Row],[Duration]] / 60</f>
        <v>5.7694334536790833E-4</v>
      </c>
      <c r="J3659">
        <f>IF(OR(G3659="Run Time", G3659="CC (Changeover Cleaning)"), I3659, 0)</f>
        <v>5.7694334536790833E-4</v>
      </c>
      <c r="K3659">
        <f>IF(G3659&lt;&gt;"PM (Maintenance)", I3659, 0)</f>
        <v>5.7694334536790833E-4</v>
      </c>
      <c r="L3659" s="5">
        <f>MAX(tbl_Fact[[#This Row],[TotalBiscuitsMade]],tbl_Fact[[#This Row],[GoodMadeBiscuits]])</f>
        <v>121</v>
      </c>
      <c r="M3659" s="5">
        <f>IF(tbl_Fact[[#This Row],[Operating_Hours]]&gt;0,tbl_Fact[[#This Row],[Operating_Hours]]*51840,0)</f>
        <v>29.908743023872368</v>
      </c>
    </row>
    <row r="3660" spans="1:13" hidden="1" x14ac:dyDescent="0.2">
      <c r="A3660" t="s">
        <v>12</v>
      </c>
      <c r="B3660" s="1">
        <v>44404.402650462966</v>
      </c>
      <c r="C3660" s="1">
        <v>44404.402673611112</v>
      </c>
      <c r="D3660">
        <v>2.0333299413323399E-2</v>
      </c>
      <c r="E3660">
        <v>0</v>
      </c>
      <c r="F3660">
        <v>55</v>
      </c>
      <c r="G3660" t="s">
        <v>44</v>
      </c>
      <c r="H3660" t="s">
        <v>29</v>
      </c>
      <c r="I3660">
        <f>tbl_Fact[[#This Row],[Duration]] / 60</f>
        <v>3.3888832355538997E-4</v>
      </c>
      <c r="J3660">
        <f>IF(OR(G3660="Run Time", G3660="CC (Changeover Cleaning)"), I3660, 0)</f>
        <v>0</v>
      </c>
      <c r="K3660">
        <f>IF(G3660&lt;&gt;"PM (Maintenance)", I3660, 0)</f>
        <v>3.3888832355538997E-4</v>
      </c>
      <c r="L3660" s="5">
        <f>MAX(tbl_Fact[[#This Row],[TotalBiscuitsMade]],tbl_Fact[[#This Row],[GoodMadeBiscuits]])</f>
        <v>55</v>
      </c>
      <c r="M3660" s="5">
        <f>IF(tbl_Fact[[#This Row],[Operating_Hours]]&gt;0,tbl_Fact[[#This Row],[Operating_Hours]]*51840,0)</f>
        <v>0</v>
      </c>
    </row>
    <row r="3661" spans="1:13" hidden="1" x14ac:dyDescent="0.2">
      <c r="A3661" t="s">
        <v>12</v>
      </c>
      <c r="B3661" s="1">
        <v>44404.402673611112</v>
      </c>
      <c r="C3661" s="1">
        <v>44404.402731481481</v>
      </c>
      <c r="D3661">
        <v>9.0116597712039906E-2</v>
      </c>
      <c r="E3661">
        <v>0</v>
      </c>
      <c r="F3661">
        <v>239</v>
      </c>
      <c r="G3661" t="s">
        <v>43</v>
      </c>
      <c r="H3661" t="s">
        <v>29</v>
      </c>
      <c r="I3661">
        <f>tbl_Fact[[#This Row],[Duration]] / 60</f>
        <v>1.5019432952006651E-3</v>
      </c>
      <c r="J3661">
        <f>IF(OR(G3661="Run Time", G3661="CC (Changeover Cleaning)"), I3661, 0)</f>
        <v>1.5019432952006651E-3</v>
      </c>
      <c r="K3661">
        <f>IF(G3661&lt;&gt;"PM (Maintenance)", I3661, 0)</f>
        <v>1.5019432952006651E-3</v>
      </c>
      <c r="L3661" s="5">
        <f>MAX(tbl_Fact[[#This Row],[TotalBiscuitsMade]],tbl_Fact[[#This Row],[GoodMadeBiscuits]])</f>
        <v>239</v>
      </c>
      <c r="M3661" s="5">
        <f>IF(tbl_Fact[[#This Row],[Operating_Hours]]&gt;0,tbl_Fact[[#This Row],[Operating_Hours]]*51840,0)</f>
        <v>77.860740423202472</v>
      </c>
    </row>
    <row r="3662" spans="1:13" hidden="1" x14ac:dyDescent="0.2">
      <c r="A3662" t="s">
        <v>12</v>
      </c>
      <c r="B3662" s="1">
        <v>44404.402731481481</v>
      </c>
      <c r="C3662" s="1">
        <v>44404.402743055558</v>
      </c>
      <c r="D3662">
        <v>1.9050000235438298E-2</v>
      </c>
      <c r="E3662">
        <v>0</v>
      </c>
      <c r="F3662">
        <v>234</v>
      </c>
      <c r="G3662" t="s">
        <v>44</v>
      </c>
      <c r="H3662" t="s">
        <v>29</v>
      </c>
      <c r="I3662">
        <f>tbl_Fact[[#This Row],[Duration]] / 60</f>
        <v>3.1750000392397163E-4</v>
      </c>
      <c r="J3662">
        <f>IF(OR(G3662="Run Time", G3662="CC (Changeover Cleaning)"), I3662, 0)</f>
        <v>0</v>
      </c>
      <c r="K3662">
        <f>IF(G3662&lt;&gt;"PM (Maintenance)", I3662, 0)</f>
        <v>3.1750000392397163E-4</v>
      </c>
      <c r="L3662" s="5">
        <f>MAX(tbl_Fact[[#This Row],[TotalBiscuitsMade]],tbl_Fact[[#This Row],[GoodMadeBiscuits]])</f>
        <v>234</v>
      </c>
      <c r="M3662" s="5">
        <f>IF(tbl_Fact[[#This Row],[Operating_Hours]]&gt;0,tbl_Fact[[#This Row],[Operating_Hours]]*51840,0)</f>
        <v>0</v>
      </c>
    </row>
    <row r="3663" spans="1:13" hidden="1" x14ac:dyDescent="0.2">
      <c r="A3663" t="s">
        <v>12</v>
      </c>
      <c r="B3663" s="1">
        <v>44404.402743055558</v>
      </c>
      <c r="C3663" s="1">
        <v>44404.402777777781</v>
      </c>
      <c r="D3663">
        <v>4.0616601705551099E-2</v>
      </c>
      <c r="E3663">
        <v>0</v>
      </c>
      <c r="F3663">
        <v>283</v>
      </c>
      <c r="G3663" t="s">
        <v>43</v>
      </c>
      <c r="H3663" t="s">
        <v>29</v>
      </c>
      <c r="I3663">
        <f>tbl_Fact[[#This Row],[Duration]] / 60</f>
        <v>6.7694336175918495E-4</v>
      </c>
      <c r="J3663">
        <f>IF(OR(G3663="Run Time", G3663="CC (Changeover Cleaning)"), I3663, 0)</f>
        <v>6.7694336175918495E-4</v>
      </c>
      <c r="K3663">
        <f>IF(G3663&lt;&gt;"PM (Maintenance)", I3663, 0)</f>
        <v>6.7694336175918495E-4</v>
      </c>
      <c r="L3663" s="5">
        <f>MAX(tbl_Fact[[#This Row],[TotalBiscuitsMade]],tbl_Fact[[#This Row],[GoodMadeBiscuits]])</f>
        <v>283</v>
      </c>
      <c r="M3663" s="5">
        <f>IF(tbl_Fact[[#This Row],[Operating_Hours]]&gt;0,tbl_Fact[[#This Row],[Operating_Hours]]*51840,0)</f>
        <v>35.092743873596149</v>
      </c>
    </row>
    <row r="3664" spans="1:13" hidden="1" x14ac:dyDescent="0.2">
      <c r="A3664" t="s">
        <v>12</v>
      </c>
      <c r="B3664" s="1">
        <v>44404.402777777781</v>
      </c>
      <c r="C3664" s="1">
        <v>44404.402789351851</v>
      </c>
      <c r="D3664">
        <v>2.0050000399351099E-2</v>
      </c>
      <c r="E3664">
        <v>0</v>
      </c>
      <c r="F3664">
        <v>305</v>
      </c>
      <c r="G3664" t="s">
        <v>44</v>
      </c>
      <c r="H3664" t="s">
        <v>29</v>
      </c>
      <c r="I3664">
        <f>tbl_Fact[[#This Row],[Duration]] / 60</f>
        <v>3.3416667332251834E-4</v>
      </c>
      <c r="J3664">
        <f>IF(OR(G3664="Run Time", G3664="CC (Changeover Cleaning)"), I3664, 0)</f>
        <v>0</v>
      </c>
      <c r="K3664">
        <f>IF(G3664&lt;&gt;"PM (Maintenance)", I3664, 0)</f>
        <v>3.3416667332251834E-4</v>
      </c>
      <c r="L3664" s="5">
        <f>MAX(tbl_Fact[[#This Row],[TotalBiscuitsMade]],tbl_Fact[[#This Row],[GoodMadeBiscuits]])</f>
        <v>305</v>
      </c>
      <c r="M3664" s="5">
        <f>IF(tbl_Fact[[#This Row],[Operating_Hours]]&gt;0,tbl_Fact[[#This Row],[Operating_Hours]]*51840,0)</f>
        <v>0</v>
      </c>
    </row>
    <row r="3665" spans="1:13" hidden="1" x14ac:dyDescent="0.2">
      <c r="A3665" t="s">
        <v>12</v>
      </c>
      <c r="B3665" s="1">
        <v>44404.402789351851</v>
      </c>
      <c r="C3665" s="1">
        <v>44404.402812499997</v>
      </c>
      <c r="D3665">
        <v>3.4116599708795499E-2</v>
      </c>
      <c r="E3665">
        <v>0</v>
      </c>
      <c r="F3665">
        <v>248</v>
      </c>
      <c r="G3665" t="s">
        <v>43</v>
      </c>
      <c r="H3665" t="s">
        <v>29</v>
      </c>
      <c r="I3665">
        <f>tbl_Fact[[#This Row],[Duration]] / 60</f>
        <v>5.6860999514659163E-4</v>
      </c>
      <c r="J3665">
        <f>IF(OR(G3665="Run Time", G3665="CC (Changeover Cleaning)"), I3665, 0)</f>
        <v>5.6860999514659163E-4</v>
      </c>
      <c r="K3665">
        <f>IF(G3665&lt;&gt;"PM (Maintenance)", I3665, 0)</f>
        <v>5.6860999514659163E-4</v>
      </c>
      <c r="L3665" s="5">
        <f>MAX(tbl_Fact[[#This Row],[TotalBiscuitsMade]],tbl_Fact[[#This Row],[GoodMadeBiscuits]])</f>
        <v>248</v>
      </c>
      <c r="M3665" s="5">
        <f>IF(tbl_Fact[[#This Row],[Operating_Hours]]&gt;0,tbl_Fact[[#This Row],[Operating_Hours]]*51840,0)</f>
        <v>29.47674214839931</v>
      </c>
    </row>
    <row r="3666" spans="1:13" hidden="1" x14ac:dyDescent="0.2">
      <c r="A3666" t="s">
        <v>12</v>
      </c>
      <c r="B3666" s="1">
        <v>44404.402812499997</v>
      </c>
      <c r="C3666" s="1">
        <v>44404.402824074074</v>
      </c>
      <c r="D3666">
        <v>2.0833300426602398E-2</v>
      </c>
      <c r="E3666">
        <v>0</v>
      </c>
      <c r="F3666">
        <v>73</v>
      </c>
      <c r="G3666" t="s">
        <v>44</v>
      </c>
      <c r="H3666" t="s">
        <v>29</v>
      </c>
      <c r="I3666">
        <f>tbl_Fact[[#This Row],[Duration]] / 60</f>
        <v>3.4722167377670662E-4</v>
      </c>
      <c r="J3666">
        <f>IF(OR(G3666="Run Time", G3666="CC (Changeover Cleaning)"), I3666, 0)</f>
        <v>0</v>
      </c>
      <c r="K3666">
        <f>IF(G3666&lt;&gt;"PM (Maintenance)", I3666, 0)</f>
        <v>3.4722167377670662E-4</v>
      </c>
      <c r="L3666" s="5">
        <f>MAX(tbl_Fact[[#This Row],[TotalBiscuitsMade]],tbl_Fact[[#This Row],[GoodMadeBiscuits]])</f>
        <v>73</v>
      </c>
      <c r="M3666" s="5">
        <f>IF(tbl_Fact[[#This Row],[Operating_Hours]]&gt;0,tbl_Fact[[#This Row],[Operating_Hours]]*51840,0)</f>
        <v>0</v>
      </c>
    </row>
    <row r="3667" spans="1:13" hidden="1" x14ac:dyDescent="0.2">
      <c r="A3667" t="s">
        <v>12</v>
      </c>
      <c r="B3667" s="1">
        <v>44404.402824074074</v>
      </c>
      <c r="C3667" s="1">
        <v>44404.40284722222</v>
      </c>
      <c r="D3667">
        <v>3.4099999815225601E-2</v>
      </c>
      <c r="E3667">
        <v>0</v>
      </c>
      <c r="F3667">
        <v>222</v>
      </c>
      <c r="G3667" t="s">
        <v>43</v>
      </c>
      <c r="H3667" t="s">
        <v>29</v>
      </c>
      <c r="I3667">
        <f>tbl_Fact[[#This Row],[Duration]] / 60</f>
        <v>5.6833333025376007E-4</v>
      </c>
      <c r="J3667">
        <f>IF(OR(G3667="Run Time", G3667="CC (Changeover Cleaning)"), I3667, 0)</f>
        <v>5.6833333025376007E-4</v>
      </c>
      <c r="K3667">
        <f>IF(G3667&lt;&gt;"PM (Maintenance)", I3667, 0)</f>
        <v>5.6833333025376007E-4</v>
      </c>
      <c r="L3667" s="5">
        <f>MAX(tbl_Fact[[#This Row],[TotalBiscuitsMade]],tbl_Fact[[#This Row],[GoodMadeBiscuits]])</f>
        <v>222</v>
      </c>
      <c r="M3667" s="5">
        <f>IF(tbl_Fact[[#This Row],[Operating_Hours]]&gt;0,tbl_Fact[[#This Row],[Operating_Hours]]*51840,0)</f>
        <v>29.462399840354923</v>
      </c>
    </row>
    <row r="3668" spans="1:13" hidden="1" x14ac:dyDescent="0.2">
      <c r="A3668" t="s">
        <v>12</v>
      </c>
      <c r="B3668" s="1">
        <v>44404.40284722222</v>
      </c>
      <c r="C3668" s="1">
        <v>44404.402858796297</v>
      </c>
      <c r="D3668">
        <v>2.0066600292921101E-2</v>
      </c>
      <c r="E3668">
        <v>0</v>
      </c>
      <c r="F3668">
        <v>146</v>
      </c>
      <c r="G3668" t="s">
        <v>44</v>
      </c>
      <c r="H3668" t="s">
        <v>29</v>
      </c>
      <c r="I3668">
        <f>tbl_Fact[[#This Row],[Duration]] / 60</f>
        <v>3.3444333821535169E-4</v>
      </c>
      <c r="J3668">
        <f>IF(OR(G3668="Run Time", G3668="CC (Changeover Cleaning)"), I3668, 0)</f>
        <v>0</v>
      </c>
      <c r="K3668">
        <f>IF(G3668&lt;&gt;"PM (Maintenance)", I3668, 0)</f>
        <v>3.3444333821535169E-4</v>
      </c>
      <c r="L3668" s="5">
        <f>MAX(tbl_Fact[[#This Row],[TotalBiscuitsMade]],tbl_Fact[[#This Row],[GoodMadeBiscuits]])</f>
        <v>146</v>
      </c>
      <c r="M3668" s="5">
        <f>IF(tbl_Fact[[#This Row],[Operating_Hours]]&gt;0,tbl_Fact[[#This Row],[Operating_Hours]]*51840,0)</f>
        <v>0</v>
      </c>
    </row>
    <row r="3669" spans="1:13" hidden="1" x14ac:dyDescent="0.2">
      <c r="A3669" t="s">
        <v>12</v>
      </c>
      <c r="B3669" s="1">
        <v>44404.402858796297</v>
      </c>
      <c r="C3669" s="1">
        <v>44404.40289351852</v>
      </c>
      <c r="D3669">
        <v>3.6716599017381703E-2</v>
      </c>
      <c r="E3669">
        <v>0</v>
      </c>
      <c r="F3669">
        <v>322</v>
      </c>
      <c r="G3669" t="s">
        <v>43</v>
      </c>
      <c r="H3669" t="s">
        <v>29</v>
      </c>
      <c r="I3669">
        <f>tbl_Fact[[#This Row],[Duration]] / 60</f>
        <v>6.1194331695636176E-4</v>
      </c>
      <c r="J3669">
        <f>IF(OR(G3669="Run Time", G3669="CC (Changeover Cleaning)"), I3669, 0)</f>
        <v>6.1194331695636176E-4</v>
      </c>
      <c r="K3669">
        <f>IF(G3669&lt;&gt;"PM (Maintenance)", I3669, 0)</f>
        <v>6.1194331695636176E-4</v>
      </c>
      <c r="L3669" s="5">
        <f>MAX(tbl_Fact[[#This Row],[TotalBiscuitsMade]],tbl_Fact[[#This Row],[GoodMadeBiscuits]])</f>
        <v>322</v>
      </c>
      <c r="M3669" s="5">
        <f>IF(tbl_Fact[[#This Row],[Operating_Hours]]&gt;0,tbl_Fact[[#This Row],[Operating_Hours]]*51840,0)</f>
        <v>31.723141551017793</v>
      </c>
    </row>
    <row r="3670" spans="1:13" hidden="1" x14ac:dyDescent="0.2">
      <c r="A3670" t="s">
        <v>12</v>
      </c>
      <c r="B3670" s="1">
        <v>44404.40289351852</v>
      </c>
      <c r="C3670" s="1">
        <v>44404.402905092589</v>
      </c>
      <c r="D3670">
        <v>1.87832992523909E-2</v>
      </c>
      <c r="E3670">
        <v>0</v>
      </c>
      <c r="F3670">
        <v>481</v>
      </c>
      <c r="G3670" t="s">
        <v>44</v>
      </c>
      <c r="H3670" t="s">
        <v>29</v>
      </c>
      <c r="I3670">
        <f>tbl_Fact[[#This Row],[Duration]] / 60</f>
        <v>3.1305498753984835E-4</v>
      </c>
      <c r="J3670">
        <f>IF(OR(G3670="Run Time", G3670="CC (Changeover Cleaning)"), I3670, 0)</f>
        <v>0</v>
      </c>
      <c r="K3670">
        <f>IF(G3670&lt;&gt;"PM (Maintenance)", I3670, 0)</f>
        <v>3.1305498753984835E-4</v>
      </c>
      <c r="L3670" s="5">
        <f>MAX(tbl_Fact[[#This Row],[TotalBiscuitsMade]],tbl_Fact[[#This Row],[GoodMadeBiscuits]])</f>
        <v>481</v>
      </c>
      <c r="M3670" s="5">
        <f>IF(tbl_Fact[[#This Row],[Operating_Hours]]&gt;0,tbl_Fact[[#This Row],[Operating_Hours]]*51840,0)</f>
        <v>0</v>
      </c>
    </row>
    <row r="3671" spans="1:13" hidden="1" x14ac:dyDescent="0.2">
      <c r="A3671" t="s">
        <v>12</v>
      </c>
      <c r="B3671" s="1">
        <v>44404.402905092589</v>
      </c>
      <c r="C3671" s="1">
        <v>44404.402928240743</v>
      </c>
      <c r="D3671">
        <v>3.4883301705122001E-2</v>
      </c>
      <c r="E3671">
        <v>0</v>
      </c>
      <c r="F3671">
        <v>191</v>
      </c>
      <c r="G3671" t="s">
        <v>43</v>
      </c>
      <c r="H3671" t="s">
        <v>29</v>
      </c>
      <c r="I3671">
        <f>tbl_Fact[[#This Row],[Duration]] / 60</f>
        <v>5.8138836175203334E-4</v>
      </c>
      <c r="J3671">
        <f>IF(OR(G3671="Run Time", G3671="CC (Changeover Cleaning)"), I3671, 0)</f>
        <v>5.8138836175203334E-4</v>
      </c>
      <c r="K3671">
        <f>IF(G3671&lt;&gt;"PM (Maintenance)", I3671, 0)</f>
        <v>5.8138836175203334E-4</v>
      </c>
      <c r="L3671" s="5">
        <f>MAX(tbl_Fact[[#This Row],[TotalBiscuitsMade]],tbl_Fact[[#This Row],[GoodMadeBiscuits]])</f>
        <v>191</v>
      </c>
      <c r="M3671" s="5">
        <f>IF(tbl_Fact[[#This Row],[Operating_Hours]]&gt;0,tbl_Fact[[#This Row],[Operating_Hours]]*51840,0)</f>
        <v>30.13917267322541</v>
      </c>
    </row>
    <row r="3672" spans="1:13" hidden="1" x14ac:dyDescent="0.2">
      <c r="A3672" t="s">
        <v>12</v>
      </c>
      <c r="B3672" s="1">
        <v>44404.402928240743</v>
      </c>
      <c r="C3672" s="1">
        <v>44404.402939814812</v>
      </c>
      <c r="D3672">
        <v>2.0833300426602398E-2</v>
      </c>
      <c r="E3672">
        <v>0</v>
      </c>
      <c r="F3672">
        <v>203</v>
      </c>
      <c r="G3672" t="s">
        <v>44</v>
      </c>
      <c r="H3672" t="s">
        <v>29</v>
      </c>
      <c r="I3672">
        <f>tbl_Fact[[#This Row],[Duration]] / 60</f>
        <v>3.4722167377670662E-4</v>
      </c>
      <c r="J3672">
        <f>IF(OR(G3672="Run Time", G3672="CC (Changeover Cleaning)"), I3672, 0)</f>
        <v>0</v>
      </c>
      <c r="K3672">
        <f>IF(G3672&lt;&gt;"PM (Maintenance)", I3672, 0)</f>
        <v>3.4722167377670662E-4</v>
      </c>
      <c r="L3672" s="5">
        <f>MAX(tbl_Fact[[#This Row],[TotalBiscuitsMade]],tbl_Fact[[#This Row],[GoodMadeBiscuits]])</f>
        <v>203</v>
      </c>
      <c r="M3672" s="5">
        <f>IF(tbl_Fact[[#This Row],[Operating_Hours]]&gt;0,tbl_Fact[[#This Row],[Operating_Hours]]*51840,0)</f>
        <v>0</v>
      </c>
    </row>
    <row r="3673" spans="1:13" hidden="1" x14ac:dyDescent="0.2">
      <c r="A3673" t="s">
        <v>12</v>
      </c>
      <c r="B3673" s="1">
        <v>44404.402939814812</v>
      </c>
      <c r="C3673" s="1">
        <v>44404.402962962966</v>
      </c>
      <c r="D3673">
        <v>3.4883301705122001E-2</v>
      </c>
      <c r="E3673">
        <v>0</v>
      </c>
      <c r="F3673">
        <v>38</v>
      </c>
      <c r="G3673" t="s">
        <v>43</v>
      </c>
      <c r="H3673" t="s">
        <v>29</v>
      </c>
      <c r="I3673">
        <f>tbl_Fact[[#This Row],[Duration]] / 60</f>
        <v>5.8138836175203334E-4</v>
      </c>
      <c r="J3673">
        <f>IF(OR(G3673="Run Time", G3673="CC (Changeover Cleaning)"), I3673, 0)</f>
        <v>5.8138836175203334E-4</v>
      </c>
      <c r="K3673">
        <f>IF(G3673&lt;&gt;"PM (Maintenance)", I3673, 0)</f>
        <v>5.8138836175203334E-4</v>
      </c>
      <c r="L3673" s="5">
        <f>MAX(tbl_Fact[[#This Row],[TotalBiscuitsMade]],tbl_Fact[[#This Row],[GoodMadeBiscuits]])</f>
        <v>38</v>
      </c>
      <c r="M3673" s="5">
        <f>IF(tbl_Fact[[#This Row],[Operating_Hours]]&gt;0,tbl_Fact[[#This Row],[Operating_Hours]]*51840,0)</f>
        <v>30.13917267322541</v>
      </c>
    </row>
    <row r="3674" spans="1:13" hidden="1" x14ac:dyDescent="0.2">
      <c r="A3674" t="s">
        <v>12</v>
      </c>
      <c r="B3674" s="1">
        <v>44404.402962962966</v>
      </c>
      <c r="C3674" s="1">
        <v>44404.402986111112</v>
      </c>
      <c r="D3674">
        <v>2.5000000372528999E-2</v>
      </c>
      <c r="E3674">
        <v>0</v>
      </c>
      <c r="F3674">
        <v>177</v>
      </c>
      <c r="G3674" t="s">
        <v>44</v>
      </c>
      <c r="H3674" t="s">
        <v>29</v>
      </c>
      <c r="I3674">
        <f>tbl_Fact[[#This Row],[Duration]] / 60</f>
        <v>4.166666728754833E-4</v>
      </c>
      <c r="J3674">
        <f>IF(OR(G3674="Run Time", G3674="CC (Changeover Cleaning)"), I3674, 0)</f>
        <v>0</v>
      </c>
      <c r="K3674">
        <f>IF(G3674&lt;&gt;"PM (Maintenance)", I3674, 0)</f>
        <v>4.166666728754833E-4</v>
      </c>
      <c r="L3674" s="5">
        <f>MAX(tbl_Fact[[#This Row],[TotalBiscuitsMade]],tbl_Fact[[#This Row],[GoodMadeBiscuits]])</f>
        <v>177</v>
      </c>
      <c r="M3674" s="5">
        <f>IF(tbl_Fact[[#This Row],[Operating_Hours]]&gt;0,tbl_Fact[[#This Row],[Operating_Hours]]*51840,0)</f>
        <v>0</v>
      </c>
    </row>
    <row r="3675" spans="1:13" hidden="1" x14ac:dyDescent="0.2">
      <c r="A3675" t="s">
        <v>12</v>
      </c>
      <c r="B3675" s="1">
        <v>44404.402986111112</v>
      </c>
      <c r="C3675" s="1">
        <v>44404.403009259258</v>
      </c>
      <c r="D3675">
        <v>3.4166600555181503E-2</v>
      </c>
      <c r="E3675">
        <v>0</v>
      </c>
      <c r="F3675">
        <v>177</v>
      </c>
      <c r="G3675" t="s">
        <v>43</v>
      </c>
      <c r="H3675" t="s">
        <v>29</v>
      </c>
      <c r="I3675">
        <f>tbl_Fact[[#This Row],[Duration]] / 60</f>
        <v>5.6944334258635836E-4</v>
      </c>
      <c r="J3675">
        <f>IF(OR(G3675="Run Time", G3675="CC (Changeover Cleaning)"), I3675, 0)</f>
        <v>5.6944334258635836E-4</v>
      </c>
      <c r="K3675">
        <f>IF(G3675&lt;&gt;"PM (Maintenance)", I3675, 0)</f>
        <v>5.6944334258635836E-4</v>
      </c>
      <c r="L3675" s="5">
        <f>MAX(tbl_Fact[[#This Row],[TotalBiscuitsMade]],tbl_Fact[[#This Row],[GoodMadeBiscuits]])</f>
        <v>177</v>
      </c>
      <c r="M3675" s="5">
        <f>IF(tbl_Fact[[#This Row],[Operating_Hours]]&gt;0,tbl_Fact[[#This Row],[Operating_Hours]]*51840,0)</f>
        <v>29.519942879676819</v>
      </c>
    </row>
    <row r="3676" spans="1:13" hidden="1" x14ac:dyDescent="0.2">
      <c r="A3676" t="s">
        <v>12</v>
      </c>
      <c r="B3676" s="1">
        <v>44404.403009259258</v>
      </c>
      <c r="C3676" s="1">
        <v>44404.403020833335</v>
      </c>
      <c r="D3676">
        <v>1.97832994163036E-2</v>
      </c>
      <c r="E3676">
        <v>0</v>
      </c>
      <c r="F3676">
        <v>361</v>
      </c>
      <c r="G3676" t="s">
        <v>44</v>
      </c>
      <c r="H3676" t="s">
        <v>29</v>
      </c>
      <c r="I3676">
        <f>tbl_Fact[[#This Row],[Duration]] / 60</f>
        <v>3.2972165693839333E-4</v>
      </c>
      <c r="J3676">
        <f>IF(OR(G3676="Run Time", G3676="CC (Changeover Cleaning)"), I3676, 0)</f>
        <v>0</v>
      </c>
      <c r="K3676">
        <f>IF(G3676&lt;&gt;"PM (Maintenance)", I3676, 0)</f>
        <v>3.2972165693839333E-4</v>
      </c>
      <c r="L3676" s="5">
        <f>MAX(tbl_Fact[[#This Row],[TotalBiscuitsMade]],tbl_Fact[[#This Row],[GoodMadeBiscuits]])</f>
        <v>361</v>
      </c>
      <c r="M3676" s="5">
        <f>IF(tbl_Fact[[#This Row],[Operating_Hours]]&gt;0,tbl_Fact[[#This Row],[Operating_Hours]]*51840,0)</f>
        <v>0</v>
      </c>
    </row>
    <row r="3677" spans="1:13" hidden="1" x14ac:dyDescent="0.2">
      <c r="A3677" t="s">
        <v>12</v>
      </c>
      <c r="B3677" s="1">
        <v>44404.403020833335</v>
      </c>
      <c r="C3677" s="1">
        <v>44404.403043981481</v>
      </c>
      <c r="D3677">
        <v>3.6216601729392998E-2</v>
      </c>
      <c r="E3677">
        <v>0</v>
      </c>
      <c r="F3677">
        <v>238</v>
      </c>
      <c r="G3677" t="s">
        <v>43</v>
      </c>
      <c r="H3677" t="s">
        <v>29</v>
      </c>
      <c r="I3677">
        <f>tbl_Fact[[#This Row],[Duration]] / 60</f>
        <v>6.0361002882321668E-4</v>
      </c>
      <c r="J3677">
        <f>IF(OR(G3677="Run Time", G3677="CC (Changeover Cleaning)"), I3677, 0)</f>
        <v>6.0361002882321668E-4</v>
      </c>
      <c r="K3677">
        <f>IF(G3677&lt;&gt;"PM (Maintenance)", I3677, 0)</f>
        <v>6.0361002882321668E-4</v>
      </c>
      <c r="L3677" s="5">
        <f>MAX(tbl_Fact[[#This Row],[TotalBiscuitsMade]],tbl_Fact[[#This Row],[GoodMadeBiscuits]])</f>
        <v>238</v>
      </c>
      <c r="M3677" s="5">
        <f>IF(tbl_Fact[[#This Row],[Operating_Hours]]&gt;0,tbl_Fact[[#This Row],[Operating_Hours]]*51840,0)</f>
        <v>31.291143894195553</v>
      </c>
    </row>
    <row r="3678" spans="1:13" hidden="1" x14ac:dyDescent="0.2">
      <c r="A3678" t="s">
        <v>12</v>
      </c>
      <c r="B3678" s="1">
        <v>44404.403043981481</v>
      </c>
      <c r="C3678" s="1">
        <v>44404.403055555558</v>
      </c>
      <c r="D3678">
        <v>2.0066600292921101E-2</v>
      </c>
      <c r="E3678">
        <v>0</v>
      </c>
      <c r="F3678">
        <v>463</v>
      </c>
      <c r="G3678" t="s">
        <v>44</v>
      </c>
      <c r="H3678" t="s">
        <v>29</v>
      </c>
      <c r="I3678">
        <f>tbl_Fact[[#This Row],[Duration]] / 60</f>
        <v>3.3444333821535169E-4</v>
      </c>
      <c r="J3678">
        <f>IF(OR(G3678="Run Time", G3678="CC (Changeover Cleaning)"), I3678, 0)</f>
        <v>0</v>
      </c>
      <c r="K3678">
        <f>IF(G3678&lt;&gt;"PM (Maintenance)", I3678, 0)</f>
        <v>3.3444333821535169E-4</v>
      </c>
      <c r="L3678" s="5">
        <f>MAX(tbl_Fact[[#This Row],[TotalBiscuitsMade]],tbl_Fact[[#This Row],[GoodMadeBiscuits]])</f>
        <v>463</v>
      </c>
      <c r="M3678" s="5">
        <f>IF(tbl_Fact[[#This Row],[Operating_Hours]]&gt;0,tbl_Fact[[#This Row],[Operating_Hours]]*51840,0)</f>
        <v>0</v>
      </c>
    </row>
    <row r="3679" spans="1:13" hidden="1" x14ac:dyDescent="0.2">
      <c r="A3679" t="s">
        <v>12</v>
      </c>
      <c r="B3679" s="1">
        <v>44404.403055555558</v>
      </c>
      <c r="C3679" s="1">
        <v>44404.403078703705</v>
      </c>
      <c r="D3679">
        <v>3.5166598856449099E-2</v>
      </c>
      <c r="E3679">
        <v>0</v>
      </c>
      <c r="F3679">
        <v>100</v>
      </c>
      <c r="G3679" t="s">
        <v>43</v>
      </c>
      <c r="H3679" t="s">
        <v>29</v>
      </c>
      <c r="I3679">
        <f>tbl_Fact[[#This Row],[Duration]] / 60</f>
        <v>5.8610998094081829E-4</v>
      </c>
      <c r="J3679">
        <f>IF(OR(G3679="Run Time", G3679="CC (Changeover Cleaning)"), I3679, 0)</f>
        <v>5.8610998094081829E-4</v>
      </c>
      <c r="K3679">
        <f>IF(G3679&lt;&gt;"PM (Maintenance)", I3679, 0)</f>
        <v>5.8610998094081829E-4</v>
      </c>
      <c r="L3679" s="5">
        <f>MAX(tbl_Fact[[#This Row],[TotalBiscuitsMade]],tbl_Fact[[#This Row],[GoodMadeBiscuits]])</f>
        <v>100</v>
      </c>
      <c r="M3679" s="5">
        <f>IF(tbl_Fact[[#This Row],[Operating_Hours]]&gt;0,tbl_Fact[[#This Row],[Operating_Hours]]*51840,0)</f>
        <v>30.383941411972021</v>
      </c>
    </row>
    <row r="3680" spans="1:13" hidden="1" x14ac:dyDescent="0.2">
      <c r="A3680" t="s">
        <v>12</v>
      </c>
      <c r="B3680" s="1">
        <v>44404.403078703705</v>
      </c>
      <c r="C3680" s="1">
        <v>44404.403101851851</v>
      </c>
      <c r="D3680">
        <v>1.9500000402331401E-2</v>
      </c>
      <c r="E3680">
        <v>0</v>
      </c>
      <c r="F3680">
        <v>94</v>
      </c>
      <c r="G3680" t="s">
        <v>44</v>
      </c>
      <c r="H3680" t="s">
        <v>29</v>
      </c>
      <c r="I3680">
        <f>tbl_Fact[[#This Row],[Duration]] / 60</f>
        <v>3.2500000670552333E-4</v>
      </c>
      <c r="J3680">
        <f>IF(OR(G3680="Run Time", G3680="CC (Changeover Cleaning)"), I3680, 0)</f>
        <v>0</v>
      </c>
      <c r="K3680">
        <f>IF(G3680&lt;&gt;"PM (Maintenance)", I3680, 0)</f>
        <v>3.2500000670552333E-4</v>
      </c>
      <c r="L3680" s="5">
        <f>MAX(tbl_Fact[[#This Row],[TotalBiscuitsMade]],tbl_Fact[[#This Row],[GoodMadeBiscuits]])</f>
        <v>94</v>
      </c>
      <c r="M3680" s="5">
        <f>IF(tbl_Fact[[#This Row],[Operating_Hours]]&gt;0,tbl_Fact[[#This Row],[Operating_Hours]]*51840,0)</f>
        <v>0</v>
      </c>
    </row>
    <row r="3681" spans="1:13" hidden="1" x14ac:dyDescent="0.2">
      <c r="A3681" t="s">
        <v>12</v>
      </c>
      <c r="B3681" s="1">
        <v>44404.403101851851</v>
      </c>
      <c r="C3681" s="1">
        <v>44404.403124999997</v>
      </c>
      <c r="D3681">
        <v>3.4383300691842998E-2</v>
      </c>
      <c r="E3681">
        <v>0</v>
      </c>
      <c r="F3681">
        <v>175</v>
      </c>
      <c r="G3681" t="s">
        <v>43</v>
      </c>
      <c r="H3681" t="s">
        <v>29</v>
      </c>
      <c r="I3681">
        <f>tbl_Fact[[#This Row],[Duration]] / 60</f>
        <v>5.7305501153071664E-4</v>
      </c>
      <c r="J3681">
        <f>IF(OR(G3681="Run Time", G3681="CC (Changeover Cleaning)"), I3681, 0)</f>
        <v>5.7305501153071664E-4</v>
      </c>
      <c r="K3681">
        <f>IF(G3681&lt;&gt;"PM (Maintenance)", I3681, 0)</f>
        <v>5.7305501153071664E-4</v>
      </c>
      <c r="L3681" s="5">
        <f>MAX(tbl_Fact[[#This Row],[TotalBiscuitsMade]],tbl_Fact[[#This Row],[GoodMadeBiscuits]])</f>
        <v>175</v>
      </c>
      <c r="M3681" s="5">
        <f>IF(tbl_Fact[[#This Row],[Operating_Hours]]&gt;0,tbl_Fact[[#This Row],[Operating_Hours]]*51840,0)</f>
        <v>29.707171797752352</v>
      </c>
    </row>
    <row r="3682" spans="1:13" hidden="1" x14ac:dyDescent="0.2">
      <c r="A3682" t="s">
        <v>12</v>
      </c>
      <c r="B3682" s="1">
        <v>44404.403124999997</v>
      </c>
      <c r="C3682" s="1">
        <v>44404.403136574074</v>
      </c>
      <c r="D3682">
        <v>2.0549999549984901E-2</v>
      </c>
      <c r="E3682">
        <v>0</v>
      </c>
      <c r="F3682">
        <v>350</v>
      </c>
      <c r="G3682" t="s">
        <v>44</v>
      </c>
      <c r="H3682" t="s">
        <v>29</v>
      </c>
      <c r="I3682">
        <f>tbl_Fact[[#This Row],[Duration]] / 60</f>
        <v>3.4249999249974836E-4</v>
      </c>
      <c r="J3682">
        <f>IF(OR(G3682="Run Time", G3682="CC (Changeover Cleaning)"), I3682, 0)</f>
        <v>0</v>
      </c>
      <c r="K3682">
        <f>IF(G3682&lt;&gt;"PM (Maintenance)", I3682, 0)</f>
        <v>3.4249999249974836E-4</v>
      </c>
      <c r="L3682" s="5">
        <f>MAX(tbl_Fact[[#This Row],[TotalBiscuitsMade]],tbl_Fact[[#This Row],[GoodMadeBiscuits]])</f>
        <v>350</v>
      </c>
      <c r="M3682" s="5">
        <f>IF(tbl_Fact[[#This Row],[Operating_Hours]]&gt;0,tbl_Fact[[#This Row],[Operating_Hours]]*51840,0)</f>
        <v>0</v>
      </c>
    </row>
    <row r="3683" spans="1:13" hidden="1" x14ac:dyDescent="0.2">
      <c r="A3683" t="s">
        <v>12</v>
      </c>
      <c r="B3683" s="1">
        <v>44404.403136574074</v>
      </c>
      <c r="C3683" s="1">
        <v>44404.40315972222</v>
      </c>
      <c r="D3683">
        <v>3.5166598856449099E-2</v>
      </c>
      <c r="E3683">
        <v>0</v>
      </c>
      <c r="F3683">
        <v>483</v>
      </c>
      <c r="G3683" t="s">
        <v>43</v>
      </c>
      <c r="H3683" t="s">
        <v>29</v>
      </c>
      <c r="I3683">
        <f>tbl_Fact[[#This Row],[Duration]] / 60</f>
        <v>5.8610998094081829E-4</v>
      </c>
      <c r="J3683">
        <f>IF(OR(G3683="Run Time", G3683="CC (Changeover Cleaning)"), I3683, 0)</f>
        <v>5.8610998094081829E-4</v>
      </c>
      <c r="K3683">
        <f>IF(G3683&lt;&gt;"PM (Maintenance)", I3683, 0)</f>
        <v>5.8610998094081829E-4</v>
      </c>
      <c r="L3683" s="5">
        <f>MAX(tbl_Fact[[#This Row],[TotalBiscuitsMade]],tbl_Fact[[#This Row],[GoodMadeBiscuits]])</f>
        <v>483</v>
      </c>
      <c r="M3683" s="5">
        <f>IF(tbl_Fact[[#This Row],[Operating_Hours]]&gt;0,tbl_Fact[[#This Row],[Operating_Hours]]*51840,0)</f>
        <v>30.383941411972021</v>
      </c>
    </row>
    <row r="3684" spans="1:13" hidden="1" x14ac:dyDescent="0.2">
      <c r="A3684" t="s">
        <v>12</v>
      </c>
      <c r="B3684" s="1">
        <v>44404.40315972222</v>
      </c>
      <c r="C3684" s="1">
        <v>44404.403182870374</v>
      </c>
      <c r="D3684">
        <v>2.5000000372528999E-2</v>
      </c>
      <c r="E3684">
        <v>0</v>
      </c>
      <c r="F3684">
        <v>15</v>
      </c>
      <c r="G3684" t="s">
        <v>44</v>
      </c>
      <c r="H3684" t="s">
        <v>29</v>
      </c>
      <c r="I3684">
        <f>tbl_Fact[[#This Row],[Duration]] / 60</f>
        <v>4.166666728754833E-4</v>
      </c>
      <c r="J3684">
        <f>IF(OR(G3684="Run Time", G3684="CC (Changeover Cleaning)"), I3684, 0)</f>
        <v>0</v>
      </c>
      <c r="K3684">
        <f>IF(G3684&lt;&gt;"PM (Maintenance)", I3684, 0)</f>
        <v>4.166666728754833E-4</v>
      </c>
      <c r="L3684" s="5">
        <f>MAX(tbl_Fact[[#This Row],[TotalBiscuitsMade]],tbl_Fact[[#This Row],[GoodMadeBiscuits]])</f>
        <v>15</v>
      </c>
      <c r="M3684" s="5">
        <f>IF(tbl_Fact[[#This Row],[Operating_Hours]]&gt;0,tbl_Fact[[#This Row],[Operating_Hours]]*51840,0)</f>
        <v>0</v>
      </c>
    </row>
    <row r="3685" spans="1:13" hidden="1" x14ac:dyDescent="0.2">
      <c r="A3685" t="s">
        <v>12</v>
      </c>
      <c r="B3685" s="1">
        <v>44404.403182870374</v>
      </c>
      <c r="C3685" s="1">
        <v>44404.40320601852</v>
      </c>
      <c r="D3685">
        <v>3.4666601568460499E-2</v>
      </c>
      <c r="E3685">
        <v>0</v>
      </c>
      <c r="F3685">
        <v>398</v>
      </c>
      <c r="G3685" t="s">
        <v>43</v>
      </c>
      <c r="H3685" t="s">
        <v>29</v>
      </c>
      <c r="I3685">
        <f>tbl_Fact[[#This Row],[Duration]] / 60</f>
        <v>5.7777669280767495E-4</v>
      </c>
      <c r="J3685">
        <f>IF(OR(G3685="Run Time", G3685="CC (Changeover Cleaning)"), I3685, 0)</f>
        <v>5.7777669280767495E-4</v>
      </c>
      <c r="K3685">
        <f>IF(G3685&lt;&gt;"PM (Maintenance)", I3685, 0)</f>
        <v>5.7777669280767495E-4</v>
      </c>
      <c r="L3685" s="5">
        <f>MAX(tbl_Fact[[#This Row],[TotalBiscuitsMade]],tbl_Fact[[#This Row],[GoodMadeBiscuits]])</f>
        <v>398</v>
      </c>
      <c r="M3685" s="5">
        <f>IF(tbl_Fact[[#This Row],[Operating_Hours]]&gt;0,tbl_Fact[[#This Row],[Operating_Hours]]*51840,0)</f>
        <v>29.95194375514987</v>
      </c>
    </row>
    <row r="3686" spans="1:13" hidden="1" x14ac:dyDescent="0.2">
      <c r="A3686" t="s">
        <v>12</v>
      </c>
      <c r="B3686" s="1">
        <v>44404.40320601852</v>
      </c>
      <c r="C3686" s="1">
        <v>44404.403217592589</v>
      </c>
      <c r="D3686">
        <v>1.9566599279642102E-2</v>
      </c>
      <c r="E3686">
        <v>0</v>
      </c>
      <c r="F3686">
        <v>192</v>
      </c>
      <c r="G3686" t="s">
        <v>44</v>
      </c>
      <c r="H3686" t="s">
        <v>29</v>
      </c>
      <c r="I3686">
        <f>tbl_Fact[[#This Row],[Duration]] / 60</f>
        <v>3.2610998799403505E-4</v>
      </c>
      <c r="J3686">
        <f>IF(OR(G3686="Run Time", G3686="CC (Changeover Cleaning)"), I3686, 0)</f>
        <v>0</v>
      </c>
      <c r="K3686">
        <f>IF(G3686&lt;&gt;"PM (Maintenance)", I3686, 0)</f>
        <v>3.2610998799403505E-4</v>
      </c>
      <c r="L3686" s="5">
        <f>MAX(tbl_Fact[[#This Row],[TotalBiscuitsMade]],tbl_Fact[[#This Row],[GoodMadeBiscuits]])</f>
        <v>192</v>
      </c>
      <c r="M3686" s="5">
        <f>IF(tbl_Fact[[#This Row],[Operating_Hours]]&gt;0,tbl_Fact[[#This Row],[Operating_Hours]]*51840,0)</f>
        <v>0</v>
      </c>
    </row>
    <row r="3687" spans="1:13" hidden="1" x14ac:dyDescent="0.2">
      <c r="A3687" t="s">
        <v>12</v>
      </c>
      <c r="B3687" s="1">
        <v>44404.403217592589</v>
      </c>
      <c r="C3687" s="1">
        <v>44404.403240740743</v>
      </c>
      <c r="D3687">
        <v>3.5666599869728102E-2</v>
      </c>
      <c r="E3687">
        <v>0</v>
      </c>
      <c r="F3687">
        <v>491</v>
      </c>
      <c r="G3687" t="s">
        <v>43</v>
      </c>
      <c r="H3687" t="s">
        <v>29</v>
      </c>
      <c r="I3687">
        <f>tbl_Fact[[#This Row],[Duration]] / 60</f>
        <v>5.9444333116213499E-4</v>
      </c>
      <c r="J3687">
        <f>IF(OR(G3687="Run Time", G3687="CC (Changeover Cleaning)"), I3687, 0)</f>
        <v>5.9444333116213499E-4</v>
      </c>
      <c r="K3687">
        <f>IF(G3687&lt;&gt;"PM (Maintenance)", I3687, 0)</f>
        <v>5.9444333116213499E-4</v>
      </c>
      <c r="L3687" s="5">
        <f>MAX(tbl_Fact[[#This Row],[TotalBiscuitsMade]],tbl_Fact[[#This Row],[GoodMadeBiscuits]])</f>
        <v>491</v>
      </c>
      <c r="M3687" s="5">
        <f>IF(tbl_Fact[[#This Row],[Operating_Hours]]&gt;0,tbl_Fact[[#This Row],[Operating_Hours]]*51840,0)</f>
        <v>30.815942287445079</v>
      </c>
    </row>
    <row r="3688" spans="1:13" hidden="1" x14ac:dyDescent="0.2">
      <c r="A3688" t="s">
        <v>12</v>
      </c>
      <c r="B3688" s="1">
        <v>44404.403240740743</v>
      </c>
      <c r="C3688" s="1">
        <v>44404.403252314813</v>
      </c>
      <c r="D3688">
        <v>2.0050000399351099E-2</v>
      </c>
      <c r="E3688">
        <v>0</v>
      </c>
      <c r="F3688">
        <v>490</v>
      </c>
      <c r="G3688" t="s">
        <v>44</v>
      </c>
      <c r="H3688" t="s">
        <v>29</v>
      </c>
      <c r="I3688">
        <f>tbl_Fact[[#This Row],[Duration]] / 60</f>
        <v>3.3416667332251834E-4</v>
      </c>
      <c r="J3688">
        <f>IF(OR(G3688="Run Time", G3688="CC (Changeover Cleaning)"), I3688, 0)</f>
        <v>0</v>
      </c>
      <c r="K3688">
        <f>IF(G3688&lt;&gt;"PM (Maintenance)", I3688, 0)</f>
        <v>3.3416667332251834E-4</v>
      </c>
      <c r="L3688" s="5">
        <f>MAX(tbl_Fact[[#This Row],[TotalBiscuitsMade]],tbl_Fact[[#This Row],[GoodMadeBiscuits]])</f>
        <v>490</v>
      </c>
      <c r="M3688" s="5">
        <f>IF(tbl_Fact[[#This Row],[Operating_Hours]]&gt;0,tbl_Fact[[#This Row],[Operating_Hours]]*51840,0)</f>
        <v>0</v>
      </c>
    </row>
    <row r="3689" spans="1:13" hidden="1" x14ac:dyDescent="0.2">
      <c r="A3689" t="s">
        <v>12</v>
      </c>
      <c r="B3689" s="1">
        <v>44404.403252314813</v>
      </c>
      <c r="C3689" s="1">
        <v>44404.403275462966</v>
      </c>
      <c r="D3689">
        <v>3.5166598856449099E-2</v>
      </c>
      <c r="E3689">
        <v>0</v>
      </c>
      <c r="F3689">
        <v>457</v>
      </c>
      <c r="G3689" t="s">
        <v>43</v>
      </c>
      <c r="H3689" t="s">
        <v>29</v>
      </c>
      <c r="I3689">
        <f>tbl_Fact[[#This Row],[Duration]] / 60</f>
        <v>5.8610998094081829E-4</v>
      </c>
      <c r="J3689">
        <f>IF(OR(G3689="Run Time", G3689="CC (Changeover Cleaning)"), I3689, 0)</f>
        <v>5.8610998094081829E-4</v>
      </c>
      <c r="K3689">
        <f>IF(G3689&lt;&gt;"PM (Maintenance)", I3689, 0)</f>
        <v>5.8610998094081829E-4</v>
      </c>
      <c r="L3689" s="5">
        <f>MAX(tbl_Fact[[#This Row],[TotalBiscuitsMade]],tbl_Fact[[#This Row],[GoodMadeBiscuits]])</f>
        <v>457</v>
      </c>
      <c r="M3689" s="5">
        <f>IF(tbl_Fact[[#This Row],[Operating_Hours]]&gt;0,tbl_Fact[[#This Row],[Operating_Hours]]*51840,0)</f>
        <v>30.383941411972021</v>
      </c>
    </row>
    <row r="3690" spans="1:13" hidden="1" x14ac:dyDescent="0.2">
      <c r="A3690" t="s">
        <v>12</v>
      </c>
      <c r="B3690" s="1">
        <v>44404.403275462966</v>
      </c>
      <c r="C3690" s="1">
        <v>44404.403287037036</v>
      </c>
      <c r="D3690">
        <v>2.0050000399351099E-2</v>
      </c>
      <c r="E3690">
        <v>0</v>
      </c>
      <c r="F3690">
        <v>314</v>
      </c>
      <c r="G3690" t="s">
        <v>44</v>
      </c>
      <c r="H3690" t="s">
        <v>29</v>
      </c>
      <c r="I3690">
        <f>tbl_Fact[[#This Row],[Duration]] / 60</f>
        <v>3.3416667332251834E-4</v>
      </c>
      <c r="J3690">
        <f>IF(OR(G3690="Run Time", G3690="CC (Changeover Cleaning)"), I3690, 0)</f>
        <v>0</v>
      </c>
      <c r="K3690">
        <f>IF(G3690&lt;&gt;"PM (Maintenance)", I3690, 0)</f>
        <v>3.3416667332251834E-4</v>
      </c>
      <c r="L3690" s="5">
        <f>MAX(tbl_Fact[[#This Row],[TotalBiscuitsMade]],tbl_Fact[[#This Row],[GoodMadeBiscuits]])</f>
        <v>314</v>
      </c>
      <c r="M3690" s="5">
        <f>IF(tbl_Fact[[#This Row],[Operating_Hours]]&gt;0,tbl_Fact[[#This Row],[Operating_Hours]]*51840,0)</f>
        <v>0</v>
      </c>
    </row>
    <row r="3691" spans="1:13" hidden="1" x14ac:dyDescent="0.2">
      <c r="A3691" t="s">
        <v>12</v>
      </c>
      <c r="B3691" s="1">
        <v>44404.403287037036</v>
      </c>
      <c r="C3691" s="1">
        <v>44404.403321759259</v>
      </c>
      <c r="D3691">
        <v>3.48999984562397E-2</v>
      </c>
      <c r="E3691">
        <v>0</v>
      </c>
      <c r="F3691">
        <v>303</v>
      </c>
      <c r="G3691" t="s">
        <v>43</v>
      </c>
      <c r="H3691" t="s">
        <v>29</v>
      </c>
      <c r="I3691">
        <f>tbl_Fact[[#This Row],[Duration]] / 60</f>
        <v>5.8166664093732838E-4</v>
      </c>
      <c r="J3691">
        <f>IF(OR(G3691="Run Time", G3691="CC (Changeover Cleaning)"), I3691, 0)</f>
        <v>5.8166664093732838E-4</v>
      </c>
      <c r="K3691">
        <f>IF(G3691&lt;&gt;"PM (Maintenance)", I3691, 0)</f>
        <v>5.8166664093732838E-4</v>
      </c>
      <c r="L3691" s="5">
        <f>MAX(tbl_Fact[[#This Row],[TotalBiscuitsMade]],tbl_Fact[[#This Row],[GoodMadeBiscuits]])</f>
        <v>303</v>
      </c>
      <c r="M3691" s="5">
        <f>IF(tbl_Fact[[#This Row],[Operating_Hours]]&gt;0,tbl_Fact[[#This Row],[Operating_Hours]]*51840,0)</f>
        <v>30.153598666191105</v>
      </c>
    </row>
    <row r="3692" spans="1:13" hidden="1" x14ac:dyDescent="0.2">
      <c r="A3692" t="s">
        <v>12</v>
      </c>
      <c r="B3692" s="1">
        <v>44404.403321759259</v>
      </c>
      <c r="C3692" s="1">
        <v>44404.403333333335</v>
      </c>
      <c r="D3692">
        <v>2.0050000399351099E-2</v>
      </c>
      <c r="E3692">
        <v>0</v>
      </c>
      <c r="F3692">
        <v>326</v>
      </c>
      <c r="G3692" t="s">
        <v>44</v>
      </c>
      <c r="H3692" t="s">
        <v>29</v>
      </c>
      <c r="I3692">
        <f>tbl_Fact[[#This Row],[Duration]] / 60</f>
        <v>3.3416667332251834E-4</v>
      </c>
      <c r="J3692">
        <f>IF(OR(G3692="Run Time", G3692="CC (Changeover Cleaning)"), I3692, 0)</f>
        <v>0</v>
      </c>
      <c r="K3692">
        <f>IF(G3692&lt;&gt;"PM (Maintenance)", I3692, 0)</f>
        <v>3.3416667332251834E-4</v>
      </c>
      <c r="L3692" s="5">
        <f>MAX(tbl_Fact[[#This Row],[TotalBiscuitsMade]],tbl_Fact[[#This Row],[GoodMadeBiscuits]])</f>
        <v>326</v>
      </c>
      <c r="M3692" s="5">
        <f>IF(tbl_Fact[[#This Row],[Operating_Hours]]&gt;0,tbl_Fact[[#This Row],[Operating_Hours]]*51840,0)</f>
        <v>0</v>
      </c>
    </row>
    <row r="3693" spans="1:13" hidden="1" x14ac:dyDescent="0.2">
      <c r="A3693" t="s">
        <v>12</v>
      </c>
      <c r="B3693" s="1">
        <v>44404.403333333335</v>
      </c>
      <c r="C3693" s="1">
        <v>44404.403356481482</v>
      </c>
      <c r="D3693">
        <v>3.3883299678564099E-2</v>
      </c>
      <c r="E3693">
        <v>0</v>
      </c>
      <c r="F3693">
        <v>492</v>
      </c>
      <c r="G3693" t="s">
        <v>43</v>
      </c>
      <c r="H3693" t="s">
        <v>29</v>
      </c>
      <c r="I3693">
        <f>tbl_Fact[[#This Row],[Duration]] / 60</f>
        <v>5.6472166130940168E-4</v>
      </c>
      <c r="J3693">
        <f>IF(OR(G3693="Run Time", G3693="CC (Changeover Cleaning)"), I3693, 0)</f>
        <v>5.6472166130940168E-4</v>
      </c>
      <c r="K3693">
        <f>IF(G3693&lt;&gt;"PM (Maintenance)", I3693, 0)</f>
        <v>5.6472166130940168E-4</v>
      </c>
      <c r="L3693" s="5">
        <f>MAX(tbl_Fact[[#This Row],[TotalBiscuitsMade]],tbl_Fact[[#This Row],[GoodMadeBiscuits]])</f>
        <v>492</v>
      </c>
      <c r="M3693" s="5">
        <f>IF(tbl_Fact[[#This Row],[Operating_Hours]]&gt;0,tbl_Fact[[#This Row],[Operating_Hours]]*51840,0)</f>
        <v>29.275170922279383</v>
      </c>
    </row>
    <row r="3694" spans="1:13" hidden="1" x14ac:dyDescent="0.2">
      <c r="A3694" t="s">
        <v>12</v>
      </c>
      <c r="B3694" s="1">
        <v>44404.403356481482</v>
      </c>
      <c r="C3694" s="1">
        <v>44404.403368055559</v>
      </c>
      <c r="D3694">
        <v>2.1066600456833801E-2</v>
      </c>
      <c r="E3694">
        <v>0</v>
      </c>
      <c r="F3694">
        <v>346</v>
      </c>
      <c r="G3694" t="s">
        <v>44</v>
      </c>
      <c r="H3694" t="s">
        <v>29</v>
      </c>
      <c r="I3694">
        <f>tbl_Fact[[#This Row],[Duration]] / 60</f>
        <v>3.5111000761389667E-4</v>
      </c>
      <c r="J3694">
        <f>IF(OR(G3694="Run Time", G3694="CC (Changeover Cleaning)"), I3694, 0)</f>
        <v>0</v>
      </c>
      <c r="K3694">
        <f>IF(G3694&lt;&gt;"PM (Maintenance)", I3694, 0)</f>
        <v>3.5111000761389667E-4</v>
      </c>
      <c r="L3694" s="5">
        <f>MAX(tbl_Fact[[#This Row],[TotalBiscuitsMade]],tbl_Fact[[#This Row],[GoodMadeBiscuits]])</f>
        <v>346</v>
      </c>
      <c r="M3694" s="5">
        <f>IF(tbl_Fact[[#This Row],[Operating_Hours]]&gt;0,tbl_Fact[[#This Row],[Operating_Hours]]*51840,0)</f>
        <v>0</v>
      </c>
    </row>
    <row r="3695" spans="1:13" hidden="1" x14ac:dyDescent="0.2">
      <c r="A3695" t="s">
        <v>12</v>
      </c>
      <c r="B3695" s="1">
        <v>44404.403368055559</v>
      </c>
      <c r="C3695" s="1">
        <v>44404.403391203705</v>
      </c>
      <c r="D3695">
        <v>4.0100000798702198E-2</v>
      </c>
      <c r="E3695">
        <v>0</v>
      </c>
      <c r="F3695">
        <v>127</v>
      </c>
      <c r="G3695" t="s">
        <v>43</v>
      </c>
      <c r="H3695" t="s">
        <v>29</v>
      </c>
      <c r="I3695">
        <f>tbl_Fact[[#This Row],[Duration]] / 60</f>
        <v>6.6833334664503669E-4</v>
      </c>
      <c r="J3695">
        <f>IF(OR(G3695="Run Time", G3695="CC (Changeover Cleaning)"), I3695, 0)</f>
        <v>6.6833334664503669E-4</v>
      </c>
      <c r="K3695">
        <f>IF(G3695&lt;&gt;"PM (Maintenance)", I3695, 0)</f>
        <v>6.6833334664503669E-4</v>
      </c>
      <c r="L3695" s="5">
        <f>MAX(tbl_Fact[[#This Row],[TotalBiscuitsMade]],tbl_Fact[[#This Row],[GoodMadeBiscuits]])</f>
        <v>127</v>
      </c>
      <c r="M3695" s="5">
        <f>IF(tbl_Fact[[#This Row],[Operating_Hours]]&gt;0,tbl_Fact[[#This Row],[Operating_Hours]]*51840,0)</f>
        <v>34.6464006900787</v>
      </c>
    </row>
    <row r="3696" spans="1:13" hidden="1" x14ac:dyDescent="0.2">
      <c r="A3696" t="s">
        <v>12</v>
      </c>
      <c r="B3696" s="1">
        <v>44404.403391203705</v>
      </c>
      <c r="C3696" s="1">
        <v>44404.403414351851</v>
      </c>
      <c r="D3696">
        <v>2.0066600292921101E-2</v>
      </c>
      <c r="E3696">
        <v>0</v>
      </c>
      <c r="F3696">
        <v>167</v>
      </c>
      <c r="G3696" t="s">
        <v>44</v>
      </c>
      <c r="H3696" t="s">
        <v>29</v>
      </c>
      <c r="I3696">
        <f>tbl_Fact[[#This Row],[Duration]] / 60</f>
        <v>3.3444333821535169E-4</v>
      </c>
      <c r="J3696">
        <f>IF(OR(G3696="Run Time", G3696="CC (Changeover Cleaning)"), I3696, 0)</f>
        <v>0</v>
      </c>
      <c r="K3696">
        <f>IF(G3696&lt;&gt;"PM (Maintenance)", I3696, 0)</f>
        <v>3.3444333821535169E-4</v>
      </c>
      <c r="L3696" s="5">
        <f>MAX(tbl_Fact[[#This Row],[TotalBiscuitsMade]],tbl_Fact[[#This Row],[GoodMadeBiscuits]])</f>
        <v>167</v>
      </c>
      <c r="M3696" s="5">
        <f>IF(tbl_Fact[[#This Row],[Operating_Hours]]&gt;0,tbl_Fact[[#This Row],[Operating_Hours]]*51840,0)</f>
        <v>0</v>
      </c>
    </row>
    <row r="3697" spans="1:13" hidden="1" x14ac:dyDescent="0.2">
      <c r="A3697" t="s">
        <v>12</v>
      </c>
      <c r="B3697" s="1">
        <v>44404.403414351851</v>
      </c>
      <c r="C3697" s="1">
        <v>44404.403437499997</v>
      </c>
      <c r="D3697">
        <v>3.4666601568460499E-2</v>
      </c>
      <c r="E3697">
        <v>0</v>
      </c>
      <c r="F3697">
        <v>293</v>
      </c>
      <c r="G3697" t="s">
        <v>43</v>
      </c>
      <c r="H3697" t="s">
        <v>29</v>
      </c>
      <c r="I3697">
        <f>tbl_Fact[[#This Row],[Duration]] / 60</f>
        <v>5.7777669280767495E-4</v>
      </c>
      <c r="J3697">
        <f>IF(OR(G3697="Run Time", G3697="CC (Changeover Cleaning)"), I3697, 0)</f>
        <v>5.7777669280767495E-4</v>
      </c>
      <c r="K3697">
        <f>IF(G3697&lt;&gt;"PM (Maintenance)", I3697, 0)</f>
        <v>5.7777669280767495E-4</v>
      </c>
      <c r="L3697" s="5">
        <f>MAX(tbl_Fact[[#This Row],[TotalBiscuitsMade]],tbl_Fact[[#This Row],[GoodMadeBiscuits]])</f>
        <v>293</v>
      </c>
      <c r="M3697" s="5">
        <f>IF(tbl_Fact[[#This Row],[Operating_Hours]]&gt;0,tbl_Fact[[#This Row],[Operating_Hours]]*51840,0)</f>
        <v>29.95194375514987</v>
      </c>
    </row>
    <row r="3698" spans="1:13" hidden="1" x14ac:dyDescent="0.2">
      <c r="A3698" t="s">
        <v>12</v>
      </c>
      <c r="B3698" s="1">
        <v>44404.403437499997</v>
      </c>
      <c r="C3698" s="1">
        <v>44404.403449074074</v>
      </c>
      <c r="D3698">
        <v>2.0050000399351099E-2</v>
      </c>
      <c r="E3698">
        <v>0</v>
      </c>
      <c r="F3698">
        <v>208</v>
      </c>
      <c r="G3698" t="s">
        <v>44</v>
      </c>
      <c r="H3698" t="s">
        <v>29</v>
      </c>
      <c r="I3698">
        <f>tbl_Fact[[#This Row],[Duration]] / 60</f>
        <v>3.3416667332251834E-4</v>
      </c>
      <c r="J3698">
        <f>IF(OR(G3698="Run Time", G3698="CC (Changeover Cleaning)"), I3698, 0)</f>
        <v>0</v>
      </c>
      <c r="K3698">
        <f>IF(G3698&lt;&gt;"PM (Maintenance)", I3698, 0)</f>
        <v>3.3416667332251834E-4</v>
      </c>
      <c r="L3698" s="5">
        <f>MAX(tbl_Fact[[#This Row],[TotalBiscuitsMade]],tbl_Fact[[#This Row],[GoodMadeBiscuits]])</f>
        <v>208</v>
      </c>
      <c r="M3698" s="5">
        <f>IF(tbl_Fact[[#This Row],[Operating_Hours]]&gt;0,tbl_Fact[[#This Row],[Operating_Hours]]*51840,0)</f>
        <v>0</v>
      </c>
    </row>
    <row r="3699" spans="1:13" hidden="1" x14ac:dyDescent="0.2">
      <c r="A3699" t="s">
        <v>12</v>
      </c>
      <c r="B3699" s="1">
        <v>44404.403449074074</v>
      </c>
      <c r="C3699" s="1">
        <v>44404.40347222222</v>
      </c>
      <c r="D3699">
        <v>3.4116599708795499E-2</v>
      </c>
      <c r="E3699">
        <v>0</v>
      </c>
      <c r="F3699">
        <v>400</v>
      </c>
      <c r="G3699" t="s">
        <v>43</v>
      </c>
      <c r="H3699" t="s">
        <v>29</v>
      </c>
      <c r="I3699">
        <f>tbl_Fact[[#This Row],[Duration]] / 60</f>
        <v>5.6860999514659163E-4</v>
      </c>
      <c r="J3699">
        <f>IF(OR(G3699="Run Time", G3699="CC (Changeover Cleaning)"), I3699, 0)</f>
        <v>5.6860999514659163E-4</v>
      </c>
      <c r="K3699">
        <f>IF(G3699&lt;&gt;"PM (Maintenance)", I3699, 0)</f>
        <v>5.6860999514659163E-4</v>
      </c>
      <c r="L3699" s="5">
        <f>MAX(tbl_Fact[[#This Row],[TotalBiscuitsMade]],tbl_Fact[[#This Row],[GoodMadeBiscuits]])</f>
        <v>400</v>
      </c>
      <c r="M3699" s="5">
        <f>IF(tbl_Fact[[#This Row],[Operating_Hours]]&gt;0,tbl_Fact[[#This Row],[Operating_Hours]]*51840,0)</f>
        <v>29.47674214839931</v>
      </c>
    </row>
    <row r="3700" spans="1:13" hidden="1" x14ac:dyDescent="0.2">
      <c r="A3700" t="s">
        <v>12</v>
      </c>
      <c r="B3700" s="1">
        <v>44404.40347222222</v>
      </c>
      <c r="C3700" s="1">
        <v>44404.403483796297</v>
      </c>
      <c r="D3700">
        <v>2.0333299413323399E-2</v>
      </c>
      <c r="E3700">
        <v>0</v>
      </c>
      <c r="F3700">
        <v>82</v>
      </c>
      <c r="G3700" t="s">
        <v>44</v>
      </c>
      <c r="H3700" t="s">
        <v>29</v>
      </c>
      <c r="I3700">
        <f>tbl_Fact[[#This Row],[Duration]] / 60</f>
        <v>3.3888832355538997E-4</v>
      </c>
      <c r="J3700">
        <f>IF(OR(G3700="Run Time", G3700="CC (Changeover Cleaning)"), I3700, 0)</f>
        <v>0</v>
      </c>
      <c r="K3700">
        <f>IF(G3700&lt;&gt;"PM (Maintenance)", I3700, 0)</f>
        <v>3.3888832355538997E-4</v>
      </c>
      <c r="L3700" s="5">
        <f>MAX(tbl_Fact[[#This Row],[TotalBiscuitsMade]],tbl_Fact[[#This Row],[GoodMadeBiscuits]])</f>
        <v>82</v>
      </c>
      <c r="M3700" s="5">
        <f>IF(tbl_Fact[[#This Row],[Operating_Hours]]&gt;0,tbl_Fact[[#This Row],[Operating_Hours]]*51840,0)</f>
        <v>0</v>
      </c>
    </row>
    <row r="3701" spans="1:13" hidden="1" x14ac:dyDescent="0.2">
      <c r="A3701" t="s">
        <v>12</v>
      </c>
      <c r="B3701" s="1">
        <v>44404.403483796297</v>
      </c>
      <c r="C3701" s="1">
        <v>44404.403506944444</v>
      </c>
      <c r="D3701">
        <v>3.5666599869728102E-2</v>
      </c>
      <c r="E3701">
        <v>0</v>
      </c>
      <c r="F3701">
        <v>397</v>
      </c>
      <c r="G3701" t="s">
        <v>43</v>
      </c>
      <c r="H3701" t="s">
        <v>29</v>
      </c>
      <c r="I3701">
        <f>tbl_Fact[[#This Row],[Duration]] / 60</f>
        <v>5.9444333116213499E-4</v>
      </c>
      <c r="J3701">
        <f>IF(OR(G3701="Run Time", G3701="CC (Changeover Cleaning)"), I3701, 0)</f>
        <v>5.9444333116213499E-4</v>
      </c>
      <c r="K3701">
        <f>IF(G3701&lt;&gt;"PM (Maintenance)", I3701, 0)</f>
        <v>5.9444333116213499E-4</v>
      </c>
      <c r="L3701" s="5">
        <f>MAX(tbl_Fact[[#This Row],[TotalBiscuitsMade]],tbl_Fact[[#This Row],[GoodMadeBiscuits]])</f>
        <v>397</v>
      </c>
      <c r="M3701" s="5">
        <f>IF(tbl_Fact[[#This Row],[Operating_Hours]]&gt;0,tbl_Fact[[#This Row],[Operating_Hours]]*51840,0)</f>
        <v>30.815942287445079</v>
      </c>
    </row>
    <row r="3702" spans="1:13" hidden="1" x14ac:dyDescent="0.2">
      <c r="A3702" t="s">
        <v>12</v>
      </c>
      <c r="B3702" s="1">
        <v>44404.403506944444</v>
      </c>
      <c r="C3702" s="1">
        <v>44404.40353009259</v>
      </c>
      <c r="D3702">
        <v>2.57665999233723E-2</v>
      </c>
      <c r="E3702">
        <v>0</v>
      </c>
      <c r="F3702">
        <v>347</v>
      </c>
      <c r="G3702" t="s">
        <v>44</v>
      </c>
      <c r="H3702" t="s">
        <v>29</v>
      </c>
      <c r="I3702">
        <f>tbl_Fact[[#This Row],[Duration]] / 60</f>
        <v>4.2944333205620502E-4</v>
      </c>
      <c r="J3702">
        <f>IF(OR(G3702="Run Time", G3702="CC (Changeover Cleaning)"), I3702, 0)</f>
        <v>0</v>
      </c>
      <c r="K3702">
        <f>IF(G3702&lt;&gt;"PM (Maintenance)", I3702, 0)</f>
        <v>4.2944333205620502E-4</v>
      </c>
      <c r="L3702" s="5">
        <f>MAX(tbl_Fact[[#This Row],[TotalBiscuitsMade]],tbl_Fact[[#This Row],[GoodMadeBiscuits]])</f>
        <v>347</v>
      </c>
      <c r="M3702" s="5">
        <f>IF(tbl_Fact[[#This Row],[Operating_Hours]]&gt;0,tbl_Fact[[#This Row],[Operating_Hours]]*51840,0)</f>
        <v>0</v>
      </c>
    </row>
    <row r="3703" spans="1:13" hidden="1" x14ac:dyDescent="0.2">
      <c r="A3703" t="s">
        <v>12</v>
      </c>
      <c r="B3703" s="1">
        <v>44404.40353009259</v>
      </c>
      <c r="C3703" s="1">
        <v>44404.403553240743</v>
      </c>
      <c r="D3703">
        <v>2.9449999332427999E-2</v>
      </c>
      <c r="E3703">
        <v>0</v>
      </c>
      <c r="F3703">
        <v>108</v>
      </c>
      <c r="G3703" t="s">
        <v>43</v>
      </c>
      <c r="H3703" t="s">
        <v>29</v>
      </c>
      <c r="I3703">
        <f>tbl_Fact[[#This Row],[Duration]] / 60</f>
        <v>4.9083332220713335E-4</v>
      </c>
      <c r="J3703">
        <f>IF(OR(G3703="Run Time", G3703="CC (Changeover Cleaning)"), I3703, 0)</f>
        <v>4.9083332220713335E-4</v>
      </c>
      <c r="K3703">
        <f>IF(G3703&lt;&gt;"PM (Maintenance)", I3703, 0)</f>
        <v>4.9083332220713335E-4</v>
      </c>
      <c r="L3703" s="5">
        <f>MAX(tbl_Fact[[#This Row],[TotalBiscuitsMade]],tbl_Fact[[#This Row],[GoodMadeBiscuits]])</f>
        <v>108</v>
      </c>
      <c r="M3703" s="5">
        <f>IF(tbl_Fact[[#This Row],[Operating_Hours]]&gt;0,tbl_Fact[[#This Row],[Operating_Hours]]*51840,0)</f>
        <v>25.444799423217791</v>
      </c>
    </row>
    <row r="3704" spans="1:13" hidden="1" x14ac:dyDescent="0.2">
      <c r="A3704" t="s">
        <v>12</v>
      </c>
      <c r="B3704" s="1">
        <v>44404.403553240743</v>
      </c>
      <c r="C3704" s="1">
        <v>44404.403564814813</v>
      </c>
      <c r="D3704">
        <v>1.97832994163036E-2</v>
      </c>
      <c r="E3704">
        <v>0</v>
      </c>
      <c r="F3704">
        <v>244</v>
      </c>
      <c r="G3704" t="s">
        <v>44</v>
      </c>
      <c r="H3704" t="s">
        <v>29</v>
      </c>
      <c r="I3704">
        <f>tbl_Fact[[#This Row],[Duration]] / 60</f>
        <v>3.2972165693839333E-4</v>
      </c>
      <c r="J3704">
        <f>IF(OR(G3704="Run Time", G3704="CC (Changeover Cleaning)"), I3704, 0)</f>
        <v>0</v>
      </c>
      <c r="K3704">
        <f>IF(G3704&lt;&gt;"PM (Maintenance)", I3704, 0)</f>
        <v>3.2972165693839333E-4</v>
      </c>
      <c r="L3704" s="5">
        <f>MAX(tbl_Fact[[#This Row],[TotalBiscuitsMade]],tbl_Fact[[#This Row],[GoodMadeBiscuits]])</f>
        <v>244</v>
      </c>
      <c r="M3704" s="5">
        <f>IF(tbl_Fact[[#This Row],[Operating_Hours]]&gt;0,tbl_Fact[[#This Row],[Operating_Hours]]*51840,0)</f>
        <v>0</v>
      </c>
    </row>
    <row r="3705" spans="1:13" hidden="1" x14ac:dyDescent="0.2">
      <c r="A3705" t="s">
        <v>12</v>
      </c>
      <c r="B3705" s="1">
        <v>44404.403564814813</v>
      </c>
      <c r="C3705" s="1">
        <v>44404.403587962966</v>
      </c>
      <c r="D3705">
        <v>3.9099998772144297E-2</v>
      </c>
      <c r="E3705">
        <v>0</v>
      </c>
      <c r="F3705">
        <v>141</v>
      </c>
      <c r="G3705" t="s">
        <v>43</v>
      </c>
      <c r="H3705" t="s">
        <v>29</v>
      </c>
      <c r="I3705">
        <f>tbl_Fact[[#This Row],[Duration]] / 60</f>
        <v>6.5166664620240492E-4</v>
      </c>
      <c r="J3705">
        <f>IF(OR(G3705="Run Time", G3705="CC (Changeover Cleaning)"), I3705, 0)</f>
        <v>6.5166664620240492E-4</v>
      </c>
      <c r="K3705">
        <f>IF(G3705&lt;&gt;"PM (Maintenance)", I3705, 0)</f>
        <v>6.5166664620240492E-4</v>
      </c>
      <c r="L3705" s="5">
        <f>MAX(tbl_Fact[[#This Row],[TotalBiscuitsMade]],tbl_Fact[[#This Row],[GoodMadeBiscuits]])</f>
        <v>141</v>
      </c>
      <c r="M3705" s="5">
        <f>IF(tbl_Fact[[#This Row],[Operating_Hours]]&gt;0,tbl_Fact[[#This Row],[Operating_Hours]]*51840,0)</f>
        <v>33.782398939132669</v>
      </c>
    </row>
    <row r="3706" spans="1:13" hidden="1" x14ac:dyDescent="0.2">
      <c r="A3706" t="s">
        <v>12</v>
      </c>
      <c r="B3706" s="1">
        <v>44404.403587962966</v>
      </c>
      <c r="C3706" s="1">
        <v>44404.403599537036</v>
      </c>
      <c r="D3706">
        <v>1.51166003197432E-2</v>
      </c>
      <c r="E3706">
        <v>0</v>
      </c>
      <c r="F3706">
        <v>263</v>
      </c>
      <c r="G3706" t="s">
        <v>44</v>
      </c>
      <c r="H3706" t="s">
        <v>29</v>
      </c>
      <c r="I3706">
        <f>tbl_Fact[[#This Row],[Duration]] / 60</f>
        <v>2.5194333866238668E-4</v>
      </c>
      <c r="J3706">
        <f>IF(OR(G3706="Run Time", G3706="CC (Changeover Cleaning)"), I3706, 0)</f>
        <v>0</v>
      </c>
      <c r="K3706">
        <f>IF(G3706&lt;&gt;"PM (Maintenance)", I3706, 0)</f>
        <v>2.5194333866238668E-4</v>
      </c>
      <c r="L3706" s="5">
        <f>MAX(tbl_Fact[[#This Row],[TotalBiscuitsMade]],tbl_Fact[[#This Row],[GoodMadeBiscuits]])</f>
        <v>263</v>
      </c>
      <c r="M3706" s="5">
        <f>IF(tbl_Fact[[#This Row],[Operating_Hours]]&gt;0,tbl_Fact[[#This Row],[Operating_Hours]]*51840,0)</f>
        <v>0</v>
      </c>
    </row>
    <row r="3707" spans="1:13" hidden="1" x14ac:dyDescent="0.2">
      <c r="A3707" t="s">
        <v>12</v>
      </c>
      <c r="B3707" s="1">
        <v>44404.403599537036</v>
      </c>
      <c r="C3707" s="1">
        <v>44404.403599537036</v>
      </c>
      <c r="D3707">
        <v>5.9500001370906804E-3</v>
      </c>
      <c r="E3707">
        <v>0</v>
      </c>
      <c r="F3707">
        <v>467</v>
      </c>
      <c r="G3707">
        <v>0</v>
      </c>
      <c r="H3707" t="s">
        <v>29</v>
      </c>
      <c r="I3707">
        <f>tbl_Fact[[#This Row],[Duration]] / 60</f>
        <v>9.9166668951511337E-5</v>
      </c>
      <c r="J3707">
        <f>IF(OR(G3707="Run Time", G3707="CC (Changeover Cleaning)"), I3707, 0)</f>
        <v>0</v>
      </c>
      <c r="K3707">
        <f>IF(G3707&lt;&gt;"PM (Maintenance)", I3707, 0)</f>
        <v>9.9166668951511337E-5</v>
      </c>
      <c r="L3707" s="5">
        <f>MAX(tbl_Fact[[#This Row],[TotalBiscuitsMade]],tbl_Fact[[#This Row],[GoodMadeBiscuits]])</f>
        <v>467</v>
      </c>
      <c r="M3707" s="5">
        <f>IF(tbl_Fact[[#This Row],[Operating_Hours]]&gt;0,tbl_Fact[[#This Row],[Operating_Hours]]*51840,0)</f>
        <v>0</v>
      </c>
    </row>
    <row r="3708" spans="1:13" hidden="1" x14ac:dyDescent="0.2">
      <c r="A3708" t="s">
        <v>12</v>
      </c>
      <c r="B3708" s="1">
        <v>44404.403599537036</v>
      </c>
      <c r="C3708" s="1">
        <v>44404.403634259259</v>
      </c>
      <c r="D3708">
        <v>3.4666601568460499E-2</v>
      </c>
      <c r="E3708">
        <v>0</v>
      </c>
      <c r="F3708">
        <v>345</v>
      </c>
      <c r="G3708" t="s">
        <v>43</v>
      </c>
      <c r="H3708" t="s">
        <v>29</v>
      </c>
      <c r="I3708">
        <f>tbl_Fact[[#This Row],[Duration]] / 60</f>
        <v>5.7777669280767495E-4</v>
      </c>
      <c r="J3708">
        <f>IF(OR(G3708="Run Time", G3708="CC (Changeover Cleaning)"), I3708, 0)</f>
        <v>5.7777669280767495E-4</v>
      </c>
      <c r="K3708">
        <f>IF(G3708&lt;&gt;"PM (Maintenance)", I3708, 0)</f>
        <v>5.7777669280767495E-4</v>
      </c>
      <c r="L3708" s="5">
        <f>MAX(tbl_Fact[[#This Row],[TotalBiscuitsMade]],tbl_Fact[[#This Row],[GoodMadeBiscuits]])</f>
        <v>345</v>
      </c>
      <c r="M3708" s="5">
        <f>IF(tbl_Fact[[#This Row],[Operating_Hours]]&gt;0,tbl_Fact[[#This Row],[Operating_Hours]]*51840,0)</f>
        <v>29.95194375514987</v>
      </c>
    </row>
    <row r="3709" spans="1:13" hidden="1" x14ac:dyDescent="0.2">
      <c r="A3709" t="s">
        <v>12</v>
      </c>
      <c r="B3709" s="1">
        <v>44404.403634259259</v>
      </c>
      <c r="C3709" s="1">
        <v>44404.403645833336</v>
      </c>
      <c r="D3709">
        <v>2.0549999549984901E-2</v>
      </c>
      <c r="E3709">
        <v>0</v>
      </c>
      <c r="F3709">
        <v>94</v>
      </c>
      <c r="G3709" t="s">
        <v>44</v>
      </c>
      <c r="H3709" t="s">
        <v>29</v>
      </c>
      <c r="I3709">
        <f>tbl_Fact[[#This Row],[Duration]] / 60</f>
        <v>3.4249999249974836E-4</v>
      </c>
      <c r="J3709">
        <f>IF(OR(G3709="Run Time", G3709="CC (Changeover Cleaning)"), I3709, 0)</f>
        <v>0</v>
      </c>
      <c r="K3709">
        <f>IF(G3709&lt;&gt;"PM (Maintenance)", I3709, 0)</f>
        <v>3.4249999249974836E-4</v>
      </c>
      <c r="L3709" s="5">
        <f>MAX(tbl_Fact[[#This Row],[TotalBiscuitsMade]],tbl_Fact[[#This Row],[GoodMadeBiscuits]])</f>
        <v>94</v>
      </c>
      <c r="M3709" s="5">
        <f>IF(tbl_Fact[[#This Row],[Operating_Hours]]&gt;0,tbl_Fact[[#This Row],[Operating_Hours]]*51840,0)</f>
        <v>0</v>
      </c>
    </row>
    <row r="3710" spans="1:13" hidden="1" x14ac:dyDescent="0.2">
      <c r="A3710" t="s">
        <v>12</v>
      </c>
      <c r="B3710" s="1">
        <v>44404.403645833336</v>
      </c>
      <c r="C3710" s="1">
        <v>44404.403668981482</v>
      </c>
      <c r="D3710">
        <v>3.36165986955166E-2</v>
      </c>
      <c r="E3710">
        <v>0</v>
      </c>
      <c r="F3710">
        <v>414</v>
      </c>
      <c r="G3710" t="s">
        <v>43</v>
      </c>
      <c r="H3710" t="s">
        <v>29</v>
      </c>
      <c r="I3710">
        <f>tbl_Fact[[#This Row],[Duration]] / 60</f>
        <v>5.6027664492527666E-4</v>
      </c>
      <c r="J3710">
        <f>IF(OR(G3710="Run Time", G3710="CC (Changeover Cleaning)"), I3710, 0)</f>
        <v>5.6027664492527666E-4</v>
      </c>
      <c r="K3710">
        <f>IF(G3710&lt;&gt;"PM (Maintenance)", I3710, 0)</f>
        <v>5.6027664492527666E-4</v>
      </c>
      <c r="L3710" s="5">
        <f>MAX(tbl_Fact[[#This Row],[TotalBiscuitsMade]],tbl_Fact[[#This Row],[GoodMadeBiscuits]])</f>
        <v>414</v>
      </c>
      <c r="M3710" s="5">
        <f>IF(tbl_Fact[[#This Row],[Operating_Hours]]&gt;0,tbl_Fact[[#This Row],[Operating_Hours]]*51840,0)</f>
        <v>29.044741272926341</v>
      </c>
    </row>
    <row r="3711" spans="1:13" hidden="1" x14ac:dyDescent="0.2">
      <c r="A3711" t="s">
        <v>12</v>
      </c>
      <c r="B3711" s="1">
        <v>44404.403668981482</v>
      </c>
      <c r="C3711" s="1">
        <v>44404.403680555559</v>
      </c>
      <c r="D3711">
        <v>2.0050000399351099E-2</v>
      </c>
      <c r="E3711">
        <v>0</v>
      </c>
      <c r="F3711">
        <v>404</v>
      </c>
      <c r="G3711" t="s">
        <v>44</v>
      </c>
      <c r="H3711" t="s">
        <v>29</v>
      </c>
      <c r="I3711">
        <f>tbl_Fact[[#This Row],[Duration]] / 60</f>
        <v>3.3416667332251834E-4</v>
      </c>
      <c r="J3711">
        <f>IF(OR(G3711="Run Time", G3711="CC (Changeover Cleaning)"), I3711, 0)</f>
        <v>0</v>
      </c>
      <c r="K3711">
        <f>IF(G3711&lt;&gt;"PM (Maintenance)", I3711, 0)</f>
        <v>3.3416667332251834E-4</v>
      </c>
      <c r="L3711" s="5">
        <f>MAX(tbl_Fact[[#This Row],[TotalBiscuitsMade]],tbl_Fact[[#This Row],[GoodMadeBiscuits]])</f>
        <v>404</v>
      </c>
      <c r="M3711" s="5">
        <f>IF(tbl_Fact[[#This Row],[Operating_Hours]]&gt;0,tbl_Fact[[#This Row],[Operating_Hours]]*51840,0)</f>
        <v>0</v>
      </c>
    </row>
    <row r="3712" spans="1:13" hidden="1" x14ac:dyDescent="0.2">
      <c r="A3712" t="s">
        <v>12</v>
      </c>
      <c r="B3712" s="1">
        <v>44404.403680555559</v>
      </c>
      <c r="C3712" s="1">
        <v>44404.403703703705</v>
      </c>
      <c r="D3712">
        <v>3.6216601729392998E-2</v>
      </c>
      <c r="E3712">
        <v>0</v>
      </c>
      <c r="F3712">
        <v>141</v>
      </c>
      <c r="G3712" t="s">
        <v>43</v>
      </c>
      <c r="H3712" t="s">
        <v>29</v>
      </c>
      <c r="I3712">
        <f>tbl_Fact[[#This Row],[Duration]] / 60</f>
        <v>6.0361002882321668E-4</v>
      </c>
      <c r="J3712">
        <f>IF(OR(G3712="Run Time", G3712="CC (Changeover Cleaning)"), I3712, 0)</f>
        <v>6.0361002882321668E-4</v>
      </c>
      <c r="K3712">
        <f>IF(G3712&lt;&gt;"PM (Maintenance)", I3712, 0)</f>
        <v>6.0361002882321668E-4</v>
      </c>
      <c r="L3712" s="5">
        <f>MAX(tbl_Fact[[#This Row],[TotalBiscuitsMade]],tbl_Fact[[#This Row],[GoodMadeBiscuits]])</f>
        <v>141</v>
      </c>
      <c r="M3712" s="5">
        <f>IF(tbl_Fact[[#This Row],[Operating_Hours]]&gt;0,tbl_Fact[[#This Row],[Operating_Hours]]*51840,0)</f>
        <v>31.291143894195553</v>
      </c>
    </row>
    <row r="3713" spans="1:13" hidden="1" x14ac:dyDescent="0.2">
      <c r="A3713" t="s">
        <v>12</v>
      </c>
      <c r="B3713" s="1">
        <v>44404.403703703705</v>
      </c>
      <c r="C3713" s="1">
        <v>44404.403715277775</v>
      </c>
      <c r="D3713">
        <v>2.0333299413323399E-2</v>
      </c>
      <c r="E3713">
        <v>0</v>
      </c>
      <c r="F3713">
        <v>59</v>
      </c>
      <c r="G3713" t="s">
        <v>44</v>
      </c>
      <c r="H3713" t="s">
        <v>29</v>
      </c>
      <c r="I3713">
        <f>tbl_Fact[[#This Row],[Duration]] / 60</f>
        <v>3.3888832355538997E-4</v>
      </c>
      <c r="J3713">
        <f>IF(OR(G3713="Run Time", G3713="CC (Changeover Cleaning)"), I3713, 0)</f>
        <v>0</v>
      </c>
      <c r="K3713">
        <f>IF(G3713&lt;&gt;"PM (Maintenance)", I3713, 0)</f>
        <v>3.3888832355538997E-4</v>
      </c>
      <c r="L3713" s="5">
        <f>MAX(tbl_Fact[[#This Row],[TotalBiscuitsMade]],tbl_Fact[[#This Row],[GoodMadeBiscuits]])</f>
        <v>59</v>
      </c>
      <c r="M3713" s="5">
        <f>IF(tbl_Fact[[#This Row],[Operating_Hours]]&gt;0,tbl_Fact[[#This Row],[Operating_Hours]]*51840,0)</f>
        <v>0</v>
      </c>
    </row>
    <row r="3714" spans="1:13" hidden="1" x14ac:dyDescent="0.2">
      <c r="A3714" t="s">
        <v>12</v>
      </c>
      <c r="B3714" s="1">
        <v>44404.403715277775</v>
      </c>
      <c r="C3714" s="1">
        <v>44404.403738425928</v>
      </c>
      <c r="D3714">
        <v>3.4616600722074502E-2</v>
      </c>
      <c r="E3714">
        <v>0</v>
      </c>
      <c r="F3714">
        <v>450</v>
      </c>
      <c r="G3714" t="s">
        <v>43</v>
      </c>
      <c r="H3714" t="s">
        <v>29</v>
      </c>
      <c r="I3714">
        <f>tbl_Fact[[#This Row],[Duration]] / 60</f>
        <v>5.7694334536790833E-4</v>
      </c>
      <c r="J3714">
        <f>IF(OR(G3714="Run Time", G3714="CC (Changeover Cleaning)"), I3714, 0)</f>
        <v>5.7694334536790833E-4</v>
      </c>
      <c r="K3714">
        <f>IF(G3714&lt;&gt;"PM (Maintenance)", I3714, 0)</f>
        <v>5.7694334536790833E-4</v>
      </c>
      <c r="L3714" s="5">
        <f>MAX(tbl_Fact[[#This Row],[TotalBiscuitsMade]],tbl_Fact[[#This Row],[GoodMadeBiscuits]])</f>
        <v>450</v>
      </c>
      <c r="M3714" s="5">
        <f>IF(tbl_Fact[[#This Row],[Operating_Hours]]&gt;0,tbl_Fact[[#This Row],[Operating_Hours]]*51840,0)</f>
        <v>29.908743023872368</v>
      </c>
    </row>
    <row r="3715" spans="1:13" hidden="1" x14ac:dyDescent="0.2">
      <c r="A3715" t="s">
        <v>12</v>
      </c>
      <c r="B3715" s="1">
        <v>44404.403738425928</v>
      </c>
      <c r="C3715" s="1">
        <v>44404.403761574074</v>
      </c>
      <c r="D3715">
        <v>1.97832994163036E-2</v>
      </c>
      <c r="E3715">
        <v>0</v>
      </c>
      <c r="F3715">
        <v>232</v>
      </c>
      <c r="G3715" t="s">
        <v>44</v>
      </c>
      <c r="H3715" t="s">
        <v>29</v>
      </c>
      <c r="I3715">
        <f>tbl_Fact[[#This Row],[Duration]] / 60</f>
        <v>3.2972165693839333E-4</v>
      </c>
      <c r="J3715">
        <f>IF(OR(G3715="Run Time", G3715="CC (Changeover Cleaning)"), I3715, 0)</f>
        <v>0</v>
      </c>
      <c r="K3715">
        <f>IF(G3715&lt;&gt;"PM (Maintenance)", I3715, 0)</f>
        <v>3.2972165693839333E-4</v>
      </c>
      <c r="L3715" s="5">
        <f>MAX(tbl_Fact[[#This Row],[TotalBiscuitsMade]],tbl_Fact[[#This Row],[GoodMadeBiscuits]])</f>
        <v>232</v>
      </c>
      <c r="M3715" s="5">
        <f>IF(tbl_Fact[[#This Row],[Operating_Hours]]&gt;0,tbl_Fact[[#This Row],[Operating_Hours]]*51840,0)</f>
        <v>0</v>
      </c>
    </row>
    <row r="3716" spans="1:13" hidden="1" x14ac:dyDescent="0.2">
      <c r="A3716" t="s">
        <v>12</v>
      </c>
      <c r="B3716" s="1">
        <v>44404.403761574074</v>
      </c>
      <c r="C3716" s="1">
        <v>44404.403784722221</v>
      </c>
      <c r="D3716">
        <v>3.5433299839496599E-2</v>
      </c>
      <c r="E3716">
        <v>0</v>
      </c>
      <c r="F3716">
        <v>446</v>
      </c>
      <c r="G3716" t="s">
        <v>43</v>
      </c>
      <c r="H3716" t="s">
        <v>29</v>
      </c>
      <c r="I3716">
        <f>tbl_Fact[[#This Row],[Duration]] / 60</f>
        <v>5.905549973249433E-4</v>
      </c>
      <c r="J3716">
        <f>IF(OR(G3716="Run Time", G3716="CC (Changeover Cleaning)"), I3716, 0)</f>
        <v>5.905549973249433E-4</v>
      </c>
      <c r="K3716">
        <f>IF(G3716&lt;&gt;"PM (Maintenance)", I3716, 0)</f>
        <v>5.905549973249433E-4</v>
      </c>
      <c r="L3716" s="5">
        <f>MAX(tbl_Fact[[#This Row],[TotalBiscuitsMade]],tbl_Fact[[#This Row],[GoodMadeBiscuits]])</f>
        <v>446</v>
      </c>
      <c r="M3716" s="5">
        <f>IF(tbl_Fact[[#This Row],[Operating_Hours]]&gt;0,tbl_Fact[[#This Row],[Operating_Hours]]*51840,0)</f>
        <v>30.614371061325063</v>
      </c>
    </row>
    <row r="3717" spans="1:13" hidden="1" x14ac:dyDescent="0.2">
      <c r="A3717" t="s">
        <v>12</v>
      </c>
      <c r="B3717" s="1">
        <v>44404.403784722221</v>
      </c>
      <c r="C3717" s="1">
        <v>44404.403796296298</v>
      </c>
      <c r="D3717">
        <v>1.97832994163036E-2</v>
      </c>
      <c r="E3717">
        <v>0</v>
      </c>
      <c r="F3717">
        <v>424</v>
      </c>
      <c r="G3717" t="s">
        <v>44</v>
      </c>
      <c r="H3717" t="s">
        <v>29</v>
      </c>
      <c r="I3717">
        <f>tbl_Fact[[#This Row],[Duration]] / 60</f>
        <v>3.2972165693839333E-4</v>
      </c>
      <c r="J3717">
        <f>IF(OR(G3717="Run Time", G3717="CC (Changeover Cleaning)"), I3717, 0)</f>
        <v>0</v>
      </c>
      <c r="K3717">
        <f>IF(G3717&lt;&gt;"PM (Maintenance)", I3717, 0)</f>
        <v>3.2972165693839333E-4</v>
      </c>
      <c r="L3717" s="5">
        <f>MAX(tbl_Fact[[#This Row],[TotalBiscuitsMade]],tbl_Fact[[#This Row],[GoodMadeBiscuits]])</f>
        <v>424</v>
      </c>
      <c r="M3717" s="5">
        <f>IF(tbl_Fact[[#This Row],[Operating_Hours]]&gt;0,tbl_Fact[[#This Row],[Operating_Hours]]*51840,0)</f>
        <v>0</v>
      </c>
    </row>
    <row r="3718" spans="1:13" hidden="1" x14ac:dyDescent="0.2">
      <c r="A3718" t="s">
        <v>12</v>
      </c>
      <c r="B3718" s="1">
        <v>44404.403796296298</v>
      </c>
      <c r="C3718" s="1">
        <v>44404.403819444444</v>
      </c>
      <c r="D3718">
        <v>3.9883300662040697E-2</v>
      </c>
      <c r="E3718">
        <v>0</v>
      </c>
      <c r="F3718">
        <v>378</v>
      </c>
      <c r="G3718" t="s">
        <v>43</v>
      </c>
      <c r="H3718" t="s">
        <v>29</v>
      </c>
      <c r="I3718">
        <f>tbl_Fact[[#This Row],[Duration]] / 60</f>
        <v>6.647216777006783E-4</v>
      </c>
      <c r="J3718">
        <f>IF(OR(G3718="Run Time", G3718="CC (Changeover Cleaning)"), I3718, 0)</f>
        <v>6.647216777006783E-4</v>
      </c>
      <c r="K3718">
        <f>IF(G3718&lt;&gt;"PM (Maintenance)", I3718, 0)</f>
        <v>6.647216777006783E-4</v>
      </c>
      <c r="L3718" s="5">
        <f>MAX(tbl_Fact[[#This Row],[TotalBiscuitsMade]],tbl_Fact[[#This Row],[GoodMadeBiscuits]])</f>
        <v>378</v>
      </c>
      <c r="M3718" s="5">
        <f>IF(tbl_Fact[[#This Row],[Operating_Hours]]&gt;0,tbl_Fact[[#This Row],[Operating_Hours]]*51840,0)</f>
        <v>34.45917177200316</v>
      </c>
    </row>
    <row r="3719" spans="1:13" hidden="1" x14ac:dyDescent="0.2">
      <c r="A3719" t="s">
        <v>12</v>
      </c>
      <c r="B3719" s="1">
        <v>44404.403819444444</v>
      </c>
      <c r="C3719" s="1">
        <v>44404.40384259259</v>
      </c>
      <c r="D3719">
        <v>2.0066600292921101E-2</v>
      </c>
      <c r="E3719">
        <v>0</v>
      </c>
      <c r="F3719">
        <v>299</v>
      </c>
      <c r="G3719" t="s">
        <v>44</v>
      </c>
      <c r="H3719" t="s">
        <v>29</v>
      </c>
      <c r="I3719">
        <f>tbl_Fact[[#This Row],[Duration]] / 60</f>
        <v>3.3444333821535169E-4</v>
      </c>
      <c r="J3719">
        <f>IF(OR(G3719="Run Time", G3719="CC (Changeover Cleaning)"), I3719, 0)</f>
        <v>0</v>
      </c>
      <c r="K3719">
        <f>IF(G3719&lt;&gt;"PM (Maintenance)", I3719, 0)</f>
        <v>3.3444333821535169E-4</v>
      </c>
      <c r="L3719" s="5">
        <f>MAX(tbl_Fact[[#This Row],[TotalBiscuitsMade]],tbl_Fact[[#This Row],[GoodMadeBiscuits]])</f>
        <v>299</v>
      </c>
      <c r="M3719" s="5">
        <f>IF(tbl_Fact[[#This Row],[Operating_Hours]]&gt;0,tbl_Fact[[#This Row],[Operating_Hours]]*51840,0)</f>
        <v>0</v>
      </c>
    </row>
    <row r="3720" spans="1:13" hidden="1" x14ac:dyDescent="0.2">
      <c r="A3720" t="s">
        <v>12</v>
      </c>
      <c r="B3720" s="1">
        <v>44404.40384259259</v>
      </c>
      <c r="C3720" s="1">
        <v>44404.403865740744</v>
      </c>
      <c r="D3720">
        <v>3.4099999815225601E-2</v>
      </c>
      <c r="E3720">
        <v>0</v>
      </c>
      <c r="F3720">
        <v>277</v>
      </c>
      <c r="G3720" t="s">
        <v>43</v>
      </c>
      <c r="H3720" t="s">
        <v>29</v>
      </c>
      <c r="I3720">
        <f>tbl_Fact[[#This Row],[Duration]] / 60</f>
        <v>5.6833333025376007E-4</v>
      </c>
      <c r="J3720">
        <f>IF(OR(G3720="Run Time", G3720="CC (Changeover Cleaning)"), I3720, 0)</f>
        <v>5.6833333025376007E-4</v>
      </c>
      <c r="K3720">
        <f>IF(G3720&lt;&gt;"PM (Maintenance)", I3720, 0)</f>
        <v>5.6833333025376007E-4</v>
      </c>
      <c r="L3720" s="5">
        <f>MAX(tbl_Fact[[#This Row],[TotalBiscuitsMade]],tbl_Fact[[#This Row],[GoodMadeBiscuits]])</f>
        <v>277</v>
      </c>
      <c r="M3720" s="5">
        <f>IF(tbl_Fact[[#This Row],[Operating_Hours]]&gt;0,tbl_Fact[[#This Row],[Operating_Hours]]*51840,0)</f>
        <v>29.462399840354923</v>
      </c>
    </row>
    <row r="3721" spans="1:13" hidden="1" x14ac:dyDescent="0.2">
      <c r="A3721" t="s">
        <v>12</v>
      </c>
      <c r="B3721" s="1">
        <v>44404.403865740744</v>
      </c>
      <c r="C3721" s="1">
        <v>44404.403877314813</v>
      </c>
      <c r="D3721">
        <v>2.0566599443554899E-2</v>
      </c>
      <c r="E3721">
        <v>0</v>
      </c>
      <c r="F3721">
        <v>11</v>
      </c>
      <c r="G3721" t="s">
        <v>44</v>
      </c>
      <c r="H3721" t="s">
        <v>29</v>
      </c>
      <c r="I3721">
        <f>tbl_Fact[[#This Row],[Duration]] / 60</f>
        <v>3.4277665739258165E-4</v>
      </c>
      <c r="J3721">
        <f>IF(OR(G3721="Run Time", G3721="CC (Changeover Cleaning)"), I3721, 0)</f>
        <v>0</v>
      </c>
      <c r="K3721">
        <f>IF(G3721&lt;&gt;"PM (Maintenance)", I3721, 0)</f>
        <v>3.4277665739258165E-4</v>
      </c>
      <c r="L3721" s="5">
        <f>MAX(tbl_Fact[[#This Row],[TotalBiscuitsMade]],tbl_Fact[[#This Row],[GoodMadeBiscuits]])</f>
        <v>11</v>
      </c>
      <c r="M3721" s="5">
        <f>IF(tbl_Fact[[#This Row],[Operating_Hours]]&gt;0,tbl_Fact[[#This Row],[Operating_Hours]]*51840,0)</f>
        <v>0</v>
      </c>
    </row>
    <row r="3722" spans="1:13" hidden="1" x14ac:dyDescent="0.2">
      <c r="A3722" t="s">
        <v>12</v>
      </c>
      <c r="B3722" s="1">
        <v>44404.403877314813</v>
      </c>
      <c r="C3722" s="1">
        <v>44404.403900462959</v>
      </c>
      <c r="D3722">
        <v>3.49332988262177E-2</v>
      </c>
      <c r="E3722">
        <v>0</v>
      </c>
      <c r="F3722">
        <v>476</v>
      </c>
      <c r="G3722" t="s">
        <v>43</v>
      </c>
      <c r="H3722" t="s">
        <v>29</v>
      </c>
      <c r="I3722">
        <f>tbl_Fact[[#This Row],[Duration]] / 60</f>
        <v>5.8222164710362834E-4</v>
      </c>
      <c r="J3722">
        <f>IF(OR(G3722="Run Time", G3722="CC (Changeover Cleaning)"), I3722, 0)</f>
        <v>5.8222164710362834E-4</v>
      </c>
      <c r="K3722">
        <f>IF(G3722&lt;&gt;"PM (Maintenance)", I3722, 0)</f>
        <v>5.8222164710362834E-4</v>
      </c>
      <c r="L3722" s="5">
        <f>MAX(tbl_Fact[[#This Row],[TotalBiscuitsMade]],tbl_Fact[[#This Row],[GoodMadeBiscuits]])</f>
        <v>476</v>
      </c>
      <c r="M3722" s="5">
        <f>IF(tbl_Fact[[#This Row],[Operating_Hours]]&gt;0,tbl_Fact[[#This Row],[Operating_Hours]]*51840,0)</f>
        <v>30.182370185852093</v>
      </c>
    </row>
    <row r="3723" spans="1:13" hidden="1" x14ac:dyDescent="0.2">
      <c r="A3723" t="s">
        <v>12</v>
      </c>
      <c r="B3723" s="1">
        <v>44404.403900462959</v>
      </c>
      <c r="C3723" s="1">
        <v>44404.403912037036</v>
      </c>
      <c r="D3723">
        <v>2.0283300429582599E-2</v>
      </c>
      <c r="E3723">
        <v>0</v>
      </c>
      <c r="F3723">
        <v>159</v>
      </c>
      <c r="G3723" t="s">
        <v>44</v>
      </c>
      <c r="H3723" t="s">
        <v>29</v>
      </c>
      <c r="I3723">
        <f>tbl_Fact[[#This Row],[Duration]] / 60</f>
        <v>3.3805500715970997E-4</v>
      </c>
      <c r="J3723">
        <f>IF(OR(G3723="Run Time", G3723="CC (Changeover Cleaning)"), I3723, 0)</f>
        <v>0</v>
      </c>
      <c r="K3723">
        <f>IF(G3723&lt;&gt;"PM (Maintenance)", I3723, 0)</f>
        <v>3.3805500715970997E-4</v>
      </c>
      <c r="L3723" s="5">
        <f>MAX(tbl_Fact[[#This Row],[TotalBiscuitsMade]],tbl_Fact[[#This Row],[GoodMadeBiscuits]])</f>
        <v>159</v>
      </c>
      <c r="M3723" s="5">
        <f>IF(tbl_Fact[[#This Row],[Operating_Hours]]&gt;0,tbl_Fact[[#This Row],[Operating_Hours]]*51840,0)</f>
        <v>0</v>
      </c>
    </row>
    <row r="3724" spans="1:13" hidden="1" x14ac:dyDescent="0.2">
      <c r="A3724" t="s">
        <v>12</v>
      </c>
      <c r="B3724" s="1">
        <v>44404.403912037036</v>
      </c>
      <c r="C3724" s="1">
        <v>44404.403946759259</v>
      </c>
      <c r="D3724">
        <v>4.58333007991314E-2</v>
      </c>
      <c r="E3724">
        <v>0</v>
      </c>
      <c r="F3724">
        <v>253</v>
      </c>
      <c r="G3724" t="s">
        <v>43</v>
      </c>
      <c r="H3724" t="s">
        <v>29</v>
      </c>
      <c r="I3724">
        <f>tbl_Fact[[#This Row],[Duration]] / 60</f>
        <v>7.6388834665219003E-4</v>
      </c>
      <c r="J3724">
        <f>IF(OR(G3724="Run Time", G3724="CC (Changeover Cleaning)"), I3724, 0)</f>
        <v>7.6388834665219003E-4</v>
      </c>
      <c r="K3724">
        <f>IF(G3724&lt;&gt;"PM (Maintenance)", I3724, 0)</f>
        <v>7.6388834665219003E-4</v>
      </c>
      <c r="L3724" s="5">
        <f>MAX(tbl_Fact[[#This Row],[TotalBiscuitsMade]],tbl_Fact[[#This Row],[GoodMadeBiscuits]])</f>
        <v>253</v>
      </c>
      <c r="M3724" s="5">
        <f>IF(tbl_Fact[[#This Row],[Operating_Hours]]&gt;0,tbl_Fact[[#This Row],[Operating_Hours]]*51840,0)</f>
        <v>39.599971890449531</v>
      </c>
    </row>
    <row r="3725" spans="1:13" hidden="1" x14ac:dyDescent="0.2">
      <c r="A3725" t="s">
        <v>12</v>
      </c>
      <c r="B3725" s="1">
        <v>44404.403946759259</v>
      </c>
      <c r="C3725" s="1">
        <v>44404.403946759259</v>
      </c>
      <c r="D3725">
        <v>8.8833002373576199E-3</v>
      </c>
      <c r="E3725">
        <v>0</v>
      </c>
      <c r="F3725">
        <v>496</v>
      </c>
      <c r="G3725" t="s">
        <v>44</v>
      </c>
      <c r="H3725" t="s">
        <v>29</v>
      </c>
      <c r="I3725">
        <f>tbl_Fact[[#This Row],[Duration]] / 60</f>
        <v>1.4805500395596033E-4</v>
      </c>
      <c r="J3725">
        <f>IF(OR(G3725="Run Time", G3725="CC (Changeover Cleaning)"), I3725, 0)</f>
        <v>0</v>
      </c>
      <c r="K3725">
        <f>IF(G3725&lt;&gt;"PM (Maintenance)", I3725, 0)</f>
        <v>1.4805500395596033E-4</v>
      </c>
      <c r="L3725" s="5">
        <f>MAX(tbl_Fact[[#This Row],[TotalBiscuitsMade]],tbl_Fact[[#This Row],[GoodMadeBiscuits]])</f>
        <v>496</v>
      </c>
      <c r="M3725" s="5">
        <f>IF(tbl_Fact[[#This Row],[Operating_Hours]]&gt;0,tbl_Fact[[#This Row],[Operating_Hours]]*51840,0)</f>
        <v>0</v>
      </c>
    </row>
    <row r="3726" spans="1:13" hidden="1" x14ac:dyDescent="0.2">
      <c r="A3726" t="s">
        <v>12</v>
      </c>
      <c r="B3726" s="1">
        <v>44404.403946759259</v>
      </c>
      <c r="C3726" s="1">
        <v>44404.403969907406</v>
      </c>
      <c r="D3726">
        <v>3.4616600722074502E-2</v>
      </c>
      <c r="E3726">
        <v>0</v>
      </c>
      <c r="F3726">
        <v>245</v>
      </c>
      <c r="G3726" t="s">
        <v>43</v>
      </c>
      <c r="H3726" t="s">
        <v>29</v>
      </c>
      <c r="I3726">
        <f>tbl_Fact[[#This Row],[Duration]] / 60</f>
        <v>5.7694334536790833E-4</v>
      </c>
      <c r="J3726">
        <f>IF(OR(G3726="Run Time", G3726="CC (Changeover Cleaning)"), I3726, 0)</f>
        <v>5.7694334536790833E-4</v>
      </c>
      <c r="K3726">
        <f>IF(G3726&lt;&gt;"PM (Maintenance)", I3726, 0)</f>
        <v>5.7694334536790833E-4</v>
      </c>
      <c r="L3726" s="5">
        <f>MAX(tbl_Fact[[#This Row],[TotalBiscuitsMade]],tbl_Fact[[#This Row],[GoodMadeBiscuits]])</f>
        <v>245</v>
      </c>
      <c r="M3726" s="5">
        <f>IF(tbl_Fact[[#This Row],[Operating_Hours]]&gt;0,tbl_Fact[[#This Row],[Operating_Hours]]*51840,0)</f>
        <v>29.908743023872368</v>
      </c>
    </row>
    <row r="3727" spans="1:13" hidden="1" x14ac:dyDescent="0.2">
      <c r="A3727" t="s">
        <v>12</v>
      </c>
      <c r="B3727" s="1">
        <v>44404.403969907406</v>
      </c>
      <c r="C3727" s="1">
        <v>44404.403993055559</v>
      </c>
      <c r="D3727">
        <v>1.95499993860722E-2</v>
      </c>
      <c r="E3727">
        <v>0</v>
      </c>
      <c r="F3727">
        <v>331</v>
      </c>
      <c r="G3727" t="s">
        <v>44</v>
      </c>
      <c r="H3727" t="s">
        <v>29</v>
      </c>
      <c r="I3727">
        <f>tbl_Fact[[#This Row],[Duration]] / 60</f>
        <v>3.2583332310120333E-4</v>
      </c>
      <c r="J3727">
        <f>IF(OR(G3727="Run Time", G3727="CC (Changeover Cleaning)"), I3727, 0)</f>
        <v>0</v>
      </c>
      <c r="K3727">
        <f>IF(G3727&lt;&gt;"PM (Maintenance)", I3727, 0)</f>
        <v>3.2583332310120333E-4</v>
      </c>
      <c r="L3727" s="5">
        <f>MAX(tbl_Fact[[#This Row],[TotalBiscuitsMade]],tbl_Fact[[#This Row],[GoodMadeBiscuits]])</f>
        <v>331</v>
      </c>
      <c r="M3727" s="5">
        <f>IF(tbl_Fact[[#This Row],[Operating_Hours]]&gt;0,tbl_Fact[[#This Row],[Operating_Hours]]*51840,0)</f>
        <v>0</v>
      </c>
    </row>
    <row r="3728" spans="1:13" hidden="1" x14ac:dyDescent="0.2">
      <c r="A3728" t="s">
        <v>12</v>
      </c>
      <c r="B3728" s="1">
        <v>44404.403993055559</v>
      </c>
      <c r="C3728" s="1">
        <v>44404.404016203705</v>
      </c>
      <c r="D3728">
        <v>4.14000004529953E-2</v>
      </c>
      <c r="E3728">
        <v>0</v>
      </c>
      <c r="F3728">
        <v>2</v>
      </c>
      <c r="G3728" t="s">
        <v>43</v>
      </c>
      <c r="H3728" t="s">
        <v>29</v>
      </c>
      <c r="I3728">
        <f>tbl_Fact[[#This Row],[Duration]] / 60</f>
        <v>6.900000075499217E-4</v>
      </c>
      <c r="J3728">
        <f>IF(OR(G3728="Run Time", G3728="CC (Changeover Cleaning)"), I3728, 0)</f>
        <v>6.900000075499217E-4</v>
      </c>
      <c r="K3728">
        <f>IF(G3728&lt;&gt;"PM (Maintenance)", I3728, 0)</f>
        <v>6.900000075499217E-4</v>
      </c>
      <c r="L3728" s="5">
        <f>MAX(tbl_Fact[[#This Row],[TotalBiscuitsMade]],tbl_Fact[[#This Row],[GoodMadeBiscuits]])</f>
        <v>2</v>
      </c>
      <c r="M3728" s="5">
        <f>IF(tbl_Fact[[#This Row],[Operating_Hours]]&gt;0,tbl_Fact[[#This Row],[Operating_Hours]]*51840,0)</f>
        <v>35.769600391387939</v>
      </c>
    </row>
    <row r="3729" spans="1:13" hidden="1" x14ac:dyDescent="0.2">
      <c r="A3729" t="s">
        <v>12</v>
      </c>
      <c r="B3729" s="1">
        <v>44404.404016203705</v>
      </c>
      <c r="C3729" s="1">
        <v>44404.404027777775</v>
      </c>
      <c r="D3729">
        <v>1.9833300262689601E-2</v>
      </c>
      <c r="E3729">
        <v>0</v>
      </c>
      <c r="F3729">
        <v>112</v>
      </c>
      <c r="G3729" t="s">
        <v>44</v>
      </c>
      <c r="H3729" t="s">
        <v>29</v>
      </c>
      <c r="I3729">
        <f>tbl_Fact[[#This Row],[Duration]] / 60</f>
        <v>3.3055500437816001E-4</v>
      </c>
      <c r="J3729">
        <f>IF(OR(G3729="Run Time", G3729="CC (Changeover Cleaning)"), I3729, 0)</f>
        <v>0</v>
      </c>
      <c r="K3729">
        <f>IF(G3729&lt;&gt;"PM (Maintenance)", I3729, 0)</f>
        <v>3.3055500437816001E-4</v>
      </c>
      <c r="L3729" s="5">
        <f>MAX(tbl_Fact[[#This Row],[TotalBiscuitsMade]],tbl_Fact[[#This Row],[GoodMadeBiscuits]])</f>
        <v>112</v>
      </c>
      <c r="M3729" s="5">
        <f>IF(tbl_Fact[[#This Row],[Operating_Hours]]&gt;0,tbl_Fact[[#This Row],[Operating_Hours]]*51840,0)</f>
        <v>0</v>
      </c>
    </row>
    <row r="3730" spans="1:13" hidden="1" x14ac:dyDescent="0.2">
      <c r="A3730" t="s">
        <v>12</v>
      </c>
      <c r="B3730" s="1">
        <v>44404.404027777775</v>
      </c>
      <c r="C3730" s="1">
        <v>44404.404050925928</v>
      </c>
      <c r="D3730">
        <v>3.4099999815225601E-2</v>
      </c>
      <c r="E3730">
        <v>0</v>
      </c>
      <c r="F3730">
        <v>431</v>
      </c>
      <c r="G3730" t="s">
        <v>43</v>
      </c>
      <c r="H3730" t="s">
        <v>29</v>
      </c>
      <c r="I3730">
        <f>tbl_Fact[[#This Row],[Duration]] / 60</f>
        <v>5.6833333025376007E-4</v>
      </c>
      <c r="J3730">
        <f>IF(OR(G3730="Run Time", G3730="CC (Changeover Cleaning)"), I3730, 0)</f>
        <v>5.6833333025376007E-4</v>
      </c>
      <c r="K3730">
        <f>IF(G3730&lt;&gt;"PM (Maintenance)", I3730, 0)</f>
        <v>5.6833333025376007E-4</v>
      </c>
      <c r="L3730" s="5">
        <f>MAX(tbl_Fact[[#This Row],[TotalBiscuitsMade]],tbl_Fact[[#This Row],[GoodMadeBiscuits]])</f>
        <v>431</v>
      </c>
      <c r="M3730" s="5">
        <f>IF(tbl_Fact[[#This Row],[Operating_Hours]]&gt;0,tbl_Fact[[#This Row],[Operating_Hours]]*51840,0)</f>
        <v>29.462399840354923</v>
      </c>
    </row>
    <row r="3731" spans="1:13" hidden="1" x14ac:dyDescent="0.2">
      <c r="A3731" t="s">
        <v>12</v>
      </c>
      <c r="B3731" s="1">
        <v>44404.404050925928</v>
      </c>
      <c r="C3731" s="1">
        <v>44404.404074074075</v>
      </c>
      <c r="D3731">
        <v>2.0833300426602398E-2</v>
      </c>
      <c r="E3731">
        <v>0</v>
      </c>
      <c r="F3731">
        <v>373</v>
      </c>
      <c r="G3731" t="s">
        <v>44</v>
      </c>
      <c r="H3731" t="s">
        <v>29</v>
      </c>
      <c r="I3731">
        <f>tbl_Fact[[#This Row],[Duration]] / 60</f>
        <v>3.4722167377670662E-4</v>
      </c>
      <c r="J3731">
        <f>IF(OR(G3731="Run Time", G3731="CC (Changeover Cleaning)"), I3731, 0)</f>
        <v>0</v>
      </c>
      <c r="K3731">
        <f>IF(G3731&lt;&gt;"PM (Maintenance)", I3731, 0)</f>
        <v>3.4722167377670662E-4</v>
      </c>
      <c r="L3731" s="5">
        <f>MAX(tbl_Fact[[#This Row],[TotalBiscuitsMade]],tbl_Fact[[#This Row],[GoodMadeBiscuits]])</f>
        <v>373</v>
      </c>
      <c r="M3731" s="5">
        <f>IF(tbl_Fact[[#This Row],[Operating_Hours]]&gt;0,tbl_Fact[[#This Row],[Operating_Hours]]*51840,0)</f>
        <v>0</v>
      </c>
    </row>
    <row r="3732" spans="1:13" hidden="1" x14ac:dyDescent="0.2">
      <c r="A3732" t="s">
        <v>12</v>
      </c>
      <c r="B3732" s="1">
        <v>44404.404074074075</v>
      </c>
      <c r="C3732" s="1">
        <v>44404.404097222221</v>
      </c>
      <c r="D3732">
        <v>3.4666601568460499E-2</v>
      </c>
      <c r="E3732">
        <v>0</v>
      </c>
      <c r="F3732">
        <v>399</v>
      </c>
      <c r="G3732" t="s">
        <v>43</v>
      </c>
      <c r="H3732" t="s">
        <v>29</v>
      </c>
      <c r="I3732">
        <f>tbl_Fact[[#This Row],[Duration]] / 60</f>
        <v>5.7777669280767495E-4</v>
      </c>
      <c r="J3732">
        <f>IF(OR(G3732="Run Time", G3732="CC (Changeover Cleaning)"), I3732, 0)</f>
        <v>5.7777669280767495E-4</v>
      </c>
      <c r="K3732">
        <f>IF(G3732&lt;&gt;"PM (Maintenance)", I3732, 0)</f>
        <v>5.7777669280767495E-4</v>
      </c>
      <c r="L3732" s="5">
        <f>MAX(tbl_Fact[[#This Row],[TotalBiscuitsMade]],tbl_Fact[[#This Row],[GoodMadeBiscuits]])</f>
        <v>399</v>
      </c>
      <c r="M3732" s="5">
        <f>IF(tbl_Fact[[#This Row],[Operating_Hours]]&gt;0,tbl_Fact[[#This Row],[Operating_Hours]]*51840,0)</f>
        <v>29.95194375514987</v>
      </c>
    </row>
    <row r="3733" spans="1:13" hidden="1" x14ac:dyDescent="0.2">
      <c r="A3733" t="s">
        <v>12</v>
      </c>
      <c r="B3733" s="1">
        <v>44404.404097222221</v>
      </c>
      <c r="C3733" s="1">
        <v>44404.404108796298</v>
      </c>
      <c r="D3733">
        <v>1.9999999552965199E-2</v>
      </c>
      <c r="E3733">
        <v>0</v>
      </c>
      <c r="F3733">
        <v>160</v>
      </c>
      <c r="G3733" t="s">
        <v>44</v>
      </c>
      <c r="H3733" t="s">
        <v>29</v>
      </c>
      <c r="I3733">
        <f>tbl_Fact[[#This Row],[Duration]] / 60</f>
        <v>3.3333332588275329E-4</v>
      </c>
      <c r="J3733">
        <f>IF(OR(G3733="Run Time", G3733="CC (Changeover Cleaning)"), I3733, 0)</f>
        <v>0</v>
      </c>
      <c r="K3733">
        <f>IF(G3733&lt;&gt;"PM (Maintenance)", I3733, 0)</f>
        <v>3.3333332588275329E-4</v>
      </c>
      <c r="L3733" s="5">
        <f>MAX(tbl_Fact[[#This Row],[TotalBiscuitsMade]],tbl_Fact[[#This Row],[GoodMadeBiscuits]])</f>
        <v>160</v>
      </c>
      <c r="M3733" s="5">
        <f>IF(tbl_Fact[[#This Row],[Operating_Hours]]&gt;0,tbl_Fact[[#This Row],[Operating_Hours]]*51840,0)</f>
        <v>0</v>
      </c>
    </row>
    <row r="3734" spans="1:13" hidden="1" x14ac:dyDescent="0.2">
      <c r="A3734" t="s">
        <v>12</v>
      </c>
      <c r="B3734" s="1">
        <v>44404.404108796298</v>
      </c>
      <c r="C3734" s="1">
        <v>44404.404131944444</v>
      </c>
      <c r="D3734">
        <v>3.5166598856449099E-2</v>
      </c>
      <c r="E3734">
        <v>0</v>
      </c>
      <c r="F3734">
        <v>380</v>
      </c>
      <c r="G3734" t="s">
        <v>43</v>
      </c>
      <c r="H3734" t="s">
        <v>29</v>
      </c>
      <c r="I3734">
        <f>tbl_Fact[[#This Row],[Duration]] / 60</f>
        <v>5.8610998094081829E-4</v>
      </c>
      <c r="J3734">
        <f>IF(OR(G3734="Run Time", G3734="CC (Changeover Cleaning)"), I3734, 0)</f>
        <v>5.8610998094081829E-4</v>
      </c>
      <c r="K3734">
        <f>IF(G3734&lt;&gt;"PM (Maintenance)", I3734, 0)</f>
        <v>5.8610998094081829E-4</v>
      </c>
      <c r="L3734" s="5">
        <f>MAX(tbl_Fact[[#This Row],[TotalBiscuitsMade]],tbl_Fact[[#This Row],[GoodMadeBiscuits]])</f>
        <v>380</v>
      </c>
      <c r="M3734" s="5">
        <f>IF(tbl_Fact[[#This Row],[Operating_Hours]]&gt;0,tbl_Fact[[#This Row],[Operating_Hours]]*51840,0)</f>
        <v>30.383941411972021</v>
      </c>
    </row>
    <row r="3735" spans="1:13" hidden="1" x14ac:dyDescent="0.2">
      <c r="A3735" t="s">
        <v>12</v>
      </c>
      <c r="B3735" s="1">
        <v>44404.404131944444</v>
      </c>
      <c r="C3735" s="1">
        <v>44404.404143518521</v>
      </c>
      <c r="D3735">
        <v>1.87832992523909E-2</v>
      </c>
      <c r="E3735">
        <v>0</v>
      </c>
      <c r="F3735">
        <v>64</v>
      </c>
      <c r="G3735" t="s">
        <v>44</v>
      </c>
      <c r="H3735" t="s">
        <v>29</v>
      </c>
      <c r="I3735">
        <f>tbl_Fact[[#This Row],[Duration]] / 60</f>
        <v>3.1305498753984835E-4</v>
      </c>
      <c r="J3735">
        <f>IF(OR(G3735="Run Time", G3735="CC (Changeover Cleaning)"), I3735, 0)</f>
        <v>0</v>
      </c>
      <c r="K3735">
        <f>IF(G3735&lt;&gt;"PM (Maintenance)", I3735, 0)</f>
        <v>3.1305498753984835E-4</v>
      </c>
      <c r="L3735" s="5">
        <f>MAX(tbl_Fact[[#This Row],[TotalBiscuitsMade]],tbl_Fact[[#This Row],[GoodMadeBiscuits]])</f>
        <v>64</v>
      </c>
      <c r="M3735" s="5">
        <f>IF(tbl_Fact[[#This Row],[Operating_Hours]]&gt;0,tbl_Fact[[#This Row],[Operating_Hours]]*51840,0)</f>
        <v>0</v>
      </c>
    </row>
    <row r="3736" spans="1:13" hidden="1" x14ac:dyDescent="0.2">
      <c r="A3736" t="s">
        <v>12</v>
      </c>
      <c r="B3736" s="1">
        <v>44404.404143518521</v>
      </c>
      <c r="C3736" s="1">
        <v>44404.404166666667</v>
      </c>
      <c r="D3736">
        <v>3.64499986171722E-2</v>
      </c>
      <c r="E3736">
        <v>0</v>
      </c>
      <c r="F3736">
        <v>427</v>
      </c>
      <c r="G3736" t="s">
        <v>43</v>
      </c>
      <c r="H3736" t="s">
        <v>29</v>
      </c>
      <c r="I3736">
        <f>tbl_Fact[[#This Row],[Duration]] / 60</f>
        <v>6.0749997695287001E-4</v>
      </c>
      <c r="J3736">
        <f>IF(OR(G3736="Run Time", G3736="CC (Changeover Cleaning)"), I3736, 0)</f>
        <v>6.0749997695287001E-4</v>
      </c>
      <c r="K3736">
        <f>IF(G3736&lt;&gt;"PM (Maintenance)", I3736, 0)</f>
        <v>6.0749997695287001E-4</v>
      </c>
      <c r="L3736" s="5">
        <f>MAX(tbl_Fact[[#This Row],[TotalBiscuitsMade]],tbl_Fact[[#This Row],[GoodMadeBiscuits]])</f>
        <v>427</v>
      </c>
      <c r="M3736" s="5">
        <f>IF(tbl_Fact[[#This Row],[Operating_Hours]]&gt;0,tbl_Fact[[#This Row],[Operating_Hours]]*51840,0)</f>
        <v>31.492798805236781</v>
      </c>
    </row>
    <row r="3737" spans="1:13" hidden="1" x14ac:dyDescent="0.2">
      <c r="A3737" t="s">
        <v>12</v>
      </c>
      <c r="B3737" s="1">
        <v>44404.404166666667</v>
      </c>
      <c r="C3737" s="1">
        <v>44404.404189814813</v>
      </c>
      <c r="D3737">
        <v>2.0600000396370902E-2</v>
      </c>
      <c r="E3737">
        <v>0</v>
      </c>
      <c r="F3737">
        <v>150</v>
      </c>
      <c r="G3737" t="s">
        <v>44</v>
      </c>
      <c r="H3737" t="s">
        <v>29</v>
      </c>
      <c r="I3737">
        <f>tbl_Fact[[#This Row],[Duration]] / 60</f>
        <v>3.4333333993951504E-4</v>
      </c>
      <c r="J3737">
        <f>IF(OR(G3737="Run Time", G3737="CC (Changeover Cleaning)"), I3737, 0)</f>
        <v>0</v>
      </c>
      <c r="K3737">
        <f>IF(G3737&lt;&gt;"PM (Maintenance)", I3737, 0)</f>
        <v>3.4333333993951504E-4</v>
      </c>
      <c r="L3737" s="5">
        <f>MAX(tbl_Fact[[#This Row],[TotalBiscuitsMade]],tbl_Fact[[#This Row],[GoodMadeBiscuits]])</f>
        <v>150</v>
      </c>
      <c r="M3737" s="5">
        <f>IF(tbl_Fact[[#This Row],[Operating_Hours]]&gt;0,tbl_Fact[[#This Row],[Operating_Hours]]*51840,0)</f>
        <v>0</v>
      </c>
    </row>
    <row r="3738" spans="1:13" hidden="1" x14ac:dyDescent="0.2">
      <c r="A3738" t="s">
        <v>12</v>
      </c>
      <c r="B3738" s="1">
        <v>44404.404189814813</v>
      </c>
      <c r="C3738" s="1">
        <v>44404.40421296296</v>
      </c>
      <c r="D3738">
        <v>3.4616600722074502E-2</v>
      </c>
      <c r="E3738">
        <v>0</v>
      </c>
      <c r="F3738">
        <v>111</v>
      </c>
      <c r="G3738" t="s">
        <v>43</v>
      </c>
      <c r="H3738" t="s">
        <v>29</v>
      </c>
      <c r="I3738">
        <f>tbl_Fact[[#This Row],[Duration]] / 60</f>
        <v>5.7694334536790833E-4</v>
      </c>
      <c r="J3738">
        <f>IF(OR(G3738="Run Time", G3738="CC (Changeover Cleaning)"), I3738, 0)</f>
        <v>5.7694334536790833E-4</v>
      </c>
      <c r="K3738">
        <f>IF(G3738&lt;&gt;"PM (Maintenance)", I3738, 0)</f>
        <v>5.7694334536790833E-4</v>
      </c>
      <c r="L3738" s="5">
        <f>MAX(tbl_Fact[[#This Row],[TotalBiscuitsMade]],tbl_Fact[[#This Row],[GoodMadeBiscuits]])</f>
        <v>111</v>
      </c>
      <c r="M3738" s="5">
        <f>IF(tbl_Fact[[#This Row],[Operating_Hours]]&gt;0,tbl_Fact[[#This Row],[Operating_Hours]]*51840,0)</f>
        <v>29.908743023872368</v>
      </c>
    </row>
    <row r="3739" spans="1:13" hidden="1" x14ac:dyDescent="0.2">
      <c r="A3739" t="s">
        <v>12</v>
      </c>
      <c r="B3739" s="1">
        <v>44404.40421296296</v>
      </c>
      <c r="C3739" s="1">
        <v>44404.404224537036</v>
      </c>
      <c r="D3739">
        <v>2.3716600611805898E-2</v>
      </c>
      <c r="E3739">
        <v>0</v>
      </c>
      <c r="F3739">
        <v>413</v>
      </c>
      <c r="G3739" t="s">
        <v>44</v>
      </c>
      <c r="H3739" t="s">
        <v>29</v>
      </c>
      <c r="I3739">
        <f>tbl_Fact[[#This Row],[Duration]] / 60</f>
        <v>3.9527667686343164E-4</v>
      </c>
      <c r="J3739">
        <f>IF(OR(G3739="Run Time", G3739="CC (Changeover Cleaning)"), I3739, 0)</f>
        <v>0</v>
      </c>
      <c r="K3739">
        <f>IF(G3739&lt;&gt;"PM (Maintenance)", I3739, 0)</f>
        <v>3.9527667686343164E-4</v>
      </c>
      <c r="L3739" s="5">
        <f>MAX(tbl_Fact[[#This Row],[TotalBiscuitsMade]],tbl_Fact[[#This Row],[GoodMadeBiscuits]])</f>
        <v>413</v>
      </c>
      <c r="M3739" s="5">
        <f>IF(tbl_Fact[[#This Row],[Operating_Hours]]&gt;0,tbl_Fact[[#This Row],[Operating_Hours]]*51840,0)</f>
        <v>0</v>
      </c>
    </row>
    <row r="3740" spans="1:13" hidden="1" x14ac:dyDescent="0.2">
      <c r="A3740" t="s">
        <v>12</v>
      </c>
      <c r="B3740" s="1">
        <v>44404.404224537036</v>
      </c>
      <c r="C3740" s="1">
        <v>44404.404247685183</v>
      </c>
      <c r="D3740">
        <v>3.5399999469518703E-2</v>
      </c>
      <c r="E3740">
        <v>0</v>
      </c>
      <c r="F3740">
        <v>107</v>
      </c>
      <c r="G3740" t="s">
        <v>43</v>
      </c>
      <c r="H3740" t="s">
        <v>29</v>
      </c>
      <c r="I3740">
        <f>tbl_Fact[[#This Row],[Duration]] / 60</f>
        <v>5.8999999115864508E-4</v>
      </c>
      <c r="J3740">
        <f>IF(OR(G3740="Run Time", G3740="CC (Changeover Cleaning)"), I3740, 0)</f>
        <v>5.8999999115864508E-4</v>
      </c>
      <c r="K3740">
        <f>IF(G3740&lt;&gt;"PM (Maintenance)", I3740, 0)</f>
        <v>5.8999999115864508E-4</v>
      </c>
      <c r="L3740" s="5">
        <f>MAX(tbl_Fact[[#This Row],[TotalBiscuitsMade]],tbl_Fact[[#This Row],[GoodMadeBiscuits]])</f>
        <v>107</v>
      </c>
      <c r="M3740" s="5">
        <f>IF(tbl_Fact[[#This Row],[Operating_Hours]]&gt;0,tbl_Fact[[#This Row],[Operating_Hours]]*51840,0)</f>
        <v>30.585599541664163</v>
      </c>
    </row>
    <row r="3741" spans="1:13" hidden="1" x14ac:dyDescent="0.2">
      <c r="A3741" t="s">
        <v>12</v>
      </c>
      <c r="B3741" s="1">
        <v>44404.404247685183</v>
      </c>
      <c r="C3741" s="1">
        <v>44404.40425925926</v>
      </c>
      <c r="D3741">
        <v>2.0333299413323399E-2</v>
      </c>
      <c r="E3741">
        <v>0</v>
      </c>
      <c r="F3741">
        <v>199</v>
      </c>
      <c r="G3741" t="s">
        <v>44</v>
      </c>
      <c r="H3741" t="s">
        <v>29</v>
      </c>
      <c r="I3741">
        <f>tbl_Fact[[#This Row],[Duration]] / 60</f>
        <v>3.3888832355538997E-4</v>
      </c>
      <c r="J3741">
        <f>IF(OR(G3741="Run Time", G3741="CC (Changeover Cleaning)"), I3741, 0)</f>
        <v>0</v>
      </c>
      <c r="K3741">
        <f>IF(G3741&lt;&gt;"PM (Maintenance)", I3741, 0)</f>
        <v>3.3888832355538997E-4</v>
      </c>
      <c r="L3741" s="5">
        <f>MAX(tbl_Fact[[#This Row],[TotalBiscuitsMade]],tbl_Fact[[#This Row],[GoodMadeBiscuits]])</f>
        <v>199</v>
      </c>
      <c r="M3741" s="5">
        <f>IF(tbl_Fact[[#This Row],[Operating_Hours]]&gt;0,tbl_Fact[[#This Row],[Operating_Hours]]*51840,0)</f>
        <v>0</v>
      </c>
    </row>
    <row r="3742" spans="1:13" hidden="1" x14ac:dyDescent="0.2">
      <c r="A3742" t="s">
        <v>12</v>
      </c>
      <c r="B3742" s="1">
        <v>44404.40425925926</v>
      </c>
      <c r="C3742" s="1">
        <v>44404.404293981483</v>
      </c>
      <c r="D3742">
        <v>3.5166598856449099E-2</v>
      </c>
      <c r="E3742">
        <v>0</v>
      </c>
      <c r="F3742">
        <v>155</v>
      </c>
      <c r="G3742" t="s">
        <v>43</v>
      </c>
      <c r="H3742" t="s">
        <v>29</v>
      </c>
      <c r="I3742">
        <f>tbl_Fact[[#This Row],[Duration]] / 60</f>
        <v>5.8610998094081829E-4</v>
      </c>
      <c r="J3742">
        <f>IF(OR(G3742="Run Time", G3742="CC (Changeover Cleaning)"), I3742, 0)</f>
        <v>5.8610998094081829E-4</v>
      </c>
      <c r="K3742">
        <f>IF(G3742&lt;&gt;"PM (Maintenance)", I3742, 0)</f>
        <v>5.8610998094081829E-4</v>
      </c>
      <c r="L3742" s="5">
        <f>MAX(tbl_Fact[[#This Row],[TotalBiscuitsMade]],tbl_Fact[[#This Row],[GoodMadeBiscuits]])</f>
        <v>155</v>
      </c>
      <c r="M3742" s="5">
        <f>IF(tbl_Fact[[#This Row],[Operating_Hours]]&gt;0,tbl_Fact[[#This Row],[Operating_Hours]]*51840,0)</f>
        <v>30.383941411972021</v>
      </c>
    </row>
    <row r="3743" spans="1:13" hidden="1" x14ac:dyDescent="0.2">
      <c r="A3743" t="s">
        <v>12</v>
      </c>
      <c r="B3743" s="1">
        <v>44404.404293981483</v>
      </c>
      <c r="C3743" s="1">
        <v>44404.404305555552</v>
      </c>
      <c r="D3743">
        <v>2.0050000399351099E-2</v>
      </c>
      <c r="E3743">
        <v>0</v>
      </c>
      <c r="F3743">
        <v>161</v>
      </c>
      <c r="G3743" t="s">
        <v>44</v>
      </c>
      <c r="H3743" t="s">
        <v>29</v>
      </c>
      <c r="I3743">
        <f>tbl_Fact[[#This Row],[Duration]] / 60</f>
        <v>3.3416667332251834E-4</v>
      </c>
      <c r="J3743">
        <f>IF(OR(G3743="Run Time", G3743="CC (Changeover Cleaning)"), I3743, 0)</f>
        <v>0</v>
      </c>
      <c r="K3743">
        <f>IF(G3743&lt;&gt;"PM (Maintenance)", I3743, 0)</f>
        <v>3.3416667332251834E-4</v>
      </c>
      <c r="L3743" s="5">
        <f>MAX(tbl_Fact[[#This Row],[TotalBiscuitsMade]],tbl_Fact[[#This Row],[GoodMadeBiscuits]])</f>
        <v>161</v>
      </c>
      <c r="M3743" s="5">
        <f>IF(tbl_Fact[[#This Row],[Operating_Hours]]&gt;0,tbl_Fact[[#This Row],[Operating_Hours]]*51840,0)</f>
        <v>0</v>
      </c>
    </row>
    <row r="3744" spans="1:13" hidden="1" x14ac:dyDescent="0.2">
      <c r="A3744" t="s">
        <v>12</v>
      </c>
      <c r="B3744" s="1">
        <v>44404.404305555552</v>
      </c>
      <c r="C3744" s="1">
        <v>44404.404328703706</v>
      </c>
      <c r="D3744">
        <v>3.5166598856449099E-2</v>
      </c>
      <c r="E3744">
        <v>0</v>
      </c>
      <c r="F3744">
        <v>301</v>
      </c>
      <c r="G3744" t="s">
        <v>43</v>
      </c>
      <c r="H3744" t="s">
        <v>29</v>
      </c>
      <c r="I3744">
        <f>tbl_Fact[[#This Row],[Duration]] / 60</f>
        <v>5.8610998094081829E-4</v>
      </c>
      <c r="J3744">
        <f>IF(OR(G3744="Run Time", G3744="CC (Changeover Cleaning)"), I3744, 0)</f>
        <v>5.8610998094081829E-4</v>
      </c>
      <c r="K3744">
        <f>IF(G3744&lt;&gt;"PM (Maintenance)", I3744, 0)</f>
        <v>5.8610998094081829E-4</v>
      </c>
      <c r="L3744" s="5">
        <f>MAX(tbl_Fact[[#This Row],[TotalBiscuitsMade]],tbl_Fact[[#This Row],[GoodMadeBiscuits]])</f>
        <v>301</v>
      </c>
      <c r="M3744" s="5">
        <f>IF(tbl_Fact[[#This Row],[Operating_Hours]]&gt;0,tbl_Fact[[#This Row],[Operating_Hours]]*51840,0)</f>
        <v>30.383941411972021</v>
      </c>
    </row>
    <row r="3745" spans="1:13" hidden="1" x14ac:dyDescent="0.2">
      <c r="A3745" t="s">
        <v>12</v>
      </c>
      <c r="B3745" s="1">
        <v>44404.404328703706</v>
      </c>
      <c r="C3745" s="1">
        <v>44404.404340277775</v>
      </c>
      <c r="D3745">
        <v>1.8716599792242099E-2</v>
      </c>
      <c r="E3745">
        <v>0</v>
      </c>
      <c r="F3745">
        <v>122</v>
      </c>
      <c r="G3745" t="s">
        <v>44</v>
      </c>
      <c r="H3745" t="s">
        <v>29</v>
      </c>
      <c r="I3745">
        <f>tbl_Fact[[#This Row],[Duration]] / 60</f>
        <v>3.1194332987070163E-4</v>
      </c>
      <c r="J3745">
        <f>IF(OR(G3745="Run Time", G3745="CC (Changeover Cleaning)"), I3745, 0)</f>
        <v>0</v>
      </c>
      <c r="K3745">
        <f>IF(G3745&lt;&gt;"PM (Maintenance)", I3745, 0)</f>
        <v>3.1194332987070163E-4</v>
      </c>
      <c r="L3745" s="5">
        <f>MAX(tbl_Fact[[#This Row],[TotalBiscuitsMade]],tbl_Fact[[#This Row],[GoodMadeBiscuits]])</f>
        <v>122</v>
      </c>
      <c r="M3745" s="5">
        <f>IF(tbl_Fact[[#This Row],[Operating_Hours]]&gt;0,tbl_Fact[[#This Row],[Operating_Hours]]*51840,0)</f>
        <v>0</v>
      </c>
    </row>
    <row r="3746" spans="1:13" hidden="1" x14ac:dyDescent="0.2">
      <c r="A3746" t="s">
        <v>12</v>
      </c>
      <c r="B3746" s="1">
        <v>44404.404340277775</v>
      </c>
      <c r="C3746" s="1">
        <v>44404.404363425929</v>
      </c>
      <c r="D3746">
        <v>3.5166598856449099E-2</v>
      </c>
      <c r="E3746">
        <v>0</v>
      </c>
      <c r="F3746">
        <v>33</v>
      </c>
      <c r="G3746" t="s">
        <v>43</v>
      </c>
      <c r="H3746" t="s">
        <v>29</v>
      </c>
      <c r="I3746">
        <f>tbl_Fact[[#This Row],[Duration]] / 60</f>
        <v>5.8610998094081829E-4</v>
      </c>
      <c r="J3746">
        <f>IF(OR(G3746="Run Time", G3746="CC (Changeover Cleaning)"), I3746, 0)</f>
        <v>5.8610998094081829E-4</v>
      </c>
      <c r="K3746">
        <f>IF(G3746&lt;&gt;"PM (Maintenance)", I3746, 0)</f>
        <v>5.8610998094081829E-4</v>
      </c>
      <c r="L3746" s="5">
        <f>MAX(tbl_Fact[[#This Row],[TotalBiscuitsMade]],tbl_Fact[[#This Row],[GoodMadeBiscuits]])</f>
        <v>33</v>
      </c>
      <c r="M3746" s="5">
        <f>IF(tbl_Fact[[#This Row],[Operating_Hours]]&gt;0,tbl_Fact[[#This Row],[Operating_Hours]]*51840,0)</f>
        <v>30.383941411972021</v>
      </c>
    </row>
    <row r="3747" spans="1:13" hidden="1" x14ac:dyDescent="0.2">
      <c r="A3747" t="s">
        <v>12</v>
      </c>
      <c r="B3747" s="1">
        <v>44404.404363425929</v>
      </c>
      <c r="C3747" s="1">
        <v>44404.404374999998</v>
      </c>
      <c r="D3747">
        <v>2.1116599440574601E-2</v>
      </c>
      <c r="E3747">
        <v>0</v>
      </c>
      <c r="F3747">
        <v>94</v>
      </c>
      <c r="G3747" t="s">
        <v>44</v>
      </c>
      <c r="H3747" t="s">
        <v>29</v>
      </c>
      <c r="I3747">
        <f>tbl_Fact[[#This Row],[Duration]] / 60</f>
        <v>3.5194332400957667E-4</v>
      </c>
      <c r="J3747">
        <f>IF(OR(G3747="Run Time", G3747="CC (Changeover Cleaning)"), I3747, 0)</f>
        <v>0</v>
      </c>
      <c r="K3747">
        <f>IF(G3747&lt;&gt;"PM (Maintenance)", I3747, 0)</f>
        <v>3.5194332400957667E-4</v>
      </c>
      <c r="L3747" s="5">
        <f>MAX(tbl_Fact[[#This Row],[TotalBiscuitsMade]],tbl_Fact[[#This Row],[GoodMadeBiscuits]])</f>
        <v>94</v>
      </c>
      <c r="M3747" s="5">
        <f>IF(tbl_Fact[[#This Row],[Operating_Hours]]&gt;0,tbl_Fact[[#This Row],[Operating_Hours]]*51840,0)</f>
        <v>0</v>
      </c>
    </row>
    <row r="3748" spans="1:13" hidden="1" x14ac:dyDescent="0.2">
      <c r="A3748" t="s">
        <v>12</v>
      </c>
      <c r="B3748" s="1">
        <v>44404.404374999998</v>
      </c>
      <c r="C3748" s="1">
        <v>44404.404398148145</v>
      </c>
      <c r="D3748">
        <v>3.5450000315904603E-2</v>
      </c>
      <c r="E3748">
        <v>0</v>
      </c>
      <c r="F3748">
        <v>401</v>
      </c>
      <c r="G3748" t="s">
        <v>43</v>
      </c>
      <c r="H3748" t="s">
        <v>29</v>
      </c>
      <c r="I3748">
        <f>tbl_Fact[[#This Row],[Duration]] / 60</f>
        <v>5.9083333859841008E-4</v>
      </c>
      <c r="J3748">
        <f>IF(OR(G3748="Run Time", G3748="CC (Changeover Cleaning)"), I3748, 0)</f>
        <v>5.9083333859841008E-4</v>
      </c>
      <c r="K3748">
        <f>IF(G3748&lt;&gt;"PM (Maintenance)", I3748, 0)</f>
        <v>5.9083333859841008E-4</v>
      </c>
      <c r="L3748" s="5">
        <f>MAX(tbl_Fact[[#This Row],[TotalBiscuitsMade]],tbl_Fact[[#This Row],[GoodMadeBiscuits]])</f>
        <v>401</v>
      </c>
      <c r="M3748" s="5">
        <f>IF(tbl_Fact[[#This Row],[Operating_Hours]]&gt;0,tbl_Fact[[#This Row],[Operating_Hours]]*51840,0)</f>
        <v>30.628800272941579</v>
      </c>
    </row>
    <row r="3749" spans="1:13" hidden="1" x14ac:dyDescent="0.2">
      <c r="A3749" t="s">
        <v>12</v>
      </c>
      <c r="B3749" s="1">
        <v>44404.404398148145</v>
      </c>
      <c r="C3749" s="1">
        <v>44404.404421296298</v>
      </c>
      <c r="D3749">
        <v>2.3716600611805898E-2</v>
      </c>
      <c r="E3749">
        <v>0</v>
      </c>
      <c r="F3749">
        <v>384</v>
      </c>
      <c r="G3749" t="s">
        <v>44</v>
      </c>
      <c r="H3749" t="s">
        <v>29</v>
      </c>
      <c r="I3749">
        <f>tbl_Fact[[#This Row],[Duration]] / 60</f>
        <v>3.9527667686343164E-4</v>
      </c>
      <c r="J3749">
        <f>IF(OR(G3749="Run Time", G3749="CC (Changeover Cleaning)"), I3749, 0)</f>
        <v>0</v>
      </c>
      <c r="K3749">
        <f>IF(G3749&lt;&gt;"PM (Maintenance)", I3749, 0)</f>
        <v>3.9527667686343164E-4</v>
      </c>
      <c r="L3749" s="5">
        <f>MAX(tbl_Fact[[#This Row],[TotalBiscuitsMade]],tbl_Fact[[#This Row],[GoodMadeBiscuits]])</f>
        <v>384</v>
      </c>
      <c r="M3749" s="5">
        <f>IF(tbl_Fact[[#This Row],[Operating_Hours]]&gt;0,tbl_Fact[[#This Row],[Operating_Hours]]*51840,0)</f>
        <v>0</v>
      </c>
    </row>
    <row r="3750" spans="1:13" hidden="1" x14ac:dyDescent="0.2">
      <c r="A3750" t="s">
        <v>12</v>
      </c>
      <c r="B3750" s="1">
        <v>44404.404421296298</v>
      </c>
      <c r="C3750" s="1">
        <v>44404.404444444444</v>
      </c>
      <c r="D3750">
        <v>3.5883300006389597E-2</v>
      </c>
      <c r="E3750">
        <v>0</v>
      </c>
      <c r="F3750">
        <v>38</v>
      </c>
      <c r="G3750" t="s">
        <v>43</v>
      </c>
      <c r="H3750" t="s">
        <v>29</v>
      </c>
      <c r="I3750">
        <f>tbl_Fact[[#This Row],[Duration]] / 60</f>
        <v>5.9805500010649327E-4</v>
      </c>
      <c r="J3750">
        <f>IF(OR(G3750="Run Time", G3750="CC (Changeover Cleaning)"), I3750, 0)</f>
        <v>5.9805500010649327E-4</v>
      </c>
      <c r="K3750">
        <f>IF(G3750&lt;&gt;"PM (Maintenance)", I3750, 0)</f>
        <v>5.9805500010649327E-4</v>
      </c>
      <c r="L3750" s="5">
        <f>MAX(tbl_Fact[[#This Row],[TotalBiscuitsMade]],tbl_Fact[[#This Row],[GoodMadeBiscuits]])</f>
        <v>38</v>
      </c>
      <c r="M3750" s="5">
        <f>IF(tbl_Fact[[#This Row],[Operating_Hours]]&gt;0,tbl_Fact[[#This Row],[Operating_Hours]]*51840,0)</f>
        <v>31.003171205520612</v>
      </c>
    </row>
    <row r="3751" spans="1:13" hidden="1" x14ac:dyDescent="0.2">
      <c r="A3751" t="s">
        <v>12</v>
      </c>
      <c r="B3751" s="1">
        <v>44404.404444444444</v>
      </c>
      <c r="C3751" s="1">
        <v>44404.404456018521</v>
      </c>
      <c r="D3751">
        <v>2.0116599276661901E-2</v>
      </c>
      <c r="E3751">
        <v>0</v>
      </c>
      <c r="F3751">
        <v>195</v>
      </c>
      <c r="G3751" t="s">
        <v>44</v>
      </c>
      <c r="H3751" t="s">
        <v>29</v>
      </c>
      <c r="I3751">
        <f>tbl_Fact[[#This Row],[Duration]] / 60</f>
        <v>3.3527665461103169E-4</v>
      </c>
      <c r="J3751">
        <f>IF(OR(G3751="Run Time", G3751="CC (Changeover Cleaning)"), I3751, 0)</f>
        <v>0</v>
      </c>
      <c r="K3751">
        <f>IF(G3751&lt;&gt;"PM (Maintenance)", I3751, 0)</f>
        <v>3.3527665461103169E-4</v>
      </c>
      <c r="L3751" s="5">
        <f>MAX(tbl_Fact[[#This Row],[TotalBiscuitsMade]],tbl_Fact[[#This Row],[GoodMadeBiscuits]])</f>
        <v>195</v>
      </c>
      <c r="M3751" s="5">
        <f>IF(tbl_Fact[[#This Row],[Operating_Hours]]&gt;0,tbl_Fact[[#This Row],[Operating_Hours]]*51840,0)</f>
        <v>0</v>
      </c>
    </row>
    <row r="3752" spans="1:13" hidden="1" x14ac:dyDescent="0.2">
      <c r="A3752" t="s">
        <v>12</v>
      </c>
      <c r="B3752" s="1">
        <v>44404.404456018521</v>
      </c>
      <c r="C3752" s="1">
        <v>44404.404479166667</v>
      </c>
      <c r="D3752">
        <v>3.3833298832178102E-2</v>
      </c>
      <c r="E3752">
        <v>0</v>
      </c>
      <c r="F3752">
        <v>454</v>
      </c>
      <c r="G3752" t="s">
        <v>43</v>
      </c>
      <c r="H3752" t="s">
        <v>29</v>
      </c>
      <c r="I3752">
        <f>tbl_Fact[[#This Row],[Duration]] / 60</f>
        <v>5.6388831386963505E-4</v>
      </c>
      <c r="J3752">
        <f>IF(OR(G3752="Run Time", G3752="CC (Changeover Cleaning)"), I3752, 0)</f>
        <v>5.6388831386963505E-4</v>
      </c>
      <c r="K3752">
        <f>IF(G3752&lt;&gt;"PM (Maintenance)", I3752, 0)</f>
        <v>5.6388831386963505E-4</v>
      </c>
      <c r="L3752" s="5">
        <f>MAX(tbl_Fact[[#This Row],[TotalBiscuitsMade]],tbl_Fact[[#This Row],[GoodMadeBiscuits]])</f>
        <v>454</v>
      </c>
      <c r="M3752" s="5">
        <f>IF(tbl_Fact[[#This Row],[Operating_Hours]]&gt;0,tbl_Fact[[#This Row],[Operating_Hours]]*51840,0)</f>
        <v>29.231970191001881</v>
      </c>
    </row>
    <row r="3753" spans="1:13" hidden="1" x14ac:dyDescent="0.2">
      <c r="A3753" t="s">
        <v>12</v>
      </c>
      <c r="B3753" s="1">
        <v>44404.404479166667</v>
      </c>
      <c r="C3753" s="1">
        <v>44404.404490740744</v>
      </c>
      <c r="D3753">
        <v>2.0050000399351099E-2</v>
      </c>
      <c r="E3753">
        <v>0</v>
      </c>
      <c r="F3753">
        <v>387</v>
      </c>
      <c r="G3753" t="s">
        <v>44</v>
      </c>
      <c r="H3753" t="s">
        <v>29</v>
      </c>
      <c r="I3753">
        <f>tbl_Fact[[#This Row],[Duration]] / 60</f>
        <v>3.3416667332251834E-4</v>
      </c>
      <c r="J3753">
        <f>IF(OR(G3753="Run Time", G3753="CC (Changeover Cleaning)"), I3753, 0)</f>
        <v>0</v>
      </c>
      <c r="K3753">
        <f>IF(G3753&lt;&gt;"PM (Maintenance)", I3753, 0)</f>
        <v>3.3416667332251834E-4</v>
      </c>
      <c r="L3753" s="5">
        <f>MAX(tbl_Fact[[#This Row],[TotalBiscuitsMade]],tbl_Fact[[#This Row],[GoodMadeBiscuits]])</f>
        <v>387</v>
      </c>
      <c r="M3753" s="5">
        <f>IF(tbl_Fact[[#This Row],[Operating_Hours]]&gt;0,tbl_Fact[[#This Row],[Operating_Hours]]*51840,0)</f>
        <v>0</v>
      </c>
    </row>
    <row r="3754" spans="1:13" hidden="1" x14ac:dyDescent="0.2">
      <c r="A3754" t="s">
        <v>12</v>
      </c>
      <c r="B3754" s="1">
        <v>44404.404490740744</v>
      </c>
      <c r="C3754" s="1">
        <v>44404.40452546296</v>
      </c>
      <c r="D3754">
        <v>3.48999984562397E-2</v>
      </c>
      <c r="E3754">
        <v>0</v>
      </c>
      <c r="F3754">
        <v>306</v>
      </c>
      <c r="G3754" t="s">
        <v>43</v>
      </c>
      <c r="H3754" t="s">
        <v>29</v>
      </c>
      <c r="I3754">
        <f>tbl_Fact[[#This Row],[Duration]] / 60</f>
        <v>5.8166664093732838E-4</v>
      </c>
      <c r="J3754">
        <f>IF(OR(G3754="Run Time", G3754="CC (Changeover Cleaning)"), I3754, 0)</f>
        <v>5.8166664093732838E-4</v>
      </c>
      <c r="K3754">
        <f>IF(G3754&lt;&gt;"PM (Maintenance)", I3754, 0)</f>
        <v>5.8166664093732838E-4</v>
      </c>
      <c r="L3754" s="5">
        <f>MAX(tbl_Fact[[#This Row],[TotalBiscuitsMade]],tbl_Fact[[#This Row],[GoodMadeBiscuits]])</f>
        <v>306</v>
      </c>
      <c r="M3754" s="5">
        <f>IF(tbl_Fact[[#This Row],[Operating_Hours]]&gt;0,tbl_Fact[[#This Row],[Operating_Hours]]*51840,0)</f>
        <v>30.153598666191105</v>
      </c>
    </row>
    <row r="3755" spans="1:13" hidden="1" x14ac:dyDescent="0.2">
      <c r="A3755" t="s">
        <v>12</v>
      </c>
      <c r="B3755" s="1">
        <v>44404.40452546296</v>
      </c>
      <c r="C3755" s="1">
        <v>44404.404537037037</v>
      </c>
      <c r="D3755">
        <v>2.0833300426602398E-2</v>
      </c>
      <c r="E3755">
        <v>0</v>
      </c>
      <c r="F3755">
        <v>341</v>
      </c>
      <c r="G3755" t="s">
        <v>44</v>
      </c>
      <c r="H3755" t="s">
        <v>29</v>
      </c>
      <c r="I3755">
        <f>tbl_Fact[[#This Row],[Duration]] / 60</f>
        <v>3.4722167377670662E-4</v>
      </c>
      <c r="J3755">
        <f>IF(OR(G3755="Run Time", G3755="CC (Changeover Cleaning)"), I3755, 0)</f>
        <v>0</v>
      </c>
      <c r="K3755">
        <f>IF(G3755&lt;&gt;"PM (Maintenance)", I3755, 0)</f>
        <v>3.4722167377670662E-4</v>
      </c>
      <c r="L3755" s="5">
        <f>MAX(tbl_Fact[[#This Row],[TotalBiscuitsMade]],tbl_Fact[[#This Row],[GoodMadeBiscuits]])</f>
        <v>341</v>
      </c>
      <c r="M3755" s="5">
        <f>IF(tbl_Fact[[#This Row],[Operating_Hours]]&gt;0,tbl_Fact[[#This Row],[Operating_Hours]]*51840,0)</f>
        <v>0</v>
      </c>
    </row>
    <row r="3756" spans="1:13" hidden="1" x14ac:dyDescent="0.2">
      <c r="A3756" t="s">
        <v>12</v>
      </c>
      <c r="B3756" s="1">
        <v>44404.404537037037</v>
      </c>
      <c r="C3756" s="1">
        <v>44404.404560185183</v>
      </c>
      <c r="D3756">
        <v>3.4383300691842998E-2</v>
      </c>
      <c r="E3756">
        <v>0</v>
      </c>
      <c r="F3756">
        <v>381</v>
      </c>
      <c r="G3756" t="s">
        <v>43</v>
      </c>
      <c r="H3756" t="s">
        <v>29</v>
      </c>
      <c r="I3756">
        <f>tbl_Fact[[#This Row],[Duration]] / 60</f>
        <v>5.7305501153071664E-4</v>
      </c>
      <c r="J3756">
        <f>IF(OR(G3756="Run Time", G3756="CC (Changeover Cleaning)"), I3756, 0)</f>
        <v>5.7305501153071664E-4</v>
      </c>
      <c r="K3756">
        <f>IF(G3756&lt;&gt;"PM (Maintenance)", I3756, 0)</f>
        <v>5.7305501153071664E-4</v>
      </c>
      <c r="L3756" s="5">
        <f>MAX(tbl_Fact[[#This Row],[TotalBiscuitsMade]],tbl_Fact[[#This Row],[GoodMadeBiscuits]])</f>
        <v>381</v>
      </c>
      <c r="M3756" s="5">
        <f>IF(tbl_Fact[[#This Row],[Operating_Hours]]&gt;0,tbl_Fact[[#This Row],[Operating_Hours]]*51840,0)</f>
        <v>29.707171797752352</v>
      </c>
    </row>
    <row r="3757" spans="1:13" hidden="1" x14ac:dyDescent="0.2">
      <c r="A3757" t="s">
        <v>12</v>
      </c>
      <c r="B3757" s="1">
        <v>44404.404560185183</v>
      </c>
      <c r="C3757" s="1">
        <v>44404.40457175926</v>
      </c>
      <c r="D3757">
        <v>1.97832994163036E-2</v>
      </c>
      <c r="E3757">
        <v>0</v>
      </c>
      <c r="F3757">
        <v>381</v>
      </c>
      <c r="G3757" t="s">
        <v>44</v>
      </c>
      <c r="H3757" t="s">
        <v>29</v>
      </c>
      <c r="I3757">
        <f>tbl_Fact[[#This Row],[Duration]] / 60</f>
        <v>3.2972165693839333E-4</v>
      </c>
      <c r="J3757">
        <f>IF(OR(G3757="Run Time", G3757="CC (Changeover Cleaning)"), I3757, 0)</f>
        <v>0</v>
      </c>
      <c r="K3757">
        <f>IF(G3757&lt;&gt;"PM (Maintenance)", I3757, 0)</f>
        <v>3.2972165693839333E-4</v>
      </c>
      <c r="L3757" s="5">
        <f>MAX(tbl_Fact[[#This Row],[TotalBiscuitsMade]],tbl_Fact[[#This Row],[GoodMadeBiscuits]])</f>
        <v>381</v>
      </c>
      <c r="M3757" s="5">
        <f>IF(tbl_Fact[[#This Row],[Operating_Hours]]&gt;0,tbl_Fact[[#This Row],[Operating_Hours]]*51840,0)</f>
        <v>0</v>
      </c>
    </row>
    <row r="3758" spans="1:13" hidden="1" x14ac:dyDescent="0.2">
      <c r="A3758" t="s">
        <v>12</v>
      </c>
      <c r="B3758" s="1">
        <v>44404.40457175926</v>
      </c>
      <c r="C3758" s="1">
        <v>44404.404594907406</v>
      </c>
      <c r="D3758">
        <v>3.49332988262177E-2</v>
      </c>
      <c r="E3758">
        <v>0</v>
      </c>
      <c r="F3758">
        <v>447</v>
      </c>
      <c r="G3758" t="s">
        <v>43</v>
      </c>
      <c r="H3758" t="s">
        <v>29</v>
      </c>
      <c r="I3758">
        <f>tbl_Fact[[#This Row],[Duration]] / 60</f>
        <v>5.8222164710362834E-4</v>
      </c>
      <c r="J3758">
        <f>IF(OR(G3758="Run Time", G3758="CC (Changeover Cleaning)"), I3758, 0)</f>
        <v>5.8222164710362834E-4</v>
      </c>
      <c r="K3758">
        <f>IF(G3758&lt;&gt;"PM (Maintenance)", I3758, 0)</f>
        <v>5.8222164710362834E-4</v>
      </c>
      <c r="L3758" s="5">
        <f>MAX(tbl_Fact[[#This Row],[TotalBiscuitsMade]],tbl_Fact[[#This Row],[GoodMadeBiscuits]])</f>
        <v>447</v>
      </c>
      <c r="M3758" s="5">
        <f>IF(tbl_Fact[[#This Row],[Operating_Hours]]&gt;0,tbl_Fact[[#This Row],[Operating_Hours]]*51840,0)</f>
        <v>30.182370185852093</v>
      </c>
    </row>
    <row r="3759" spans="1:13" hidden="1" x14ac:dyDescent="0.2">
      <c r="A3759" t="s">
        <v>12</v>
      </c>
      <c r="B3759" s="1">
        <v>44404.404594907406</v>
      </c>
      <c r="C3759" s="1">
        <v>44404.404606481483</v>
      </c>
      <c r="D3759">
        <v>2.16166004538536E-2</v>
      </c>
      <c r="E3759">
        <v>0</v>
      </c>
      <c r="F3759">
        <v>390</v>
      </c>
      <c r="G3759" t="s">
        <v>44</v>
      </c>
      <c r="H3759" t="s">
        <v>29</v>
      </c>
      <c r="I3759">
        <f>tbl_Fact[[#This Row],[Duration]] / 60</f>
        <v>3.6027667423089332E-4</v>
      </c>
      <c r="J3759">
        <f>IF(OR(G3759="Run Time", G3759="CC (Changeover Cleaning)"), I3759, 0)</f>
        <v>0</v>
      </c>
      <c r="K3759">
        <f>IF(G3759&lt;&gt;"PM (Maintenance)", I3759, 0)</f>
        <v>3.6027667423089332E-4</v>
      </c>
      <c r="L3759" s="5">
        <f>MAX(tbl_Fact[[#This Row],[TotalBiscuitsMade]],tbl_Fact[[#This Row],[GoodMadeBiscuits]])</f>
        <v>390</v>
      </c>
      <c r="M3759" s="5">
        <f>IF(tbl_Fact[[#This Row],[Operating_Hours]]&gt;0,tbl_Fact[[#This Row],[Operating_Hours]]*51840,0)</f>
        <v>0</v>
      </c>
    </row>
    <row r="3760" spans="1:13" hidden="1" x14ac:dyDescent="0.2">
      <c r="A3760" t="s">
        <v>12</v>
      </c>
      <c r="B3760" s="1">
        <v>44404.404606481483</v>
      </c>
      <c r="C3760" s="1">
        <v>44404.404641203706</v>
      </c>
      <c r="D3760">
        <v>3.93332988023758E-2</v>
      </c>
      <c r="E3760">
        <v>0</v>
      </c>
      <c r="F3760">
        <v>194</v>
      </c>
      <c r="G3760" t="s">
        <v>43</v>
      </c>
      <c r="H3760" t="s">
        <v>29</v>
      </c>
      <c r="I3760">
        <f>tbl_Fact[[#This Row],[Duration]] / 60</f>
        <v>6.5555498003959671E-4</v>
      </c>
      <c r="J3760">
        <f>IF(OR(G3760="Run Time", G3760="CC (Changeover Cleaning)"), I3760, 0)</f>
        <v>6.5555498003959671E-4</v>
      </c>
      <c r="K3760">
        <f>IF(G3760&lt;&gt;"PM (Maintenance)", I3760, 0)</f>
        <v>6.5555498003959671E-4</v>
      </c>
      <c r="L3760" s="5">
        <f>MAX(tbl_Fact[[#This Row],[TotalBiscuitsMade]],tbl_Fact[[#This Row],[GoodMadeBiscuits]])</f>
        <v>194</v>
      </c>
      <c r="M3760" s="5">
        <f>IF(tbl_Fact[[#This Row],[Operating_Hours]]&gt;0,tbl_Fact[[#This Row],[Operating_Hours]]*51840,0)</f>
        <v>33.983970165252693</v>
      </c>
    </row>
    <row r="3761" spans="1:13" hidden="1" x14ac:dyDescent="0.2">
      <c r="A3761" t="s">
        <v>12</v>
      </c>
      <c r="B3761" s="1">
        <v>44404.404641203706</v>
      </c>
      <c r="C3761" s="1">
        <v>44404.404652777775</v>
      </c>
      <c r="D3761">
        <v>1.9283300265669798E-2</v>
      </c>
      <c r="E3761">
        <v>0</v>
      </c>
      <c r="F3761">
        <v>141</v>
      </c>
      <c r="G3761" t="s">
        <v>44</v>
      </c>
      <c r="H3761" t="s">
        <v>29</v>
      </c>
      <c r="I3761">
        <f>tbl_Fact[[#This Row],[Duration]] / 60</f>
        <v>3.2138833776116331E-4</v>
      </c>
      <c r="J3761">
        <f>IF(OR(G3761="Run Time", G3761="CC (Changeover Cleaning)"), I3761, 0)</f>
        <v>0</v>
      </c>
      <c r="K3761">
        <f>IF(G3761&lt;&gt;"PM (Maintenance)", I3761, 0)</f>
        <v>3.2138833776116331E-4</v>
      </c>
      <c r="L3761" s="5">
        <f>MAX(tbl_Fact[[#This Row],[TotalBiscuitsMade]],tbl_Fact[[#This Row],[GoodMadeBiscuits]])</f>
        <v>141</v>
      </c>
      <c r="M3761" s="5">
        <f>IF(tbl_Fact[[#This Row],[Operating_Hours]]&gt;0,tbl_Fact[[#This Row],[Operating_Hours]]*51840,0)</f>
        <v>0</v>
      </c>
    </row>
    <row r="3762" spans="1:13" hidden="1" x14ac:dyDescent="0.2">
      <c r="A3762" t="s">
        <v>12</v>
      </c>
      <c r="B3762" s="1">
        <v>44404.404652777775</v>
      </c>
      <c r="C3762" s="1">
        <v>44404.404675925929</v>
      </c>
      <c r="D3762">
        <v>3.5933300852775601E-2</v>
      </c>
      <c r="E3762">
        <v>0</v>
      </c>
      <c r="F3762">
        <v>247</v>
      </c>
      <c r="G3762" t="s">
        <v>43</v>
      </c>
      <c r="H3762" t="s">
        <v>29</v>
      </c>
      <c r="I3762">
        <f>tbl_Fact[[#This Row],[Duration]] / 60</f>
        <v>5.9888834754626E-4</v>
      </c>
      <c r="J3762">
        <f>IF(OR(G3762="Run Time", G3762="CC (Changeover Cleaning)"), I3762, 0)</f>
        <v>5.9888834754626E-4</v>
      </c>
      <c r="K3762">
        <f>IF(G3762&lt;&gt;"PM (Maintenance)", I3762, 0)</f>
        <v>5.9888834754626E-4</v>
      </c>
      <c r="L3762" s="5">
        <f>MAX(tbl_Fact[[#This Row],[TotalBiscuitsMade]],tbl_Fact[[#This Row],[GoodMadeBiscuits]])</f>
        <v>247</v>
      </c>
      <c r="M3762" s="5">
        <f>IF(tbl_Fact[[#This Row],[Operating_Hours]]&gt;0,tbl_Fact[[#This Row],[Operating_Hours]]*51840,0)</f>
        <v>31.046371936798117</v>
      </c>
    </row>
    <row r="3763" spans="1:13" hidden="1" x14ac:dyDescent="0.2">
      <c r="A3763" t="s">
        <v>12</v>
      </c>
      <c r="B3763" s="1">
        <v>44404.404675925929</v>
      </c>
      <c r="C3763" s="1">
        <v>44404.404687499999</v>
      </c>
      <c r="D3763">
        <v>2.0066600292921101E-2</v>
      </c>
      <c r="E3763">
        <v>0</v>
      </c>
      <c r="F3763">
        <v>264</v>
      </c>
      <c r="G3763" t="s">
        <v>44</v>
      </c>
      <c r="H3763" t="s">
        <v>29</v>
      </c>
      <c r="I3763">
        <f>tbl_Fact[[#This Row],[Duration]] / 60</f>
        <v>3.3444333821535169E-4</v>
      </c>
      <c r="J3763">
        <f>IF(OR(G3763="Run Time", G3763="CC (Changeover Cleaning)"), I3763, 0)</f>
        <v>0</v>
      </c>
      <c r="K3763">
        <f>IF(G3763&lt;&gt;"PM (Maintenance)", I3763, 0)</f>
        <v>3.3444333821535169E-4</v>
      </c>
      <c r="L3763" s="5">
        <f>MAX(tbl_Fact[[#This Row],[TotalBiscuitsMade]],tbl_Fact[[#This Row],[GoodMadeBiscuits]])</f>
        <v>264</v>
      </c>
      <c r="M3763" s="5">
        <f>IF(tbl_Fact[[#This Row],[Operating_Hours]]&gt;0,tbl_Fact[[#This Row],[Operating_Hours]]*51840,0)</f>
        <v>0</v>
      </c>
    </row>
    <row r="3764" spans="1:13" hidden="1" x14ac:dyDescent="0.2">
      <c r="A3764" t="s">
        <v>12</v>
      </c>
      <c r="B3764" s="1">
        <v>44404.404687499999</v>
      </c>
      <c r="C3764" s="1">
        <v>44404.404710648145</v>
      </c>
      <c r="D3764">
        <v>3.4883301705122001E-2</v>
      </c>
      <c r="E3764">
        <v>0</v>
      </c>
      <c r="F3764">
        <v>468</v>
      </c>
      <c r="G3764" t="s">
        <v>43</v>
      </c>
      <c r="H3764" t="s">
        <v>29</v>
      </c>
      <c r="I3764">
        <f>tbl_Fact[[#This Row],[Duration]] / 60</f>
        <v>5.8138836175203334E-4</v>
      </c>
      <c r="J3764">
        <f>IF(OR(G3764="Run Time", G3764="CC (Changeover Cleaning)"), I3764, 0)</f>
        <v>5.8138836175203334E-4</v>
      </c>
      <c r="K3764">
        <f>IF(G3764&lt;&gt;"PM (Maintenance)", I3764, 0)</f>
        <v>5.8138836175203334E-4</v>
      </c>
      <c r="L3764" s="5">
        <f>MAX(tbl_Fact[[#This Row],[TotalBiscuitsMade]],tbl_Fact[[#This Row],[GoodMadeBiscuits]])</f>
        <v>468</v>
      </c>
      <c r="M3764" s="5">
        <f>IF(tbl_Fact[[#This Row],[Operating_Hours]]&gt;0,tbl_Fact[[#This Row],[Operating_Hours]]*51840,0)</f>
        <v>30.13917267322541</v>
      </c>
    </row>
    <row r="3765" spans="1:13" hidden="1" x14ac:dyDescent="0.2">
      <c r="A3765" t="s">
        <v>12</v>
      </c>
      <c r="B3765" s="1">
        <v>44404.404710648145</v>
      </c>
      <c r="C3765" s="1">
        <v>44404.404733796298</v>
      </c>
      <c r="D3765">
        <v>1.97832994163036E-2</v>
      </c>
      <c r="E3765">
        <v>0</v>
      </c>
      <c r="F3765">
        <v>379</v>
      </c>
      <c r="G3765" t="s">
        <v>44</v>
      </c>
      <c r="H3765" t="s">
        <v>29</v>
      </c>
      <c r="I3765">
        <f>tbl_Fact[[#This Row],[Duration]] / 60</f>
        <v>3.2972165693839333E-4</v>
      </c>
      <c r="J3765">
        <f>IF(OR(G3765="Run Time", G3765="CC (Changeover Cleaning)"), I3765, 0)</f>
        <v>0</v>
      </c>
      <c r="K3765">
        <f>IF(G3765&lt;&gt;"PM (Maintenance)", I3765, 0)</f>
        <v>3.2972165693839333E-4</v>
      </c>
      <c r="L3765" s="5">
        <f>MAX(tbl_Fact[[#This Row],[TotalBiscuitsMade]],tbl_Fact[[#This Row],[GoodMadeBiscuits]])</f>
        <v>379</v>
      </c>
      <c r="M3765" s="5">
        <f>IF(tbl_Fact[[#This Row],[Operating_Hours]]&gt;0,tbl_Fact[[#This Row],[Operating_Hours]]*51840,0)</f>
        <v>0</v>
      </c>
    </row>
    <row r="3766" spans="1:13" hidden="1" x14ac:dyDescent="0.2">
      <c r="A3766" t="s">
        <v>12</v>
      </c>
      <c r="B3766" s="1">
        <v>44404.404733796298</v>
      </c>
      <c r="C3766" s="1">
        <v>44404.404756944445</v>
      </c>
      <c r="D3766">
        <v>3.4383300691842998E-2</v>
      </c>
      <c r="E3766">
        <v>0</v>
      </c>
      <c r="F3766">
        <v>409</v>
      </c>
      <c r="G3766" t="s">
        <v>43</v>
      </c>
      <c r="H3766" t="s">
        <v>29</v>
      </c>
      <c r="I3766">
        <f>tbl_Fact[[#This Row],[Duration]] / 60</f>
        <v>5.7305501153071664E-4</v>
      </c>
      <c r="J3766">
        <f>IF(OR(G3766="Run Time", G3766="CC (Changeover Cleaning)"), I3766, 0)</f>
        <v>5.7305501153071664E-4</v>
      </c>
      <c r="K3766">
        <f>IF(G3766&lt;&gt;"PM (Maintenance)", I3766, 0)</f>
        <v>5.7305501153071664E-4</v>
      </c>
      <c r="L3766" s="5">
        <f>MAX(tbl_Fact[[#This Row],[TotalBiscuitsMade]],tbl_Fact[[#This Row],[GoodMadeBiscuits]])</f>
        <v>409</v>
      </c>
      <c r="M3766" s="5">
        <f>IF(tbl_Fact[[#This Row],[Operating_Hours]]&gt;0,tbl_Fact[[#This Row],[Operating_Hours]]*51840,0)</f>
        <v>29.707171797752352</v>
      </c>
    </row>
    <row r="3767" spans="1:13" hidden="1" x14ac:dyDescent="0.2">
      <c r="A3767" t="s">
        <v>12</v>
      </c>
      <c r="B3767" s="1">
        <v>44404.404756944445</v>
      </c>
      <c r="C3767" s="1">
        <v>44404.404768518521</v>
      </c>
      <c r="D3767">
        <v>2.0549999549984901E-2</v>
      </c>
      <c r="E3767">
        <v>0</v>
      </c>
      <c r="F3767">
        <v>355</v>
      </c>
      <c r="G3767" t="s">
        <v>44</v>
      </c>
      <c r="H3767" t="s">
        <v>29</v>
      </c>
      <c r="I3767">
        <f>tbl_Fact[[#This Row],[Duration]] / 60</f>
        <v>3.4249999249974836E-4</v>
      </c>
      <c r="J3767">
        <f>IF(OR(G3767="Run Time", G3767="CC (Changeover Cleaning)"), I3767, 0)</f>
        <v>0</v>
      </c>
      <c r="K3767">
        <f>IF(G3767&lt;&gt;"PM (Maintenance)", I3767, 0)</f>
        <v>3.4249999249974836E-4</v>
      </c>
      <c r="L3767" s="5">
        <f>MAX(tbl_Fact[[#This Row],[TotalBiscuitsMade]],tbl_Fact[[#This Row],[GoodMadeBiscuits]])</f>
        <v>355</v>
      </c>
      <c r="M3767" s="5">
        <f>IF(tbl_Fact[[#This Row],[Operating_Hours]]&gt;0,tbl_Fact[[#This Row],[Operating_Hours]]*51840,0)</f>
        <v>0</v>
      </c>
    </row>
    <row r="3768" spans="1:13" hidden="1" x14ac:dyDescent="0.2">
      <c r="A3768" t="s">
        <v>12</v>
      </c>
      <c r="B3768" s="1">
        <v>44404.404768518521</v>
      </c>
      <c r="C3768" s="1">
        <v>44404.404791666668</v>
      </c>
      <c r="D3768">
        <v>3.5166598856449099E-2</v>
      </c>
      <c r="E3768">
        <v>0</v>
      </c>
      <c r="F3768">
        <v>361</v>
      </c>
      <c r="G3768" t="s">
        <v>43</v>
      </c>
      <c r="H3768" t="s">
        <v>29</v>
      </c>
      <c r="I3768">
        <f>tbl_Fact[[#This Row],[Duration]] / 60</f>
        <v>5.8610998094081829E-4</v>
      </c>
      <c r="J3768">
        <f>IF(OR(G3768="Run Time", G3768="CC (Changeover Cleaning)"), I3768, 0)</f>
        <v>5.8610998094081829E-4</v>
      </c>
      <c r="K3768">
        <f>IF(G3768&lt;&gt;"PM (Maintenance)", I3768, 0)</f>
        <v>5.8610998094081829E-4</v>
      </c>
      <c r="L3768" s="5">
        <f>MAX(tbl_Fact[[#This Row],[TotalBiscuitsMade]],tbl_Fact[[#This Row],[GoodMadeBiscuits]])</f>
        <v>361</v>
      </c>
      <c r="M3768" s="5">
        <f>IF(tbl_Fact[[#This Row],[Operating_Hours]]&gt;0,tbl_Fact[[#This Row],[Operating_Hours]]*51840,0)</f>
        <v>30.383941411972021</v>
      </c>
    </row>
    <row r="3769" spans="1:13" hidden="1" x14ac:dyDescent="0.2">
      <c r="A3769" t="s">
        <v>12</v>
      </c>
      <c r="B3769" s="1">
        <v>44404.404791666668</v>
      </c>
      <c r="C3769" s="1">
        <v>44404.404803240737</v>
      </c>
      <c r="D3769">
        <v>1.9833300262689601E-2</v>
      </c>
      <c r="E3769">
        <v>0</v>
      </c>
      <c r="F3769">
        <v>244</v>
      </c>
      <c r="G3769" t="s">
        <v>44</v>
      </c>
      <c r="H3769" t="s">
        <v>29</v>
      </c>
      <c r="I3769">
        <f>tbl_Fact[[#This Row],[Duration]] / 60</f>
        <v>3.3055500437816001E-4</v>
      </c>
      <c r="J3769">
        <f>IF(OR(G3769="Run Time", G3769="CC (Changeover Cleaning)"), I3769, 0)</f>
        <v>0</v>
      </c>
      <c r="K3769">
        <f>IF(G3769&lt;&gt;"PM (Maintenance)", I3769, 0)</f>
        <v>3.3055500437816001E-4</v>
      </c>
      <c r="L3769" s="5">
        <f>MAX(tbl_Fact[[#This Row],[TotalBiscuitsMade]],tbl_Fact[[#This Row],[GoodMadeBiscuits]])</f>
        <v>244</v>
      </c>
      <c r="M3769" s="5">
        <f>IF(tbl_Fact[[#This Row],[Operating_Hours]]&gt;0,tbl_Fact[[#This Row],[Operating_Hours]]*51840,0)</f>
        <v>0</v>
      </c>
    </row>
    <row r="3770" spans="1:13" hidden="1" x14ac:dyDescent="0.2">
      <c r="A3770" t="s">
        <v>12</v>
      </c>
      <c r="B3770" s="1">
        <v>44404.404803240737</v>
      </c>
      <c r="C3770" s="1">
        <v>44404.40483796296</v>
      </c>
      <c r="D3770">
        <v>3.90666015446186E-2</v>
      </c>
      <c r="E3770">
        <v>0</v>
      </c>
      <c r="F3770">
        <v>75</v>
      </c>
      <c r="G3770" t="s">
        <v>43</v>
      </c>
      <c r="H3770" t="s">
        <v>29</v>
      </c>
      <c r="I3770">
        <f>tbl_Fact[[#This Row],[Duration]] / 60</f>
        <v>6.5111002574364332E-4</v>
      </c>
      <c r="J3770">
        <f>IF(OR(G3770="Run Time", G3770="CC (Changeover Cleaning)"), I3770, 0)</f>
        <v>6.5111002574364332E-4</v>
      </c>
      <c r="K3770">
        <f>IF(G3770&lt;&gt;"PM (Maintenance)", I3770, 0)</f>
        <v>6.5111002574364332E-4</v>
      </c>
      <c r="L3770" s="5">
        <f>MAX(tbl_Fact[[#This Row],[TotalBiscuitsMade]],tbl_Fact[[#This Row],[GoodMadeBiscuits]])</f>
        <v>75</v>
      </c>
      <c r="M3770" s="5">
        <f>IF(tbl_Fact[[#This Row],[Operating_Hours]]&gt;0,tbl_Fact[[#This Row],[Operating_Hours]]*51840,0)</f>
        <v>33.753543734550469</v>
      </c>
    </row>
    <row r="3771" spans="1:13" hidden="1" x14ac:dyDescent="0.2">
      <c r="A3771" t="s">
        <v>12</v>
      </c>
      <c r="B3771" s="1">
        <v>44404.40483796296</v>
      </c>
      <c r="C3771" s="1">
        <v>44404.404849537037</v>
      </c>
      <c r="D3771">
        <v>2.0333299413323399E-2</v>
      </c>
      <c r="E3771">
        <v>0</v>
      </c>
      <c r="F3771">
        <v>97</v>
      </c>
      <c r="G3771" t="s">
        <v>44</v>
      </c>
      <c r="H3771" t="s">
        <v>29</v>
      </c>
      <c r="I3771">
        <f>tbl_Fact[[#This Row],[Duration]] / 60</f>
        <v>3.3888832355538997E-4</v>
      </c>
      <c r="J3771">
        <f>IF(OR(G3771="Run Time", G3771="CC (Changeover Cleaning)"), I3771, 0)</f>
        <v>0</v>
      </c>
      <c r="K3771">
        <f>IF(G3771&lt;&gt;"PM (Maintenance)", I3771, 0)</f>
        <v>3.3888832355538997E-4</v>
      </c>
      <c r="L3771" s="5">
        <f>MAX(tbl_Fact[[#This Row],[TotalBiscuitsMade]],tbl_Fact[[#This Row],[GoodMadeBiscuits]])</f>
        <v>97</v>
      </c>
      <c r="M3771" s="5">
        <f>IF(tbl_Fact[[#This Row],[Operating_Hours]]&gt;0,tbl_Fact[[#This Row],[Operating_Hours]]*51840,0)</f>
        <v>0</v>
      </c>
    </row>
    <row r="3772" spans="1:13" hidden="1" x14ac:dyDescent="0.2">
      <c r="A3772" t="s">
        <v>12</v>
      </c>
      <c r="B3772" s="1">
        <v>44404.404849537037</v>
      </c>
      <c r="C3772" s="1">
        <v>44404.404872685183</v>
      </c>
      <c r="D3772">
        <v>3.5166598856449099E-2</v>
      </c>
      <c r="E3772">
        <v>0</v>
      </c>
      <c r="F3772">
        <v>34</v>
      </c>
      <c r="G3772" t="s">
        <v>43</v>
      </c>
      <c r="H3772" t="s">
        <v>29</v>
      </c>
      <c r="I3772">
        <f>tbl_Fact[[#This Row],[Duration]] / 60</f>
        <v>5.8610998094081829E-4</v>
      </c>
      <c r="J3772">
        <f>IF(OR(G3772="Run Time", G3772="CC (Changeover Cleaning)"), I3772, 0)</f>
        <v>5.8610998094081829E-4</v>
      </c>
      <c r="K3772">
        <f>IF(G3772&lt;&gt;"PM (Maintenance)", I3772, 0)</f>
        <v>5.8610998094081829E-4</v>
      </c>
      <c r="L3772" s="5">
        <f>MAX(tbl_Fact[[#This Row],[TotalBiscuitsMade]],tbl_Fact[[#This Row],[GoodMadeBiscuits]])</f>
        <v>34</v>
      </c>
      <c r="M3772" s="5">
        <f>IF(tbl_Fact[[#This Row],[Operating_Hours]]&gt;0,tbl_Fact[[#This Row],[Operating_Hours]]*51840,0)</f>
        <v>30.383941411972021</v>
      </c>
    </row>
    <row r="3773" spans="1:13" hidden="1" x14ac:dyDescent="0.2">
      <c r="A3773" t="s">
        <v>12</v>
      </c>
      <c r="B3773" s="1">
        <v>44404.404872685183</v>
      </c>
      <c r="C3773" s="1">
        <v>44404.40488425926</v>
      </c>
      <c r="D3773">
        <v>2.0833300426602398E-2</v>
      </c>
      <c r="E3773">
        <v>0</v>
      </c>
      <c r="F3773">
        <v>92</v>
      </c>
      <c r="G3773" t="s">
        <v>44</v>
      </c>
      <c r="H3773" t="s">
        <v>29</v>
      </c>
      <c r="I3773">
        <f>tbl_Fact[[#This Row],[Duration]] / 60</f>
        <v>3.4722167377670662E-4</v>
      </c>
      <c r="J3773">
        <f>IF(OR(G3773="Run Time", G3773="CC (Changeover Cleaning)"), I3773, 0)</f>
        <v>0</v>
      </c>
      <c r="K3773">
        <f>IF(G3773&lt;&gt;"PM (Maintenance)", I3773, 0)</f>
        <v>3.4722167377670662E-4</v>
      </c>
      <c r="L3773" s="5">
        <f>MAX(tbl_Fact[[#This Row],[TotalBiscuitsMade]],tbl_Fact[[#This Row],[GoodMadeBiscuits]])</f>
        <v>92</v>
      </c>
      <c r="M3773" s="5">
        <f>IF(tbl_Fact[[#This Row],[Operating_Hours]]&gt;0,tbl_Fact[[#This Row],[Operating_Hours]]*51840,0)</f>
        <v>0</v>
      </c>
    </row>
    <row r="3774" spans="1:13" hidden="1" x14ac:dyDescent="0.2">
      <c r="A3774" t="s">
        <v>12</v>
      </c>
      <c r="B3774" s="1">
        <v>44404.40488425926</v>
      </c>
      <c r="C3774" s="1">
        <v>44404.404907407406</v>
      </c>
      <c r="D3774">
        <v>3.4883301705122001E-2</v>
      </c>
      <c r="E3774">
        <v>0</v>
      </c>
      <c r="F3774">
        <v>258</v>
      </c>
      <c r="G3774" t="s">
        <v>43</v>
      </c>
      <c r="H3774" t="s">
        <v>29</v>
      </c>
      <c r="I3774">
        <f>tbl_Fact[[#This Row],[Duration]] / 60</f>
        <v>5.8138836175203334E-4</v>
      </c>
      <c r="J3774">
        <f>IF(OR(G3774="Run Time", G3774="CC (Changeover Cleaning)"), I3774, 0)</f>
        <v>5.8138836175203334E-4</v>
      </c>
      <c r="K3774">
        <f>IF(G3774&lt;&gt;"PM (Maintenance)", I3774, 0)</f>
        <v>5.8138836175203334E-4</v>
      </c>
      <c r="L3774" s="5">
        <f>MAX(tbl_Fact[[#This Row],[TotalBiscuitsMade]],tbl_Fact[[#This Row],[GoodMadeBiscuits]])</f>
        <v>258</v>
      </c>
      <c r="M3774" s="5">
        <f>IF(tbl_Fact[[#This Row],[Operating_Hours]]&gt;0,tbl_Fact[[#This Row],[Operating_Hours]]*51840,0)</f>
        <v>30.13917267322541</v>
      </c>
    </row>
    <row r="3775" spans="1:13" hidden="1" x14ac:dyDescent="0.2">
      <c r="A3775" t="s">
        <v>12</v>
      </c>
      <c r="B3775" s="1">
        <v>44404.404907407406</v>
      </c>
      <c r="C3775" s="1">
        <v>44404.404918981483</v>
      </c>
      <c r="D3775">
        <v>2.0549999549984901E-2</v>
      </c>
      <c r="E3775">
        <v>0</v>
      </c>
      <c r="F3775">
        <v>3</v>
      </c>
      <c r="G3775" t="s">
        <v>44</v>
      </c>
      <c r="H3775" t="s">
        <v>29</v>
      </c>
      <c r="I3775">
        <f>tbl_Fact[[#This Row],[Duration]] / 60</f>
        <v>3.4249999249974836E-4</v>
      </c>
      <c r="J3775">
        <f>IF(OR(G3775="Run Time", G3775="CC (Changeover Cleaning)"), I3775, 0)</f>
        <v>0</v>
      </c>
      <c r="K3775">
        <f>IF(G3775&lt;&gt;"PM (Maintenance)", I3775, 0)</f>
        <v>3.4249999249974836E-4</v>
      </c>
      <c r="L3775" s="5">
        <f>MAX(tbl_Fact[[#This Row],[TotalBiscuitsMade]],tbl_Fact[[#This Row],[GoodMadeBiscuits]])</f>
        <v>3</v>
      </c>
      <c r="M3775" s="5">
        <f>IF(tbl_Fact[[#This Row],[Operating_Hours]]&gt;0,tbl_Fact[[#This Row],[Operating_Hours]]*51840,0)</f>
        <v>0</v>
      </c>
    </row>
    <row r="3776" spans="1:13" hidden="1" x14ac:dyDescent="0.2">
      <c r="A3776" t="s">
        <v>12</v>
      </c>
      <c r="B3776" s="1">
        <v>44404.404918981483</v>
      </c>
      <c r="C3776" s="1">
        <v>44404.404953703706</v>
      </c>
      <c r="D3776">
        <v>3.4166600555181503E-2</v>
      </c>
      <c r="E3776">
        <v>0</v>
      </c>
      <c r="F3776">
        <v>414</v>
      </c>
      <c r="G3776" t="s">
        <v>43</v>
      </c>
      <c r="H3776" t="s">
        <v>29</v>
      </c>
      <c r="I3776">
        <f>tbl_Fact[[#This Row],[Duration]] / 60</f>
        <v>5.6944334258635836E-4</v>
      </c>
      <c r="J3776">
        <f>IF(OR(G3776="Run Time", G3776="CC (Changeover Cleaning)"), I3776, 0)</f>
        <v>5.6944334258635836E-4</v>
      </c>
      <c r="K3776">
        <f>IF(G3776&lt;&gt;"PM (Maintenance)", I3776, 0)</f>
        <v>5.6944334258635836E-4</v>
      </c>
      <c r="L3776" s="5">
        <f>MAX(tbl_Fact[[#This Row],[TotalBiscuitsMade]],tbl_Fact[[#This Row],[GoodMadeBiscuits]])</f>
        <v>414</v>
      </c>
      <c r="M3776" s="5">
        <f>IF(tbl_Fact[[#This Row],[Operating_Hours]]&gt;0,tbl_Fact[[#This Row],[Operating_Hours]]*51840,0)</f>
        <v>29.519942879676819</v>
      </c>
    </row>
    <row r="3777" spans="1:13" hidden="1" x14ac:dyDescent="0.2">
      <c r="A3777" t="s">
        <v>12</v>
      </c>
      <c r="B3777" s="1">
        <v>44404.404953703706</v>
      </c>
      <c r="C3777" s="1">
        <v>44404.404965277776</v>
      </c>
      <c r="D3777">
        <v>1.9233299419283902E-2</v>
      </c>
      <c r="E3777">
        <v>0</v>
      </c>
      <c r="F3777">
        <v>180</v>
      </c>
      <c r="G3777" t="s">
        <v>44</v>
      </c>
      <c r="H3777" t="s">
        <v>29</v>
      </c>
      <c r="I3777">
        <f>tbl_Fact[[#This Row],[Duration]] / 60</f>
        <v>3.2055499032139837E-4</v>
      </c>
      <c r="J3777">
        <f>IF(OR(G3777="Run Time", G3777="CC (Changeover Cleaning)"), I3777, 0)</f>
        <v>0</v>
      </c>
      <c r="K3777">
        <f>IF(G3777&lt;&gt;"PM (Maintenance)", I3777, 0)</f>
        <v>3.2055499032139837E-4</v>
      </c>
      <c r="L3777" s="5">
        <f>MAX(tbl_Fact[[#This Row],[TotalBiscuitsMade]],tbl_Fact[[#This Row],[GoodMadeBiscuits]])</f>
        <v>180</v>
      </c>
      <c r="M3777" s="5">
        <f>IF(tbl_Fact[[#This Row],[Operating_Hours]]&gt;0,tbl_Fact[[#This Row],[Operating_Hours]]*51840,0)</f>
        <v>0</v>
      </c>
    </row>
    <row r="3778" spans="1:13" hidden="1" x14ac:dyDescent="0.2">
      <c r="A3778" t="s">
        <v>12</v>
      </c>
      <c r="B3778" s="1">
        <v>44404.404965277776</v>
      </c>
      <c r="C3778" s="1">
        <v>44404.404988425929</v>
      </c>
      <c r="D3778">
        <v>3.49332988262177E-2</v>
      </c>
      <c r="E3778">
        <v>0</v>
      </c>
      <c r="F3778">
        <v>480</v>
      </c>
      <c r="G3778" t="s">
        <v>43</v>
      </c>
      <c r="H3778" t="s">
        <v>29</v>
      </c>
      <c r="I3778">
        <f>tbl_Fact[[#This Row],[Duration]] / 60</f>
        <v>5.8222164710362834E-4</v>
      </c>
      <c r="J3778">
        <f>IF(OR(G3778="Run Time", G3778="CC (Changeover Cleaning)"), I3778, 0)</f>
        <v>5.8222164710362834E-4</v>
      </c>
      <c r="K3778">
        <f>IF(G3778&lt;&gt;"PM (Maintenance)", I3778, 0)</f>
        <v>5.8222164710362834E-4</v>
      </c>
      <c r="L3778" s="5">
        <f>MAX(tbl_Fact[[#This Row],[TotalBiscuitsMade]],tbl_Fact[[#This Row],[GoodMadeBiscuits]])</f>
        <v>480</v>
      </c>
      <c r="M3778" s="5">
        <f>IF(tbl_Fact[[#This Row],[Operating_Hours]]&gt;0,tbl_Fact[[#This Row],[Operating_Hours]]*51840,0)</f>
        <v>30.182370185852093</v>
      </c>
    </row>
    <row r="3779" spans="1:13" hidden="1" x14ac:dyDescent="0.2">
      <c r="A3779" t="s">
        <v>12</v>
      </c>
      <c r="B3779" s="1">
        <v>44404.404988425929</v>
      </c>
      <c r="C3779" s="1">
        <v>44404.404999999999</v>
      </c>
      <c r="D3779">
        <v>2.0066600292921101E-2</v>
      </c>
      <c r="E3779">
        <v>0</v>
      </c>
      <c r="F3779">
        <v>96</v>
      </c>
      <c r="G3779" t="s">
        <v>44</v>
      </c>
      <c r="H3779" t="s">
        <v>29</v>
      </c>
      <c r="I3779">
        <f>tbl_Fact[[#This Row],[Duration]] / 60</f>
        <v>3.3444333821535169E-4</v>
      </c>
      <c r="J3779">
        <f>IF(OR(G3779="Run Time", G3779="CC (Changeover Cleaning)"), I3779, 0)</f>
        <v>0</v>
      </c>
      <c r="K3779">
        <f>IF(G3779&lt;&gt;"PM (Maintenance)", I3779, 0)</f>
        <v>3.3444333821535169E-4</v>
      </c>
      <c r="L3779" s="5">
        <f>MAX(tbl_Fact[[#This Row],[TotalBiscuitsMade]],tbl_Fact[[#This Row],[GoodMadeBiscuits]])</f>
        <v>96</v>
      </c>
      <c r="M3779" s="5">
        <f>IF(tbl_Fact[[#This Row],[Operating_Hours]]&gt;0,tbl_Fact[[#This Row],[Operating_Hours]]*51840,0)</f>
        <v>0</v>
      </c>
    </row>
    <row r="3780" spans="1:13" hidden="1" x14ac:dyDescent="0.2">
      <c r="A3780" t="s">
        <v>12</v>
      </c>
      <c r="B3780" s="1">
        <v>44404.404999999999</v>
      </c>
      <c r="C3780" s="1">
        <v>44404.405358796299</v>
      </c>
      <c r="D3780">
        <v>0.51076662540435802</v>
      </c>
      <c r="E3780">
        <v>0</v>
      </c>
      <c r="F3780">
        <v>197</v>
      </c>
      <c r="G3780" t="s">
        <v>43</v>
      </c>
      <c r="H3780" t="s">
        <v>29</v>
      </c>
      <c r="I3780">
        <f>tbl_Fact[[#This Row],[Duration]] / 60</f>
        <v>8.5127770900726343E-3</v>
      </c>
      <c r="J3780">
        <f>IF(OR(G3780="Run Time", G3780="CC (Changeover Cleaning)"), I3780, 0)</f>
        <v>8.5127770900726343E-3</v>
      </c>
      <c r="K3780">
        <f>IF(G3780&lt;&gt;"PM (Maintenance)", I3780, 0)</f>
        <v>8.5127770900726343E-3</v>
      </c>
      <c r="L3780" s="5">
        <f>MAX(tbl_Fact[[#This Row],[TotalBiscuitsMade]],tbl_Fact[[#This Row],[GoodMadeBiscuits]])</f>
        <v>197</v>
      </c>
      <c r="M3780" s="5">
        <f>IF(tbl_Fact[[#This Row],[Operating_Hours]]&gt;0,tbl_Fact[[#This Row],[Operating_Hours]]*51840,0)</f>
        <v>441.30236434936535</v>
      </c>
    </row>
    <row r="3781" spans="1:13" hidden="1" x14ac:dyDescent="0.2">
      <c r="A3781" t="s">
        <v>12</v>
      </c>
      <c r="B3781" s="1">
        <v>44404.405358796299</v>
      </c>
      <c r="C3781" s="1">
        <v>44404.405428240738</v>
      </c>
      <c r="D3781">
        <v>0.105233296751976</v>
      </c>
      <c r="E3781">
        <v>0</v>
      </c>
      <c r="F3781">
        <v>437</v>
      </c>
      <c r="G3781" t="s">
        <v>44</v>
      </c>
      <c r="H3781" t="s">
        <v>29</v>
      </c>
      <c r="I3781">
        <f>tbl_Fact[[#This Row],[Duration]] / 60</f>
        <v>1.7538882791996E-3</v>
      </c>
      <c r="J3781">
        <f>IF(OR(G3781="Run Time", G3781="CC (Changeover Cleaning)"), I3781, 0)</f>
        <v>0</v>
      </c>
      <c r="K3781">
        <f>IF(G3781&lt;&gt;"PM (Maintenance)", I3781, 0)</f>
        <v>1.7538882791996E-3</v>
      </c>
      <c r="L3781" s="5">
        <f>MAX(tbl_Fact[[#This Row],[TotalBiscuitsMade]],tbl_Fact[[#This Row],[GoodMadeBiscuits]])</f>
        <v>437</v>
      </c>
      <c r="M3781" s="5">
        <f>IF(tbl_Fact[[#This Row],[Operating_Hours]]&gt;0,tbl_Fact[[#This Row],[Operating_Hours]]*51840,0)</f>
        <v>0</v>
      </c>
    </row>
    <row r="3782" spans="1:13" hidden="1" x14ac:dyDescent="0.2">
      <c r="A3782" t="s">
        <v>12</v>
      </c>
      <c r="B3782" s="1">
        <v>44404.405428240738</v>
      </c>
      <c r="C3782" s="1">
        <v>44404.409016203703</v>
      </c>
      <c r="D3782">
        <v>5.1750998497009304</v>
      </c>
      <c r="E3782">
        <v>0</v>
      </c>
      <c r="F3782">
        <v>184</v>
      </c>
      <c r="G3782" t="s">
        <v>43</v>
      </c>
      <c r="H3782" t="s">
        <v>29</v>
      </c>
      <c r="I3782">
        <f>tbl_Fact[[#This Row],[Duration]] / 60</f>
        <v>8.6251664161682173E-2</v>
      </c>
      <c r="J3782">
        <f>IF(OR(G3782="Run Time", G3782="CC (Changeover Cleaning)"), I3782, 0)</f>
        <v>8.6251664161682173E-2</v>
      </c>
      <c r="K3782">
        <f>IF(G3782&lt;&gt;"PM (Maintenance)", I3782, 0)</f>
        <v>8.6251664161682173E-2</v>
      </c>
      <c r="L3782" s="5">
        <f>MAX(tbl_Fact[[#This Row],[TotalBiscuitsMade]],tbl_Fact[[#This Row],[GoodMadeBiscuits]])</f>
        <v>184</v>
      </c>
      <c r="M3782" s="5">
        <f>IF(tbl_Fact[[#This Row],[Operating_Hours]]&gt;0,tbl_Fact[[#This Row],[Operating_Hours]]*51840,0)</f>
        <v>4471.2862701416043</v>
      </c>
    </row>
    <row r="3783" spans="1:13" hidden="1" x14ac:dyDescent="0.2">
      <c r="A3783" t="s">
        <v>14</v>
      </c>
      <c r="B3783" s="1">
        <v>44404.406863425924</v>
      </c>
      <c r="C3783" s="1">
        <v>44404.409837962965</v>
      </c>
      <c r="D3783">
        <v>4.2801666259765598</v>
      </c>
      <c r="E3783">
        <v>0</v>
      </c>
      <c r="F3783">
        <v>77</v>
      </c>
      <c r="G3783" t="s">
        <v>44</v>
      </c>
      <c r="H3783" t="s">
        <v>29</v>
      </c>
      <c r="I3783">
        <f>tbl_Fact[[#This Row],[Duration]] / 60</f>
        <v>7.1336110432942662E-2</v>
      </c>
      <c r="J3783">
        <f>IF(OR(G3783="Run Time", G3783="CC (Changeover Cleaning)"), I3783, 0)</f>
        <v>0</v>
      </c>
      <c r="K3783">
        <f>IF(G3783&lt;&gt;"PM (Maintenance)", I3783, 0)</f>
        <v>7.1336110432942662E-2</v>
      </c>
      <c r="L3783" s="5">
        <f>MAX(tbl_Fact[[#This Row],[TotalBiscuitsMade]],tbl_Fact[[#This Row],[GoodMadeBiscuits]])</f>
        <v>77</v>
      </c>
      <c r="M3783" s="5">
        <f>IF(tbl_Fact[[#This Row],[Operating_Hours]]&gt;0,tbl_Fact[[#This Row],[Operating_Hours]]*51840,0)</f>
        <v>0</v>
      </c>
    </row>
    <row r="3784" spans="1:13" hidden="1" x14ac:dyDescent="0.2">
      <c r="A3784" t="s">
        <v>12</v>
      </c>
      <c r="B3784" s="1">
        <v>44404.409016203703</v>
      </c>
      <c r="C3784" s="1">
        <v>44404.409837962965</v>
      </c>
      <c r="D3784">
        <v>1.1752332448959399</v>
      </c>
      <c r="E3784">
        <v>932</v>
      </c>
      <c r="F3784">
        <v>169</v>
      </c>
      <c r="G3784" t="s">
        <v>44</v>
      </c>
      <c r="H3784" t="s">
        <v>29</v>
      </c>
      <c r="I3784">
        <f>tbl_Fact[[#This Row],[Duration]] / 60</f>
        <v>1.9587220748265667E-2</v>
      </c>
      <c r="J3784">
        <f>IF(OR(G3784="Run Time", G3784="CC (Changeover Cleaning)"), I3784, 0)</f>
        <v>0</v>
      </c>
      <c r="K3784">
        <f>IF(G3784&lt;&gt;"PM (Maintenance)", I3784, 0)</f>
        <v>1.9587220748265667E-2</v>
      </c>
      <c r="L3784" s="5">
        <f>MAX(tbl_Fact[[#This Row],[TotalBiscuitsMade]],tbl_Fact[[#This Row],[GoodMadeBiscuits]])</f>
        <v>932</v>
      </c>
      <c r="M3784" s="5">
        <f>IF(tbl_Fact[[#This Row],[Operating_Hours]]&gt;0,tbl_Fact[[#This Row],[Operating_Hours]]*51840,0)</f>
        <v>0</v>
      </c>
    </row>
    <row r="3785" spans="1:13" hidden="1" x14ac:dyDescent="0.2">
      <c r="A3785" t="s">
        <v>14</v>
      </c>
      <c r="B3785" s="1">
        <v>44404.409837962965</v>
      </c>
      <c r="C3785" s="1">
        <v>44404.410474537035</v>
      </c>
      <c r="D3785">
        <v>0.91476660966873202</v>
      </c>
      <c r="E3785">
        <v>0</v>
      </c>
      <c r="F3785">
        <v>335</v>
      </c>
      <c r="G3785" t="s">
        <v>43</v>
      </c>
      <c r="H3785" t="s">
        <v>29</v>
      </c>
      <c r="I3785">
        <f>tbl_Fact[[#This Row],[Duration]] / 60</f>
        <v>1.5246110161145533E-2</v>
      </c>
      <c r="J3785">
        <f>IF(OR(G3785="Run Time", G3785="CC (Changeover Cleaning)"), I3785, 0)</f>
        <v>1.5246110161145533E-2</v>
      </c>
      <c r="K3785">
        <f>IF(G3785&lt;&gt;"PM (Maintenance)", I3785, 0)</f>
        <v>1.5246110161145533E-2</v>
      </c>
      <c r="L3785" s="5">
        <f>MAX(tbl_Fact[[#This Row],[TotalBiscuitsMade]],tbl_Fact[[#This Row],[GoodMadeBiscuits]])</f>
        <v>335</v>
      </c>
      <c r="M3785" s="5">
        <f>IF(tbl_Fact[[#This Row],[Operating_Hours]]&gt;0,tbl_Fact[[#This Row],[Operating_Hours]]*51840,0)</f>
        <v>790.35835075378441</v>
      </c>
    </row>
    <row r="3786" spans="1:13" hidden="1" x14ac:dyDescent="0.2">
      <c r="A3786" t="s">
        <v>12</v>
      </c>
      <c r="B3786" s="1">
        <v>44404.409837962965</v>
      </c>
      <c r="C3786" s="1">
        <v>44404.411527777775</v>
      </c>
      <c r="D3786">
        <v>2.4351000785827601</v>
      </c>
      <c r="E3786">
        <v>849</v>
      </c>
      <c r="F3786">
        <v>381</v>
      </c>
      <c r="G3786" t="s">
        <v>43</v>
      </c>
      <c r="H3786" t="s">
        <v>29</v>
      </c>
      <c r="I3786">
        <f>tbl_Fact[[#This Row],[Duration]] / 60</f>
        <v>4.0585001309712668E-2</v>
      </c>
      <c r="J3786">
        <f>IF(OR(G3786="Run Time", G3786="CC (Changeover Cleaning)"), I3786, 0)</f>
        <v>4.0585001309712668E-2</v>
      </c>
      <c r="K3786">
        <f>IF(G3786&lt;&gt;"PM (Maintenance)", I3786, 0)</f>
        <v>4.0585001309712668E-2</v>
      </c>
      <c r="L3786" s="5">
        <f>MAX(tbl_Fact[[#This Row],[TotalBiscuitsMade]],tbl_Fact[[#This Row],[GoodMadeBiscuits]])</f>
        <v>849</v>
      </c>
      <c r="M3786" s="5">
        <f>IF(tbl_Fact[[#This Row],[Operating_Hours]]&gt;0,tbl_Fact[[#This Row],[Operating_Hours]]*51840,0)</f>
        <v>2103.9264678955046</v>
      </c>
    </row>
    <row r="3787" spans="1:13" hidden="1" x14ac:dyDescent="0.2">
      <c r="A3787" t="s">
        <v>5</v>
      </c>
      <c r="B3787" s="1">
        <v>44404.409837962965</v>
      </c>
      <c r="C3787" s="1">
        <v>44404.479687500003</v>
      </c>
      <c r="D3787">
        <v>100.583335876465</v>
      </c>
      <c r="E3787">
        <v>0</v>
      </c>
      <c r="F3787">
        <v>333</v>
      </c>
      <c r="G3787" t="s">
        <v>44</v>
      </c>
      <c r="H3787" t="s">
        <v>26</v>
      </c>
      <c r="I3787">
        <f>tbl_Fact[[#This Row],[Duration]] / 60</f>
        <v>1.6763889312744167</v>
      </c>
      <c r="J3787">
        <f>IF(OR(G3787="Run Time", G3787="CC (Changeover Cleaning)"), I3787, 0)</f>
        <v>0</v>
      </c>
      <c r="K3787">
        <f>IF(G3787&lt;&gt;"PM (Maintenance)", I3787, 0)</f>
        <v>1.6763889312744167</v>
      </c>
      <c r="L3787" s="5">
        <f>MAX(tbl_Fact[[#This Row],[TotalBiscuitsMade]],tbl_Fact[[#This Row],[GoodMadeBiscuits]])</f>
        <v>333</v>
      </c>
      <c r="M3787" s="5">
        <f>IF(tbl_Fact[[#This Row],[Operating_Hours]]&gt;0,tbl_Fact[[#This Row],[Operating_Hours]]*51840,0)</f>
        <v>0</v>
      </c>
    </row>
    <row r="3788" spans="1:13" hidden="1" x14ac:dyDescent="0.2">
      <c r="A3788" t="s">
        <v>14</v>
      </c>
      <c r="B3788" s="1">
        <v>44404.410474537035</v>
      </c>
      <c r="C3788" s="1">
        <v>44404.410567129627</v>
      </c>
      <c r="D3788">
        <v>0.129950001835823</v>
      </c>
      <c r="E3788">
        <v>0</v>
      </c>
      <c r="F3788">
        <v>6</v>
      </c>
      <c r="G3788" t="s">
        <v>44</v>
      </c>
      <c r="H3788" t="s">
        <v>29</v>
      </c>
      <c r="I3788">
        <f>tbl_Fact[[#This Row],[Duration]] / 60</f>
        <v>2.1658333639303835E-3</v>
      </c>
      <c r="J3788">
        <f>IF(OR(G3788="Run Time", G3788="CC (Changeover Cleaning)"), I3788, 0)</f>
        <v>0</v>
      </c>
      <c r="K3788">
        <f>IF(G3788&lt;&gt;"PM (Maintenance)", I3788, 0)</f>
        <v>2.1658333639303835E-3</v>
      </c>
      <c r="L3788" s="5">
        <f>MAX(tbl_Fact[[#This Row],[TotalBiscuitsMade]],tbl_Fact[[#This Row],[GoodMadeBiscuits]])</f>
        <v>6</v>
      </c>
      <c r="M3788" s="5">
        <f>IF(tbl_Fact[[#This Row],[Operating_Hours]]&gt;0,tbl_Fact[[#This Row],[Operating_Hours]]*51840,0)</f>
        <v>0</v>
      </c>
    </row>
    <row r="3789" spans="1:13" hidden="1" x14ac:dyDescent="0.2">
      <c r="A3789" t="s">
        <v>14</v>
      </c>
      <c r="B3789" s="1">
        <v>44404.410567129627</v>
      </c>
      <c r="C3789" s="1">
        <v>44404.411180555559</v>
      </c>
      <c r="D3789">
        <v>0.895216584205627</v>
      </c>
      <c r="E3789">
        <v>0</v>
      </c>
      <c r="F3789">
        <v>285</v>
      </c>
      <c r="G3789" t="s">
        <v>43</v>
      </c>
      <c r="H3789" t="s">
        <v>29</v>
      </c>
      <c r="I3789">
        <f>tbl_Fact[[#This Row],[Duration]] / 60</f>
        <v>1.4920276403427116E-2</v>
      </c>
      <c r="J3789">
        <f>IF(OR(G3789="Run Time", G3789="CC (Changeover Cleaning)"), I3789, 0)</f>
        <v>1.4920276403427116E-2</v>
      </c>
      <c r="K3789">
        <f>IF(G3789&lt;&gt;"PM (Maintenance)", I3789, 0)</f>
        <v>1.4920276403427116E-2</v>
      </c>
      <c r="L3789" s="5">
        <f>MAX(tbl_Fact[[#This Row],[TotalBiscuitsMade]],tbl_Fact[[#This Row],[GoodMadeBiscuits]])</f>
        <v>285</v>
      </c>
      <c r="M3789" s="5">
        <f>IF(tbl_Fact[[#This Row],[Operating_Hours]]&gt;0,tbl_Fact[[#This Row],[Operating_Hours]]*51840,0)</f>
        <v>773.46712875366165</v>
      </c>
    </row>
    <row r="3790" spans="1:13" hidden="1" x14ac:dyDescent="0.2">
      <c r="A3790" t="s">
        <v>14</v>
      </c>
      <c r="B3790" s="1">
        <v>44404.411180555559</v>
      </c>
      <c r="C3790" s="1">
        <v>44404.413726851853</v>
      </c>
      <c r="D3790">
        <v>3.6671166419982901</v>
      </c>
      <c r="E3790">
        <v>0</v>
      </c>
      <c r="F3790">
        <v>314</v>
      </c>
      <c r="G3790" t="s">
        <v>44</v>
      </c>
      <c r="H3790" t="s">
        <v>29</v>
      </c>
      <c r="I3790">
        <f>tbl_Fact[[#This Row],[Duration]] / 60</f>
        <v>6.1118610699971501E-2</v>
      </c>
      <c r="J3790">
        <f>IF(OR(G3790="Run Time", G3790="CC (Changeover Cleaning)"), I3790, 0)</f>
        <v>0</v>
      </c>
      <c r="K3790">
        <f>IF(G3790&lt;&gt;"PM (Maintenance)", I3790, 0)</f>
        <v>6.1118610699971501E-2</v>
      </c>
      <c r="L3790" s="5">
        <f>MAX(tbl_Fact[[#This Row],[TotalBiscuitsMade]],tbl_Fact[[#This Row],[GoodMadeBiscuits]])</f>
        <v>314</v>
      </c>
      <c r="M3790" s="5">
        <f>IF(tbl_Fact[[#This Row],[Operating_Hours]]&gt;0,tbl_Fact[[#This Row],[Operating_Hours]]*51840,0)</f>
        <v>0</v>
      </c>
    </row>
    <row r="3791" spans="1:13" hidden="1" x14ac:dyDescent="0.2">
      <c r="A3791" t="s">
        <v>12</v>
      </c>
      <c r="B3791" s="1">
        <v>44404.411527777775</v>
      </c>
      <c r="C3791" s="1">
        <v>44404.413715277777</v>
      </c>
      <c r="D3791">
        <v>3.1552832126617401</v>
      </c>
      <c r="E3791">
        <v>3319</v>
      </c>
      <c r="F3791">
        <v>61</v>
      </c>
      <c r="G3791" t="s">
        <v>44</v>
      </c>
      <c r="H3791" t="s">
        <v>29</v>
      </c>
      <c r="I3791">
        <f>tbl_Fact[[#This Row],[Duration]] / 60</f>
        <v>5.2588053544362336E-2</v>
      </c>
      <c r="J3791">
        <f>IF(OR(G3791="Run Time", G3791="CC (Changeover Cleaning)"), I3791, 0)</f>
        <v>0</v>
      </c>
      <c r="K3791">
        <f>IF(G3791&lt;&gt;"PM (Maintenance)", I3791, 0)</f>
        <v>5.2588053544362336E-2</v>
      </c>
      <c r="L3791" s="5">
        <f>MAX(tbl_Fact[[#This Row],[TotalBiscuitsMade]],tbl_Fact[[#This Row],[GoodMadeBiscuits]])</f>
        <v>3319</v>
      </c>
      <c r="M3791" s="5">
        <f>IF(tbl_Fact[[#This Row],[Operating_Hours]]&gt;0,tbl_Fact[[#This Row],[Operating_Hours]]*51840,0)</f>
        <v>0</v>
      </c>
    </row>
    <row r="3792" spans="1:13" hidden="1" x14ac:dyDescent="0.2">
      <c r="A3792" t="s">
        <v>12</v>
      </c>
      <c r="B3792" s="1">
        <v>44404.413715277777</v>
      </c>
      <c r="C3792" s="1">
        <v>44404.416215277779</v>
      </c>
      <c r="D3792">
        <v>3.6003832817077601</v>
      </c>
      <c r="E3792">
        <v>3255</v>
      </c>
      <c r="F3792">
        <v>420</v>
      </c>
      <c r="G3792" t="s">
        <v>43</v>
      </c>
      <c r="H3792" t="s">
        <v>29</v>
      </c>
      <c r="I3792">
        <f>tbl_Fact[[#This Row],[Duration]] / 60</f>
        <v>6.0006388028462671E-2</v>
      </c>
      <c r="J3792">
        <f>IF(OR(G3792="Run Time", G3792="CC (Changeover Cleaning)"), I3792, 0)</f>
        <v>6.0006388028462671E-2</v>
      </c>
      <c r="K3792">
        <f>IF(G3792&lt;&gt;"PM (Maintenance)", I3792, 0)</f>
        <v>6.0006388028462671E-2</v>
      </c>
      <c r="L3792" s="5">
        <f>MAX(tbl_Fact[[#This Row],[TotalBiscuitsMade]],tbl_Fact[[#This Row],[GoodMadeBiscuits]])</f>
        <v>3255</v>
      </c>
      <c r="M3792" s="5">
        <f>IF(tbl_Fact[[#This Row],[Operating_Hours]]&gt;0,tbl_Fact[[#This Row],[Operating_Hours]]*51840,0)</f>
        <v>3110.7311553955046</v>
      </c>
    </row>
    <row r="3793" spans="1:13" hidden="1" x14ac:dyDescent="0.2">
      <c r="A3793" t="s">
        <v>14</v>
      </c>
      <c r="B3793" s="1">
        <v>44404.413726851853</v>
      </c>
      <c r="C3793" s="1">
        <v>44404.415752314817</v>
      </c>
      <c r="D3793">
        <v>2.9080500602722199</v>
      </c>
      <c r="E3793">
        <v>0</v>
      </c>
      <c r="F3793">
        <v>311</v>
      </c>
      <c r="G3793" t="s">
        <v>43</v>
      </c>
      <c r="H3793" t="s">
        <v>29</v>
      </c>
      <c r="I3793">
        <f>tbl_Fact[[#This Row],[Duration]] / 60</f>
        <v>4.8467501004536999E-2</v>
      </c>
      <c r="J3793">
        <f>IF(OR(G3793="Run Time", G3793="CC (Changeover Cleaning)"), I3793, 0)</f>
        <v>4.8467501004536999E-2</v>
      </c>
      <c r="K3793">
        <f>IF(G3793&lt;&gt;"PM (Maintenance)", I3793, 0)</f>
        <v>4.8467501004536999E-2</v>
      </c>
      <c r="L3793" s="5">
        <f>MAX(tbl_Fact[[#This Row],[TotalBiscuitsMade]],tbl_Fact[[#This Row],[GoodMadeBiscuits]])</f>
        <v>311</v>
      </c>
      <c r="M3793" s="5">
        <f>IF(tbl_Fact[[#This Row],[Operating_Hours]]&gt;0,tbl_Fact[[#This Row],[Operating_Hours]]*51840,0)</f>
        <v>2512.555252075198</v>
      </c>
    </row>
    <row r="3794" spans="1:13" hidden="1" x14ac:dyDescent="0.2">
      <c r="A3794" t="s">
        <v>14</v>
      </c>
      <c r="B3794" s="1">
        <v>44404.415752314817</v>
      </c>
      <c r="C3794" s="1">
        <v>44404.416643518518</v>
      </c>
      <c r="D3794">
        <v>1.2921665906906099</v>
      </c>
      <c r="E3794">
        <v>0</v>
      </c>
      <c r="F3794">
        <v>327</v>
      </c>
      <c r="G3794" t="s">
        <v>44</v>
      </c>
      <c r="H3794" t="s">
        <v>29</v>
      </c>
      <c r="I3794">
        <f>tbl_Fact[[#This Row],[Duration]] / 60</f>
        <v>2.1536109844843498E-2</v>
      </c>
      <c r="J3794">
        <f>IF(OR(G3794="Run Time", G3794="CC (Changeover Cleaning)"), I3794, 0)</f>
        <v>0</v>
      </c>
      <c r="K3794">
        <f>IF(G3794&lt;&gt;"PM (Maintenance)", I3794, 0)</f>
        <v>2.1536109844843498E-2</v>
      </c>
      <c r="L3794" s="5">
        <f>MAX(tbl_Fact[[#This Row],[TotalBiscuitsMade]],tbl_Fact[[#This Row],[GoodMadeBiscuits]])</f>
        <v>327</v>
      </c>
      <c r="M3794" s="5">
        <f>IF(tbl_Fact[[#This Row],[Operating_Hours]]&gt;0,tbl_Fact[[#This Row],[Operating_Hours]]*51840,0)</f>
        <v>0</v>
      </c>
    </row>
    <row r="3795" spans="1:13" hidden="1" x14ac:dyDescent="0.2">
      <c r="A3795" t="s">
        <v>12</v>
      </c>
      <c r="B3795" s="1">
        <v>44404.416215277779</v>
      </c>
      <c r="C3795" s="1">
        <v>44404.416643518518</v>
      </c>
      <c r="D3795">
        <v>0.60449999570846602</v>
      </c>
      <c r="E3795">
        <v>3810</v>
      </c>
      <c r="F3795">
        <v>26</v>
      </c>
      <c r="G3795" t="s">
        <v>44</v>
      </c>
      <c r="H3795" t="s">
        <v>29</v>
      </c>
      <c r="I3795">
        <f>tbl_Fact[[#This Row],[Duration]] / 60</f>
        <v>1.0074999928474434E-2</v>
      </c>
      <c r="J3795">
        <f>IF(OR(G3795="Run Time", G3795="CC (Changeover Cleaning)"), I3795, 0)</f>
        <v>0</v>
      </c>
      <c r="K3795">
        <f>IF(G3795&lt;&gt;"PM (Maintenance)", I3795, 0)</f>
        <v>1.0074999928474434E-2</v>
      </c>
      <c r="L3795" s="5">
        <f>MAX(tbl_Fact[[#This Row],[TotalBiscuitsMade]],tbl_Fact[[#This Row],[GoodMadeBiscuits]])</f>
        <v>3810</v>
      </c>
      <c r="M3795" s="5">
        <f>IF(tbl_Fact[[#This Row],[Operating_Hours]]&gt;0,tbl_Fact[[#This Row],[Operating_Hours]]*51840,0)</f>
        <v>0</v>
      </c>
    </row>
    <row r="3796" spans="1:13" hidden="1" x14ac:dyDescent="0.2">
      <c r="A3796" t="s">
        <v>12</v>
      </c>
      <c r="B3796" s="1">
        <v>44404.416643518518</v>
      </c>
      <c r="C3796" s="1">
        <v>44404.416921296295</v>
      </c>
      <c r="D3796">
        <v>0.40011659264564498</v>
      </c>
      <c r="E3796">
        <v>3828</v>
      </c>
      <c r="F3796">
        <v>225</v>
      </c>
      <c r="G3796" t="s">
        <v>43</v>
      </c>
      <c r="H3796" t="s">
        <v>29</v>
      </c>
      <c r="I3796">
        <f>tbl_Fact[[#This Row],[Duration]] / 60</f>
        <v>6.6686098774274161E-3</v>
      </c>
      <c r="J3796">
        <f>IF(OR(G3796="Run Time", G3796="CC (Changeover Cleaning)"), I3796, 0)</f>
        <v>6.6686098774274161E-3</v>
      </c>
      <c r="K3796">
        <f>IF(G3796&lt;&gt;"PM (Maintenance)", I3796, 0)</f>
        <v>6.6686098774274161E-3</v>
      </c>
      <c r="L3796" s="5">
        <f>MAX(tbl_Fact[[#This Row],[TotalBiscuitsMade]],tbl_Fact[[#This Row],[GoodMadeBiscuits]])</f>
        <v>3828</v>
      </c>
      <c r="M3796" s="5">
        <f>IF(tbl_Fact[[#This Row],[Operating_Hours]]&gt;0,tbl_Fact[[#This Row],[Operating_Hours]]*51840,0)</f>
        <v>345.70073604583723</v>
      </c>
    </row>
    <row r="3797" spans="1:13" hidden="1" x14ac:dyDescent="0.2">
      <c r="A3797" t="s">
        <v>14</v>
      </c>
      <c r="B3797" s="1">
        <v>44404.416643518518</v>
      </c>
      <c r="C3797" s="1">
        <v>44404.416828703703</v>
      </c>
      <c r="D3797">
        <v>0.26800000667571999</v>
      </c>
      <c r="E3797">
        <v>0</v>
      </c>
      <c r="F3797">
        <v>473</v>
      </c>
      <c r="G3797" t="s">
        <v>43</v>
      </c>
      <c r="H3797" t="s">
        <v>29</v>
      </c>
      <c r="I3797">
        <f>tbl_Fact[[#This Row],[Duration]] / 60</f>
        <v>4.4666667779286661E-3</v>
      </c>
      <c r="J3797">
        <f>IF(OR(G3797="Run Time", G3797="CC (Changeover Cleaning)"), I3797, 0)</f>
        <v>4.4666667779286661E-3</v>
      </c>
      <c r="K3797">
        <f>IF(G3797&lt;&gt;"PM (Maintenance)", I3797, 0)</f>
        <v>4.4666667779286661E-3</v>
      </c>
      <c r="L3797" s="5">
        <f>MAX(tbl_Fact[[#This Row],[TotalBiscuitsMade]],tbl_Fact[[#This Row],[GoodMadeBiscuits]])</f>
        <v>473</v>
      </c>
      <c r="M3797" s="5">
        <f>IF(tbl_Fact[[#This Row],[Operating_Hours]]&gt;0,tbl_Fact[[#This Row],[Operating_Hours]]*51840,0)</f>
        <v>231.55200576782207</v>
      </c>
    </row>
    <row r="3798" spans="1:13" hidden="1" x14ac:dyDescent="0.2">
      <c r="A3798" t="s">
        <v>14</v>
      </c>
      <c r="B3798" s="1">
        <v>44404.416828703703</v>
      </c>
      <c r="C3798" s="1">
        <v>44404.433715277781</v>
      </c>
      <c r="D3798">
        <v>24.3125</v>
      </c>
      <c r="E3798">
        <v>0</v>
      </c>
      <c r="F3798">
        <v>280</v>
      </c>
      <c r="G3798" t="s">
        <v>44</v>
      </c>
      <c r="H3798" t="s">
        <v>29</v>
      </c>
      <c r="I3798">
        <f>tbl_Fact[[#This Row],[Duration]] / 60</f>
        <v>0.40520833333333334</v>
      </c>
      <c r="J3798">
        <f>IF(OR(G3798="Run Time", G3798="CC (Changeover Cleaning)"), I3798, 0)</f>
        <v>0</v>
      </c>
      <c r="K3798">
        <f>IF(G3798&lt;&gt;"PM (Maintenance)", I3798, 0)</f>
        <v>0.40520833333333334</v>
      </c>
      <c r="L3798" s="5">
        <f>MAX(tbl_Fact[[#This Row],[TotalBiscuitsMade]],tbl_Fact[[#This Row],[GoodMadeBiscuits]])</f>
        <v>280</v>
      </c>
      <c r="M3798" s="5">
        <f>IF(tbl_Fact[[#This Row],[Operating_Hours]]&gt;0,tbl_Fact[[#This Row],[Operating_Hours]]*51840,0)</f>
        <v>0</v>
      </c>
    </row>
    <row r="3799" spans="1:13" hidden="1" x14ac:dyDescent="0.2">
      <c r="A3799" t="s">
        <v>12</v>
      </c>
      <c r="B3799" s="1">
        <v>44404.416921296295</v>
      </c>
      <c r="C3799" s="1">
        <v>44404.433715277781</v>
      </c>
      <c r="D3799">
        <v>24.1923828125</v>
      </c>
      <c r="E3799">
        <v>23868</v>
      </c>
      <c r="F3799">
        <v>305</v>
      </c>
      <c r="G3799" t="s">
        <v>44</v>
      </c>
      <c r="H3799" t="s">
        <v>29</v>
      </c>
      <c r="I3799">
        <f>tbl_Fact[[#This Row],[Duration]] / 60</f>
        <v>0.40320638020833333</v>
      </c>
      <c r="J3799">
        <f>IF(OR(G3799="Run Time", G3799="CC (Changeover Cleaning)"), I3799, 0)</f>
        <v>0</v>
      </c>
      <c r="K3799">
        <f>IF(G3799&lt;&gt;"PM (Maintenance)", I3799, 0)</f>
        <v>0.40320638020833333</v>
      </c>
      <c r="L3799" s="5">
        <f>MAX(tbl_Fact[[#This Row],[TotalBiscuitsMade]],tbl_Fact[[#This Row],[GoodMadeBiscuits]])</f>
        <v>23868</v>
      </c>
      <c r="M3799" s="5">
        <f>IF(tbl_Fact[[#This Row],[Operating_Hours]]&gt;0,tbl_Fact[[#This Row],[Operating_Hours]]*51840,0)</f>
        <v>0</v>
      </c>
    </row>
    <row r="3800" spans="1:13" hidden="1" x14ac:dyDescent="0.2">
      <c r="A3800" t="s">
        <v>14</v>
      </c>
      <c r="B3800" s="1">
        <v>44404.433715277781</v>
      </c>
      <c r="C3800" s="1">
        <v>44404.434398148151</v>
      </c>
      <c r="D3800">
        <v>0.98016661405563399</v>
      </c>
      <c r="E3800">
        <v>0</v>
      </c>
      <c r="F3800">
        <v>143</v>
      </c>
      <c r="G3800" t="s">
        <v>43</v>
      </c>
      <c r="H3800" t="s">
        <v>29</v>
      </c>
      <c r="I3800">
        <f>tbl_Fact[[#This Row],[Duration]] / 60</f>
        <v>1.6336110234260567E-2</v>
      </c>
      <c r="J3800">
        <f>IF(OR(G3800="Run Time", G3800="CC (Changeover Cleaning)"), I3800, 0)</f>
        <v>1.6336110234260567E-2</v>
      </c>
      <c r="K3800">
        <f>IF(G3800&lt;&gt;"PM (Maintenance)", I3800, 0)</f>
        <v>1.6336110234260567E-2</v>
      </c>
      <c r="L3800" s="5">
        <f>MAX(tbl_Fact[[#This Row],[TotalBiscuitsMade]],tbl_Fact[[#This Row],[GoodMadeBiscuits]])</f>
        <v>143</v>
      </c>
      <c r="M3800" s="5">
        <f>IF(tbl_Fact[[#This Row],[Operating_Hours]]&gt;0,tbl_Fact[[#This Row],[Operating_Hours]]*51840,0)</f>
        <v>846.86395454406772</v>
      </c>
    </row>
    <row r="3801" spans="1:13" hidden="1" x14ac:dyDescent="0.2">
      <c r="A3801" t="s">
        <v>12</v>
      </c>
      <c r="B3801" s="1">
        <v>44404.433715277781</v>
      </c>
      <c r="C3801" s="1">
        <v>44404.434479166666</v>
      </c>
      <c r="D3801">
        <v>1.0999499559402499</v>
      </c>
      <c r="E3801">
        <v>23849</v>
      </c>
      <c r="F3801">
        <v>377</v>
      </c>
      <c r="G3801" t="s">
        <v>43</v>
      </c>
      <c r="H3801" t="s">
        <v>29</v>
      </c>
      <c r="I3801">
        <f>tbl_Fact[[#This Row],[Duration]] / 60</f>
        <v>1.8332499265670831E-2</v>
      </c>
      <c r="J3801">
        <f>IF(OR(G3801="Run Time", G3801="CC (Changeover Cleaning)"), I3801, 0)</f>
        <v>1.8332499265670831E-2</v>
      </c>
      <c r="K3801">
        <f>IF(G3801&lt;&gt;"PM (Maintenance)", I3801, 0)</f>
        <v>1.8332499265670831E-2</v>
      </c>
      <c r="L3801" s="5">
        <f>MAX(tbl_Fact[[#This Row],[TotalBiscuitsMade]],tbl_Fact[[#This Row],[GoodMadeBiscuits]])</f>
        <v>23849</v>
      </c>
      <c r="M3801" s="5">
        <f>IF(tbl_Fact[[#This Row],[Operating_Hours]]&gt;0,tbl_Fact[[#This Row],[Operating_Hours]]*51840,0)</f>
        <v>950.35676193237589</v>
      </c>
    </row>
    <row r="3802" spans="1:13" hidden="1" x14ac:dyDescent="0.2">
      <c r="A3802" t="s">
        <v>14</v>
      </c>
      <c r="B3802" s="1">
        <v>44404.434398148151</v>
      </c>
      <c r="C3802" s="1">
        <v>44404.437557870369</v>
      </c>
      <c r="D3802">
        <v>4.54949998855591</v>
      </c>
      <c r="E3802">
        <v>0</v>
      </c>
      <c r="F3802">
        <v>429</v>
      </c>
      <c r="G3802" t="s">
        <v>44</v>
      </c>
      <c r="H3802" t="s">
        <v>29</v>
      </c>
      <c r="I3802">
        <f>tbl_Fact[[#This Row],[Duration]] / 60</f>
        <v>7.5824999809265173E-2</v>
      </c>
      <c r="J3802">
        <f>IF(OR(G3802="Run Time", G3802="CC (Changeover Cleaning)"), I3802, 0)</f>
        <v>0</v>
      </c>
      <c r="K3802">
        <f>IF(G3802&lt;&gt;"PM (Maintenance)", I3802, 0)</f>
        <v>7.5824999809265173E-2</v>
      </c>
      <c r="L3802" s="5">
        <f>MAX(tbl_Fact[[#This Row],[TotalBiscuitsMade]],tbl_Fact[[#This Row],[GoodMadeBiscuits]])</f>
        <v>429</v>
      </c>
      <c r="M3802" s="5">
        <f>IF(tbl_Fact[[#This Row],[Operating_Hours]]&gt;0,tbl_Fact[[#This Row],[Operating_Hours]]*51840,0)</f>
        <v>0</v>
      </c>
    </row>
    <row r="3803" spans="1:13" hidden="1" x14ac:dyDescent="0.2">
      <c r="A3803" t="s">
        <v>12</v>
      </c>
      <c r="B3803" s="1">
        <v>44404.434479166666</v>
      </c>
      <c r="C3803" s="1">
        <v>44404.437557870369</v>
      </c>
      <c r="D3803">
        <v>4.4297165870666504</v>
      </c>
      <c r="E3803">
        <v>27236</v>
      </c>
      <c r="F3803">
        <v>327</v>
      </c>
      <c r="G3803" t="s">
        <v>44</v>
      </c>
      <c r="H3803" t="s">
        <v>29</v>
      </c>
      <c r="I3803">
        <f>tbl_Fact[[#This Row],[Duration]] / 60</f>
        <v>7.382860978444418E-2</v>
      </c>
      <c r="J3803">
        <f>IF(OR(G3803="Run Time", G3803="CC (Changeover Cleaning)"), I3803, 0)</f>
        <v>0</v>
      </c>
      <c r="K3803">
        <f>IF(G3803&lt;&gt;"PM (Maintenance)", I3803, 0)</f>
        <v>7.382860978444418E-2</v>
      </c>
      <c r="L3803" s="5">
        <f>MAX(tbl_Fact[[#This Row],[TotalBiscuitsMade]],tbl_Fact[[#This Row],[GoodMadeBiscuits]])</f>
        <v>27236</v>
      </c>
      <c r="M3803" s="5">
        <f>IF(tbl_Fact[[#This Row],[Operating_Hours]]&gt;0,tbl_Fact[[#This Row],[Operating_Hours]]*51840,0)</f>
        <v>0</v>
      </c>
    </row>
    <row r="3804" spans="1:13" hidden="1" x14ac:dyDescent="0.2">
      <c r="A3804" t="s">
        <v>14</v>
      </c>
      <c r="B3804" s="1">
        <v>44404.437557870369</v>
      </c>
      <c r="C3804" s="1">
        <v>44404.437592592592</v>
      </c>
      <c r="D3804">
        <v>5.0000000745058101E-2</v>
      </c>
      <c r="E3804">
        <v>0</v>
      </c>
      <c r="F3804">
        <v>62</v>
      </c>
      <c r="G3804" t="s">
        <v>43</v>
      </c>
      <c r="H3804" t="s">
        <v>29</v>
      </c>
      <c r="I3804">
        <f>tbl_Fact[[#This Row],[Duration]] / 60</f>
        <v>8.3333334575096834E-4</v>
      </c>
      <c r="J3804">
        <f>IF(OR(G3804="Run Time", G3804="CC (Changeover Cleaning)"), I3804, 0)</f>
        <v>8.3333334575096834E-4</v>
      </c>
      <c r="K3804">
        <f>IF(G3804&lt;&gt;"PM (Maintenance)", I3804, 0)</f>
        <v>8.3333334575096834E-4</v>
      </c>
      <c r="L3804" s="5">
        <f>MAX(tbl_Fact[[#This Row],[TotalBiscuitsMade]],tbl_Fact[[#This Row],[GoodMadeBiscuits]])</f>
        <v>62</v>
      </c>
      <c r="M3804" s="5">
        <f>IF(tbl_Fact[[#This Row],[Operating_Hours]]&gt;0,tbl_Fact[[#This Row],[Operating_Hours]]*51840,0)</f>
        <v>43.200000643730199</v>
      </c>
    </row>
    <row r="3805" spans="1:13" hidden="1" x14ac:dyDescent="0.2">
      <c r="A3805" t="s">
        <v>12</v>
      </c>
      <c r="B3805" s="1">
        <v>44404.437557870369</v>
      </c>
      <c r="C3805" s="1">
        <v>44404.437743055554</v>
      </c>
      <c r="D3805">
        <v>0.26073330640792802</v>
      </c>
      <c r="E3805">
        <v>27304</v>
      </c>
      <c r="F3805">
        <v>62</v>
      </c>
      <c r="G3805" t="s">
        <v>43</v>
      </c>
      <c r="H3805" t="s">
        <v>29</v>
      </c>
      <c r="I3805">
        <f>tbl_Fact[[#This Row],[Duration]] / 60</f>
        <v>4.3455551067988008E-3</v>
      </c>
      <c r="J3805">
        <f>IF(OR(G3805="Run Time", G3805="CC (Changeover Cleaning)"), I3805, 0)</f>
        <v>4.3455551067988008E-3</v>
      </c>
      <c r="K3805">
        <f>IF(G3805&lt;&gt;"PM (Maintenance)", I3805, 0)</f>
        <v>4.3455551067988008E-3</v>
      </c>
      <c r="L3805" s="5">
        <f>MAX(tbl_Fact[[#This Row],[TotalBiscuitsMade]],tbl_Fact[[#This Row],[GoodMadeBiscuits]])</f>
        <v>27304</v>
      </c>
      <c r="M3805" s="5">
        <f>IF(tbl_Fact[[#This Row],[Operating_Hours]]&gt;0,tbl_Fact[[#This Row],[Operating_Hours]]*51840,0)</f>
        <v>225.27357673644983</v>
      </c>
    </row>
    <row r="3806" spans="1:13" hidden="1" x14ac:dyDescent="0.2">
      <c r="A3806" t="s">
        <v>14</v>
      </c>
      <c r="B3806" s="1">
        <v>44404.437592592592</v>
      </c>
      <c r="C3806" s="1">
        <v>44404.443356481483</v>
      </c>
      <c r="D3806">
        <v>8.3012828826904297</v>
      </c>
      <c r="E3806">
        <v>0</v>
      </c>
      <c r="F3806">
        <v>336</v>
      </c>
      <c r="G3806" t="s">
        <v>44</v>
      </c>
      <c r="H3806" t="s">
        <v>29</v>
      </c>
      <c r="I3806">
        <f>tbl_Fact[[#This Row],[Duration]] / 60</f>
        <v>0.13835471471150715</v>
      </c>
      <c r="J3806">
        <f>IF(OR(G3806="Run Time", G3806="CC (Changeover Cleaning)"), I3806, 0)</f>
        <v>0</v>
      </c>
      <c r="K3806">
        <f>IF(G3806&lt;&gt;"PM (Maintenance)", I3806, 0)</f>
        <v>0.13835471471150715</v>
      </c>
      <c r="L3806" s="5">
        <f>MAX(tbl_Fact[[#This Row],[TotalBiscuitsMade]],tbl_Fact[[#This Row],[GoodMadeBiscuits]])</f>
        <v>336</v>
      </c>
      <c r="M3806" s="5">
        <f>IF(tbl_Fact[[#This Row],[Operating_Hours]]&gt;0,tbl_Fact[[#This Row],[Operating_Hours]]*51840,0)</f>
        <v>0</v>
      </c>
    </row>
    <row r="3807" spans="1:13" hidden="1" x14ac:dyDescent="0.2">
      <c r="A3807" t="s">
        <v>12</v>
      </c>
      <c r="B3807" s="1">
        <v>44404.437743055554</v>
      </c>
      <c r="C3807" s="1">
        <v>44404.439895833333</v>
      </c>
      <c r="D3807">
        <v>3.1102166175842298</v>
      </c>
      <c r="E3807">
        <v>29829</v>
      </c>
      <c r="F3807">
        <v>381</v>
      </c>
      <c r="G3807" t="s">
        <v>44</v>
      </c>
      <c r="H3807" t="s">
        <v>29</v>
      </c>
      <c r="I3807">
        <f>tbl_Fact[[#This Row],[Duration]] / 60</f>
        <v>5.1836943626403828E-2</v>
      </c>
      <c r="J3807">
        <f>IF(OR(G3807="Run Time", G3807="CC (Changeover Cleaning)"), I3807, 0)</f>
        <v>0</v>
      </c>
      <c r="K3807">
        <f>IF(G3807&lt;&gt;"PM (Maintenance)", I3807, 0)</f>
        <v>5.1836943626403828E-2</v>
      </c>
      <c r="L3807" s="5">
        <f>MAX(tbl_Fact[[#This Row],[TotalBiscuitsMade]],tbl_Fact[[#This Row],[GoodMadeBiscuits]])</f>
        <v>29829</v>
      </c>
      <c r="M3807" s="5">
        <f>IF(tbl_Fact[[#This Row],[Operating_Hours]]&gt;0,tbl_Fact[[#This Row],[Operating_Hours]]*51840,0)</f>
        <v>0</v>
      </c>
    </row>
    <row r="3808" spans="1:13" hidden="1" x14ac:dyDescent="0.2">
      <c r="A3808" t="s">
        <v>12</v>
      </c>
      <c r="B3808" s="1">
        <v>44404.439895833333</v>
      </c>
      <c r="C3808" s="1">
        <v>44404.440555555557</v>
      </c>
      <c r="D3808">
        <v>0.93999999761581399</v>
      </c>
      <c r="E3808">
        <v>30246</v>
      </c>
      <c r="F3808">
        <v>253</v>
      </c>
      <c r="G3808" t="s">
        <v>43</v>
      </c>
      <c r="H3808" t="s">
        <v>29</v>
      </c>
      <c r="I3808">
        <f>tbl_Fact[[#This Row],[Duration]] / 60</f>
        <v>1.5666666626930233E-2</v>
      </c>
      <c r="J3808">
        <f>IF(OR(G3808="Run Time", G3808="CC (Changeover Cleaning)"), I3808, 0)</f>
        <v>1.5666666626930233E-2</v>
      </c>
      <c r="K3808">
        <f>IF(G3808&lt;&gt;"PM (Maintenance)", I3808, 0)</f>
        <v>1.5666666626930233E-2</v>
      </c>
      <c r="L3808" s="5">
        <f>MAX(tbl_Fact[[#This Row],[TotalBiscuitsMade]],tbl_Fact[[#This Row],[GoodMadeBiscuits]])</f>
        <v>30246</v>
      </c>
      <c r="M3808" s="5">
        <f>IF(tbl_Fact[[#This Row],[Operating_Hours]]&gt;0,tbl_Fact[[#This Row],[Operating_Hours]]*51840,0)</f>
        <v>812.15999794006325</v>
      </c>
    </row>
    <row r="3809" spans="1:13" hidden="1" x14ac:dyDescent="0.2">
      <c r="A3809" t="s">
        <v>12</v>
      </c>
      <c r="B3809" s="1">
        <v>44404.440555555557</v>
      </c>
      <c r="C3809" s="1">
        <v>44404.443356481483</v>
      </c>
      <c r="D3809">
        <v>4.0403332710266104</v>
      </c>
      <c r="E3809">
        <v>33150</v>
      </c>
      <c r="F3809">
        <v>383</v>
      </c>
      <c r="G3809" t="s">
        <v>44</v>
      </c>
      <c r="H3809" t="s">
        <v>29</v>
      </c>
      <c r="I3809">
        <f>tbl_Fact[[#This Row],[Duration]] / 60</f>
        <v>6.7338887850443507E-2</v>
      </c>
      <c r="J3809">
        <f>IF(OR(G3809="Run Time", G3809="CC (Changeover Cleaning)"), I3809, 0)</f>
        <v>0</v>
      </c>
      <c r="K3809">
        <f>IF(G3809&lt;&gt;"PM (Maintenance)", I3809, 0)</f>
        <v>6.7338887850443507E-2</v>
      </c>
      <c r="L3809" s="5">
        <f>MAX(tbl_Fact[[#This Row],[TotalBiscuitsMade]],tbl_Fact[[#This Row],[GoodMadeBiscuits]])</f>
        <v>33150</v>
      </c>
      <c r="M3809" s="5">
        <f>IF(tbl_Fact[[#This Row],[Operating_Hours]]&gt;0,tbl_Fact[[#This Row],[Operating_Hours]]*51840,0)</f>
        <v>0</v>
      </c>
    </row>
    <row r="3810" spans="1:13" hidden="1" x14ac:dyDescent="0.2">
      <c r="A3810" t="s">
        <v>14</v>
      </c>
      <c r="B3810" s="1">
        <v>44404.443356481483</v>
      </c>
      <c r="C3810" s="1">
        <v>44404.443912037037</v>
      </c>
      <c r="D3810">
        <v>0.79961657524108898</v>
      </c>
      <c r="E3810">
        <v>0</v>
      </c>
      <c r="F3810">
        <v>388</v>
      </c>
      <c r="G3810" t="s">
        <v>43</v>
      </c>
      <c r="H3810" t="s">
        <v>29</v>
      </c>
      <c r="I3810">
        <f>tbl_Fact[[#This Row],[Duration]] / 60</f>
        <v>1.3326942920684816E-2</v>
      </c>
      <c r="J3810">
        <f>IF(OR(G3810="Run Time", G3810="CC (Changeover Cleaning)"), I3810, 0)</f>
        <v>1.3326942920684816E-2</v>
      </c>
      <c r="K3810">
        <f>IF(G3810&lt;&gt;"PM (Maintenance)", I3810, 0)</f>
        <v>1.3326942920684816E-2</v>
      </c>
      <c r="L3810" s="5">
        <f>MAX(tbl_Fact[[#This Row],[TotalBiscuitsMade]],tbl_Fact[[#This Row],[GoodMadeBiscuits]])</f>
        <v>388</v>
      </c>
      <c r="M3810" s="5">
        <f>IF(tbl_Fact[[#This Row],[Operating_Hours]]&gt;0,tbl_Fact[[#This Row],[Operating_Hours]]*51840,0)</f>
        <v>690.86872100830089</v>
      </c>
    </row>
    <row r="3811" spans="1:13" hidden="1" x14ac:dyDescent="0.2">
      <c r="A3811" t="s">
        <v>12</v>
      </c>
      <c r="B3811" s="1">
        <v>44404.443356481483</v>
      </c>
      <c r="C3811" s="1">
        <v>44404.443993055553</v>
      </c>
      <c r="D3811">
        <v>0.919666588306427</v>
      </c>
      <c r="E3811">
        <v>33185</v>
      </c>
      <c r="F3811">
        <v>467</v>
      </c>
      <c r="G3811" t="s">
        <v>43</v>
      </c>
      <c r="H3811" t="s">
        <v>29</v>
      </c>
      <c r="I3811">
        <f>tbl_Fact[[#This Row],[Duration]] / 60</f>
        <v>1.5327776471773783E-2</v>
      </c>
      <c r="J3811">
        <f>IF(OR(G3811="Run Time", G3811="CC (Changeover Cleaning)"), I3811, 0)</f>
        <v>1.5327776471773783E-2</v>
      </c>
      <c r="K3811">
        <f>IF(G3811&lt;&gt;"PM (Maintenance)", I3811, 0)</f>
        <v>1.5327776471773783E-2</v>
      </c>
      <c r="L3811" s="5">
        <f>MAX(tbl_Fact[[#This Row],[TotalBiscuitsMade]],tbl_Fact[[#This Row],[GoodMadeBiscuits]])</f>
        <v>33185</v>
      </c>
      <c r="M3811" s="5">
        <f>IF(tbl_Fact[[#This Row],[Operating_Hours]]&gt;0,tbl_Fact[[#This Row],[Operating_Hours]]*51840,0)</f>
        <v>794.59193229675293</v>
      </c>
    </row>
    <row r="3812" spans="1:13" hidden="1" x14ac:dyDescent="0.2">
      <c r="A3812" t="s">
        <v>14</v>
      </c>
      <c r="B3812" s="1">
        <v>44404.443912037037</v>
      </c>
      <c r="C3812" s="1">
        <v>44404.452557870369</v>
      </c>
      <c r="D3812">
        <v>12.451499938964799</v>
      </c>
      <c r="E3812">
        <v>0</v>
      </c>
      <c r="F3812">
        <v>320</v>
      </c>
      <c r="G3812" t="s">
        <v>44</v>
      </c>
      <c r="H3812" t="s">
        <v>29</v>
      </c>
      <c r="I3812">
        <f>tbl_Fact[[#This Row],[Duration]] / 60</f>
        <v>0.20752499898274665</v>
      </c>
      <c r="J3812">
        <f>IF(OR(G3812="Run Time", G3812="CC (Changeover Cleaning)"), I3812, 0)</f>
        <v>0</v>
      </c>
      <c r="K3812">
        <f>IF(G3812&lt;&gt;"PM (Maintenance)", I3812, 0)</f>
        <v>0.20752499898274665</v>
      </c>
      <c r="L3812" s="5">
        <f>MAX(tbl_Fact[[#This Row],[TotalBiscuitsMade]],tbl_Fact[[#This Row],[GoodMadeBiscuits]])</f>
        <v>320</v>
      </c>
      <c r="M3812" s="5">
        <f>IF(tbl_Fact[[#This Row],[Operating_Hours]]&gt;0,tbl_Fact[[#This Row],[Operating_Hours]]*51840,0)</f>
        <v>0</v>
      </c>
    </row>
    <row r="3813" spans="1:13" hidden="1" x14ac:dyDescent="0.2">
      <c r="A3813" t="s">
        <v>12</v>
      </c>
      <c r="B3813" s="1">
        <v>44404.443993055553</v>
      </c>
      <c r="C3813" s="1">
        <v>44404.444050925929</v>
      </c>
      <c r="D3813">
        <v>7.9716600477695507E-2</v>
      </c>
      <c r="E3813">
        <v>33444</v>
      </c>
      <c r="F3813">
        <v>455</v>
      </c>
      <c r="G3813" t="s">
        <v>44</v>
      </c>
      <c r="H3813" t="s">
        <v>29</v>
      </c>
      <c r="I3813">
        <f>tbl_Fact[[#This Row],[Duration]] / 60</f>
        <v>1.3286100079615917E-3</v>
      </c>
      <c r="J3813">
        <f>IF(OR(G3813="Run Time", G3813="CC (Changeover Cleaning)"), I3813, 0)</f>
        <v>0</v>
      </c>
      <c r="K3813">
        <f>IF(G3813&lt;&gt;"PM (Maintenance)", I3813, 0)</f>
        <v>1.3286100079615917E-3</v>
      </c>
      <c r="L3813" s="5">
        <f>MAX(tbl_Fact[[#This Row],[TotalBiscuitsMade]],tbl_Fact[[#This Row],[GoodMadeBiscuits]])</f>
        <v>33444</v>
      </c>
      <c r="M3813" s="5">
        <f>IF(tbl_Fact[[#This Row],[Operating_Hours]]&gt;0,tbl_Fact[[#This Row],[Operating_Hours]]*51840,0)</f>
        <v>0</v>
      </c>
    </row>
    <row r="3814" spans="1:13" hidden="1" x14ac:dyDescent="0.2">
      <c r="A3814" t="s">
        <v>12</v>
      </c>
      <c r="B3814" s="1">
        <v>44404.444050925929</v>
      </c>
      <c r="C3814" s="1">
        <v>44404.447291666664</v>
      </c>
      <c r="D3814">
        <v>4.6651663780212402</v>
      </c>
      <c r="E3814">
        <v>33325</v>
      </c>
      <c r="F3814">
        <v>346</v>
      </c>
      <c r="G3814" t="s">
        <v>43</v>
      </c>
      <c r="H3814" t="s">
        <v>29</v>
      </c>
      <c r="I3814">
        <f>tbl_Fact[[#This Row],[Duration]] / 60</f>
        <v>7.775277296702067E-2</v>
      </c>
      <c r="J3814">
        <f>IF(OR(G3814="Run Time", G3814="CC (Changeover Cleaning)"), I3814, 0)</f>
        <v>7.775277296702067E-2</v>
      </c>
      <c r="K3814">
        <f>IF(G3814&lt;&gt;"PM (Maintenance)", I3814, 0)</f>
        <v>7.775277296702067E-2</v>
      </c>
      <c r="L3814" s="5">
        <f>MAX(tbl_Fact[[#This Row],[TotalBiscuitsMade]],tbl_Fact[[#This Row],[GoodMadeBiscuits]])</f>
        <v>33325</v>
      </c>
      <c r="M3814" s="5">
        <f>IF(tbl_Fact[[#This Row],[Operating_Hours]]&gt;0,tbl_Fact[[#This Row],[Operating_Hours]]*51840,0)</f>
        <v>4030.7037506103516</v>
      </c>
    </row>
    <row r="3815" spans="1:13" hidden="1" x14ac:dyDescent="0.2">
      <c r="A3815" t="s">
        <v>12</v>
      </c>
      <c r="B3815" s="1">
        <v>44404.447291666664</v>
      </c>
      <c r="C3815" s="1">
        <v>44404.447997685187</v>
      </c>
      <c r="D3815">
        <v>1.0106165409088099</v>
      </c>
      <c r="E3815">
        <v>34227</v>
      </c>
      <c r="F3815">
        <v>257</v>
      </c>
      <c r="G3815" t="s">
        <v>44</v>
      </c>
      <c r="H3815" t="s">
        <v>29</v>
      </c>
      <c r="I3815">
        <f>tbl_Fact[[#This Row],[Duration]] / 60</f>
        <v>1.6843609015146831E-2</v>
      </c>
      <c r="J3815">
        <f>IF(OR(G3815="Run Time", G3815="CC (Changeover Cleaning)"), I3815, 0)</f>
        <v>0</v>
      </c>
      <c r="K3815">
        <f>IF(G3815&lt;&gt;"PM (Maintenance)", I3815, 0)</f>
        <v>1.6843609015146831E-2</v>
      </c>
      <c r="L3815" s="5">
        <f>MAX(tbl_Fact[[#This Row],[TotalBiscuitsMade]],tbl_Fact[[#This Row],[GoodMadeBiscuits]])</f>
        <v>34227</v>
      </c>
      <c r="M3815" s="5">
        <f>IF(tbl_Fact[[#This Row],[Operating_Hours]]&gt;0,tbl_Fact[[#This Row],[Operating_Hours]]*51840,0)</f>
        <v>0</v>
      </c>
    </row>
    <row r="3816" spans="1:13" hidden="1" x14ac:dyDescent="0.2">
      <c r="A3816" t="s">
        <v>12</v>
      </c>
      <c r="B3816" s="1">
        <v>44404.447997685187</v>
      </c>
      <c r="C3816" s="1">
        <v>44404.448946759258</v>
      </c>
      <c r="D3816">
        <v>1.37549996376038</v>
      </c>
      <c r="E3816">
        <v>34273</v>
      </c>
      <c r="F3816">
        <v>381</v>
      </c>
      <c r="G3816" t="s">
        <v>43</v>
      </c>
      <c r="H3816" t="s">
        <v>29</v>
      </c>
      <c r="I3816">
        <f>tbl_Fact[[#This Row],[Duration]] / 60</f>
        <v>2.2924999396006333E-2</v>
      </c>
      <c r="J3816">
        <f>IF(OR(G3816="Run Time", G3816="CC (Changeover Cleaning)"), I3816, 0)</f>
        <v>2.2924999396006333E-2</v>
      </c>
      <c r="K3816">
        <f>IF(G3816&lt;&gt;"PM (Maintenance)", I3816, 0)</f>
        <v>2.2924999396006333E-2</v>
      </c>
      <c r="L3816" s="5">
        <f>MAX(tbl_Fact[[#This Row],[TotalBiscuitsMade]],tbl_Fact[[#This Row],[GoodMadeBiscuits]])</f>
        <v>34273</v>
      </c>
      <c r="M3816" s="5">
        <f>IF(tbl_Fact[[#This Row],[Operating_Hours]]&gt;0,tbl_Fact[[#This Row],[Operating_Hours]]*51840,0)</f>
        <v>1188.4319686889683</v>
      </c>
    </row>
    <row r="3817" spans="1:13" hidden="1" x14ac:dyDescent="0.2">
      <c r="A3817" t="s">
        <v>12</v>
      </c>
      <c r="B3817" s="1">
        <v>44404.448946759258</v>
      </c>
      <c r="C3817" s="1">
        <v>44404.452569444446</v>
      </c>
      <c r="D3817">
        <v>5.2103333473205602</v>
      </c>
      <c r="E3817">
        <v>38316</v>
      </c>
      <c r="F3817">
        <v>450</v>
      </c>
      <c r="G3817" t="s">
        <v>44</v>
      </c>
      <c r="H3817" t="s">
        <v>29</v>
      </c>
      <c r="I3817">
        <f>tbl_Fact[[#This Row],[Duration]] / 60</f>
        <v>8.6838889122009336E-2</v>
      </c>
      <c r="J3817">
        <f>IF(OR(G3817="Run Time", G3817="CC (Changeover Cleaning)"), I3817, 0)</f>
        <v>0</v>
      </c>
      <c r="K3817">
        <f>IF(G3817&lt;&gt;"PM (Maintenance)", I3817, 0)</f>
        <v>8.6838889122009336E-2</v>
      </c>
      <c r="L3817" s="5">
        <f>MAX(tbl_Fact[[#This Row],[TotalBiscuitsMade]],tbl_Fact[[#This Row],[GoodMadeBiscuits]])</f>
        <v>38316</v>
      </c>
      <c r="M3817" s="5">
        <f>IF(tbl_Fact[[#This Row],[Operating_Hours]]&gt;0,tbl_Fact[[#This Row],[Operating_Hours]]*51840,0)</f>
        <v>0</v>
      </c>
    </row>
    <row r="3818" spans="1:13" hidden="1" x14ac:dyDescent="0.2">
      <c r="A3818" t="s">
        <v>14</v>
      </c>
      <c r="B3818" s="1">
        <v>44404.452557870369</v>
      </c>
      <c r="C3818" s="1">
        <v>44404.452743055554</v>
      </c>
      <c r="D3818">
        <v>0.26983329653739901</v>
      </c>
      <c r="E3818">
        <v>0</v>
      </c>
      <c r="F3818">
        <v>29</v>
      </c>
      <c r="G3818" t="s">
        <v>43</v>
      </c>
      <c r="H3818" t="s">
        <v>29</v>
      </c>
      <c r="I3818">
        <f>tbl_Fact[[#This Row],[Duration]] / 60</f>
        <v>4.4972216089566499E-3</v>
      </c>
      <c r="J3818">
        <f>IF(OR(G3818="Run Time", G3818="CC (Changeover Cleaning)"), I3818, 0)</f>
        <v>4.4972216089566499E-3</v>
      </c>
      <c r="K3818">
        <f>IF(G3818&lt;&gt;"PM (Maintenance)", I3818, 0)</f>
        <v>4.4972216089566499E-3</v>
      </c>
      <c r="L3818" s="5">
        <f>MAX(tbl_Fact[[#This Row],[TotalBiscuitsMade]],tbl_Fact[[#This Row],[GoodMadeBiscuits]])</f>
        <v>29</v>
      </c>
      <c r="M3818" s="5">
        <f>IF(tbl_Fact[[#This Row],[Operating_Hours]]&gt;0,tbl_Fact[[#This Row],[Operating_Hours]]*51840,0)</f>
        <v>233.13596820831273</v>
      </c>
    </row>
    <row r="3819" spans="1:13" hidden="1" x14ac:dyDescent="0.2">
      <c r="A3819" t="s">
        <v>12</v>
      </c>
      <c r="B3819" s="1">
        <v>44404.452569444446</v>
      </c>
      <c r="C3819" s="1">
        <v>44404.452824074076</v>
      </c>
      <c r="D3819">
        <v>0.375050008296967</v>
      </c>
      <c r="E3819">
        <v>38694</v>
      </c>
      <c r="F3819">
        <v>71</v>
      </c>
      <c r="G3819" t="s">
        <v>43</v>
      </c>
      <c r="H3819" t="s">
        <v>29</v>
      </c>
      <c r="I3819">
        <f>tbl_Fact[[#This Row],[Duration]] / 60</f>
        <v>6.2508334716161167E-3</v>
      </c>
      <c r="J3819">
        <f>IF(OR(G3819="Run Time", G3819="CC (Changeover Cleaning)"), I3819, 0)</f>
        <v>6.2508334716161167E-3</v>
      </c>
      <c r="K3819">
        <f>IF(G3819&lt;&gt;"PM (Maintenance)", I3819, 0)</f>
        <v>6.2508334716161167E-3</v>
      </c>
      <c r="L3819" s="5">
        <f>MAX(tbl_Fact[[#This Row],[TotalBiscuitsMade]],tbl_Fact[[#This Row],[GoodMadeBiscuits]])</f>
        <v>38694</v>
      </c>
      <c r="M3819" s="5">
        <f>IF(tbl_Fact[[#This Row],[Operating_Hours]]&gt;0,tbl_Fact[[#This Row],[Operating_Hours]]*51840,0)</f>
        <v>324.0432071685795</v>
      </c>
    </row>
    <row r="3820" spans="1:13" hidden="1" x14ac:dyDescent="0.2">
      <c r="A3820" t="s">
        <v>14</v>
      </c>
      <c r="B3820" s="1">
        <v>44404.452743055554</v>
      </c>
      <c r="C3820" s="1">
        <v>44404.468784722223</v>
      </c>
      <c r="D3820">
        <v>23.086715698242202</v>
      </c>
      <c r="E3820">
        <v>0</v>
      </c>
      <c r="F3820">
        <v>370</v>
      </c>
      <c r="G3820" t="s">
        <v>44</v>
      </c>
      <c r="H3820" t="s">
        <v>29</v>
      </c>
      <c r="I3820">
        <f>tbl_Fact[[#This Row],[Duration]] / 60</f>
        <v>0.38477859497070338</v>
      </c>
      <c r="J3820">
        <f>IF(OR(G3820="Run Time", G3820="CC (Changeover Cleaning)"), I3820, 0)</f>
        <v>0</v>
      </c>
      <c r="K3820">
        <f>IF(G3820&lt;&gt;"PM (Maintenance)", I3820, 0)</f>
        <v>0.38477859497070338</v>
      </c>
      <c r="L3820" s="5">
        <f>MAX(tbl_Fact[[#This Row],[TotalBiscuitsMade]],tbl_Fact[[#This Row],[GoodMadeBiscuits]])</f>
        <v>370</v>
      </c>
      <c r="M3820" s="5">
        <f>IF(tbl_Fact[[#This Row],[Operating_Hours]]&gt;0,tbl_Fact[[#This Row],[Operating_Hours]]*51840,0)</f>
        <v>0</v>
      </c>
    </row>
    <row r="3821" spans="1:13" hidden="1" x14ac:dyDescent="0.2">
      <c r="A3821" t="s">
        <v>12</v>
      </c>
      <c r="B3821" s="1">
        <v>44404.452824074076</v>
      </c>
      <c r="C3821" s="1">
        <v>44404.468784722223</v>
      </c>
      <c r="D3821">
        <v>22.971616744995099</v>
      </c>
      <c r="E3821">
        <v>57392</v>
      </c>
      <c r="F3821">
        <v>262</v>
      </c>
      <c r="G3821" t="s">
        <v>44</v>
      </c>
      <c r="H3821" t="s">
        <v>29</v>
      </c>
      <c r="I3821">
        <f>tbl_Fact[[#This Row],[Duration]] / 60</f>
        <v>0.38286027908325165</v>
      </c>
      <c r="J3821">
        <f>IF(OR(G3821="Run Time", G3821="CC (Changeover Cleaning)"), I3821, 0)</f>
        <v>0</v>
      </c>
      <c r="K3821">
        <f>IF(G3821&lt;&gt;"PM (Maintenance)", I3821, 0)</f>
        <v>0.38286027908325165</v>
      </c>
      <c r="L3821" s="5">
        <f>MAX(tbl_Fact[[#This Row],[TotalBiscuitsMade]],tbl_Fact[[#This Row],[GoodMadeBiscuits]])</f>
        <v>57392</v>
      </c>
      <c r="M3821" s="5">
        <f>IF(tbl_Fact[[#This Row],[Operating_Hours]]&gt;0,tbl_Fact[[#This Row],[Operating_Hours]]*51840,0)</f>
        <v>0</v>
      </c>
    </row>
    <row r="3822" spans="1:13" hidden="1" x14ac:dyDescent="0.2">
      <c r="A3822" t="s">
        <v>14</v>
      </c>
      <c r="B3822" s="1">
        <v>44404.468784722223</v>
      </c>
      <c r="C3822" s="1">
        <v>44404.469571759262</v>
      </c>
      <c r="D3822">
        <v>1.1447832584381099</v>
      </c>
      <c r="E3822">
        <v>0</v>
      </c>
      <c r="F3822">
        <v>442</v>
      </c>
      <c r="G3822" t="s">
        <v>43</v>
      </c>
      <c r="H3822" t="s">
        <v>29</v>
      </c>
      <c r="I3822">
        <f>tbl_Fact[[#This Row],[Duration]] / 60</f>
        <v>1.9079720973968498E-2</v>
      </c>
      <c r="J3822">
        <f>IF(OR(G3822="Run Time", G3822="CC (Changeover Cleaning)"), I3822, 0)</f>
        <v>1.9079720973968498E-2</v>
      </c>
      <c r="K3822">
        <f>IF(G3822&lt;&gt;"PM (Maintenance)", I3822, 0)</f>
        <v>1.9079720973968498E-2</v>
      </c>
      <c r="L3822" s="5">
        <f>MAX(tbl_Fact[[#This Row],[TotalBiscuitsMade]],tbl_Fact[[#This Row],[GoodMadeBiscuits]])</f>
        <v>442</v>
      </c>
      <c r="M3822" s="5">
        <f>IF(tbl_Fact[[#This Row],[Operating_Hours]]&gt;0,tbl_Fact[[#This Row],[Operating_Hours]]*51840,0)</f>
        <v>989.09273529052689</v>
      </c>
    </row>
    <row r="3823" spans="1:13" hidden="1" x14ac:dyDescent="0.2">
      <c r="A3823" t="s">
        <v>12</v>
      </c>
      <c r="B3823" s="1">
        <v>44404.468784722223</v>
      </c>
      <c r="C3823" s="1">
        <v>44404.469652777778</v>
      </c>
      <c r="D3823">
        <v>1.2651165723800699</v>
      </c>
      <c r="E3823">
        <v>57443</v>
      </c>
      <c r="F3823">
        <v>18</v>
      </c>
      <c r="G3823" t="s">
        <v>43</v>
      </c>
      <c r="H3823" t="s">
        <v>29</v>
      </c>
      <c r="I3823">
        <f>tbl_Fact[[#This Row],[Duration]] / 60</f>
        <v>2.1085276206334498E-2</v>
      </c>
      <c r="J3823">
        <f>IF(OR(G3823="Run Time", G3823="CC (Changeover Cleaning)"), I3823, 0)</f>
        <v>2.1085276206334498E-2</v>
      </c>
      <c r="K3823">
        <f>IF(G3823&lt;&gt;"PM (Maintenance)", I3823, 0)</f>
        <v>2.1085276206334498E-2</v>
      </c>
      <c r="L3823" s="5">
        <f>MAX(tbl_Fact[[#This Row],[TotalBiscuitsMade]],tbl_Fact[[#This Row],[GoodMadeBiscuits]])</f>
        <v>57443</v>
      </c>
      <c r="M3823" s="5">
        <f>IF(tbl_Fact[[#This Row],[Operating_Hours]]&gt;0,tbl_Fact[[#This Row],[Operating_Hours]]*51840,0)</f>
        <v>1093.0607185363804</v>
      </c>
    </row>
    <row r="3824" spans="1:13" hidden="1" x14ac:dyDescent="0.2">
      <c r="A3824" t="s">
        <v>14</v>
      </c>
      <c r="B3824" s="1">
        <v>44404.469571759262</v>
      </c>
      <c r="C3824" s="1">
        <v>44404.474050925928</v>
      </c>
      <c r="D3824">
        <v>6.45060014724731</v>
      </c>
      <c r="E3824">
        <v>0</v>
      </c>
      <c r="F3824">
        <v>445</v>
      </c>
      <c r="G3824" t="s">
        <v>44</v>
      </c>
      <c r="H3824" t="s">
        <v>29</v>
      </c>
      <c r="I3824">
        <f>tbl_Fact[[#This Row],[Duration]] / 60</f>
        <v>0.10751000245412183</v>
      </c>
      <c r="J3824">
        <f>IF(OR(G3824="Run Time", G3824="CC (Changeover Cleaning)"), I3824, 0)</f>
        <v>0</v>
      </c>
      <c r="K3824">
        <f>IF(G3824&lt;&gt;"PM (Maintenance)", I3824, 0)</f>
        <v>0.10751000245412183</v>
      </c>
      <c r="L3824" s="5">
        <f>MAX(tbl_Fact[[#This Row],[TotalBiscuitsMade]],tbl_Fact[[#This Row],[GoodMadeBiscuits]])</f>
        <v>445</v>
      </c>
      <c r="M3824" s="5">
        <f>IF(tbl_Fact[[#This Row],[Operating_Hours]]&gt;0,tbl_Fact[[#This Row],[Operating_Hours]]*51840,0)</f>
        <v>0</v>
      </c>
    </row>
    <row r="3825" spans="1:13" hidden="1" x14ac:dyDescent="0.2">
      <c r="A3825" t="s">
        <v>12</v>
      </c>
      <c r="B3825" s="1">
        <v>44404.469652777778</v>
      </c>
      <c r="C3825" s="1">
        <v>44404.474062499998</v>
      </c>
      <c r="D3825">
        <v>6.3510999679565403</v>
      </c>
      <c r="E3825">
        <v>62630</v>
      </c>
      <c r="F3825">
        <v>219</v>
      </c>
      <c r="G3825" t="s">
        <v>44</v>
      </c>
      <c r="H3825" t="s">
        <v>29</v>
      </c>
      <c r="I3825">
        <f>tbl_Fact[[#This Row],[Duration]] / 60</f>
        <v>0.105851666132609</v>
      </c>
      <c r="J3825">
        <f>IF(OR(G3825="Run Time", G3825="CC (Changeover Cleaning)"), I3825, 0)</f>
        <v>0</v>
      </c>
      <c r="K3825">
        <f>IF(G3825&lt;&gt;"PM (Maintenance)", I3825, 0)</f>
        <v>0.105851666132609</v>
      </c>
      <c r="L3825" s="5">
        <f>MAX(tbl_Fact[[#This Row],[TotalBiscuitsMade]],tbl_Fact[[#This Row],[GoodMadeBiscuits]])</f>
        <v>62630</v>
      </c>
      <c r="M3825" s="5">
        <f>IF(tbl_Fact[[#This Row],[Operating_Hours]]&gt;0,tbl_Fact[[#This Row],[Operating_Hours]]*51840,0)</f>
        <v>0</v>
      </c>
    </row>
    <row r="3826" spans="1:13" hidden="1" x14ac:dyDescent="0.2">
      <c r="A3826" t="s">
        <v>13</v>
      </c>
      <c r="B3826" s="1">
        <v>44404.472766203704</v>
      </c>
      <c r="C3826" s="1">
        <v>44404.474502314813</v>
      </c>
      <c r="D3826">
        <v>2.50876665115356</v>
      </c>
      <c r="E3826">
        <v>0</v>
      </c>
      <c r="F3826">
        <v>355</v>
      </c>
      <c r="G3826" t="s">
        <v>43</v>
      </c>
      <c r="H3826" t="s">
        <v>29</v>
      </c>
      <c r="I3826">
        <f>tbl_Fact[[#This Row],[Duration]] / 60</f>
        <v>4.1812777519225998E-2</v>
      </c>
      <c r="J3826">
        <f>IF(OR(G3826="Run Time", G3826="CC (Changeover Cleaning)"), I3826, 0)</f>
        <v>4.1812777519225998E-2</v>
      </c>
      <c r="K3826">
        <f>IF(G3826&lt;&gt;"PM (Maintenance)", I3826, 0)</f>
        <v>4.1812777519225998E-2</v>
      </c>
      <c r="L3826" s="5">
        <f>MAX(tbl_Fact[[#This Row],[TotalBiscuitsMade]],tbl_Fact[[#This Row],[GoodMadeBiscuits]])</f>
        <v>355</v>
      </c>
      <c r="M3826" s="5">
        <f>IF(tbl_Fact[[#This Row],[Operating_Hours]]&gt;0,tbl_Fact[[#This Row],[Operating_Hours]]*51840,0)</f>
        <v>2167.5743865966756</v>
      </c>
    </row>
    <row r="3827" spans="1:13" hidden="1" x14ac:dyDescent="0.2">
      <c r="A3827" t="s">
        <v>14</v>
      </c>
      <c r="B3827" s="1">
        <v>44404.474050925928</v>
      </c>
      <c r="C3827" s="1">
        <v>44404.474930555552</v>
      </c>
      <c r="D3827">
        <v>1.2661665678024301</v>
      </c>
      <c r="E3827">
        <v>0</v>
      </c>
      <c r="F3827">
        <v>220</v>
      </c>
      <c r="G3827" t="s">
        <v>43</v>
      </c>
      <c r="H3827" t="s">
        <v>29</v>
      </c>
      <c r="I3827">
        <f>tbl_Fact[[#This Row],[Duration]] / 60</f>
        <v>2.1102776130040503E-2</v>
      </c>
      <c r="J3827">
        <f>IF(OR(G3827="Run Time", G3827="CC (Changeover Cleaning)"), I3827, 0)</f>
        <v>2.1102776130040503E-2</v>
      </c>
      <c r="K3827">
        <f>IF(G3827&lt;&gt;"PM (Maintenance)", I3827, 0)</f>
        <v>2.1102776130040503E-2</v>
      </c>
      <c r="L3827" s="5">
        <f>MAX(tbl_Fact[[#This Row],[TotalBiscuitsMade]],tbl_Fact[[#This Row],[GoodMadeBiscuits]])</f>
        <v>220</v>
      </c>
      <c r="M3827" s="5">
        <f>IF(tbl_Fact[[#This Row],[Operating_Hours]]&gt;0,tbl_Fact[[#This Row],[Operating_Hours]]*51840,0)</f>
        <v>1093.9679145812997</v>
      </c>
    </row>
    <row r="3828" spans="1:13" hidden="1" x14ac:dyDescent="0.2">
      <c r="A3828" t="s">
        <v>12</v>
      </c>
      <c r="B3828" s="1">
        <v>44404.474062499998</v>
      </c>
      <c r="C3828" s="1">
        <v>44404.475011574075</v>
      </c>
      <c r="D3828">
        <v>1.3640666007995601</v>
      </c>
      <c r="E3828">
        <v>62918</v>
      </c>
      <c r="F3828">
        <v>67</v>
      </c>
      <c r="G3828" t="s">
        <v>43</v>
      </c>
      <c r="H3828" t="s">
        <v>29</v>
      </c>
      <c r="I3828">
        <f>tbl_Fact[[#This Row],[Duration]] / 60</f>
        <v>2.2734443346659337E-2</v>
      </c>
      <c r="J3828">
        <f>IF(OR(G3828="Run Time", G3828="CC (Changeover Cleaning)"), I3828, 0)</f>
        <v>2.2734443346659337E-2</v>
      </c>
      <c r="K3828">
        <f>IF(G3828&lt;&gt;"PM (Maintenance)", I3828, 0)</f>
        <v>2.2734443346659337E-2</v>
      </c>
      <c r="L3828" s="5">
        <f>MAX(tbl_Fact[[#This Row],[TotalBiscuitsMade]],tbl_Fact[[#This Row],[GoodMadeBiscuits]])</f>
        <v>62918</v>
      </c>
      <c r="M3828" s="5">
        <f>IF(tbl_Fact[[#This Row],[Operating_Hours]]&gt;0,tbl_Fact[[#This Row],[Operating_Hours]]*51840,0)</f>
        <v>1178.5535430908201</v>
      </c>
    </row>
    <row r="3829" spans="1:13" hidden="1" x14ac:dyDescent="0.2">
      <c r="A3829" t="s">
        <v>13</v>
      </c>
      <c r="B3829" s="1">
        <v>44404.474502314813</v>
      </c>
      <c r="C3829" s="1">
        <v>44404.663159722222</v>
      </c>
      <c r="D3829">
        <v>271.65533447265602</v>
      </c>
      <c r="E3829">
        <v>0</v>
      </c>
      <c r="F3829">
        <v>427</v>
      </c>
      <c r="G3829" t="s">
        <v>44</v>
      </c>
      <c r="H3829" t="s">
        <v>30</v>
      </c>
      <c r="I3829">
        <f>tbl_Fact[[#This Row],[Duration]] / 60</f>
        <v>4.5275889078776004</v>
      </c>
      <c r="J3829">
        <f>IF(OR(G3829="Run Time", G3829="CC (Changeover Cleaning)"), I3829, 0)</f>
        <v>0</v>
      </c>
      <c r="K3829">
        <f>IF(G3829&lt;&gt;"PM (Maintenance)", I3829, 0)</f>
        <v>4.5275889078776004</v>
      </c>
      <c r="L3829" s="5">
        <f>MAX(tbl_Fact[[#This Row],[TotalBiscuitsMade]],tbl_Fact[[#This Row],[GoodMadeBiscuits]])</f>
        <v>427</v>
      </c>
      <c r="M3829" s="5">
        <f>IF(tbl_Fact[[#This Row],[Operating_Hours]]&gt;0,tbl_Fact[[#This Row],[Operating_Hours]]*51840,0)</f>
        <v>0</v>
      </c>
    </row>
    <row r="3830" spans="1:13" hidden="1" x14ac:dyDescent="0.2">
      <c r="A3830" t="s">
        <v>14</v>
      </c>
      <c r="B3830" s="1">
        <v>44404.474930555552</v>
      </c>
      <c r="C3830" s="1">
        <v>44404.489722222221</v>
      </c>
      <c r="D3830">
        <v>21.2905673980713</v>
      </c>
      <c r="E3830">
        <v>0</v>
      </c>
      <c r="F3830">
        <v>135</v>
      </c>
      <c r="G3830" t="s">
        <v>44</v>
      </c>
      <c r="H3830" t="s">
        <v>29</v>
      </c>
      <c r="I3830">
        <f>tbl_Fact[[#This Row],[Duration]] / 60</f>
        <v>0.35484278996785501</v>
      </c>
      <c r="J3830">
        <f>IF(OR(G3830="Run Time", G3830="CC (Changeover Cleaning)"), I3830, 0)</f>
        <v>0</v>
      </c>
      <c r="K3830">
        <f>IF(G3830&lt;&gt;"PM (Maintenance)", I3830, 0)</f>
        <v>0.35484278996785501</v>
      </c>
      <c r="L3830" s="5">
        <f>MAX(tbl_Fact[[#This Row],[TotalBiscuitsMade]],tbl_Fact[[#This Row],[GoodMadeBiscuits]])</f>
        <v>135</v>
      </c>
      <c r="M3830" s="5">
        <f>IF(tbl_Fact[[#This Row],[Operating_Hours]]&gt;0,tbl_Fact[[#This Row],[Operating_Hours]]*51840,0)</f>
        <v>0</v>
      </c>
    </row>
    <row r="3831" spans="1:13" hidden="1" x14ac:dyDescent="0.2">
      <c r="A3831" t="s">
        <v>12</v>
      </c>
      <c r="B3831" s="1">
        <v>44404.475011574075</v>
      </c>
      <c r="C3831" s="1">
        <v>44404.484270833331</v>
      </c>
      <c r="D3831">
        <v>13.3214330673218</v>
      </c>
      <c r="E3831">
        <v>73519</v>
      </c>
      <c r="F3831">
        <v>464</v>
      </c>
      <c r="G3831" t="s">
        <v>44</v>
      </c>
      <c r="H3831" t="s">
        <v>29</v>
      </c>
      <c r="I3831">
        <f>tbl_Fact[[#This Row],[Duration]] / 60</f>
        <v>0.22202388445536334</v>
      </c>
      <c r="J3831">
        <f>IF(OR(G3831="Run Time", G3831="CC (Changeover Cleaning)"), I3831, 0)</f>
        <v>0</v>
      </c>
      <c r="K3831">
        <f>IF(G3831&lt;&gt;"PM (Maintenance)", I3831, 0)</f>
        <v>0.22202388445536334</v>
      </c>
      <c r="L3831" s="5">
        <f>MAX(tbl_Fact[[#This Row],[TotalBiscuitsMade]],tbl_Fact[[#This Row],[GoodMadeBiscuits]])</f>
        <v>73519</v>
      </c>
      <c r="M3831" s="5">
        <f>IF(tbl_Fact[[#This Row],[Operating_Hours]]&gt;0,tbl_Fact[[#This Row],[Operating_Hours]]*51840,0)</f>
        <v>0</v>
      </c>
    </row>
    <row r="3832" spans="1:13" hidden="1" x14ac:dyDescent="0.2">
      <c r="A3832" t="s">
        <v>5</v>
      </c>
      <c r="B3832" s="1">
        <v>44404.479687500003</v>
      </c>
      <c r="C3832" s="1">
        <v>44404.479791666665</v>
      </c>
      <c r="D3832">
        <v>0.15000000596046401</v>
      </c>
      <c r="E3832">
        <v>0</v>
      </c>
      <c r="F3832">
        <v>405</v>
      </c>
      <c r="G3832" t="s">
        <v>43</v>
      </c>
      <c r="H3832" t="s">
        <v>26</v>
      </c>
      <c r="I3832">
        <f>tbl_Fact[[#This Row],[Duration]] / 60</f>
        <v>2.5000000993410667E-3</v>
      </c>
      <c r="J3832">
        <f>IF(OR(G3832="Run Time", G3832="CC (Changeover Cleaning)"), I3832, 0)</f>
        <v>2.5000000993410667E-3</v>
      </c>
      <c r="K3832">
        <f>IF(G3832&lt;&gt;"PM (Maintenance)", I3832, 0)</f>
        <v>2.5000000993410667E-3</v>
      </c>
      <c r="L3832" s="5">
        <f>MAX(tbl_Fact[[#This Row],[TotalBiscuitsMade]],tbl_Fact[[#This Row],[GoodMadeBiscuits]])</f>
        <v>405</v>
      </c>
      <c r="M3832" s="5">
        <f>IF(tbl_Fact[[#This Row],[Operating_Hours]]&gt;0,tbl_Fact[[#This Row],[Operating_Hours]]*51840,0)</f>
        <v>129.60000514984088</v>
      </c>
    </row>
    <row r="3833" spans="1:13" hidden="1" x14ac:dyDescent="0.2">
      <c r="A3833" t="s">
        <v>5</v>
      </c>
      <c r="B3833" s="1">
        <v>44404.479791666665</v>
      </c>
      <c r="C3833" s="1">
        <v>44404.48033564815</v>
      </c>
      <c r="D3833">
        <v>0.78333336114883401</v>
      </c>
      <c r="E3833">
        <v>0</v>
      </c>
      <c r="F3833">
        <v>127</v>
      </c>
      <c r="G3833" t="s">
        <v>44</v>
      </c>
      <c r="H3833" t="s">
        <v>26</v>
      </c>
      <c r="I3833">
        <f>tbl_Fact[[#This Row],[Duration]] / 60</f>
        <v>1.3055556019147234E-2</v>
      </c>
      <c r="J3833">
        <f>IF(OR(G3833="Run Time", G3833="CC (Changeover Cleaning)"), I3833, 0)</f>
        <v>0</v>
      </c>
      <c r="K3833">
        <f>IF(G3833&lt;&gt;"PM (Maintenance)", I3833, 0)</f>
        <v>1.3055556019147234E-2</v>
      </c>
      <c r="L3833" s="5">
        <f>MAX(tbl_Fact[[#This Row],[TotalBiscuitsMade]],tbl_Fact[[#This Row],[GoodMadeBiscuits]])</f>
        <v>127</v>
      </c>
      <c r="M3833" s="5">
        <f>IF(tbl_Fact[[#This Row],[Operating_Hours]]&gt;0,tbl_Fact[[#This Row],[Operating_Hours]]*51840,0)</f>
        <v>0</v>
      </c>
    </row>
    <row r="3834" spans="1:13" hidden="1" x14ac:dyDescent="0.2">
      <c r="A3834" t="s">
        <v>5</v>
      </c>
      <c r="B3834" s="1">
        <v>44404.48033564815</v>
      </c>
      <c r="C3834" s="1">
        <v>44404.480439814812</v>
      </c>
      <c r="D3834">
        <v>0.15000000596046401</v>
      </c>
      <c r="E3834">
        <v>0</v>
      </c>
      <c r="F3834">
        <v>471</v>
      </c>
      <c r="G3834" t="s">
        <v>43</v>
      </c>
      <c r="H3834" t="s">
        <v>26</v>
      </c>
      <c r="I3834">
        <f>tbl_Fact[[#This Row],[Duration]] / 60</f>
        <v>2.5000000993410667E-3</v>
      </c>
      <c r="J3834">
        <f>IF(OR(G3834="Run Time", G3834="CC (Changeover Cleaning)"), I3834, 0)</f>
        <v>2.5000000993410667E-3</v>
      </c>
      <c r="K3834">
        <f>IF(G3834&lt;&gt;"PM (Maintenance)", I3834, 0)</f>
        <v>2.5000000993410667E-3</v>
      </c>
      <c r="L3834" s="5">
        <f>MAX(tbl_Fact[[#This Row],[TotalBiscuitsMade]],tbl_Fact[[#This Row],[GoodMadeBiscuits]])</f>
        <v>471</v>
      </c>
      <c r="M3834" s="5">
        <f>IF(tbl_Fact[[#This Row],[Operating_Hours]]&gt;0,tbl_Fact[[#This Row],[Operating_Hours]]*51840,0)</f>
        <v>129.60000514984088</v>
      </c>
    </row>
    <row r="3835" spans="1:13" hidden="1" x14ac:dyDescent="0.2">
      <c r="A3835" t="s">
        <v>5</v>
      </c>
      <c r="B3835" s="1">
        <v>44404.480439814812</v>
      </c>
      <c r="C3835" s="1">
        <v>44404.481076388889</v>
      </c>
      <c r="D3835">
        <v>0.91666668653488204</v>
      </c>
      <c r="E3835">
        <v>0</v>
      </c>
      <c r="F3835">
        <v>236</v>
      </c>
      <c r="G3835" t="s">
        <v>44</v>
      </c>
      <c r="H3835" t="s">
        <v>26</v>
      </c>
      <c r="I3835">
        <f>tbl_Fact[[#This Row],[Duration]] / 60</f>
        <v>1.5277778108914701E-2</v>
      </c>
      <c r="J3835">
        <f>IF(OR(G3835="Run Time", G3835="CC (Changeover Cleaning)"), I3835, 0)</f>
        <v>0</v>
      </c>
      <c r="K3835">
        <f>IF(G3835&lt;&gt;"PM (Maintenance)", I3835, 0)</f>
        <v>1.5277778108914701E-2</v>
      </c>
      <c r="L3835" s="5">
        <f>MAX(tbl_Fact[[#This Row],[TotalBiscuitsMade]],tbl_Fact[[#This Row],[GoodMadeBiscuits]])</f>
        <v>236</v>
      </c>
      <c r="M3835" s="5">
        <f>IF(tbl_Fact[[#This Row],[Operating_Hours]]&gt;0,tbl_Fact[[#This Row],[Operating_Hours]]*51840,0)</f>
        <v>0</v>
      </c>
    </row>
    <row r="3836" spans="1:13" hidden="1" x14ac:dyDescent="0.2">
      <c r="A3836" t="s">
        <v>5</v>
      </c>
      <c r="B3836" s="1">
        <v>44404.481076388889</v>
      </c>
      <c r="C3836" s="1">
        <v>44404.481180555558</v>
      </c>
      <c r="D3836">
        <v>0.15000000596046401</v>
      </c>
      <c r="E3836">
        <v>0</v>
      </c>
      <c r="F3836">
        <v>134</v>
      </c>
      <c r="G3836" t="s">
        <v>43</v>
      </c>
      <c r="H3836" t="s">
        <v>26</v>
      </c>
      <c r="I3836">
        <f>tbl_Fact[[#This Row],[Duration]] / 60</f>
        <v>2.5000000993410667E-3</v>
      </c>
      <c r="J3836">
        <f>IF(OR(G3836="Run Time", G3836="CC (Changeover Cleaning)"), I3836, 0)</f>
        <v>2.5000000993410667E-3</v>
      </c>
      <c r="K3836">
        <f>IF(G3836&lt;&gt;"PM (Maintenance)", I3836, 0)</f>
        <v>2.5000000993410667E-3</v>
      </c>
      <c r="L3836" s="5">
        <f>MAX(tbl_Fact[[#This Row],[TotalBiscuitsMade]],tbl_Fact[[#This Row],[GoodMadeBiscuits]])</f>
        <v>134</v>
      </c>
      <c r="M3836" s="5">
        <f>IF(tbl_Fact[[#This Row],[Operating_Hours]]&gt;0,tbl_Fact[[#This Row],[Operating_Hours]]*51840,0)</f>
        <v>129.60000514984088</v>
      </c>
    </row>
    <row r="3837" spans="1:13" hidden="1" x14ac:dyDescent="0.2">
      <c r="A3837" t="s">
        <v>5</v>
      </c>
      <c r="B3837" s="1">
        <v>44404.481180555558</v>
      </c>
      <c r="C3837" s="1">
        <v>44404.481793981482</v>
      </c>
      <c r="D3837">
        <v>0.88333332538604703</v>
      </c>
      <c r="E3837">
        <v>0</v>
      </c>
      <c r="F3837">
        <v>182</v>
      </c>
      <c r="G3837" t="s">
        <v>44</v>
      </c>
      <c r="H3837" t="s">
        <v>26</v>
      </c>
      <c r="I3837">
        <f>tbl_Fact[[#This Row],[Duration]] / 60</f>
        <v>1.4722222089767451E-2</v>
      </c>
      <c r="J3837">
        <f>IF(OR(G3837="Run Time", G3837="CC (Changeover Cleaning)"), I3837, 0)</f>
        <v>0</v>
      </c>
      <c r="K3837">
        <f>IF(G3837&lt;&gt;"PM (Maintenance)", I3837, 0)</f>
        <v>1.4722222089767451E-2</v>
      </c>
      <c r="L3837" s="5">
        <f>MAX(tbl_Fact[[#This Row],[TotalBiscuitsMade]],tbl_Fact[[#This Row],[GoodMadeBiscuits]])</f>
        <v>182</v>
      </c>
      <c r="M3837" s="5">
        <f>IF(tbl_Fact[[#This Row],[Operating_Hours]]&gt;0,tbl_Fact[[#This Row],[Operating_Hours]]*51840,0)</f>
        <v>0</v>
      </c>
    </row>
    <row r="3838" spans="1:13" hidden="1" x14ac:dyDescent="0.2">
      <c r="A3838" t="s">
        <v>5</v>
      </c>
      <c r="B3838" s="1">
        <v>44404.481793981482</v>
      </c>
      <c r="C3838" s="1">
        <v>44404.481898148151</v>
      </c>
      <c r="D3838">
        <v>0.15000000596046401</v>
      </c>
      <c r="E3838">
        <v>0</v>
      </c>
      <c r="F3838">
        <v>349</v>
      </c>
      <c r="G3838" t="s">
        <v>43</v>
      </c>
      <c r="H3838" t="s">
        <v>26</v>
      </c>
      <c r="I3838">
        <f>tbl_Fact[[#This Row],[Duration]] / 60</f>
        <v>2.5000000993410667E-3</v>
      </c>
      <c r="J3838">
        <f>IF(OR(G3838="Run Time", G3838="CC (Changeover Cleaning)"), I3838, 0)</f>
        <v>2.5000000993410667E-3</v>
      </c>
      <c r="K3838">
        <f>IF(G3838&lt;&gt;"PM (Maintenance)", I3838, 0)</f>
        <v>2.5000000993410667E-3</v>
      </c>
      <c r="L3838" s="5">
        <f>MAX(tbl_Fact[[#This Row],[TotalBiscuitsMade]],tbl_Fact[[#This Row],[GoodMadeBiscuits]])</f>
        <v>349</v>
      </c>
      <c r="M3838" s="5">
        <f>IF(tbl_Fact[[#This Row],[Operating_Hours]]&gt;0,tbl_Fact[[#This Row],[Operating_Hours]]*51840,0)</f>
        <v>129.60000514984088</v>
      </c>
    </row>
    <row r="3839" spans="1:13" hidden="1" x14ac:dyDescent="0.2">
      <c r="A3839" t="s">
        <v>5</v>
      </c>
      <c r="B3839" s="1">
        <v>44404.481898148151</v>
      </c>
      <c r="C3839" s="1">
        <v>44404.494756944441</v>
      </c>
      <c r="D3839">
        <v>18.516666412353501</v>
      </c>
      <c r="E3839">
        <v>0</v>
      </c>
      <c r="F3839">
        <v>303</v>
      </c>
      <c r="G3839" t="s">
        <v>44</v>
      </c>
      <c r="H3839" t="s">
        <v>26</v>
      </c>
      <c r="I3839">
        <f>tbl_Fact[[#This Row],[Duration]] / 60</f>
        <v>0.30861110687255838</v>
      </c>
      <c r="J3839">
        <f>IF(OR(G3839="Run Time", G3839="CC (Changeover Cleaning)"), I3839, 0)</f>
        <v>0</v>
      </c>
      <c r="K3839">
        <f>IF(G3839&lt;&gt;"PM (Maintenance)", I3839, 0)</f>
        <v>0.30861110687255838</v>
      </c>
      <c r="L3839" s="5">
        <f>MAX(tbl_Fact[[#This Row],[TotalBiscuitsMade]],tbl_Fact[[#This Row],[GoodMadeBiscuits]])</f>
        <v>303</v>
      </c>
      <c r="M3839" s="5">
        <f>IF(tbl_Fact[[#This Row],[Operating_Hours]]&gt;0,tbl_Fact[[#This Row],[Operating_Hours]]*51840,0)</f>
        <v>0</v>
      </c>
    </row>
    <row r="3840" spans="1:13" hidden="1" x14ac:dyDescent="0.2">
      <c r="A3840" t="s">
        <v>12</v>
      </c>
      <c r="B3840" s="1">
        <v>44404.484270833331</v>
      </c>
      <c r="C3840" s="1">
        <v>44404.487592592595</v>
      </c>
      <c r="D3840">
        <v>4.79489994049072</v>
      </c>
      <c r="E3840">
        <v>73463</v>
      </c>
      <c r="F3840">
        <v>223</v>
      </c>
      <c r="G3840" t="s">
        <v>43</v>
      </c>
      <c r="H3840" t="s">
        <v>29</v>
      </c>
      <c r="I3840">
        <f>tbl_Fact[[#This Row],[Duration]] / 60</f>
        <v>7.9914999008178667E-2</v>
      </c>
      <c r="J3840">
        <f>IF(OR(G3840="Run Time", G3840="CC (Changeover Cleaning)"), I3840, 0)</f>
        <v>7.9914999008178667E-2</v>
      </c>
      <c r="K3840">
        <f>IF(G3840&lt;&gt;"PM (Maintenance)", I3840, 0)</f>
        <v>7.9914999008178667E-2</v>
      </c>
      <c r="L3840" s="5">
        <f>MAX(tbl_Fact[[#This Row],[TotalBiscuitsMade]],tbl_Fact[[#This Row],[GoodMadeBiscuits]])</f>
        <v>73463</v>
      </c>
      <c r="M3840" s="5">
        <f>IF(tbl_Fact[[#This Row],[Operating_Hours]]&gt;0,tbl_Fact[[#This Row],[Operating_Hours]]*51840,0)</f>
        <v>4142.7935485839816</v>
      </c>
    </row>
    <row r="3841" spans="1:13" hidden="1" x14ac:dyDescent="0.2">
      <c r="A3841" t="s">
        <v>12</v>
      </c>
      <c r="B3841" s="1">
        <v>44404.487592592595</v>
      </c>
      <c r="C3841" s="1">
        <v>44404.489722222221</v>
      </c>
      <c r="D3841">
        <v>3.0555000305175799</v>
      </c>
      <c r="E3841">
        <v>76169</v>
      </c>
      <c r="F3841">
        <v>79</v>
      </c>
      <c r="G3841" t="s">
        <v>44</v>
      </c>
      <c r="H3841" t="s">
        <v>29</v>
      </c>
      <c r="I3841">
        <f>tbl_Fact[[#This Row],[Duration]] / 60</f>
        <v>5.0925000508626334E-2</v>
      </c>
      <c r="J3841">
        <f>IF(OR(G3841="Run Time", G3841="CC (Changeover Cleaning)"), I3841, 0)</f>
        <v>0</v>
      </c>
      <c r="K3841">
        <f>IF(G3841&lt;&gt;"PM (Maintenance)", I3841, 0)</f>
        <v>5.0925000508626334E-2</v>
      </c>
      <c r="L3841" s="5">
        <f>MAX(tbl_Fact[[#This Row],[TotalBiscuitsMade]],tbl_Fact[[#This Row],[GoodMadeBiscuits]])</f>
        <v>76169</v>
      </c>
      <c r="M3841" s="5">
        <f>IF(tbl_Fact[[#This Row],[Operating_Hours]]&gt;0,tbl_Fact[[#This Row],[Operating_Hours]]*51840,0)</f>
        <v>0</v>
      </c>
    </row>
    <row r="3842" spans="1:13" hidden="1" x14ac:dyDescent="0.2">
      <c r="A3842" t="s">
        <v>14</v>
      </c>
      <c r="B3842" s="1">
        <v>44404.489722222221</v>
      </c>
      <c r="C3842" s="1">
        <v>44404.490729166668</v>
      </c>
      <c r="D3842">
        <v>1.4598833322525</v>
      </c>
      <c r="E3842">
        <v>0</v>
      </c>
      <c r="F3842">
        <v>301</v>
      </c>
      <c r="G3842" t="s">
        <v>43</v>
      </c>
      <c r="H3842" t="s">
        <v>29</v>
      </c>
      <c r="I3842">
        <f>tbl_Fact[[#This Row],[Duration]] / 60</f>
        <v>2.4331388870875E-2</v>
      </c>
      <c r="J3842">
        <f>IF(OR(G3842="Run Time", G3842="CC (Changeover Cleaning)"), I3842, 0)</f>
        <v>2.4331388870875E-2</v>
      </c>
      <c r="K3842">
        <f>IF(G3842&lt;&gt;"PM (Maintenance)", I3842, 0)</f>
        <v>2.4331388870875E-2</v>
      </c>
      <c r="L3842" s="5">
        <f>MAX(tbl_Fact[[#This Row],[TotalBiscuitsMade]],tbl_Fact[[#This Row],[GoodMadeBiscuits]])</f>
        <v>301</v>
      </c>
      <c r="M3842" s="5">
        <f>IF(tbl_Fact[[#This Row],[Operating_Hours]]&gt;0,tbl_Fact[[#This Row],[Operating_Hours]]*51840,0)</f>
        <v>1261.3391990661601</v>
      </c>
    </row>
    <row r="3843" spans="1:13" hidden="1" x14ac:dyDescent="0.2">
      <c r="A3843" t="s">
        <v>12</v>
      </c>
      <c r="B3843" s="1">
        <v>44404.489722222221</v>
      </c>
      <c r="C3843" s="1">
        <v>44404.490798611114</v>
      </c>
      <c r="D3843">
        <v>1.5599333047866799</v>
      </c>
      <c r="E3843">
        <v>76261</v>
      </c>
      <c r="F3843">
        <v>168</v>
      </c>
      <c r="G3843" t="s">
        <v>43</v>
      </c>
      <c r="H3843" t="s">
        <v>29</v>
      </c>
      <c r="I3843">
        <f>tbl_Fact[[#This Row],[Duration]] / 60</f>
        <v>2.5998888413111331E-2</v>
      </c>
      <c r="J3843">
        <f>IF(OR(G3843="Run Time", G3843="CC (Changeover Cleaning)"), I3843, 0)</f>
        <v>2.5998888413111331E-2</v>
      </c>
      <c r="K3843">
        <f>IF(G3843&lt;&gt;"PM (Maintenance)", I3843, 0)</f>
        <v>2.5998888413111331E-2</v>
      </c>
      <c r="L3843" s="5">
        <f>MAX(tbl_Fact[[#This Row],[TotalBiscuitsMade]],tbl_Fact[[#This Row],[GoodMadeBiscuits]])</f>
        <v>76261</v>
      </c>
      <c r="M3843" s="5">
        <f>IF(tbl_Fact[[#This Row],[Operating_Hours]]&gt;0,tbl_Fact[[#This Row],[Operating_Hours]]*51840,0)</f>
        <v>1347.7823753356913</v>
      </c>
    </row>
    <row r="3844" spans="1:13" hidden="1" x14ac:dyDescent="0.2">
      <c r="A3844" t="s">
        <v>14</v>
      </c>
      <c r="B3844" s="1">
        <v>44404.490729166668</v>
      </c>
      <c r="C3844" s="1">
        <v>44404.496932870374</v>
      </c>
      <c r="D3844">
        <v>8.9256162643432599</v>
      </c>
      <c r="E3844">
        <v>0</v>
      </c>
      <c r="F3844">
        <v>369</v>
      </c>
      <c r="G3844" t="s">
        <v>44</v>
      </c>
      <c r="H3844" t="s">
        <v>29</v>
      </c>
      <c r="I3844">
        <f>tbl_Fact[[#This Row],[Duration]] / 60</f>
        <v>0.14876027107238768</v>
      </c>
      <c r="J3844">
        <f>IF(OR(G3844="Run Time", G3844="CC (Changeover Cleaning)"), I3844, 0)</f>
        <v>0</v>
      </c>
      <c r="K3844">
        <f>IF(G3844&lt;&gt;"PM (Maintenance)", I3844, 0)</f>
        <v>0.14876027107238768</v>
      </c>
      <c r="L3844" s="5">
        <f>MAX(tbl_Fact[[#This Row],[TotalBiscuitsMade]],tbl_Fact[[#This Row],[GoodMadeBiscuits]])</f>
        <v>369</v>
      </c>
      <c r="M3844" s="5">
        <f>IF(tbl_Fact[[#This Row],[Operating_Hours]]&gt;0,tbl_Fact[[#This Row],[Operating_Hours]]*51840,0)</f>
        <v>0</v>
      </c>
    </row>
    <row r="3845" spans="1:13" hidden="1" x14ac:dyDescent="0.2">
      <c r="A3845" t="s">
        <v>12</v>
      </c>
      <c r="B3845" s="1">
        <v>44404.490798611114</v>
      </c>
      <c r="C3845" s="1">
        <v>44404.496932870374</v>
      </c>
      <c r="D3845">
        <v>8.8255662918090803</v>
      </c>
      <c r="E3845">
        <v>83445</v>
      </c>
      <c r="F3845">
        <v>301</v>
      </c>
      <c r="G3845" t="s">
        <v>44</v>
      </c>
      <c r="H3845" t="s">
        <v>29</v>
      </c>
      <c r="I3845">
        <f>tbl_Fact[[#This Row],[Duration]] / 60</f>
        <v>0.14709277153015135</v>
      </c>
      <c r="J3845">
        <f>IF(OR(G3845="Run Time", G3845="CC (Changeover Cleaning)"), I3845, 0)</f>
        <v>0</v>
      </c>
      <c r="K3845">
        <f>IF(G3845&lt;&gt;"PM (Maintenance)", I3845, 0)</f>
        <v>0.14709277153015135</v>
      </c>
      <c r="L3845" s="5">
        <f>MAX(tbl_Fact[[#This Row],[TotalBiscuitsMade]],tbl_Fact[[#This Row],[GoodMadeBiscuits]])</f>
        <v>83445</v>
      </c>
      <c r="M3845" s="5">
        <f>IF(tbl_Fact[[#This Row],[Operating_Hours]]&gt;0,tbl_Fact[[#This Row],[Operating_Hours]]*51840,0)</f>
        <v>0</v>
      </c>
    </row>
    <row r="3846" spans="1:13" hidden="1" x14ac:dyDescent="0.2">
      <c r="A3846" t="s">
        <v>5</v>
      </c>
      <c r="B3846" s="1">
        <v>44404.494756944441</v>
      </c>
      <c r="C3846" s="1">
        <v>44404.495046296295</v>
      </c>
      <c r="D3846">
        <v>0.41666665673255898</v>
      </c>
      <c r="E3846">
        <v>0</v>
      </c>
      <c r="F3846">
        <v>119</v>
      </c>
      <c r="G3846" t="s">
        <v>43</v>
      </c>
      <c r="H3846" t="s">
        <v>26</v>
      </c>
      <c r="I3846">
        <f>tbl_Fact[[#This Row],[Duration]] / 60</f>
        <v>6.9444442788759832E-3</v>
      </c>
      <c r="J3846">
        <f>IF(OR(G3846="Run Time", G3846="CC (Changeover Cleaning)"), I3846, 0)</f>
        <v>6.9444442788759832E-3</v>
      </c>
      <c r="K3846">
        <f>IF(G3846&lt;&gt;"PM (Maintenance)", I3846, 0)</f>
        <v>6.9444442788759832E-3</v>
      </c>
      <c r="L3846" s="5">
        <f>MAX(tbl_Fact[[#This Row],[TotalBiscuitsMade]],tbl_Fact[[#This Row],[GoodMadeBiscuits]])</f>
        <v>119</v>
      </c>
      <c r="M3846" s="5">
        <f>IF(tbl_Fact[[#This Row],[Operating_Hours]]&gt;0,tbl_Fact[[#This Row],[Operating_Hours]]*51840,0)</f>
        <v>359.99999141693098</v>
      </c>
    </row>
    <row r="3847" spans="1:13" hidden="1" x14ac:dyDescent="0.2">
      <c r="A3847" t="s">
        <v>5</v>
      </c>
      <c r="B3847" s="1">
        <v>44404.495046296295</v>
      </c>
      <c r="C3847" s="1">
        <v>44404.49759259259</v>
      </c>
      <c r="D3847">
        <v>3.6666667461395299</v>
      </c>
      <c r="E3847">
        <v>0</v>
      </c>
      <c r="F3847">
        <v>398</v>
      </c>
      <c r="G3847" t="s">
        <v>44</v>
      </c>
      <c r="H3847" t="s">
        <v>26</v>
      </c>
      <c r="I3847">
        <f>tbl_Fact[[#This Row],[Duration]] / 60</f>
        <v>6.1111112435658831E-2</v>
      </c>
      <c r="J3847">
        <f>IF(OR(G3847="Run Time", G3847="CC (Changeover Cleaning)"), I3847, 0)</f>
        <v>0</v>
      </c>
      <c r="K3847">
        <f>IF(G3847&lt;&gt;"PM (Maintenance)", I3847, 0)</f>
        <v>6.1111112435658831E-2</v>
      </c>
      <c r="L3847" s="5">
        <f>MAX(tbl_Fact[[#This Row],[TotalBiscuitsMade]],tbl_Fact[[#This Row],[GoodMadeBiscuits]])</f>
        <v>398</v>
      </c>
      <c r="M3847" s="5">
        <f>IF(tbl_Fact[[#This Row],[Operating_Hours]]&gt;0,tbl_Fact[[#This Row],[Operating_Hours]]*51840,0)</f>
        <v>0</v>
      </c>
    </row>
    <row r="3848" spans="1:13" hidden="1" x14ac:dyDescent="0.2">
      <c r="A3848" t="s">
        <v>14</v>
      </c>
      <c r="B3848" s="1">
        <v>44404.496932870374</v>
      </c>
      <c r="C3848" s="1">
        <v>44404.497581018521</v>
      </c>
      <c r="D3848">
        <v>0.93038332462310802</v>
      </c>
      <c r="E3848">
        <v>0</v>
      </c>
      <c r="F3848">
        <v>316</v>
      </c>
      <c r="G3848" t="s">
        <v>43</v>
      </c>
      <c r="H3848" t="s">
        <v>29</v>
      </c>
      <c r="I3848">
        <f>tbl_Fact[[#This Row],[Duration]] / 60</f>
        <v>1.5506388743718466E-2</v>
      </c>
      <c r="J3848">
        <f>IF(OR(G3848="Run Time", G3848="CC (Changeover Cleaning)"), I3848, 0)</f>
        <v>1.5506388743718466E-2</v>
      </c>
      <c r="K3848">
        <f>IF(G3848&lt;&gt;"PM (Maintenance)", I3848, 0)</f>
        <v>1.5506388743718466E-2</v>
      </c>
      <c r="L3848" s="5">
        <f>MAX(tbl_Fact[[#This Row],[TotalBiscuitsMade]],tbl_Fact[[#This Row],[GoodMadeBiscuits]])</f>
        <v>316</v>
      </c>
      <c r="M3848" s="5">
        <f>IF(tbl_Fact[[#This Row],[Operating_Hours]]&gt;0,tbl_Fact[[#This Row],[Operating_Hours]]*51840,0)</f>
        <v>803.85119247436535</v>
      </c>
    </row>
    <row r="3849" spans="1:13" hidden="1" x14ac:dyDescent="0.2">
      <c r="A3849" t="s">
        <v>12</v>
      </c>
      <c r="B3849" s="1">
        <v>44404.496932870374</v>
      </c>
      <c r="C3849" s="1">
        <v>44404.499062499999</v>
      </c>
      <c r="D3849">
        <v>3.0703332424163801</v>
      </c>
      <c r="E3849">
        <v>83573</v>
      </c>
      <c r="F3849">
        <v>310</v>
      </c>
      <c r="G3849" t="s">
        <v>43</v>
      </c>
      <c r="H3849" t="s">
        <v>29</v>
      </c>
      <c r="I3849">
        <f>tbl_Fact[[#This Row],[Duration]] / 60</f>
        <v>5.1172220706939671E-2</v>
      </c>
      <c r="J3849">
        <f>IF(OR(G3849="Run Time", G3849="CC (Changeover Cleaning)"), I3849, 0)</f>
        <v>5.1172220706939671E-2</v>
      </c>
      <c r="K3849">
        <f>IF(G3849&lt;&gt;"PM (Maintenance)", I3849, 0)</f>
        <v>5.1172220706939671E-2</v>
      </c>
      <c r="L3849" s="5">
        <f>MAX(tbl_Fact[[#This Row],[TotalBiscuitsMade]],tbl_Fact[[#This Row],[GoodMadeBiscuits]])</f>
        <v>83573</v>
      </c>
      <c r="M3849" s="5">
        <f>IF(tbl_Fact[[#This Row],[Operating_Hours]]&gt;0,tbl_Fact[[#This Row],[Operating_Hours]]*51840,0)</f>
        <v>2652.7679214477525</v>
      </c>
    </row>
    <row r="3850" spans="1:13" hidden="1" x14ac:dyDescent="0.2">
      <c r="A3850" t="s">
        <v>14</v>
      </c>
      <c r="B3850" s="1">
        <v>44404.497581018521</v>
      </c>
      <c r="C3850" s="1">
        <v>44404.497858796298</v>
      </c>
      <c r="D3850">
        <v>0.41488328576088002</v>
      </c>
      <c r="E3850">
        <v>0</v>
      </c>
      <c r="F3850">
        <v>346</v>
      </c>
      <c r="G3850" t="s">
        <v>44</v>
      </c>
      <c r="H3850" t="s">
        <v>29</v>
      </c>
      <c r="I3850">
        <f>tbl_Fact[[#This Row],[Duration]] / 60</f>
        <v>6.9147214293480003E-3</v>
      </c>
      <c r="J3850">
        <f>IF(OR(G3850="Run Time", G3850="CC (Changeover Cleaning)"), I3850, 0)</f>
        <v>0</v>
      </c>
      <c r="K3850">
        <f>IF(G3850&lt;&gt;"PM (Maintenance)", I3850, 0)</f>
        <v>6.9147214293480003E-3</v>
      </c>
      <c r="L3850" s="5">
        <f>MAX(tbl_Fact[[#This Row],[TotalBiscuitsMade]],tbl_Fact[[#This Row],[GoodMadeBiscuits]])</f>
        <v>346</v>
      </c>
      <c r="M3850" s="5">
        <f>IF(tbl_Fact[[#This Row],[Operating_Hours]]&gt;0,tbl_Fact[[#This Row],[Operating_Hours]]*51840,0)</f>
        <v>0</v>
      </c>
    </row>
    <row r="3851" spans="1:13" hidden="1" x14ac:dyDescent="0.2">
      <c r="A3851" t="s">
        <v>5</v>
      </c>
      <c r="B3851" s="1">
        <v>44404.49759259259</v>
      </c>
      <c r="C3851" s="1">
        <v>44404.497824074075</v>
      </c>
      <c r="D3851">
        <v>0.33333334326744102</v>
      </c>
      <c r="E3851">
        <v>0</v>
      </c>
      <c r="F3851">
        <v>369</v>
      </c>
      <c r="G3851" t="s">
        <v>43</v>
      </c>
      <c r="H3851" t="s">
        <v>26</v>
      </c>
      <c r="I3851">
        <f>tbl_Fact[[#This Row],[Duration]] / 60</f>
        <v>5.5555557211240166E-3</v>
      </c>
      <c r="J3851">
        <f>IF(OR(G3851="Run Time", G3851="CC (Changeover Cleaning)"), I3851, 0)</f>
        <v>5.5555557211240166E-3</v>
      </c>
      <c r="K3851">
        <f>IF(G3851&lt;&gt;"PM (Maintenance)", I3851, 0)</f>
        <v>5.5555557211240166E-3</v>
      </c>
      <c r="L3851" s="5">
        <f>MAX(tbl_Fact[[#This Row],[TotalBiscuitsMade]],tbl_Fact[[#This Row],[GoodMadeBiscuits]])</f>
        <v>369</v>
      </c>
      <c r="M3851" s="5">
        <f>IF(tbl_Fact[[#This Row],[Operating_Hours]]&gt;0,tbl_Fact[[#This Row],[Operating_Hours]]*51840,0)</f>
        <v>288.00000858306902</v>
      </c>
    </row>
    <row r="3852" spans="1:13" hidden="1" x14ac:dyDescent="0.2">
      <c r="A3852" t="s">
        <v>5</v>
      </c>
      <c r="B3852" s="1">
        <v>44404.497824074075</v>
      </c>
      <c r="C3852" s="1">
        <v>44404.500347222223</v>
      </c>
      <c r="D3852">
        <v>3.63333344459534</v>
      </c>
      <c r="E3852">
        <v>0</v>
      </c>
      <c r="F3852">
        <v>127</v>
      </c>
      <c r="G3852" t="s">
        <v>44</v>
      </c>
      <c r="H3852" t="s">
        <v>26</v>
      </c>
      <c r="I3852">
        <f>tbl_Fact[[#This Row],[Duration]] / 60</f>
        <v>6.0555557409922335E-2</v>
      </c>
      <c r="J3852">
        <f>IF(OR(G3852="Run Time", G3852="CC (Changeover Cleaning)"), I3852, 0)</f>
        <v>0</v>
      </c>
      <c r="K3852">
        <f>IF(G3852&lt;&gt;"PM (Maintenance)", I3852, 0)</f>
        <v>6.0555557409922335E-2</v>
      </c>
      <c r="L3852" s="5">
        <f>MAX(tbl_Fact[[#This Row],[TotalBiscuitsMade]],tbl_Fact[[#This Row],[GoodMadeBiscuits]])</f>
        <v>127</v>
      </c>
      <c r="M3852" s="5">
        <f>IF(tbl_Fact[[#This Row],[Operating_Hours]]&gt;0,tbl_Fact[[#This Row],[Operating_Hours]]*51840,0)</f>
        <v>0</v>
      </c>
    </row>
    <row r="3853" spans="1:13" hidden="1" x14ac:dyDescent="0.2">
      <c r="A3853" t="s">
        <v>14</v>
      </c>
      <c r="B3853" s="1">
        <v>44404.497858796298</v>
      </c>
      <c r="C3853" s="1">
        <v>44404.498981481483</v>
      </c>
      <c r="D3853">
        <v>1.6054999828338601</v>
      </c>
      <c r="E3853">
        <v>0</v>
      </c>
      <c r="F3853">
        <v>260</v>
      </c>
      <c r="G3853" t="s">
        <v>43</v>
      </c>
      <c r="H3853" t="s">
        <v>29</v>
      </c>
      <c r="I3853">
        <f>tbl_Fact[[#This Row],[Duration]] / 60</f>
        <v>2.6758333047231003E-2</v>
      </c>
      <c r="J3853">
        <f>IF(OR(G3853="Run Time", G3853="CC (Changeover Cleaning)"), I3853, 0)</f>
        <v>2.6758333047231003E-2</v>
      </c>
      <c r="K3853">
        <f>IF(G3853&lt;&gt;"PM (Maintenance)", I3853, 0)</f>
        <v>2.6758333047231003E-2</v>
      </c>
      <c r="L3853" s="5">
        <f>MAX(tbl_Fact[[#This Row],[TotalBiscuitsMade]],tbl_Fact[[#This Row],[GoodMadeBiscuits]])</f>
        <v>260</v>
      </c>
      <c r="M3853" s="5">
        <f>IF(tbl_Fact[[#This Row],[Operating_Hours]]&gt;0,tbl_Fact[[#This Row],[Operating_Hours]]*51840,0)</f>
        <v>1387.1519851684552</v>
      </c>
    </row>
    <row r="3854" spans="1:13" hidden="1" x14ac:dyDescent="0.2">
      <c r="A3854" t="s">
        <v>14</v>
      </c>
      <c r="B3854" s="1">
        <v>44404.498981481483</v>
      </c>
      <c r="C3854" s="1">
        <v>44404.501770833333</v>
      </c>
      <c r="D3854">
        <v>4.0247330665588397</v>
      </c>
      <c r="E3854">
        <v>0</v>
      </c>
      <c r="F3854">
        <v>173</v>
      </c>
      <c r="G3854" t="s">
        <v>44</v>
      </c>
      <c r="H3854" t="s">
        <v>29</v>
      </c>
      <c r="I3854">
        <f>tbl_Fact[[#This Row],[Duration]] / 60</f>
        <v>6.7078884442647327E-2</v>
      </c>
      <c r="J3854">
        <f>IF(OR(G3854="Run Time", G3854="CC (Changeover Cleaning)"), I3854, 0)</f>
        <v>0</v>
      </c>
      <c r="K3854">
        <f>IF(G3854&lt;&gt;"PM (Maintenance)", I3854, 0)</f>
        <v>6.7078884442647327E-2</v>
      </c>
      <c r="L3854" s="5">
        <f>MAX(tbl_Fact[[#This Row],[TotalBiscuitsMade]],tbl_Fact[[#This Row],[GoodMadeBiscuits]])</f>
        <v>173</v>
      </c>
      <c r="M3854" s="5">
        <f>IF(tbl_Fact[[#This Row],[Operating_Hours]]&gt;0,tbl_Fact[[#This Row],[Operating_Hours]]*51840,0)</f>
        <v>0</v>
      </c>
    </row>
    <row r="3855" spans="1:13" hidden="1" x14ac:dyDescent="0.2">
      <c r="A3855" t="s">
        <v>12</v>
      </c>
      <c r="B3855" s="1">
        <v>44404.499062499999</v>
      </c>
      <c r="C3855" s="1">
        <v>44404.501770833333</v>
      </c>
      <c r="D3855">
        <v>3.9051666259765598</v>
      </c>
      <c r="E3855">
        <v>86515</v>
      </c>
      <c r="F3855">
        <v>108</v>
      </c>
      <c r="G3855" t="s">
        <v>44</v>
      </c>
      <c r="H3855" t="s">
        <v>29</v>
      </c>
      <c r="I3855">
        <f>tbl_Fact[[#This Row],[Duration]] / 60</f>
        <v>6.508611043294267E-2</v>
      </c>
      <c r="J3855">
        <f>IF(OR(G3855="Run Time", G3855="CC (Changeover Cleaning)"), I3855, 0)</f>
        <v>0</v>
      </c>
      <c r="K3855">
        <f>IF(G3855&lt;&gt;"PM (Maintenance)", I3855, 0)</f>
        <v>6.508611043294267E-2</v>
      </c>
      <c r="L3855" s="5">
        <f>MAX(tbl_Fact[[#This Row],[TotalBiscuitsMade]],tbl_Fact[[#This Row],[GoodMadeBiscuits]])</f>
        <v>86515</v>
      </c>
      <c r="M3855" s="5">
        <f>IF(tbl_Fact[[#This Row],[Operating_Hours]]&gt;0,tbl_Fact[[#This Row],[Operating_Hours]]*51840,0)</f>
        <v>0</v>
      </c>
    </row>
    <row r="3856" spans="1:13" hidden="1" x14ac:dyDescent="0.2">
      <c r="A3856" t="s">
        <v>5</v>
      </c>
      <c r="B3856" s="1">
        <v>44404.500347222223</v>
      </c>
      <c r="C3856" s="1">
        <v>44404.500497685185</v>
      </c>
      <c r="D3856">
        <v>0.21666666865348799</v>
      </c>
      <c r="E3856">
        <v>0</v>
      </c>
      <c r="F3856">
        <v>164</v>
      </c>
      <c r="G3856" t="s">
        <v>43</v>
      </c>
      <c r="H3856" t="s">
        <v>26</v>
      </c>
      <c r="I3856">
        <f>tbl_Fact[[#This Row],[Duration]] / 60</f>
        <v>3.6111111442247998E-3</v>
      </c>
      <c r="J3856">
        <f>IF(OR(G3856="Run Time", G3856="CC (Changeover Cleaning)"), I3856, 0)</f>
        <v>3.6111111442247998E-3</v>
      </c>
      <c r="K3856">
        <f>IF(G3856&lt;&gt;"PM (Maintenance)", I3856, 0)</f>
        <v>3.6111111442247998E-3</v>
      </c>
      <c r="L3856" s="5">
        <f>MAX(tbl_Fact[[#This Row],[TotalBiscuitsMade]],tbl_Fact[[#This Row],[GoodMadeBiscuits]])</f>
        <v>164</v>
      </c>
      <c r="M3856" s="5">
        <f>IF(tbl_Fact[[#This Row],[Operating_Hours]]&gt;0,tbl_Fact[[#This Row],[Operating_Hours]]*51840,0)</f>
        <v>187.20000171661363</v>
      </c>
    </row>
    <row r="3857" spans="1:13" hidden="1" x14ac:dyDescent="0.2">
      <c r="A3857" t="s">
        <v>5</v>
      </c>
      <c r="B3857" s="1">
        <v>44404.500497685185</v>
      </c>
      <c r="C3857" s="1">
        <v>44404.503865740742</v>
      </c>
      <c r="D3857">
        <v>4.8499999046325701</v>
      </c>
      <c r="E3857">
        <v>0</v>
      </c>
      <c r="F3857">
        <v>64</v>
      </c>
      <c r="G3857" t="s">
        <v>44</v>
      </c>
      <c r="H3857" t="s">
        <v>26</v>
      </c>
      <c r="I3857">
        <f>tbl_Fact[[#This Row],[Duration]] / 60</f>
        <v>8.0833331743876163E-2</v>
      </c>
      <c r="J3857">
        <f>IF(OR(G3857="Run Time", G3857="CC (Changeover Cleaning)"), I3857, 0)</f>
        <v>0</v>
      </c>
      <c r="K3857">
        <f>IF(G3857&lt;&gt;"PM (Maintenance)", I3857, 0)</f>
        <v>8.0833331743876163E-2</v>
      </c>
      <c r="L3857" s="5">
        <f>MAX(tbl_Fact[[#This Row],[TotalBiscuitsMade]],tbl_Fact[[#This Row],[GoodMadeBiscuits]])</f>
        <v>64</v>
      </c>
      <c r="M3857" s="5">
        <f>IF(tbl_Fact[[#This Row],[Operating_Hours]]&gt;0,tbl_Fact[[#This Row],[Operating_Hours]]*51840,0)</f>
        <v>0</v>
      </c>
    </row>
    <row r="3858" spans="1:13" hidden="1" x14ac:dyDescent="0.2">
      <c r="A3858" t="s">
        <v>14</v>
      </c>
      <c r="B3858" s="1">
        <v>44404.501770833333</v>
      </c>
      <c r="C3858" s="1">
        <v>44404.503680555557</v>
      </c>
      <c r="D3858">
        <v>2.74110007286072</v>
      </c>
      <c r="E3858">
        <v>0</v>
      </c>
      <c r="F3858">
        <v>299</v>
      </c>
      <c r="G3858" t="s">
        <v>43</v>
      </c>
      <c r="H3858" t="s">
        <v>29</v>
      </c>
      <c r="I3858">
        <f>tbl_Fact[[#This Row],[Duration]] / 60</f>
        <v>4.5685001214345336E-2</v>
      </c>
      <c r="J3858">
        <f>IF(OR(G3858="Run Time", G3858="CC (Changeover Cleaning)"), I3858, 0)</f>
        <v>4.5685001214345336E-2</v>
      </c>
      <c r="K3858">
        <f>IF(G3858&lt;&gt;"PM (Maintenance)", I3858, 0)</f>
        <v>4.5685001214345336E-2</v>
      </c>
      <c r="L3858" s="5">
        <f>MAX(tbl_Fact[[#This Row],[TotalBiscuitsMade]],tbl_Fact[[#This Row],[GoodMadeBiscuits]])</f>
        <v>299</v>
      </c>
      <c r="M3858" s="5">
        <f>IF(tbl_Fact[[#This Row],[Operating_Hours]]&gt;0,tbl_Fact[[#This Row],[Operating_Hours]]*51840,0)</f>
        <v>2368.3104629516624</v>
      </c>
    </row>
    <row r="3859" spans="1:13" hidden="1" x14ac:dyDescent="0.2">
      <c r="A3859" t="s">
        <v>12</v>
      </c>
      <c r="B3859" s="1">
        <v>44404.501770833333</v>
      </c>
      <c r="C3859" s="1">
        <v>44404.503750000003</v>
      </c>
      <c r="D3859">
        <v>2.8401000499725302</v>
      </c>
      <c r="E3859">
        <v>86759</v>
      </c>
      <c r="F3859">
        <v>221</v>
      </c>
      <c r="G3859" t="s">
        <v>43</v>
      </c>
      <c r="H3859" t="s">
        <v>29</v>
      </c>
      <c r="I3859">
        <f>tbl_Fact[[#This Row],[Duration]] / 60</f>
        <v>4.73350008328755E-2</v>
      </c>
      <c r="J3859">
        <f>IF(OR(G3859="Run Time", G3859="CC (Changeover Cleaning)"), I3859, 0)</f>
        <v>4.73350008328755E-2</v>
      </c>
      <c r="K3859">
        <f>IF(G3859&lt;&gt;"PM (Maintenance)", I3859, 0)</f>
        <v>4.73350008328755E-2</v>
      </c>
      <c r="L3859" s="5">
        <f>MAX(tbl_Fact[[#This Row],[TotalBiscuitsMade]],tbl_Fact[[#This Row],[GoodMadeBiscuits]])</f>
        <v>86759</v>
      </c>
      <c r="M3859" s="5">
        <f>IF(tbl_Fact[[#This Row],[Operating_Hours]]&gt;0,tbl_Fact[[#This Row],[Operating_Hours]]*51840,0)</f>
        <v>2453.8464431762659</v>
      </c>
    </row>
    <row r="3860" spans="1:13" hidden="1" x14ac:dyDescent="0.2">
      <c r="A3860" t="s">
        <v>14</v>
      </c>
      <c r="B3860" s="1">
        <v>44404.503680555557</v>
      </c>
      <c r="C3860" s="1">
        <v>44404.505335648151</v>
      </c>
      <c r="D3860">
        <v>2.3840000629425</v>
      </c>
      <c r="E3860">
        <v>0</v>
      </c>
      <c r="F3860">
        <v>225</v>
      </c>
      <c r="G3860" t="s">
        <v>44</v>
      </c>
      <c r="H3860" t="s">
        <v>29</v>
      </c>
      <c r="I3860">
        <f>tbl_Fact[[#This Row],[Duration]] / 60</f>
        <v>3.9733334382375002E-2</v>
      </c>
      <c r="J3860">
        <f>IF(OR(G3860="Run Time", G3860="CC (Changeover Cleaning)"), I3860, 0)</f>
        <v>0</v>
      </c>
      <c r="K3860">
        <f>IF(G3860&lt;&gt;"PM (Maintenance)", I3860, 0)</f>
        <v>3.9733334382375002E-2</v>
      </c>
      <c r="L3860" s="5">
        <f>MAX(tbl_Fact[[#This Row],[TotalBiscuitsMade]],tbl_Fact[[#This Row],[GoodMadeBiscuits]])</f>
        <v>225</v>
      </c>
      <c r="M3860" s="5">
        <f>IF(tbl_Fact[[#This Row],[Operating_Hours]]&gt;0,tbl_Fact[[#This Row],[Operating_Hours]]*51840,0)</f>
        <v>0</v>
      </c>
    </row>
    <row r="3861" spans="1:13" hidden="1" x14ac:dyDescent="0.2">
      <c r="A3861" t="s">
        <v>12</v>
      </c>
      <c r="B3861" s="1">
        <v>44404.503750000003</v>
      </c>
      <c r="C3861" s="1">
        <v>44404.505335648151</v>
      </c>
      <c r="D3861">
        <v>2.2850000858306898</v>
      </c>
      <c r="E3861">
        <v>88656</v>
      </c>
      <c r="F3861">
        <v>338</v>
      </c>
      <c r="G3861" t="s">
        <v>44</v>
      </c>
      <c r="H3861" t="s">
        <v>29</v>
      </c>
      <c r="I3861">
        <f>tbl_Fact[[#This Row],[Duration]] / 60</f>
        <v>3.8083334763844831E-2</v>
      </c>
      <c r="J3861">
        <f>IF(OR(G3861="Run Time", G3861="CC (Changeover Cleaning)"), I3861, 0)</f>
        <v>0</v>
      </c>
      <c r="K3861">
        <f>IF(G3861&lt;&gt;"PM (Maintenance)", I3861, 0)</f>
        <v>3.8083334763844831E-2</v>
      </c>
      <c r="L3861" s="5">
        <f>MAX(tbl_Fact[[#This Row],[TotalBiscuitsMade]],tbl_Fact[[#This Row],[GoodMadeBiscuits]])</f>
        <v>88656</v>
      </c>
      <c r="M3861" s="5">
        <f>IF(tbl_Fact[[#This Row],[Operating_Hours]]&gt;0,tbl_Fact[[#This Row],[Operating_Hours]]*51840,0)</f>
        <v>0</v>
      </c>
    </row>
    <row r="3862" spans="1:13" hidden="1" x14ac:dyDescent="0.2">
      <c r="A3862" t="s">
        <v>5</v>
      </c>
      <c r="B3862" s="1">
        <v>44404.503865740742</v>
      </c>
      <c r="C3862" s="1">
        <v>44404.504108796296</v>
      </c>
      <c r="D3862">
        <v>0.34999999403953602</v>
      </c>
      <c r="E3862">
        <v>0</v>
      </c>
      <c r="F3862">
        <v>108</v>
      </c>
      <c r="G3862" t="s">
        <v>43</v>
      </c>
      <c r="H3862" t="s">
        <v>26</v>
      </c>
      <c r="I3862">
        <f>tbl_Fact[[#This Row],[Duration]] / 60</f>
        <v>5.833333233992267E-3</v>
      </c>
      <c r="J3862">
        <f>IF(OR(G3862="Run Time", G3862="CC (Changeover Cleaning)"), I3862, 0)</f>
        <v>5.833333233992267E-3</v>
      </c>
      <c r="K3862">
        <f>IF(G3862&lt;&gt;"PM (Maintenance)", I3862, 0)</f>
        <v>5.833333233992267E-3</v>
      </c>
      <c r="L3862" s="5">
        <f>MAX(tbl_Fact[[#This Row],[TotalBiscuitsMade]],tbl_Fact[[#This Row],[GoodMadeBiscuits]])</f>
        <v>108</v>
      </c>
      <c r="M3862" s="5">
        <f>IF(tbl_Fact[[#This Row],[Operating_Hours]]&gt;0,tbl_Fact[[#This Row],[Operating_Hours]]*51840,0)</f>
        <v>302.39999485015915</v>
      </c>
    </row>
    <row r="3863" spans="1:13" hidden="1" x14ac:dyDescent="0.2">
      <c r="A3863" t="s">
        <v>5</v>
      </c>
      <c r="B3863" s="1">
        <v>44404.504108796296</v>
      </c>
      <c r="C3863" s="1">
        <v>44404.505185185182</v>
      </c>
      <c r="D3863">
        <v>1.54999995231628</v>
      </c>
      <c r="E3863">
        <v>0</v>
      </c>
      <c r="F3863">
        <v>42</v>
      </c>
      <c r="G3863" t="s">
        <v>44</v>
      </c>
      <c r="H3863" t="s">
        <v>26</v>
      </c>
      <c r="I3863">
        <f>tbl_Fact[[#This Row],[Duration]] / 60</f>
        <v>2.5833332538604665E-2</v>
      </c>
      <c r="J3863">
        <f>IF(OR(G3863="Run Time", G3863="CC (Changeover Cleaning)"), I3863, 0)</f>
        <v>0</v>
      </c>
      <c r="K3863">
        <f>IF(G3863&lt;&gt;"PM (Maintenance)", I3863, 0)</f>
        <v>2.5833332538604665E-2</v>
      </c>
      <c r="L3863" s="5">
        <f>MAX(tbl_Fact[[#This Row],[TotalBiscuitsMade]],tbl_Fact[[#This Row],[GoodMadeBiscuits]])</f>
        <v>42</v>
      </c>
      <c r="M3863" s="5">
        <f>IF(tbl_Fact[[#This Row],[Operating_Hours]]&gt;0,tbl_Fact[[#This Row],[Operating_Hours]]*51840,0)</f>
        <v>0</v>
      </c>
    </row>
    <row r="3864" spans="1:13" hidden="1" x14ac:dyDescent="0.2">
      <c r="A3864" t="s">
        <v>5</v>
      </c>
      <c r="B3864" s="1">
        <v>44404.505185185182</v>
      </c>
      <c r="C3864" s="1">
        <v>44404.505983796298</v>
      </c>
      <c r="D3864">
        <v>1.1499999761581401</v>
      </c>
      <c r="E3864">
        <v>0</v>
      </c>
      <c r="F3864">
        <v>284</v>
      </c>
      <c r="G3864" t="s">
        <v>43</v>
      </c>
      <c r="H3864" t="s">
        <v>26</v>
      </c>
      <c r="I3864">
        <f>tbl_Fact[[#This Row],[Duration]] / 60</f>
        <v>1.9166666269302336E-2</v>
      </c>
      <c r="J3864">
        <f>IF(OR(G3864="Run Time", G3864="CC (Changeover Cleaning)"), I3864, 0)</f>
        <v>1.9166666269302336E-2</v>
      </c>
      <c r="K3864">
        <f>IF(G3864&lt;&gt;"PM (Maintenance)", I3864, 0)</f>
        <v>1.9166666269302336E-2</v>
      </c>
      <c r="L3864" s="5">
        <f>MAX(tbl_Fact[[#This Row],[TotalBiscuitsMade]],tbl_Fact[[#This Row],[GoodMadeBiscuits]])</f>
        <v>284</v>
      </c>
      <c r="M3864" s="5">
        <f>IF(tbl_Fact[[#This Row],[Operating_Hours]]&gt;0,tbl_Fact[[#This Row],[Operating_Hours]]*51840,0)</f>
        <v>993.59997940063306</v>
      </c>
    </row>
    <row r="3865" spans="1:13" hidden="1" x14ac:dyDescent="0.2">
      <c r="A3865" t="s">
        <v>14</v>
      </c>
      <c r="B3865" s="1">
        <v>44404.505335648151</v>
      </c>
      <c r="C3865" s="1">
        <v>44404.507650462961</v>
      </c>
      <c r="D3865">
        <v>3.3415000438690199</v>
      </c>
      <c r="E3865">
        <v>0</v>
      </c>
      <c r="F3865">
        <v>303</v>
      </c>
      <c r="G3865" t="s">
        <v>43</v>
      </c>
      <c r="H3865" t="s">
        <v>29</v>
      </c>
      <c r="I3865">
        <f>tbl_Fact[[#This Row],[Duration]] / 60</f>
        <v>5.5691667397816995E-2</v>
      </c>
      <c r="J3865">
        <f>IF(OR(G3865="Run Time", G3865="CC (Changeover Cleaning)"), I3865, 0)</f>
        <v>5.5691667397816995E-2</v>
      </c>
      <c r="K3865">
        <f>IF(G3865&lt;&gt;"PM (Maintenance)", I3865, 0)</f>
        <v>5.5691667397816995E-2</v>
      </c>
      <c r="L3865" s="5">
        <f>MAX(tbl_Fact[[#This Row],[TotalBiscuitsMade]],tbl_Fact[[#This Row],[GoodMadeBiscuits]])</f>
        <v>303</v>
      </c>
      <c r="M3865" s="5">
        <f>IF(tbl_Fact[[#This Row],[Operating_Hours]]&gt;0,tbl_Fact[[#This Row],[Operating_Hours]]*51840,0)</f>
        <v>2887.0560379028329</v>
      </c>
    </row>
    <row r="3866" spans="1:13" hidden="1" x14ac:dyDescent="0.2">
      <c r="A3866" t="s">
        <v>12</v>
      </c>
      <c r="B3866" s="1">
        <v>44404.505335648151</v>
      </c>
      <c r="C3866" s="1">
        <v>44404.51121527778</v>
      </c>
      <c r="D3866">
        <v>8.4713335037231392</v>
      </c>
      <c r="E3866">
        <v>88745</v>
      </c>
      <c r="F3866">
        <v>377</v>
      </c>
      <c r="G3866" t="s">
        <v>43</v>
      </c>
      <c r="H3866" t="s">
        <v>29</v>
      </c>
      <c r="I3866">
        <f>tbl_Fact[[#This Row],[Duration]] / 60</f>
        <v>0.14118889172871898</v>
      </c>
      <c r="J3866">
        <f>IF(OR(G3866="Run Time", G3866="CC (Changeover Cleaning)"), I3866, 0)</f>
        <v>0.14118889172871898</v>
      </c>
      <c r="K3866">
        <f>IF(G3866&lt;&gt;"PM (Maintenance)", I3866, 0)</f>
        <v>0.14118889172871898</v>
      </c>
      <c r="L3866" s="5">
        <f>MAX(tbl_Fact[[#This Row],[TotalBiscuitsMade]],tbl_Fact[[#This Row],[GoodMadeBiscuits]])</f>
        <v>88745</v>
      </c>
      <c r="M3866" s="5">
        <f>IF(tbl_Fact[[#This Row],[Operating_Hours]]&gt;0,tbl_Fact[[#This Row],[Operating_Hours]]*51840,0)</f>
        <v>7319.2321472167923</v>
      </c>
    </row>
    <row r="3867" spans="1:13" hidden="1" x14ac:dyDescent="0.2">
      <c r="A3867" t="s">
        <v>5</v>
      </c>
      <c r="B3867" s="1">
        <v>44404.505983796298</v>
      </c>
      <c r="C3867" s="1">
        <v>44404.506388888891</v>
      </c>
      <c r="D3867">
        <v>0.58333331346511796</v>
      </c>
      <c r="E3867">
        <v>0</v>
      </c>
      <c r="F3867">
        <v>230</v>
      </c>
      <c r="G3867" t="s">
        <v>44</v>
      </c>
      <c r="H3867" t="s">
        <v>26</v>
      </c>
      <c r="I3867">
        <f>tbl_Fact[[#This Row],[Duration]] / 60</f>
        <v>9.7222218910852989E-3</v>
      </c>
      <c r="J3867">
        <f>IF(OR(G3867="Run Time", G3867="CC (Changeover Cleaning)"), I3867, 0)</f>
        <v>0</v>
      </c>
      <c r="K3867">
        <f>IF(G3867&lt;&gt;"PM (Maintenance)", I3867, 0)</f>
        <v>9.7222218910852989E-3</v>
      </c>
      <c r="L3867" s="5">
        <f>MAX(tbl_Fact[[#This Row],[TotalBiscuitsMade]],tbl_Fact[[#This Row],[GoodMadeBiscuits]])</f>
        <v>230</v>
      </c>
      <c r="M3867" s="5">
        <f>IF(tbl_Fact[[#This Row],[Operating_Hours]]&gt;0,tbl_Fact[[#This Row],[Operating_Hours]]*51840,0)</f>
        <v>0</v>
      </c>
    </row>
    <row r="3868" spans="1:13" hidden="1" x14ac:dyDescent="0.2">
      <c r="A3868" t="s">
        <v>5</v>
      </c>
      <c r="B3868" s="1">
        <v>44404.506388888891</v>
      </c>
      <c r="C3868" s="1">
        <v>44404.506504629629</v>
      </c>
      <c r="D3868">
        <v>0.16666667163372001</v>
      </c>
      <c r="E3868">
        <v>0</v>
      </c>
      <c r="F3868">
        <v>154</v>
      </c>
      <c r="G3868" t="s">
        <v>43</v>
      </c>
      <c r="H3868" t="s">
        <v>26</v>
      </c>
      <c r="I3868">
        <f>tbl_Fact[[#This Row],[Duration]] / 60</f>
        <v>2.7777778605620001E-3</v>
      </c>
      <c r="J3868">
        <f>IF(OR(G3868="Run Time", G3868="CC (Changeover Cleaning)"), I3868, 0)</f>
        <v>2.7777778605620001E-3</v>
      </c>
      <c r="K3868">
        <f>IF(G3868&lt;&gt;"PM (Maintenance)", I3868, 0)</f>
        <v>2.7777778605620001E-3</v>
      </c>
      <c r="L3868" s="5">
        <f>MAX(tbl_Fact[[#This Row],[TotalBiscuitsMade]],tbl_Fact[[#This Row],[GoodMadeBiscuits]])</f>
        <v>154</v>
      </c>
      <c r="M3868" s="5">
        <f>IF(tbl_Fact[[#This Row],[Operating_Hours]]&gt;0,tbl_Fact[[#This Row],[Operating_Hours]]*51840,0)</f>
        <v>144.00000429153408</v>
      </c>
    </row>
    <row r="3869" spans="1:13" hidden="1" x14ac:dyDescent="0.2">
      <c r="A3869" t="s">
        <v>5</v>
      </c>
      <c r="B3869" s="1">
        <v>44404.506504629629</v>
      </c>
      <c r="C3869" s="1">
        <v>44404.506643518522</v>
      </c>
      <c r="D3869">
        <v>0.20000000298023199</v>
      </c>
      <c r="E3869">
        <v>0</v>
      </c>
      <c r="F3869">
        <v>281</v>
      </c>
      <c r="G3869" t="s">
        <v>44</v>
      </c>
      <c r="H3869" t="s">
        <v>26</v>
      </c>
      <c r="I3869">
        <f>tbl_Fact[[#This Row],[Duration]] / 60</f>
        <v>3.3333333830038664E-3</v>
      </c>
      <c r="J3869">
        <f>IF(OR(G3869="Run Time", G3869="CC (Changeover Cleaning)"), I3869, 0)</f>
        <v>0</v>
      </c>
      <c r="K3869">
        <f>IF(G3869&lt;&gt;"PM (Maintenance)", I3869, 0)</f>
        <v>3.3333333830038664E-3</v>
      </c>
      <c r="L3869" s="5">
        <f>MAX(tbl_Fact[[#This Row],[TotalBiscuitsMade]],tbl_Fact[[#This Row],[GoodMadeBiscuits]])</f>
        <v>281</v>
      </c>
      <c r="M3869" s="5">
        <f>IF(tbl_Fact[[#This Row],[Operating_Hours]]&gt;0,tbl_Fact[[#This Row],[Operating_Hours]]*51840,0)</f>
        <v>0</v>
      </c>
    </row>
    <row r="3870" spans="1:13" hidden="1" x14ac:dyDescent="0.2">
      <c r="A3870" t="s">
        <v>5</v>
      </c>
      <c r="B3870" s="1">
        <v>44404.506643518522</v>
      </c>
      <c r="C3870" s="1">
        <v>44404.521782407406</v>
      </c>
      <c r="D3870">
        <v>21.799999237060501</v>
      </c>
      <c r="E3870">
        <v>0</v>
      </c>
      <c r="F3870">
        <v>358</v>
      </c>
      <c r="G3870" t="s">
        <v>45</v>
      </c>
      <c r="H3870" t="s">
        <v>26</v>
      </c>
      <c r="I3870">
        <f>tbl_Fact[[#This Row],[Duration]] / 60</f>
        <v>0.36333332061767504</v>
      </c>
      <c r="J3870">
        <f>IF(OR(G3870="Run Time", G3870="CC (Changeover Cleaning)"), I3870, 0)</f>
        <v>0.36333332061767504</v>
      </c>
      <c r="K3870">
        <f>IF(G3870&lt;&gt;"PM (Maintenance)", I3870, 0)</f>
        <v>0.36333332061767504</v>
      </c>
      <c r="L3870" s="5">
        <f>MAX(tbl_Fact[[#This Row],[TotalBiscuitsMade]],tbl_Fact[[#This Row],[GoodMadeBiscuits]])</f>
        <v>358</v>
      </c>
      <c r="M3870" s="5">
        <f>IF(tbl_Fact[[#This Row],[Operating_Hours]]&gt;0,tbl_Fact[[#This Row],[Operating_Hours]]*51840,0)</f>
        <v>18835.199340820272</v>
      </c>
    </row>
    <row r="3871" spans="1:13" hidden="1" x14ac:dyDescent="0.2">
      <c r="A3871" t="s">
        <v>14</v>
      </c>
      <c r="B3871" s="1">
        <v>44404.507650462961</v>
      </c>
      <c r="C3871" s="1">
        <v>44404.5077662037</v>
      </c>
      <c r="D3871">
        <v>0.164616599678993</v>
      </c>
      <c r="E3871">
        <v>0</v>
      </c>
      <c r="F3871">
        <v>135</v>
      </c>
      <c r="G3871" t="s">
        <v>44</v>
      </c>
      <c r="H3871" t="s">
        <v>29</v>
      </c>
      <c r="I3871">
        <f>tbl_Fact[[#This Row],[Duration]] / 60</f>
        <v>2.7436099946498834E-3</v>
      </c>
      <c r="J3871">
        <f>IF(OR(G3871="Run Time", G3871="CC (Changeover Cleaning)"), I3871, 0)</f>
        <v>0</v>
      </c>
      <c r="K3871">
        <f>IF(G3871&lt;&gt;"PM (Maintenance)", I3871, 0)</f>
        <v>2.7436099946498834E-3</v>
      </c>
      <c r="L3871" s="5">
        <f>MAX(tbl_Fact[[#This Row],[TotalBiscuitsMade]],tbl_Fact[[#This Row],[GoodMadeBiscuits]])</f>
        <v>135</v>
      </c>
      <c r="M3871" s="5">
        <f>IF(tbl_Fact[[#This Row],[Operating_Hours]]&gt;0,tbl_Fact[[#This Row],[Operating_Hours]]*51840,0)</f>
        <v>0</v>
      </c>
    </row>
    <row r="3872" spans="1:13" hidden="1" x14ac:dyDescent="0.2">
      <c r="A3872" t="s">
        <v>14</v>
      </c>
      <c r="B3872" s="1">
        <v>44404.5077662037</v>
      </c>
      <c r="C3872" s="1">
        <v>44404.508912037039</v>
      </c>
      <c r="D3872">
        <v>1.6448333263397199</v>
      </c>
      <c r="E3872">
        <v>0</v>
      </c>
      <c r="F3872">
        <v>26</v>
      </c>
      <c r="G3872" t="s">
        <v>43</v>
      </c>
      <c r="H3872" t="s">
        <v>29</v>
      </c>
      <c r="I3872">
        <f>tbl_Fact[[#This Row],[Duration]] / 60</f>
        <v>2.7413888772328664E-2</v>
      </c>
      <c r="J3872">
        <f>IF(OR(G3872="Run Time", G3872="CC (Changeover Cleaning)"), I3872, 0)</f>
        <v>2.7413888772328664E-2</v>
      </c>
      <c r="K3872">
        <f>IF(G3872&lt;&gt;"PM (Maintenance)", I3872, 0)</f>
        <v>2.7413888772328664E-2</v>
      </c>
      <c r="L3872" s="5">
        <f>MAX(tbl_Fact[[#This Row],[TotalBiscuitsMade]],tbl_Fact[[#This Row],[GoodMadeBiscuits]])</f>
        <v>26</v>
      </c>
      <c r="M3872" s="5">
        <f>IF(tbl_Fact[[#This Row],[Operating_Hours]]&gt;0,tbl_Fact[[#This Row],[Operating_Hours]]*51840,0)</f>
        <v>1421.1359939575179</v>
      </c>
    </row>
    <row r="3873" spans="1:13" hidden="1" x14ac:dyDescent="0.2">
      <c r="A3873" t="s">
        <v>14</v>
      </c>
      <c r="B3873" s="1">
        <v>44404.508912037039</v>
      </c>
      <c r="C3873" s="1">
        <v>44404.509050925924</v>
      </c>
      <c r="D3873">
        <v>0.20004999637603799</v>
      </c>
      <c r="E3873">
        <v>0</v>
      </c>
      <c r="F3873">
        <v>403</v>
      </c>
      <c r="G3873" t="s">
        <v>44</v>
      </c>
      <c r="H3873" t="s">
        <v>29</v>
      </c>
      <c r="I3873">
        <f>tbl_Fact[[#This Row],[Duration]] / 60</f>
        <v>3.3341666062672998E-3</v>
      </c>
      <c r="J3873">
        <f>IF(OR(G3873="Run Time", G3873="CC (Changeover Cleaning)"), I3873, 0)</f>
        <v>0</v>
      </c>
      <c r="K3873">
        <f>IF(G3873&lt;&gt;"PM (Maintenance)", I3873, 0)</f>
        <v>3.3341666062672998E-3</v>
      </c>
      <c r="L3873" s="5">
        <f>MAX(tbl_Fact[[#This Row],[TotalBiscuitsMade]],tbl_Fact[[#This Row],[GoodMadeBiscuits]])</f>
        <v>403</v>
      </c>
      <c r="M3873" s="5">
        <f>IF(tbl_Fact[[#This Row],[Operating_Hours]]&gt;0,tbl_Fact[[#This Row],[Operating_Hours]]*51840,0)</f>
        <v>0</v>
      </c>
    </row>
    <row r="3874" spans="1:13" hidden="1" x14ac:dyDescent="0.2">
      <c r="A3874" t="s">
        <v>14</v>
      </c>
      <c r="B3874" s="1">
        <v>44404.509050925924</v>
      </c>
      <c r="C3874" s="1">
        <v>44404.511134259257</v>
      </c>
      <c r="D3874">
        <v>3.0060000419616699</v>
      </c>
      <c r="E3874">
        <v>0</v>
      </c>
      <c r="F3874">
        <v>244</v>
      </c>
      <c r="G3874" t="s">
        <v>43</v>
      </c>
      <c r="H3874" t="s">
        <v>29</v>
      </c>
      <c r="I3874">
        <f>tbl_Fact[[#This Row],[Duration]] / 60</f>
        <v>5.0100000699361165E-2</v>
      </c>
      <c r="J3874">
        <f>IF(OR(G3874="Run Time", G3874="CC (Changeover Cleaning)"), I3874, 0)</f>
        <v>5.0100000699361165E-2</v>
      </c>
      <c r="K3874">
        <f>IF(G3874&lt;&gt;"PM (Maintenance)", I3874, 0)</f>
        <v>5.0100000699361165E-2</v>
      </c>
      <c r="L3874" s="5">
        <f>MAX(tbl_Fact[[#This Row],[TotalBiscuitsMade]],tbl_Fact[[#This Row],[GoodMadeBiscuits]])</f>
        <v>244</v>
      </c>
      <c r="M3874" s="5">
        <f>IF(tbl_Fact[[#This Row],[Operating_Hours]]&gt;0,tbl_Fact[[#This Row],[Operating_Hours]]*51840,0)</f>
        <v>2597.1840362548828</v>
      </c>
    </row>
    <row r="3875" spans="1:13" hidden="1" x14ac:dyDescent="0.2">
      <c r="A3875" t="s">
        <v>14</v>
      </c>
      <c r="B3875" s="1">
        <v>44404.511134259257</v>
      </c>
      <c r="C3875" s="1">
        <v>44404.662905092591</v>
      </c>
      <c r="D3875">
        <v>218.53807067871099</v>
      </c>
      <c r="E3875">
        <v>0</v>
      </c>
      <c r="F3875">
        <v>234</v>
      </c>
      <c r="G3875" t="s">
        <v>44</v>
      </c>
      <c r="H3875" t="s">
        <v>30</v>
      </c>
      <c r="I3875">
        <f>tbl_Fact[[#This Row],[Duration]] / 60</f>
        <v>3.6423011779785166</v>
      </c>
      <c r="J3875">
        <f>IF(OR(G3875="Run Time", G3875="CC (Changeover Cleaning)"), I3875, 0)</f>
        <v>0</v>
      </c>
      <c r="K3875">
        <f>IF(G3875&lt;&gt;"PM (Maintenance)", I3875, 0)</f>
        <v>3.6423011779785166</v>
      </c>
      <c r="L3875" s="5">
        <f>MAX(tbl_Fact[[#This Row],[TotalBiscuitsMade]],tbl_Fact[[#This Row],[GoodMadeBiscuits]])</f>
        <v>234</v>
      </c>
      <c r="M3875" s="5">
        <f>IF(tbl_Fact[[#This Row],[Operating_Hours]]&gt;0,tbl_Fact[[#This Row],[Operating_Hours]]*51840,0)</f>
        <v>0</v>
      </c>
    </row>
    <row r="3876" spans="1:13" hidden="1" x14ac:dyDescent="0.2">
      <c r="A3876" t="s">
        <v>12</v>
      </c>
      <c r="B3876" s="1">
        <v>44404.513912037037</v>
      </c>
      <c r="C3876" s="1">
        <v>44404.673113425924</v>
      </c>
      <c r="D3876">
        <v>229.248046875</v>
      </c>
      <c r="E3876">
        <v>204559</v>
      </c>
      <c r="F3876">
        <v>467</v>
      </c>
      <c r="G3876" t="s">
        <v>43</v>
      </c>
      <c r="H3876" t="s">
        <v>30</v>
      </c>
      <c r="I3876">
        <f>tbl_Fact[[#This Row],[Duration]] / 60</f>
        <v>3.82080078125</v>
      </c>
      <c r="J3876">
        <f>IF(OR(G3876="Run Time", G3876="CC (Changeover Cleaning)"), I3876, 0)</f>
        <v>3.82080078125</v>
      </c>
      <c r="K3876">
        <f>IF(G3876&lt;&gt;"PM (Maintenance)", I3876, 0)</f>
        <v>3.82080078125</v>
      </c>
      <c r="L3876" s="5">
        <f>MAX(tbl_Fact[[#This Row],[TotalBiscuitsMade]],tbl_Fact[[#This Row],[GoodMadeBiscuits]])</f>
        <v>204559</v>
      </c>
      <c r="M3876" s="5">
        <f>IF(tbl_Fact[[#This Row],[Operating_Hours]]&gt;0,tbl_Fact[[#This Row],[Operating_Hours]]*51840,0)</f>
        <v>198070.3125</v>
      </c>
    </row>
    <row r="3877" spans="1:13" hidden="1" x14ac:dyDescent="0.2">
      <c r="A3877" t="s">
        <v>5</v>
      </c>
      <c r="B3877" s="1">
        <v>44404.521782407406</v>
      </c>
      <c r="C3877" s="1">
        <v>44404.522175925929</v>
      </c>
      <c r="D3877">
        <v>0.56666666269302401</v>
      </c>
      <c r="E3877">
        <v>0</v>
      </c>
      <c r="F3877">
        <v>180</v>
      </c>
      <c r="G3877" t="s">
        <v>44</v>
      </c>
      <c r="H3877" t="s">
        <v>26</v>
      </c>
      <c r="I3877">
        <f>tbl_Fact[[#This Row],[Duration]] / 60</f>
        <v>9.4444443782170668E-3</v>
      </c>
      <c r="J3877">
        <f>IF(OR(G3877="Run Time", G3877="CC (Changeover Cleaning)"), I3877, 0)</f>
        <v>0</v>
      </c>
      <c r="K3877">
        <f>IF(G3877&lt;&gt;"PM (Maintenance)", I3877, 0)</f>
        <v>9.4444443782170668E-3</v>
      </c>
      <c r="L3877" s="5">
        <f>MAX(tbl_Fact[[#This Row],[TotalBiscuitsMade]],tbl_Fact[[#This Row],[GoodMadeBiscuits]])</f>
        <v>180</v>
      </c>
      <c r="M3877" s="5">
        <f>IF(tbl_Fact[[#This Row],[Operating_Hours]]&gt;0,tbl_Fact[[#This Row],[Operating_Hours]]*51840,0)</f>
        <v>0</v>
      </c>
    </row>
    <row r="3878" spans="1:13" hidden="1" x14ac:dyDescent="0.2">
      <c r="A3878" t="s">
        <v>5</v>
      </c>
      <c r="B3878" s="1">
        <v>44404.522175925929</v>
      </c>
      <c r="C3878" s="1">
        <v>44404.522210648145</v>
      </c>
      <c r="D3878">
        <v>5.0000000745058101E-2</v>
      </c>
      <c r="E3878">
        <v>0</v>
      </c>
      <c r="F3878">
        <v>387</v>
      </c>
      <c r="G3878" t="s">
        <v>43</v>
      </c>
      <c r="H3878" t="s">
        <v>26</v>
      </c>
      <c r="I3878">
        <f>tbl_Fact[[#This Row],[Duration]] / 60</f>
        <v>8.3333334575096834E-4</v>
      </c>
      <c r="J3878">
        <f>IF(OR(G3878="Run Time", G3878="CC (Changeover Cleaning)"), I3878, 0)</f>
        <v>8.3333334575096834E-4</v>
      </c>
      <c r="K3878">
        <f>IF(G3878&lt;&gt;"PM (Maintenance)", I3878, 0)</f>
        <v>8.3333334575096834E-4</v>
      </c>
      <c r="L3878" s="5">
        <f>MAX(tbl_Fact[[#This Row],[TotalBiscuitsMade]],tbl_Fact[[#This Row],[GoodMadeBiscuits]])</f>
        <v>387</v>
      </c>
      <c r="M3878" s="5">
        <f>IF(tbl_Fact[[#This Row],[Operating_Hours]]&gt;0,tbl_Fact[[#This Row],[Operating_Hours]]*51840,0)</f>
        <v>43.200000643730199</v>
      </c>
    </row>
    <row r="3879" spans="1:13" hidden="1" x14ac:dyDescent="0.2">
      <c r="A3879" t="s">
        <v>5</v>
      </c>
      <c r="B3879" s="1">
        <v>44404.522210648145</v>
      </c>
      <c r="C3879" s="1">
        <v>44404.526099537034</v>
      </c>
      <c r="D3879">
        <v>5.5999999046325701</v>
      </c>
      <c r="E3879">
        <v>0</v>
      </c>
      <c r="F3879">
        <v>338</v>
      </c>
      <c r="G3879" t="s">
        <v>44</v>
      </c>
      <c r="H3879" t="s">
        <v>26</v>
      </c>
      <c r="I3879">
        <f>tbl_Fact[[#This Row],[Duration]] / 60</f>
        <v>9.3333331743876174E-2</v>
      </c>
      <c r="J3879">
        <f>IF(OR(G3879="Run Time", G3879="CC (Changeover Cleaning)"), I3879, 0)</f>
        <v>0</v>
      </c>
      <c r="K3879">
        <f>IF(G3879&lt;&gt;"PM (Maintenance)", I3879, 0)</f>
        <v>9.3333331743876174E-2</v>
      </c>
      <c r="L3879" s="5">
        <f>MAX(tbl_Fact[[#This Row],[TotalBiscuitsMade]],tbl_Fact[[#This Row],[GoodMadeBiscuits]])</f>
        <v>338</v>
      </c>
      <c r="M3879" s="5">
        <f>IF(tbl_Fact[[#This Row],[Operating_Hours]]&gt;0,tbl_Fact[[#This Row],[Operating_Hours]]*51840,0)</f>
        <v>0</v>
      </c>
    </row>
    <row r="3880" spans="1:13" hidden="1" x14ac:dyDescent="0.2">
      <c r="A3880" t="s">
        <v>5</v>
      </c>
      <c r="B3880" s="1">
        <v>44404.526099537034</v>
      </c>
      <c r="C3880" s="1">
        <v>44404.526643518519</v>
      </c>
      <c r="D3880">
        <v>0.78333336114883401</v>
      </c>
      <c r="E3880">
        <v>0</v>
      </c>
      <c r="F3880">
        <v>30</v>
      </c>
      <c r="G3880" t="s">
        <v>43</v>
      </c>
      <c r="H3880" t="s">
        <v>26</v>
      </c>
      <c r="I3880">
        <f>tbl_Fact[[#This Row],[Duration]] / 60</f>
        <v>1.3055556019147234E-2</v>
      </c>
      <c r="J3880">
        <f>IF(OR(G3880="Run Time", G3880="CC (Changeover Cleaning)"), I3880, 0)</f>
        <v>1.3055556019147234E-2</v>
      </c>
      <c r="K3880">
        <f>IF(G3880&lt;&gt;"PM (Maintenance)", I3880, 0)</f>
        <v>1.3055556019147234E-2</v>
      </c>
      <c r="L3880" s="5">
        <f>MAX(tbl_Fact[[#This Row],[TotalBiscuitsMade]],tbl_Fact[[#This Row],[GoodMadeBiscuits]])</f>
        <v>30</v>
      </c>
      <c r="M3880" s="5">
        <f>IF(tbl_Fact[[#This Row],[Operating_Hours]]&gt;0,tbl_Fact[[#This Row],[Operating_Hours]]*51840,0)</f>
        <v>676.80002403259255</v>
      </c>
    </row>
    <row r="3881" spans="1:13" hidden="1" x14ac:dyDescent="0.2">
      <c r="A3881" t="s">
        <v>5</v>
      </c>
      <c r="B3881" s="1">
        <v>44404.526643518519</v>
      </c>
      <c r="C3881" s="1">
        <v>44404.526747685188</v>
      </c>
      <c r="D3881">
        <v>0.15000000596046401</v>
      </c>
      <c r="E3881">
        <v>0</v>
      </c>
      <c r="F3881">
        <v>387</v>
      </c>
      <c r="G3881" t="s">
        <v>44</v>
      </c>
      <c r="H3881" t="s">
        <v>26</v>
      </c>
      <c r="I3881">
        <f>tbl_Fact[[#This Row],[Duration]] / 60</f>
        <v>2.5000000993410667E-3</v>
      </c>
      <c r="J3881">
        <f>IF(OR(G3881="Run Time", G3881="CC (Changeover Cleaning)"), I3881, 0)</f>
        <v>0</v>
      </c>
      <c r="K3881">
        <f>IF(G3881&lt;&gt;"PM (Maintenance)", I3881, 0)</f>
        <v>2.5000000993410667E-3</v>
      </c>
      <c r="L3881" s="5">
        <f>MAX(tbl_Fact[[#This Row],[TotalBiscuitsMade]],tbl_Fact[[#This Row],[GoodMadeBiscuits]])</f>
        <v>387</v>
      </c>
      <c r="M3881" s="5">
        <f>IF(tbl_Fact[[#This Row],[Operating_Hours]]&gt;0,tbl_Fact[[#This Row],[Operating_Hours]]*51840,0)</f>
        <v>0</v>
      </c>
    </row>
    <row r="3882" spans="1:13" hidden="1" x14ac:dyDescent="0.2">
      <c r="A3882" t="s">
        <v>5</v>
      </c>
      <c r="B3882" s="1">
        <v>44404.526747685188</v>
      </c>
      <c r="C3882" s="1">
        <v>44404.527361111112</v>
      </c>
      <c r="D3882">
        <v>0.88333332538604703</v>
      </c>
      <c r="E3882">
        <v>0</v>
      </c>
      <c r="F3882">
        <v>350</v>
      </c>
      <c r="G3882" t="s">
        <v>43</v>
      </c>
      <c r="H3882" t="s">
        <v>26</v>
      </c>
      <c r="I3882">
        <f>tbl_Fact[[#This Row],[Duration]] / 60</f>
        <v>1.4722222089767451E-2</v>
      </c>
      <c r="J3882">
        <f>IF(OR(G3882="Run Time", G3882="CC (Changeover Cleaning)"), I3882, 0)</f>
        <v>1.4722222089767451E-2</v>
      </c>
      <c r="K3882">
        <f>IF(G3882&lt;&gt;"PM (Maintenance)", I3882, 0)</f>
        <v>1.4722222089767451E-2</v>
      </c>
      <c r="L3882" s="5">
        <f>MAX(tbl_Fact[[#This Row],[TotalBiscuitsMade]],tbl_Fact[[#This Row],[GoodMadeBiscuits]])</f>
        <v>350</v>
      </c>
      <c r="M3882" s="5">
        <f>IF(tbl_Fact[[#This Row],[Operating_Hours]]&gt;0,tbl_Fact[[#This Row],[Operating_Hours]]*51840,0)</f>
        <v>763.19999313354458</v>
      </c>
    </row>
    <row r="3883" spans="1:13" hidden="1" x14ac:dyDescent="0.2">
      <c r="A3883" t="s">
        <v>5</v>
      </c>
      <c r="B3883" s="1">
        <v>44404.527361111112</v>
      </c>
      <c r="C3883" s="1">
        <v>44404.528101851851</v>
      </c>
      <c r="D3883">
        <v>1.06666672229767</v>
      </c>
      <c r="E3883">
        <v>265</v>
      </c>
      <c r="F3883">
        <v>933</v>
      </c>
      <c r="G3883" t="s">
        <v>44</v>
      </c>
      <c r="H3883" t="s">
        <v>26</v>
      </c>
      <c r="I3883">
        <f>tbl_Fact[[#This Row],[Duration]] / 60</f>
        <v>1.7777778704961167E-2</v>
      </c>
      <c r="J3883">
        <f>IF(OR(G3883="Run Time", G3883="CC (Changeover Cleaning)"), I3883, 0)</f>
        <v>0</v>
      </c>
      <c r="K3883">
        <f>IF(G3883&lt;&gt;"PM (Maintenance)", I3883, 0)</f>
        <v>1.7777778704961167E-2</v>
      </c>
      <c r="L3883" s="5">
        <f>MAX(tbl_Fact[[#This Row],[TotalBiscuitsMade]],tbl_Fact[[#This Row],[GoodMadeBiscuits]])</f>
        <v>933</v>
      </c>
      <c r="M3883" s="5">
        <f>IF(tbl_Fact[[#This Row],[Operating_Hours]]&gt;0,tbl_Fact[[#This Row],[Operating_Hours]]*51840,0)</f>
        <v>0</v>
      </c>
    </row>
    <row r="3884" spans="1:13" hidden="1" x14ac:dyDescent="0.2">
      <c r="A3884" t="s">
        <v>5</v>
      </c>
      <c r="B3884" s="1">
        <v>44404.528101851851</v>
      </c>
      <c r="C3884" s="1">
        <v>44404.53019675926</v>
      </c>
      <c r="D3884">
        <v>3.0166666507720898</v>
      </c>
      <c r="E3884">
        <v>699</v>
      </c>
      <c r="F3884">
        <v>1101</v>
      </c>
      <c r="G3884" t="s">
        <v>43</v>
      </c>
      <c r="H3884" t="s">
        <v>26</v>
      </c>
      <c r="I3884">
        <f>tbl_Fact[[#This Row],[Duration]] / 60</f>
        <v>5.0277777512868167E-2</v>
      </c>
      <c r="J3884">
        <f>IF(OR(G3884="Run Time", G3884="CC (Changeover Cleaning)"), I3884, 0)</f>
        <v>5.0277777512868167E-2</v>
      </c>
      <c r="K3884">
        <f>IF(G3884&lt;&gt;"PM (Maintenance)", I3884, 0)</f>
        <v>5.0277777512868167E-2</v>
      </c>
      <c r="L3884" s="5">
        <f>MAX(tbl_Fact[[#This Row],[TotalBiscuitsMade]],tbl_Fact[[#This Row],[GoodMadeBiscuits]])</f>
        <v>1101</v>
      </c>
      <c r="M3884" s="5">
        <f>IF(tbl_Fact[[#This Row],[Operating_Hours]]&gt;0,tbl_Fact[[#This Row],[Operating_Hours]]*51840,0)</f>
        <v>2606.3999862670858</v>
      </c>
    </row>
    <row r="3885" spans="1:13" hidden="1" x14ac:dyDescent="0.2">
      <c r="A3885" t="s">
        <v>5</v>
      </c>
      <c r="B3885" s="1">
        <v>44404.53019675926</v>
      </c>
      <c r="C3885" s="1">
        <v>44404.532858796294</v>
      </c>
      <c r="D3885">
        <v>3.8333332538604701</v>
      </c>
      <c r="E3885">
        <v>3164</v>
      </c>
      <c r="F3885">
        <v>3347</v>
      </c>
      <c r="G3885" t="s">
        <v>44</v>
      </c>
      <c r="H3885" t="s">
        <v>26</v>
      </c>
      <c r="I3885">
        <f>tbl_Fact[[#This Row],[Duration]] / 60</f>
        <v>6.3888887564341162E-2</v>
      </c>
      <c r="J3885">
        <f>IF(OR(G3885="Run Time", G3885="CC (Changeover Cleaning)"), I3885, 0)</f>
        <v>0</v>
      </c>
      <c r="K3885">
        <f>IF(G3885&lt;&gt;"PM (Maintenance)", I3885, 0)</f>
        <v>6.3888887564341162E-2</v>
      </c>
      <c r="L3885" s="5">
        <f>MAX(tbl_Fact[[#This Row],[TotalBiscuitsMade]],tbl_Fact[[#This Row],[GoodMadeBiscuits]])</f>
        <v>3347</v>
      </c>
      <c r="M3885" s="5">
        <f>IF(tbl_Fact[[#This Row],[Operating_Hours]]&gt;0,tbl_Fact[[#This Row],[Operating_Hours]]*51840,0)</f>
        <v>0</v>
      </c>
    </row>
    <row r="3886" spans="1:13" hidden="1" x14ac:dyDescent="0.2">
      <c r="A3886" t="s">
        <v>5</v>
      </c>
      <c r="B3886" s="1">
        <v>44404.532858796294</v>
      </c>
      <c r="C3886" s="1">
        <v>44404.533275462964</v>
      </c>
      <c r="D3886">
        <v>0.60000002384185802</v>
      </c>
      <c r="E3886">
        <v>3100</v>
      </c>
      <c r="F3886">
        <v>3397</v>
      </c>
      <c r="G3886" t="s">
        <v>43</v>
      </c>
      <c r="H3886" t="s">
        <v>26</v>
      </c>
      <c r="I3886">
        <f>tbl_Fact[[#This Row],[Duration]] / 60</f>
        <v>1.00000003973643E-2</v>
      </c>
      <c r="J3886">
        <f>IF(OR(G3886="Run Time", G3886="CC (Changeover Cleaning)"), I3886, 0)</f>
        <v>1.00000003973643E-2</v>
      </c>
      <c r="K3886">
        <f>IF(G3886&lt;&gt;"PM (Maintenance)", I3886, 0)</f>
        <v>1.00000003973643E-2</v>
      </c>
      <c r="L3886" s="5">
        <f>MAX(tbl_Fact[[#This Row],[TotalBiscuitsMade]],tbl_Fact[[#This Row],[GoodMadeBiscuits]])</f>
        <v>3397</v>
      </c>
      <c r="M3886" s="5">
        <f>IF(tbl_Fact[[#This Row],[Operating_Hours]]&gt;0,tbl_Fact[[#This Row],[Operating_Hours]]*51840,0)</f>
        <v>518.40002059936535</v>
      </c>
    </row>
    <row r="3887" spans="1:13" hidden="1" x14ac:dyDescent="0.2">
      <c r="A3887" t="s">
        <v>5</v>
      </c>
      <c r="B3887" s="1">
        <v>44404.533275462964</v>
      </c>
      <c r="C3887" s="1">
        <v>44404.533680555556</v>
      </c>
      <c r="D3887">
        <v>0.58333331346511796</v>
      </c>
      <c r="E3887">
        <v>2974</v>
      </c>
      <c r="F3887">
        <v>3738</v>
      </c>
      <c r="G3887" t="s">
        <v>44</v>
      </c>
      <c r="H3887" t="s">
        <v>26</v>
      </c>
      <c r="I3887">
        <f>tbl_Fact[[#This Row],[Duration]] / 60</f>
        <v>9.7222218910852989E-3</v>
      </c>
      <c r="J3887">
        <f>IF(OR(G3887="Run Time", G3887="CC (Changeover Cleaning)"), I3887, 0)</f>
        <v>0</v>
      </c>
      <c r="K3887">
        <f>IF(G3887&lt;&gt;"PM (Maintenance)", I3887, 0)</f>
        <v>9.7222218910852989E-3</v>
      </c>
      <c r="L3887" s="5">
        <f>MAX(tbl_Fact[[#This Row],[TotalBiscuitsMade]],tbl_Fact[[#This Row],[GoodMadeBiscuits]])</f>
        <v>3738</v>
      </c>
      <c r="M3887" s="5">
        <f>IF(tbl_Fact[[#This Row],[Operating_Hours]]&gt;0,tbl_Fact[[#This Row],[Operating_Hours]]*51840,0)</f>
        <v>0</v>
      </c>
    </row>
    <row r="3888" spans="1:13" hidden="1" x14ac:dyDescent="0.2">
      <c r="A3888" t="s">
        <v>5</v>
      </c>
      <c r="B3888" s="1">
        <v>44404.533680555556</v>
      </c>
      <c r="C3888" s="1">
        <v>44404.538680555554</v>
      </c>
      <c r="D3888">
        <v>7.1999998092651403</v>
      </c>
      <c r="E3888">
        <v>3424</v>
      </c>
      <c r="F3888">
        <v>3913</v>
      </c>
      <c r="G3888" t="s">
        <v>43</v>
      </c>
      <c r="H3888" t="s">
        <v>26</v>
      </c>
      <c r="I3888">
        <f>tbl_Fact[[#This Row],[Duration]] / 60</f>
        <v>0.11999999682108567</v>
      </c>
      <c r="J3888">
        <f>IF(OR(G3888="Run Time", G3888="CC (Changeover Cleaning)"), I3888, 0)</f>
        <v>0.11999999682108567</v>
      </c>
      <c r="K3888">
        <f>IF(G3888&lt;&gt;"PM (Maintenance)", I3888, 0)</f>
        <v>0.11999999682108567</v>
      </c>
      <c r="L3888" s="5">
        <f>MAX(tbl_Fact[[#This Row],[TotalBiscuitsMade]],tbl_Fact[[#This Row],[GoodMadeBiscuits]])</f>
        <v>3913</v>
      </c>
      <c r="M3888" s="5">
        <f>IF(tbl_Fact[[#This Row],[Operating_Hours]]&gt;0,tbl_Fact[[#This Row],[Operating_Hours]]*51840,0)</f>
        <v>6220.7998352050809</v>
      </c>
    </row>
    <row r="3889" spans="1:13" hidden="1" x14ac:dyDescent="0.2">
      <c r="A3889" t="s">
        <v>5</v>
      </c>
      <c r="B3889" s="1">
        <v>44404.538680555554</v>
      </c>
      <c r="C3889" s="1">
        <v>44404.544768518521</v>
      </c>
      <c r="D3889">
        <v>8.7666664123535192</v>
      </c>
      <c r="E3889">
        <v>8843</v>
      </c>
      <c r="F3889">
        <v>9538</v>
      </c>
      <c r="G3889" t="s">
        <v>44</v>
      </c>
      <c r="H3889" t="s">
        <v>26</v>
      </c>
      <c r="I3889">
        <f>tbl_Fact[[#This Row],[Duration]] / 60</f>
        <v>0.14611110687255865</v>
      </c>
      <c r="J3889">
        <f>IF(OR(G3889="Run Time", G3889="CC (Changeover Cleaning)"), I3889, 0)</f>
        <v>0</v>
      </c>
      <c r="K3889">
        <f>IF(G3889&lt;&gt;"PM (Maintenance)", I3889, 0)</f>
        <v>0.14611110687255865</v>
      </c>
      <c r="L3889" s="5">
        <f>MAX(tbl_Fact[[#This Row],[TotalBiscuitsMade]],tbl_Fact[[#This Row],[GoodMadeBiscuits]])</f>
        <v>9538</v>
      </c>
      <c r="M3889" s="5">
        <f>IF(tbl_Fact[[#This Row],[Operating_Hours]]&gt;0,tbl_Fact[[#This Row],[Operating_Hours]]*51840,0)</f>
        <v>0</v>
      </c>
    </row>
    <row r="3890" spans="1:13" hidden="1" x14ac:dyDescent="0.2">
      <c r="A3890" t="s">
        <v>5</v>
      </c>
      <c r="B3890" s="1">
        <v>44404.544768518521</v>
      </c>
      <c r="C3890" s="1">
        <v>44404.544907407406</v>
      </c>
      <c r="D3890">
        <v>0.20000000298023199</v>
      </c>
      <c r="E3890">
        <v>8966</v>
      </c>
      <c r="F3890">
        <v>9352</v>
      </c>
      <c r="G3890" t="s">
        <v>43</v>
      </c>
      <c r="H3890" t="s">
        <v>26</v>
      </c>
      <c r="I3890">
        <f>tbl_Fact[[#This Row],[Duration]] / 60</f>
        <v>3.3333333830038664E-3</v>
      </c>
      <c r="J3890">
        <f>IF(OR(G3890="Run Time", G3890="CC (Changeover Cleaning)"), I3890, 0)</f>
        <v>3.3333333830038664E-3</v>
      </c>
      <c r="K3890">
        <f>IF(G3890&lt;&gt;"PM (Maintenance)", I3890, 0)</f>
        <v>3.3333333830038664E-3</v>
      </c>
      <c r="L3890" s="5">
        <f>MAX(tbl_Fact[[#This Row],[TotalBiscuitsMade]],tbl_Fact[[#This Row],[GoodMadeBiscuits]])</f>
        <v>9352</v>
      </c>
      <c r="M3890" s="5">
        <f>IF(tbl_Fact[[#This Row],[Operating_Hours]]&gt;0,tbl_Fact[[#This Row],[Operating_Hours]]*51840,0)</f>
        <v>172.80000257492043</v>
      </c>
    </row>
    <row r="3891" spans="1:13" hidden="1" x14ac:dyDescent="0.2">
      <c r="A3891" t="s">
        <v>5</v>
      </c>
      <c r="B3891" s="1">
        <v>44404.544907407406</v>
      </c>
      <c r="C3891" s="1">
        <v>44404.548194444447</v>
      </c>
      <c r="D3891">
        <v>4.7333331108093297</v>
      </c>
      <c r="E3891">
        <v>11924</v>
      </c>
      <c r="F3891">
        <v>12701</v>
      </c>
      <c r="G3891" t="s">
        <v>44</v>
      </c>
      <c r="H3891" t="s">
        <v>26</v>
      </c>
      <c r="I3891">
        <f>tbl_Fact[[#This Row],[Duration]] / 60</f>
        <v>7.8888885180155494E-2</v>
      </c>
      <c r="J3891">
        <f>IF(OR(G3891="Run Time", G3891="CC (Changeover Cleaning)"), I3891, 0)</f>
        <v>0</v>
      </c>
      <c r="K3891">
        <f>IF(G3891&lt;&gt;"PM (Maintenance)", I3891, 0)</f>
        <v>7.8888885180155494E-2</v>
      </c>
      <c r="L3891" s="5">
        <f>MAX(tbl_Fact[[#This Row],[TotalBiscuitsMade]],tbl_Fact[[#This Row],[GoodMadeBiscuits]])</f>
        <v>12701</v>
      </c>
      <c r="M3891" s="5">
        <f>IF(tbl_Fact[[#This Row],[Operating_Hours]]&gt;0,tbl_Fact[[#This Row],[Operating_Hours]]*51840,0)</f>
        <v>0</v>
      </c>
    </row>
    <row r="3892" spans="1:13" hidden="1" x14ac:dyDescent="0.2">
      <c r="A3892" t="s">
        <v>5</v>
      </c>
      <c r="B3892" s="1">
        <v>44404.548194444447</v>
      </c>
      <c r="C3892" s="1">
        <v>44404.548449074071</v>
      </c>
      <c r="D3892">
        <v>0.36666667461395303</v>
      </c>
      <c r="E3892">
        <v>12078</v>
      </c>
      <c r="F3892">
        <v>12642</v>
      </c>
      <c r="G3892" t="s">
        <v>43</v>
      </c>
      <c r="H3892" t="s">
        <v>26</v>
      </c>
      <c r="I3892">
        <f>tbl_Fact[[#This Row],[Duration]] / 60</f>
        <v>6.1111112435658834E-3</v>
      </c>
      <c r="J3892">
        <f>IF(OR(G3892="Run Time", G3892="CC (Changeover Cleaning)"), I3892, 0)</f>
        <v>6.1111112435658834E-3</v>
      </c>
      <c r="K3892">
        <f>IF(G3892&lt;&gt;"PM (Maintenance)", I3892, 0)</f>
        <v>6.1111112435658834E-3</v>
      </c>
      <c r="L3892" s="5">
        <f>MAX(tbl_Fact[[#This Row],[TotalBiscuitsMade]],tbl_Fact[[#This Row],[GoodMadeBiscuits]])</f>
        <v>12642</v>
      </c>
      <c r="M3892" s="5">
        <f>IF(tbl_Fact[[#This Row],[Operating_Hours]]&gt;0,tbl_Fact[[#This Row],[Operating_Hours]]*51840,0)</f>
        <v>316.80000686645542</v>
      </c>
    </row>
    <row r="3893" spans="1:13" hidden="1" x14ac:dyDescent="0.2">
      <c r="A3893" t="s">
        <v>5</v>
      </c>
      <c r="B3893" s="1">
        <v>44404.548449074071</v>
      </c>
      <c r="C3893" s="1">
        <v>44404.555763888886</v>
      </c>
      <c r="D3893">
        <v>10.5333337783813</v>
      </c>
      <c r="E3893">
        <v>19374</v>
      </c>
      <c r="F3893">
        <v>20169</v>
      </c>
      <c r="G3893" t="s">
        <v>44</v>
      </c>
      <c r="H3893" t="s">
        <v>26</v>
      </c>
      <c r="I3893">
        <f>tbl_Fact[[#This Row],[Duration]] / 60</f>
        <v>0.17555556297302166</v>
      </c>
      <c r="J3893">
        <f>IF(OR(G3893="Run Time", G3893="CC (Changeover Cleaning)"), I3893, 0)</f>
        <v>0</v>
      </c>
      <c r="K3893">
        <f>IF(G3893&lt;&gt;"PM (Maintenance)", I3893, 0)</f>
        <v>0.17555556297302166</v>
      </c>
      <c r="L3893" s="5">
        <f>MAX(tbl_Fact[[#This Row],[TotalBiscuitsMade]],tbl_Fact[[#This Row],[GoodMadeBiscuits]])</f>
        <v>20169</v>
      </c>
      <c r="M3893" s="5">
        <f>IF(tbl_Fact[[#This Row],[Operating_Hours]]&gt;0,tbl_Fact[[#This Row],[Operating_Hours]]*51840,0)</f>
        <v>0</v>
      </c>
    </row>
    <row r="3894" spans="1:13" hidden="1" x14ac:dyDescent="0.2">
      <c r="A3894" t="s">
        <v>5</v>
      </c>
      <c r="B3894" s="1">
        <v>44404.555763888886</v>
      </c>
      <c r="C3894" s="1">
        <v>44404.556828703702</v>
      </c>
      <c r="D3894">
        <v>1.5333333015441899</v>
      </c>
      <c r="E3894">
        <v>19317</v>
      </c>
      <c r="F3894">
        <v>19900</v>
      </c>
      <c r="G3894" t="s">
        <v>43</v>
      </c>
      <c r="H3894" t="s">
        <v>26</v>
      </c>
      <c r="I3894">
        <f>tbl_Fact[[#This Row],[Duration]] / 60</f>
        <v>2.5555555025736497E-2</v>
      </c>
      <c r="J3894">
        <f>IF(OR(G3894="Run Time", G3894="CC (Changeover Cleaning)"), I3894, 0)</f>
        <v>2.5555555025736497E-2</v>
      </c>
      <c r="K3894">
        <f>IF(G3894&lt;&gt;"PM (Maintenance)", I3894, 0)</f>
        <v>2.5555555025736497E-2</v>
      </c>
      <c r="L3894" s="5">
        <f>MAX(tbl_Fact[[#This Row],[TotalBiscuitsMade]],tbl_Fact[[#This Row],[GoodMadeBiscuits]])</f>
        <v>19900</v>
      </c>
      <c r="M3894" s="5">
        <f>IF(tbl_Fact[[#This Row],[Operating_Hours]]&gt;0,tbl_Fact[[#This Row],[Operating_Hours]]*51840,0)</f>
        <v>1324.7999725341799</v>
      </c>
    </row>
    <row r="3895" spans="1:13" hidden="1" x14ac:dyDescent="0.2">
      <c r="A3895" t="s">
        <v>5</v>
      </c>
      <c r="B3895" s="1">
        <v>44404.556828703702</v>
      </c>
      <c r="C3895" s="1">
        <v>44404.566481481481</v>
      </c>
      <c r="D3895">
        <v>13.8999996185303</v>
      </c>
      <c r="E3895">
        <v>29125</v>
      </c>
      <c r="F3895">
        <v>29631</v>
      </c>
      <c r="G3895" t="s">
        <v>44</v>
      </c>
      <c r="H3895" t="s">
        <v>26</v>
      </c>
      <c r="I3895">
        <f>tbl_Fact[[#This Row],[Duration]] / 60</f>
        <v>0.23166666030883834</v>
      </c>
      <c r="J3895">
        <f>IF(OR(G3895="Run Time", G3895="CC (Changeover Cleaning)"), I3895, 0)</f>
        <v>0</v>
      </c>
      <c r="K3895">
        <f>IF(G3895&lt;&gt;"PM (Maintenance)", I3895, 0)</f>
        <v>0.23166666030883834</v>
      </c>
      <c r="L3895" s="5">
        <f>MAX(tbl_Fact[[#This Row],[TotalBiscuitsMade]],tbl_Fact[[#This Row],[GoodMadeBiscuits]])</f>
        <v>29631</v>
      </c>
      <c r="M3895" s="5">
        <f>IF(tbl_Fact[[#This Row],[Operating_Hours]]&gt;0,tbl_Fact[[#This Row],[Operating_Hours]]*51840,0)</f>
        <v>0</v>
      </c>
    </row>
    <row r="3896" spans="1:13" hidden="1" x14ac:dyDescent="0.2">
      <c r="A3896" t="s">
        <v>5</v>
      </c>
      <c r="B3896" s="1">
        <v>44404.566481481481</v>
      </c>
      <c r="C3896" s="1">
        <v>44404.568657407406</v>
      </c>
      <c r="D3896">
        <v>3.13333344459534</v>
      </c>
      <c r="E3896">
        <v>29107</v>
      </c>
      <c r="F3896">
        <v>29739</v>
      </c>
      <c r="G3896" t="s">
        <v>43</v>
      </c>
      <c r="H3896" t="s">
        <v>26</v>
      </c>
      <c r="I3896">
        <f>tbl_Fact[[#This Row],[Duration]] / 60</f>
        <v>5.2222224076589004E-2</v>
      </c>
      <c r="J3896">
        <f>IF(OR(G3896="Run Time", G3896="CC (Changeover Cleaning)"), I3896, 0)</f>
        <v>5.2222224076589004E-2</v>
      </c>
      <c r="K3896">
        <f>IF(G3896&lt;&gt;"PM (Maintenance)", I3896, 0)</f>
        <v>5.2222224076589004E-2</v>
      </c>
      <c r="L3896" s="5">
        <f>MAX(tbl_Fact[[#This Row],[TotalBiscuitsMade]],tbl_Fact[[#This Row],[GoodMadeBiscuits]])</f>
        <v>29739</v>
      </c>
      <c r="M3896" s="5">
        <f>IF(tbl_Fact[[#This Row],[Operating_Hours]]&gt;0,tbl_Fact[[#This Row],[Operating_Hours]]*51840,0)</f>
        <v>2707.2000961303738</v>
      </c>
    </row>
    <row r="3897" spans="1:13" hidden="1" x14ac:dyDescent="0.2">
      <c r="A3897" t="s">
        <v>5</v>
      </c>
      <c r="B3897" s="1">
        <v>44404.568657407406</v>
      </c>
      <c r="C3897" s="1">
        <v>44404.569155092591</v>
      </c>
      <c r="D3897">
        <v>0.71666663885116599</v>
      </c>
      <c r="E3897">
        <v>29473</v>
      </c>
      <c r="F3897">
        <v>29833</v>
      </c>
      <c r="G3897" t="s">
        <v>44</v>
      </c>
      <c r="H3897" t="s">
        <v>26</v>
      </c>
      <c r="I3897">
        <f>tbl_Fact[[#This Row],[Duration]] / 60</f>
        <v>1.1944443980852766E-2</v>
      </c>
      <c r="J3897">
        <f>IF(OR(G3897="Run Time", G3897="CC (Changeover Cleaning)"), I3897, 0)</f>
        <v>0</v>
      </c>
      <c r="K3897">
        <f>IF(G3897&lt;&gt;"PM (Maintenance)", I3897, 0)</f>
        <v>1.1944443980852766E-2</v>
      </c>
      <c r="L3897" s="5">
        <f>MAX(tbl_Fact[[#This Row],[TotalBiscuitsMade]],tbl_Fact[[#This Row],[GoodMadeBiscuits]])</f>
        <v>29833</v>
      </c>
      <c r="M3897" s="5">
        <f>IF(tbl_Fact[[#This Row],[Operating_Hours]]&gt;0,tbl_Fact[[#This Row],[Operating_Hours]]*51840,0)</f>
        <v>0</v>
      </c>
    </row>
    <row r="3898" spans="1:13" hidden="1" x14ac:dyDescent="0.2">
      <c r="A3898" t="s">
        <v>5</v>
      </c>
      <c r="B3898" s="1">
        <v>44404.569155092591</v>
      </c>
      <c r="C3898" s="1">
        <v>44404.56958333333</v>
      </c>
      <c r="D3898">
        <v>0.61666667461395297</v>
      </c>
      <c r="E3898">
        <v>29197</v>
      </c>
      <c r="F3898">
        <v>29893</v>
      </c>
      <c r="G3898" t="s">
        <v>43</v>
      </c>
      <c r="H3898" t="s">
        <v>26</v>
      </c>
      <c r="I3898">
        <f>tbl_Fact[[#This Row],[Duration]] / 60</f>
        <v>1.0277777910232549E-2</v>
      </c>
      <c r="J3898">
        <f>IF(OR(G3898="Run Time", G3898="CC (Changeover Cleaning)"), I3898, 0)</f>
        <v>1.0277777910232549E-2</v>
      </c>
      <c r="K3898">
        <f>IF(G3898&lt;&gt;"PM (Maintenance)", I3898, 0)</f>
        <v>1.0277777910232549E-2</v>
      </c>
      <c r="L3898" s="5">
        <f>MAX(tbl_Fact[[#This Row],[TotalBiscuitsMade]],tbl_Fact[[#This Row],[GoodMadeBiscuits]])</f>
        <v>29893</v>
      </c>
      <c r="M3898" s="5">
        <f>IF(tbl_Fact[[#This Row],[Operating_Hours]]&gt;0,tbl_Fact[[#This Row],[Operating_Hours]]*51840,0)</f>
        <v>532.80000686645531</v>
      </c>
    </row>
    <row r="3899" spans="1:13" hidden="1" x14ac:dyDescent="0.2">
      <c r="A3899" t="s">
        <v>5</v>
      </c>
      <c r="B3899" s="1">
        <v>44404.56958333333</v>
      </c>
      <c r="C3899" s="1">
        <v>44404.593298611115</v>
      </c>
      <c r="D3899">
        <v>34.150001525878899</v>
      </c>
      <c r="E3899">
        <v>53002</v>
      </c>
      <c r="F3899">
        <v>53623</v>
      </c>
      <c r="G3899" t="s">
        <v>44</v>
      </c>
      <c r="H3899" t="s">
        <v>26</v>
      </c>
      <c r="I3899">
        <f>tbl_Fact[[#This Row],[Duration]] / 60</f>
        <v>0.56916669209798165</v>
      </c>
      <c r="J3899">
        <f>IF(OR(G3899="Run Time", G3899="CC (Changeover Cleaning)"), I3899, 0)</f>
        <v>0</v>
      </c>
      <c r="K3899">
        <f>IF(G3899&lt;&gt;"PM (Maintenance)", I3899, 0)</f>
        <v>0.56916669209798165</v>
      </c>
      <c r="L3899" s="5">
        <f>MAX(tbl_Fact[[#This Row],[TotalBiscuitsMade]],tbl_Fact[[#This Row],[GoodMadeBiscuits]])</f>
        <v>53623</v>
      </c>
      <c r="M3899" s="5">
        <f>IF(tbl_Fact[[#This Row],[Operating_Hours]]&gt;0,tbl_Fact[[#This Row],[Operating_Hours]]*51840,0)</f>
        <v>0</v>
      </c>
    </row>
    <row r="3900" spans="1:13" hidden="1" x14ac:dyDescent="0.2">
      <c r="A3900" t="s">
        <v>11</v>
      </c>
      <c r="B3900" s="1">
        <v>44404.589363425926</v>
      </c>
      <c r="C3900" s="1">
        <v>44404.589571759258</v>
      </c>
      <c r="D3900">
        <v>0.300216674804688</v>
      </c>
      <c r="E3900">
        <v>0</v>
      </c>
      <c r="F3900">
        <v>442</v>
      </c>
      <c r="G3900" t="s">
        <v>43</v>
      </c>
      <c r="H3900" t="s">
        <v>26</v>
      </c>
      <c r="I3900">
        <f>tbl_Fact[[#This Row],[Duration]] / 60</f>
        <v>5.0036112467447998E-3</v>
      </c>
      <c r="J3900">
        <f>IF(OR(G3900="Run Time", G3900="CC (Changeover Cleaning)"), I3900, 0)</f>
        <v>5.0036112467447998E-3</v>
      </c>
      <c r="K3900">
        <f>IF(G3900&lt;&gt;"PM (Maintenance)", I3900, 0)</f>
        <v>5.0036112467447998E-3</v>
      </c>
      <c r="L3900" s="5">
        <f>MAX(tbl_Fact[[#This Row],[TotalBiscuitsMade]],tbl_Fact[[#This Row],[GoodMadeBiscuits]])</f>
        <v>442</v>
      </c>
      <c r="M3900" s="5">
        <f>IF(tbl_Fact[[#This Row],[Operating_Hours]]&gt;0,tbl_Fact[[#This Row],[Operating_Hours]]*51840,0)</f>
        <v>259.3872070312504</v>
      </c>
    </row>
    <row r="3901" spans="1:13" hidden="1" x14ac:dyDescent="0.2">
      <c r="A3901" t="s">
        <v>11</v>
      </c>
      <c r="B3901" s="1">
        <v>44404.589571759258</v>
      </c>
      <c r="C3901" s="1">
        <v>44404.675694444442</v>
      </c>
      <c r="D3901">
        <v>124.02773284912099</v>
      </c>
      <c r="E3901">
        <v>0</v>
      </c>
      <c r="F3901">
        <v>46</v>
      </c>
      <c r="G3901" t="s">
        <v>44</v>
      </c>
      <c r="H3901" t="s">
        <v>26</v>
      </c>
      <c r="I3901">
        <f>tbl_Fact[[#This Row],[Duration]] / 60</f>
        <v>2.0671288808186832</v>
      </c>
      <c r="J3901">
        <f>IF(OR(G3901="Run Time", G3901="CC (Changeover Cleaning)"), I3901, 0)</f>
        <v>0</v>
      </c>
      <c r="K3901">
        <f>IF(G3901&lt;&gt;"PM (Maintenance)", I3901, 0)</f>
        <v>2.0671288808186832</v>
      </c>
      <c r="L3901" s="5">
        <f>MAX(tbl_Fact[[#This Row],[TotalBiscuitsMade]],tbl_Fact[[#This Row],[GoodMadeBiscuits]])</f>
        <v>46</v>
      </c>
      <c r="M3901" s="5">
        <f>IF(tbl_Fact[[#This Row],[Operating_Hours]]&gt;0,tbl_Fact[[#This Row],[Operating_Hours]]*51840,0)</f>
        <v>0</v>
      </c>
    </row>
    <row r="3902" spans="1:13" hidden="1" x14ac:dyDescent="0.2">
      <c r="A3902" t="s">
        <v>5</v>
      </c>
      <c r="B3902" s="1">
        <v>44404.593298611115</v>
      </c>
      <c r="C3902" s="1">
        <v>44404.594224537039</v>
      </c>
      <c r="D3902">
        <v>1.3333333730697601</v>
      </c>
      <c r="E3902">
        <v>53163</v>
      </c>
      <c r="F3902">
        <v>53767</v>
      </c>
      <c r="G3902" t="s">
        <v>43</v>
      </c>
      <c r="H3902" t="s">
        <v>26</v>
      </c>
      <c r="I3902">
        <f>tbl_Fact[[#This Row],[Duration]] / 60</f>
        <v>2.2222222884496001E-2</v>
      </c>
      <c r="J3902">
        <f>IF(OR(G3902="Run Time", G3902="CC (Changeover Cleaning)"), I3902, 0)</f>
        <v>2.2222222884496001E-2</v>
      </c>
      <c r="K3902">
        <f>IF(G3902&lt;&gt;"PM (Maintenance)", I3902, 0)</f>
        <v>2.2222222884496001E-2</v>
      </c>
      <c r="L3902" s="5">
        <f>MAX(tbl_Fact[[#This Row],[TotalBiscuitsMade]],tbl_Fact[[#This Row],[GoodMadeBiscuits]])</f>
        <v>53767</v>
      </c>
      <c r="M3902" s="5">
        <f>IF(tbl_Fact[[#This Row],[Operating_Hours]]&gt;0,tbl_Fact[[#This Row],[Operating_Hours]]*51840,0)</f>
        <v>1152.0000343322727</v>
      </c>
    </row>
    <row r="3903" spans="1:13" hidden="1" x14ac:dyDescent="0.2">
      <c r="A3903" t="s">
        <v>5</v>
      </c>
      <c r="B3903" s="1">
        <v>44404.594224537039</v>
      </c>
      <c r="C3903" s="1">
        <v>44404.601446759261</v>
      </c>
      <c r="D3903">
        <v>10.3999996185303</v>
      </c>
      <c r="E3903">
        <v>60225</v>
      </c>
      <c r="F3903">
        <v>60709</v>
      </c>
      <c r="G3903" t="s">
        <v>44</v>
      </c>
      <c r="H3903" t="s">
        <v>26</v>
      </c>
      <c r="I3903">
        <f>tbl_Fact[[#This Row],[Duration]] / 60</f>
        <v>0.17333332697550499</v>
      </c>
      <c r="J3903">
        <f>IF(OR(G3903="Run Time", G3903="CC (Changeover Cleaning)"), I3903, 0)</f>
        <v>0</v>
      </c>
      <c r="K3903">
        <f>IF(G3903&lt;&gt;"PM (Maintenance)", I3903, 0)</f>
        <v>0.17333332697550499</v>
      </c>
      <c r="L3903" s="5">
        <f>MAX(tbl_Fact[[#This Row],[TotalBiscuitsMade]],tbl_Fact[[#This Row],[GoodMadeBiscuits]])</f>
        <v>60709</v>
      </c>
      <c r="M3903" s="5">
        <f>IF(tbl_Fact[[#This Row],[Operating_Hours]]&gt;0,tbl_Fact[[#This Row],[Operating_Hours]]*51840,0)</f>
        <v>0</v>
      </c>
    </row>
    <row r="3904" spans="1:13" hidden="1" x14ac:dyDescent="0.2">
      <c r="A3904" t="s">
        <v>5</v>
      </c>
      <c r="B3904" s="1">
        <v>44404.601446759261</v>
      </c>
      <c r="C3904" s="1">
        <v>44404.604351851849</v>
      </c>
      <c r="D3904">
        <v>4.1833333969116202</v>
      </c>
      <c r="E3904">
        <v>59978</v>
      </c>
      <c r="F3904">
        <v>60723</v>
      </c>
      <c r="G3904" t="s">
        <v>43</v>
      </c>
      <c r="H3904" t="s">
        <v>26</v>
      </c>
      <c r="I3904">
        <f>tbl_Fact[[#This Row],[Duration]] / 60</f>
        <v>6.972222328186034E-2</v>
      </c>
      <c r="J3904">
        <f>IF(OR(G3904="Run Time", G3904="CC (Changeover Cleaning)"), I3904, 0)</f>
        <v>6.972222328186034E-2</v>
      </c>
      <c r="K3904">
        <f>IF(G3904&lt;&gt;"PM (Maintenance)", I3904, 0)</f>
        <v>6.972222328186034E-2</v>
      </c>
      <c r="L3904" s="5">
        <f>MAX(tbl_Fact[[#This Row],[TotalBiscuitsMade]],tbl_Fact[[#This Row],[GoodMadeBiscuits]])</f>
        <v>60723</v>
      </c>
      <c r="M3904" s="5">
        <f>IF(tbl_Fact[[#This Row],[Operating_Hours]]&gt;0,tbl_Fact[[#This Row],[Operating_Hours]]*51840,0)</f>
        <v>3614.4000549316402</v>
      </c>
    </row>
    <row r="3905" spans="1:13" hidden="1" x14ac:dyDescent="0.2">
      <c r="A3905" t="s">
        <v>5</v>
      </c>
      <c r="B3905" s="1">
        <v>44404.604351851849</v>
      </c>
      <c r="C3905" s="1">
        <v>44404.605775462966</v>
      </c>
      <c r="D3905">
        <v>2.0499999523162802</v>
      </c>
      <c r="E3905">
        <v>61084</v>
      </c>
      <c r="F3905">
        <v>61809</v>
      </c>
      <c r="G3905" t="s">
        <v>44</v>
      </c>
      <c r="H3905" t="s">
        <v>26</v>
      </c>
      <c r="I3905">
        <f>tbl_Fact[[#This Row],[Duration]] / 60</f>
        <v>3.4166665871938E-2</v>
      </c>
      <c r="J3905">
        <f>IF(OR(G3905="Run Time", G3905="CC (Changeover Cleaning)"), I3905, 0)</f>
        <v>0</v>
      </c>
      <c r="K3905">
        <f>IF(G3905&lt;&gt;"PM (Maintenance)", I3905, 0)</f>
        <v>3.4166665871938E-2</v>
      </c>
      <c r="L3905" s="5">
        <f>MAX(tbl_Fact[[#This Row],[TotalBiscuitsMade]],tbl_Fact[[#This Row],[GoodMadeBiscuits]])</f>
        <v>61809</v>
      </c>
      <c r="M3905" s="5">
        <f>IF(tbl_Fact[[#This Row],[Operating_Hours]]&gt;0,tbl_Fact[[#This Row],[Operating_Hours]]*51840,0)</f>
        <v>0</v>
      </c>
    </row>
    <row r="3906" spans="1:13" hidden="1" x14ac:dyDescent="0.2">
      <c r="A3906" t="s">
        <v>5</v>
      </c>
      <c r="B3906" s="1">
        <v>44404.605775462966</v>
      </c>
      <c r="C3906" s="1">
        <v>44404.60659722222</v>
      </c>
      <c r="D3906">
        <v>1.18333327770233</v>
      </c>
      <c r="E3906">
        <v>61273</v>
      </c>
      <c r="F3906">
        <v>61534</v>
      </c>
      <c r="G3906" t="s">
        <v>43</v>
      </c>
      <c r="H3906" t="s">
        <v>26</v>
      </c>
      <c r="I3906">
        <f>tbl_Fact[[#This Row],[Duration]] / 60</f>
        <v>1.9722221295038832E-2</v>
      </c>
      <c r="J3906">
        <f>IF(OR(G3906="Run Time", G3906="CC (Changeover Cleaning)"), I3906, 0)</f>
        <v>1.9722221295038832E-2</v>
      </c>
      <c r="K3906">
        <f>IF(G3906&lt;&gt;"PM (Maintenance)", I3906, 0)</f>
        <v>1.9722221295038832E-2</v>
      </c>
      <c r="L3906" s="5">
        <f>MAX(tbl_Fact[[#This Row],[TotalBiscuitsMade]],tbl_Fact[[#This Row],[GoodMadeBiscuits]])</f>
        <v>61534</v>
      </c>
      <c r="M3906" s="5">
        <f>IF(tbl_Fact[[#This Row],[Operating_Hours]]&gt;0,tbl_Fact[[#This Row],[Operating_Hours]]*51840,0)</f>
        <v>1022.3999519348131</v>
      </c>
    </row>
    <row r="3907" spans="1:13" hidden="1" x14ac:dyDescent="0.2">
      <c r="A3907" t="s">
        <v>5</v>
      </c>
      <c r="B3907" s="1">
        <v>44404.60659722222</v>
      </c>
      <c r="C3907" s="1">
        <v>44404.630243055559</v>
      </c>
      <c r="D3907">
        <v>34.049999237060497</v>
      </c>
      <c r="E3907">
        <v>85437</v>
      </c>
      <c r="F3907">
        <v>85976</v>
      </c>
      <c r="G3907" t="s">
        <v>44</v>
      </c>
      <c r="H3907" t="s">
        <v>26</v>
      </c>
      <c r="I3907">
        <f>tbl_Fact[[#This Row],[Duration]] / 60</f>
        <v>0.56749998728434159</v>
      </c>
      <c r="J3907">
        <f>IF(OR(G3907="Run Time", G3907="CC (Changeover Cleaning)"), I3907, 0)</f>
        <v>0</v>
      </c>
      <c r="K3907">
        <f>IF(G3907&lt;&gt;"PM (Maintenance)", I3907, 0)</f>
        <v>0.56749998728434159</v>
      </c>
      <c r="L3907" s="5">
        <f>MAX(tbl_Fact[[#This Row],[TotalBiscuitsMade]],tbl_Fact[[#This Row],[GoodMadeBiscuits]])</f>
        <v>85976</v>
      </c>
      <c r="M3907" s="5">
        <f>IF(tbl_Fact[[#This Row],[Operating_Hours]]&gt;0,tbl_Fact[[#This Row],[Operating_Hours]]*51840,0)</f>
        <v>0</v>
      </c>
    </row>
    <row r="3908" spans="1:13" hidden="1" x14ac:dyDescent="0.2">
      <c r="A3908" t="s">
        <v>5</v>
      </c>
      <c r="B3908" s="1">
        <v>44404.630243055559</v>
      </c>
      <c r="C3908" s="1">
        <v>44404.631863425922</v>
      </c>
      <c r="D3908">
        <v>2.3333332538604701</v>
      </c>
      <c r="E3908">
        <v>85349</v>
      </c>
      <c r="F3908">
        <v>85762</v>
      </c>
      <c r="G3908" t="s">
        <v>43</v>
      </c>
      <c r="H3908" t="s">
        <v>26</v>
      </c>
      <c r="I3908">
        <f>tbl_Fact[[#This Row],[Duration]] / 60</f>
        <v>3.8888887564341168E-2</v>
      </c>
      <c r="J3908">
        <f>IF(OR(G3908="Run Time", G3908="CC (Changeover Cleaning)"), I3908, 0)</f>
        <v>3.8888887564341168E-2</v>
      </c>
      <c r="K3908">
        <f>IF(G3908&lt;&gt;"PM (Maintenance)", I3908, 0)</f>
        <v>3.8888887564341168E-2</v>
      </c>
      <c r="L3908" s="5">
        <f>MAX(tbl_Fact[[#This Row],[TotalBiscuitsMade]],tbl_Fact[[#This Row],[GoodMadeBiscuits]])</f>
        <v>85762</v>
      </c>
      <c r="M3908" s="5">
        <f>IF(tbl_Fact[[#This Row],[Operating_Hours]]&gt;0,tbl_Fact[[#This Row],[Operating_Hours]]*51840,0)</f>
        <v>2015.999931335446</v>
      </c>
    </row>
    <row r="3909" spans="1:13" hidden="1" x14ac:dyDescent="0.2">
      <c r="A3909" t="s">
        <v>5</v>
      </c>
      <c r="B3909" s="1">
        <v>44404.631863425922</v>
      </c>
      <c r="C3909" s="1">
        <v>44404.633738425924</v>
      </c>
      <c r="D3909">
        <v>2.7000000476837198</v>
      </c>
      <c r="E3909">
        <v>86112</v>
      </c>
      <c r="F3909">
        <v>86772</v>
      </c>
      <c r="G3909" t="s">
        <v>44</v>
      </c>
      <c r="H3909" t="s">
        <v>26</v>
      </c>
      <c r="I3909">
        <f>tbl_Fact[[#This Row],[Duration]] / 60</f>
        <v>4.5000000794728663E-2</v>
      </c>
      <c r="J3909">
        <f>IF(OR(G3909="Run Time", G3909="CC (Changeover Cleaning)"), I3909, 0)</f>
        <v>0</v>
      </c>
      <c r="K3909">
        <f>IF(G3909&lt;&gt;"PM (Maintenance)", I3909, 0)</f>
        <v>4.5000000794728663E-2</v>
      </c>
      <c r="L3909" s="5">
        <f>MAX(tbl_Fact[[#This Row],[TotalBiscuitsMade]],tbl_Fact[[#This Row],[GoodMadeBiscuits]])</f>
        <v>86772</v>
      </c>
      <c r="M3909" s="5">
        <f>IF(tbl_Fact[[#This Row],[Operating_Hours]]&gt;0,tbl_Fact[[#This Row],[Operating_Hours]]*51840,0)</f>
        <v>0</v>
      </c>
    </row>
    <row r="3910" spans="1:13" hidden="1" x14ac:dyDescent="0.2">
      <c r="A3910" t="s">
        <v>5</v>
      </c>
      <c r="B3910" s="1">
        <v>44404.633738425924</v>
      </c>
      <c r="C3910" s="1">
        <v>44404.635636574072</v>
      </c>
      <c r="D3910">
        <v>2.7333333492279102</v>
      </c>
      <c r="E3910">
        <v>86104</v>
      </c>
      <c r="F3910">
        <v>86910</v>
      </c>
      <c r="G3910" t="s">
        <v>43</v>
      </c>
      <c r="H3910" t="s">
        <v>26</v>
      </c>
      <c r="I3910">
        <f>tbl_Fact[[#This Row],[Duration]] / 60</f>
        <v>4.5555555820465173E-2</v>
      </c>
      <c r="J3910">
        <f>IF(OR(G3910="Run Time", G3910="CC (Changeover Cleaning)"), I3910, 0)</f>
        <v>4.5555555820465173E-2</v>
      </c>
      <c r="K3910">
        <f>IF(G3910&lt;&gt;"PM (Maintenance)", I3910, 0)</f>
        <v>4.5555555820465173E-2</v>
      </c>
      <c r="L3910" s="5">
        <f>MAX(tbl_Fact[[#This Row],[TotalBiscuitsMade]],tbl_Fact[[#This Row],[GoodMadeBiscuits]])</f>
        <v>86910</v>
      </c>
      <c r="M3910" s="5">
        <f>IF(tbl_Fact[[#This Row],[Operating_Hours]]&gt;0,tbl_Fact[[#This Row],[Operating_Hours]]*51840,0)</f>
        <v>2361.6000137329147</v>
      </c>
    </row>
    <row r="3911" spans="1:13" hidden="1" x14ac:dyDescent="0.2">
      <c r="A3911" t="s">
        <v>5</v>
      </c>
      <c r="B3911" s="1">
        <v>44404.635636574072</v>
      </c>
      <c r="C3911" s="1">
        <v>44404.636134259257</v>
      </c>
      <c r="D3911">
        <v>0.71666663885116599</v>
      </c>
      <c r="E3911">
        <v>86559</v>
      </c>
      <c r="F3911">
        <v>87180</v>
      </c>
      <c r="G3911" t="s">
        <v>44</v>
      </c>
      <c r="H3911" t="s">
        <v>26</v>
      </c>
      <c r="I3911">
        <f>tbl_Fact[[#This Row],[Duration]] / 60</f>
        <v>1.1944443980852766E-2</v>
      </c>
      <c r="J3911">
        <f>IF(OR(G3911="Run Time", G3911="CC (Changeover Cleaning)"), I3911, 0)</f>
        <v>0</v>
      </c>
      <c r="K3911">
        <f>IF(G3911&lt;&gt;"PM (Maintenance)", I3911, 0)</f>
        <v>1.1944443980852766E-2</v>
      </c>
      <c r="L3911" s="5">
        <f>MAX(tbl_Fact[[#This Row],[TotalBiscuitsMade]],tbl_Fact[[#This Row],[GoodMadeBiscuits]])</f>
        <v>87180</v>
      </c>
      <c r="M3911" s="5">
        <f>IF(tbl_Fact[[#This Row],[Operating_Hours]]&gt;0,tbl_Fact[[#This Row],[Operating_Hours]]*51840,0)</f>
        <v>0</v>
      </c>
    </row>
    <row r="3912" spans="1:13" hidden="1" x14ac:dyDescent="0.2">
      <c r="A3912" t="s">
        <v>5</v>
      </c>
      <c r="B3912" s="1">
        <v>44404.636134259257</v>
      </c>
      <c r="C3912" s="1">
        <v>44404.637418981481</v>
      </c>
      <c r="D3912">
        <v>1.8500000238418599</v>
      </c>
      <c r="E3912">
        <v>87017</v>
      </c>
      <c r="F3912">
        <v>87081</v>
      </c>
      <c r="G3912" t="s">
        <v>43</v>
      </c>
      <c r="H3912" t="s">
        <v>26</v>
      </c>
      <c r="I3912">
        <f>tbl_Fact[[#This Row],[Duration]] / 60</f>
        <v>3.0833333730697667E-2</v>
      </c>
      <c r="J3912">
        <f>IF(OR(G3912="Run Time", G3912="CC (Changeover Cleaning)"), I3912, 0)</f>
        <v>3.0833333730697667E-2</v>
      </c>
      <c r="K3912">
        <f>IF(G3912&lt;&gt;"PM (Maintenance)", I3912, 0)</f>
        <v>3.0833333730697667E-2</v>
      </c>
      <c r="L3912" s="5">
        <f>MAX(tbl_Fact[[#This Row],[TotalBiscuitsMade]],tbl_Fact[[#This Row],[GoodMadeBiscuits]])</f>
        <v>87081</v>
      </c>
      <c r="M3912" s="5">
        <f>IF(tbl_Fact[[#This Row],[Operating_Hours]]&gt;0,tbl_Fact[[#This Row],[Operating_Hours]]*51840,0)</f>
        <v>1598.4000205993671</v>
      </c>
    </row>
    <row r="3913" spans="1:13" hidden="1" x14ac:dyDescent="0.2">
      <c r="A3913" t="s">
        <v>5</v>
      </c>
      <c r="B3913" s="1">
        <v>44404.637418981481</v>
      </c>
      <c r="C3913" s="1">
        <v>44404.657986111109</v>
      </c>
      <c r="D3913">
        <v>29.6166667938232</v>
      </c>
      <c r="E3913">
        <v>107312</v>
      </c>
      <c r="F3913">
        <v>107777</v>
      </c>
      <c r="G3913" t="s">
        <v>44</v>
      </c>
      <c r="H3913" t="s">
        <v>26</v>
      </c>
      <c r="I3913">
        <f>tbl_Fact[[#This Row],[Duration]] / 60</f>
        <v>0.49361111323038664</v>
      </c>
      <c r="J3913">
        <f>IF(OR(G3913="Run Time", G3913="CC (Changeover Cleaning)"), I3913, 0)</f>
        <v>0</v>
      </c>
      <c r="K3913">
        <f>IF(G3913&lt;&gt;"PM (Maintenance)", I3913, 0)</f>
        <v>0.49361111323038664</v>
      </c>
      <c r="L3913" s="5">
        <f>MAX(tbl_Fact[[#This Row],[TotalBiscuitsMade]],tbl_Fact[[#This Row],[GoodMadeBiscuits]])</f>
        <v>107777</v>
      </c>
      <c r="M3913" s="5">
        <f>IF(tbl_Fact[[#This Row],[Operating_Hours]]&gt;0,tbl_Fact[[#This Row],[Operating_Hours]]*51840,0)</f>
        <v>0</v>
      </c>
    </row>
    <row r="3914" spans="1:13" hidden="1" x14ac:dyDescent="0.2">
      <c r="A3914" t="s">
        <v>5</v>
      </c>
      <c r="B3914" s="1">
        <v>44404.657986111109</v>
      </c>
      <c r="C3914" s="1">
        <v>44404.660231481481</v>
      </c>
      <c r="D3914">
        <v>3.2333333492279102</v>
      </c>
      <c r="E3914">
        <v>107533</v>
      </c>
      <c r="F3914">
        <v>107726</v>
      </c>
      <c r="G3914" t="s">
        <v>43</v>
      </c>
      <c r="H3914" t="s">
        <v>26</v>
      </c>
      <c r="I3914">
        <f>tbl_Fact[[#This Row],[Duration]] / 60</f>
        <v>5.3888889153798504E-2</v>
      </c>
      <c r="J3914">
        <f>IF(OR(G3914="Run Time", G3914="CC (Changeover Cleaning)"), I3914, 0)</f>
        <v>5.3888889153798504E-2</v>
      </c>
      <c r="K3914">
        <f>IF(G3914&lt;&gt;"PM (Maintenance)", I3914, 0)</f>
        <v>5.3888889153798504E-2</v>
      </c>
      <c r="L3914" s="5">
        <f>MAX(tbl_Fact[[#This Row],[TotalBiscuitsMade]],tbl_Fact[[#This Row],[GoodMadeBiscuits]])</f>
        <v>107726</v>
      </c>
      <c r="M3914" s="5">
        <f>IF(tbl_Fact[[#This Row],[Operating_Hours]]&gt;0,tbl_Fact[[#This Row],[Operating_Hours]]*51840,0)</f>
        <v>2793.6000137329142</v>
      </c>
    </row>
    <row r="3915" spans="1:13" hidden="1" x14ac:dyDescent="0.2">
      <c r="A3915" t="s">
        <v>5</v>
      </c>
      <c r="B3915" s="1">
        <v>44404.660231481481</v>
      </c>
      <c r="C3915" s="1">
        <v>44404.670543981483</v>
      </c>
      <c r="D3915">
        <v>14.8500003814697</v>
      </c>
      <c r="E3915">
        <v>117538</v>
      </c>
      <c r="F3915">
        <v>118081</v>
      </c>
      <c r="G3915" t="s">
        <v>44</v>
      </c>
      <c r="H3915" t="s">
        <v>26</v>
      </c>
      <c r="I3915">
        <f>tbl_Fact[[#This Row],[Duration]] / 60</f>
        <v>0.24750000635782834</v>
      </c>
      <c r="J3915">
        <f>IF(OR(G3915="Run Time", G3915="CC (Changeover Cleaning)"), I3915, 0)</f>
        <v>0</v>
      </c>
      <c r="K3915">
        <f>IF(G3915&lt;&gt;"PM (Maintenance)", I3915, 0)</f>
        <v>0.24750000635782834</v>
      </c>
      <c r="L3915" s="5">
        <f>MAX(tbl_Fact[[#This Row],[TotalBiscuitsMade]],tbl_Fact[[#This Row],[GoodMadeBiscuits]])</f>
        <v>118081</v>
      </c>
      <c r="M3915" s="5">
        <f>IF(tbl_Fact[[#This Row],[Operating_Hours]]&gt;0,tbl_Fact[[#This Row],[Operating_Hours]]*51840,0)</f>
        <v>0</v>
      </c>
    </row>
    <row r="3916" spans="1:13" hidden="1" x14ac:dyDescent="0.2">
      <c r="A3916" t="s">
        <v>14</v>
      </c>
      <c r="B3916" s="1">
        <v>44404.662905092591</v>
      </c>
      <c r="C3916" s="1">
        <v>44404.664571759262</v>
      </c>
      <c r="D3916">
        <v>2.4002165794372599</v>
      </c>
      <c r="E3916">
        <v>0</v>
      </c>
      <c r="F3916">
        <v>487</v>
      </c>
      <c r="G3916" t="s">
        <v>44</v>
      </c>
      <c r="H3916" t="s">
        <v>30</v>
      </c>
      <c r="I3916">
        <f>tbl_Fact[[#This Row],[Duration]] / 60</f>
        <v>4.0003609657287664E-2</v>
      </c>
      <c r="J3916">
        <f>IF(OR(G3916="Run Time", G3916="CC (Changeover Cleaning)"), I3916, 0)</f>
        <v>0</v>
      </c>
      <c r="K3916">
        <f>IF(G3916&lt;&gt;"PM (Maintenance)", I3916, 0)</f>
        <v>4.0003609657287664E-2</v>
      </c>
      <c r="L3916" s="5">
        <f>MAX(tbl_Fact[[#This Row],[TotalBiscuitsMade]],tbl_Fact[[#This Row],[GoodMadeBiscuits]])</f>
        <v>487</v>
      </c>
      <c r="M3916" s="5">
        <f>IF(tbl_Fact[[#This Row],[Operating_Hours]]&gt;0,tbl_Fact[[#This Row],[Operating_Hours]]*51840,0)</f>
        <v>0</v>
      </c>
    </row>
    <row r="3917" spans="1:13" hidden="1" x14ac:dyDescent="0.2">
      <c r="A3917" t="s">
        <v>13</v>
      </c>
      <c r="B3917" s="1">
        <v>44404.663159722222</v>
      </c>
      <c r="C3917" s="1">
        <v>44404.664826388886</v>
      </c>
      <c r="D3917">
        <v>2.4001665115356401</v>
      </c>
      <c r="E3917">
        <v>0</v>
      </c>
      <c r="F3917">
        <v>421</v>
      </c>
      <c r="G3917" t="s">
        <v>44</v>
      </c>
      <c r="H3917" t="s">
        <v>30</v>
      </c>
      <c r="I3917">
        <f>tbl_Fact[[#This Row],[Duration]] / 60</f>
        <v>4.000277519226067E-2</v>
      </c>
      <c r="J3917">
        <f>IF(OR(G3917="Run Time", G3917="CC (Changeover Cleaning)"), I3917, 0)</f>
        <v>0</v>
      </c>
      <c r="K3917">
        <f>IF(G3917&lt;&gt;"PM (Maintenance)", I3917, 0)</f>
        <v>4.000277519226067E-2</v>
      </c>
      <c r="L3917" s="5">
        <f>MAX(tbl_Fact[[#This Row],[TotalBiscuitsMade]],tbl_Fact[[#This Row],[GoodMadeBiscuits]])</f>
        <v>421</v>
      </c>
      <c r="M3917" s="5">
        <f>IF(tbl_Fact[[#This Row],[Operating_Hours]]&gt;0,tbl_Fact[[#This Row],[Operating_Hours]]*51840,0)</f>
        <v>0</v>
      </c>
    </row>
    <row r="3918" spans="1:13" hidden="1" x14ac:dyDescent="0.2">
      <c r="A3918" t="s">
        <v>14</v>
      </c>
      <c r="B3918" s="1">
        <v>44404.664571759262</v>
      </c>
      <c r="C3918" s="1">
        <v>44404.667060185187</v>
      </c>
      <c r="D3918">
        <v>3.5920500755310099</v>
      </c>
      <c r="E3918">
        <v>0</v>
      </c>
      <c r="F3918">
        <v>163</v>
      </c>
      <c r="G3918" t="s">
        <v>44</v>
      </c>
      <c r="H3918" t="s">
        <v>30</v>
      </c>
      <c r="I3918">
        <f>tbl_Fact[[#This Row],[Duration]] / 60</f>
        <v>5.9867501258850167E-2</v>
      </c>
      <c r="J3918">
        <f>IF(OR(G3918="Run Time", G3918="CC (Changeover Cleaning)"), I3918, 0)</f>
        <v>0</v>
      </c>
      <c r="K3918">
        <f>IF(G3918&lt;&gt;"PM (Maintenance)", I3918, 0)</f>
        <v>5.9867501258850167E-2</v>
      </c>
      <c r="L3918" s="5">
        <f>MAX(tbl_Fact[[#This Row],[TotalBiscuitsMade]],tbl_Fact[[#This Row],[GoodMadeBiscuits]])</f>
        <v>163</v>
      </c>
      <c r="M3918" s="5">
        <f>IF(tbl_Fact[[#This Row],[Operating_Hours]]&gt;0,tbl_Fact[[#This Row],[Operating_Hours]]*51840,0)</f>
        <v>0</v>
      </c>
    </row>
    <row r="3919" spans="1:13" hidden="1" x14ac:dyDescent="0.2">
      <c r="A3919" t="s">
        <v>13</v>
      </c>
      <c r="B3919" s="1">
        <v>44404.664826388886</v>
      </c>
      <c r="C3919" s="1">
        <v>44404.666909722226</v>
      </c>
      <c r="D3919">
        <v>3.00028324127197</v>
      </c>
      <c r="E3919">
        <v>0</v>
      </c>
      <c r="F3919">
        <v>303</v>
      </c>
      <c r="G3919" t="s">
        <v>44</v>
      </c>
      <c r="H3919" t="s">
        <v>30</v>
      </c>
      <c r="I3919">
        <f>tbl_Fact[[#This Row],[Duration]] / 60</f>
        <v>5.0004720687866169E-2</v>
      </c>
      <c r="J3919">
        <f>IF(OR(G3919="Run Time", G3919="CC (Changeover Cleaning)"), I3919, 0)</f>
        <v>0</v>
      </c>
      <c r="K3919">
        <f>IF(G3919&lt;&gt;"PM (Maintenance)", I3919, 0)</f>
        <v>5.0004720687866169E-2</v>
      </c>
      <c r="L3919" s="5">
        <f>MAX(tbl_Fact[[#This Row],[TotalBiscuitsMade]],tbl_Fact[[#This Row],[GoodMadeBiscuits]])</f>
        <v>303</v>
      </c>
      <c r="M3919" s="5">
        <f>IF(tbl_Fact[[#This Row],[Operating_Hours]]&gt;0,tbl_Fact[[#This Row],[Operating_Hours]]*51840,0)</f>
        <v>0</v>
      </c>
    </row>
    <row r="3920" spans="1:13" hidden="1" x14ac:dyDescent="0.2">
      <c r="A3920" t="s">
        <v>13</v>
      </c>
      <c r="B3920" s="1">
        <v>44404.666909722226</v>
      </c>
      <c r="C3920" s="1">
        <v>44404.671909722223</v>
      </c>
      <c r="D3920">
        <v>7.2005500793456996</v>
      </c>
      <c r="E3920">
        <v>0</v>
      </c>
      <c r="F3920">
        <v>92</v>
      </c>
      <c r="G3920" t="s">
        <v>44</v>
      </c>
      <c r="H3920" t="s">
        <v>30</v>
      </c>
      <c r="I3920">
        <f>tbl_Fact[[#This Row],[Duration]] / 60</f>
        <v>0.12000916798909499</v>
      </c>
      <c r="J3920">
        <f>IF(OR(G3920="Run Time", G3920="CC (Changeover Cleaning)"), I3920, 0)</f>
        <v>0</v>
      </c>
      <c r="K3920">
        <f>IF(G3920&lt;&gt;"PM (Maintenance)", I3920, 0)</f>
        <v>0.12000916798909499</v>
      </c>
      <c r="L3920" s="5">
        <f>MAX(tbl_Fact[[#This Row],[TotalBiscuitsMade]],tbl_Fact[[#This Row],[GoodMadeBiscuits]])</f>
        <v>92</v>
      </c>
      <c r="M3920" s="5">
        <f>IF(tbl_Fact[[#This Row],[Operating_Hours]]&gt;0,tbl_Fact[[#This Row],[Operating_Hours]]*51840,0)</f>
        <v>0</v>
      </c>
    </row>
    <row r="3921" spans="1:13" hidden="1" x14ac:dyDescent="0.2">
      <c r="A3921" t="s">
        <v>14</v>
      </c>
      <c r="B3921" s="1">
        <v>44404.667060185187</v>
      </c>
      <c r="C3921" s="1">
        <v>44404.672060185185</v>
      </c>
      <c r="D3921">
        <v>7.20050001144409</v>
      </c>
      <c r="E3921">
        <v>0</v>
      </c>
      <c r="F3921">
        <v>106</v>
      </c>
      <c r="G3921" t="s">
        <v>44</v>
      </c>
      <c r="H3921" t="s">
        <v>30</v>
      </c>
      <c r="I3921">
        <f>tbl_Fact[[#This Row],[Duration]] / 60</f>
        <v>0.12000833352406817</v>
      </c>
      <c r="J3921">
        <f>IF(OR(G3921="Run Time", G3921="CC (Changeover Cleaning)"), I3921, 0)</f>
        <v>0</v>
      </c>
      <c r="K3921">
        <f>IF(G3921&lt;&gt;"PM (Maintenance)", I3921, 0)</f>
        <v>0.12000833352406817</v>
      </c>
      <c r="L3921" s="5">
        <f>MAX(tbl_Fact[[#This Row],[TotalBiscuitsMade]],tbl_Fact[[#This Row],[GoodMadeBiscuits]])</f>
        <v>106</v>
      </c>
      <c r="M3921" s="5">
        <f>IF(tbl_Fact[[#This Row],[Operating_Hours]]&gt;0,tbl_Fact[[#This Row],[Operating_Hours]]*51840,0)</f>
        <v>0</v>
      </c>
    </row>
    <row r="3922" spans="1:13" hidden="1" x14ac:dyDescent="0.2">
      <c r="A3922" t="s">
        <v>5</v>
      </c>
      <c r="B3922" s="1">
        <v>44404.670543981483</v>
      </c>
      <c r="C3922" s="1">
        <v>44404.67391203704</v>
      </c>
      <c r="D3922">
        <v>4.8499999046325701</v>
      </c>
      <c r="E3922">
        <v>117935</v>
      </c>
      <c r="F3922">
        <v>118515</v>
      </c>
      <c r="G3922" t="s">
        <v>43</v>
      </c>
      <c r="H3922" t="s">
        <v>26</v>
      </c>
      <c r="I3922">
        <f>tbl_Fact[[#This Row],[Duration]] / 60</f>
        <v>8.0833331743876163E-2</v>
      </c>
      <c r="J3922">
        <f>IF(OR(G3922="Run Time", G3922="CC (Changeover Cleaning)"), I3922, 0)</f>
        <v>8.0833331743876163E-2</v>
      </c>
      <c r="K3922">
        <f>IF(G3922&lt;&gt;"PM (Maintenance)", I3922, 0)</f>
        <v>8.0833331743876163E-2</v>
      </c>
      <c r="L3922" s="5">
        <f>MAX(tbl_Fact[[#This Row],[TotalBiscuitsMade]],tbl_Fact[[#This Row],[GoodMadeBiscuits]])</f>
        <v>118515</v>
      </c>
      <c r="M3922" s="5">
        <f>IF(tbl_Fact[[#This Row],[Operating_Hours]]&gt;0,tbl_Fact[[#This Row],[Operating_Hours]]*51840,0)</f>
        <v>4190.39991760254</v>
      </c>
    </row>
    <row r="3923" spans="1:13" hidden="1" x14ac:dyDescent="0.2">
      <c r="A3923" t="s">
        <v>13</v>
      </c>
      <c r="B3923" s="1">
        <v>44404.671909722223</v>
      </c>
      <c r="C3923" s="1">
        <v>44404.673159722224</v>
      </c>
      <c r="D3923">
        <v>1.80006659030914</v>
      </c>
      <c r="E3923">
        <v>0</v>
      </c>
      <c r="F3923">
        <v>34</v>
      </c>
      <c r="G3923" t="s">
        <v>44</v>
      </c>
      <c r="H3923" t="s">
        <v>30</v>
      </c>
      <c r="I3923">
        <f>tbl_Fact[[#This Row],[Duration]] / 60</f>
        <v>3.0001109838485664E-2</v>
      </c>
      <c r="J3923">
        <f>IF(OR(G3923="Run Time", G3923="CC (Changeover Cleaning)"), I3923, 0)</f>
        <v>0</v>
      </c>
      <c r="K3923">
        <f>IF(G3923&lt;&gt;"PM (Maintenance)", I3923, 0)</f>
        <v>3.0001109838485664E-2</v>
      </c>
      <c r="L3923" s="5">
        <f>MAX(tbl_Fact[[#This Row],[TotalBiscuitsMade]],tbl_Fact[[#This Row],[GoodMadeBiscuits]])</f>
        <v>34</v>
      </c>
      <c r="M3923" s="5">
        <f>IF(tbl_Fact[[#This Row],[Operating_Hours]]&gt;0,tbl_Fact[[#This Row],[Operating_Hours]]*51840,0)</f>
        <v>0</v>
      </c>
    </row>
    <row r="3924" spans="1:13" hidden="1" x14ac:dyDescent="0.2">
      <c r="A3924" t="s">
        <v>14</v>
      </c>
      <c r="B3924" s="1">
        <v>44404.672060185185</v>
      </c>
      <c r="C3924" s="1">
        <v>44404.673310185186</v>
      </c>
      <c r="D3924">
        <v>1.80006659030914</v>
      </c>
      <c r="E3924">
        <v>0</v>
      </c>
      <c r="F3924">
        <v>450</v>
      </c>
      <c r="G3924" t="s">
        <v>44</v>
      </c>
      <c r="H3924" t="s">
        <v>30</v>
      </c>
      <c r="I3924">
        <f>tbl_Fact[[#This Row],[Duration]] / 60</f>
        <v>3.0001109838485664E-2</v>
      </c>
      <c r="J3924">
        <f>IF(OR(G3924="Run Time", G3924="CC (Changeover Cleaning)"), I3924, 0)</f>
        <v>0</v>
      </c>
      <c r="K3924">
        <f>IF(G3924&lt;&gt;"PM (Maintenance)", I3924, 0)</f>
        <v>3.0001109838485664E-2</v>
      </c>
      <c r="L3924" s="5">
        <f>MAX(tbl_Fact[[#This Row],[TotalBiscuitsMade]],tbl_Fact[[#This Row],[GoodMadeBiscuits]])</f>
        <v>450</v>
      </c>
      <c r="M3924" s="5">
        <f>IF(tbl_Fact[[#This Row],[Operating_Hours]]&gt;0,tbl_Fact[[#This Row],[Operating_Hours]]*51840,0)</f>
        <v>0</v>
      </c>
    </row>
    <row r="3925" spans="1:13" hidden="1" x14ac:dyDescent="0.2">
      <c r="A3925" t="s">
        <v>12</v>
      </c>
      <c r="B3925" s="1">
        <v>44404.673113425924</v>
      </c>
      <c r="C3925" s="1">
        <v>44404.67696759259</v>
      </c>
      <c r="D3925">
        <v>5.5502834320068404</v>
      </c>
      <c r="E3925">
        <v>208709</v>
      </c>
      <c r="F3925">
        <v>471</v>
      </c>
      <c r="G3925" t="s">
        <v>44</v>
      </c>
      <c r="H3925" t="s">
        <v>30</v>
      </c>
      <c r="I3925">
        <f>tbl_Fact[[#This Row],[Duration]] / 60</f>
        <v>9.2504723866780672E-2</v>
      </c>
      <c r="J3925">
        <f>IF(OR(G3925="Run Time", G3925="CC (Changeover Cleaning)"), I3925, 0)</f>
        <v>0</v>
      </c>
      <c r="K3925">
        <f>IF(G3925&lt;&gt;"PM (Maintenance)", I3925, 0)</f>
        <v>9.2504723866780672E-2</v>
      </c>
      <c r="L3925" s="5">
        <f>MAX(tbl_Fact[[#This Row],[TotalBiscuitsMade]],tbl_Fact[[#This Row],[GoodMadeBiscuits]])</f>
        <v>208709</v>
      </c>
      <c r="M3925" s="5">
        <f>IF(tbl_Fact[[#This Row],[Operating_Hours]]&gt;0,tbl_Fact[[#This Row],[Operating_Hours]]*51840,0)</f>
        <v>0</v>
      </c>
    </row>
    <row r="3926" spans="1:13" hidden="1" x14ac:dyDescent="0.2">
      <c r="A3926" t="s">
        <v>13</v>
      </c>
      <c r="B3926" s="1">
        <v>44404.673159722224</v>
      </c>
      <c r="C3926" s="1">
        <v>44404.677685185183</v>
      </c>
      <c r="D3926">
        <v>6.5310997962951696</v>
      </c>
      <c r="E3926">
        <v>0</v>
      </c>
      <c r="F3926">
        <v>195</v>
      </c>
      <c r="G3926" t="s">
        <v>44</v>
      </c>
      <c r="H3926" t="s">
        <v>30</v>
      </c>
      <c r="I3926">
        <f>tbl_Fact[[#This Row],[Duration]] / 60</f>
        <v>0.10885166327158616</v>
      </c>
      <c r="J3926">
        <f>IF(OR(G3926="Run Time", G3926="CC (Changeover Cleaning)"), I3926, 0)</f>
        <v>0</v>
      </c>
      <c r="K3926">
        <f>IF(G3926&lt;&gt;"PM (Maintenance)", I3926, 0)</f>
        <v>0.10885166327158616</v>
      </c>
      <c r="L3926" s="5">
        <f>MAX(tbl_Fact[[#This Row],[TotalBiscuitsMade]],tbl_Fact[[#This Row],[GoodMadeBiscuits]])</f>
        <v>195</v>
      </c>
      <c r="M3926" s="5">
        <f>IF(tbl_Fact[[#This Row],[Operating_Hours]]&gt;0,tbl_Fact[[#This Row],[Operating_Hours]]*51840,0)</f>
        <v>0</v>
      </c>
    </row>
    <row r="3927" spans="1:13" hidden="1" x14ac:dyDescent="0.2">
      <c r="A3927" t="s">
        <v>14</v>
      </c>
      <c r="B3927" s="1">
        <v>44404.673310185186</v>
      </c>
      <c r="C3927" s="1">
        <v>44404.67696759259</v>
      </c>
      <c r="D3927">
        <v>5.2668833732604998</v>
      </c>
      <c r="E3927">
        <v>0</v>
      </c>
      <c r="F3927">
        <v>223</v>
      </c>
      <c r="G3927" t="s">
        <v>44</v>
      </c>
      <c r="H3927" t="s">
        <v>30</v>
      </c>
      <c r="I3927">
        <f>tbl_Fact[[#This Row],[Duration]] / 60</f>
        <v>8.7781389554341657E-2</v>
      </c>
      <c r="J3927">
        <f>IF(OR(G3927="Run Time", G3927="CC (Changeover Cleaning)"), I3927, 0)</f>
        <v>0</v>
      </c>
      <c r="K3927">
        <f>IF(G3927&lt;&gt;"PM (Maintenance)", I3927, 0)</f>
        <v>8.7781389554341657E-2</v>
      </c>
      <c r="L3927" s="5">
        <f>MAX(tbl_Fact[[#This Row],[TotalBiscuitsMade]],tbl_Fact[[#This Row],[GoodMadeBiscuits]])</f>
        <v>223</v>
      </c>
      <c r="M3927" s="5">
        <f>IF(tbl_Fact[[#This Row],[Operating_Hours]]&gt;0,tbl_Fact[[#This Row],[Operating_Hours]]*51840,0)</f>
        <v>0</v>
      </c>
    </row>
    <row r="3928" spans="1:13" hidden="1" x14ac:dyDescent="0.2">
      <c r="A3928" t="s">
        <v>5</v>
      </c>
      <c r="B3928" s="1">
        <v>44404.67391203704</v>
      </c>
      <c r="C3928" s="1">
        <v>44404.675659722219</v>
      </c>
      <c r="D3928">
        <v>2.5166666507720898</v>
      </c>
      <c r="E3928">
        <v>118473</v>
      </c>
      <c r="F3928">
        <v>119235</v>
      </c>
      <c r="G3928" t="s">
        <v>44</v>
      </c>
      <c r="H3928" t="s">
        <v>26</v>
      </c>
      <c r="I3928">
        <f>tbl_Fact[[#This Row],[Duration]] / 60</f>
        <v>4.1944444179534829E-2</v>
      </c>
      <c r="J3928">
        <f>IF(OR(G3928="Run Time", G3928="CC (Changeover Cleaning)"), I3928, 0)</f>
        <v>0</v>
      </c>
      <c r="K3928">
        <f>IF(G3928&lt;&gt;"PM (Maintenance)", I3928, 0)</f>
        <v>4.1944444179534829E-2</v>
      </c>
      <c r="L3928" s="5">
        <f>MAX(tbl_Fact[[#This Row],[TotalBiscuitsMade]],tbl_Fact[[#This Row],[GoodMadeBiscuits]])</f>
        <v>119235</v>
      </c>
      <c r="M3928" s="5">
        <f>IF(tbl_Fact[[#This Row],[Operating_Hours]]&gt;0,tbl_Fact[[#This Row],[Operating_Hours]]*51840,0)</f>
        <v>0</v>
      </c>
    </row>
    <row r="3929" spans="1:13" hidden="1" x14ac:dyDescent="0.2">
      <c r="A3929" t="s">
        <v>5</v>
      </c>
      <c r="B3929" s="1">
        <v>44404.675659722219</v>
      </c>
      <c r="C3929" s="1">
        <v>44404.685370370367</v>
      </c>
      <c r="D3929">
        <v>13.9833335876465</v>
      </c>
      <c r="E3929">
        <v>118733</v>
      </c>
      <c r="F3929">
        <v>119291</v>
      </c>
      <c r="G3929" t="s">
        <v>43</v>
      </c>
      <c r="H3929" t="s">
        <v>26</v>
      </c>
      <c r="I3929">
        <f>tbl_Fact[[#This Row],[Duration]] / 60</f>
        <v>0.23305555979410833</v>
      </c>
      <c r="J3929">
        <f>IF(OR(G3929="Run Time", G3929="CC (Changeover Cleaning)"), I3929, 0)</f>
        <v>0.23305555979410833</v>
      </c>
      <c r="K3929">
        <f>IF(G3929&lt;&gt;"PM (Maintenance)", I3929, 0)</f>
        <v>0.23305555979410833</v>
      </c>
      <c r="L3929" s="5">
        <f>MAX(tbl_Fact[[#This Row],[TotalBiscuitsMade]],tbl_Fact[[#This Row],[GoodMadeBiscuits]])</f>
        <v>119291</v>
      </c>
      <c r="M3929" s="5">
        <f>IF(tbl_Fact[[#This Row],[Operating_Hours]]&gt;0,tbl_Fact[[#This Row],[Operating_Hours]]*51840,0)</f>
        <v>12081.600219726575</v>
      </c>
    </row>
    <row r="3930" spans="1:13" hidden="1" x14ac:dyDescent="0.2">
      <c r="A3930" t="s">
        <v>11</v>
      </c>
      <c r="B3930" s="1">
        <v>44404.675694444442</v>
      </c>
      <c r="C3930" s="1">
        <v>44404.677523148152</v>
      </c>
      <c r="D3930">
        <v>2.6250166893005402</v>
      </c>
      <c r="E3930">
        <v>0</v>
      </c>
      <c r="F3930">
        <v>408</v>
      </c>
      <c r="G3930" t="s">
        <v>43</v>
      </c>
      <c r="H3930" t="s">
        <v>26</v>
      </c>
      <c r="I3930">
        <f>tbl_Fact[[#This Row],[Duration]] / 60</f>
        <v>4.3750278155009002E-2</v>
      </c>
      <c r="J3930">
        <f>IF(OR(G3930="Run Time", G3930="CC (Changeover Cleaning)"), I3930, 0)</f>
        <v>4.3750278155009002E-2</v>
      </c>
      <c r="K3930">
        <f>IF(G3930&lt;&gt;"PM (Maintenance)", I3930, 0)</f>
        <v>4.3750278155009002E-2</v>
      </c>
      <c r="L3930" s="5">
        <f>MAX(tbl_Fact[[#This Row],[TotalBiscuitsMade]],tbl_Fact[[#This Row],[GoodMadeBiscuits]])</f>
        <v>408</v>
      </c>
      <c r="M3930" s="5">
        <f>IF(tbl_Fact[[#This Row],[Operating_Hours]]&gt;0,tbl_Fact[[#This Row],[Operating_Hours]]*51840,0)</f>
        <v>2268.0144195556668</v>
      </c>
    </row>
    <row r="3931" spans="1:13" hidden="1" x14ac:dyDescent="0.2">
      <c r="A3931" t="s">
        <v>14</v>
      </c>
      <c r="B3931" s="1">
        <v>44404.67696759259</v>
      </c>
      <c r="C3931" s="1">
        <v>44404.67895833333</v>
      </c>
      <c r="D3931">
        <v>2.8653333187103298</v>
      </c>
      <c r="E3931">
        <v>0</v>
      </c>
      <c r="F3931">
        <v>222</v>
      </c>
      <c r="G3931" t="s">
        <v>43</v>
      </c>
      <c r="H3931" t="s">
        <v>30</v>
      </c>
      <c r="I3931">
        <f>tbl_Fact[[#This Row],[Duration]] / 60</f>
        <v>4.7755555311838831E-2</v>
      </c>
      <c r="J3931">
        <f>IF(OR(G3931="Run Time", G3931="CC (Changeover Cleaning)"), I3931, 0)</f>
        <v>4.7755555311838831E-2</v>
      </c>
      <c r="K3931">
        <f>IF(G3931&lt;&gt;"PM (Maintenance)", I3931, 0)</f>
        <v>4.7755555311838831E-2</v>
      </c>
      <c r="L3931" s="5">
        <f>MAX(tbl_Fact[[#This Row],[TotalBiscuitsMade]],tbl_Fact[[#This Row],[GoodMadeBiscuits]])</f>
        <v>222</v>
      </c>
      <c r="M3931" s="5">
        <f>IF(tbl_Fact[[#This Row],[Operating_Hours]]&gt;0,tbl_Fact[[#This Row],[Operating_Hours]]*51840,0)</f>
        <v>2475.6479873657249</v>
      </c>
    </row>
    <row r="3932" spans="1:13" hidden="1" x14ac:dyDescent="0.2">
      <c r="A3932" t="s">
        <v>12</v>
      </c>
      <c r="B3932" s="1">
        <v>44404.67696759259</v>
      </c>
      <c r="C3932" s="1">
        <v>44404.679039351853</v>
      </c>
      <c r="D3932">
        <v>2.9853832721710201</v>
      </c>
      <c r="E3932">
        <v>208688</v>
      </c>
      <c r="F3932">
        <v>432</v>
      </c>
      <c r="G3932" t="s">
        <v>43</v>
      </c>
      <c r="H3932" t="s">
        <v>30</v>
      </c>
      <c r="I3932">
        <f>tbl_Fact[[#This Row],[Duration]] / 60</f>
        <v>4.9756387869516999E-2</v>
      </c>
      <c r="J3932">
        <f>IF(OR(G3932="Run Time", G3932="CC (Changeover Cleaning)"), I3932, 0)</f>
        <v>4.9756387869516999E-2</v>
      </c>
      <c r="K3932">
        <f>IF(G3932&lt;&gt;"PM (Maintenance)", I3932, 0)</f>
        <v>4.9756387869516999E-2</v>
      </c>
      <c r="L3932" s="5">
        <f>MAX(tbl_Fact[[#This Row],[TotalBiscuitsMade]],tbl_Fact[[#This Row],[GoodMadeBiscuits]])</f>
        <v>208688</v>
      </c>
      <c r="M3932" s="5">
        <f>IF(tbl_Fact[[#This Row],[Operating_Hours]]&gt;0,tbl_Fact[[#This Row],[Operating_Hours]]*51840,0)</f>
        <v>2579.3711471557613</v>
      </c>
    </row>
    <row r="3933" spans="1:13" hidden="1" x14ac:dyDescent="0.2">
      <c r="A3933" t="s">
        <v>11</v>
      </c>
      <c r="B3933" s="1">
        <v>44404.677523148152</v>
      </c>
      <c r="C3933" s="1">
        <v>44404.740312499998</v>
      </c>
      <c r="D3933">
        <v>90.417900085449205</v>
      </c>
      <c r="E3933">
        <v>0</v>
      </c>
      <c r="F3933">
        <v>478</v>
      </c>
      <c r="G3933" t="s">
        <v>44</v>
      </c>
      <c r="H3933" t="s">
        <v>26</v>
      </c>
      <c r="I3933">
        <f>tbl_Fact[[#This Row],[Duration]] / 60</f>
        <v>1.5069650014241533</v>
      </c>
      <c r="J3933">
        <f>IF(OR(G3933="Run Time", G3933="CC (Changeover Cleaning)"), I3933, 0)</f>
        <v>0</v>
      </c>
      <c r="K3933">
        <f>IF(G3933&lt;&gt;"PM (Maintenance)", I3933, 0)</f>
        <v>1.5069650014241533</v>
      </c>
      <c r="L3933" s="5">
        <f>MAX(tbl_Fact[[#This Row],[TotalBiscuitsMade]],tbl_Fact[[#This Row],[GoodMadeBiscuits]])</f>
        <v>478</v>
      </c>
      <c r="M3933" s="5">
        <f>IF(tbl_Fact[[#This Row],[Operating_Hours]]&gt;0,tbl_Fact[[#This Row],[Operating_Hours]]*51840,0)</f>
        <v>0</v>
      </c>
    </row>
    <row r="3934" spans="1:13" hidden="1" x14ac:dyDescent="0.2">
      <c r="A3934" t="s">
        <v>13</v>
      </c>
      <c r="B3934" s="1">
        <v>44404.677685185183</v>
      </c>
      <c r="C3934" s="1">
        <v>44404.678657407407</v>
      </c>
      <c r="D3934">
        <v>1.38828325271606</v>
      </c>
      <c r="E3934">
        <v>0</v>
      </c>
      <c r="F3934">
        <v>67</v>
      </c>
      <c r="G3934" t="s">
        <v>43</v>
      </c>
      <c r="H3934" t="s">
        <v>30</v>
      </c>
      <c r="I3934">
        <f>tbl_Fact[[#This Row],[Duration]] / 60</f>
        <v>2.3138054211934333E-2</v>
      </c>
      <c r="J3934">
        <f>IF(OR(G3934="Run Time", G3934="CC (Changeover Cleaning)"), I3934, 0)</f>
        <v>2.3138054211934333E-2</v>
      </c>
      <c r="K3934">
        <f>IF(G3934&lt;&gt;"PM (Maintenance)", I3934, 0)</f>
        <v>2.3138054211934333E-2</v>
      </c>
      <c r="L3934" s="5">
        <f>MAX(tbl_Fact[[#This Row],[TotalBiscuitsMade]],tbl_Fact[[#This Row],[GoodMadeBiscuits]])</f>
        <v>67</v>
      </c>
      <c r="M3934" s="5">
        <f>IF(tbl_Fact[[#This Row],[Operating_Hours]]&gt;0,tbl_Fact[[#This Row],[Operating_Hours]]*51840,0)</f>
        <v>1199.4767303466758</v>
      </c>
    </row>
    <row r="3935" spans="1:13" hidden="1" x14ac:dyDescent="0.2">
      <c r="A3935" t="s">
        <v>14</v>
      </c>
      <c r="B3935" s="1">
        <v>44404.67895833333</v>
      </c>
      <c r="C3935" s="1">
        <v>44404.679537037038</v>
      </c>
      <c r="D3935">
        <v>0.82516658306121804</v>
      </c>
      <c r="E3935">
        <v>0</v>
      </c>
      <c r="F3935">
        <v>427</v>
      </c>
      <c r="G3935" t="s">
        <v>44</v>
      </c>
      <c r="H3935" t="s">
        <v>30</v>
      </c>
      <c r="I3935">
        <f>tbl_Fact[[#This Row],[Duration]] / 60</f>
        <v>1.3752776384353634E-2</v>
      </c>
      <c r="J3935">
        <f>IF(OR(G3935="Run Time", G3935="CC (Changeover Cleaning)"), I3935, 0)</f>
        <v>0</v>
      </c>
      <c r="K3935">
        <f>IF(G3935&lt;&gt;"PM (Maintenance)", I3935, 0)</f>
        <v>1.3752776384353634E-2</v>
      </c>
      <c r="L3935" s="5">
        <f>MAX(tbl_Fact[[#This Row],[TotalBiscuitsMade]],tbl_Fact[[#This Row],[GoodMadeBiscuits]])</f>
        <v>427</v>
      </c>
      <c r="M3935" s="5">
        <f>IF(tbl_Fact[[#This Row],[Operating_Hours]]&gt;0,tbl_Fact[[#This Row],[Operating_Hours]]*51840,0)</f>
        <v>0</v>
      </c>
    </row>
    <row r="3936" spans="1:13" hidden="1" x14ac:dyDescent="0.2">
      <c r="A3936" t="s">
        <v>12</v>
      </c>
      <c r="B3936" s="1">
        <v>44404.679039351853</v>
      </c>
      <c r="C3936" s="1">
        <v>44404.679537037038</v>
      </c>
      <c r="D3936">
        <v>0.70511662960052501</v>
      </c>
      <c r="E3936">
        <v>209451</v>
      </c>
      <c r="F3936">
        <v>281</v>
      </c>
      <c r="G3936" t="s">
        <v>44</v>
      </c>
      <c r="H3936" t="s">
        <v>30</v>
      </c>
      <c r="I3936">
        <f>tbl_Fact[[#This Row],[Duration]] / 60</f>
        <v>1.1751943826675416E-2</v>
      </c>
      <c r="J3936">
        <f>IF(OR(G3936="Run Time", G3936="CC (Changeover Cleaning)"), I3936, 0)</f>
        <v>0</v>
      </c>
      <c r="K3936">
        <f>IF(G3936&lt;&gt;"PM (Maintenance)", I3936, 0)</f>
        <v>1.1751943826675416E-2</v>
      </c>
      <c r="L3936" s="5">
        <f>MAX(tbl_Fact[[#This Row],[TotalBiscuitsMade]],tbl_Fact[[#This Row],[GoodMadeBiscuits]])</f>
        <v>209451</v>
      </c>
      <c r="M3936" s="5">
        <f>IF(tbl_Fact[[#This Row],[Operating_Hours]]&gt;0,tbl_Fact[[#This Row],[Operating_Hours]]*51840,0)</f>
        <v>0</v>
      </c>
    </row>
    <row r="3937" spans="1:13" hidden="1" x14ac:dyDescent="0.2">
      <c r="A3937" t="s">
        <v>12</v>
      </c>
      <c r="B3937" s="1">
        <v>44404.679537037038</v>
      </c>
      <c r="C3937" s="1">
        <v>44404.680289351854</v>
      </c>
      <c r="D3937">
        <v>1.08561658859253</v>
      </c>
      <c r="E3937">
        <v>209127</v>
      </c>
      <c r="F3937">
        <v>450</v>
      </c>
      <c r="G3937" t="s">
        <v>43</v>
      </c>
      <c r="H3937" t="s">
        <v>30</v>
      </c>
      <c r="I3937">
        <f>tbl_Fact[[#This Row],[Duration]] / 60</f>
        <v>1.80936098098755E-2</v>
      </c>
      <c r="J3937">
        <f>IF(OR(G3937="Run Time", G3937="CC (Changeover Cleaning)"), I3937, 0)</f>
        <v>1.80936098098755E-2</v>
      </c>
      <c r="K3937">
        <f>IF(G3937&lt;&gt;"PM (Maintenance)", I3937, 0)</f>
        <v>1.80936098098755E-2</v>
      </c>
      <c r="L3937" s="5">
        <f>MAX(tbl_Fact[[#This Row],[TotalBiscuitsMade]],tbl_Fact[[#This Row],[GoodMadeBiscuits]])</f>
        <v>209127</v>
      </c>
      <c r="M3937" s="5">
        <f>IF(tbl_Fact[[#This Row],[Operating_Hours]]&gt;0,tbl_Fact[[#This Row],[Operating_Hours]]*51840,0)</f>
        <v>937.97273254394588</v>
      </c>
    </row>
    <row r="3938" spans="1:13" hidden="1" x14ac:dyDescent="0.2">
      <c r="A3938" t="s">
        <v>14</v>
      </c>
      <c r="B3938" s="1">
        <v>44404.679537037038</v>
      </c>
      <c r="C3938" s="1">
        <v>44404.680150462962</v>
      </c>
      <c r="D3938">
        <v>0.89544999599456798</v>
      </c>
      <c r="E3938">
        <v>0</v>
      </c>
      <c r="F3938">
        <v>37</v>
      </c>
      <c r="G3938" t="s">
        <v>43</v>
      </c>
      <c r="H3938" t="s">
        <v>30</v>
      </c>
      <c r="I3938">
        <f>tbl_Fact[[#This Row],[Duration]] / 60</f>
        <v>1.4924166599909467E-2</v>
      </c>
      <c r="J3938">
        <f>IF(OR(G3938="Run Time", G3938="CC (Changeover Cleaning)"), I3938, 0)</f>
        <v>1.4924166599909467E-2</v>
      </c>
      <c r="K3938">
        <f>IF(G3938&lt;&gt;"PM (Maintenance)", I3938, 0)</f>
        <v>1.4924166599909467E-2</v>
      </c>
      <c r="L3938" s="5">
        <f>MAX(tbl_Fact[[#This Row],[TotalBiscuitsMade]],tbl_Fact[[#This Row],[GoodMadeBiscuits]])</f>
        <v>37</v>
      </c>
      <c r="M3938" s="5">
        <f>IF(tbl_Fact[[#This Row],[Operating_Hours]]&gt;0,tbl_Fact[[#This Row],[Operating_Hours]]*51840,0)</f>
        <v>773.66879653930675</v>
      </c>
    </row>
    <row r="3939" spans="1:13" hidden="1" x14ac:dyDescent="0.2">
      <c r="A3939" t="s">
        <v>14</v>
      </c>
      <c r="B3939" s="1">
        <v>44404.680150462962</v>
      </c>
      <c r="C3939" s="1">
        <v>44404.723541666666</v>
      </c>
      <c r="D3939">
        <v>62.474666595458999</v>
      </c>
      <c r="E3939">
        <v>0</v>
      </c>
      <c r="F3939">
        <v>434</v>
      </c>
      <c r="G3939" t="s">
        <v>44</v>
      </c>
      <c r="H3939" t="s">
        <v>30</v>
      </c>
      <c r="I3939">
        <f>tbl_Fact[[#This Row],[Duration]] / 60</f>
        <v>1.04124444325765</v>
      </c>
      <c r="J3939">
        <f>IF(OR(G3939="Run Time", G3939="CC (Changeover Cleaning)"), I3939, 0)</f>
        <v>0</v>
      </c>
      <c r="K3939">
        <f>IF(G3939&lt;&gt;"PM (Maintenance)", I3939, 0)</f>
        <v>1.04124444325765</v>
      </c>
      <c r="L3939" s="5">
        <f>MAX(tbl_Fact[[#This Row],[TotalBiscuitsMade]],tbl_Fact[[#This Row],[GoodMadeBiscuits]])</f>
        <v>434</v>
      </c>
      <c r="M3939" s="5">
        <f>IF(tbl_Fact[[#This Row],[Operating_Hours]]&gt;0,tbl_Fact[[#This Row],[Operating_Hours]]*51840,0)</f>
        <v>0</v>
      </c>
    </row>
    <row r="3940" spans="1:13" hidden="1" x14ac:dyDescent="0.2">
      <c r="A3940" t="s">
        <v>12</v>
      </c>
      <c r="B3940" s="1">
        <v>44404.680289351854</v>
      </c>
      <c r="C3940" s="1">
        <v>44404.680891203701</v>
      </c>
      <c r="D3940">
        <v>0.86916661262512196</v>
      </c>
      <c r="E3940">
        <v>210140</v>
      </c>
      <c r="F3940">
        <v>335</v>
      </c>
      <c r="G3940" t="s">
        <v>44</v>
      </c>
      <c r="H3940" t="s">
        <v>30</v>
      </c>
      <c r="I3940">
        <f>tbl_Fact[[#This Row],[Duration]] / 60</f>
        <v>1.44861102104187E-2</v>
      </c>
      <c r="J3940">
        <f>IF(OR(G3940="Run Time", G3940="CC (Changeover Cleaning)"), I3940, 0)</f>
        <v>0</v>
      </c>
      <c r="K3940">
        <f>IF(G3940&lt;&gt;"PM (Maintenance)", I3940, 0)</f>
        <v>1.44861102104187E-2</v>
      </c>
      <c r="L3940" s="5">
        <f>MAX(tbl_Fact[[#This Row],[TotalBiscuitsMade]],tbl_Fact[[#This Row],[GoodMadeBiscuits]])</f>
        <v>210140</v>
      </c>
      <c r="M3940" s="5">
        <f>IF(tbl_Fact[[#This Row],[Operating_Hours]]&gt;0,tbl_Fact[[#This Row],[Operating_Hours]]*51840,0)</f>
        <v>0</v>
      </c>
    </row>
    <row r="3941" spans="1:13" hidden="1" x14ac:dyDescent="0.2">
      <c r="A3941" t="s">
        <v>12</v>
      </c>
      <c r="B3941" s="1">
        <v>44404.680891203701</v>
      </c>
      <c r="C3941" s="1">
        <v>44404.681134259263</v>
      </c>
      <c r="D3941">
        <v>0.34538328647613498</v>
      </c>
      <c r="E3941">
        <v>209872</v>
      </c>
      <c r="F3941">
        <v>476</v>
      </c>
      <c r="G3941" t="s">
        <v>43</v>
      </c>
      <c r="H3941" t="s">
        <v>30</v>
      </c>
      <c r="I3941">
        <f>tbl_Fact[[#This Row],[Duration]] / 60</f>
        <v>5.7563881079355827E-3</v>
      </c>
      <c r="J3941">
        <f>IF(OR(G3941="Run Time", G3941="CC (Changeover Cleaning)"), I3941, 0)</f>
        <v>5.7563881079355827E-3</v>
      </c>
      <c r="K3941">
        <f>IF(G3941&lt;&gt;"PM (Maintenance)", I3941, 0)</f>
        <v>5.7563881079355827E-3</v>
      </c>
      <c r="L3941" s="5">
        <f>MAX(tbl_Fact[[#This Row],[TotalBiscuitsMade]],tbl_Fact[[#This Row],[GoodMadeBiscuits]])</f>
        <v>209872</v>
      </c>
      <c r="M3941" s="5">
        <f>IF(tbl_Fact[[#This Row],[Operating_Hours]]&gt;0,tbl_Fact[[#This Row],[Operating_Hours]]*51840,0)</f>
        <v>298.41115951538063</v>
      </c>
    </row>
    <row r="3942" spans="1:13" hidden="1" x14ac:dyDescent="0.2">
      <c r="A3942" t="s">
        <v>12</v>
      </c>
      <c r="B3942" s="1">
        <v>44404.681134259263</v>
      </c>
      <c r="C3942" s="1">
        <v>44404.683703703704</v>
      </c>
      <c r="D3942">
        <v>3.7097833156585698</v>
      </c>
      <c r="E3942">
        <v>213175</v>
      </c>
      <c r="F3942">
        <v>241</v>
      </c>
      <c r="G3942" t="s">
        <v>44</v>
      </c>
      <c r="H3942" t="s">
        <v>30</v>
      </c>
      <c r="I3942">
        <f>tbl_Fact[[#This Row],[Duration]] / 60</f>
        <v>6.1829721927642828E-2</v>
      </c>
      <c r="J3942">
        <f>IF(OR(G3942="Run Time", G3942="CC (Changeover Cleaning)"), I3942, 0)</f>
        <v>0</v>
      </c>
      <c r="K3942">
        <f>IF(G3942&lt;&gt;"PM (Maintenance)", I3942, 0)</f>
        <v>6.1829721927642828E-2</v>
      </c>
      <c r="L3942" s="5">
        <f>MAX(tbl_Fact[[#This Row],[TotalBiscuitsMade]],tbl_Fact[[#This Row],[GoodMadeBiscuits]])</f>
        <v>213175</v>
      </c>
      <c r="M3942" s="5">
        <f>IF(tbl_Fact[[#This Row],[Operating_Hours]]&gt;0,tbl_Fact[[#This Row],[Operating_Hours]]*51840,0)</f>
        <v>0</v>
      </c>
    </row>
    <row r="3943" spans="1:13" hidden="1" x14ac:dyDescent="0.2">
      <c r="A3943" t="s">
        <v>12</v>
      </c>
      <c r="B3943" s="1">
        <v>44404.683703703704</v>
      </c>
      <c r="C3943" s="1">
        <v>44404.691319444442</v>
      </c>
      <c r="D3943">
        <v>10.9715003967285</v>
      </c>
      <c r="E3943">
        <v>213243</v>
      </c>
      <c r="F3943">
        <v>154</v>
      </c>
      <c r="G3943" t="s">
        <v>43</v>
      </c>
      <c r="H3943" t="s">
        <v>30</v>
      </c>
      <c r="I3943">
        <f>tbl_Fact[[#This Row],[Duration]] / 60</f>
        <v>0.18285833994547498</v>
      </c>
      <c r="J3943">
        <f>IF(OR(G3943="Run Time", G3943="CC (Changeover Cleaning)"), I3943, 0)</f>
        <v>0.18285833994547498</v>
      </c>
      <c r="K3943">
        <f>IF(G3943&lt;&gt;"PM (Maintenance)", I3943, 0)</f>
        <v>0.18285833994547498</v>
      </c>
      <c r="L3943" s="5">
        <f>MAX(tbl_Fact[[#This Row],[TotalBiscuitsMade]],tbl_Fact[[#This Row],[GoodMadeBiscuits]])</f>
        <v>213243</v>
      </c>
      <c r="M3943" s="5">
        <f>IF(tbl_Fact[[#This Row],[Operating_Hours]]&gt;0,tbl_Fact[[#This Row],[Operating_Hours]]*51840,0)</f>
        <v>9479.3763427734229</v>
      </c>
    </row>
    <row r="3944" spans="1:13" hidden="1" x14ac:dyDescent="0.2">
      <c r="A3944" t="s">
        <v>5</v>
      </c>
      <c r="B3944" s="1">
        <v>44404.685370370367</v>
      </c>
      <c r="C3944" s="1">
        <v>44404.686076388891</v>
      </c>
      <c r="D3944">
        <v>1.0166666507720901</v>
      </c>
      <c r="E3944">
        <v>118747</v>
      </c>
      <c r="F3944">
        <v>119235</v>
      </c>
      <c r="G3944" t="s">
        <v>44</v>
      </c>
      <c r="H3944" t="s">
        <v>26</v>
      </c>
      <c r="I3944">
        <f>tbl_Fact[[#This Row],[Duration]] / 60</f>
        <v>1.6944444179534834E-2</v>
      </c>
      <c r="J3944">
        <f>IF(OR(G3944="Run Time", G3944="CC (Changeover Cleaning)"), I3944, 0)</f>
        <v>0</v>
      </c>
      <c r="K3944">
        <f>IF(G3944&lt;&gt;"PM (Maintenance)", I3944, 0)</f>
        <v>1.6944444179534834E-2</v>
      </c>
      <c r="L3944" s="5">
        <f>MAX(tbl_Fact[[#This Row],[TotalBiscuitsMade]],tbl_Fact[[#This Row],[GoodMadeBiscuits]])</f>
        <v>119235</v>
      </c>
      <c r="M3944" s="5">
        <f>IF(tbl_Fact[[#This Row],[Operating_Hours]]&gt;0,tbl_Fact[[#This Row],[Operating_Hours]]*51840,0)</f>
        <v>0</v>
      </c>
    </row>
    <row r="3945" spans="1:13" hidden="1" x14ac:dyDescent="0.2">
      <c r="A3945" t="s">
        <v>5</v>
      </c>
      <c r="B3945" s="1">
        <v>44404.686076388891</v>
      </c>
      <c r="C3945" s="1">
        <v>44404.686388888891</v>
      </c>
      <c r="D3945">
        <v>0.44999998807907099</v>
      </c>
      <c r="E3945">
        <v>119202</v>
      </c>
      <c r="F3945">
        <v>119589</v>
      </c>
      <c r="G3945" t="s">
        <v>43</v>
      </c>
      <c r="H3945" t="s">
        <v>26</v>
      </c>
      <c r="I3945">
        <f>tbl_Fact[[#This Row],[Duration]] / 60</f>
        <v>7.49999980131785E-3</v>
      </c>
      <c r="J3945">
        <f>IF(OR(G3945="Run Time", G3945="CC (Changeover Cleaning)"), I3945, 0)</f>
        <v>7.49999980131785E-3</v>
      </c>
      <c r="K3945">
        <f>IF(G3945&lt;&gt;"PM (Maintenance)", I3945, 0)</f>
        <v>7.49999980131785E-3</v>
      </c>
      <c r="L3945" s="5">
        <f>MAX(tbl_Fact[[#This Row],[TotalBiscuitsMade]],tbl_Fact[[#This Row],[GoodMadeBiscuits]])</f>
        <v>119589</v>
      </c>
      <c r="M3945" s="5">
        <f>IF(tbl_Fact[[#This Row],[Operating_Hours]]&gt;0,tbl_Fact[[#This Row],[Operating_Hours]]*51840,0)</f>
        <v>388.79998970031733</v>
      </c>
    </row>
    <row r="3946" spans="1:13" hidden="1" x14ac:dyDescent="0.2">
      <c r="A3946" t="s">
        <v>5</v>
      </c>
      <c r="B3946" s="1">
        <v>44404.686388888891</v>
      </c>
      <c r="C3946" s="1">
        <v>44404.690127314818</v>
      </c>
      <c r="D3946">
        <v>5.3833332061767596</v>
      </c>
      <c r="E3946">
        <v>122114</v>
      </c>
      <c r="F3946">
        <v>122485</v>
      </c>
      <c r="G3946" t="s">
        <v>44</v>
      </c>
      <c r="H3946" t="s">
        <v>26</v>
      </c>
      <c r="I3946">
        <f>tbl_Fact[[#This Row],[Duration]] / 60</f>
        <v>8.972222010294599E-2</v>
      </c>
      <c r="J3946">
        <f>IF(OR(G3946="Run Time", G3946="CC (Changeover Cleaning)"), I3946, 0)</f>
        <v>0</v>
      </c>
      <c r="K3946">
        <f>IF(G3946&lt;&gt;"PM (Maintenance)", I3946, 0)</f>
        <v>8.972222010294599E-2</v>
      </c>
      <c r="L3946" s="5">
        <f>MAX(tbl_Fact[[#This Row],[TotalBiscuitsMade]],tbl_Fact[[#This Row],[GoodMadeBiscuits]])</f>
        <v>122485</v>
      </c>
      <c r="M3946" s="5">
        <f>IF(tbl_Fact[[#This Row],[Operating_Hours]]&gt;0,tbl_Fact[[#This Row],[Operating_Hours]]*51840,0)</f>
        <v>0</v>
      </c>
    </row>
    <row r="3947" spans="1:13" hidden="1" x14ac:dyDescent="0.2">
      <c r="A3947" t="s">
        <v>5</v>
      </c>
      <c r="B3947" s="1">
        <v>44404.690127314818</v>
      </c>
      <c r="C3947" s="1">
        <v>44404.690567129626</v>
      </c>
      <c r="D3947">
        <v>0.63333332538604703</v>
      </c>
      <c r="E3947">
        <v>122193</v>
      </c>
      <c r="F3947">
        <v>122643</v>
      </c>
      <c r="G3947" t="s">
        <v>43</v>
      </c>
      <c r="H3947" t="s">
        <v>26</v>
      </c>
      <c r="I3947">
        <f>tbl_Fact[[#This Row],[Duration]] / 60</f>
        <v>1.0555555423100783E-2</v>
      </c>
      <c r="J3947">
        <f>IF(OR(G3947="Run Time", G3947="CC (Changeover Cleaning)"), I3947, 0)</f>
        <v>1.0555555423100783E-2</v>
      </c>
      <c r="K3947">
        <f>IF(G3947&lt;&gt;"PM (Maintenance)", I3947, 0)</f>
        <v>1.0555555423100783E-2</v>
      </c>
      <c r="L3947" s="5">
        <f>MAX(tbl_Fact[[#This Row],[TotalBiscuitsMade]],tbl_Fact[[#This Row],[GoodMadeBiscuits]])</f>
        <v>122643</v>
      </c>
      <c r="M3947" s="5">
        <f>IF(tbl_Fact[[#This Row],[Operating_Hours]]&gt;0,tbl_Fact[[#This Row],[Operating_Hours]]*51840,0)</f>
        <v>547.19999313354458</v>
      </c>
    </row>
    <row r="3948" spans="1:13" hidden="1" x14ac:dyDescent="0.2">
      <c r="A3948" t="s">
        <v>5</v>
      </c>
      <c r="B3948" s="1">
        <v>44404.690567129626</v>
      </c>
      <c r="C3948" s="1">
        <v>44404.691018518519</v>
      </c>
      <c r="D3948">
        <v>0.64999997615814198</v>
      </c>
      <c r="E3948">
        <v>122259</v>
      </c>
      <c r="F3948">
        <v>122837</v>
      </c>
      <c r="G3948" t="s">
        <v>44</v>
      </c>
      <c r="H3948" t="s">
        <v>26</v>
      </c>
      <c r="I3948">
        <f>tbl_Fact[[#This Row],[Duration]] / 60</f>
        <v>1.0833332935969033E-2</v>
      </c>
      <c r="J3948">
        <f>IF(OR(G3948="Run Time", G3948="CC (Changeover Cleaning)"), I3948, 0)</f>
        <v>0</v>
      </c>
      <c r="K3948">
        <f>IF(G3948&lt;&gt;"PM (Maintenance)", I3948, 0)</f>
        <v>1.0833332935969033E-2</v>
      </c>
      <c r="L3948" s="5">
        <f>MAX(tbl_Fact[[#This Row],[TotalBiscuitsMade]],tbl_Fact[[#This Row],[GoodMadeBiscuits]])</f>
        <v>122837</v>
      </c>
      <c r="M3948" s="5">
        <f>IF(tbl_Fact[[#This Row],[Operating_Hours]]&gt;0,tbl_Fact[[#This Row],[Operating_Hours]]*51840,0)</f>
        <v>0</v>
      </c>
    </row>
    <row r="3949" spans="1:13" hidden="1" x14ac:dyDescent="0.2">
      <c r="A3949" t="s">
        <v>5</v>
      </c>
      <c r="B3949" s="1">
        <v>44404.691018518519</v>
      </c>
      <c r="C3949" s="1">
        <v>44404.691944444443</v>
      </c>
      <c r="D3949">
        <v>1.3333333730697601</v>
      </c>
      <c r="E3949">
        <v>122445</v>
      </c>
      <c r="F3949">
        <v>122956</v>
      </c>
      <c r="G3949" t="s">
        <v>43</v>
      </c>
      <c r="H3949" t="s">
        <v>26</v>
      </c>
      <c r="I3949">
        <f>tbl_Fact[[#This Row],[Duration]] / 60</f>
        <v>2.2222222884496001E-2</v>
      </c>
      <c r="J3949">
        <f>IF(OR(G3949="Run Time", G3949="CC (Changeover Cleaning)"), I3949, 0)</f>
        <v>2.2222222884496001E-2</v>
      </c>
      <c r="K3949">
        <f>IF(G3949&lt;&gt;"PM (Maintenance)", I3949, 0)</f>
        <v>2.2222222884496001E-2</v>
      </c>
      <c r="L3949" s="5">
        <f>MAX(tbl_Fact[[#This Row],[TotalBiscuitsMade]],tbl_Fact[[#This Row],[GoodMadeBiscuits]])</f>
        <v>122956</v>
      </c>
      <c r="M3949" s="5">
        <f>IF(tbl_Fact[[#This Row],[Operating_Hours]]&gt;0,tbl_Fact[[#This Row],[Operating_Hours]]*51840,0)</f>
        <v>1152.0000343322727</v>
      </c>
    </row>
    <row r="3950" spans="1:13" hidden="1" x14ac:dyDescent="0.2">
      <c r="A3950" t="s">
        <v>12</v>
      </c>
      <c r="B3950" s="1">
        <v>44404.691319444442</v>
      </c>
      <c r="C3950" s="1">
        <v>44404.692071759258</v>
      </c>
      <c r="D3950">
        <v>1.0697666406631501</v>
      </c>
      <c r="E3950">
        <v>214019</v>
      </c>
      <c r="F3950">
        <v>236</v>
      </c>
      <c r="G3950" t="s">
        <v>44</v>
      </c>
      <c r="H3950" t="s">
        <v>30</v>
      </c>
      <c r="I3950">
        <f>tbl_Fact[[#This Row],[Duration]] / 60</f>
        <v>1.7829444011052503E-2</v>
      </c>
      <c r="J3950">
        <f>IF(OR(G3950="Run Time", G3950="CC (Changeover Cleaning)"), I3950, 0)</f>
        <v>0</v>
      </c>
      <c r="K3950">
        <f>IF(G3950&lt;&gt;"PM (Maintenance)", I3950, 0)</f>
        <v>1.7829444011052503E-2</v>
      </c>
      <c r="L3950" s="5">
        <f>MAX(tbl_Fact[[#This Row],[TotalBiscuitsMade]],tbl_Fact[[#This Row],[GoodMadeBiscuits]])</f>
        <v>214019</v>
      </c>
      <c r="M3950" s="5">
        <f>IF(tbl_Fact[[#This Row],[Operating_Hours]]&gt;0,tbl_Fact[[#This Row],[Operating_Hours]]*51840,0)</f>
        <v>0</v>
      </c>
    </row>
    <row r="3951" spans="1:13" hidden="1" x14ac:dyDescent="0.2">
      <c r="A3951" t="s">
        <v>5</v>
      </c>
      <c r="B3951" s="1">
        <v>44404.691944444443</v>
      </c>
      <c r="C3951" s="1">
        <v>44404.695844907408</v>
      </c>
      <c r="D3951">
        <v>5.6166667938232404</v>
      </c>
      <c r="E3951">
        <v>126184</v>
      </c>
      <c r="F3951">
        <v>126379</v>
      </c>
      <c r="G3951" t="s">
        <v>44</v>
      </c>
      <c r="H3951" t="s">
        <v>26</v>
      </c>
      <c r="I3951">
        <f>tbl_Fact[[#This Row],[Duration]] / 60</f>
        <v>9.3611113230387344E-2</v>
      </c>
      <c r="J3951">
        <f>IF(OR(G3951="Run Time", G3951="CC (Changeover Cleaning)"), I3951, 0)</f>
        <v>0</v>
      </c>
      <c r="K3951">
        <f>IF(G3951&lt;&gt;"PM (Maintenance)", I3951, 0)</f>
        <v>9.3611113230387344E-2</v>
      </c>
      <c r="L3951" s="5">
        <f>MAX(tbl_Fact[[#This Row],[TotalBiscuitsMade]],tbl_Fact[[#This Row],[GoodMadeBiscuits]])</f>
        <v>126379</v>
      </c>
      <c r="M3951" s="5">
        <f>IF(tbl_Fact[[#This Row],[Operating_Hours]]&gt;0,tbl_Fact[[#This Row],[Operating_Hours]]*51840,0)</f>
        <v>0</v>
      </c>
    </row>
    <row r="3952" spans="1:13" hidden="1" x14ac:dyDescent="0.2">
      <c r="A3952" t="s">
        <v>12</v>
      </c>
      <c r="B3952" s="1">
        <v>44404.692071759258</v>
      </c>
      <c r="C3952" s="1">
        <v>44404.692835648151</v>
      </c>
      <c r="D3952">
        <v>1.1145000457763701</v>
      </c>
      <c r="E3952">
        <v>214000</v>
      </c>
      <c r="F3952">
        <v>339</v>
      </c>
      <c r="G3952" t="s">
        <v>43</v>
      </c>
      <c r="H3952" t="s">
        <v>30</v>
      </c>
      <c r="I3952">
        <f>tbl_Fact[[#This Row],[Duration]] / 60</f>
        <v>1.8575000762939501E-2</v>
      </c>
      <c r="J3952">
        <f>IF(OR(G3952="Run Time", G3952="CC (Changeover Cleaning)"), I3952, 0)</f>
        <v>1.8575000762939501E-2</v>
      </c>
      <c r="K3952">
        <f>IF(G3952&lt;&gt;"PM (Maintenance)", I3952, 0)</f>
        <v>1.8575000762939501E-2</v>
      </c>
      <c r="L3952" s="5">
        <f>MAX(tbl_Fact[[#This Row],[TotalBiscuitsMade]],tbl_Fact[[#This Row],[GoodMadeBiscuits]])</f>
        <v>214000</v>
      </c>
      <c r="M3952" s="5">
        <f>IF(tbl_Fact[[#This Row],[Operating_Hours]]&gt;0,tbl_Fact[[#This Row],[Operating_Hours]]*51840,0)</f>
        <v>962.92803955078375</v>
      </c>
    </row>
    <row r="3953" spans="1:13" hidden="1" x14ac:dyDescent="0.2">
      <c r="A3953" t="s">
        <v>12</v>
      </c>
      <c r="B3953" s="1">
        <v>44404.692835648151</v>
      </c>
      <c r="C3953" s="1">
        <v>44404.69290509259</v>
      </c>
      <c r="D3953">
        <v>8.6233302950859098E-2</v>
      </c>
      <c r="E3953">
        <v>214225</v>
      </c>
      <c r="F3953">
        <v>128</v>
      </c>
      <c r="G3953" t="s">
        <v>44</v>
      </c>
      <c r="H3953" t="s">
        <v>30</v>
      </c>
      <c r="I3953">
        <f>tbl_Fact[[#This Row],[Duration]] / 60</f>
        <v>1.4372217158476516E-3</v>
      </c>
      <c r="J3953">
        <f>IF(OR(G3953="Run Time", G3953="CC (Changeover Cleaning)"), I3953, 0)</f>
        <v>0</v>
      </c>
      <c r="K3953">
        <f>IF(G3953&lt;&gt;"PM (Maintenance)", I3953, 0)</f>
        <v>1.4372217158476516E-3</v>
      </c>
      <c r="L3953" s="5">
        <f>MAX(tbl_Fact[[#This Row],[TotalBiscuitsMade]],tbl_Fact[[#This Row],[GoodMadeBiscuits]])</f>
        <v>214225</v>
      </c>
      <c r="M3953" s="5">
        <f>IF(tbl_Fact[[#This Row],[Operating_Hours]]&gt;0,tbl_Fact[[#This Row],[Operating_Hours]]*51840,0)</f>
        <v>0</v>
      </c>
    </row>
    <row r="3954" spans="1:13" hidden="1" x14ac:dyDescent="0.2">
      <c r="A3954" t="s">
        <v>12</v>
      </c>
      <c r="B3954" s="1">
        <v>44404.69290509259</v>
      </c>
      <c r="C3954" s="1">
        <v>44404.693240740744</v>
      </c>
      <c r="D3954">
        <v>0.48471659421920799</v>
      </c>
      <c r="E3954">
        <v>214139</v>
      </c>
      <c r="F3954">
        <v>273</v>
      </c>
      <c r="G3954" t="s">
        <v>43</v>
      </c>
      <c r="H3954" t="s">
        <v>30</v>
      </c>
      <c r="I3954">
        <f>tbl_Fact[[#This Row],[Duration]] / 60</f>
        <v>8.0786099036534668E-3</v>
      </c>
      <c r="J3954">
        <f>IF(OR(G3954="Run Time", G3954="CC (Changeover Cleaning)"), I3954, 0)</f>
        <v>8.0786099036534668E-3</v>
      </c>
      <c r="K3954">
        <f>IF(G3954&lt;&gt;"PM (Maintenance)", I3954, 0)</f>
        <v>8.0786099036534668E-3</v>
      </c>
      <c r="L3954" s="5">
        <f>MAX(tbl_Fact[[#This Row],[TotalBiscuitsMade]],tbl_Fact[[#This Row],[GoodMadeBiscuits]])</f>
        <v>214139</v>
      </c>
      <c r="M3954" s="5">
        <f>IF(tbl_Fact[[#This Row],[Operating_Hours]]&gt;0,tbl_Fact[[#This Row],[Operating_Hours]]*51840,0)</f>
        <v>418.79513740539574</v>
      </c>
    </row>
    <row r="3955" spans="1:13" hidden="1" x14ac:dyDescent="0.2">
      <c r="A3955" t="s">
        <v>12</v>
      </c>
      <c r="B3955" s="1">
        <v>44404.693240740744</v>
      </c>
      <c r="C3955" s="1">
        <v>44404.702708333331</v>
      </c>
      <c r="D3955">
        <v>13.640216827392599</v>
      </c>
      <c r="E3955">
        <v>225411</v>
      </c>
      <c r="F3955">
        <v>362</v>
      </c>
      <c r="G3955" t="s">
        <v>44</v>
      </c>
      <c r="H3955" t="s">
        <v>30</v>
      </c>
      <c r="I3955">
        <f>tbl_Fact[[#This Row],[Duration]] / 60</f>
        <v>0.22733694712320998</v>
      </c>
      <c r="J3955">
        <f>IF(OR(G3955="Run Time", G3955="CC (Changeover Cleaning)"), I3955, 0)</f>
        <v>0</v>
      </c>
      <c r="K3955">
        <f>IF(G3955&lt;&gt;"PM (Maintenance)", I3955, 0)</f>
        <v>0.22733694712320998</v>
      </c>
      <c r="L3955" s="5">
        <f>MAX(tbl_Fact[[#This Row],[TotalBiscuitsMade]],tbl_Fact[[#This Row],[GoodMadeBiscuits]])</f>
        <v>225411</v>
      </c>
      <c r="M3955" s="5">
        <f>IF(tbl_Fact[[#This Row],[Operating_Hours]]&gt;0,tbl_Fact[[#This Row],[Operating_Hours]]*51840,0)</f>
        <v>0</v>
      </c>
    </row>
    <row r="3956" spans="1:13" hidden="1" x14ac:dyDescent="0.2">
      <c r="A3956" t="s">
        <v>5</v>
      </c>
      <c r="B3956" s="1">
        <v>44404.695844907408</v>
      </c>
      <c r="C3956" s="1">
        <v>44404.697476851848</v>
      </c>
      <c r="D3956">
        <v>2.3499999046325701</v>
      </c>
      <c r="E3956">
        <v>126262</v>
      </c>
      <c r="F3956">
        <v>126524</v>
      </c>
      <c r="G3956" t="s">
        <v>43</v>
      </c>
      <c r="H3956" t="s">
        <v>26</v>
      </c>
      <c r="I3956">
        <f>tbl_Fact[[#This Row],[Duration]] / 60</f>
        <v>3.9166665077209499E-2</v>
      </c>
      <c r="J3956">
        <f>IF(OR(G3956="Run Time", G3956="CC (Changeover Cleaning)"), I3956, 0)</f>
        <v>3.9166665077209499E-2</v>
      </c>
      <c r="K3956">
        <f>IF(G3956&lt;&gt;"PM (Maintenance)", I3956, 0)</f>
        <v>3.9166665077209499E-2</v>
      </c>
      <c r="L3956" s="5">
        <f>MAX(tbl_Fact[[#This Row],[TotalBiscuitsMade]],tbl_Fact[[#This Row],[GoodMadeBiscuits]])</f>
        <v>126524</v>
      </c>
      <c r="M3956" s="5">
        <f>IF(tbl_Fact[[#This Row],[Operating_Hours]]&gt;0,tbl_Fact[[#This Row],[Operating_Hours]]*51840,0)</f>
        <v>2030.3999176025404</v>
      </c>
    </row>
    <row r="3957" spans="1:13" hidden="1" x14ac:dyDescent="0.2">
      <c r="A3957" t="s">
        <v>5</v>
      </c>
      <c r="B3957" s="1">
        <v>44404.697476851848</v>
      </c>
      <c r="C3957" s="1">
        <v>44404.702013888891</v>
      </c>
      <c r="D3957">
        <v>6.5333333015441903</v>
      </c>
      <c r="E3957">
        <v>130326</v>
      </c>
      <c r="F3957">
        <v>131047</v>
      </c>
      <c r="G3957" t="s">
        <v>44</v>
      </c>
      <c r="H3957" t="s">
        <v>26</v>
      </c>
      <c r="I3957">
        <f>tbl_Fact[[#This Row],[Duration]] / 60</f>
        <v>0.10888888835906983</v>
      </c>
      <c r="J3957">
        <f>IF(OR(G3957="Run Time", G3957="CC (Changeover Cleaning)"), I3957, 0)</f>
        <v>0</v>
      </c>
      <c r="K3957">
        <f>IF(G3957&lt;&gt;"PM (Maintenance)", I3957, 0)</f>
        <v>0.10888888835906983</v>
      </c>
      <c r="L3957" s="5">
        <f>MAX(tbl_Fact[[#This Row],[TotalBiscuitsMade]],tbl_Fact[[#This Row],[GoodMadeBiscuits]])</f>
        <v>131047</v>
      </c>
      <c r="M3957" s="5">
        <f>IF(tbl_Fact[[#This Row],[Operating_Hours]]&gt;0,tbl_Fact[[#This Row],[Operating_Hours]]*51840,0)</f>
        <v>0</v>
      </c>
    </row>
    <row r="3958" spans="1:13" hidden="1" x14ac:dyDescent="0.2">
      <c r="A3958" t="s">
        <v>5</v>
      </c>
      <c r="B3958" s="1">
        <v>44404.702013888891</v>
      </c>
      <c r="C3958" s="1">
        <v>44404.708564814813</v>
      </c>
      <c r="D3958">
        <v>9.4333333969116193</v>
      </c>
      <c r="E3958">
        <v>130497</v>
      </c>
      <c r="F3958">
        <v>131172</v>
      </c>
      <c r="G3958" t="s">
        <v>43</v>
      </c>
      <c r="H3958" t="s">
        <v>26</v>
      </c>
      <c r="I3958">
        <f>tbl_Fact[[#This Row],[Duration]] / 60</f>
        <v>0.15722222328186033</v>
      </c>
      <c r="J3958">
        <f>IF(OR(G3958="Run Time", G3958="CC (Changeover Cleaning)"), I3958, 0)</f>
        <v>0.15722222328186033</v>
      </c>
      <c r="K3958">
        <f>IF(G3958&lt;&gt;"PM (Maintenance)", I3958, 0)</f>
        <v>0.15722222328186033</v>
      </c>
      <c r="L3958" s="5">
        <f>MAX(tbl_Fact[[#This Row],[TotalBiscuitsMade]],tbl_Fact[[#This Row],[GoodMadeBiscuits]])</f>
        <v>131172</v>
      </c>
      <c r="M3958" s="5">
        <f>IF(tbl_Fact[[#This Row],[Operating_Hours]]&gt;0,tbl_Fact[[#This Row],[Operating_Hours]]*51840,0)</f>
        <v>8150.4000549316397</v>
      </c>
    </row>
    <row r="3959" spans="1:13" hidden="1" x14ac:dyDescent="0.2">
      <c r="A3959" t="s">
        <v>12</v>
      </c>
      <c r="B3959" s="1">
        <v>44404.702708333331</v>
      </c>
      <c r="C3959" s="1">
        <v>44404.711388888885</v>
      </c>
      <c r="D3959">
        <v>12.501783370971699</v>
      </c>
      <c r="E3959">
        <v>225196</v>
      </c>
      <c r="F3959">
        <v>168</v>
      </c>
      <c r="G3959" t="s">
        <v>43</v>
      </c>
      <c r="H3959" t="s">
        <v>30</v>
      </c>
      <c r="I3959">
        <f>tbl_Fact[[#This Row],[Duration]] / 60</f>
        <v>0.20836305618286166</v>
      </c>
      <c r="J3959">
        <f>IF(OR(G3959="Run Time", G3959="CC (Changeover Cleaning)"), I3959, 0)</f>
        <v>0.20836305618286166</v>
      </c>
      <c r="K3959">
        <f>IF(G3959&lt;&gt;"PM (Maintenance)", I3959, 0)</f>
        <v>0.20836305618286166</v>
      </c>
      <c r="L3959" s="5">
        <f>MAX(tbl_Fact[[#This Row],[TotalBiscuitsMade]],tbl_Fact[[#This Row],[GoodMadeBiscuits]])</f>
        <v>225196</v>
      </c>
      <c r="M3959" s="5">
        <f>IF(tbl_Fact[[#This Row],[Operating_Hours]]&gt;0,tbl_Fact[[#This Row],[Operating_Hours]]*51840,0)</f>
        <v>10801.540832519548</v>
      </c>
    </row>
    <row r="3960" spans="1:13" hidden="1" x14ac:dyDescent="0.2">
      <c r="A3960" t="s">
        <v>5</v>
      </c>
      <c r="B3960" s="1">
        <v>44404.708564814813</v>
      </c>
      <c r="C3960" s="1">
        <v>44404.751215277778</v>
      </c>
      <c r="D3960">
        <v>61.416667938232401</v>
      </c>
      <c r="E3960">
        <v>173834</v>
      </c>
      <c r="F3960">
        <v>174449</v>
      </c>
      <c r="G3960" t="s">
        <v>44</v>
      </c>
      <c r="H3960" t="s">
        <v>26</v>
      </c>
      <c r="I3960">
        <f>tbl_Fact[[#This Row],[Duration]] / 60</f>
        <v>1.0236111323038732</v>
      </c>
      <c r="J3960">
        <f>IF(OR(G3960="Run Time", G3960="CC (Changeover Cleaning)"), I3960, 0)</f>
        <v>0</v>
      </c>
      <c r="K3960">
        <f>IF(G3960&lt;&gt;"PM (Maintenance)", I3960, 0)</f>
        <v>1.0236111323038732</v>
      </c>
      <c r="L3960" s="5">
        <f>MAX(tbl_Fact[[#This Row],[TotalBiscuitsMade]],tbl_Fact[[#This Row],[GoodMadeBiscuits]])</f>
        <v>174449</v>
      </c>
      <c r="M3960" s="5">
        <f>IF(tbl_Fact[[#This Row],[Operating_Hours]]&gt;0,tbl_Fact[[#This Row],[Operating_Hours]]*51840,0)</f>
        <v>0</v>
      </c>
    </row>
    <row r="3961" spans="1:13" hidden="1" x14ac:dyDescent="0.2">
      <c r="A3961" t="s">
        <v>12</v>
      </c>
      <c r="B3961" s="1">
        <v>44404.711388888885</v>
      </c>
      <c r="C3961" s="1">
        <v>44404.711736111109</v>
      </c>
      <c r="D3961">
        <v>0.489883303642273</v>
      </c>
      <c r="E3961">
        <v>225625</v>
      </c>
      <c r="F3961">
        <v>259</v>
      </c>
      <c r="G3961" t="s">
        <v>44</v>
      </c>
      <c r="H3961" t="s">
        <v>30</v>
      </c>
      <c r="I3961">
        <f>tbl_Fact[[#This Row],[Duration]] / 60</f>
        <v>8.1647217273712169E-3</v>
      </c>
      <c r="J3961">
        <f>IF(OR(G3961="Run Time", G3961="CC (Changeover Cleaning)"), I3961, 0)</f>
        <v>0</v>
      </c>
      <c r="K3961">
        <f>IF(G3961&lt;&gt;"PM (Maintenance)", I3961, 0)</f>
        <v>8.1647217273712169E-3</v>
      </c>
      <c r="L3961" s="5">
        <f>MAX(tbl_Fact[[#This Row],[TotalBiscuitsMade]],tbl_Fact[[#This Row],[GoodMadeBiscuits]])</f>
        <v>225625</v>
      </c>
      <c r="M3961" s="5">
        <f>IF(tbl_Fact[[#This Row],[Operating_Hours]]&gt;0,tbl_Fact[[#This Row],[Operating_Hours]]*51840,0)</f>
        <v>0</v>
      </c>
    </row>
    <row r="3962" spans="1:13" hidden="1" x14ac:dyDescent="0.2">
      <c r="A3962" t="s">
        <v>12</v>
      </c>
      <c r="B3962" s="1">
        <v>44404.711736111109</v>
      </c>
      <c r="C3962" s="1">
        <v>44404.712013888886</v>
      </c>
      <c r="D3962">
        <v>0.40478330850601202</v>
      </c>
      <c r="E3962">
        <v>225777</v>
      </c>
      <c r="F3962">
        <v>413</v>
      </c>
      <c r="G3962" t="s">
        <v>43</v>
      </c>
      <c r="H3962" t="s">
        <v>30</v>
      </c>
      <c r="I3962">
        <f>tbl_Fact[[#This Row],[Duration]] / 60</f>
        <v>6.7463884751002004E-3</v>
      </c>
      <c r="J3962">
        <f>IF(OR(G3962="Run Time", G3962="CC (Changeover Cleaning)"), I3962, 0)</f>
        <v>6.7463884751002004E-3</v>
      </c>
      <c r="K3962">
        <f>IF(G3962&lt;&gt;"PM (Maintenance)", I3962, 0)</f>
        <v>6.7463884751002004E-3</v>
      </c>
      <c r="L3962" s="5">
        <f>MAX(tbl_Fact[[#This Row],[TotalBiscuitsMade]],tbl_Fact[[#This Row],[GoodMadeBiscuits]])</f>
        <v>225777</v>
      </c>
      <c r="M3962" s="5">
        <f>IF(tbl_Fact[[#This Row],[Operating_Hours]]&gt;0,tbl_Fact[[#This Row],[Operating_Hours]]*51840,0)</f>
        <v>349.73277854919439</v>
      </c>
    </row>
    <row r="3963" spans="1:13" hidden="1" x14ac:dyDescent="0.2">
      <c r="A3963" t="s">
        <v>12</v>
      </c>
      <c r="B3963" s="1">
        <v>44404.712013888886</v>
      </c>
      <c r="C3963" s="1">
        <v>44404.71802083333</v>
      </c>
      <c r="D3963">
        <v>8.6453332901000994</v>
      </c>
      <c r="E3963">
        <v>232889</v>
      </c>
      <c r="F3963">
        <v>35</v>
      </c>
      <c r="G3963" t="s">
        <v>44</v>
      </c>
      <c r="H3963" t="s">
        <v>30</v>
      </c>
      <c r="I3963">
        <f>tbl_Fact[[#This Row],[Duration]] / 60</f>
        <v>0.14408888816833498</v>
      </c>
      <c r="J3963">
        <f>IF(OR(G3963="Run Time", G3963="CC (Changeover Cleaning)"), I3963, 0)</f>
        <v>0</v>
      </c>
      <c r="K3963">
        <f>IF(G3963&lt;&gt;"PM (Maintenance)", I3963, 0)</f>
        <v>0.14408888816833498</v>
      </c>
      <c r="L3963" s="5">
        <f>MAX(tbl_Fact[[#This Row],[TotalBiscuitsMade]],tbl_Fact[[#This Row],[GoodMadeBiscuits]])</f>
        <v>232889</v>
      </c>
      <c r="M3963" s="5">
        <f>IF(tbl_Fact[[#This Row],[Operating_Hours]]&gt;0,tbl_Fact[[#This Row],[Operating_Hours]]*51840,0)</f>
        <v>0</v>
      </c>
    </row>
    <row r="3964" spans="1:13" hidden="1" x14ac:dyDescent="0.2">
      <c r="A3964" t="s">
        <v>12</v>
      </c>
      <c r="B3964" s="1">
        <v>44404.71802083333</v>
      </c>
      <c r="C3964" s="1">
        <v>44404.718564814815</v>
      </c>
      <c r="D3964">
        <v>0.79600000381469704</v>
      </c>
      <c r="E3964">
        <v>232813</v>
      </c>
      <c r="F3964">
        <v>415</v>
      </c>
      <c r="G3964" t="s">
        <v>43</v>
      </c>
      <c r="H3964" t="s">
        <v>30</v>
      </c>
      <c r="I3964">
        <f>tbl_Fact[[#This Row],[Duration]] / 60</f>
        <v>1.3266666730244951E-2</v>
      </c>
      <c r="J3964">
        <f>IF(OR(G3964="Run Time", G3964="CC (Changeover Cleaning)"), I3964, 0)</f>
        <v>1.3266666730244951E-2</v>
      </c>
      <c r="K3964">
        <f>IF(G3964&lt;&gt;"PM (Maintenance)", I3964, 0)</f>
        <v>1.3266666730244951E-2</v>
      </c>
      <c r="L3964" s="5">
        <f>MAX(tbl_Fact[[#This Row],[TotalBiscuitsMade]],tbl_Fact[[#This Row],[GoodMadeBiscuits]])</f>
        <v>232813</v>
      </c>
      <c r="M3964" s="5">
        <f>IF(tbl_Fact[[#This Row],[Operating_Hours]]&gt;0,tbl_Fact[[#This Row],[Operating_Hours]]*51840,0)</f>
        <v>687.74400329589832</v>
      </c>
    </row>
    <row r="3965" spans="1:13" hidden="1" x14ac:dyDescent="0.2">
      <c r="A3965" t="s">
        <v>12</v>
      </c>
      <c r="B3965" s="1">
        <v>44404.718564814815</v>
      </c>
      <c r="C3965" s="1">
        <v>44404.723541666666</v>
      </c>
      <c r="D3965">
        <v>7.1596164703369096</v>
      </c>
      <c r="E3965">
        <v>238822</v>
      </c>
      <c r="F3965">
        <v>102</v>
      </c>
      <c r="G3965" t="s">
        <v>44</v>
      </c>
      <c r="H3965" t="s">
        <v>30</v>
      </c>
      <c r="I3965">
        <f>tbl_Fact[[#This Row],[Duration]] / 60</f>
        <v>0.11932694117228183</v>
      </c>
      <c r="J3965">
        <f>IF(OR(G3965="Run Time", G3965="CC (Changeover Cleaning)"), I3965, 0)</f>
        <v>0</v>
      </c>
      <c r="K3965">
        <f>IF(G3965&lt;&gt;"PM (Maintenance)", I3965, 0)</f>
        <v>0.11932694117228183</v>
      </c>
      <c r="L3965" s="5">
        <f>MAX(tbl_Fact[[#This Row],[TotalBiscuitsMade]],tbl_Fact[[#This Row],[GoodMadeBiscuits]])</f>
        <v>238822</v>
      </c>
      <c r="M3965" s="5">
        <f>IF(tbl_Fact[[#This Row],[Operating_Hours]]&gt;0,tbl_Fact[[#This Row],[Operating_Hours]]*51840,0)</f>
        <v>0</v>
      </c>
    </row>
    <row r="3966" spans="1:13" hidden="1" x14ac:dyDescent="0.2">
      <c r="A3966" t="s">
        <v>14</v>
      </c>
      <c r="B3966" s="1">
        <v>44404.723541666666</v>
      </c>
      <c r="C3966" s="1">
        <v>44404.72446759259</v>
      </c>
      <c r="D3966">
        <v>1.34476661682129</v>
      </c>
      <c r="E3966">
        <v>0</v>
      </c>
      <c r="F3966">
        <v>139</v>
      </c>
      <c r="G3966" t="s">
        <v>43</v>
      </c>
      <c r="H3966" t="s">
        <v>30</v>
      </c>
      <c r="I3966">
        <f>tbl_Fact[[#This Row],[Duration]] / 60</f>
        <v>2.2412776947021498E-2</v>
      </c>
      <c r="J3966">
        <f>IF(OR(G3966="Run Time", G3966="CC (Changeover Cleaning)"), I3966, 0)</f>
        <v>2.2412776947021498E-2</v>
      </c>
      <c r="K3966">
        <f>IF(G3966&lt;&gt;"PM (Maintenance)", I3966, 0)</f>
        <v>2.2412776947021498E-2</v>
      </c>
      <c r="L3966" s="5">
        <f>MAX(tbl_Fact[[#This Row],[TotalBiscuitsMade]],tbl_Fact[[#This Row],[GoodMadeBiscuits]])</f>
        <v>139</v>
      </c>
      <c r="M3966" s="5">
        <f>IF(tbl_Fact[[#This Row],[Operating_Hours]]&gt;0,tbl_Fact[[#This Row],[Operating_Hours]]*51840,0)</f>
        <v>1161.8783569335944</v>
      </c>
    </row>
    <row r="3967" spans="1:13" hidden="1" x14ac:dyDescent="0.2">
      <c r="A3967" t="s">
        <v>12</v>
      </c>
      <c r="B3967" s="1">
        <v>44404.723541666666</v>
      </c>
      <c r="C3967" s="1">
        <v>44404.724872685183</v>
      </c>
      <c r="D3967">
        <v>1.9099999666214</v>
      </c>
      <c r="E3967">
        <v>238987</v>
      </c>
      <c r="F3967">
        <v>332</v>
      </c>
      <c r="G3967" t="s">
        <v>43</v>
      </c>
      <c r="H3967" t="s">
        <v>30</v>
      </c>
      <c r="I3967">
        <f>tbl_Fact[[#This Row],[Duration]] / 60</f>
        <v>3.1833332777023333E-2</v>
      </c>
      <c r="J3967">
        <f>IF(OR(G3967="Run Time", G3967="CC (Changeover Cleaning)"), I3967, 0)</f>
        <v>3.1833332777023333E-2</v>
      </c>
      <c r="K3967">
        <f>IF(G3967&lt;&gt;"PM (Maintenance)", I3967, 0)</f>
        <v>3.1833332777023333E-2</v>
      </c>
      <c r="L3967" s="5">
        <f>MAX(tbl_Fact[[#This Row],[TotalBiscuitsMade]],tbl_Fact[[#This Row],[GoodMadeBiscuits]])</f>
        <v>238987</v>
      </c>
      <c r="M3967" s="5">
        <f>IF(tbl_Fact[[#This Row],[Operating_Hours]]&gt;0,tbl_Fact[[#This Row],[Operating_Hours]]*51840,0)</f>
        <v>1650.2399711608896</v>
      </c>
    </row>
    <row r="3968" spans="1:13" hidden="1" x14ac:dyDescent="0.2">
      <c r="A3968" t="s">
        <v>14</v>
      </c>
      <c r="B3968" s="1">
        <v>44404.72446759259</v>
      </c>
      <c r="C3968" s="1">
        <v>44404.736238425925</v>
      </c>
      <c r="D3968">
        <v>16.941116333007798</v>
      </c>
      <c r="E3968">
        <v>0</v>
      </c>
      <c r="F3968">
        <v>425</v>
      </c>
      <c r="G3968" t="s">
        <v>44</v>
      </c>
      <c r="H3968" t="s">
        <v>30</v>
      </c>
      <c r="I3968">
        <f>tbl_Fact[[#This Row],[Duration]] / 60</f>
        <v>0.28235193888346333</v>
      </c>
      <c r="J3968">
        <f>IF(OR(G3968="Run Time", G3968="CC (Changeover Cleaning)"), I3968, 0)</f>
        <v>0</v>
      </c>
      <c r="K3968">
        <f>IF(G3968&lt;&gt;"PM (Maintenance)", I3968, 0)</f>
        <v>0.28235193888346333</v>
      </c>
      <c r="L3968" s="5">
        <f>MAX(tbl_Fact[[#This Row],[TotalBiscuitsMade]],tbl_Fact[[#This Row],[GoodMadeBiscuits]])</f>
        <v>425</v>
      </c>
      <c r="M3968" s="5">
        <f>IF(tbl_Fact[[#This Row],[Operating_Hours]]&gt;0,tbl_Fact[[#This Row],[Operating_Hours]]*51840,0)</f>
        <v>0</v>
      </c>
    </row>
    <row r="3969" spans="1:13" hidden="1" x14ac:dyDescent="0.2">
      <c r="A3969" t="s">
        <v>12</v>
      </c>
      <c r="B3969" s="1">
        <v>44404.724872685183</v>
      </c>
      <c r="C3969" s="1">
        <v>44404.736238425925</v>
      </c>
      <c r="D3969">
        <v>16.371717453002901</v>
      </c>
      <c r="E3969">
        <v>252180</v>
      </c>
      <c r="F3969">
        <v>473</v>
      </c>
      <c r="G3969" t="s">
        <v>44</v>
      </c>
      <c r="H3969" t="s">
        <v>30</v>
      </c>
      <c r="I3969">
        <f>tbl_Fact[[#This Row],[Duration]] / 60</f>
        <v>0.27286195755004833</v>
      </c>
      <c r="J3969">
        <f>IF(OR(G3969="Run Time", G3969="CC (Changeover Cleaning)"), I3969, 0)</f>
        <v>0</v>
      </c>
      <c r="K3969">
        <f>IF(G3969&lt;&gt;"PM (Maintenance)", I3969, 0)</f>
        <v>0.27286195755004833</v>
      </c>
      <c r="L3969" s="5">
        <f>MAX(tbl_Fact[[#This Row],[TotalBiscuitsMade]],tbl_Fact[[#This Row],[GoodMadeBiscuits]])</f>
        <v>252180</v>
      </c>
      <c r="M3969" s="5">
        <f>IF(tbl_Fact[[#This Row],[Operating_Hours]]&gt;0,tbl_Fact[[#This Row],[Operating_Hours]]*51840,0)</f>
        <v>0</v>
      </c>
    </row>
    <row r="3970" spans="1:13" hidden="1" x14ac:dyDescent="0.2">
      <c r="A3970" t="s">
        <v>12</v>
      </c>
      <c r="B3970" s="1">
        <v>44404.736238425925</v>
      </c>
      <c r="C3970" s="1">
        <v>44404.736527777779</v>
      </c>
      <c r="D3970">
        <v>0.41571658849716198</v>
      </c>
      <c r="E3970">
        <v>252037</v>
      </c>
      <c r="F3970">
        <v>338</v>
      </c>
      <c r="G3970" t="s">
        <v>43</v>
      </c>
      <c r="H3970" t="s">
        <v>30</v>
      </c>
      <c r="I3970">
        <f>tbl_Fact[[#This Row],[Duration]] / 60</f>
        <v>6.9286098082860332E-3</v>
      </c>
      <c r="J3970">
        <f>IF(OR(G3970="Run Time", G3970="CC (Changeover Cleaning)"), I3970, 0)</f>
        <v>6.9286098082860332E-3</v>
      </c>
      <c r="K3970">
        <f>IF(G3970&lt;&gt;"PM (Maintenance)", I3970, 0)</f>
        <v>6.9286098082860332E-3</v>
      </c>
      <c r="L3970" s="5">
        <f>MAX(tbl_Fact[[#This Row],[TotalBiscuitsMade]],tbl_Fact[[#This Row],[GoodMadeBiscuits]])</f>
        <v>252037</v>
      </c>
      <c r="M3970" s="5">
        <f>IF(tbl_Fact[[#This Row],[Operating_Hours]]&gt;0,tbl_Fact[[#This Row],[Operating_Hours]]*51840,0)</f>
        <v>359.17913246154797</v>
      </c>
    </row>
    <row r="3971" spans="1:13" hidden="1" x14ac:dyDescent="0.2">
      <c r="A3971" t="s">
        <v>14</v>
      </c>
      <c r="B3971" s="1">
        <v>44404.736238425925</v>
      </c>
      <c r="C3971" s="1">
        <v>44404.736446759256</v>
      </c>
      <c r="D3971">
        <v>0.29483330249786399</v>
      </c>
      <c r="E3971">
        <v>0</v>
      </c>
      <c r="F3971">
        <v>431</v>
      </c>
      <c r="G3971" t="s">
        <v>43</v>
      </c>
      <c r="H3971" t="s">
        <v>30</v>
      </c>
      <c r="I3971">
        <f>tbl_Fact[[#This Row],[Duration]] / 60</f>
        <v>4.9138883749643997E-3</v>
      </c>
      <c r="J3971">
        <f>IF(OR(G3971="Run Time", G3971="CC (Changeover Cleaning)"), I3971, 0)</f>
        <v>4.9138883749643997E-3</v>
      </c>
      <c r="K3971">
        <f>IF(G3971&lt;&gt;"PM (Maintenance)", I3971, 0)</f>
        <v>4.9138883749643997E-3</v>
      </c>
      <c r="L3971" s="5">
        <f>MAX(tbl_Fact[[#This Row],[TotalBiscuitsMade]],tbl_Fact[[#This Row],[GoodMadeBiscuits]])</f>
        <v>431</v>
      </c>
      <c r="M3971" s="5">
        <f>IF(tbl_Fact[[#This Row],[Operating_Hours]]&gt;0,tbl_Fact[[#This Row],[Operating_Hours]]*51840,0)</f>
        <v>254.7359733581545</v>
      </c>
    </row>
    <row r="3972" spans="1:13" hidden="1" x14ac:dyDescent="0.2">
      <c r="A3972" t="s">
        <v>14</v>
      </c>
      <c r="B3972" s="1">
        <v>44404.736446759256</v>
      </c>
      <c r="C3972" s="1">
        <v>44404.756724537037</v>
      </c>
      <c r="D3972">
        <v>29.2126159667969</v>
      </c>
      <c r="E3972">
        <v>0</v>
      </c>
      <c r="F3972">
        <v>262</v>
      </c>
      <c r="G3972" t="s">
        <v>44</v>
      </c>
      <c r="H3972" t="s">
        <v>30</v>
      </c>
      <c r="I3972">
        <f>tbl_Fact[[#This Row],[Duration]] / 60</f>
        <v>0.48687693277994831</v>
      </c>
      <c r="J3972">
        <f>IF(OR(G3972="Run Time", G3972="CC (Changeover Cleaning)"), I3972, 0)</f>
        <v>0</v>
      </c>
      <c r="K3972">
        <f>IF(G3972&lt;&gt;"PM (Maintenance)", I3972, 0)</f>
        <v>0.48687693277994831</v>
      </c>
      <c r="L3972" s="5">
        <f>MAX(tbl_Fact[[#This Row],[TotalBiscuitsMade]],tbl_Fact[[#This Row],[GoodMadeBiscuits]])</f>
        <v>262</v>
      </c>
      <c r="M3972" s="5">
        <f>IF(tbl_Fact[[#This Row],[Operating_Hours]]&gt;0,tbl_Fact[[#This Row],[Operating_Hours]]*51840,0)</f>
        <v>0</v>
      </c>
    </row>
    <row r="3973" spans="1:13" hidden="1" x14ac:dyDescent="0.2">
      <c r="A3973" t="s">
        <v>12</v>
      </c>
      <c r="B3973" s="1">
        <v>44404.736527777779</v>
      </c>
      <c r="C3973" s="1">
        <v>44404.750787037039</v>
      </c>
      <c r="D3973">
        <v>20.5359992980957</v>
      </c>
      <c r="E3973">
        <v>269051</v>
      </c>
      <c r="F3973">
        <v>140</v>
      </c>
      <c r="G3973" t="s">
        <v>44</v>
      </c>
      <c r="H3973" t="s">
        <v>30</v>
      </c>
      <c r="I3973">
        <f>tbl_Fact[[#This Row],[Duration]] / 60</f>
        <v>0.34226665496826164</v>
      </c>
      <c r="J3973">
        <f>IF(OR(G3973="Run Time", G3973="CC (Changeover Cleaning)"), I3973, 0)</f>
        <v>0</v>
      </c>
      <c r="K3973">
        <f>IF(G3973&lt;&gt;"PM (Maintenance)", I3973, 0)</f>
        <v>0.34226665496826164</v>
      </c>
      <c r="L3973" s="5">
        <f>MAX(tbl_Fact[[#This Row],[TotalBiscuitsMade]],tbl_Fact[[#This Row],[GoodMadeBiscuits]])</f>
        <v>269051</v>
      </c>
      <c r="M3973" s="5">
        <f>IF(tbl_Fact[[#This Row],[Operating_Hours]]&gt;0,tbl_Fact[[#This Row],[Operating_Hours]]*51840,0)</f>
        <v>0</v>
      </c>
    </row>
    <row r="3974" spans="1:13" hidden="1" x14ac:dyDescent="0.2">
      <c r="A3974" t="s">
        <v>11</v>
      </c>
      <c r="B3974" s="1">
        <v>44404.740312499998</v>
      </c>
      <c r="C3974" s="1">
        <v>44404.740787037037</v>
      </c>
      <c r="D3974">
        <v>0.676433324813843</v>
      </c>
      <c r="E3974">
        <v>0</v>
      </c>
      <c r="F3974">
        <v>410</v>
      </c>
      <c r="G3974" t="s">
        <v>43</v>
      </c>
      <c r="H3974" t="s">
        <v>26</v>
      </c>
      <c r="I3974">
        <f>tbl_Fact[[#This Row],[Duration]] / 60</f>
        <v>1.1273888746897383E-2</v>
      </c>
      <c r="J3974">
        <f>IF(OR(G3974="Run Time", G3974="CC (Changeover Cleaning)"), I3974, 0)</f>
        <v>1.1273888746897383E-2</v>
      </c>
      <c r="K3974">
        <f>IF(G3974&lt;&gt;"PM (Maintenance)", I3974, 0)</f>
        <v>1.1273888746897383E-2</v>
      </c>
      <c r="L3974" s="5">
        <f>MAX(tbl_Fact[[#This Row],[TotalBiscuitsMade]],tbl_Fact[[#This Row],[GoodMadeBiscuits]])</f>
        <v>410</v>
      </c>
      <c r="M3974" s="5">
        <f>IF(tbl_Fact[[#This Row],[Operating_Hours]]&gt;0,tbl_Fact[[#This Row],[Operating_Hours]]*51840,0)</f>
        <v>584.43839263916038</v>
      </c>
    </row>
    <row r="3975" spans="1:13" hidden="1" x14ac:dyDescent="0.2">
      <c r="A3975" t="s">
        <v>11</v>
      </c>
      <c r="B3975" s="1">
        <v>44404.740787037037</v>
      </c>
      <c r="C3975" s="1">
        <v>44404.778124999997</v>
      </c>
      <c r="D3975">
        <v>53.778148651122997</v>
      </c>
      <c r="E3975">
        <v>0</v>
      </c>
      <c r="F3975">
        <v>56</v>
      </c>
      <c r="G3975" t="s">
        <v>44</v>
      </c>
      <c r="H3975" t="s">
        <v>26</v>
      </c>
      <c r="I3975">
        <f>tbl_Fact[[#This Row],[Duration]] / 60</f>
        <v>0.89630247751871661</v>
      </c>
      <c r="J3975">
        <f>IF(OR(G3975="Run Time", G3975="CC (Changeover Cleaning)"), I3975, 0)</f>
        <v>0</v>
      </c>
      <c r="K3975">
        <f>IF(G3975&lt;&gt;"PM (Maintenance)", I3975, 0)</f>
        <v>0.89630247751871661</v>
      </c>
      <c r="L3975" s="5">
        <f>MAX(tbl_Fact[[#This Row],[TotalBiscuitsMade]],tbl_Fact[[#This Row],[GoodMadeBiscuits]])</f>
        <v>56</v>
      </c>
      <c r="M3975" s="5">
        <f>IF(tbl_Fact[[#This Row],[Operating_Hours]]&gt;0,tbl_Fact[[#This Row],[Operating_Hours]]*51840,0)</f>
        <v>0</v>
      </c>
    </row>
    <row r="3976" spans="1:13" hidden="1" x14ac:dyDescent="0.2">
      <c r="A3976" t="s">
        <v>12</v>
      </c>
      <c r="B3976" s="1">
        <v>44404.750787037039</v>
      </c>
      <c r="C3976" s="1">
        <v>44404.754965277774</v>
      </c>
      <c r="D3976">
        <v>6.0206665992736799</v>
      </c>
      <c r="E3976">
        <v>269182</v>
      </c>
      <c r="F3976">
        <v>57</v>
      </c>
      <c r="G3976" t="s">
        <v>43</v>
      </c>
      <c r="H3976" t="s">
        <v>30</v>
      </c>
      <c r="I3976">
        <f>tbl_Fact[[#This Row],[Duration]] / 60</f>
        <v>0.10034444332122799</v>
      </c>
      <c r="J3976">
        <f>IF(OR(G3976="Run Time", G3976="CC (Changeover Cleaning)"), I3976, 0)</f>
        <v>0.10034444332122799</v>
      </c>
      <c r="K3976">
        <f>IF(G3976&lt;&gt;"PM (Maintenance)", I3976, 0)</f>
        <v>0.10034444332122799</v>
      </c>
      <c r="L3976" s="5">
        <f>MAX(tbl_Fact[[#This Row],[TotalBiscuitsMade]],tbl_Fact[[#This Row],[GoodMadeBiscuits]])</f>
        <v>269182</v>
      </c>
      <c r="M3976" s="5">
        <f>IF(tbl_Fact[[#This Row],[Operating_Hours]]&gt;0,tbl_Fact[[#This Row],[Operating_Hours]]*51840,0)</f>
        <v>5201.8559417724591</v>
      </c>
    </row>
    <row r="3977" spans="1:13" hidden="1" x14ac:dyDescent="0.2">
      <c r="A3977" t="s">
        <v>5</v>
      </c>
      <c r="B3977" s="1">
        <v>44404.751215277778</v>
      </c>
      <c r="C3977" s="1">
        <v>44404.754386574074</v>
      </c>
      <c r="D3977">
        <v>4.5666666030883798</v>
      </c>
      <c r="E3977">
        <v>174269</v>
      </c>
      <c r="F3977">
        <v>174741</v>
      </c>
      <c r="G3977" t="s">
        <v>43</v>
      </c>
      <c r="H3977" t="s">
        <v>26</v>
      </c>
      <c r="I3977">
        <f>tbl_Fact[[#This Row],[Duration]] / 60</f>
        <v>7.6111110051473002E-2</v>
      </c>
      <c r="J3977">
        <f>IF(OR(G3977="Run Time", G3977="CC (Changeover Cleaning)"), I3977, 0)</f>
        <v>7.6111110051473002E-2</v>
      </c>
      <c r="K3977">
        <f>IF(G3977&lt;&gt;"PM (Maintenance)", I3977, 0)</f>
        <v>7.6111110051473002E-2</v>
      </c>
      <c r="L3977" s="5">
        <f>MAX(tbl_Fact[[#This Row],[TotalBiscuitsMade]],tbl_Fact[[#This Row],[GoodMadeBiscuits]])</f>
        <v>174741</v>
      </c>
      <c r="M3977" s="5">
        <f>IF(tbl_Fact[[#This Row],[Operating_Hours]]&gt;0,tbl_Fact[[#This Row],[Operating_Hours]]*51840,0)</f>
        <v>3945.5999450683603</v>
      </c>
    </row>
    <row r="3978" spans="1:13" hidden="1" x14ac:dyDescent="0.2">
      <c r="A3978" t="s">
        <v>5</v>
      </c>
      <c r="B3978" s="1">
        <v>44404.754386574074</v>
      </c>
      <c r="C3978" s="1">
        <v>44404.755682870367</v>
      </c>
      <c r="D3978">
        <v>1.86666667461395</v>
      </c>
      <c r="E3978">
        <v>175059</v>
      </c>
      <c r="F3978">
        <v>175629</v>
      </c>
      <c r="G3978" t="s">
        <v>44</v>
      </c>
      <c r="H3978" t="s">
        <v>26</v>
      </c>
      <c r="I3978">
        <f>tbl_Fact[[#This Row],[Duration]] / 60</f>
        <v>3.1111111243565834E-2</v>
      </c>
      <c r="J3978">
        <f>IF(OR(G3978="Run Time", G3978="CC (Changeover Cleaning)"), I3978, 0)</f>
        <v>0</v>
      </c>
      <c r="K3978">
        <f>IF(G3978&lt;&gt;"PM (Maintenance)", I3978, 0)</f>
        <v>3.1111111243565834E-2</v>
      </c>
      <c r="L3978" s="5">
        <f>MAX(tbl_Fact[[#This Row],[TotalBiscuitsMade]],tbl_Fact[[#This Row],[GoodMadeBiscuits]])</f>
        <v>175629</v>
      </c>
      <c r="M3978" s="5">
        <f>IF(tbl_Fact[[#This Row],[Operating_Hours]]&gt;0,tbl_Fact[[#This Row],[Operating_Hours]]*51840,0)</f>
        <v>0</v>
      </c>
    </row>
    <row r="3979" spans="1:13" hidden="1" x14ac:dyDescent="0.2">
      <c r="A3979" t="s">
        <v>12</v>
      </c>
      <c r="B3979" s="1">
        <v>44404.754965277774</v>
      </c>
      <c r="C3979" s="1">
        <v>44404.75576388889</v>
      </c>
      <c r="D3979">
        <v>1.1397832632064799</v>
      </c>
      <c r="E3979">
        <v>270107</v>
      </c>
      <c r="F3979">
        <v>301</v>
      </c>
      <c r="G3979" t="s">
        <v>44</v>
      </c>
      <c r="H3979" t="s">
        <v>30</v>
      </c>
      <c r="I3979">
        <f>tbl_Fact[[#This Row],[Duration]] / 60</f>
        <v>1.8996387720107998E-2</v>
      </c>
      <c r="J3979">
        <f>IF(OR(G3979="Run Time", G3979="CC (Changeover Cleaning)"), I3979, 0)</f>
        <v>0</v>
      </c>
      <c r="K3979">
        <f>IF(G3979&lt;&gt;"PM (Maintenance)", I3979, 0)</f>
        <v>1.8996387720107998E-2</v>
      </c>
      <c r="L3979" s="5">
        <f>MAX(tbl_Fact[[#This Row],[TotalBiscuitsMade]],tbl_Fact[[#This Row],[GoodMadeBiscuits]])</f>
        <v>270107</v>
      </c>
      <c r="M3979" s="5">
        <f>IF(tbl_Fact[[#This Row],[Operating_Hours]]&gt;0,tbl_Fact[[#This Row],[Operating_Hours]]*51840,0)</f>
        <v>0</v>
      </c>
    </row>
    <row r="3980" spans="1:13" hidden="1" x14ac:dyDescent="0.2">
      <c r="A3980" t="s">
        <v>5</v>
      </c>
      <c r="B3980" s="1">
        <v>44404.755682870367</v>
      </c>
      <c r="C3980" s="1">
        <v>44404.756423611114</v>
      </c>
      <c r="D3980">
        <v>1.06666672229767</v>
      </c>
      <c r="E3980">
        <v>174868</v>
      </c>
      <c r="F3980">
        <v>175708</v>
      </c>
      <c r="G3980" t="s">
        <v>43</v>
      </c>
      <c r="H3980" t="s">
        <v>26</v>
      </c>
      <c r="I3980">
        <f>tbl_Fact[[#This Row],[Duration]] / 60</f>
        <v>1.7777778704961167E-2</v>
      </c>
      <c r="J3980">
        <f>IF(OR(G3980="Run Time", G3980="CC (Changeover Cleaning)"), I3980, 0)</f>
        <v>1.7777778704961167E-2</v>
      </c>
      <c r="K3980">
        <f>IF(G3980&lt;&gt;"PM (Maintenance)", I3980, 0)</f>
        <v>1.7777778704961167E-2</v>
      </c>
      <c r="L3980" s="5">
        <f>MAX(tbl_Fact[[#This Row],[TotalBiscuitsMade]],tbl_Fact[[#This Row],[GoodMadeBiscuits]])</f>
        <v>175708</v>
      </c>
      <c r="M3980" s="5">
        <f>IF(tbl_Fact[[#This Row],[Operating_Hours]]&gt;0,tbl_Fact[[#This Row],[Operating_Hours]]*51840,0)</f>
        <v>921.60004806518691</v>
      </c>
    </row>
    <row r="3981" spans="1:13" hidden="1" x14ac:dyDescent="0.2">
      <c r="A3981" t="s">
        <v>12</v>
      </c>
      <c r="B3981" s="1">
        <v>44404.75576388889</v>
      </c>
      <c r="C3981" s="1">
        <v>44404.755949074075</v>
      </c>
      <c r="D3981">
        <v>0.27061659097671498</v>
      </c>
      <c r="E3981">
        <v>270241</v>
      </c>
      <c r="F3981">
        <v>202</v>
      </c>
      <c r="G3981" t="s">
        <v>43</v>
      </c>
      <c r="H3981" t="s">
        <v>30</v>
      </c>
      <c r="I3981">
        <f>tbl_Fact[[#This Row],[Duration]] / 60</f>
        <v>4.5102765162785829E-3</v>
      </c>
      <c r="J3981">
        <f>IF(OR(G3981="Run Time", G3981="CC (Changeover Cleaning)"), I3981, 0)</f>
        <v>4.5102765162785829E-3</v>
      </c>
      <c r="K3981">
        <f>IF(G3981&lt;&gt;"PM (Maintenance)", I3981, 0)</f>
        <v>4.5102765162785829E-3</v>
      </c>
      <c r="L3981" s="5">
        <f>MAX(tbl_Fact[[#This Row],[TotalBiscuitsMade]],tbl_Fact[[#This Row],[GoodMadeBiscuits]])</f>
        <v>270241</v>
      </c>
      <c r="M3981" s="5">
        <f>IF(tbl_Fact[[#This Row],[Operating_Hours]]&gt;0,tbl_Fact[[#This Row],[Operating_Hours]]*51840,0)</f>
        <v>233.81273460388175</v>
      </c>
    </row>
    <row r="3982" spans="1:13" hidden="1" x14ac:dyDescent="0.2">
      <c r="A3982" t="s">
        <v>12</v>
      </c>
      <c r="B3982" s="1">
        <v>44404.755949074075</v>
      </c>
      <c r="C3982" s="1">
        <v>44404.756724537037</v>
      </c>
      <c r="D3982">
        <v>1.12466657161713</v>
      </c>
      <c r="E3982">
        <v>270942</v>
      </c>
      <c r="F3982">
        <v>346</v>
      </c>
      <c r="G3982" t="s">
        <v>44</v>
      </c>
      <c r="H3982" t="s">
        <v>30</v>
      </c>
      <c r="I3982">
        <f>tbl_Fact[[#This Row],[Duration]] / 60</f>
        <v>1.8744442860285499E-2</v>
      </c>
      <c r="J3982">
        <f>IF(OR(G3982="Run Time", G3982="CC (Changeover Cleaning)"), I3982, 0)</f>
        <v>0</v>
      </c>
      <c r="K3982">
        <f>IF(G3982&lt;&gt;"PM (Maintenance)", I3982, 0)</f>
        <v>1.8744442860285499E-2</v>
      </c>
      <c r="L3982" s="5">
        <f>MAX(tbl_Fact[[#This Row],[TotalBiscuitsMade]],tbl_Fact[[#This Row],[GoodMadeBiscuits]])</f>
        <v>270942</v>
      </c>
      <c r="M3982" s="5">
        <f>IF(tbl_Fact[[#This Row],[Operating_Hours]]&gt;0,tbl_Fact[[#This Row],[Operating_Hours]]*51840,0)</f>
        <v>0</v>
      </c>
    </row>
    <row r="3983" spans="1:13" hidden="1" x14ac:dyDescent="0.2">
      <c r="A3983" t="s">
        <v>5</v>
      </c>
      <c r="B3983" s="1">
        <v>44404.756423611114</v>
      </c>
      <c r="C3983" s="1">
        <v>44404.757569444446</v>
      </c>
      <c r="D3983">
        <v>1.6499999761581401</v>
      </c>
      <c r="E3983">
        <v>176088</v>
      </c>
      <c r="F3983">
        <v>176265</v>
      </c>
      <c r="G3983" t="s">
        <v>44</v>
      </c>
      <c r="H3983" t="s">
        <v>26</v>
      </c>
      <c r="I3983">
        <f>tbl_Fact[[#This Row],[Duration]] / 60</f>
        <v>2.7499999602635668E-2</v>
      </c>
      <c r="J3983">
        <f>IF(OR(G3983="Run Time", G3983="CC (Changeover Cleaning)"), I3983, 0)</f>
        <v>0</v>
      </c>
      <c r="K3983">
        <f>IF(G3983&lt;&gt;"PM (Maintenance)", I3983, 0)</f>
        <v>2.7499999602635668E-2</v>
      </c>
      <c r="L3983" s="5">
        <f>MAX(tbl_Fact[[#This Row],[TotalBiscuitsMade]],tbl_Fact[[#This Row],[GoodMadeBiscuits]])</f>
        <v>176265</v>
      </c>
      <c r="M3983" s="5">
        <f>IF(tbl_Fact[[#This Row],[Operating_Hours]]&gt;0,tbl_Fact[[#This Row],[Operating_Hours]]*51840,0)</f>
        <v>0</v>
      </c>
    </row>
    <row r="3984" spans="1:13" hidden="1" x14ac:dyDescent="0.2">
      <c r="A3984" t="s">
        <v>12</v>
      </c>
      <c r="B3984" s="1">
        <v>44404.756724537037</v>
      </c>
      <c r="C3984" s="1">
        <v>44404.758784722224</v>
      </c>
      <c r="D3984">
        <v>2.9552166461944598</v>
      </c>
      <c r="E3984">
        <v>271221</v>
      </c>
      <c r="F3984">
        <v>328</v>
      </c>
      <c r="G3984" t="s">
        <v>43</v>
      </c>
      <c r="H3984" t="s">
        <v>30</v>
      </c>
      <c r="I3984">
        <f>tbl_Fact[[#This Row],[Duration]] / 60</f>
        <v>4.9253610769907662E-2</v>
      </c>
      <c r="J3984">
        <f>IF(OR(G3984="Run Time", G3984="CC (Changeover Cleaning)"), I3984, 0)</f>
        <v>4.9253610769907662E-2</v>
      </c>
      <c r="K3984">
        <f>IF(G3984&lt;&gt;"PM (Maintenance)", I3984, 0)</f>
        <v>4.9253610769907662E-2</v>
      </c>
      <c r="L3984" s="5">
        <f>MAX(tbl_Fact[[#This Row],[TotalBiscuitsMade]],tbl_Fact[[#This Row],[GoodMadeBiscuits]])</f>
        <v>271221</v>
      </c>
      <c r="M3984" s="5">
        <f>IF(tbl_Fact[[#This Row],[Operating_Hours]]&gt;0,tbl_Fact[[#This Row],[Operating_Hours]]*51840,0)</f>
        <v>2553.3071823120131</v>
      </c>
    </row>
    <row r="3985" spans="1:13" hidden="1" x14ac:dyDescent="0.2">
      <c r="A3985" t="s">
        <v>14</v>
      </c>
      <c r="B3985" s="1">
        <v>44404.756724537037</v>
      </c>
      <c r="C3985" s="1">
        <v>44404.757430555554</v>
      </c>
      <c r="D3985">
        <v>1.00510001182556</v>
      </c>
      <c r="E3985">
        <v>0</v>
      </c>
      <c r="F3985">
        <v>184</v>
      </c>
      <c r="G3985" t="s">
        <v>43</v>
      </c>
      <c r="H3985" t="s">
        <v>30</v>
      </c>
      <c r="I3985">
        <f>tbl_Fact[[#This Row],[Duration]] / 60</f>
        <v>1.6751666863759333E-2</v>
      </c>
      <c r="J3985">
        <f>IF(OR(G3985="Run Time", G3985="CC (Changeover Cleaning)"), I3985, 0)</f>
        <v>1.6751666863759333E-2</v>
      </c>
      <c r="K3985">
        <f>IF(G3985&lt;&gt;"PM (Maintenance)", I3985, 0)</f>
        <v>1.6751666863759333E-2</v>
      </c>
      <c r="L3985" s="5">
        <f>MAX(tbl_Fact[[#This Row],[TotalBiscuitsMade]],tbl_Fact[[#This Row],[GoodMadeBiscuits]])</f>
        <v>184</v>
      </c>
      <c r="M3985" s="5">
        <f>IF(tbl_Fact[[#This Row],[Operating_Hours]]&gt;0,tbl_Fact[[#This Row],[Operating_Hours]]*51840,0)</f>
        <v>868.40641021728379</v>
      </c>
    </row>
    <row r="3986" spans="1:13" hidden="1" x14ac:dyDescent="0.2">
      <c r="A3986" t="s">
        <v>14</v>
      </c>
      <c r="B3986" s="1">
        <v>44404.757430555554</v>
      </c>
      <c r="C3986" s="1">
        <v>44404.7575</v>
      </c>
      <c r="D3986">
        <v>0.104733303189278</v>
      </c>
      <c r="E3986">
        <v>0</v>
      </c>
      <c r="F3986">
        <v>178</v>
      </c>
      <c r="G3986" t="s">
        <v>44</v>
      </c>
      <c r="H3986" t="s">
        <v>30</v>
      </c>
      <c r="I3986">
        <f>tbl_Fact[[#This Row],[Duration]] / 60</f>
        <v>1.7455550531546332E-3</v>
      </c>
      <c r="J3986">
        <f>IF(OR(G3986="Run Time", G3986="CC (Changeover Cleaning)"), I3986, 0)</f>
        <v>0</v>
      </c>
      <c r="K3986">
        <f>IF(G3986&lt;&gt;"PM (Maintenance)", I3986, 0)</f>
        <v>1.7455550531546332E-3</v>
      </c>
      <c r="L3986" s="5">
        <f>MAX(tbl_Fact[[#This Row],[TotalBiscuitsMade]],tbl_Fact[[#This Row],[GoodMadeBiscuits]])</f>
        <v>178</v>
      </c>
      <c r="M3986" s="5">
        <f>IF(tbl_Fact[[#This Row],[Operating_Hours]]&gt;0,tbl_Fact[[#This Row],[Operating_Hours]]*51840,0)</f>
        <v>0</v>
      </c>
    </row>
    <row r="3987" spans="1:13" hidden="1" x14ac:dyDescent="0.2">
      <c r="A3987" t="s">
        <v>14</v>
      </c>
      <c r="B3987" s="1">
        <v>44404.7575</v>
      </c>
      <c r="C3987" s="1">
        <v>44404.758310185185</v>
      </c>
      <c r="D3987">
        <v>1.17493331432343</v>
      </c>
      <c r="E3987">
        <v>0</v>
      </c>
      <c r="F3987">
        <v>179</v>
      </c>
      <c r="G3987" t="s">
        <v>43</v>
      </c>
      <c r="H3987" t="s">
        <v>30</v>
      </c>
      <c r="I3987">
        <f>tbl_Fact[[#This Row],[Duration]] / 60</f>
        <v>1.9582221905390499E-2</v>
      </c>
      <c r="J3987">
        <f>IF(OR(G3987="Run Time", G3987="CC (Changeover Cleaning)"), I3987, 0)</f>
        <v>1.9582221905390499E-2</v>
      </c>
      <c r="K3987">
        <f>IF(G3987&lt;&gt;"PM (Maintenance)", I3987, 0)</f>
        <v>1.9582221905390499E-2</v>
      </c>
      <c r="L3987" s="5">
        <f>MAX(tbl_Fact[[#This Row],[TotalBiscuitsMade]],tbl_Fact[[#This Row],[GoodMadeBiscuits]])</f>
        <v>179</v>
      </c>
      <c r="M3987" s="5">
        <f>IF(tbl_Fact[[#This Row],[Operating_Hours]]&gt;0,tbl_Fact[[#This Row],[Operating_Hours]]*51840,0)</f>
        <v>1015.1423835754434</v>
      </c>
    </row>
    <row r="3988" spans="1:13" hidden="1" x14ac:dyDescent="0.2">
      <c r="A3988" t="s">
        <v>5</v>
      </c>
      <c r="B3988" s="1">
        <v>44404.757569444446</v>
      </c>
      <c r="C3988" s="1">
        <v>44404.760196759256</v>
      </c>
      <c r="D3988">
        <v>3.7833333015441899</v>
      </c>
      <c r="E3988">
        <v>175952</v>
      </c>
      <c r="F3988">
        <v>176343</v>
      </c>
      <c r="G3988" t="s">
        <v>43</v>
      </c>
      <c r="H3988" t="s">
        <v>26</v>
      </c>
      <c r="I3988">
        <f>tbl_Fact[[#This Row],[Duration]] / 60</f>
        <v>6.3055555025736496E-2</v>
      </c>
      <c r="J3988">
        <f>IF(OR(G3988="Run Time", G3988="CC (Changeover Cleaning)"), I3988, 0)</f>
        <v>6.3055555025736496E-2</v>
      </c>
      <c r="K3988">
        <f>IF(G3988&lt;&gt;"PM (Maintenance)", I3988, 0)</f>
        <v>6.3055555025736496E-2</v>
      </c>
      <c r="L3988" s="5">
        <f>MAX(tbl_Fact[[#This Row],[TotalBiscuitsMade]],tbl_Fact[[#This Row],[GoodMadeBiscuits]])</f>
        <v>176343</v>
      </c>
      <c r="M3988" s="5">
        <f>IF(tbl_Fact[[#This Row],[Operating_Hours]]&gt;0,tbl_Fact[[#This Row],[Operating_Hours]]*51840,0)</f>
        <v>3268.7999725341801</v>
      </c>
    </row>
    <row r="3989" spans="1:13" hidden="1" x14ac:dyDescent="0.2">
      <c r="A3989" t="s">
        <v>14</v>
      </c>
      <c r="B3989" s="1">
        <v>44404.758310185185</v>
      </c>
      <c r="C3989" s="1">
        <v>44404.774710648147</v>
      </c>
      <c r="D3989">
        <v>23.607732772827099</v>
      </c>
      <c r="E3989">
        <v>0</v>
      </c>
      <c r="F3989">
        <v>330</v>
      </c>
      <c r="G3989" t="s">
        <v>44</v>
      </c>
      <c r="H3989" t="s">
        <v>30</v>
      </c>
      <c r="I3989">
        <f>tbl_Fact[[#This Row],[Duration]] / 60</f>
        <v>0.39346221288045163</v>
      </c>
      <c r="J3989">
        <f>IF(OR(G3989="Run Time", G3989="CC (Changeover Cleaning)"), I3989, 0)</f>
        <v>0</v>
      </c>
      <c r="K3989">
        <f>IF(G3989&lt;&gt;"PM (Maintenance)", I3989, 0)</f>
        <v>0.39346221288045163</v>
      </c>
      <c r="L3989" s="5">
        <f>MAX(tbl_Fact[[#This Row],[TotalBiscuitsMade]],tbl_Fact[[#This Row],[GoodMadeBiscuits]])</f>
        <v>330</v>
      </c>
      <c r="M3989" s="5">
        <f>IF(tbl_Fact[[#This Row],[Operating_Hours]]&gt;0,tbl_Fact[[#This Row],[Operating_Hours]]*51840,0)</f>
        <v>0</v>
      </c>
    </row>
    <row r="3990" spans="1:13" hidden="1" x14ac:dyDescent="0.2">
      <c r="A3990" t="s">
        <v>12</v>
      </c>
      <c r="B3990" s="1">
        <v>44404.758784722224</v>
      </c>
      <c r="C3990" s="1">
        <v>44404.769780092596</v>
      </c>
      <c r="D3990">
        <v>15.8346662521362</v>
      </c>
      <c r="E3990">
        <v>283982</v>
      </c>
      <c r="F3990">
        <v>203</v>
      </c>
      <c r="G3990" t="s">
        <v>44</v>
      </c>
      <c r="H3990" t="s">
        <v>30</v>
      </c>
      <c r="I3990">
        <f>tbl_Fact[[#This Row],[Duration]] / 60</f>
        <v>0.26391110420226999</v>
      </c>
      <c r="J3990">
        <f>IF(OR(G3990="Run Time", G3990="CC (Changeover Cleaning)"), I3990, 0)</f>
        <v>0</v>
      </c>
      <c r="K3990">
        <f>IF(G3990&lt;&gt;"PM (Maintenance)", I3990, 0)</f>
        <v>0.26391110420226999</v>
      </c>
      <c r="L3990" s="5">
        <f>MAX(tbl_Fact[[#This Row],[TotalBiscuitsMade]],tbl_Fact[[#This Row],[GoodMadeBiscuits]])</f>
        <v>283982</v>
      </c>
      <c r="M3990" s="5">
        <f>IF(tbl_Fact[[#This Row],[Operating_Hours]]&gt;0,tbl_Fact[[#This Row],[Operating_Hours]]*51840,0)</f>
        <v>0</v>
      </c>
    </row>
    <row r="3991" spans="1:13" hidden="1" x14ac:dyDescent="0.2">
      <c r="A3991" t="s">
        <v>5</v>
      </c>
      <c r="B3991" s="1">
        <v>44404.760196759256</v>
      </c>
      <c r="C3991" s="1">
        <v>44404.769525462965</v>
      </c>
      <c r="D3991">
        <v>13.4333333969116</v>
      </c>
      <c r="E3991">
        <v>185533</v>
      </c>
      <c r="F3991">
        <v>185678</v>
      </c>
      <c r="G3991" t="s">
        <v>44</v>
      </c>
      <c r="H3991" t="s">
        <v>26</v>
      </c>
      <c r="I3991">
        <f>tbl_Fact[[#This Row],[Duration]] / 60</f>
        <v>0.22388888994852665</v>
      </c>
      <c r="J3991">
        <f>IF(OR(G3991="Run Time", G3991="CC (Changeover Cleaning)"), I3991, 0)</f>
        <v>0</v>
      </c>
      <c r="K3991">
        <f>IF(G3991&lt;&gt;"PM (Maintenance)", I3991, 0)</f>
        <v>0.22388888994852665</v>
      </c>
      <c r="L3991" s="5">
        <f>MAX(tbl_Fact[[#This Row],[TotalBiscuitsMade]],tbl_Fact[[#This Row],[GoodMadeBiscuits]])</f>
        <v>185678</v>
      </c>
      <c r="M3991" s="5">
        <f>IF(tbl_Fact[[#This Row],[Operating_Hours]]&gt;0,tbl_Fact[[#This Row],[Operating_Hours]]*51840,0)</f>
        <v>0</v>
      </c>
    </row>
    <row r="3992" spans="1:13" hidden="1" x14ac:dyDescent="0.2">
      <c r="A3992" t="s">
        <v>5</v>
      </c>
      <c r="B3992" s="1">
        <v>44404.769525462965</v>
      </c>
      <c r="C3992" s="1">
        <v>44404.770613425928</v>
      </c>
      <c r="D3992">
        <v>1.56666672229767</v>
      </c>
      <c r="E3992">
        <v>185315</v>
      </c>
      <c r="F3992">
        <v>185844</v>
      </c>
      <c r="G3992" t="s">
        <v>43</v>
      </c>
      <c r="H3992" t="s">
        <v>26</v>
      </c>
      <c r="I3992">
        <f>tbl_Fact[[#This Row],[Duration]] / 60</f>
        <v>2.6111112038294502E-2</v>
      </c>
      <c r="J3992">
        <f>IF(OR(G3992="Run Time", G3992="CC (Changeover Cleaning)"), I3992, 0)</f>
        <v>2.6111112038294502E-2</v>
      </c>
      <c r="K3992">
        <f>IF(G3992&lt;&gt;"PM (Maintenance)", I3992, 0)</f>
        <v>2.6111112038294502E-2</v>
      </c>
      <c r="L3992" s="5">
        <f>MAX(tbl_Fact[[#This Row],[TotalBiscuitsMade]],tbl_Fact[[#This Row],[GoodMadeBiscuits]])</f>
        <v>185844</v>
      </c>
      <c r="M3992" s="5">
        <f>IF(tbl_Fact[[#This Row],[Operating_Hours]]&gt;0,tbl_Fact[[#This Row],[Operating_Hours]]*51840,0)</f>
        <v>1353.6000480651869</v>
      </c>
    </row>
    <row r="3993" spans="1:13" hidden="1" x14ac:dyDescent="0.2">
      <c r="A3993" t="s">
        <v>12</v>
      </c>
      <c r="B3993" s="1">
        <v>44404.769780092596</v>
      </c>
      <c r="C3993" s="1">
        <v>44404.769976851851</v>
      </c>
      <c r="D3993">
        <v>0.29199999570846602</v>
      </c>
      <c r="E3993">
        <v>284247</v>
      </c>
      <c r="F3993">
        <v>146</v>
      </c>
      <c r="G3993" t="s">
        <v>43</v>
      </c>
      <c r="H3993" t="s">
        <v>30</v>
      </c>
      <c r="I3993">
        <f>tbl_Fact[[#This Row],[Duration]] / 60</f>
        <v>4.8666665951411E-3</v>
      </c>
      <c r="J3993">
        <f>IF(OR(G3993="Run Time", G3993="CC (Changeover Cleaning)"), I3993, 0)</f>
        <v>4.8666665951411E-3</v>
      </c>
      <c r="K3993">
        <f>IF(G3993&lt;&gt;"PM (Maintenance)", I3993, 0)</f>
        <v>4.8666665951411E-3</v>
      </c>
      <c r="L3993" s="5">
        <f>MAX(tbl_Fact[[#This Row],[TotalBiscuitsMade]],tbl_Fact[[#This Row],[GoodMadeBiscuits]])</f>
        <v>284247</v>
      </c>
      <c r="M3993" s="5">
        <f>IF(tbl_Fact[[#This Row],[Operating_Hours]]&gt;0,tbl_Fact[[#This Row],[Operating_Hours]]*51840,0)</f>
        <v>252.28799629211463</v>
      </c>
    </row>
    <row r="3994" spans="1:13" hidden="1" x14ac:dyDescent="0.2">
      <c r="A3994" t="s">
        <v>12</v>
      </c>
      <c r="B3994" s="1">
        <v>44404.769976851851</v>
      </c>
      <c r="C3994" s="1">
        <v>44404.771504629629</v>
      </c>
      <c r="D3994">
        <v>2.1993331909179701</v>
      </c>
      <c r="E3994">
        <v>286099</v>
      </c>
      <c r="F3994">
        <v>59</v>
      </c>
      <c r="G3994" t="s">
        <v>44</v>
      </c>
      <c r="H3994" t="s">
        <v>30</v>
      </c>
      <c r="I3994">
        <f>tbl_Fact[[#This Row],[Duration]] / 60</f>
        <v>3.6655553181966165E-2</v>
      </c>
      <c r="J3994">
        <f>IF(OR(G3994="Run Time", G3994="CC (Changeover Cleaning)"), I3994, 0)</f>
        <v>0</v>
      </c>
      <c r="K3994">
        <f>IF(G3994&lt;&gt;"PM (Maintenance)", I3994, 0)</f>
        <v>3.6655553181966165E-2</v>
      </c>
      <c r="L3994" s="5">
        <f>MAX(tbl_Fact[[#This Row],[TotalBiscuitsMade]],tbl_Fact[[#This Row],[GoodMadeBiscuits]])</f>
        <v>286099</v>
      </c>
      <c r="M3994" s="5">
        <f>IF(tbl_Fact[[#This Row],[Operating_Hours]]&gt;0,tbl_Fact[[#This Row],[Operating_Hours]]*51840,0)</f>
        <v>0</v>
      </c>
    </row>
    <row r="3995" spans="1:13" hidden="1" x14ac:dyDescent="0.2">
      <c r="A3995" t="s">
        <v>5</v>
      </c>
      <c r="B3995" s="1">
        <v>44404.770613425928</v>
      </c>
      <c r="C3995" s="1">
        <v>44404.770624999997</v>
      </c>
      <c r="D3995">
        <v>1.6666667535901101E-2</v>
      </c>
      <c r="E3995">
        <v>185303</v>
      </c>
      <c r="F3995">
        <v>186109</v>
      </c>
      <c r="G3995" t="s">
        <v>44</v>
      </c>
      <c r="H3995" t="s">
        <v>26</v>
      </c>
      <c r="I3995">
        <f>tbl_Fact[[#This Row],[Duration]] / 60</f>
        <v>2.7777779226501834E-4</v>
      </c>
      <c r="J3995">
        <f>IF(OR(G3995="Run Time", G3995="CC (Changeover Cleaning)"), I3995, 0)</f>
        <v>0</v>
      </c>
      <c r="K3995">
        <f>IF(G3995&lt;&gt;"PM (Maintenance)", I3995, 0)</f>
        <v>2.7777779226501834E-4</v>
      </c>
      <c r="L3995" s="5">
        <f>MAX(tbl_Fact[[#This Row],[TotalBiscuitsMade]],tbl_Fact[[#This Row],[GoodMadeBiscuits]])</f>
        <v>186109</v>
      </c>
      <c r="M3995" s="5">
        <f>IF(tbl_Fact[[#This Row],[Operating_Hours]]&gt;0,tbl_Fact[[#This Row],[Operating_Hours]]*51840,0)</f>
        <v>0</v>
      </c>
    </row>
    <row r="3996" spans="1:13" hidden="1" x14ac:dyDescent="0.2">
      <c r="A3996" t="s">
        <v>5</v>
      </c>
      <c r="B3996" s="1">
        <v>44404.770624999997</v>
      </c>
      <c r="C3996" s="1">
        <v>44404.77076388889</v>
      </c>
      <c r="D3996">
        <v>0.20000000298023199</v>
      </c>
      <c r="E3996">
        <v>185331</v>
      </c>
      <c r="F3996">
        <v>185691</v>
      </c>
      <c r="G3996" t="s">
        <v>43</v>
      </c>
      <c r="H3996" t="s">
        <v>26</v>
      </c>
      <c r="I3996">
        <f>tbl_Fact[[#This Row],[Duration]] / 60</f>
        <v>3.3333333830038664E-3</v>
      </c>
      <c r="J3996">
        <f>IF(OR(G3996="Run Time", G3996="CC (Changeover Cleaning)"), I3996, 0)</f>
        <v>3.3333333830038664E-3</v>
      </c>
      <c r="K3996">
        <f>IF(G3996&lt;&gt;"PM (Maintenance)", I3996, 0)</f>
        <v>3.3333333830038664E-3</v>
      </c>
      <c r="L3996" s="5">
        <f>MAX(tbl_Fact[[#This Row],[TotalBiscuitsMade]],tbl_Fact[[#This Row],[GoodMadeBiscuits]])</f>
        <v>185691</v>
      </c>
      <c r="M3996" s="5">
        <f>IF(tbl_Fact[[#This Row],[Operating_Hours]]&gt;0,tbl_Fact[[#This Row],[Operating_Hours]]*51840,0)</f>
        <v>172.80000257492043</v>
      </c>
    </row>
    <row r="3997" spans="1:13" hidden="1" x14ac:dyDescent="0.2">
      <c r="A3997" t="s">
        <v>5</v>
      </c>
      <c r="B3997" s="1">
        <v>44404.77076388889</v>
      </c>
      <c r="C3997" s="1">
        <v>44404.772118055553</v>
      </c>
      <c r="D3997">
        <v>1.95000004768372</v>
      </c>
      <c r="E3997">
        <v>186471</v>
      </c>
      <c r="F3997">
        <v>187061</v>
      </c>
      <c r="G3997" t="s">
        <v>44</v>
      </c>
      <c r="H3997" t="s">
        <v>26</v>
      </c>
      <c r="I3997">
        <f>tbl_Fact[[#This Row],[Duration]] / 60</f>
        <v>3.2500000794728666E-2</v>
      </c>
      <c r="J3997">
        <f>IF(OR(G3997="Run Time", G3997="CC (Changeover Cleaning)"), I3997, 0)</f>
        <v>0</v>
      </c>
      <c r="K3997">
        <f>IF(G3997&lt;&gt;"PM (Maintenance)", I3997, 0)</f>
        <v>3.2500000794728666E-2</v>
      </c>
      <c r="L3997" s="5">
        <f>MAX(tbl_Fact[[#This Row],[TotalBiscuitsMade]],tbl_Fact[[#This Row],[GoodMadeBiscuits]])</f>
        <v>187061</v>
      </c>
      <c r="M3997" s="5">
        <f>IF(tbl_Fact[[#This Row],[Operating_Hours]]&gt;0,tbl_Fact[[#This Row],[Operating_Hours]]*51840,0)</f>
        <v>0</v>
      </c>
    </row>
    <row r="3998" spans="1:13" hidden="1" x14ac:dyDescent="0.2">
      <c r="A3998" t="s">
        <v>12</v>
      </c>
      <c r="B3998" s="1">
        <v>44404.771504629629</v>
      </c>
      <c r="C3998" s="1">
        <v>44404.772002314814</v>
      </c>
      <c r="D3998">
        <v>0.71578329801559404</v>
      </c>
      <c r="E3998">
        <v>0</v>
      </c>
      <c r="F3998">
        <v>259</v>
      </c>
      <c r="G3998" t="s">
        <v>43</v>
      </c>
      <c r="H3998" t="s">
        <v>30</v>
      </c>
      <c r="I3998">
        <f>tbl_Fact[[#This Row],[Duration]] / 60</f>
        <v>1.1929721633593234E-2</v>
      </c>
      <c r="J3998">
        <f>IF(OR(G3998="Run Time", G3998="CC (Changeover Cleaning)"), I3998, 0)</f>
        <v>1.1929721633593234E-2</v>
      </c>
      <c r="K3998">
        <f>IF(G3998&lt;&gt;"PM (Maintenance)", I3998, 0)</f>
        <v>1.1929721633593234E-2</v>
      </c>
      <c r="L3998" s="5">
        <f>MAX(tbl_Fact[[#This Row],[TotalBiscuitsMade]],tbl_Fact[[#This Row],[GoodMadeBiscuits]])</f>
        <v>259</v>
      </c>
      <c r="M3998" s="5">
        <f>IF(tbl_Fact[[#This Row],[Operating_Hours]]&gt;0,tbl_Fact[[#This Row],[Operating_Hours]]*51840,0)</f>
        <v>618.43676948547329</v>
      </c>
    </row>
    <row r="3999" spans="1:13" hidden="1" x14ac:dyDescent="0.2">
      <c r="A3999" t="s">
        <v>12</v>
      </c>
      <c r="B3999" s="1">
        <v>44404.772002314814</v>
      </c>
      <c r="C3999" s="1">
        <v>44404.791863425926</v>
      </c>
      <c r="D3999">
        <v>28.5955505371094</v>
      </c>
      <c r="E3999">
        <v>0</v>
      </c>
      <c r="F3999">
        <v>359</v>
      </c>
      <c r="G3999" t="s">
        <v>43</v>
      </c>
      <c r="H3999" t="s">
        <v>30</v>
      </c>
      <c r="I3999">
        <f>tbl_Fact[[#This Row],[Duration]] / 60</f>
        <v>0.47659250895182331</v>
      </c>
      <c r="J3999">
        <f>IF(OR(G3999="Run Time", G3999="CC (Changeover Cleaning)"), I3999, 0)</f>
        <v>0.47659250895182331</v>
      </c>
      <c r="K3999">
        <f>IF(G3999&lt;&gt;"PM (Maintenance)", I3999, 0)</f>
        <v>0.47659250895182331</v>
      </c>
      <c r="L3999" s="5">
        <f>MAX(tbl_Fact[[#This Row],[TotalBiscuitsMade]],tbl_Fact[[#This Row],[GoodMadeBiscuits]])</f>
        <v>359</v>
      </c>
      <c r="M3999" s="5">
        <f>IF(tbl_Fact[[#This Row],[Operating_Hours]]&gt;0,tbl_Fact[[#This Row],[Operating_Hours]]*51840,0)</f>
        <v>24706.555664062522</v>
      </c>
    </row>
    <row r="4000" spans="1:13" hidden="1" x14ac:dyDescent="0.2">
      <c r="A4000" t="s">
        <v>5</v>
      </c>
      <c r="B4000" s="1">
        <v>44404.772118055553</v>
      </c>
      <c r="C4000" s="1">
        <v>44404.775312500002</v>
      </c>
      <c r="D4000">
        <v>4.5999999046325701</v>
      </c>
      <c r="E4000">
        <v>186681</v>
      </c>
      <c r="F4000">
        <v>187202</v>
      </c>
      <c r="G4000" t="s">
        <v>43</v>
      </c>
      <c r="H4000" t="s">
        <v>26</v>
      </c>
      <c r="I4000">
        <f>tbl_Fact[[#This Row],[Duration]] / 60</f>
        <v>7.6666665077209498E-2</v>
      </c>
      <c r="J4000">
        <f>IF(OR(G4000="Run Time", G4000="CC (Changeover Cleaning)"), I4000, 0)</f>
        <v>7.6666665077209498E-2</v>
      </c>
      <c r="K4000">
        <f>IF(G4000&lt;&gt;"PM (Maintenance)", I4000, 0)</f>
        <v>7.6666665077209498E-2</v>
      </c>
      <c r="L4000" s="5">
        <f>MAX(tbl_Fact[[#This Row],[TotalBiscuitsMade]],tbl_Fact[[#This Row],[GoodMadeBiscuits]])</f>
        <v>187202</v>
      </c>
      <c r="M4000" s="5">
        <f>IF(tbl_Fact[[#This Row],[Operating_Hours]]&gt;0,tbl_Fact[[#This Row],[Operating_Hours]]*51840,0)</f>
        <v>3974.3999176025404</v>
      </c>
    </row>
    <row r="4001" spans="1:13" hidden="1" x14ac:dyDescent="0.2">
      <c r="A4001" t="s">
        <v>14</v>
      </c>
      <c r="B4001" s="1">
        <v>44404.774710648147</v>
      </c>
      <c r="C4001" s="1">
        <v>44404.823067129626</v>
      </c>
      <c r="D4001">
        <v>69.634552001953097</v>
      </c>
      <c r="E4001">
        <v>0</v>
      </c>
      <c r="F4001">
        <v>274</v>
      </c>
      <c r="G4001" t="s">
        <v>43</v>
      </c>
      <c r="H4001" t="s">
        <v>32</v>
      </c>
      <c r="I4001">
        <f>tbl_Fact[[#This Row],[Duration]] / 60</f>
        <v>1.1605758666992183</v>
      </c>
      <c r="J4001">
        <f>IF(OR(G4001="Run Time", G4001="CC (Changeover Cleaning)"), I4001, 0)</f>
        <v>1.1605758666992183</v>
      </c>
      <c r="K4001">
        <f>IF(G4001&lt;&gt;"PM (Maintenance)", I4001, 0)</f>
        <v>1.1605758666992183</v>
      </c>
      <c r="L4001" s="5">
        <f>MAX(tbl_Fact[[#This Row],[TotalBiscuitsMade]],tbl_Fact[[#This Row],[GoodMadeBiscuits]])</f>
        <v>274</v>
      </c>
      <c r="M4001" s="5">
        <f>IF(tbl_Fact[[#This Row],[Operating_Hours]]&gt;0,tbl_Fact[[#This Row],[Operating_Hours]]*51840,0)</f>
        <v>60164.252929687478</v>
      </c>
    </row>
    <row r="4002" spans="1:13" hidden="1" x14ac:dyDescent="0.2">
      <c r="A4002" t="s">
        <v>5</v>
      </c>
      <c r="B4002" s="1">
        <v>44404.775312500002</v>
      </c>
      <c r="C4002" s="1">
        <v>44404.780624999999</v>
      </c>
      <c r="D4002">
        <v>7.6500000953674299</v>
      </c>
      <c r="E4002">
        <v>191604</v>
      </c>
      <c r="F4002">
        <v>191948</v>
      </c>
      <c r="G4002" t="s">
        <v>44</v>
      </c>
      <c r="H4002" t="s">
        <v>26</v>
      </c>
      <c r="I4002">
        <f>tbl_Fact[[#This Row],[Duration]] / 60</f>
        <v>0.12750000158945715</v>
      </c>
      <c r="J4002">
        <f>IF(OR(G4002="Run Time", G4002="CC (Changeover Cleaning)"), I4002, 0)</f>
        <v>0</v>
      </c>
      <c r="K4002">
        <f>IF(G4002&lt;&gt;"PM (Maintenance)", I4002, 0)</f>
        <v>0.12750000158945715</v>
      </c>
      <c r="L4002" s="5">
        <f>MAX(tbl_Fact[[#This Row],[TotalBiscuitsMade]],tbl_Fact[[#This Row],[GoodMadeBiscuits]])</f>
        <v>191948</v>
      </c>
      <c r="M4002" s="5">
        <f>IF(tbl_Fact[[#This Row],[Operating_Hours]]&gt;0,tbl_Fact[[#This Row],[Operating_Hours]]*51840,0)</f>
        <v>0</v>
      </c>
    </row>
    <row r="4003" spans="1:13" hidden="1" x14ac:dyDescent="0.2">
      <c r="A4003" t="s">
        <v>11</v>
      </c>
      <c r="B4003" s="1">
        <v>44404.778124999997</v>
      </c>
      <c r="C4003" s="1">
        <v>44404.778437499997</v>
      </c>
      <c r="D4003">
        <v>0.45003333687782299</v>
      </c>
      <c r="E4003">
        <v>0</v>
      </c>
      <c r="F4003">
        <v>52</v>
      </c>
      <c r="G4003" t="s">
        <v>43</v>
      </c>
      <c r="H4003" t="s">
        <v>26</v>
      </c>
      <c r="I4003">
        <f>tbl_Fact[[#This Row],[Duration]] / 60</f>
        <v>7.5005556146303829E-3</v>
      </c>
      <c r="J4003">
        <f>IF(OR(G4003="Run Time", G4003="CC (Changeover Cleaning)"), I4003, 0)</f>
        <v>7.5005556146303829E-3</v>
      </c>
      <c r="K4003">
        <f>IF(G4003&lt;&gt;"PM (Maintenance)", I4003, 0)</f>
        <v>7.5005556146303829E-3</v>
      </c>
      <c r="L4003" s="5">
        <f>MAX(tbl_Fact[[#This Row],[TotalBiscuitsMade]],tbl_Fact[[#This Row],[GoodMadeBiscuits]])</f>
        <v>52</v>
      </c>
      <c r="M4003" s="5">
        <f>IF(tbl_Fact[[#This Row],[Operating_Hours]]&gt;0,tbl_Fact[[#This Row],[Operating_Hours]]*51840,0)</f>
        <v>388.82880306243908</v>
      </c>
    </row>
    <row r="4004" spans="1:13" hidden="1" x14ac:dyDescent="0.2">
      <c r="A4004" t="s">
        <v>11</v>
      </c>
      <c r="B4004" s="1">
        <v>44404.778437499997</v>
      </c>
      <c r="C4004" s="1">
        <v>44404.814780092594</v>
      </c>
      <c r="D4004">
        <v>52.333999633789098</v>
      </c>
      <c r="E4004">
        <v>0</v>
      </c>
      <c r="F4004">
        <v>39</v>
      </c>
      <c r="G4004" t="s">
        <v>44</v>
      </c>
      <c r="H4004" t="s">
        <v>26</v>
      </c>
      <c r="I4004">
        <f>tbl_Fact[[#This Row],[Duration]] / 60</f>
        <v>0.87223332722981828</v>
      </c>
      <c r="J4004">
        <f>IF(OR(G4004="Run Time", G4004="CC (Changeover Cleaning)"), I4004, 0)</f>
        <v>0</v>
      </c>
      <c r="K4004">
        <f>IF(G4004&lt;&gt;"PM (Maintenance)", I4004, 0)</f>
        <v>0.87223332722981828</v>
      </c>
      <c r="L4004" s="5">
        <f>MAX(tbl_Fact[[#This Row],[TotalBiscuitsMade]],tbl_Fact[[#This Row],[GoodMadeBiscuits]])</f>
        <v>39</v>
      </c>
      <c r="M4004" s="5">
        <f>IF(tbl_Fact[[#This Row],[Operating_Hours]]&gt;0,tbl_Fact[[#This Row],[Operating_Hours]]*51840,0)</f>
        <v>0</v>
      </c>
    </row>
    <row r="4005" spans="1:13" hidden="1" x14ac:dyDescent="0.2">
      <c r="A4005" t="s">
        <v>5</v>
      </c>
      <c r="B4005" s="1">
        <v>44404.780624999999</v>
      </c>
      <c r="C4005" s="1">
        <v>44404.801099537035</v>
      </c>
      <c r="D4005">
        <v>29.483333587646499</v>
      </c>
      <c r="E4005">
        <v>191360</v>
      </c>
      <c r="F4005">
        <v>470</v>
      </c>
      <c r="G4005" t="s">
        <v>43</v>
      </c>
      <c r="H4005" t="s">
        <v>26</v>
      </c>
      <c r="I4005">
        <f>tbl_Fact[[#This Row],[Duration]] / 60</f>
        <v>0.49138889312744166</v>
      </c>
      <c r="J4005">
        <f>IF(OR(G4005="Run Time", G4005="CC (Changeover Cleaning)"), I4005, 0)</f>
        <v>0.49138889312744166</v>
      </c>
      <c r="K4005">
        <f>IF(G4005&lt;&gt;"PM (Maintenance)", I4005, 0)</f>
        <v>0.49138889312744166</v>
      </c>
      <c r="L4005" s="5">
        <f>MAX(tbl_Fact[[#This Row],[TotalBiscuitsMade]],tbl_Fact[[#This Row],[GoodMadeBiscuits]])</f>
        <v>191360</v>
      </c>
      <c r="M4005" s="5">
        <f>IF(tbl_Fact[[#This Row],[Operating_Hours]]&gt;0,tbl_Fact[[#This Row],[Operating_Hours]]*51840,0)</f>
        <v>25473.600219726577</v>
      </c>
    </row>
    <row r="4006" spans="1:13" hidden="1" x14ac:dyDescent="0.2">
      <c r="A4006" t="s">
        <v>5</v>
      </c>
      <c r="B4006" s="1">
        <v>44404.780624999999</v>
      </c>
      <c r="C4006" s="1">
        <v>44404.780624999999</v>
      </c>
      <c r="D4006">
        <v>0</v>
      </c>
      <c r="E4006">
        <v>191640</v>
      </c>
      <c r="F4006">
        <v>346</v>
      </c>
      <c r="G4006" t="s">
        <v>43</v>
      </c>
      <c r="H4006" t="s">
        <v>26</v>
      </c>
      <c r="I4006">
        <f>tbl_Fact[[#This Row],[Duration]] / 60</f>
        <v>0</v>
      </c>
      <c r="J4006">
        <f>IF(OR(G4006="Run Time", G4006="CC (Changeover Cleaning)"), I4006, 0)</f>
        <v>0</v>
      </c>
      <c r="K4006">
        <f>IF(G4006&lt;&gt;"PM (Maintenance)", I4006, 0)</f>
        <v>0</v>
      </c>
      <c r="L4006" s="5">
        <f>MAX(tbl_Fact[[#This Row],[TotalBiscuitsMade]],tbl_Fact[[#This Row],[GoodMadeBiscuits]])</f>
        <v>191640</v>
      </c>
      <c r="M4006" s="5">
        <f>IF(tbl_Fact[[#This Row],[Operating_Hours]]&gt;0,tbl_Fact[[#This Row],[Operating_Hours]]*51840,0)</f>
        <v>0</v>
      </c>
    </row>
    <row r="4007" spans="1:13" hidden="1" x14ac:dyDescent="0.2">
      <c r="A4007" t="s">
        <v>12</v>
      </c>
      <c r="B4007" s="1">
        <v>44404.791863425926</v>
      </c>
      <c r="C4007" s="1">
        <v>44404.810057870367</v>
      </c>
      <c r="D4007">
        <v>26.193832397460898</v>
      </c>
      <c r="E4007">
        <v>0</v>
      </c>
      <c r="F4007">
        <v>291</v>
      </c>
      <c r="G4007" t="s">
        <v>43</v>
      </c>
      <c r="H4007" t="s">
        <v>32</v>
      </c>
      <c r="I4007">
        <f>tbl_Fact[[#This Row],[Duration]] / 60</f>
        <v>0.43656387329101498</v>
      </c>
      <c r="J4007">
        <f>IF(OR(G4007="Run Time", G4007="CC (Changeover Cleaning)"), I4007, 0)</f>
        <v>0.43656387329101498</v>
      </c>
      <c r="K4007">
        <f>IF(G4007&lt;&gt;"PM (Maintenance)", I4007, 0)</f>
        <v>0.43656387329101498</v>
      </c>
      <c r="L4007" s="5">
        <f>MAX(tbl_Fact[[#This Row],[TotalBiscuitsMade]],tbl_Fact[[#This Row],[GoodMadeBiscuits]])</f>
        <v>291</v>
      </c>
      <c r="M4007" s="5">
        <f>IF(tbl_Fact[[#This Row],[Operating_Hours]]&gt;0,tbl_Fact[[#This Row],[Operating_Hours]]*51840,0)</f>
        <v>22631.471191406217</v>
      </c>
    </row>
    <row r="4008" spans="1:13" hidden="1" x14ac:dyDescent="0.2">
      <c r="A4008" t="s">
        <v>13</v>
      </c>
      <c r="B4008" s="1">
        <v>44404.792986111112</v>
      </c>
      <c r="C4008" s="1">
        <v>44404.793229166666</v>
      </c>
      <c r="D4008">
        <v>0.35005000233650202</v>
      </c>
      <c r="E4008">
        <v>0</v>
      </c>
      <c r="F4008">
        <v>243</v>
      </c>
      <c r="G4008" t="s">
        <v>43</v>
      </c>
      <c r="H4008" t="s">
        <v>32</v>
      </c>
      <c r="I4008">
        <f>tbl_Fact[[#This Row],[Duration]] / 60</f>
        <v>5.8341667056083669E-3</v>
      </c>
      <c r="J4008">
        <f>IF(OR(G4008="Run Time", G4008="CC (Changeover Cleaning)"), I4008, 0)</f>
        <v>5.8341667056083669E-3</v>
      </c>
      <c r="K4008">
        <f>IF(G4008&lt;&gt;"PM (Maintenance)", I4008, 0)</f>
        <v>5.8341667056083669E-3</v>
      </c>
      <c r="L4008" s="5">
        <f>MAX(tbl_Fact[[#This Row],[TotalBiscuitsMade]],tbl_Fact[[#This Row],[GoodMadeBiscuits]])</f>
        <v>243</v>
      </c>
      <c r="M4008" s="5">
        <f>IF(tbl_Fact[[#This Row],[Operating_Hours]]&gt;0,tbl_Fact[[#This Row],[Operating_Hours]]*51840,0)</f>
        <v>302.44320201873774</v>
      </c>
    </row>
    <row r="4009" spans="1:13" hidden="1" x14ac:dyDescent="0.2">
      <c r="A4009" t="s">
        <v>5</v>
      </c>
      <c r="B4009" s="1">
        <v>44404.801099537035</v>
      </c>
      <c r="C4009" s="1">
        <v>44404.809016203704</v>
      </c>
      <c r="D4009">
        <v>11.3999996185303</v>
      </c>
      <c r="E4009">
        <v>199224</v>
      </c>
      <c r="F4009">
        <v>8089</v>
      </c>
      <c r="G4009" t="s">
        <v>44</v>
      </c>
      <c r="H4009" t="s">
        <v>26</v>
      </c>
      <c r="I4009">
        <f>tbl_Fact[[#This Row],[Duration]] / 60</f>
        <v>0.18999999364217166</v>
      </c>
      <c r="J4009">
        <f>IF(OR(G4009="Run Time", G4009="CC (Changeover Cleaning)"), I4009, 0)</f>
        <v>0</v>
      </c>
      <c r="K4009">
        <f>IF(G4009&lt;&gt;"PM (Maintenance)", I4009, 0)</f>
        <v>0.18999999364217166</v>
      </c>
      <c r="L4009" s="5">
        <f>MAX(tbl_Fact[[#This Row],[TotalBiscuitsMade]],tbl_Fact[[#This Row],[GoodMadeBiscuits]])</f>
        <v>199224</v>
      </c>
      <c r="M4009" s="5">
        <f>IF(tbl_Fact[[#This Row],[Operating_Hours]]&gt;0,tbl_Fact[[#This Row],[Operating_Hours]]*51840,0)</f>
        <v>0</v>
      </c>
    </row>
    <row r="4010" spans="1:13" hidden="1" x14ac:dyDescent="0.2">
      <c r="A4010" t="s">
        <v>5</v>
      </c>
      <c r="B4010" s="1">
        <v>44404.809016203704</v>
      </c>
      <c r="C4010" s="1">
        <v>44404.810879629629</v>
      </c>
      <c r="D4010">
        <v>2.6833333969116202</v>
      </c>
      <c r="E4010">
        <v>199581</v>
      </c>
      <c r="F4010">
        <v>8169</v>
      </c>
      <c r="G4010" t="s">
        <v>43</v>
      </c>
      <c r="H4010" t="s">
        <v>26</v>
      </c>
      <c r="I4010">
        <f>tbl_Fact[[#This Row],[Duration]] / 60</f>
        <v>4.4722223281860339E-2</v>
      </c>
      <c r="J4010">
        <f>IF(OR(G4010="Run Time", G4010="CC (Changeover Cleaning)"), I4010, 0)</f>
        <v>4.4722223281860339E-2</v>
      </c>
      <c r="K4010">
        <f>IF(G4010&lt;&gt;"PM (Maintenance)", I4010, 0)</f>
        <v>4.4722223281860339E-2</v>
      </c>
      <c r="L4010" s="5">
        <f>MAX(tbl_Fact[[#This Row],[TotalBiscuitsMade]],tbl_Fact[[#This Row],[GoodMadeBiscuits]])</f>
        <v>199581</v>
      </c>
      <c r="M4010" s="5">
        <f>IF(tbl_Fact[[#This Row],[Operating_Hours]]&gt;0,tbl_Fact[[#This Row],[Operating_Hours]]*51840,0)</f>
        <v>2318.4000549316402</v>
      </c>
    </row>
    <row r="4011" spans="1:13" hidden="1" x14ac:dyDescent="0.2">
      <c r="A4011" t="s">
        <v>12</v>
      </c>
      <c r="B4011" s="1">
        <v>44404.810057870367</v>
      </c>
      <c r="C4011" s="1">
        <v>44404.835347222222</v>
      </c>
      <c r="D4011">
        <v>36.422218322753899</v>
      </c>
      <c r="E4011">
        <v>0</v>
      </c>
      <c r="F4011">
        <v>168</v>
      </c>
      <c r="G4011" t="s">
        <v>44</v>
      </c>
      <c r="H4011" t="s">
        <v>32</v>
      </c>
      <c r="I4011">
        <f>tbl_Fact[[#This Row],[Duration]] / 60</f>
        <v>0.60703697204589835</v>
      </c>
      <c r="J4011">
        <f>IF(OR(G4011="Run Time", G4011="CC (Changeover Cleaning)"), I4011, 0)</f>
        <v>0</v>
      </c>
      <c r="K4011">
        <f>IF(G4011&lt;&gt;"PM (Maintenance)", I4011, 0)</f>
        <v>0.60703697204589835</v>
      </c>
      <c r="L4011" s="5">
        <f>MAX(tbl_Fact[[#This Row],[TotalBiscuitsMade]],tbl_Fact[[#This Row],[GoodMadeBiscuits]])</f>
        <v>168</v>
      </c>
      <c r="M4011" s="5">
        <f>IF(tbl_Fact[[#This Row],[Operating_Hours]]&gt;0,tbl_Fact[[#This Row],[Operating_Hours]]*51840,0)</f>
        <v>0</v>
      </c>
    </row>
    <row r="4012" spans="1:13" hidden="1" x14ac:dyDescent="0.2">
      <c r="A4012" t="s">
        <v>5</v>
      </c>
      <c r="B4012" s="1">
        <v>44404.810879629629</v>
      </c>
      <c r="C4012" s="1">
        <v>44404.811574074076</v>
      </c>
      <c r="D4012">
        <v>1</v>
      </c>
      <c r="E4012">
        <v>199894</v>
      </c>
      <c r="F4012">
        <v>8269</v>
      </c>
      <c r="G4012" t="s">
        <v>44</v>
      </c>
      <c r="H4012" t="s">
        <v>26</v>
      </c>
      <c r="I4012">
        <f>tbl_Fact[[#This Row],[Duration]] / 60</f>
        <v>1.6666666666666666E-2</v>
      </c>
      <c r="J4012">
        <f>IF(OR(G4012="Run Time", G4012="CC (Changeover Cleaning)"), I4012, 0)</f>
        <v>0</v>
      </c>
      <c r="K4012">
        <f>IF(G4012&lt;&gt;"PM (Maintenance)", I4012, 0)</f>
        <v>1.6666666666666666E-2</v>
      </c>
      <c r="L4012" s="5">
        <f>MAX(tbl_Fact[[#This Row],[TotalBiscuitsMade]],tbl_Fact[[#This Row],[GoodMadeBiscuits]])</f>
        <v>199894</v>
      </c>
      <c r="M4012" s="5">
        <f>IF(tbl_Fact[[#This Row],[Operating_Hours]]&gt;0,tbl_Fact[[#This Row],[Operating_Hours]]*51840,0)</f>
        <v>0</v>
      </c>
    </row>
    <row r="4013" spans="1:13" hidden="1" x14ac:dyDescent="0.2">
      <c r="A4013" t="s">
        <v>5</v>
      </c>
      <c r="B4013" s="1">
        <v>44404.811574074076</v>
      </c>
      <c r="C4013" s="1">
        <v>44404.835081018522</v>
      </c>
      <c r="D4013">
        <v>33.849998474121101</v>
      </c>
      <c r="E4013">
        <v>199869</v>
      </c>
      <c r="F4013">
        <v>318</v>
      </c>
      <c r="G4013" t="s">
        <v>43</v>
      </c>
      <c r="H4013" t="s">
        <v>3</v>
      </c>
      <c r="I4013">
        <f>tbl_Fact[[#This Row],[Duration]] / 60</f>
        <v>0.56416664123535165</v>
      </c>
      <c r="J4013">
        <f>IF(OR(G4013="Run Time", G4013="CC (Changeover Cleaning)"), I4013, 0)</f>
        <v>0.56416664123535165</v>
      </c>
      <c r="K4013">
        <f>IF(G4013&lt;&gt;"PM (Maintenance)", I4013, 0)</f>
        <v>0.56416664123535165</v>
      </c>
      <c r="L4013" s="5">
        <f>MAX(tbl_Fact[[#This Row],[TotalBiscuitsMade]],tbl_Fact[[#This Row],[GoodMadeBiscuits]])</f>
        <v>199869</v>
      </c>
      <c r="M4013" s="5">
        <f>IF(tbl_Fact[[#This Row],[Operating_Hours]]&gt;0,tbl_Fact[[#This Row],[Operating_Hours]]*51840,0)</f>
        <v>29246.398681640629</v>
      </c>
    </row>
    <row r="4014" spans="1:13" hidden="1" x14ac:dyDescent="0.2">
      <c r="A4014" t="s">
        <v>11</v>
      </c>
      <c r="B4014" s="1">
        <v>44404.814780092594</v>
      </c>
      <c r="C4014" s="1">
        <v>44404.815011574072</v>
      </c>
      <c r="D4014">
        <v>0.32510000467300398</v>
      </c>
      <c r="E4014">
        <v>0</v>
      </c>
      <c r="F4014">
        <v>301</v>
      </c>
      <c r="G4014" t="s">
        <v>43</v>
      </c>
      <c r="H4014" t="s">
        <v>26</v>
      </c>
      <c r="I4014">
        <f>tbl_Fact[[#This Row],[Duration]] / 60</f>
        <v>5.4183334112167334E-3</v>
      </c>
      <c r="J4014">
        <f>IF(OR(G4014="Run Time", G4014="CC (Changeover Cleaning)"), I4014, 0)</f>
        <v>5.4183334112167334E-3</v>
      </c>
      <c r="K4014">
        <f>IF(G4014&lt;&gt;"PM (Maintenance)", I4014, 0)</f>
        <v>5.4183334112167334E-3</v>
      </c>
      <c r="L4014" s="5">
        <f>MAX(tbl_Fact[[#This Row],[TotalBiscuitsMade]],tbl_Fact[[#This Row],[GoodMadeBiscuits]])</f>
        <v>301</v>
      </c>
      <c r="M4014" s="5">
        <f>IF(tbl_Fact[[#This Row],[Operating_Hours]]&gt;0,tbl_Fact[[#This Row],[Operating_Hours]]*51840,0)</f>
        <v>280.88640403747547</v>
      </c>
    </row>
    <row r="4015" spans="1:13" hidden="1" x14ac:dyDescent="0.2">
      <c r="A4015" t="s">
        <v>11</v>
      </c>
      <c r="B4015" s="1">
        <v>44404.815011574072</v>
      </c>
      <c r="C4015" s="1">
        <v>44404.880555555559</v>
      </c>
      <c r="D4015">
        <v>94.385032653808594</v>
      </c>
      <c r="E4015">
        <v>0</v>
      </c>
      <c r="F4015">
        <v>365</v>
      </c>
      <c r="G4015" t="s">
        <v>44</v>
      </c>
      <c r="H4015" t="s">
        <v>3</v>
      </c>
      <c r="I4015">
        <f>tbl_Fact[[#This Row],[Duration]] / 60</f>
        <v>1.5730838775634766</v>
      </c>
      <c r="J4015">
        <f>IF(OR(G4015="Run Time", G4015="CC (Changeover Cleaning)"), I4015, 0)</f>
        <v>0</v>
      </c>
      <c r="K4015">
        <f>IF(G4015&lt;&gt;"PM (Maintenance)", I4015, 0)</f>
        <v>1.5730838775634766</v>
      </c>
      <c r="L4015" s="5">
        <f>MAX(tbl_Fact[[#This Row],[TotalBiscuitsMade]],tbl_Fact[[#This Row],[GoodMadeBiscuits]])</f>
        <v>365</v>
      </c>
      <c r="M4015" s="5">
        <f>IF(tbl_Fact[[#This Row],[Operating_Hours]]&gt;0,tbl_Fact[[#This Row],[Operating_Hours]]*51840,0)</f>
        <v>0</v>
      </c>
    </row>
    <row r="4016" spans="1:13" hidden="1" x14ac:dyDescent="0.2">
      <c r="A4016" t="s">
        <v>14</v>
      </c>
      <c r="B4016" s="1">
        <v>44404.823067129626</v>
      </c>
      <c r="C4016" s="1">
        <v>44404.840127314812</v>
      </c>
      <c r="D4016">
        <v>24.567449569702099</v>
      </c>
      <c r="E4016">
        <v>0</v>
      </c>
      <c r="F4016">
        <v>166</v>
      </c>
      <c r="G4016" t="s">
        <v>44</v>
      </c>
      <c r="H4016" t="s">
        <v>32</v>
      </c>
      <c r="I4016">
        <f>tbl_Fact[[#This Row],[Duration]] / 60</f>
        <v>0.4094574928283683</v>
      </c>
      <c r="J4016">
        <f>IF(OR(G4016="Run Time", G4016="CC (Changeover Cleaning)"), I4016, 0)</f>
        <v>0</v>
      </c>
      <c r="K4016">
        <f>IF(G4016&lt;&gt;"PM (Maintenance)", I4016, 0)</f>
        <v>0.4094574928283683</v>
      </c>
      <c r="L4016" s="5">
        <f>MAX(tbl_Fact[[#This Row],[TotalBiscuitsMade]],tbl_Fact[[#This Row],[GoodMadeBiscuits]])</f>
        <v>166</v>
      </c>
      <c r="M4016" s="5">
        <f>IF(tbl_Fact[[#This Row],[Operating_Hours]]&gt;0,tbl_Fact[[#This Row],[Operating_Hours]]*51840,0)</f>
        <v>0</v>
      </c>
    </row>
    <row r="4017" spans="1:13" hidden="1" x14ac:dyDescent="0.2">
      <c r="A4017" t="s">
        <v>5</v>
      </c>
      <c r="B4017" s="1">
        <v>44404.835081018522</v>
      </c>
      <c r="C4017" s="1">
        <v>44404.843912037039</v>
      </c>
      <c r="D4017">
        <v>12.7166662216187</v>
      </c>
      <c r="E4017">
        <v>199561</v>
      </c>
      <c r="F4017">
        <v>116</v>
      </c>
      <c r="G4017" t="s">
        <v>44</v>
      </c>
      <c r="H4017" t="s">
        <v>3</v>
      </c>
      <c r="I4017">
        <f>tbl_Fact[[#This Row],[Duration]] / 60</f>
        <v>0.21194443702697835</v>
      </c>
      <c r="J4017">
        <f>IF(OR(G4017="Run Time", G4017="CC (Changeover Cleaning)"), I4017, 0)</f>
        <v>0</v>
      </c>
      <c r="K4017">
        <f>IF(G4017&lt;&gt;"PM (Maintenance)", I4017, 0)</f>
        <v>0.21194443702697835</v>
      </c>
      <c r="L4017" s="5">
        <f>MAX(tbl_Fact[[#This Row],[TotalBiscuitsMade]],tbl_Fact[[#This Row],[GoodMadeBiscuits]])</f>
        <v>199561</v>
      </c>
      <c r="M4017" s="5">
        <f>IF(tbl_Fact[[#This Row],[Operating_Hours]]&gt;0,tbl_Fact[[#This Row],[Operating_Hours]]*51840,0)</f>
        <v>0</v>
      </c>
    </row>
    <row r="4018" spans="1:13" hidden="1" x14ac:dyDescent="0.2">
      <c r="A4018" t="s">
        <v>12</v>
      </c>
      <c r="B4018" s="1">
        <v>44404.835347222222</v>
      </c>
      <c r="C4018" s="1">
        <v>44404.835358796299</v>
      </c>
      <c r="D4018">
        <v>1.9833300262689601E-2</v>
      </c>
      <c r="E4018">
        <v>0</v>
      </c>
      <c r="F4018">
        <v>145</v>
      </c>
      <c r="G4018" t="s">
        <v>44</v>
      </c>
      <c r="H4018" t="s">
        <v>32</v>
      </c>
      <c r="I4018">
        <f>tbl_Fact[[#This Row],[Duration]] / 60</f>
        <v>3.3055500437816001E-4</v>
      </c>
      <c r="J4018">
        <f>IF(OR(G4018="Run Time", G4018="CC (Changeover Cleaning)"), I4018, 0)</f>
        <v>0</v>
      </c>
      <c r="K4018">
        <f>IF(G4018&lt;&gt;"PM (Maintenance)", I4018, 0)</f>
        <v>3.3055500437816001E-4</v>
      </c>
      <c r="L4018" s="5">
        <f>MAX(tbl_Fact[[#This Row],[TotalBiscuitsMade]],tbl_Fact[[#This Row],[GoodMadeBiscuits]])</f>
        <v>145</v>
      </c>
      <c r="M4018" s="5">
        <f>IF(tbl_Fact[[#This Row],[Operating_Hours]]&gt;0,tbl_Fact[[#This Row],[Operating_Hours]]*51840,0)</f>
        <v>0</v>
      </c>
    </row>
    <row r="4019" spans="1:13" hidden="1" x14ac:dyDescent="0.2">
      <c r="A4019" t="s">
        <v>12</v>
      </c>
      <c r="B4019" s="1">
        <v>44404.835358796299</v>
      </c>
      <c r="C4019" s="1">
        <v>44404.835462962961</v>
      </c>
      <c r="D4019">
        <v>0.15000000596046401</v>
      </c>
      <c r="E4019">
        <v>0</v>
      </c>
      <c r="F4019">
        <v>272</v>
      </c>
      <c r="G4019" t="s">
        <v>43</v>
      </c>
      <c r="H4019" t="s">
        <v>32</v>
      </c>
      <c r="I4019">
        <f>tbl_Fact[[#This Row],[Duration]] / 60</f>
        <v>2.5000000993410667E-3</v>
      </c>
      <c r="J4019">
        <f>IF(OR(G4019="Run Time", G4019="CC (Changeover Cleaning)"), I4019, 0)</f>
        <v>2.5000000993410667E-3</v>
      </c>
      <c r="K4019">
        <f>IF(G4019&lt;&gt;"PM (Maintenance)", I4019, 0)</f>
        <v>2.5000000993410667E-3</v>
      </c>
      <c r="L4019" s="5">
        <f>MAX(tbl_Fact[[#This Row],[TotalBiscuitsMade]],tbl_Fact[[#This Row],[GoodMadeBiscuits]])</f>
        <v>272</v>
      </c>
      <c r="M4019" s="5">
        <f>IF(tbl_Fact[[#This Row],[Operating_Hours]]&gt;0,tbl_Fact[[#This Row],[Operating_Hours]]*51840,0)</f>
        <v>129.60000514984088</v>
      </c>
    </row>
    <row r="4020" spans="1:13" hidden="1" x14ac:dyDescent="0.2">
      <c r="A4020" t="s">
        <v>12</v>
      </c>
      <c r="B4020" s="1">
        <v>44404.835462962961</v>
      </c>
      <c r="C4020" s="1">
        <v>44404.835474537038</v>
      </c>
      <c r="D4020">
        <v>2.0333299413323399E-2</v>
      </c>
      <c r="E4020">
        <v>0</v>
      </c>
      <c r="F4020">
        <v>488</v>
      </c>
      <c r="G4020" t="s">
        <v>44</v>
      </c>
      <c r="H4020" t="s">
        <v>32</v>
      </c>
      <c r="I4020">
        <f>tbl_Fact[[#This Row],[Duration]] / 60</f>
        <v>3.3888832355538997E-4</v>
      </c>
      <c r="J4020">
        <f>IF(OR(G4020="Run Time", G4020="CC (Changeover Cleaning)"), I4020, 0)</f>
        <v>0</v>
      </c>
      <c r="K4020">
        <f>IF(G4020&lt;&gt;"PM (Maintenance)", I4020, 0)</f>
        <v>3.3888832355538997E-4</v>
      </c>
      <c r="L4020" s="5">
        <f>MAX(tbl_Fact[[#This Row],[TotalBiscuitsMade]],tbl_Fact[[#This Row],[GoodMadeBiscuits]])</f>
        <v>488</v>
      </c>
      <c r="M4020" s="5">
        <f>IF(tbl_Fact[[#This Row],[Operating_Hours]]&gt;0,tbl_Fact[[#This Row],[Operating_Hours]]*51840,0)</f>
        <v>0</v>
      </c>
    </row>
    <row r="4021" spans="1:13" hidden="1" x14ac:dyDescent="0.2">
      <c r="A4021" t="s">
        <v>12</v>
      </c>
      <c r="B4021" s="1">
        <v>44404.835474537038</v>
      </c>
      <c r="C4021" s="1">
        <v>44404.835497685184</v>
      </c>
      <c r="D4021">
        <v>3.5666599869728102E-2</v>
      </c>
      <c r="E4021">
        <v>0</v>
      </c>
      <c r="F4021">
        <v>15</v>
      </c>
      <c r="G4021" t="s">
        <v>43</v>
      </c>
      <c r="H4021" t="s">
        <v>32</v>
      </c>
      <c r="I4021">
        <f>tbl_Fact[[#This Row],[Duration]] / 60</f>
        <v>5.9444333116213499E-4</v>
      </c>
      <c r="J4021">
        <f>IF(OR(G4021="Run Time", G4021="CC (Changeover Cleaning)"), I4021, 0)</f>
        <v>5.9444333116213499E-4</v>
      </c>
      <c r="K4021">
        <f>IF(G4021&lt;&gt;"PM (Maintenance)", I4021, 0)</f>
        <v>5.9444333116213499E-4</v>
      </c>
      <c r="L4021" s="5">
        <f>MAX(tbl_Fact[[#This Row],[TotalBiscuitsMade]],tbl_Fact[[#This Row],[GoodMadeBiscuits]])</f>
        <v>15</v>
      </c>
      <c r="M4021" s="5">
        <f>IF(tbl_Fact[[#This Row],[Operating_Hours]]&gt;0,tbl_Fact[[#This Row],[Operating_Hours]]*51840,0)</f>
        <v>30.815942287445079</v>
      </c>
    </row>
    <row r="4022" spans="1:13" hidden="1" x14ac:dyDescent="0.2">
      <c r="A4022" t="s">
        <v>12</v>
      </c>
      <c r="B4022" s="1">
        <v>44404.835497685184</v>
      </c>
      <c r="C4022" s="1">
        <v>44404.835520833331</v>
      </c>
      <c r="D4022">
        <v>1.9283300265669798E-2</v>
      </c>
      <c r="E4022">
        <v>0</v>
      </c>
      <c r="F4022">
        <v>233</v>
      </c>
      <c r="G4022" t="s">
        <v>44</v>
      </c>
      <c r="H4022" t="s">
        <v>32</v>
      </c>
      <c r="I4022">
        <f>tbl_Fact[[#This Row],[Duration]] / 60</f>
        <v>3.2138833776116331E-4</v>
      </c>
      <c r="J4022">
        <f>IF(OR(G4022="Run Time", G4022="CC (Changeover Cleaning)"), I4022, 0)</f>
        <v>0</v>
      </c>
      <c r="K4022">
        <f>IF(G4022&lt;&gt;"PM (Maintenance)", I4022, 0)</f>
        <v>3.2138833776116331E-4</v>
      </c>
      <c r="L4022" s="5">
        <f>MAX(tbl_Fact[[#This Row],[TotalBiscuitsMade]],tbl_Fact[[#This Row],[GoodMadeBiscuits]])</f>
        <v>233</v>
      </c>
      <c r="M4022" s="5">
        <f>IF(tbl_Fact[[#This Row],[Operating_Hours]]&gt;0,tbl_Fact[[#This Row],[Operating_Hours]]*51840,0)</f>
        <v>0</v>
      </c>
    </row>
    <row r="4023" spans="1:13" hidden="1" x14ac:dyDescent="0.2">
      <c r="A4023" t="s">
        <v>12</v>
      </c>
      <c r="B4023" s="1">
        <v>44404.835520833331</v>
      </c>
      <c r="C4023" s="1">
        <v>44404.835543981484</v>
      </c>
      <c r="D4023">
        <v>4.0383301675319699E-2</v>
      </c>
      <c r="E4023">
        <v>0</v>
      </c>
      <c r="F4023">
        <v>442</v>
      </c>
      <c r="G4023" t="s">
        <v>43</v>
      </c>
      <c r="H4023" t="s">
        <v>32</v>
      </c>
      <c r="I4023">
        <f>tbl_Fact[[#This Row],[Duration]] / 60</f>
        <v>6.73055027921995E-4</v>
      </c>
      <c r="J4023">
        <f>IF(OR(G4023="Run Time", G4023="CC (Changeover Cleaning)"), I4023, 0)</f>
        <v>6.73055027921995E-4</v>
      </c>
      <c r="K4023">
        <f>IF(G4023&lt;&gt;"PM (Maintenance)", I4023, 0)</f>
        <v>6.73055027921995E-4</v>
      </c>
      <c r="L4023" s="5">
        <f>MAX(tbl_Fact[[#This Row],[TotalBiscuitsMade]],tbl_Fact[[#This Row],[GoodMadeBiscuits]])</f>
        <v>442</v>
      </c>
      <c r="M4023" s="5">
        <f>IF(tbl_Fact[[#This Row],[Operating_Hours]]&gt;0,tbl_Fact[[#This Row],[Operating_Hours]]*51840,0)</f>
        <v>34.891172647476218</v>
      </c>
    </row>
    <row r="4024" spans="1:13" hidden="1" x14ac:dyDescent="0.2">
      <c r="A4024" t="s">
        <v>12</v>
      </c>
      <c r="B4024" s="1">
        <v>44404.835543981484</v>
      </c>
      <c r="C4024" s="1">
        <v>44404.835555555554</v>
      </c>
      <c r="D4024">
        <v>1.9283300265669798E-2</v>
      </c>
      <c r="E4024">
        <v>0</v>
      </c>
      <c r="F4024">
        <v>47</v>
      </c>
      <c r="G4024" t="s">
        <v>44</v>
      </c>
      <c r="H4024" t="s">
        <v>32</v>
      </c>
      <c r="I4024">
        <f>tbl_Fact[[#This Row],[Duration]] / 60</f>
        <v>3.2138833776116331E-4</v>
      </c>
      <c r="J4024">
        <f>IF(OR(G4024="Run Time", G4024="CC (Changeover Cleaning)"), I4024, 0)</f>
        <v>0</v>
      </c>
      <c r="K4024">
        <f>IF(G4024&lt;&gt;"PM (Maintenance)", I4024, 0)</f>
        <v>3.2138833776116331E-4</v>
      </c>
      <c r="L4024" s="5">
        <f>MAX(tbl_Fact[[#This Row],[TotalBiscuitsMade]],tbl_Fact[[#This Row],[GoodMadeBiscuits]])</f>
        <v>47</v>
      </c>
      <c r="M4024" s="5">
        <f>IF(tbl_Fact[[#This Row],[Operating_Hours]]&gt;0,tbl_Fact[[#This Row],[Operating_Hours]]*51840,0)</f>
        <v>0</v>
      </c>
    </row>
    <row r="4025" spans="1:13" hidden="1" x14ac:dyDescent="0.2">
      <c r="A4025" t="s">
        <v>12</v>
      </c>
      <c r="B4025" s="1">
        <v>44404.835555555554</v>
      </c>
      <c r="C4025" s="1">
        <v>44404.835578703707</v>
      </c>
      <c r="D4025">
        <v>3.5666599869728102E-2</v>
      </c>
      <c r="E4025">
        <v>0</v>
      </c>
      <c r="F4025">
        <v>198</v>
      </c>
      <c r="G4025" t="s">
        <v>43</v>
      </c>
      <c r="H4025" t="s">
        <v>32</v>
      </c>
      <c r="I4025">
        <f>tbl_Fact[[#This Row],[Duration]] / 60</f>
        <v>5.9444333116213499E-4</v>
      </c>
      <c r="J4025">
        <f>IF(OR(G4025="Run Time", G4025="CC (Changeover Cleaning)"), I4025, 0)</f>
        <v>5.9444333116213499E-4</v>
      </c>
      <c r="K4025">
        <f>IF(G4025&lt;&gt;"PM (Maintenance)", I4025, 0)</f>
        <v>5.9444333116213499E-4</v>
      </c>
      <c r="L4025" s="5">
        <f>MAX(tbl_Fact[[#This Row],[TotalBiscuitsMade]],tbl_Fact[[#This Row],[GoodMadeBiscuits]])</f>
        <v>198</v>
      </c>
      <c r="M4025" s="5">
        <f>IF(tbl_Fact[[#This Row],[Operating_Hours]]&gt;0,tbl_Fact[[#This Row],[Operating_Hours]]*51840,0)</f>
        <v>30.815942287445079</v>
      </c>
    </row>
    <row r="4026" spans="1:13" hidden="1" x14ac:dyDescent="0.2">
      <c r="A4026" t="s">
        <v>12</v>
      </c>
      <c r="B4026" s="1">
        <v>44404.835578703707</v>
      </c>
      <c r="C4026" s="1">
        <v>44404.835590277777</v>
      </c>
      <c r="D4026">
        <v>1.8999999389052401E-2</v>
      </c>
      <c r="E4026">
        <v>0</v>
      </c>
      <c r="F4026">
        <v>73</v>
      </c>
      <c r="G4026" t="s">
        <v>44</v>
      </c>
      <c r="H4026" t="s">
        <v>32</v>
      </c>
      <c r="I4026">
        <f>tbl_Fact[[#This Row],[Duration]] / 60</f>
        <v>3.1666665648420668E-4</v>
      </c>
      <c r="J4026">
        <f>IF(OR(G4026="Run Time", G4026="CC (Changeover Cleaning)"), I4026, 0)</f>
        <v>0</v>
      </c>
      <c r="K4026">
        <f>IF(G4026&lt;&gt;"PM (Maintenance)", I4026, 0)</f>
        <v>3.1666665648420668E-4</v>
      </c>
      <c r="L4026" s="5">
        <f>MAX(tbl_Fact[[#This Row],[TotalBiscuitsMade]],tbl_Fact[[#This Row],[GoodMadeBiscuits]])</f>
        <v>73</v>
      </c>
      <c r="M4026" s="5">
        <f>IF(tbl_Fact[[#This Row],[Operating_Hours]]&gt;0,tbl_Fact[[#This Row],[Operating_Hours]]*51840,0)</f>
        <v>0</v>
      </c>
    </row>
    <row r="4027" spans="1:13" hidden="1" x14ac:dyDescent="0.2">
      <c r="A4027" t="s">
        <v>12</v>
      </c>
      <c r="B4027" s="1">
        <v>44404.835590277777</v>
      </c>
      <c r="C4027" s="1">
        <v>44404.835625</v>
      </c>
      <c r="D4027">
        <v>3.5166598856449099E-2</v>
      </c>
      <c r="E4027">
        <v>0</v>
      </c>
      <c r="F4027">
        <v>353</v>
      </c>
      <c r="G4027" t="s">
        <v>43</v>
      </c>
      <c r="H4027" t="s">
        <v>32</v>
      </c>
      <c r="I4027">
        <f>tbl_Fact[[#This Row],[Duration]] / 60</f>
        <v>5.8610998094081829E-4</v>
      </c>
      <c r="J4027">
        <f>IF(OR(G4027="Run Time", G4027="CC (Changeover Cleaning)"), I4027, 0)</f>
        <v>5.8610998094081829E-4</v>
      </c>
      <c r="K4027">
        <f>IF(G4027&lt;&gt;"PM (Maintenance)", I4027, 0)</f>
        <v>5.8610998094081829E-4</v>
      </c>
      <c r="L4027" s="5">
        <f>MAX(tbl_Fact[[#This Row],[TotalBiscuitsMade]],tbl_Fact[[#This Row],[GoodMadeBiscuits]])</f>
        <v>353</v>
      </c>
      <c r="M4027" s="5">
        <f>IF(tbl_Fact[[#This Row],[Operating_Hours]]&gt;0,tbl_Fact[[#This Row],[Operating_Hours]]*51840,0)</f>
        <v>30.383941411972021</v>
      </c>
    </row>
    <row r="4028" spans="1:13" hidden="1" x14ac:dyDescent="0.2">
      <c r="A4028" t="s">
        <v>12</v>
      </c>
      <c r="B4028" s="1">
        <v>44404.835625</v>
      </c>
      <c r="C4028" s="1">
        <v>44404.835636574076</v>
      </c>
      <c r="D4028">
        <v>2.1116599440574601E-2</v>
      </c>
      <c r="E4028">
        <v>0</v>
      </c>
      <c r="F4028">
        <v>207</v>
      </c>
      <c r="G4028" t="s">
        <v>44</v>
      </c>
      <c r="H4028" t="s">
        <v>32</v>
      </c>
      <c r="I4028">
        <f>tbl_Fact[[#This Row],[Duration]] / 60</f>
        <v>3.5194332400957667E-4</v>
      </c>
      <c r="J4028">
        <f>IF(OR(G4028="Run Time", G4028="CC (Changeover Cleaning)"), I4028, 0)</f>
        <v>0</v>
      </c>
      <c r="K4028">
        <f>IF(G4028&lt;&gt;"PM (Maintenance)", I4028, 0)</f>
        <v>3.5194332400957667E-4</v>
      </c>
      <c r="L4028" s="5">
        <f>MAX(tbl_Fact[[#This Row],[TotalBiscuitsMade]],tbl_Fact[[#This Row],[GoodMadeBiscuits]])</f>
        <v>207</v>
      </c>
      <c r="M4028" s="5">
        <f>IF(tbl_Fact[[#This Row],[Operating_Hours]]&gt;0,tbl_Fact[[#This Row],[Operating_Hours]]*51840,0)</f>
        <v>0</v>
      </c>
    </row>
    <row r="4029" spans="1:13" hidden="1" x14ac:dyDescent="0.2">
      <c r="A4029" t="s">
        <v>12</v>
      </c>
      <c r="B4029" s="1">
        <v>44404.835636574076</v>
      </c>
      <c r="C4029" s="1">
        <v>44404.835659722223</v>
      </c>
      <c r="D4029">
        <v>3.4883301705122001E-2</v>
      </c>
      <c r="E4029">
        <v>0</v>
      </c>
      <c r="F4029">
        <v>411</v>
      </c>
      <c r="G4029" t="s">
        <v>43</v>
      </c>
      <c r="H4029" t="s">
        <v>32</v>
      </c>
      <c r="I4029">
        <f>tbl_Fact[[#This Row],[Duration]] / 60</f>
        <v>5.8138836175203334E-4</v>
      </c>
      <c r="J4029">
        <f>IF(OR(G4029="Run Time", G4029="CC (Changeover Cleaning)"), I4029, 0)</f>
        <v>5.8138836175203334E-4</v>
      </c>
      <c r="K4029">
        <f>IF(G4029&lt;&gt;"PM (Maintenance)", I4029, 0)</f>
        <v>5.8138836175203334E-4</v>
      </c>
      <c r="L4029" s="5">
        <f>MAX(tbl_Fact[[#This Row],[TotalBiscuitsMade]],tbl_Fact[[#This Row],[GoodMadeBiscuits]])</f>
        <v>411</v>
      </c>
      <c r="M4029" s="5">
        <f>IF(tbl_Fact[[#This Row],[Operating_Hours]]&gt;0,tbl_Fact[[#This Row],[Operating_Hours]]*51840,0)</f>
        <v>30.13917267322541</v>
      </c>
    </row>
    <row r="4030" spans="1:13" hidden="1" x14ac:dyDescent="0.2">
      <c r="A4030" t="s">
        <v>12</v>
      </c>
      <c r="B4030" s="1">
        <v>44404.835659722223</v>
      </c>
      <c r="C4030" s="1">
        <v>44404.8356712963</v>
      </c>
      <c r="D4030">
        <v>2.0050000399351099E-2</v>
      </c>
      <c r="E4030">
        <v>0</v>
      </c>
      <c r="F4030">
        <v>131</v>
      </c>
      <c r="G4030" t="s">
        <v>44</v>
      </c>
      <c r="H4030" t="s">
        <v>32</v>
      </c>
      <c r="I4030">
        <f>tbl_Fact[[#This Row],[Duration]] / 60</f>
        <v>3.3416667332251834E-4</v>
      </c>
      <c r="J4030">
        <f>IF(OR(G4030="Run Time", G4030="CC (Changeover Cleaning)"), I4030, 0)</f>
        <v>0</v>
      </c>
      <c r="K4030">
        <f>IF(G4030&lt;&gt;"PM (Maintenance)", I4030, 0)</f>
        <v>3.3416667332251834E-4</v>
      </c>
      <c r="L4030" s="5">
        <f>MAX(tbl_Fact[[#This Row],[TotalBiscuitsMade]],tbl_Fact[[#This Row],[GoodMadeBiscuits]])</f>
        <v>131</v>
      </c>
      <c r="M4030" s="5">
        <f>IF(tbl_Fact[[#This Row],[Operating_Hours]]&gt;0,tbl_Fact[[#This Row],[Operating_Hours]]*51840,0)</f>
        <v>0</v>
      </c>
    </row>
    <row r="4031" spans="1:13" hidden="1" x14ac:dyDescent="0.2">
      <c r="A4031" t="s">
        <v>12</v>
      </c>
      <c r="B4031" s="1">
        <v>44404.8356712963</v>
      </c>
      <c r="C4031" s="1">
        <v>44404.835694444446</v>
      </c>
      <c r="D4031">
        <v>3.5166598856449099E-2</v>
      </c>
      <c r="E4031">
        <v>0</v>
      </c>
      <c r="F4031">
        <v>441</v>
      </c>
      <c r="G4031" t="s">
        <v>43</v>
      </c>
      <c r="H4031" t="s">
        <v>32</v>
      </c>
      <c r="I4031">
        <f>tbl_Fact[[#This Row],[Duration]] / 60</f>
        <v>5.8610998094081829E-4</v>
      </c>
      <c r="J4031">
        <f>IF(OR(G4031="Run Time", G4031="CC (Changeover Cleaning)"), I4031, 0)</f>
        <v>5.8610998094081829E-4</v>
      </c>
      <c r="K4031">
        <f>IF(G4031&lt;&gt;"PM (Maintenance)", I4031, 0)</f>
        <v>5.8610998094081829E-4</v>
      </c>
      <c r="L4031" s="5">
        <f>MAX(tbl_Fact[[#This Row],[TotalBiscuitsMade]],tbl_Fact[[#This Row],[GoodMadeBiscuits]])</f>
        <v>441</v>
      </c>
      <c r="M4031" s="5">
        <f>IF(tbl_Fact[[#This Row],[Operating_Hours]]&gt;0,tbl_Fact[[#This Row],[Operating_Hours]]*51840,0)</f>
        <v>30.383941411972021</v>
      </c>
    </row>
    <row r="4032" spans="1:13" hidden="1" x14ac:dyDescent="0.2">
      <c r="A4032" t="s">
        <v>12</v>
      </c>
      <c r="B4032" s="1">
        <v>44404.835694444446</v>
      </c>
      <c r="C4032" s="1">
        <v>44404.835706018515</v>
      </c>
      <c r="D4032">
        <v>1.9283300265669798E-2</v>
      </c>
      <c r="E4032">
        <v>0</v>
      </c>
      <c r="F4032">
        <v>461</v>
      </c>
      <c r="G4032" t="s">
        <v>44</v>
      </c>
      <c r="H4032" t="s">
        <v>32</v>
      </c>
      <c r="I4032">
        <f>tbl_Fact[[#This Row],[Duration]] / 60</f>
        <v>3.2138833776116331E-4</v>
      </c>
      <c r="J4032">
        <f>IF(OR(G4032="Run Time", G4032="CC (Changeover Cleaning)"), I4032, 0)</f>
        <v>0</v>
      </c>
      <c r="K4032">
        <f>IF(G4032&lt;&gt;"PM (Maintenance)", I4032, 0)</f>
        <v>3.2138833776116331E-4</v>
      </c>
      <c r="L4032" s="5">
        <f>MAX(tbl_Fact[[#This Row],[TotalBiscuitsMade]],tbl_Fact[[#This Row],[GoodMadeBiscuits]])</f>
        <v>461</v>
      </c>
      <c r="M4032" s="5">
        <f>IF(tbl_Fact[[#This Row],[Operating_Hours]]&gt;0,tbl_Fact[[#This Row],[Operating_Hours]]*51840,0)</f>
        <v>0</v>
      </c>
    </row>
    <row r="4033" spans="1:13" hidden="1" x14ac:dyDescent="0.2">
      <c r="A4033" t="s">
        <v>12</v>
      </c>
      <c r="B4033" s="1">
        <v>44404.835706018515</v>
      </c>
      <c r="C4033" s="1">
        <v>44404.835740740738</v>
      </c>
      <c r="D4033">
        <v>4.0616601705551099E-2</v>
      </c>
      <c r="E4033">
        <v>0</v>
      </c>
      <c r="F4033">
        <v>361</v>
      </c>
      <c r="G4033" t="s">
        <v>43</v>
      </c>
      <c r="H4033" t="s">
        <v>32</v>
      </c>
      <c r="I4033">
        <f>tbl_Fact[[#This Row],[Duration]] / 60</f>
        <v>6.7694336175918495E-4</v>
      </c>
      <c r="J4033">
        <f>IF(OR(G4033="Run Time", G4033="CC (Changeover Cleaning)"), I4033, 0)</f>
        <v>6.7694336175918495E-4</v>
      </c>
      <c r="K4033">
        <f>IF(G4033&lt;&gt;"PM (Maintenance)", I4033, 0)</f>
        <v>6.7694336175918495E-4</v>
      </c>
      <c r="L4033" s="5">
        <f>MAX(tbl_Fact[[#This Row],[TotalBiscuitsMade]],tbl_Fact[[#This Row],[GoodMadeBiscuits]])</f>
        <v>361</v>
      </c>
      <c r="M4033" s="5">
        <f>IF(tbl_Fact[[#This Row],[Operating_Hours]]&gt;0,tbl_Fact[[#This Row],[Operating_Hours]]*51840,0)</f>
        <v>35.092743873596149</v>
      </c>
    </row>
    <row r="4034" spans="1:13" hidden="1" x14ac:dyDescent="0.2">
      <c r="A4034" t="s">
        <v>12</v>
      </c>
      <c r="B4034" s="1">
        <v>44404.835740740738</v>
      </c>
      <c r="C4034" s="1">
        <v>44404.835752314815</v>
      </c>
      <c r="D4034">
        <v>2.0099999383091899E-2</v>
      </c>
      <c r="E4034">
        <v>0</v>
      </c>
      <c r="F4034">
        <v>87</v>
      </c>
      <c r="G4034" t="s">
        <v>44</v>
      </c>
      <c r="H4034" t="s">
        <v>32</v>
      </c>
      <c r="I4034">
        <f>tbl_Fact[[#This Row],[Duration]] / 60</f>
        <v>3.3499998971819829E-4</v>
      </c>
      <c r="J4034">
        <f>IF(OR(G4034="Run Time", G4034="CC (Changeover Cleaning)"), I4034, 0)</f>
        <v>0</v>
      </c>
      <c r="K4034">
        <f>IF(G4034&lt;&gt;"PM (Maintenance)", I4034, 0)</f>
        <v>3.3499998971819829E-4</v>
      </c>
      <c r="L4034" s="5">
        <f>MAX(tbl_Fact[[#This Row],[TotalBiscuitsMade]],tbl_Fact[[#This Row],[GoodMadeBiscuits]])</f>
        <v>87</v>
      </c>
      <c r="M4034" s="5">
        <f>IF(tbl_Fact[[#This Row],[Operating_Hours]]&gt;0,tbl_Fact[[#This Row],[Operating_Hours]]*51840,0)</f>
        <v>0</v>
      </c>
    </row>
    <row r="4035" spans="1:13" hidden="1" x14ac:dyDescent="0.2">
      <c r="A4035" t="s">
        <v>12</v>
      </c>
      <c r="B4035" s="1">
        <v>44404.835752314815</v>
      </c>
      <c r="C4035" s="1">
        <v>44404.835775462961</v>
      </c>
      <c r="D4035">
        <v>3.4116599708795499E-2</v>
      </c>
      <c r="E4035">
        <v>0</v>
      </c>
      <c r="F4035">
        <v>323</v>
      </c>
      <c r="G4035" t="s">
        <v>43</v>
      </c>
      <c r="H4035" t="s">
        <v>32</v>
      </c>
      <c r="I4035">
        <f>tbl_Fact[[#This Row],[Duration]] / 60</f>
        <v>5.6860999514659163E-4</v>
      </c>
      <c r="J4035">
        <f>IF(OR(G4035="Run Time", G4035="CC (Changeover Cleaning)"), I4035, 0)</f>
        <v>5.6860999514659163E-4</v>
      </c>
      <c r="K4035">
        <f>IF(G4035&lt;&gt;"PM (Maintenance)", I4035, 0)</f>
        <v>5.6860999514659163E-4</v>
      </c>
      <c r="L4035" s="5">
        <f>MAX(tbl_Fact[[#This Row],[TotalBiscuitsMade]],tbl_Fact[[#This Row],[GoodMadeBiscuits]])</f>
        <v>323</v>
      </c>
      <c r="M4035" s="5">
        <f>IF(tbl_Fact[[#This Row],[Operating_Hours]]&gt;0,tbl_Fact[[#This Row],[Operating_Hours]]*51840,0)</f>
        <v>29.47674214839931</v>
      </c>
    </row>
    <row r="4036" spans="1:13" hidden="1" x14ac:dyDescent="0.2">
      <c r="A4036" t="s">
        <v>12</v>
      </c>
      <c r="B4036" s="1">
        <v>44404.835775462961</v>
      </c>
      <c r="C4036" s="1">
        <v>44404.835787037038</v>
      </c>
      <c r="D4036">
        <v>2.10500005632639E-2</v>
      </c>
      <c r="E4036">
        <v>0</v>
      </c>
      <c r="F4036">
        <v>157</v>
      </c>
      <c r="G4036" t="s">
        <v>44</v>
      </c>
      <c r="H4036" t="s">
        <v>32</v>
      </c>
      <c r="I4036">
        <f>tbl_Fact[[#This Row],[Duration]] / 60</f>
        <v>3.5083334272106501E-4</v>
      </c>
      <c r="J4036">
        <f>IF(OR(G4036="Run Time", G4036="CC (Changeover Cleaning)"), I4036, 0)</f>
        <v>0</v>
      </c>
      <c r="K4036">
        <f>IF(G4036&lt;&gt;"PM (Maintenance)", I4036, 0)</f>
        <v>3.5083334272106501E-4</v>
      </c>
      <c r="L4036" s="5">
        <f>MAX(tbl_Fact[[#This Row],[TotalBiscuitsMade]],tbl_Fact[[#This Row],[GoodMadeBiscuits]])</f>
        <v>157</v>
      </c>
      <c r="M4036" s="5">
        <f>IF(tbl_Fact[[#This Row],[Operating_Hours]]&gt;0,tbl_Fact[[#This Row],[Operating_Hours]]*51840,0)</f>
        <v>0</v>
      </c>
    </row>
    <row r="4037" spans="1:13" hidden="1" x14ac:dyDescent="0.2">
      <c r="A4037" t="s">
        <v>12</v>
      </c>
      <c r="B4037" s="1">
        <v>44404.835787037038</v>
      </c>
      <c r="C4037" s="1">
        <v>44404.835810185185</v>
      </c>
      <c r="D4037">
        <v>3.4666601568460499E-2</v>
      </c>
      <c r="E4037">
        <v>0</v>
      </c>
      <c r="F4037">
        <v>418</v>
      </c>
      <c r="G4037" t="s">
        <v>43</v>
      </c>
      <c r="H4037" t="s">
        <v>32</v>
      </c>
      <c r="I4037">
        <f>tbl_Fact[[#This Row],[Duration]] / 60</f>
        <v>5.7777669280767495E-4</v>
      </c>
      <c r="J4037">
        <f>IF(OR(G4037="Run Time", G4037="CC (Changeover Cleaning)"), I4037, 0)</f>
        <v>5.7777669280767495E-4</v>
      </c>
      <c r="K4037">
        <f>IF(G4037&lt;&gt;"PM (Maintenance)", I4037, 0)</f>
        <v>5.7777669280767495E-4</v>
      </c>
      <c r="L4037" s="5">
        <f>MAX(tbl_Fact[[#This Row],[TotalBiscuitsMade]],tbl_Fact[[#This Row],[GoodMadeBiscuits]])</f>
        <v>418</v>
      </c>
      <c r="M4037" s="5">
        <f>IF(tbl_Fact[[#This Row],[Operating_Hours]]&gt;0,tbl_Fact[[#This Row],[Operating_Hours]]*51840,0)</f>
        <v>29.95194375514987</v>
      </c>
    </row>
    <row r="4038" spans="1:13" hidden="1" x14ac:dyDescent="0.2">
      <c r="A4038" t="s">
        <v>12</v>
      </c>
      <c r="B4038" s="1">
        <v>44404.835810185185</v>
      </c>
      <c r="C4038" s="1">
        <v>44404.835833333331</v>
      </c>
      <c r="D4038">
        <v>1.9566599279642102E-2</v>
      </c>
      <c r="E4038">
        <v>0</v>
      </c>
      <c r="F4038">
        <v>442</v>
      </c>
      <c r="G4038" t="s">
        <v>44</v>
      </c>
      <c r="H4038" t="s">
        <v>32</v>
      </c>
      <c r="I4038">
        <f>tbl_Fact[[#This Row],[Duration]] / 60</f>
        <v>3.2610998799403505E-4</v>
      </c>
      <c r="J4038">
        <f>IF(OR(G4038="Run Time", G4038="CC (Changeover Cleaning)"), I4038, 0)</f>
        <v>0</v>
      </c>
      <c r="K4038">
        <f>IF(G4038&lt;&gt;"PM (Maintenance)", I4038, 0)</f>
        <v>3.2610998799403505E-4</v>
      </c>
      <c r="L4038" s="5">
        <f>MAX(tbl_Fact[[#This Row],[TotalBiscuitsMade]],tbl_Fact[[#This Row],[GoodMadeBiscuits]])</f>
        <v>442</v>
      </c>
      <c r="M4038" s="5">
        <f>IF(tbl_Fact[[#This Row],[Operating_Hours]]&gt;0,tbl_Fact[[#This Row],[Operating_Hours]]*51840,0)</f>
        <v>0</v>
      </c>
    </row>
    <row r="4039" spans="1:13" hidden="1" x14ac:dyDescent="0.2">
      <c r="A4039" t="s">
        <v>12</v>
      </c>
      <c r="B4039" s="1">
        <v>44404.835833333331</v>
      </c>
      <c r="C4039" s="1">
        <v>44404.835856481484</v>
      </c>
      <c r="D4039">
        <v>3.4883301705122001E-2</v>
      </c>
      <c r="E4039">
        <v>0</v>
      </c>
      <c r="F4039">
        <v>151</v>
      </c>
      <c r="G4039" t="s">
        <v>43</v>
      </c>
      <c r="H4039" t="s">
        <v>32</v>
      </c>
      <c r="I4039">
        <f>tbl_Fact[[#This Row],[Duration]] / 60</f>
        <v>5.8138836175203334E-4</v>
      </c>
      <c r="J4039">
        <f>IF(OR(G4039="Run Time", G4039="CC (Changeover Cleaning)"), I4039, 0)</f>
        <v>5.8138836175203334E-4</v>
      </c>
      <c r="K4039">
        <f>IF(G4039&lt;&gt;"PM (Maintenance)", I4039, 0)</f>
        <v>5.8138836175203334E-4</v>
      </c>
      <c r="L4039" s="5">
        <f>MAX(tbl_Fact[[#This Row],[TotalBiscuitsMade]],tbl_Fact[[#This Row],[GoodMadeBiscuits]])</f>
        <v>151</v>
      </c>
      <c r="M4039" s="5">
        <f>IF(tbl_Fact[[#This Row],[Operating_Hours]]&gt;0,tbl_Fact[[#This Row],[Operating_Hours]]*51840,0)</f>
        <v>30.13917267322541</v>
      </c>
    </row>
    <row r="4040" spans="1:13" hidden="1" x14ac:dyDescent="0.2">
      <c r="A4040" t="s">
        <v>12</v>
      </c>
      <c r="B4040" s="1">
        <v>44404.835856481484</v>
      </c>
      <c r="C4040" s="1">
        <v>44404.835868055554</v>
      </c>
      <c r="D4040">
        <v>1.97832994163036E-2</v>
      </c>
      <c r="E4040">
        <v>0</v>
      </c>
      <c r="F4040">
        <v>26</v>
      </c>
      <c r="G4040" t="s">
        <v>44</v>
      </c>
      <c r="H4040" t="s">
        <v>32</v>
      </c>
      <c r="I4040">
        <f>tbl_Fact[[#This Row],[Duration]] / 60</f>
        <v>3.2972165693839333E-4</v>
      </c>
      <c r="J4040">
        <f>IF(OR(G4040="Run Time", G4040="CC (Changeover Cleaning)"), I4040, 0)</f>
        <v>0</v>
      </c>
      <c r="K4040">
        <f>IF(G4040&lt;&gt;"PM (Maintenance)", I4040, 0)</f>
        <v>3.2972165693839333E-4</v>
      </c>
      <c r="L4040" s="5">
        <f>MAX(tbl_Fact[[#This Row],[TotalBiscuitsMade]],tbl_Fact[[#This Row],[GoodMadeBiscuits]])</f>
        <v>26</v>
      </c>
      <c r="M4040" s="5">
        <f>IF(tbl_Fact[[#This Row],[Operating_Hours]]&gt;0,tbl_Fact[[#This Row],[Operating_Hours]]*51840,0)</f>
        <v>0</v>
      </c>
    </row>
    <row r="4041" spans="1:13" hidden="1" x14ac:dyDescent="0.2">
      <c r="A4041" t="s">
        <v>12</v>
      </c>
      <c r="B4041" s="1">
        <v>44404.835868055554</v>
      </c>
      <c r="C4041" s="1">
        <v>44404.8358912037</v>
      </c>
      <c r="D4041">
        <v>3.5433299839496599E-2</v>
      </c>
      <c r="E4041">
        <v>0</v>
      </c>
      <c r="F4041">
        <v>129</v>
      </c>
      <c r="G4041" t="s">
        <v>43</v>
      </c>
      <c r="H4041" t="s">
        <v>32</v>
      </c>
      <c r="I4041">
        <f>tbl_Fact[[#This Row],[Duration]] / 60</f>
        <v>5.905549973249433E-4</v>
      </c>
      <c r="J4041">
        <f>IF(OR(G4041="Run Time", G4041="CC (Changeover Cleaning)"), I4041, 0)</f>
        <v>5.905549973249433E-4</v>
      </c>
      <c r="K4041">
        <f>IF(G4041&lt;&gt;"PM (Maintenance)", I4041, 0)</f>
        <v>5.905549973249433E-4</v>
      </c>
      <c r="L4041" s="5">
        <f>MAX(tbl_Fact[[#This Row],[TotalBiscuitsMade]],tbl_Fact[[#This Row],[GoodMadeBiscuits]])</f>
        <v>129</v>
      </c>
      <c r="M4041" s="5">
        <f>IF(tbl_Fact[[#This Row],[Operating_Hours]]&gt;0,tbl_Fact[[#This Row],[Operating_Hours]]*51840,0)</f>
        <v>30.614371061325063</v>
      </c>
    </row>
    <row r="4042" spans="1:13" hidden="1" x14ac:dyDescent="0.2">
      <c r="A4042" t="s">
        <v>12</v>
      </c>
      <c r="B4042" s="1">
        <v>44404.8358912037</v>
      </c>
      <c r="C4042" s="1">
        <v>44404.835902777777</v>
      </c>
      <c r="D4042">
        <v>2.0833300426602398E-2</v>
      </c>
      <c r="E4042">
        <v>0</v>
      </c>
      <c r="F4042">
        <v>419</v>
      </c>
      <c r="G4042" t="s">
        <v>44</v>
      </c>
      <c r="H4042" t="s">
        <v>32</v>
      </c>
      <c r="I4042">
        <f>tbl_Fact[[#This Row],[Duration]] / 60</f>
        <v>3.4722167377670662E-4</v>
      </c>
      <c r="J4042">
        <f>IF(OR(G4042="Run Time", G4042="CC (Changeover Cleaning)"), I4042, 0)</f>
        <v>0</v>
      </c>
      <c r="K4042">
        <f>IF(G4042&lt;&gt;"PM (Maintenance)", I4042, 0)</f>
        <v>3.4722167377670662E-4</v>
      </c>
      <c r="L4042" s="5">
        <f>MAX(tbl_Fact[[#This Row],[TotalBiscuitsMade]],tbl_Fact[[#This Row],[GoodMadeBiscuits]])</f>
        <v>419</v>
      </c>
      <c r="M4042" s="5">
        <f>IF(tbl_Fact[[#This Row],[Operating_Hours]]&gt;0,tbl_Fact[[#This Row],[Operating_Hours]]*51840,0)</f>
        <v>0</v>
      </c>
    </row>
    <row r="4043" spans="1:13" hidden="1" x14ac:dyDescent="0.2">
      <c r="A4043" t="s">
        <v>12</v>
      </c>
      <c r="B4043" s="1">
        <v>44404.835902777777</v>
      </c>
      <c r="C4043" s="1">
        <v>44404.837372685186</v>
      </c>
      <c r="D4043">
        <v>2.1191165447235099</v>
      </c>
      <c r="E4043">
        <v>0</v>
      </c>
      <c r="F4043">
        <v>99</v>
      </c>
      <c r="G4043" t="s">
        <v>43</v>
      </c>
      <c r="H4043" t="s">
        <v>32</v>
      </c>
      <c r="I4043">
        <f>tbl_Fact[[#This Row],[Duration]] / 60</f>
        <v>3.5318609078725166E-2</v>
      </c>
      <c r="J4043">
        <f>IF(OR(G4043="Run Time", G4043="CC (Changeover Cleaning)"), I4043, 0)</f>
        <v>3.5318609078725166E-2</v>
      </c>
      <c r="K4043">
        <f>IF(G4043&lt;&gt;"PM (Maintenance)", I4043, 0)</f>
        <v>3.5318609078725166E-2</v>
      </c>
      <c r="L4043" s="5">
        <f>MAX(tbl_Fact[[#This Row],[TotalBiscuitsMade]],tbl_Fact[[#This Row],[GoodMadeBiscuits]])</f>
        <v>99</v>
      </c>
      <c r="M4043" s="5">
        <f>IF(tbl_Fact[[#This Row],[Operating_Hours]]&gt;0,tbl_Fact[[#This Row],[Operating_Hours]]*51840,0)</f>
        <v>1830.9166946411126</v>
      </c>
    </row>
    <row r="4044" spans="1:13" hidden="1" x14ac:dyDescent="0.2">
      <c r="A4044" t="s">
        <v>12</v>
      </c>
      <c r="B4044" s="1">
        <v>44404.837372685186</v>
      </c>
      <c r="C4044" s="1">
        <v>44404.837395833332</v>
      </c>
      <c r="D4044">
        <v>2.0616600289940799E-2</v>
      </c>
      <c r="E4044">
        <v>0</v>
      </c>
      <c r="F4044">
        <v>319</v>
      </c>
      <c r="G4044" t="s">
        <v>44</v>
      </c>
      <c r="H4044" t="s">
        <v>32</v>
      </c>
      <c r="I4044">
        <f>tbl_Fact[[#This Row],[Duration]] / 60</f>
        <v>3.4361000483234665E-4</v>
      </c>
      <c r="J4044">
        <f>IF(OR(G4044="Run Time", G4044="CC (Changeover Cleaning)"), I4044, 0)</f>
        <v>0</v>
      </c>
      <c r="K4044">
        <f>IF(G4044&lt;&gt;"PM (Maintenance)", I4044, 0)</f>
        <v>3.4361000483234665E-4</v>
      </c>
      <c r="L4044" s="5">
        <f>MAX(tbl_Fact[[#This Row],[TotalBiscuitsMade]],tbl_Fact[[#This Row],[GoodMadeBiscuits]])</f>
        <v>319</v>
      </c>
      <c r="M4044" s="5">
        <f>IF(tbl_Fact[[#This Row],[Operating_Hours]]&gt;0,tbl_Fact[[#This Row],[Operating_Hours]]*51840,0)</f>
        <v>0</v>
      </c>
    </row>
    <row r="4045" spans="1:13" hidden="1" x14ac:dyDescent="0.2">
      <c r="A4045" t="s">
        <v>12</v>
      </c>
      <c r="B4045" s="1">
        <v>44404.837395833332</v>
      </c>
      <c r="C4045" s="1">
        <v>44404.837418981479</v>
      </c>
      <c r="D4045">
        <v>4.0600001811981201E-2</v>
      </c>
      <c r="E4045">
        <v>0</v>
      </c>
      <c r="F4045">
        <v>326</v>
      </c>
      <c r="G4045" t="s">
        <v>43</v>
      </c>
      <c r="H4045" t="s">
        <v>32</v>
      </c>
      <c r="I4045">
        <f>tbl_Fact[[#This Row],[Duration]] / 60</f>
        <v>6.7666669686635339E-4</v>
      </c>
      <c r="J4045">
        <f>IF(OR(G4045="Run Time", G4045="CC (Changeover Cleaning)"), I4045, 0)</f>
        <v>6.7666669686635339E-4</v>
      </c>
      <c r="K4045">
        <f>IF(G4045&lt;&gt;"PM (Maintenance)", I4045, 0)</f>
        <v>6.7666669686635339E-4</v>
      </c>
      <c r="L4045" s="5">
        <f>MAX(tbl_Fact[[#This Row],[TotalBiscuitsMade]],tbl_Fact[[#This Row],[GoodMadeBiscuits]])</f>
        <v>326</v>
      </c>
      <c r="M4045" s="5">
        <f>IF(tbl_Fact[[#This Row],[Operating_Hours]]&gt;0,tbl_Fact[[#This Row],[Operating_Hours]]*51840,0)</f>
        <v>35.078401565551758</v>
      </c>
    </row>
    <row r="4046" spans="1:13" hidden="1" x14ac:dyDescent="0.2">
      <c r="A4046" t="s">
        <v>12</v>
      </c>
      <c r="B4046" s="1">
        <v>44404.837418981479</v>
      </c>
      <c r="C4046" s="1">
        <v>44404.837430555555</v>
      </c>
      <c r="D4046">
        <v>1.87832992523909E-2</v>
      </c>
      <c r="E4046">
        <v>0</v>
      </c>
      <c r="F4046">
        <v>289</v>
      </c>
      <c r="G4046" t="s">
        <v>44</v>
      </c>
      <c r="H4046" t="s">
        <v>32</v>
      </c>
      <c r="I4046">
        <f>tbl_Fact[[#This Row],[Duration]] / 60</f>
        <v>3.1305498753984835E-4</v>
      </c>
      <c r="J4046">
        <f>IF(OR(G4046="Run Time", G4046="CC (Changeover Cleaning)"), I4046, 0)</f>
        <v>0</v>
      </c>
      <c r="K4046">
        <f>IF(G4046&lt;&gt;"PM (Maintenance)", I4046, 0)</f>
        <v>3.1305498753984835E-4</v>
      </c>
      <c r="L4046" s="5">
        <f>MAX(tbl_Fact[[#This Row],[TotalBiscuitsMade]],tbl_Fact[[#This Row],[GoodMadeBiscuits]])</f>
        <v>289</v>
      </c>
      <c r="M4046" s="5">
        <f>IF(tbl_Fact[[#This Row],[Operating_Hours]]&gt;0,tbl_Fact[[#This Row],[Operating_Hours]]*51840,0)</f>
        <v>0</v>
      </c>
    </row>
    <row r="4047" spans="1:13" hidden="1" x14ac:dyDescent="0.2">
      <c r="A4047" t="s">
        <v>12</v>
      </c>
      <c r="B4047" s="1">
        <v>44404.837430555555</v>
      </c>
      <c r="C4047" s="1">
        <v>44404.837453703702</v>
      </c>
      <c r="D4047">
        <v>3.4883301705122001E-2</v>
      </c>
      <c r="E4047">
        <v>0</v>
      </c>
      <c r="F4047">
        <v>209</v>
      </c>
      <c r="G4047" t="s">
        <v>43</v>
      </c>
      <c r="H4047" t="s">
        <v>32</v>
      </c>
      <c r="I4047">
        <f>tbl_Fact[[#This Row],[Duration]] / 60</f>
        <v>5.8138836175203334E-4</v>
      </c>
      <c r="J4047">
        <f>IF(OR(G4047="Run Time", G4047="CC (Changeover Cleaning)"), I4047, 0)</f>
        <v>5.8138836175203334E-4</v>
      </c>
      <c r="K4047">
        <f>IF(G4047&lt;&gt;"PM (Maintenance)", I4047, 0)</f>
        <v>5.8138836175203334E-4</v>
      </c>
      <c r="L4047" s="5">
        <f>MAX(tbl_Fact[[#This Row],[TotalBiscuitsMade]],tbl_Fact[[#This Row],[GoodMadeBiscuits]])</f>
        <v>209</v>
      </c>
      <c r="M4047" s="5">
        <f>IF(tbl_Fact[[#This Row],[Operating_Hours]]&gt;0,tbl_Fact[[#This Row],[Operating_Hours]]*51840,0)</f>
        <v>30.13917267322541</v>
      </c>
    </row>
    <row r="4048" spans="1:13" hidden="1" x14ac:dyDescent="0.2">
      <c r="A4048" t="s">
        <v>12</v>
      </c>
      <c r="B4048" s="1">
        <v>44404.837453703702</v>
      </c>
      <c r="C4048" s="1">
        <v>44404.837465277778</v>
      </c>
      <c r="D4048">
        <v>1.97832994163036E-2</v>
      </c>
      <c r="E4048">
        <v>0</v>
      </c>
      <c r="F4048">
        <v>352</v>
      </c>
      <c r="G4048" t="s">
        <v>44</v>
      </c>
      <c r="H4048" t="s">
        <v>32</v>
      </c>
      <c r="I4048">
        <f>tbl_Fact[[#This Row],[Duration]] / 60</f>
        <v>3.2972165693839333E-4</v>
      </c>
      <c r="J4048">
        <f>IF(OR(G4048="Run Time", G4048="CC (Changeover Cleaning)"), I4048, 0)</f>
        <v>0</v>
      </c>
      <c r="K4048">
        <f>IF(G4048&lt;&gt;"PM (Maintenance)", I4048, 0)</f>
        <v>3.2972165693839333E-4</v>
      </c>
      <c r="L4048" s="5">
        <f>MAX(tbl_Fact[[#This Row],[TotalBiscuitsMade]],tbl_Fact[[#This Row],[GoodMadeBiscuits]])</f>
        <v>352</v>
      </c>
      <c r="M4048" s="5">
        <f>IF(tbl_Fact[[#This Row],[Operating_Hours]]&gt;0,tbl_Fact[[#This Row],[Operating_Hours]]*51840,0)</f>
        <v>0</v>
      </c>
    </row>
    <row r="4049" spans="1:13" hidden="1" x14ac:dyDescent="0.2">
      <c r="A4049" t="s">
        <v>12</v>
      </c>
      <c r="B4049" s="1">
        <v>44404.837465277778</v>
      </c>
      <c r="C4049" s="1">
        <v>44404.837500000001</v>
      </c>
      <c r="D4049">
        <v>3.5166598856449099E-2</v>
      </c>
      <c r="E4049">
        <v>0</v>
      </c>
      <c r="F4049">
        <v>397</v>
      </c>
      <c r="G4049" t="s">
        <v>43</v>
      </c>
      <c r="H4049" t="s">
        <v>32</v>
      </c>
      <c r="I4049">
        <f>tbl_Fact[[#This Row],[Duration]] / 60</f>
        <v>5.8610998094081829E-4</v>
      </c>
      <c r="J4049">
        <f>IF(OR(G4049="Run Time", G4049="CC (Changeover Cleaning)"), I4049, 0)</f>
        <v>5.8610998094081829E-4</v>
      </c>
      <c r="K4049">
        <f>IF(G4049&lt;&gt;"PM (Maintenance)", I4049, 0)</f>
        <v>5.8610998094081829E-4</v>
      </c>
      <c r="L4049" s="5">
        <f>MAX(tbl_Fact[[#This Row],[TotalBiscuitsMade]],tbl_Fact[[#This Row],[GoodMadeBiscuits]])</f>
        <v>397</v>
      </c>
      <c r="M4049" s="5">
        <f>IF(tbl_Fact[[#This Row],[Operating_Hours]]&gt;0,tbl_Fact[[#This Row],[Operating_Hours]]*51840,0)</f>
        <v>30.383941411972021</v>
      </c>
    </row>
    <row r="4050" spans="1:13" hidden="1" x14ac:dyDescent="0.2">
      <c r="A4050" t="s">
        <v>12</v>
      </c>
      <c r="B4050" s="1">
        <v>44404.837500000001</v>
      </c>
      <c r="C4050" s="1">
        <v>44404.837500000001</v>
      </c>
      <c r="D4050">
        <v>1.51166003197432E-2</v>
      </c>
      <c r="E4050">
        <v>0</v>
      </c>
      <c r="F4050">
        <v>385</v>
      </c>
      <c r="G4050" t="s">
        <v>44</v>
      </c>
      <c r="H4050" t="s">
        <v>32</v>
      </c>
      <c r="I4050">
        <f>tbl_Fact[[#This Row],[Duration]] / 60</f>
        <v>2.5194333866238668E-4</v>
      </c>
      <c r="J4050">
        <f>IF(OR(G4050="Run Time", G4050="CC (Changeover Cleaning)"), I4050, 0)</f>
        <v>0</v>
      </c>
      <c r="K4050">
        <f>IF(G4050&lt;&gt;"PM (Maintenance)", I4050, 0)</f>
        <v>2.5194333866238668E-4</v>
      </c>
      <c r="L4050" s="5">
        <f>MAX(tbl_Fact[[#This Row],[TotalBiscuitsMade]],tbl_Fact[[#This Row],[GoodMadeBiscuits]])</f>
        <v>385</v>
      </c>
      <c r="M4050" s="5">
        <f>IF(tbl_Fact[[#This Row],[Operating_Hours]]&gt;0,tbl_Fact[[#This Row],[Operating_Hours]]*51840,0)</f>
        <v>0</v>
      </c>
    </row>
    <row r="4051" spans="1:13" hidden="1" x14ac:dyDescent="0.2">
      <c r="A4051" t="s">
        <v>12</v>
      </c>
      <c r="B4051" s="1">
        <v>44404.837500000001</v>
      </c>
      <c r="C4051" s="1">
        <v>44404.837777777779</v>
      </c>
      <c r="D4051">
        <v>0.39538329839706399</v>
      </c>
      <c r="E4051">
        <v>0</v>
      </c>
      <c r="F4051">
        <v>114</v>
      </c>
      <c r="G4051" t="s">
        <v>43</v>
      </c>
      <c r="H4051" t="s">
        <v>32</v>
      </c>
      <c r="I4051">
        <f>tbl_Fact[[#This Row],[Duration]] / 60</f>
        <v>6.5897216399510667E-3</v>
      </c>
      <c r="J4051">
        <f>IF(OR(G4051="Run Time", G4051="CC (Changeover Cleaning)"), I4051, 0)</f>
        <v>6.5897216399510667E-3</v>
      </c>
      <c r="K4051">
        <f>IF(G4051&lt;&gt;"PM (Maintenance)", I4051, 0)</f>
        <v>6.5897216399510667E-3</v>
      </c>
      <c r="L4051" s="5">
        <f>MAX(tbl_Fact[[#This Row],[TotalBiscuitsMade]],tbl_Fact[[#This Row],[GoodMadeBiscuits]])</f>
        <v>114</v>
      </c>
      <c r="M4051" s="5">
        <f>IF(tbl_Fact[[#This Row],[Operating_Hours]]&gt;0,tbl_Fact[[#This Row],[Operating_Hours]]*51840,0)</f>
        <v>341.61116981506331</v>
      </c>
    </row>
    <row r="4052" spans="1:13" hidden="1" x14ac:dyDescent="0.2">
      <c r="A4052" t="s">
        <v>12</v>
      </c>
      <c r="B4052" s="1">
        <v>44404.837777777779</v>
      </c>
      <c r="C4052" s="1">
        <v>44404.837789351855</v>
      </c>
      <c r="D4052">
        <v>2.0549999549984901E-2</v>
      </c>
      <c r="E4052">
        <v>0</v>
      </c>
      <c r="F4052">
        <v>82</v>
      </c>
      <c r="G4052" t="s">
        <v>44</v>
      </c>
      <c r="H4052" t="s">
        <v>32</v>
      </c>
      <c r="I4052">
        <f>tbl_Fact[[#This Row],[Duration]] / 60</f>
        <v>3.4249999249974836E-4</v>
      </c>
      <c r="J4052">
        <f>IF(OR(G4052="Run Time", G4052="CC (Changeover Cleaning)"), I4052, 0)</f>
        <v>0</v>
      </c>
      <c r="K4052">
        <f>IF(G4052&lt;&gt;"PM (Maintenance)", I4052, 0)</f>
        <v>3.4249999249974836E-4</v>
      </c>
      <c r="L4052" s="5">
        <f>MAX(tbl_Fact[[#This Row],[TotalBiscuitsMade]],tbl_Fact[[#This Row],[GoodMadeBiscuits]])</f>
        <v>82</v>
      </c>
      <c r="M4052" s="5">
        <f>IF(tbl_Fact[[#This Row],[Operating_Hours]]&gt;0,tbl_Fact[[#This Row],[Operating_Hours]]*51840,0)</f>
        <v>0</v>
      </c>
    </row>
    <row r="4053" spans="1:13" hidden="1" x14ac:dyDescent="0.2">
      <c r="A4053" t="s">
        <v>12</v>
      </c>
      <c r="B4053" s="1">
        <v>44404.837789351855</v>
      </c>
      <c r="C4053" s="1">
        <v>44404.837824074071</v>
      </c>
      <c r="D4053">
        <v>3.5166598856449099E-2</v>
      </c>
      <c r="E4053">
        <v>0</v>
      </c>
      <c r="F4053">
        <v>38</v>
      </c>
      <c r="G4053" t="s">
        <v>43</v>
      </c>
      <c r="H4053" t="s">
        <v>32</v>
      </c>
      <c r="I4053">
        <f>tbl_Fact[[#This Row],[Duration]] / 60</f>
        <v>5.8610998094081829E-4</v>
      </c>
      <c r="J4053">
        <f>IF(OR(G4053="Run Time", G4053="CC (Changeover Cleaning)"), I4053, 0)</f>
        <v>5.8610998094081829E-4</v>
      </c>
      <c r="K4053">
        <f>IF(G4053&lt;&gt;"PM (Maintenance)", I4053, 0)</f>
        <v>5.8610998094081829E-4</v>
      </c>
      <c r="L4053" s="5">
        <f>MAX(tbl_Fact[[#This Row],[TotalBiscuitsMade]],tbl_Fact[[#This Row],[GoodMadeBiscuits]])</f>
        <v>38</v>
      </c>
      <c r="M4053" s="5">
        <f>IF(tbl_Fact[[#This Row],[Operating_Hours]]&gt;0,tbl_Fact[[#This Row],[Operating_Hours]]*51840,0)</f>
        <v>30.383941411972021</v>
      </c>
    </row>
    <row r="4054" spans="1:13" hidden="1" x14ac:dyDescent="0.2">
      <c r="A4054" t="s">
        <v>12</v>
      </c>
      <c r="B4054" s="1">
        <v>44404.837824074071</v>
      </c>
      <c r="C4054" s="1">
        <v>44404.837835648148</v>
      </c>
      <c r="D4054">
        <v>1.9833300262689601E-2</v>
      </c>
      <c r="E4054">
        <v>0</v>
      </c>
      <c r="F4054">
        <v>489</v>
      </c>
      <c r="G4054" t="s">
        <v>44</v>
      </c>
      <c r="H4054" t="s">
        <v>32</v>
      </c>
      <c r="I4054">
        <f>tbl_Fact[[#This Row],[Duration]] / 60</f>
        <v>3.3055500437816001E-4</v>
      </c>
      <c r="J4054">
        <f>IF(OR(G4054="Run Time", G4054="CC (Changeover Cleaning)"), I4054, 0)</f>
        <v>0</v>
      </c>
      <c r="K4054">
        <f>IF(G4054&lt;&gt;"PM (Maintenance)", I4054, 0)</f>
        <v>3.3055500437816001E-4</v>
      </c>
      <c r="L4054" s="5">
        <f>MAX(tbl_Fact[[#This Row],[TotalBiscuitsMade]],tbl_Fact[[#This Row],[GoodMadeBiscuits]])</f>
        <v>489</v>
      </c>
      <c r="M4054" s="5">
        <f>IF(tbl_Fact[[#This Row],[Operating_Hours]]&gt;0,tbl_Fact[[#This Row],[Operating_Hours]]*51840,0)</f>
        <v>0</v>
      </c>
    </row>
    <row r="4055" spans="1:13" hidden="1" x14ac:dyDescent="0.2">
      <c r="A4055" t="s">
        <v>12</v>
      </c>
      <c r="B4055" s="1">
        <v>44404.837835648148</v>
      </c>
      <c r="C4055" s="1">
        <v>44404.837858796294</v>
      </c>
      <c r="D4055">
        <v>3.9833299815654803E-2</v>
      </c>
      <c r="E4055">
        <v>0</v>
      </c>
      <c r="F4055">
        <v>55</v>
      </c>
      <c r="G4055" t="s">
        <v>43</v>
      </c>
      <c r="H4055" t="s">
        <v>32</v>
      </c>
      <c r="I4055">
        <f>tbl_Fact[[#This Row],[Duration]] / 60</f>
        <v>6.6388833026091341E-4</v>
      </c>
      <c r="J4055">
        <f>IF(OR(G4055="Run Time", G4055="CC (Changeover Cleaning)"), I4055, 0)</f>
        <v>6.6388833026091341E-4</v>
      </c>
      <c r="K4055">
        <f>IF(G4055&lt;&gt;"PM (Maintenance)", I4055, 0)</f>
        <v>6.6388833026091341E-4</v>
      </c>
      <c r="L4055" s="5">
        <f>MAX(tbl_Fact[[#This Row],[TotalBiscuitsMade]],tbl_Fact[[#This Row],[GoodMadeBiscuits]])</f>
        <v>55</v>
      </c>
      <c r="M4055" s="5">
        <f>IF(tbl_Fact[[#This Row],[Operating_Hours]]&gt;0,tbl_Fact[[#This Row],[Operating_Hours]]*51840,0)</f>
        <v>34.415971040725751</v>
      </c>
    </row>
    <row r="4056" spans="1:13" hidden="1" x14ac:dyDescent="0.2">
      <c r="A4056" t="s">
        <v>12</v>
      </c>
      <c r="B4056" s="1">
        <v>44404.837858796294</v>
      </c>
      <c r="C4056" s="1">
        <v>44404.837870370371</v>
      </c>
      <c r="D4056">
        <v>1.97832994163036E-2</v>
      </c>
      <c r="E4056">
        <v>0</v>
      </c>
      <c r="F4056">
        <v>238</v>
      </c>
      <c r="G4056" t="s">
        <v>44</v>
      </c>
      <c r="H4056" t="s">
        <v>32</v>
      </c>
      <c r="I4056">
        <f>tbl_Fact[[#This Row],[Duration]] / 60</f>
        <v>3.2972165693839333E-4</v>
      </c>
      <c r="J4056">
        <f>IF(OR(G4056="Run Time", G4056="CC (Changeover Cleaning)"), I4056, 0)</f>
        <v>0</v>
      </c>
      <c r="K4056">
        <f>IF(G4056&lt;&gt;"PM (Maintenance)", I4056, 0)</f>
        <v>3.2972165693839333E-4</v>
      </c>
      <c r="L4056" s="5">
        <f>MAX(tbl_Fact[[#This Row],[TotalBiscuitsMade]],tbl_Fact[[#This Row],[GoodMadeBiscuits]])</f>
        <v>238</v>
      </c>
      <c r="M4056" s="5">
        <f>IF(tbl_Fact[[#This Row],[Operating_Hours]]&gt;0,tbl_Fact[[#This Row],[Operating_Hours]]*51840,0)</f>
        <v>0</v>
      </c>
    </row>
    <row r="4057" spans="1:13" hidden="1" x14ac:dyDescent="0.2">
      <c r="A4057" t="s">
        <v>12</v>
      </c>
      <c r="B4057" s="1">
        <v>44404.837870370371</v>
      </c>
      <c r="C4057" s="1">
        <v>44404.837893518517</v>
      </c>
      <c r="D4057">
        <v>3.5450000315904603E-2</v>
      </c>
      <c r="E4057">
        <v>0</v>
      </c>
      <c r="F4057">
        <v>234</v>
      </c>
      <c r="G4057" t="s">
        <v>43</v>
      </c>
      <c r="H4057" t="s">
        <v>32</v>
      </c>
      <c r="I4057">
        <f>tbl_Fact[[#This Row],[Duration]] / 60</f>
        <v>5.9083333859841008E-4</v>
      </c>
      <c r="J4057">
        <f>IF(OR(G4057="Run Time", G4057="CC (Changeover Cleaning)"), I4057, 0)</f>
        <v>5.9083333859841008E-4</v>
      </c>
      <c r="K4057">
        <f>IF(G4057&lt;&gt;"PM (Maintenance)", I4057, 0)</f>
        <v>5.9083333859841008E-4</v>
      </c>
      <c r="L4057" s="5">
        <f>MAX(tbl_Fact[[#This Row],[TotalBiscuitsMade]],tbl_Fact[[#This Row],[GoodMadeBiscuits]])</f>
        <v>234</v>
      </c>
      <c r="M4057" s="5">
        <f>IF(tbl_Fact[[#This Row],[Operating_Hours]]&gt;0,tbl_Fact[[#This Row],[Operating_Hours]]*51840,0)</f>
        <v>30.628800272941579</v>
      </c>
    </row>
    <row r="4058" spans="1:13" hidden="1" x14ac:dyDescent="0.2">
      <c r="A4058" t="s">
        <v>12</v>
      </c>
      <c r="B4058" s="1">
        <v>44404.837893518517</v>
      </c>
      <c r="C4058" s="1">
        <v>44404.837916666664</v>
      </c>
      <c r="D4058">
        <v>1.8999999389052401E-2</v>
      </c>
      <c r="E4058">
        <v>0</v>
      </c>
      <c r="F4058">
        <v>408</v>
      </c>
      <c r="G4058" t="s">
        <v>44</v>
      </c>
      <c r="H4058" t="s">
        <v>32</v>
      </c>
      <c r="I4058">
        <f>tbl_Fact[[#This Row],[Duration]] / 60</f>
        <v>3.1666665648420668E-4</v>
      </c>
      <c r="J4058">
        <f>IF(OR(G4058="Run Time", G4058="CC (Changeover Cleaning)"), I4058, 0)</f>
        <v>0</v>
      </c>
      <c r="K4058">
        <f>IF(G4058&lt;&gt;"PM (Maintenance)", I4058, 0)</f>
        <v>3.1666665648420668E-4</v>
      </c>
      <c r="L4058" s="5">
        <f>MAX(tbl_Fact[[#This Row],[TotalBiscuitsMade]],tbl_Fact[[#This Row],[GoodMadeBiscuits]])</f>
        <v>408</v>
      </c>
      <c r="M4058" s="5">
        <f>IF(tbl_Fact[[#This Row],[Operating_Hours]]&gt;0,tbl_Fact[[#This Row],[Operating_Hours]]*51840,0)</f>
        <v>0</v>
      </c>
    </row>
    <row r="4059" spans="1:13" hidden="1" x14ac:dyDescent="0.2">
      <c r="A4059" t="s">
        <v>12</v>
      </c>
      <c r="B4059" s="1">
        <v>44404.837916666664</v>
      </c>
      <c r="C4059" s="1">
        <v>44404.837939814817</v>
      </c>
      <c r="D4059">
        <v>3.6216601729392998E-2</v>
      </c>
      <c r="E4059">
        <v>0</v>
      </c>
      <c r="F4059">
        <v>439</v>
      </c>
      <c r="G4059" t="s">
        <v>43</v>
      </c>
      <c r="H4059" t="s">
        <v>32</v>
      </c>
      <c r="I4059">
        <f>tbl_Fact[[#This Row],[Duration]] / 60</f>
        <v>6.0361002882321668E-4</v>
      </c>
      <c r="J4059">
        <f>IF(OR(G4059="Run Time", G4059="CC (Changeover Cleaning)"), I4059, 0)</f>
        <v>6.0361002882321668E-4</v>
      </c>
      <c r="K4059">
        <f>IF(G4059&lt;&gt;"PM (Maintenance)", I4059, 0)</f>
        <v>6.0361002882321668E-4</v>
      </c>
      <c r="L4059" s="5">
        <f>MAX(tbl_Fact[[#This Row],[TotalBiscuitsMade]],tbl_Fact[[#This Row],[GoodMadeBiscuits]])</f>
        <v>439</v>
      </c>
      <c r="M4059" s="5">
        <f>IF(tbl_Fact[[#This Row],[Operating_Hours]]&gt;0,tbl_Fact[[#This Row],[Operating_Hours]]*51840,0)</f>
        <v>31.291143894195553</v>
      </c>
    </row>
    <row r="4060" spans="1:13" hidden="1" x14ac:dyDescent="0.2">
      <c r="A4060" t="s">
        <v>12</v>
      </c>
      <c r="B4060" s="1">
        <v>44404.837939814817</v>
      </c>
      <c r="C4060" s="1">
        <v>44404.83829861111</v>
      </c>
      <c r="D4060">
        <v>0.51911658048629805</v>
      </c>
      <c r="E4060">
        <v>356</v>
      </c>
      <c r="F4060">
        <v>362</v>
      </c>
      <c r="G4060" t="s">
        <v>44</v>
      </c>
      <c r="H4060" t="s">
        <v>32</v>
      </c>
      <c r="I4060">
        <f>tbl_Fact[[#This Row],[Duration]] / 60</f>
        <v>8.6519430081049668E-3</v>
      </c>
      <c r="J4060">
        <f>IF(OR(G4060="Run Time", G4060="CC (Changeover Cleaning)"), I4060, 0)</f>
        <v>0</v>
      </c>
      <c r="K4060">
        <f>IF(G4060&lt;&gt;"PM (Maintenance)", I4060, 0)</f>
        <v>8.6519430081049668E-3</v>
      </c>
      <c r="L4060" s="5">
        <f>MAX(tbl_Fact[[#This Row],[TotalBiscuitsMade]],tbl_Fact[[#This Row],[GoodMadeBiscuits]])</f>
        <v>362</v>
      </c>
      <c r="M4060" s="5">
        <f>IF(tbl_Fact[[#This Row],[Operating_Hours]]&gt;0,tbl_Fact[[#This Row],[Operating_Hours]]*51840,0)</f>
        <v>0</v>
      </c>
    </row>
    <row r="4061" spans="1:13" hidden="1" x14ac:dyDescent="0.2">
      <c r="A4061" t="s">
        <v>12</v>
      </c>
      <c r="B4061" s="1">
        <v>44404.83829861111</v>
      </c>
      <c r="C4061" s="1">
        <v>44404.838750000003</v>
      </c>
      <c r="D4061">
        <v>0.65943330526351895</v>
      </c>
      <c r="E4061">
        <v>147</v>
      </c>
      <c r="F4061">
        <v>390</v>
      </c>
      <c r="G4061" t="s">
        <v>43</v>
      </c>
      <c r="H4061" t="s">
        <v>32</v>
      </c>
      <c r="I4061">
        <f>tbl_Fact[[#This Row],[Duration]] / 60</f>
        <v>1.0990555087725316E-2</v>
      </c>
      <c r="J4061">
        <f>IF(OR(G4061="Run Time", G4061="CC (Changeover Cleaning)"), I4061, 0)</f>
        <v>1.0990555087725316E-2</v>
      </c>
      <c r="K4061">
        <f>IF(G4061&lt;&gt;"PM (Maintenance)", I4061, 0)</f>
        <v>1.0990555087725316E-2</v>
      </c>
      <c r="L4061" s="5">
        <f>MAX(tbl_Fact[[#This Row],[TotalBiscuitsMade]],tbl_Fact[[#This Row],[GoodMadeBiscuits]])</f>
        <v>390</v>
      </c>
      <c r="M4061" s="5">
        <f>IF(tbl_Fact[[#This Row],[Operating_Hours]]&gt;0,tbl_Fact[[#This Row],[Operating_Hours]]*51840,0)</f>
        <v>569.75037574768032</v>
      </c>
    </row>
    <row r="4062" spans="1:13" hidden="1" x14ac:dyDescent="0.2">
      <c r="A4062" t="s">
        <v>12</v>
      </c>
      <c r="B4062" s="1">
        <v>44404.838750000003</v>
      </c>
      <c r="C4062" s="1">
        <v>44404.838784722226</v>
      </c>
      <c r="D4062">
        <v>4.6116601675748797E-2</v>
      </c>
      <c r="E4062">
        <v>147</v>
      </c>
      <c r="F4062">
        <v>447</v>
      </c>
      <c r="G4062" t="s">
        <v>44</v>
      </c>
      <c r="H4062" t="s">
        <v>32</v>
      </c>
      <c r="I4062">
        <f>tbl_Fact[[#This Row],[Duration]] / 60</f>
        <v>7.686100279291466E-4</v>
      </c>
      <c r="J4062">
        <f>IF(OR(G4062="Run Time", G4062="CC (Changeover Cleaning)"), I4062, 0)</f>
        <v>0</v>
      </c>
      <c r="K4062">
        <f>IF(G4062&lt;&gt;"PM (Maintenance)", I4062, 0)</f>
        <v>7.686100279291466E-4</v>
      </c>
      <c r="L4062" s="5">
        <f>MAX(tbl_Fact[[#This Row],[TotalBiscuitsMade]],tbl_Fact[[#This Row],[GoodMadeBiscuits]])</f>
        <v>447</v>
      </c>
      <c r="M4062" s="5">
        <f>IF(tbl_Fact[[#This Row],[Operating_Hours]]&gt;0,tbl_Fact[[#This Row],[Operating_Hours]]*51840,0)</f>
        <v>0</v>
      </c>
    </row>
    <row r="4063" spans="1:13" hidden="1" x14ac:dyDescent="0.2">
      <c r="A4063" t="s">
        <v>12</v>
      </c>
      <c r="B4063" s="1">
        <v>44404.838784722226</v>
      </c>
      <c r="C4063" s="1">
        <v>44404.839907407404</v>
      </c>
      <c r="D4063">
        <v>1.61983335018158</v>
      </c>
      <c r="E4063">
        <v>317</v>
      </c>
      <c r="F4063">
        <v>150</v>
      </c>
      <c r="G4063" t="s">
        <v>43</v>
      </c>
      <c r="H4063" t="s">
        <v>32</v>
      </c>
      <c r="I4063">
        <f>tbl_Fact[[#This Row],[Duration]] / 60</f>
        <v>2.6997222503026334E-2</v>
      </c>
      <c r="J4063">
        <f>IF(OR(G4063="Run Time", G4063="CC (Changeover Cleaning)"), I4063, 0)</f>
        <v>2.6997222503026334E-2</v>
      </c>
      <c r="K4063">
        <f>IF(G4063&lt;&gt;"PM (Maintenance)", I4063, 0)</f>
        <v>2.6997222503026334E-2</v>
      </c>
      <c r="L4063" s="5">
        <f>MAX(tbl_Fact[[#This Row],[TotalBiscuitsMade]],tbl_Fact[[#This Row],[GoodMadeBiscuits]])</f>
        <v>317</v>
      </c>
      <c r="M4063" s="5">
        <f>IF(tbl_Fact[[#This Row],[Operating_Hours]]&gt;0,tbl_Fact[[#This Row],[Operating_Hours]]*51840,0)</f>
        <v>1399.5360145568852</v>
      </c>
    </row>
    <row r="4064" spans="1:13" hidden="1" x14ac:dyDescent="0.2">
      <c r="A4064" t="s">
        <v>12</v>
      </c>
      <c r="B4064" s="1">
        <v>44404.839907407404</v>
      </c>
      <c r="C4064" s="1">
        <v>44404.839930555558</v>
      </c>
      <c r="D4064">
        <v>1.9833300262689601E-2</v>
      </c>
      <c r="E4064">
        <v>258</v>
      </c>
      <c r="F4064">
        <v>302</v>
      </c>
      <c r="G4064" t="s">
        <v>44</v>
      </c>
      <c r="H4064" t="s">
        <v>32</v>
      </c>
      <c r="I4064">
        <f>tbl_Fact[[#This Row],[Duration]] / 60</f>
        <v>3.3055500437816001E-4</v>
      </c>
      <c r="J4064">
        <f>IF(OR(G4064="Run Time", G4064="CC (Changeover Cleaning)"), I4064, 0)</f>
        <v>0</v>
      </c>
      <c r="K4064">
        <f>IF(G4064&lt;&gt;"PM (Maintenance)", I4064, 0)</f>
        <v>3.3055500437816001E-4</v>
      </c>
      <c r="L4064" s="5">
        <f>MAX(tbl_Fact[[#This Row],[TotalBiscuitsMade]],tbl_Fact[[#This Row],[GoodMadeBiscuits]])</f>
        <v>302</v>
      </c>
      <c r="M4064" s="5">
        <f>IF(tbl_Fact[[#This Row],[Operating_Hours]]&gt;0,tbl_Fact[[#This Row],[Operating_Hours]]*51840,0)</f>
        <v>0</v>
      </c>
    </row>
    <row r="4065" spans="1:13" hidden="1" x14ac:dyDescent="0.2">
      <c r="A4065" t="s">
        <v>12</v>
      </c>
      <c r="B4065" s="1">
        <v>44404.839930555558</v>
      </c>
      <c r="C4065" s="1">
        <v>44404.83997685185</v>
      </c>
      <c r="D4065">
        <v>7.0050001144409194E-2</v>
      </c>
      <c r="E4065">
        <v>236</v>
      </c>
      <c r="F4065">
        <v>239</v>
      </c>
      <c r="G4065" t="s">
        <v>43</v>
      </c>
      <c r="H4065" t="s">
        <v>32</v>
      </c>
      <c r="I4065">
        <f>tbl_Fact[[#This Row],[Duration]] / 60</f>
        <v>1.1675000190734866E-3</v>
      </c>
      <c r="J4065">
        <f>IF(OR(G4065="Run Time", G4065="CC (Changeover Cleaning)"), I4065, 0)</f>
        <v>1.1675000190734866E-3</v>
      </c>
      <c r="K4065">
        <f>IF(G4065&lt;&gt;"PM (Maintenance)", I4065, 0)</f>
        <v>1.1675000190734866E-3</v>
      </c>
      <c r="L4065" s="5">
        <f>MAX(tbl_Fact[[#This Row],[TotalBiscuitsMade]],tbl_Fact[[#This Row],[GoodMadeBiscuits]])</f>
        <v>239</v>
      </c>
      <c r="M4065" s="5">
        <f>IF(tbl_Fact[[#This Row],[Operating_Hours]]&gt;0,tbl_Fact[[#This Row],[Operating_Hours]]*51840,0)</f>
        <v>60.523200988769545</v>
      </c>
    </row>
    <row r="4066" spans="1:13" hidden="1" x14ac:dyDescent="0.2">
      <c r="A4066" t="s">
        <v>12</v>
      </c>
      <c r="B4066" s="1">
        <v>44404.83997685185</v>
      </c>
      <c r="C4066" s="1">
        <v>44404.840127314812</v>
      </c>
      <c r="D4066">
        <v>0.22006660699844399</v>
      </c>
      <c r="E4066">
        <v>166</v>
      </c>
      <c r="F4066">
        <v>65</v>
      </c>
      <c r="G4066" t="s">
        <v>44</v>
      </c>
      <c r="H4066" t="s">
        <v>32</v>
      </c>
      <c r="I4066">
        <f>tbl_Fact[[#This Row],[Duration]] / 60</f>
        <v>3.6677767833074E-3</v>
      </c>
      <c r="J4066">
        <f>IF(OR(G4066="Run Time", G4066="CC (Changeover Cleaning)"), I4066, 0)</f>
        <v>0</v>
      </c>
      <c r="K4066">
        <f>IF(G4066&lt;&gt;"PM (Maintenance)", I4066, 0)</f>
        <v>3.6677767833074E-3</v>
      </c>
      <c r="L4066" s="5">
        <f>MAX(tbl_Fact[[#This Row],[TotalBiscuitsMade]],tbl_Fact[[#This Row],[GoodMadeBiscuits]])</f>
        <v>166</v>
      </c>
      <c r="M4066" s="5">
        <f>IF(tbl_Fact[[#This Row],[Operating_Hours]]&gt;0,tbl_Fact[[#This Row],[Operating_Hours]]*51840,0)</f>
        <v>0</v>
      </c>
    </row>
    <row r="4067" spans="1:13" hidden="1" x14ac:dyDescent="0.2">
      <c r="A4067" t="s">
        <v>14</v>
      </c>
      <c r="B4067" s="1">
        <v>44404.840127314812</v>
      </c>
      <c r="C4067" s="1">
        <v>44404.84070601852</v>
      </c>
      <c r="D4067">
        <v>0.82543331384658802</v>
      </c>
      <c r="E4067">
        <v>0</v>
      </c>
      <c r="F4067">
        <v>447</v>
      </c>
      <c r="G4067" t="s">
        <v>43</v>
      </c>
      <c r="H4067" t="s">
        <v>32</v>
      </c>
      <c r="I4067">
        <f>tbl_Fact[[#This Row],[Duration]] / 60</f>
        <v>1.3757221897443134E-2</v>
      </c>
      <c r="J4067">
        <f>IF(OR(G4067="Run Time", G4067="CC (Changeover Cleaning)"), I4067, 0)</f>
        <v>1.3757221897443134E-2</v>
      </c>
      <c r="K4067">
        <f>IF(G4067&lt;&gt;"PM (Maintenance)", I4067, 0)</f>
        <v>1.3757221897443134E-2</v>
      </c>
      <c r="L4067" s="5">
        <f>MAX(tbl_Fact[[#This Row],[TotalBiscuitsMade]],tbl_Fact[[#This Row],[GoodMadeBiscuits]])</f>
        <v>447</v>
      </c>
      <c r="M4067" s="5">
        <f>IF(tbl_Fact[[#This Row],[Operating_Hours]]&gt;0,tbl_Fact[[#This Row],[Operating_Hours]]*51840,0)</f>
        <v>713.17438316345203</v>
      </c>
    </row>
    <row r="4068" spans="1:13" hidden="1" x14ac:dyDescent="0.2">
      <c r="A4068" t="s">
        <v>12</v>
      </c>
      <c r="B4068" s="1">
        <v>44404.840127314812</v>
      </c>
      <c r="C4068" s="1">
        <v>44404.840787037036</v>
      </c>
      <c r="D4068">
        <v>0.94443327188491799</v>
      </c>
      <c r="E4068">
        <v>500</v>
      </c>
      <c r="F4068">
        <v>9</v>
      </c>
      <c r="G4068" t="s">
        <v>43</v>
      </c>
      <c r="H4068" t="s">
        <v>32</v>
      </c>
      <c r="I4068">
        <f>tbl_Fact[[#This Row],[Duration]] / 60</f>
        <v>1.5740554531415301E-2</v>
      </c>
      <c r="J4068">
        <f>IF(OR(G4068="Run Time", G4068="CC (Changeover Cleaning)"), I4068, 0)</f>
        <v>1.5740554531415301E-2</v>
      </c>
      <c r="K4068">
        <f>IF(G4068&lt;&gt;"PM (Maintenance)", I4068, 0)</f>
        <v>1.5740554531415301E-2</v>
      </c>
      <c r="L4068" s="5">
        <f>MAX(tbl_Fact[[#This Row],[TotalBiscuitsMade]],tbl_Fact[[#This Row],[GoodMadeBiscuits]])</f>
        <v>500</v>
      </c>
      <c r="M4068" s="5">
        <f>IF(tbl_Fact[[#This Row],[Operating_Hours]]&gt;0,tbl_Fact[[#This Row],[Operating_Hours]]*51840,0)</f>
        <v>815.99034690856922</v>
      </c>
    </row>
    <row r="4069" spans="1:13" hidden="1" x14ac:dyDescent="0.2">
      <c r="A4069" t="s">
        <v>14</v>
      </c>
      <c r="B4069" s="1">
        <v>44404.84070601852</v>
      </c>
      <c r="C4069" s="1">
        <v>44404.841203703705</v>
      </c>
      <c r="D4069">
        <v>0.72383332252502397</v>
      </c>
      <c r="E4069">
        <v>0</v>
      </c>
      <c r="F4069">
        <v>175</v>
      </c>
      <c r="G4069" t="s">
        <v>44</v>
      </c>
      <c r="H4069" t="s">
        <v>32</v>
      </c>
      <c r="I4069">
        <f>tbl_Fact[[#This Row],[Duration]] / 60</f>
        <v>1.2063888708750399E-2</v>
      </c>
      <c r="J4069">
        <f>IF(OR(G4069="Run Time", G4069="CC (Changeover Cleaning)"), I4069, 0)</f>
        <v>0</v>
      </c>
      <c r="K4069">
        <f>IF(G4069&lt;&gt;"PM (Maintenance)", I4069, 0)</f>
        <v>1.2063888708750399E-2</v>
      </c>
      <c r="L4069" s="5">
        <f>MAX(tbl_Fact[[#This Row],[TotalBiscuitsMade]],tbl_Fact[[#This Row],[GoodMadeBiscuits]])</f>
        <v>175</v>
      </c>
      <c r="M4069" s="5">
        <f>IF(tbl_Fact[[#This Row],[Operating_Hours]]&gt;0,tbl_Fact[[#This Row],[Operating_Hours]]*51840,0)</f>
        <v>0</v>
      </c>
    </row>
    <row r="4070" spans="1:13" hidden="1" x14ac:dyDescent="0.2">
      <c r="A4070" t="s">
        <v>12</v>
      </c>
      <c r="B4070" s="1">
        <v>44404.840787037036</v>
      </c>
      <c r="C4070" s="1">
        <v>44404.840821759259</v>
      </c>
      <c r="D4070">
        <v>5.0833299756050103E-2</v>
      </c>
      <c r="E4070">
        <v>501</v>
      </c>
      <c r="F4070">
        <v>205</v>
      </c>
      <c r="G4070" t="s">
        <v>44</v>
      </c>
      <c r="H4070" t="s">
        <v>32</v>
      </c>
      <c r="I4070">
        <f>tbl_Fact[[#This Row],[Duration]] / 60</f>
        <v>8.4722166260083509E-4</v>
      </c>
      <c r="J4070">
        <f>IF(OR(G4070="Run Time", G4070="CC (Changeover Cleaning)"), I4070, 0)</f>
        <v>0</v>
      </c>
      <c r="K4070">
        <f>IF(G4070&lt;&gt;"PM (Maintenance)", I4070, 0)</f>
        <v>8.4722166260083509E-4</v>
      </c>
      <c r="L4070" s="5">
        <f>MAX(tbl_Fact[[#This Row],[TotalBiscuitsMade]],tbl_Fact[[#This Row],[GoodMadeBiscuits]])</f>
        <v>501</v>
      </c>
      <c r="M4070" s="5">
        <f>IF(tbl_Fact[[#This Row],[Operating_Hours]]&gt;0,tbl_Fact[[#This Row],[Operating_Hours]]*51840,0)</f>
        <v>0</v>
      </c>
    </row>
    <row r="4071" spans="1:13" hidden="1" x14ac:dyDescent="0.2">
      <c r="A4071" t="s">
        <v>12</v>
      </c>
      <c r="B4071" s="1">
        <v>44404.840821759259</v>
      </c>
      <c r="C4071" s="1">
        <v>44404.841122685182</v>
      </c>
      <c r="D4071">
        <v>0.44483330845832803</v>
      </c>
      <c r="E4071">
        <v>376</v>
      </c>
      <c r="F4071">
        <v>417</v>
      </c>
      <c r="G4071" t="s">
        <v>43</v>
      </c>
      <c r="H4071" t="s">
        <v>32</v>
      </c>
      <c r="I4071">
        <f>tbl_Fact[[#This Row],[Duration]] / 60</f>
        <v>7.4138884743054669E-3</v>
      </c>
      <c r="J4071">
        <f>IF(OR(G4071="Run Time", G4071="CC (Changeover Cleaning)"), I4071, 0)</f>
        <v>7.4138884743054669E-3</v>
      </c>
      <c r="K4071">
        <f>IF(G4071&lt;&gt;"PM (Maintenance)", I4071, 0)</f>
        <v>7.4138884743054669E-3</v>
      </c>
      <c r="L4071" s="5">
        <f>MAX(tbl_Fact[[#This Row],[TotalBiscuitsMade]],tbl_Fact[[#This Row],[GoodMadeBiscuits]])</f>
        <v>417</v>
      </c>
      <c r="M4071" s="5">
        <f>IF(tbl_Fact[[#This Row],[Operating_Hours]]&gt;0,tbl_Fact[[#This Row],[Operating_Hours]]*51840,0)</f>
        <v>384.33597850799538</v>
      </c>
    </row>
    <row r="4072" spans="1:13" hidden="1" x14ac:dyDescent="0.2">
      <c r="A4072" t="s">
        <v>12</v>
      </c>
      <c r="B4072" s="1">
        <v>44404.841122685182</v>
      </c>
      <c r="C4072" s="1">
        <v>44404.841203703705</v>
      </c>
      <c r="D4072">
        <v>0.109166599810123</v>
      </c>
      <c r="E4072">
        <v>434</v>
      </c>
      <c r="F4072">
        <v>308</v>
      </c>
      <c r="G4072" t="s">
        <v>44</v>
      </c>
      <c r="H4072" t="s">
        <v>32</v>
      </c>
      <c r="I4072">
        <f>tbl_Fact[[#This Row],[Duration]] / 60</f>
        <v>1.8194433301687166E-3</v>
      </c>
      <c r="J4072">
        <f>IF(OR(G4072="Run Time", G4072="CC (Changeover Cleaning)"), I4072, 0)</f>
        <v>0</v>
      </c>
      <c r="K4072">
        <f>IF(G4072&lt;&gt;"PM (Maintenance)", I4072, 0)</f>
        <v>1.8194433301687166E-3</v>
      </c>
      <c r="L4072" s="5">
        <f>MAX(tbl_Fact[[#This Row],[TotalBiscuitsMade]],tbl_Fact[[#This Row],[GoodMadeBiscuits]])</f>
        <v>434</v>
      </c>
      <c r="M4072" s="5">
        <f>IF(tbl_Fact[[#This Row],[Operating_Hours]]&gt;0,tbl_Fact[[#This Row],[Operating_Hours]]*51840,0)</f>
        <v>0</v>
      </c>
    </row>
    <row r="4073" spans="1:13" hidden="1" x14ac:dyDescent="0.2">
      <c r="A4073" t="s">
        <v>14</v>
      </c>
      <c r="B4073" s="1">
        <v>44404.841203703705</v>
      </c>
      <c r="C4073" s="1">
        <v>44404.841944444444</v>
      </c>
      <c r="D4073">
        <v>1.0608333349227901</v>
      </c>
      <c r="E4073">
        <v>0</v>
      </c>
      <c r="F4073">
        <v>32</v>
      </c>
      <c r="G4073" t="s">
        <v>43</v>
      </c>
      <c r="H4073" t="s">
        <v>32</v>
      </c>
      <c r="I4073">
        <f>tbl_Fact[[#This Row],[Duration]] / 60</f>
        <v>1.7680555582046502E-2</v>
      </c>
      <c r="J4073">
        <f>IF(OR(G4073="Run Time", G4073="CC (Changeover Cleaning)"), I4073, 0)</f>
        <v>1.7680555582046502E-2</v>
      </c>
      <c r="K4073">
        <f>IF(G4073&lt;&gt;"PM (Maintenance)", I4073, 0)</f>
        <v>1.7680555582046502E-2</v>
      </c>
      <c r="L4073" s="5">
        <f>MAX(tbl_Fact[[#This Row],[TotalBiscuitsMade]],tbl_Fact[[#This Row],[GoodMadeBiscuits]])</f>
        <v>32</v>
      </c>
      <c r="M4073" s="5">
        <f>IF(tbl_Fact[[#This Row],[Operating_Hours]]&gt;0,tbl_Fact[[#This Row],[Operating_Hours]]*51840,0)</f>
        <v>916.56000137329067</v>
      </c>
    </row>
    <row r="4074" spans="1:13" hidden="1" x14ac:dyDescent="0.2">
      <c r="A4074" t="s">
        <v>12</v>
      </c>
      <c r="B4074" s="1">
        <v>44404.841203703705</v>
      </c>
      <c r="C4074" s="1">
        <v>44404.842488425929</v>
      </c>
      <c r="D4074">
        <v>1.8552832603454601</v>
      </c>
      <c r="E4074">
        <v>238</v>
      </c>
      <c r="F4074">
        <v>309</v>
      </c>
      <c r="G4074" t="s">
        <v>43</v>
      </c>
      <c r="H4074" t="s">
        <v>32</v>
      </c>
      <c r="I4074">
        <f>tbl_Fact[[#This Row],[Duration]] / 60</f>
        <v>3.0921387672424337E-2</v>
      </c>
      <c r="J4074">
        <f>IF(OR(G4074="Run Time", G4074="CC (Changeover Cleaning)"), I4074, 0)</f>
        <v>3.0921387672424337E-2</v>
      </c>
      <c r="K4074">
        <f>IF(G4074&lt;&gt;"PM (Maintenance)", I4074, 0)</f>
        <v>3.0921387672424337E-2</v>
      </c>
      <c r="L4074" s="5">
        <f>MAX(tbl_Fact[[#This Row],[TotalBiscuitsMade]],tbl_Fact[[#This Row],[GoodMadeBiscuits]])</f>
        <v>309</v>
      </c>
      <c r="M4074" s="5">
        <f>IF(tbl_Fact[[#This Row],[Operating_Hours]]&gt;0,tbl_Fact[[#This Row],[Operating_Hours]]*51840,0)</f>
        <v>1602.9647369384777</v>
      </c>
    </row>
    <row r="4075" spans="1:13" hidden="1" x14ac:dyDescent="0.2">
      <c r="A4075" t="s">
        <v>14</v>
      </c>
      <c r="B4075" s="1">
        <v>44404.841944444444</v>
      </c>
      <c r="C4075" s="1">
        <v>44404.843576388892</v>
      </c>
      <c r="D4075">
        <v>2.3564500808715798</v>
      </c>
      <c r="E4075">
        <v>0</v>
      </c>
      <c r="F4075">
        <v>6</v>
      </c>
      <c r="G4075" t="s">
        <v>44</v>
      </c>
      <c r="H4075" t="s">
        <v>32</v>
      </c>
      <c r="I4075">
        <f>tbl_Fact[[#This Row],[Duration]] / 60</f>
        <v>3.927416801452633E-2</v>
      </c>
      <c r="J4075">
        <f>IF(OR(G4075="Run Time", G4075="CC (Changeover Cleaning)"), I4075, 0)</f>
        <v>0</v>
      </c>
      <c r="K4075">
        <f>IF(G4075&lt;&gt;"PM (Maintenance)", I4075, 0)</f>
        <v>3.927416801452633E-2</v>
      </c>
      <c r="L4075" s="5">
        <f>MAX(tbl_Fact[[#This Row],[TotalBiscuitsMade]],tbl_Fact[[#This Row],[GoodMadeBiscuits]])</f>
        <v>6</v>
      </c>
      <c r="M4075" s="5">
        <f>IF(tbl_Fact[[#This Row],[Operating_Hours]]&gt;0,tbl_Fact[[#This Row],[Operating_Hours]]*51840,0)</f>
        <v>0</v>
      </c>
    </row>
    <row r="4076" spans="1:13" hidden="1" x14ac:dyDescent="0.2">
      <c r="A4076" t="s">
        <v>12</v>
      </c>
      <c r="B4076" s="1">
        <v>44404.842488425929</v>
      </c>
      <c r="C4076" s="1">
        <v>44404.842581018522</v>
      </c>
      <c r="D4076">
        <v>0.13571660220623</v>
      </c>
      <c r="E4076">
        <v>280</v>
      </c>
      <c r="F4076">
        <v>45</v>
      </c>
      <c r="G4076" t="s">
        <v>44</v>
      </c>
      <c r="H4076" t="s">
        <v>32</v>
      </c>
      <c r="I4076">
        <f>tbl_Fact[[#This Row],[Duration]] / 60</f>
        <v>2.2619433701038332E-3</v>
      </c>
      <c r="J4076">
        <f>IF(OR(G4076="Run Time", G4076="CC (Changeover Cleaning)"), I4076, 0)</f>
        <v>0</v>
      </c>
      <c r="K4076">
        <f>IF(G4076&lt;&gt;"PM (Maintenance)", I4076, 0)</f>
        <v>2.2619433701038332E-3</v>
      </c>
      <c r="L4076" s="5">
        <f>MAX(tbl_Fact[[#This Row],[TotalBiscuitsMade]],tbl_Fact[[#This Row],[GoodMadeBiscuits]])</f>
        <v>280</v>
      </c>
      <c r="M4076" s="5">
        <f>IF(tbl_Fact[[#This Row],[Operating_Hours]]&gt;0,tbl_Fact[[#This Row],[Operating_Hours]]*51840,0)</f>
        <v>0</v>
      </c>
    </row>
    <row r="4077" spans="1:13" hidden="1" x14ac:dyDescent="0.2">
      <c r="A4077" t="s">
        <v>12</v>
      </c>
      <c r="B4077" s="1">
        <v>44404.842581018522</v>
      </c>
      <c r="C4077" s="1">
        <v>44404.842650462961</v>
      </c>
      <c r="D4077">
        <v>9.4499997794628102E-2</v>
      </c>
      <c r="E4077">
        <v>334</v>
      </c>
      <c r="F4077">
        <v>216</v>
      </c>
      <c r="G4077" t="s">
        <v>43</v>
      </c>
      <c r="H4077" t="s">
        <v>32</v>
      </c>
      <c r="I4077">
        <f>tbl_Fact[[#This Row],[Duration]] / 60</f>
        <v>1.5749999632438017E-3</v>
      </c>
      <c r="J4077">
        <f>IF(OR(G4077="Run Time", G4077="CC (Changeover Cleaning)"), I4077, 0)</f>
        <v>1.5749999632438017E-3</v>
      </c>
      <c r="K4077">
        <f>IF(G4077&lt;&gt;"PM (Maintenance)", I4077, 0)</f>
        <v>1.5749999632438017E-3</v>
      </c>
      <c r="L4077" s="5">
        <f>MAX(tbl_Fact[[#This Row],[TotalBiscuitsMade]],tbl_Fact[[#This Row],[GoodMadeBiscuits]])</f>
        <v>334</v>
      </c>
      <c r="M4077" s="5">
        <f>IF(tbl_Fact[[#This Row],[Operating_Hours]]&gt;0,tbl_Fact[[#This Row],[Operating_Hours]]*51840,0)</f>
        <v>81.647998094558673</v>
      </c>
    </row>
    <row r="4078" spans="1:13" hidden="1" x14ac:dyDescent="0.2">
      <c r="A4078" t="s">
        <v>12</v>
      </c>
      <c r="B4078" s="1">
        <v>44404.842650462961</v>
      </c>
      <c r="C4078" s="1">
        <v>44404.84275462963</v>
      </c>
      <c r="D4078">
        <v>0.141166597604752</v>
      </c>
      <c r="E4078">
        <v>464</v>
      </c>
      <c r="F4078">
        <v>190</v>
      </c>
      <c r="G4078" t="s">
        <v>44</v>
      </c>
      <c r="H4078" t="s">
        <v>32</v>
      </c>
      <c r="I4078">
        <f>tbl_Fact[[#This Row],[Duration]] / 60</f>
        <v>2.3527766267458666E-3</v>
      </c>
      <c r="J4078">
        <f>IF(OR(G4078="Run Time", G4078="CC (Changeover Cleaning)"), I4078, 0)</f>
        <v>0</v>
      </c>
      <c r="K4078">
        <f>IF(G4078&lt;&gt;"PM (Maintenance)", I4078, 0)</f>
        <v>2.3527766267458666E-3</v>
      </c>
      <c r="L4078" s="5">
        <f>MAX(tbl_Fact[[#This Row],[TotalBiscuitsMade]],tbl_Fact[[#This Row],[GoodMadeBiscuits]])</f>
        <v>464</v>
      </c>
      <c r="M4078" s="5">
        <f>IF(tbl_Fact[[#This Row],[Operating_Hours]]&gt;0,tbl_Fact[[#This Row],[Operating_Hours]]*51840,0)</f>
        <v>0</v>
      </c>
    </row>
    <row r="4079" spans="1:13" hidden="1" x14ac:dyDescent="0.2">
      <c r="A4079" t="s">
        <v>12</v>
      </c>
      <c r="B4079" s="1">
        <v>44404.84275462963</v>
      </c>
      <c r="C4079" s="1">
        <v>44404.842974537038</v>
      </c>
      <c r="D4079">
        <v>0.32406660914421098</v>
      </c>
      <c r="E4079">
        <v>511</v>
      </c>
      <c r="F4079">
        <v>272</v>
      </c>
      <c r="G4079" t="s">
        <v>43</v>
      </c>
      <c r="H4079" t="s">
        <v>32</v>
      </c>
      <c r="I4079">
        <f>tbl_Fact[[#This Row],[Duration]] / 60</f>
        <v>5.4011101524035167E-3</v>
      </c>
      <c r="J4079">
        <f>IF(OR(G4079="Run Time", G4079="CC (Changeover Cleaning)"), I4079, 0)</f>
        <v>5.4011101524035167E-3</v>
      </c>
      <c r="K4079">
        <f>IF(G4079&lt;&gt;"PM (Maintenance)", I4079, 0)</f>
        <v>5.4011101524035167E-3</v>
      </c>
      <c r="L4079" s="5">
        <f>MAX(tbl_Fact[[#This Row],[TotalBiscuitsMade]],tbl_Fact[[#This Row],[GoodMadeBiscuits]])</f>
        <v>511</v>
      </c>
      <c r="M4079" s="5">
        <f>IF(tbl_Fact[[#This Row],[Operating_Hours]]&gt;0,tbl_Fact[[#This Row],[Operating_Hours]]*51840,0)</f>
        <v>279.99355030059832</v>
      </c>
    </row>
    <row r="4080" spans="1:13" hidden="1" x14ac:dyDescent="0.2">
      <c r="A4080" t="s">
        <v>12</v>
      </c>
      <c r="B4080" s="1">
        <v>44404.842974537038</v>
      </c>
      <c r="C4080" s="1">
        <v>44404.84306712963</v>
      </c>
      <c r="D4080">
        <v>0.13983330130577101</v>
      </c>
      <c r="E4080">
        <v>773</v>
      </c>
      <c r="F4080">
        <v>341</v>
      </c>
      <c r="G4080" t="s">
        <v>44</v>
      </c>
      <c r="H4080" t="s">
        <v>32</v>
      </c>
      <c r="I4080">
        <f>tbl_Fact[[#This Row],[Duration]] / 60</f>
        <v>2.3305550217628504E-3</v>
      </c>
      <c r="J4080">
        <f>IF(OR(G4080="Run Time", G4080="CC (Changeover Cleaning)"), I4080, 0)</f>
        <v>0</v>
      </c>
      <c r="K4080">
        <f>IF(G4080&lt;&gt;"PM (Maintenance)", I4080, 0)</f>
        <v>2.3305550217628504E-3</v>
      </c>
      <c r="L4080" s="5">
        <f>MAX(tbl_Fact[[#This Row],[TotalBiscuitsMade]],tbl_Fact[[#This Row],[GoodMadeBiscuits]])</f>
        <v>773</v>
      </c>
      <c r="M4080" s="5">
        <f>IF(tbl_Fact[[#This Row],[Operating_Hours]]&gt;0,tbl_Fact[[#This Row],[Operating_Hours]]*51840,0)</f>
        <v>0</v>
      </c>
    </row>
    <row r="4081" spans="1:13" hidden="1" x14ac:dyDescent="0.2">
      <c r="A4081" t="s">
        <v>12</v>
      </c>
      <c r="B4081" s="1">
        <v>44404.84306712963</v>
      </c>
      <c r="C4081" s="1">
        <v>44404.844849537039</v>
      </c>
      <c r="D4081">
        <v>2.5551664829254199</v>
      </c>
      <c r="E4081">
        <v>710</v>
      </c>
      <c r="F4081">
        <v>44</v>
      </c>
      <c r="G4081" t="s">
        <v>43</v>
      </c>
      <c r="H4081" t="s">
        <v>32</v>
      </c>
      <c r="I4081">
        <f>tbl_Fact[[#This Row],[Duration]] / 60</f>
        <v>4.2586108048756996E-2</v>
      </c>
      <c r="J4081">
        <f>IF(OR(G4081="Run Time", G4081="CC (Changeover Cleaning)"), I4081, 0)</f>
        <v>4.2586108048756996E-2</v>
      </c>
      <c r="K4081">
        <f>IF(G4081&lt;&gt;"PM (Maintenance)", I4081, 0)</f>
        <v>4.2586108048756996E-2</v>
      </c>
      <c r="L4081" s="5">
        <f>MAX(tbl_Fact[[#This Row],[TotalBiscuitsMade]],tbl_Fact[[#This Row],[GoodMadeBiscuits]])</f>
        <v>710</v>
      </c>
      <c r="M4081" s="5">
        <f>IF(tbl_Fact[[#This Row],[Operating_Hours]]&gt;0,tbl_Fact[[#This Row],[Operating_Hours]]*51840,0)</f>
        <v>2207.6638412475627</v>
      </c>
    </row>
    <row r="4082" spans="1:13" hidden="1" x14ac:dyDescent="0.2">
      <c r="A4082" t="s">
        <v>14</v>
      </c>
      <c r="B4082" s="1">
        <v>44404.843576388892</v>
      </c>
      <c r="C4082" s="1">
        <v>44404.844259259262</v>
      </c>
      <c r="D4082">
        <v>0.97883331775665305</v>
      </c>
      <c r="E4082">
        <v>0</v>
      </c>
      <c r="F4082">
        <v>364</v>
      </c>
      <c r="G4082" t="s">
        <v>43</v>
      </c>
      <c r="H4082" t="s">
        <v>32</v>
      </c>
      <c r="I4082">
        <f>tbl_Fact[[#This Row],[Duration]] / 60</f>
        <v>1.6313888629277552E-2</v>
      </c>
      <c r="J4082">
        <f>IF(OR(G4082="Run Time", G4082="CC (Changeover Cleaning)"), I4082, 0)</f>
        <v>1.6313888629277552E-2</v>
      </c>
      <c r="K4082">
        <f>IF(G4082&lt;&gt;"PM (Maintenance)", I4082, 0)</f>
        <v>1.6313888629277552E-2</v>
      </c>
      <c r="L4082" s="5">
        <f>MAX(tbl_Fact[[#This Row],[TotalBiscuitsMade]],tbl_Fact[[#This Row],[GoodMadeBiscuits]])</f>
        <v>364</v>
      </c>
      <c r="M4082" s="5">
        <f>IF(tbl_Fact[[#This Row],[Operating_Hours]]&gt;0,tbl_Fact[[#This Row],[Operating_Hours]]*51840,0)</f>
        <v>845.71198654174827</v>
      </c>
    </row>
    <row r="4083" spans="1:13" hidden="1" x14ac:dyDescent="0.2">
      <c r="A4083" t="s">
        <v>5</v>
      </c>
      <c r="B4083" s="1">
        <v>44404.843912037039</v>
      </c>
      <c r="C4083" s="1">
        <v>44404.84479166667</v>
      </c>
      <c r="D4083">
        <v>1.2666666507720901</v>
      </c>
      <c r="E4083">
        <v>199642</v>
      </c>
      <c r="F4083">
        <v>403</v>
      </c>
      <c r="G4083" t="s">
        <v>43</v>
      </c>
      <c r="H4083" t="s">
        <v>3</v>
      </c>
      <c r="I4083">
        <f>tbl_Fact[[#This Row],[Duration]] / 60</f>
        <v>2.11111108462015E-2</v>
      </c>
      <c r="J4083">
        <f>IF(OR(G4083="Run Time", G4083="CC (Changeover Cleaning)"), I4083, 0)</f>
        <v>2.11111108462015E-2</v>
      </c>
      <c r="K4083">
        <f>IF(G4083&lt;&gt;"PM (Maintenance)", I4083, 0)</f>
        <v>2.11111108462015E-2</v>
      </c>
      <c r="L4083" s="5">
        <f>MAX(tbl_Fact[[#This Row],[TotalBiscuitsMade]],tbl_Fact[[#This Row],[GoodMadeBiscuits]])</f>
        <v>199642</v>
      </c>
      <c r="M4083" s="5">
        <f>IF(tbl_Fact[[#This Row],[Operating_Hours]]&gt;0,tbl_Fact[[#This Row],[Operating_Hours]]*51840,0)</f>
        <v>1094.3999862670858</v>
      </c>
    </row>
    <row r="4084" spans="1:13" hidden="1" x14ac:dyDescent="0.2">
      <c r="A4084" t="s">
        <v>14</v>
      </c>
      <c r="B4084" s="1">
        <v>44404.844259259262</v>
      </c>
      <c r="C4084" s="1">
        <v>44404.855439814812</v>
      </c>
      <c r="D4084">
        <v>16.100833892822301</v>
      </c>
      <c r="E4084">
        <v>0</v>
      </c>
      <c r="F4084">
        <v>246</v>
      </c>
      <c r="G4084" t="s">
        <v>44</v>
      </c>
      <c r="H4084" t="s">
        <v>32</v>
      </c>
      <c r="I4084">
        <f>tbl_Fact[[#This Row],[Duration]] / 60</f>
        <v>0.26834723154703838</v>
      </c>
      <c r="J4084">
        <f>IF(OR(G4084="Run Time", G4084="CC (Changeover Cleaning)"), I4084, 0)</f>
        <v>0</v>
      </c>
      <c r="K4084">
        <f>IF(G4084&lt;&gt;"PM (Maintenance)", I4084, 0)</f>
        <v>0.26834723154703838</v>
      </c>
      <c r="L4084" s="5">
        <f>MAX(tbl_Fact[[#This Row],[TotalBiscuitsMade]],tbl_Fact[[#This Row],[GoodMadeBiscuits]])</f>
        <v>246</v>
      </c>
      <c r="M4084" s="5">
        <f>IF(tbl_Fact[[#This Row],[Operating_Hours]]&gt;0,tbl_Fact[[#This Row],[Operating_Hours]]*51840,0)</f>
        <v>0</v>
      </c>
    </row>
    <row r="4085" spans="1:13" hidden="1" x14ac:dyDescent="0.2">
      <c r="A4085" t="s">
        <v>5</v>
      </c>
      <c r="B4085" s="1">
        <v>44404.84479166667</v>
      </c>
      <c r="C4085" s="1">
        <v>44404.84480324074</v>
      </c>
      <c r="D4085">
        <v>1.6666667535901101E-2</v>
      </c>
      <c r="E4085">
        <v>199579</v>
      </c>
      <c r="F4085">
        <v>169</v>
      </c>
      <c r="G4085" t="s">
        <v>44</v>
      </c>
      <c r="H4085" t="s">
        <v>3</v>
      </c>
      <c r="I4085">
        <f>tbl_Fact[[#This Row],[Duration]] / 60</f>
        <v>2.7777779226501834E-4</v>
      </c>
      <c r="J4085">
        <f>IF(OR(G4085="Run Time", G4085="CC (Changeover Cleaning)"), I4085, 0)</f>
        <v>0</v>
      </c>
      <c r="K4085">
        <f>IF(G4085&lt;&gt;"PM (Maintenance)", I4085, 0)</f>
        <v>2.7777779226501834E-4</v>
      </c>
      <c r="L4085" s="5">
        <f>MAX(tbl_Fact[[#This Row],[TotalBiscuitsMade]],tbl_Fact[[#This Row],[GoodMadeBiscuits]])</f>
        <v>199579</v>
      </c>
      <c r="M4085" s="5">
        <f>IF(tbl_Fact[[#This Row],[Operating_Hours]]&gt;0,tbl_Fact[[#This Row],[Operating_Hours]]*51840,0)</f>
        <v>0</v>
      </c>
    </row>
    <row r="4086" spans="1:13" hidden="1" x14ac:dyDescent="0.2">
      <c r="A4086" t="s">
        <v>5</v>
      </c>
      <c r="B4086" s="1">
        <v>44404.84480324074</v>
      </c>
      <c r="C4086" s="1">
        <v>44404.848124999997</v>
      </c>
      <c r="D4086">
        <v>4.7833333015441903</v>
      </c>
      <c r="E4086">
        <v>199646</v>
      </c>
      <c r="F4086">
        <v>278</v>
      </c>
      <c r="G4086" t="s">
        <v>43</v>
      </c>
      <c r="H4086" t="s">
        <v>3</v>
      </c>
      <c r="I4086">
        <f>tbl_Fact[[#This Row],[Duration]] / 60</f>
        <v>7.9722221692403172E-2</v>
      </c>
      <c r="J4086">
        <f>IF(OR(G4086="Run Time", G4086="CC (Changeover Cleaning)"), I4086, 0)</f>
        <v>7.9722221692403172E-2</v>
      </c>
      <c r="K4086">
        <f>IF(G4086&lt;&gt;"PM (Maintenance)", I4086, 0)</f>
        <v>7.9722221692403172E-2</v>
      </c>
      <c r="L4086" s="5">
        <f>MAX(tbl_Fact[[#This Row],[TotalBiscuitsMade]],tbl_Fact[[#This Row],[GoodMadeBiscuits]])</f>
        <v>199646</v>
      </c>
      <c r="M4086" s="5">
        <f>IF(tbl_Fact[[#This Row],[Operating_Hours]]&gt;0,tbl_Fact[[#This Row],[Operating_Hours]]*51840,0)</f>
        <v>4132.7999725341806</v>
      </c>
    </row>
    <row r="4087" spans="1:13" hidden="1" x14ac:dyDescent="0.2">
      <c r="A4087" t="s">
        <v>12</v>
      </c>
      <c r="B4087" s="1">
        <v>44404.844849537039</v>
      </c>
      <c r="C4087" s="1">
        <v>44404.845081018517</v>
      </c>
      <c r="D4087">
        <v>0.34588330984115601</v>
      </c>
      <c r="E4087">
        <v>924</v>
      </c>
      <c r="F4087">
        <v>497</v>
      </c>
      <c r="G4087" t="s">
        <v>44</v>
      </c>
      <c r="H4087" t="s">
        <v>32</v>
      </c>
      <c r="I4087">
        <f>tbl_Fact[[#This Row],[Duration]] / 60</f>
        <v>5.7647218306859337E-3</v>
      </c>
      <c r="J4087">
        <f>IF(OR(G4087="Run Time", G4087="CC (Changeover Cleaning)"), I4087, 0)</f>
        <v>0</v>
      </c>
      <c r="K4087">
        <f>IF(G4087&lt;&gt;"PM (Maintenance)", I4087, 0)</f>
        <v>5.7647218306859337E-3</v>
      </c>
      <c r="L4087" s="5">
        <f>MAX(tbl_Fact[[#This Row],[TotalBiscuitsMade]],tbl_Fact[[#This Row],[GoodMadeBiscuits]])</f>
        <v>924</v>
      </c>
      <c r="M4087" s="5">
        <f>IF(tbl_Fact[[#This Row],[Operating_Hours]]&gt;0,tbl_Fact[[#This Row],[Operating_Hours]]*51840,0)</f>
        <v>0</v>
      </c>
    </row>
    <row r="4088" spans="1:13" hidden="1" x14ac:dyDescent="0.2">
      <c r="A4088" t="s">
        <v>12</v>
      </c>
      <c r="B4088" s="1">
        <v>44404.845081018517</v>
      </c>
      <c r="C4088" s="1">
        <v>44404.845312500001</v>
      </c>
      <c r="D4088">
        <v>0.32978329062461897</v>
      </c>
      <c r="E4088">
        <v>785</v>
      </c>
      <c r="F4088">
        <v>365</v>
      </c>
      <c r="G4088" t="s">
        <v>43</v>
      </c>
      <c r="H4088" t="s">
        <v>32</v>
      </c>
      <c r="I4088">
        <f>tbl_Fact[[#This Row],[Duration]] / 60</f>
        <v>5.4963881770769829E-3</v>
      </c>
      <c r="J4088">
        <f>IF(OR(G4088="Run Time", G4088="CC (Changeover Cleaning)"), I4088, 0)</f>
        <v>5.4963881770769829E-3</v>
      </c>
      <c r="K4088">
        <f>IF(G4088&lt;&gt;"PM (Maintenance)", I4088, 0)</f>
        <v>5.4963881770769829E-3</v>
      </c>
      <c r="L4088" s="5">
        <f>MAX(tbl_Fact[[#This Row],[TotalBiscuitsMade]],tbl_Fact[[#This Row],[GoodMadeBiscuits]])</f>
        <v>785</v>
      </c>
      <c r="M4088" s="5">
        <f>IF(tbl_Fact[[#This Row],[Operating_Hours]]&gt;0,tbl_Fact[[#This Row],[Operating_Hours]]*51840,0)</f>
        <v>284.93276309967081</v>
      </c>
    </row>
    <row r="4089" spans="1:13" hidden="1" x14ac:dyDescent="0.2">
      <c r="A4089" t="s">
        <v>12</v>
      </c>
      <c r="B4089" s="1">
        <v>44404.845312500001</v>
      </c>
      <c r="C4089" s="1">
        <v>44404.855439814812</v>
      </c>
      <c r="D4089">
        <v>14.5755500793457</v>
      </c>
      <c r="E4089">
        <v>12978</v>
      </c>
      <c r="F4089">
        <v>322</v>
      </c>
      <c r="G4089" t="s">
        <v>44</v>
      </c>
      <c r="H4089" t="s">
        <v>32</v>
      </c>
      <c r="I4089">
        <f>tbl_Fact[[#This Row],[Duration]] / 60</f>
        <v>0.24292583465576165</v>
      </c>
      <c r="J4089">
        <f>IF(OR(G4089="Run Time", G4089="CC (Changeover Cleaning)"), I4089, 0)</f>
        <v>0</v>
      </c>
      <c r="K4089">
        <f>IF(G4089&lt;&gt;"PM (Maintenance)", I4089, 0)</f>
        <v>0.24292583465576165</v>
      </c>
      <c r="L4089" s="5">
        <f>MAX(tbl_Fact[[#This Row],[TotalBiscuitsMade]],tbl_Fact[[#This Row],[GoodMadeBiscuits]])</f>
        <v>12978</v>
      </c>
      <c r="M4089" s="5">
        <f>IF(tbl_Fact[[#This Row],[Operating_Hours]]&gt;0,tbl_Fact[[#This Row],[Operating_Hours]]*51840,0)</f>
        <v>0</v>
      </c>
    </row>
    <row r="4090" spans="1:13" hidden="1" x14ac:dyDescent="0.2">
      <c r="A4090" t="s">
        <v>5</v>
      </c>
      <c r="B4090" s="1">
        <v>44404.848124999997</v>
      </c>
      <c r="C4090" s="1">
        <v>44404.853275462963</v>
      </c>
      <c r="D4090">
        <v>7.4166665077209499</v>
      </c>
      <c r="E4090">
        <v>199619</v>
      </c>
      <c r="F4090">
        <v>408</v>
      </c>
      <c r="G4090" t="s">
        <v>44</v>
      </c>
      <c r="H4090" t="s">
        <v>3</v>
      </c>
      <c r="I4090">
        <f>tbl_Fact[[#This Row],[Duration]] / 60</f>
        <v>0.12361110846201583</v>
      </c>
      <c r="J4090">
        <f>IF(OR(G4090="Run Time", G4090="CC (Changeover Cleaning)"), I4090, 0)</f>
        <v>0</v>
      </c>
      <c r="K4090">
        <f>IF(G4090&lt;&gt;"PM (Maintenance)", I4090, 0)</f>
        <v>0.12361110846201583</v>
      </c>
      <c r="L4090" s="5">
        <f>MAX(tbl_Fact[[#This Row],[TotalBiscuitsMade]],tbl_Fact[[#This Row],[GoodMadeBiscuits]])</f>
        <v>199619</v>
      </c>
      <c r="M4090" s="5">
        <f>IF(tbl_Fact[[#This Row],[Operating_Hours]]&gt;0,tbl_Fact[[#This Row],[Operating_Hours]]*51840,0)</f>
        <v>0</v>
      </c>
    </row>
    <row r="4091" spans="1:13" hidden="1" x14ac:dyDescent="0.2">
      <c r="A4091" t="s">
        <v>5</v>
      </c>
      <c r="B4091" s="1">
        <v>44404.853275462963</v>
      </c>
      <c r="C4091" s="1">
        <v>44404.85423611111</v>
      </c>
      <c r="D4091">
        <v>1.38333332538605</v>
      </c>
      <c r="E4091">
        <v>199944</v>
      </c>
      <c r="F4091">
        <v>468</v>
      </c>
      <c r="G4091" t="s">
        <v>43</v>
      </c>
      <c r="H4091" t="s">
        <v>3</v>
      </c>
      <c r="I4091">
        <f>tbl_Fact[[#This Row],[Duration]] / 60</f>
        <v>2.3055555423100834E-2</v>
      </c>
      <c r="J4091">
        <f>IF(OR(G4091="Run Time", G4091="CC (Changeover Cleaning)"), I4091, 0)</f>
        <v>2.3055555423100834E-2</v>
      </c>
      <c r="K4091">
        <f>IF(G4091&lt;&gt;"PM (Maintenance)", I4091, 0)</f>
        <v>2.3055555423100834E-2</v>
      </c>
      <c r="L4091" s="5">
        <f>MAX(tbl_Fact[[#This Row],[TotalBiscuitsMade]],tbl_Fact[[#This Row],[GoodMadeBiscuits]])</f>
        <v>199944</v>
      </c>
      <c r="M4091" s="5">
        <f>IF(tbl_Fact[[#This Row],[Operating_Hours]]&gt;0,tbl_Fact[[#This Row],[Operating_Hours]]*51840,0)</f>
        <v>1195.1999931335472</v>
      </c>
    </row>
    <row r="4092" spans="1:13" hidden="1" x14ac:dyDescent="0.2">
      <c r="A4092" t="s">
        <v>5</v>
      </c>
      <c r="B4092" s="1">
        <v>44404.85423611111</v>
      </c>
      <c r="C4092" s="1">
        <v>44404.856388888889</v>
      </c>
      <c r="D4092">
        <v>3.0999999046325701</v>
      </c>
      <c r="E4092">
        <v>1862</v>
      </c>
      <c r="F4092">
        <v>2379</v>
      </c>
      <c r="G4092" t="s">
        <v>44</v>
      </c>
      <c r="H4092" t="s">
        <v>3</v>
      </c>
      <c r="I4092">
        <f>tbl_Fact[[#This Row],[Duration]] / 60</f>
        <v>5.1666665077209503E-2</v>
      </c>
      <c r="J4092">
        <f>IF(OR(G4092="Run Time", G4092="CC (Changeover Cleaning)"), I4092, 0)</f>
        <v>0</v>
      </c>
      <c r="K4092">
        <f>IF(G4092&lt;&gt;"PM (Maintenance)", I4092, 0)</f>
        <v>5.1666665077209503E-2</v>
      </c>
      <c r="L4092" s="5">
        <f>MAX(tbl_Fact[[#This Row],[TotalBiscuitsMade]],tbl_Fact[[#This Row],[GoodMadeBiscuits]])</f>
        <v>2379</v>
      </c>
      <c r="M4092" s="5">
        <f>IF(tbl_Fact[[#This Row],[Operating_Hours]]&gt;0,tbl_Fact[[#This Row],[Operating_Hours]]*51840,0)</f>
        <v>0</v>
      </c>
    </row>
    <row r="4093" spans="1:13" hidden="1" x14ac:dyDescent="0.2">
      <c r="A4093" t="s">
        <v>12</v>
      </c>
      <c r="B4093" s="1">
        <v>44404.855439814812</v>
      </c>
      <c r="C4093" s="1">
        <v>44404.856111111112</v>
      </c>
      <c r="D4093">
        <v>0.97049999237060502</v>
      </c>
      <c r="E4093">
        <v>13201</v>
      </c>
      <c r="F4093">
        <v>308</v>
      </c>
      <c r="G4093" t="s">
        <v>43</v>
      </c>
      <c r="H4093" t="s">
        <v>32</v>
      </c>
      <c r="I4093">
        <f>tbl_Fact[[#This Row],[Duration]] / 60</f>
        <v>1.6174999872843418E-2</v>
      </c>
      <c r="J4093">
        <f>IF(OR(G4093="Run Time", G4093="CC (Changeover Cleaning)"), I4093, 0)</f>
        <v>1.6174999872843418E-2</v>
      </c>
      <c r="K4093">
        <f>IF(G4093&lt;&gt;"PM (Maintenance)", I4093, 0)</f>
        <v>1.6174999872843418E-2</v>
      </c>
      <c r="L4093" s="5">
        <f>MAX(tbl_Fact[[#This Row],[TotalBiscuitsMade]],tbl_Fact[[#This Row],[GoodMadeBiscuits]])</f>
        <v>13201</v>
      </c>
      <c r="M4093" s="5">
        <f>IF(tbl_Fact[[#This Row],[Operating_Hours]]&gt;0,tbl_Fact[[#This Row],[Operating_Hours]]*51840,0)</f>
        <v>838.51199340820278</v>
      </c>
    </row>
    <row r="4094" spans="1:13" hidden="1" x14ac:dyDescent="0.2">
      <c r="A4094" t="s">
        <v>14</v>
      </c>
      <c r="B4094" s="1">
        <v>44404.855439814812</v>
      </c>
      <c r="C4094" s="1">
        <v>44404.856030092589</v>
      </c>
      <c r="D4094">
        <v>0.84988331794738803</v>
      </c>
      <c r="E4094">
        <v>0</v>
      </c>
      <c r="F4094">
        <v>77</v>
      </c>
      <c r="G4094" t="s">
        <v>43</v>
      </c>
      <c r="H4094" t="s">
        <v>32</v>
      </c>
      <c r="I4094">
        <f>tbl_Fact[[#This Row],[Duration]] / 60</f>
        <v>1.41647219657898E-2</v>
      </c>
      <c r="J4094">
        <f>IF(OR(G4094="Run Time", G4094="CC (Changeover Cleaning)"), I4094, 0)</f>
        <v>1.41647219657898E-2</v>
      </c>
      <c r="K4094">
        <f>IF(G4094&lt;&gt;"PM (Maintenance)", I4094, 0)</f>
        <v>1.41647219657898E-2</v>
      </c>
      <c r="L4094" s="5">
        <f>MAX(tbl_Fact[[#This Row],[TotalBiscuitsMade]],tbl_Fact[[#This Row],[GoodMadeBiscuits]])</f>
        <v>77</v>
      </c>
      <c r="M4094" s="5">
        <f>IF(tbl_Fact[[#This Row],[Operating_Hours]]&gt;0,tbl_Fact[[#This Row],[Operating_Hours]]*51840,0)</f>
        <v>734.29918670654331</v>
      </c>
    </row>
    <row r="4095" spans="1:13" hidden="1" x14ac:dyDescent="0.2">
      <c r="A4095" t="s">
        <v>14</v>
      </c>
      <c r="B4095" s="1">
        <v>44404.856030092589</v>
      </c>
      <c r="C4095" s="1">
        <v>44404.860925925925</v>
      </c>
      <c r="D4095">
        <v>7.0606665611267099</v>
      </c>
      <c r="E4095">
        <v>0</v>
      </c>
      <c r="F4095">
        <v>495</v>
      </c>
      <c r="G4095" t="s">
        <v>44</v>
      </c>
      <c r="H4095" t="s">
        <v>32</v>
      </c>
      <c r="I4095">
        <f>tbl_Fact[[#This Row],[Duration]] / 60</f>
        <v>0.1176777760187785</v>
      </c>
      <c r="J4095">
        <f>IF(OR(G4095="Run Time", G4095="CC (Changeover Cleaning)"), I4095, 0)</f>
        <v>0</v>
      </c>
      <c r="K4095">
        <f>IF(G4095&lt;&gt;"PM (Maintenance)", I4095, 0)</f>
        <v>0.1176777760187785</v>
      </c>
      <c r="L4095" s="5">
        <f>MAX(tbl_Fact[[#This Row],[TotalBiscuitsMade]],tbl_Fact[[#This Row],[GoodMadeBiscuits]])</f>
        <v>495</v>
      </c>
      <c r="M4095" s="5">
        <f>IF(tbl_Fact[[#This Row],[Operating_Hours]]&gt;0,tbl_Fact[[#This Row],[Operating_Hours]]*51840,0)</f>
        <v>0</v>
      </c>
    </row>
    <row r="4096" spans="1:13" hidden="1" x14ac:dyDescent="0.2">
      <c r="A4096" t="s">
        <v>12</v>
      </c>
      <c r="B4096" s="1">
        <v>44404.856111111112</v>
      </c>
      <c r="C4096" s="1">
        <v>44404.856215277781</v>
      </c>
      <c r="D4096">
        <v>0.154716596007347</v>
      </c>
      <c r="E4096">
        <v>13267</v>
      </c>
      <c r="F4096">
        <v>126</v>
      </c>
      <c r="G4096" t="s">
        <v>44</v>
      </c>
      <c r="H4096" t="s">
        <v>32</v>
      </c>
      <c r="I4096">
        <f>tbl_Fact[[#This Row],[Duration]] / 60</f>
        <v>2.5786099334557831E-3</v>
      </c>
      <c r="J4096">
        <f>IF(OR(G4096="Run Time", G4096="CC (Changeover Cleaning)"), I4096, 0)</f>
        <v>0</v>
      </c>
      <c r="K4096">
        <f>IF(G4096&lt;&gt;"PM (Maintenance)", I4096, 0)</f>
        <v>2.5786099334557831E-3</v>
      </c>
      <c r="L4096" s="5">
        <f>MAX(tbl_Fact[[#This Row],[TotalBiscuitsMade]],tbl_Fact[[#This Row],[GoodMadeBiscuits]])</f>
        <v>13267</v>
      </c>
      <c r="M4096" s="5">
        <f>IF(tbl_Fact[[#This Row],[Operating_Hours]]&gt;0,tbl_Fact[[#This Row],[Operating_Hours]]*51840,0)</f>
        <v>0</v>
      </c>
    </row>
    <row r="4097" spans="1:13" hidden="1" x14ac:dyDescent="0.2">
      <c r="A4097" t="s">
        <v>12</v>
      </c>
      <c r="B4097" s="1">
        <v>44404.856215277781</v>
      </c>
      <c r="C4097" s="1">
        <v>44404.856493055559</v>
      </c>
      <c r="D4097">
        <v>0.395116597414017</v>
      </c>
      <c r="E4097">
        <v>13252</v>
      </c>
      <c r="F4097">
        <v>112</v>
      </c>
      <c r="G4097" t="s">
        <v>43</v>
      </c>
      <c r="H4097" t="s">
        <v>32</v>
      </c>
      <c r="I4097">
        <f>tbl_Fact[[#This Row],[Duration]] / 60</f>
        <v>6.58527662356695E-3</v>
      </c>
      <c r="J4097">
        <f>IF(OR(G4097="Run Time", G4097="CC (Changeover Cleaning)"), I4097, 0)</f>
        <v>6.58527662356695E-3</v>
      </c>
      <c r="K4097">
        <f>IF(G4097&lt;&gt;"PM (Maintenance)", I4097, 0)</f>
        <v>6.58527662356695E-3</v>
      </c>
      <c r="L4097" s="5">
        <f>MAX(tbl_Fact[[#This Row],[TotalBiscuitsMade]],tbl_Fact[[#This Row],[GoodMadeBiscuits]])</f>
        <v>13252</v>
      </c>
      <c r="M4097" s="5">
        <f>IF(tbl_Fact[[#This Row],[Operating_Hours]]&gt;0,tbl_Fact[[#This Row],[Operating_Hours]]*51840,0)</f>
        <v>341.38074016571068</v>
      </c>
    </row>
    <row r="4098" spans="1:13" hidden="1" x14ac:dyDescent="0.2">
      <c r="A4098" t="s">
        <v>5</v>
      </c>
      <c r="B4098" s="1">
        <v>44404.856388888889</v>
      </c>
      <c r="C4098" s="1">
        <v>44404.857222222221</v>
      </c>
      <c r="D4098">
        <v>1.20000004768372</v>
      </c>
      <c r="E4098">
        <v>2012</v>
      </c>
      <c r="F4098">
        <v>2483</v>
      </c>
      <c r="G4098" t="s">
        <v>43</v>
      </c>
      <c r="H4098" t="s">
        <v>3</v>
      </c>
      <c r="I4098">
        <f>tbl_Fact[[#This Row],[Duration]] / 60</f>
        <v>2.0000000794728669E-2</v>
      </c>
      <c r="J4098">
        <f>IF(OR(G4098="Run Time", G4098="CC (Changeover Cleaning)"), I4098, 0)</f>
        <v>2.0000000794728669E-2</v>
      </c>
      <c r="K4098">
        <f>IF(G4098&lt;&gt;"PM (Maintenance)", I4098, 0)</f>
        <v>2.0000000794728669E-2</v>
      </c>
      <c r="L4098" s="5">
        <f>MAX(tbl_Fact[[#This Row],[TotalBiscuitsMade]],tbl_Fact[[#This Row],[GoodMadeBiscuits]])</f>
        <v>2483</v>
      </c>
      <c r="M4098" s="5">
        <f>IF(tbl_Fact[[#This Row],[Operating_Hours]]&gt;0,tbl_Fact[[#This Row],[Operating_Hours]]*51840,0)</f>
        <v>1036.8000411987341</v>
      </c>
    </row>
    <row r="4099" spans="1:13" hidden="1" x14ac:dyDescent="0.2">
      <c r="A4099" t="s">
        <v>12</v>
      </c>
      <c r="B4099" s="1">
        <v>44404.856493055559</v>
      </c>
      <c r="C4099" s="1">
        <v>44404.856990740744</v>
      </c>
      <c r="D4099">
        <v>0.72016662359237704</v>
      </c>
      <c r="E4099">
        <v>13877</v>
      </c>
      <c r="F4099">
        <v>233</v>
      </c>
      <c r="G4099" t="s">
        <v>44</v>
      </c>
      <c r="H4099" t="s">
        <v>32</v>
      </c>
      <c r="I4099">
        <f>tbl_Fact[[#This Row],[Duration]] / 60</f>
        <v>1.2002777059872951E-2</v>
      </c>
      <c r="J4099">
        <f>IF(OR(G4099="Run Time", G4099="CC (Changeover Cleaning)"), I4099, 0)</f>
        <v>0</v>
      </c>
      <c r="K4099">
        <f>IF(G4099&lt;&gt;"PM (Maintenance)", I4099, 0)</f>
        <v>1.2002777059872951E-2</v>
      </c>
      <c r="L4099" s="5">
        <f>MAX(tbl_Fact[[#This Row],[TotalBiscuitsMade]],tbl_Fact[[#This Row],[GoodMadeBiscuits]])</f>
        <v>13877</v>
      </c>
      <c r="M4099" s="5">
        <f>IF(tbl_Fact[[#This Row],[Operating_Hours]]&gt;0,tbl_Fact[[#This Row],[Operating_Hours]]*51840,0)</f>
        <v>0</v>
      </c>
    </row>
    <row r="4100" spans="1:13" hidden="1" x14ac:dyDescent="0.2">
      <c r="A4100" t="s">
        <v>12</v>
      </c>
      <c r="B4100" s="1">
        <v>44404.856990740744</v>
      </c>
      <c r="C4100" s="1">
        <v>44404.860335648147</v>
      </c>
      <c r="D4100">
        <v>4.8152165412902797</v>
      </c>
      <c r="E4100">
        <v>13799</v>
      </c>
      <c r="F4100">
        <v>404</v>
      </c>
      <c r="G4100" t="s">
        <v>43</v>
      </c>
      <c r="H4100" t="s">
        <v>32</v>
      </c>
      <c r="I4100">
        <f>tbl_Fact[[#This Row],[Duration]] / 60</f>
        <v>8.0253609021504663E-2</v>
      </c>
      <c r="J4100">
        <f>IF(OR(G4100="Run Time", G4100="CC (Changeover Cleaning)"), I4100, 0)</f>
        <v>8.0253609021504663E-2</v>
      </c>
      <c r="K4100">
        <f>IF(G4100&lt;&gt;"PM (Maintenance)", I4100, 0)</f>
        <v>8.0253609021504663E-2</v>
      </c>
      <c r="L4100" s="5">
        <f>MAX(tbl_Fact[[#This Row],[TotalBiscuitsMade]],tbl_Fact[[#This Row],[GoodMadeBiscuits]])</f>
        <v>13799</v>
      </c>
      <c r="M4100" s="5">
        <f>IF(tbl_Fact[[#This Row],[Operating_Hours]]&gt;0,tbl_Fact[[#This Row],[Operating_Hours]]*51840,0)</f>
        <v>4160.347091674802</v>
      </c>
    </row>
    <row r="4101" spans="1:13" hidden="1" x14ac:dyDescent="0.2">
      <c r="A4101" t="s">
        <v>5</v>
      </c>
      <c r="B4101" s="1">
        <v>44404.857222222221</v>
      </c>
      <c r="C4101" s="1">
        <v>44404.8903587963</v>
      </c>
      <c r="D4101">
        <v>47.716667175292997</v>
      </c>
      <c r="E4101">
        <v>35641</v>
      </c>
      <c r="F4101">
        <v>36066</v>
      </c>
      <c r="G4101" t="s">
        <v>44</v>
      </c>
      <c r="H4101" t="s">
        <v>3</v>
      </c>
      <c r="I4101">
        <f>tbl_Fact[[#This Row],[Duration]] / 60</f>
        <v>0.79527778625488332</v>
      </c>
      <c r="J4101">
        <f>IF(OR(G4101="Run Time", G4101="CC (Changeover Cleaning)"), I4101, 0)</f>
        <v>0</v>
      </c>
      <c r="K4101">
        <f>IF(G4101&lt;&gt;"PM (Maintenance)", I4101, 0)</f>
        <v>0.79527778625488332</v>
      </c>
      <c r="L4101" s="5">
        <f>MAX(tbl_Fact[[#This Row],[TotalBiscuitsMade]],tbl_Fact[[#This Row],[GoodMadeBiscuits]])</f>
        <v>36066</v>
      </c>
      <c r="M4101" s="5">
        <f>IF(tbl_Fact[[#This Row],[Operating_Hours]]&gt;0,tbl_Fact[[#This Row],[Operating_Hours]]*51840,0)</f>
        <v>0</v>
      </c>
    </row>
    <row r="4102" spans="1:13" hidden="1" x14ac:dyDescent="0.2">
      <c r="A4102" t="s">
        <v>12</v>
      </c>
      <c r="B4102" s="1">
        <v>44404.860335648147</v>
      </c>
      <c r="C4102" s="1">
        <v>44404.860925925925</v>
      </c>
      <c r="D4102">
        <v>0.85483330488205</v>
      </c>
      <c r="E4102">
        <v>14120</v>
      </c>
      <c r="F4102">
        <v>186</v>
      </c>
      <c r="G4102" t="s">
        <v>44</v>
      </c>
      <c r="H4102" t="s">
        <v>32</v>
      </c>
      <c r="I4102">
        <f>tbl_Fact[[#This Row],[Duration]] / 60</f>
        <v>1.4247221748034167E-2</v>
      </c>
      <c r="J4102">
        <f>IF(OR(G4102="Run Time", G4102="CC (Changeover Cleaning)"), I4102, 0)</f>
        <v>0</v>
      </c>
      <c r="K4102">
        <f>IF(G4102&lt;&gt;"PM (Maintenance)", I4102, 0)</f>
        <v>1.4247221748034167E-2</v>
      </c>
      <c r="L4102" s="5">
        <f>MAX(tbl_Fact[[#This Row],[TotalBiscuitsMade]],tbl_Fact[[#This Row],[GoodMadeBiscuits]])</f>
        <v>14120</v>
      </c>
      <c r="M4102" s="5">
        <f>IF(tbl_Fact[[#This Row],[Operating_Hours]]&gt;0,tbl_Fact[[#This Row],[Operating_Hours]]*51840,0)</f>
        <v>0</v>
      </c>
    </row>
    <row r="4103" spans="1:13" hidden="1" x14ac:dyDescent="0.2">
      <c r="A4103" t="s">
        <v>14</v>
      </c>
      <c r="B4103" s="1">
        <v>44404.860925925925</v>
      </c>
      <c r="C4103" s="1">
        <v>44404.861793981479</v>
      </c>
      <c r="D4103">
        <v>1.24995005130768</v>
      </c>
      <c r="E4103">
        <v>0</v>
      </c>
      <c r="F4103">
        <v>304</v>
      </c>
      <c r="G4103" t="s">
        <v>43</v>
      </c>
      <c r="H4103" t="s">
        <v>32</v>
      </c>
      <c r="I4103">
        <f>tbl_Fact[[#This Row],[Duration]] / 60</f>
        <v>2.0832500855128E-2</v>
      </c>
      <c r="J4103">
        <f>IF(OR(G4103="Run Time", G4103="CC (Changeover Cleaning)"), I4103, 0)</f>
        <v>2.0832500855128E-2</v>
      </c>
      <c r="K4103">
        <f>IF(G4103&lt;&gt;"PM (Maintenance)", I4103, 0)</f>
        <v>2.0832500855128E-2</v>
      </c>
      <c r="L4103" s="5">
        <f>MAX(tbl_Fact[[#This Row],[TotalBiscuitsMade]],tbl_Fact[[#This Row],[GoodMadeBiscuits]])</f>
        <v>304</v>
      </c>
      <c r="M4103" s="5">
        <f>IF(tbl_Fact[[#This Row],[Operating_Hours]]&gt;0,tbl_Fact[[#This Row],[Operating_Hours]]*51840,0)</f>
        <v>1079.9568443298356</v>
      </c>
    </row>
    <row r="4104" spans="1:13" hidden="1" x14ac:dyDescent="0.2">
      <c r="A4104" t="s">
        <v>12</v>
      </c>
      <c r="B4104" s="1">
        <v>44404.860925925925</v>
      </c>
      <c r="C4104" s="1">
        <v>44404.861886574072</v>
      </c>
      <c r="D4104">
        <v>1.37028324604034</v>
      </c>
      <c r="E4104">
        <v>14533</v>
      </c>
      <c r="F4104">
        <v>363</v>
      </c>
      <c r="G4104" t="s">
        <v>43</v>
      </c>
      <c r="H4104" t="s">
        <v>32</v>
      </c>
      <c r="I4104">
        <f>tbl_Fact[[#This Row],[Duration]] / 60</f>
        <v>2.2838054100672335E-2</v>
      </c>
      <c r="J4104">
        <f>IF(OR(G4104="Run Time", G4104="CC (Changeover Cleaning)"), I4104, 0)</f>
        <v>2.2838054100672335E-2</v>
      </c>
      <c r="K4104">
        <f>IF(G4104&lt;&gt;"PM (Maintenance)", I4104, 0)</f>
        <v>2.2838054100672335E-2</v>
      </c>
      <c r="L4104" s="5">
        <f>MAX(tbl_Fact[[#This Row],[TotalBiscuitsMade]],tbl_Fact[[#This Row],[GoodMadeBiscuits]])</f>
        <v>14533</v>
      </c>
      <c r="M4104" s="5">
        <f>IF(tbl_Fact[[#This Row],[Operating_Hours]]&gt;0,tbl_Fact[[#This Row],[Operating_Hours]]*51840,0)</f>
        <v>1183.9247245788538</v>
      </c>
    </row>
    <row r="4105" spans="1:13" hidden="1" x14ac:dyDescent="0.2">
      <c r="A4105" t="s">
        <v>14</v>
      </c>
      <c r="B4105" s="1">
        <v>44404.861793981479</v>
      </c>
      <c r="C4105" s="1">
        <v>44404.861898148149</v>
      </c>
      <c r="D4105">
        <v>0.13571660220623</v>
      </c>
      <c r="E4105">
        <v>0</v>
      </c>
      <c r="F4105">
        <v>475</v>
      </c>
      <c r="G4105" t="s">
        <v>44</v>
      </c>
      <c r="H4105" t="s">
        <v>32</v>
      </c>
      <c r="I4105">
        <f>tbl_Fact[[#This Row],[Duration]] / 60</f>
        <v>2.2619433701038332E-3</v>
      </c>
      <c r="J4105">
        <f>IF(OR(G4105="Run Time", G4105="CC (Changeover Cleaning)"), I4105, 0)</f>
        <v>0</v>
      </c>
      <c r="K4105">
        <f>IF(G4105&lt;&gt;"PM (Maintenance)", I4105, 0)</f>
        <v>2.2619433701038332E-3</v>
      </c>
      <c r="L4105" s="5">
        <f>MAX(tbl_Fact[[#This Row],[TotalBiscuitsMade]],tbl_Fact[[#This Row],[GoodMadeBiscuits]])</f>
        <v>475</v>
      </c>
      <c r="M4105" s="5">
        <f>IF(tbl_Fact[[#This Row],[Operating_Hours]]&gt;0,tbl_Fact[[#This Row],[Operating_Hours]]*51840,0)</f>
        <v>0</v>
      </c>
    </row>
    <row r="4106" spans="1:13" hidden="1" x14ac:dyDescent="0.2">
      <c r="A4106" t="s">
        <v>12</v>
      </c>
      <c r="B4106" s="1">
        <v>44404.861886574072</v>
      </c>
      <c r="C4106" s="1">
        <v>44404.861898148149</v>
      </c>
      <c r="D4106">
        <v>1.53833003714681E-2</v>
      </c>
      <c r="E4106">
        <v>14224</v>
      </c>
      <c r="F4106">
        <v>439</v>
      </c>
      <c r="G4106" t="s">
        <v>44</v>
      </c>
      <c r="H4106" t="s">
        <v>32</v>
      </c>
      <c r="I4106">
        <f>tbl_Fact[[#This Row],[Duration]] / 60</f>
        <v>2.5638833952446835E-4</v>
      </c>
      <c r="J4106">
        <f>IF(OR(G4106="Run Time", G4106="CC (Changeover Cleaning)"), I4106, 0)</f>
        <v>0</v>
      </c>
      <c r="K4106">
        <f>IF(G4106&lt;&gt;"PM (Maintenance)", I4106, 0)</f>
        <v>2.5638833952446835E-4</v>
      </c>
      <c r="L4106" s="5">
        <f>MAX(tbl_Fact[[#This Row],[TotalBiscuitsMade]],tbl_Fact[[#This Row],[GoodMadeBiscuits]])</f>
        <v>14224</v>
      </c>
      <c r="M4106" s="5">
        <f>IF(tbl_Fact[[#This Row],[Operating_Hours]]&gt;0,tbl_Fact[[#This Row],[Operating_Hours]]*51840,0)</f>
        <v>0</v>
      </c>
    </row>
    <row r="4107" spans="1:13" hidden="1" x14ac:dyDescent="0.2">
      <c r="A4107" t="s">
        <v>14</v>
      </c>
      <c r="B4107" s="1">
        <v>44404.861898148149</v>
      </c>
      <c r="C4107" s="1">
        <v>44404.862604166665</v>
      </c>
      <c r="D4107">
        <v>1.0251666307449301</v>
      </c>
      <c r="E4107">
        <v>0</v>
      </c>
      <c r="F4107">
        <v>140</v>
      </c>
      <c r="G4107" t="s">
        <v>43</v>
      </c>
      <c r="H4107" t="s">
        <v>32</v>
      </c>
      <c r="I4107">
        <f>tbl_Fact[[#This Row],[Duration]] / 60</f>
        <v>1.70861105124155E-2</v>
      </c>
      <c r="J4107">
        <f>IF(OR(G4107="Run Time", G4107="CC (Changeover Cleaning)"), I4107, 0)</f>
        <v>1.70861105124155E-2</v>
      </c>
      <c r="K4107">
        <f>IF(G4107&lt;&gt;"PM (Maintenance)", I4107, 0)</f>
        <v>1.70861105124155E-2</v>
      </c>
      <c r="L4107" s="5">
        <f>MAX(tbl_Fact[[#This Row],[TotalBiscuitsMade]],tbl_Fact[[#This Row],[GoodMadeBiscuits]])</f>
        <v>140</v>
      </c>
      <c r="M4107" s="5">
        <f>IF(tbl_Fact[[#This Row],[Operating_Hours]]&gt;0,tbl_Fact[[#This Row],[Operating_Hours]]*51840,0)</f>
        <v>885.74396896361952</v>
      </c>
    </row>
    <row r="4108" spans="1:13" hidden="1" x14ac:dyDescent="0.2">
      <c r="A4108" t="s">
        <v>12</v>
      </c>
      <c r="B4108" s="1">
        <v>44404.861898148149</v>
      </c>
      <c r="C4108" s="1">
        <v>44404.862696759257</v>
      </c>
      <c r="D4108">
        <v>1.1548999547958401</v>
      </c>
      <c r="E4108">
        <v>14134</v>
      </c>
      <c r="F4108">
        <v>422</v>
      </c>
      <c r="G4108" t="s">
        <v>43</v>
      </c>
      <c r="H4108" t="s">
        <v>32</v>
      </c>
      <c r="I4108">
        <f>tbl_Fact[[#This Row],[Duration]] / 60</f>
        <v>1.9248332579930669E-2</v>
      </c>
      <c r="J4108">
        <f>IF(OR(G4108="Run Time", G4108="CC (Changeover Cleaning)"), I4108, 0)</f>
        <v>1.9248332579930669E-2</v>
      </c>
      <c r="K4108">
        <f>IF(G4108&lt;&gt;"PM (Maintenance)", I4108, 0)</f>
        <v>1.9248332579930669E-2</v>
      </c>
      <c r="L4108" s="5">
        <f>MAX(tbl_Fact[[#This Row],[TotalBiscuitsMade]],tbl_Fact[[#This Row],[GoodMadeBiscuits]])</f>
        <v>14134</v>
      </c>
      <c r="M4108" s="5">
        <f>IF(tbl_Fact[[#This Row],[Operating_Hours]]&gt;0,tbl_Fact[[#This Row],[Operating_Hours]]*51840,0)</f>
        <v>997.8335609436059</v>
      </c>
    </row>
    <row r="4109" spans="1:13" hidden="1" x14ac:dyDescent="0.2">
      <c r="A4109" t="s">
        <v>14</v>
      </c>
      <c r="B4109" s="1">
        <v>44404.862604166665</v>
      </c>
      <c r="C4109" s="1">
        <v>44404.873055555552</v>
      </c>
      <c r="D4109">
        <v>15.0503997802734</v>
      </c>
      <c r="E4109">
        <v>0</v>
      </c>
      <c r="F4109">
        <v>83</v>
      </c>
      <c r="G4109" t="s">
        <v>44</v>
      </c>
      <c r="H4109" t="s">
        <v>32</v>
      </c>
      <c r="I4109">
        <f>tbl_Fact[[#This Row],[Duration]] / 60</f>
        <v>0.25083999633789</v>
      </c>
      <c r="J4109">
        <f>IF(OR(G4109="Run Time", G4109="CC (Changeover Cleaning)"), I4109, 0)</f>
        <v>0</v>
      </c>
      <c r="K4109">
        <f>IF(G4109&lt;&gt;"PM (Maintenance)", I4109, 0)</f>
        <v>0.25083999633789</v>
      </c>
      <c r="L4109" s="5">
        <f>MAX(tbl_Fact[[#This Row],[TotalBiscuitsMade]],tbl_Fact[[#This Row],[GoodMadeBiscuits]])</f>
        <v>83</v>
      </c>
      <c r="M4109" s="5">
        <f>IF(tbl_Fact[[#This Row],[Operating_Hours]]&gt;0,tbl_Fact[[#This Row],[Operating_Hours]]*51840,0)</f>
        <v>0</v>
      </c>
    </row>
    <row r="4110" spans="1:13" hidden="1" x14ac:dyDescent="0.2">
      <c r="A4110" t="s">
        <v>12</v>
      </c>
      <c r="B4110" s="1">
        <v>44404.862696759257</v>
      </c>
      <c r="C4110" s="1">
        <v>44404.866724537038</v>
      </c>
      <c r="D4110">
        <v>5.8007664680481001</v>
      </c>
      <c r="E4110">
        <v>19280</v>
      </c>
      <c r="F4110">
        <v>407</v>
      </c>
      <c r="G4110" t="s">
        <v>44</v>
      </c>
      <c r="H4110" t="s">
        <v>32</v>
      </c>
      <c r="I4110">
        <f>tbl_Fact[[#This Row],[Duration]] / 60</f>
        <v>9.6679441134135E-2</v>
      </c>
      <c r="J4110">
        <f>IF(OR(G4110="Run Time", G4110="CC (Changeover Cleaning)"), I4110, 0)</f>
        <v>0</v>
      </c>
      <c r="K4110">
        <f>IF(G4110&lt;&gt;"PM (Maintenance)", I4110, 0)</f>
        <v>9.6679441134135E-2</v>
      </c>
      <c r="L4110" s="5">
        <f>MAX(tbl_Fact[[#This Row],[TotalBiscuitsMade]],tbl_Fact[[#This Row],[GoodMadeBiscuits]])</f>
        <v>19280</v>
      </c>
      <c r="M4110" s="5">
        <f>IF(tbl_Fact[[#This Row],[Operating_Hours]]&gt;0,tbl_Fact[[#This Row],[Operating_Hours]]*51840,0)</f>
        <v>0</v>
      </c>
    </row>
    <row r="4111" spans="1:13" hidden="1" x14ac:dyDescent="0.2">
      <c r="A4111" t="s">
        <v>12</v>
      </c>
      <c r="B4111" s="1">
        <v>44404.866724537038</v>
      </c>
      <c r="C4111" s="1">
        <v>44404.867164351854</v>
      </c>
      <c r="D4111">
        <v>0.62906658649444602</v>
      </c>
      <c r="E4111">
        <v>19060</v>
      </c>
      <c r="F4111">
        <v>116</v>
      </c>
      <c r="G4111" t="s">
        <v>43</v>
      </c>
      <c r="H4111" t="s">
        <v>32</v>
      </c>
      <c r="I4111">
        <f>tbl_Fact[[#This Row],[Duration]] / 60</f>
        <v>1.0484443108240767E-2</v>
      </c>
      <c r="J4111">
        <f>IF(OR(G4111="Run Time", G4111="CC (Changeover Cleaning)"), I4111, 0)</f>
        <v>1.0484443108240767E-2</v>
      </c>
      <c r="K4111">
        <f>IF(G4111&lt;&gt;"PM (Maintenance)", I4111, 0)</f>
        <v>1.0484443108240767E-2</v>
      </c>
      <c r="L4111" s="5">
        <f>MAX(tbl_Fact[[#This Row],[TotalBiscuitsMade]],tbl_Fact[[#This Row],[GoodMadeBiscuits]])</f>
        <v>19060</v>
      </c>
      <c r="M4111" s="5">
        <f>IF(tbl_Fact[[#This Row],[Operating_Hours]]&gt;0,tbl_Fact[[#This Row],[Operating_Hours]]*51840,0)</f>
        <v>543.51353073120129</v>
      </c>
    </row>
    <row r="4112" spans="1:13" hidden="1" x14ac:dyDescent="0.2">
      <c r="A4112" t="s">
        <v>12</v>
      </c>
      <c r="B4112" s="1">
        <v>44404.867164351854</v>
      </c>
      <c r="C4112" s="1">
        <v>44404.873055555552</v>
      </c>
      <c r="D4112">
        <v>8.4908332824706996</v>
      </c>
      <c r="E4112">
        <v>26171</v>
      </c>
      <c r="F4112">
        <v>263</v>
      </c>
      <c r="G4112" t="s">
        <v>44</v>
      </c>
      <c r="H4112" t="s">
        <v>32</v>
      </c>
      <c r="I4112">
        <f>tbl_Fact[[#This Row],[Duration]] / 60</f>
        <v>0.14151388804117832</v>
      </c>
      <c r="J4112">
        <f>IF(OR(G4112="Run Time", G4112="CC (Changeover Cleaning)"), I4112, 0)</f>
        <v>0</v>
      </c>
      <c r="K4112">
        <f>IF(G4112&lt;&gt;"PM (Maintenance)", I4112, 0)</f>
        <v>0.14151388804117832</v>
      </c>
      <c r="L4112" s="5">
        <f>MAX(tbl_Fact[[#This Row],[TotalBiscuitsMade]],tbl_Fact[[#This Row],[GoodMadeBiscuits]])</f>
        <v>26171</v>
      </c>
      <c r="M4112" s="5">
        <f>IF(tbl_Fact[[#This Row],[Operating_Hours]]&gt;0,tbl_Fact[[#This Row],[Operating_Hours]]*51840,0)</f>
        <v>0</v>
      </c>
    </row>
    <row r="4113" spans="1:13" hidden="1" x14ac:dyDescent="0.2">
      <c r="A4113" t="s">
        <v>14</v>
      </c>
      <c r="B4113" s="1">
        <v>44404.873055555552</v>
      </c>
      <c r="C4113" s="1">
        <v>44404.875104166669</v>
      </c>
      <c r="D4113">
        <v>2.9451000690460201</v>
      </c>
      <c r="E4113">
        <v>0</v>
      </c>
      <c r="F4113">
        <v>353</v>
      </c>
      <c r="G4113" t="s">
        <v>43</v>
      </c>
      <c r="H4113" t="s">
        <v>32</v>
      </c>
      <c r="I4113">
        <f>tbl_Fact[[#This Row],[Duration]] / 60</f>
        <v>4.9085001150766999E-2</v>
      </c>
      <c r="J4113">
        <f>IF(OR(G4113="Run Time", G4113="CC (Changeover Cleaning)"), I4113, 0)</f>
        <v>4.9085001150766999E-2</v>
      </c>
      <c r="K4113">
        <f>IF(G4113&lt;&gt;"PM (Maintenance)", I4113, 0)</f>
        <v>4.9085001150766999E-2</v>
      </c>
      <c r="L4113" s="5">
        <f>MAX(tbl_Fact[[#This Row],[TotalBiscuitsMade]],tbl_Fact[[#This Row],[GoodMadeBiscuits]])</f>
        <v>353</v>
      </c>
      <c r="M4113" s="5">
        <f>IF(tbl_Fact[[#This Row],[Operating_Hours]]&gt;0,tbl_Fact[[#This Row],[Operating_Hours]]*51840,0)</f>
        <v>2544.5664596557613</v>
      </c>
    </row>
    <row r="4114" spans="1:13" hidden="1" x14ac:dyDescent="0.2">
      <c r="A4114" t="s">
        <v>12</v>
      </c>
      <c r="B4114" s="1">
        <v>44404.873055555552</v>
      </c>
      <c r="C4114" s="1">
        <v>44404.875347222223</v>
      </c>
      <c r="D4114">
        <v>3.2956666946411102</v>
      </c>
      <c r="E4114">
        <v>26193</v>
      </c>
      <c r="F4114">
        <v>362</v>
      </c>
      <c r="G4114" t="s">
        <v>43</v>
      </c>
      <c r="H4114" t="s">
        <v>32</v>
      </c>
      <c r="I4114">
        <f>tbl_Fact[[#This Row],[Duration]] / 60</f>
        <v>5.4927778244018503E-2</v>
      </c>
      <c r="J4114">
        <f>IF(OR(G4114="Run Time", G4114="CC (Changeover Cleaning)"), I4114, 0)</f>
        <v>5.4927778244018503E-2</v>
      </c>
      <c r="K4114">
        <f>IF(G4114&lt;&gt;"PM (Maintenance)", I4114, 0)</f>
        <v>5.4927778244018503E-2</v>
      </c>
      <c r="L4114" s="5">
        <f>MAX(tbl_Fact[[#This Row],[TotalBiscuitsMade]],tbl_Fact[[#This Row],[GoodMadeBiscuits]])</f>
        <v>26193</v>
      </c>
      <c r="M4114" s="5">
        <f>IF(tbl_Fact[[#This Row],[Operating_Hours]]&gt;0,tbl_Fact[[#This Row],[Operating_Hours]]*51840,0)</f>
        <v>2847.4560241699191</v>
      </c>
    </row>
    <row r="4115" spans="1:13" hidden="1" x14ac:dyDescent="0.2">
      <c r="A4115" t="s">
        <v>14</v>
      </c>
      <c r="B4115" s="1">
        <v>44404.875104166669</v>
      </c>
      <c r="C4115" s="1">
        <v>44404.877372685187</v>
      </c>
      <c r="D4115">
        <v>3.2704000473022501</v>
      </c>
      <c r="E4115">
        <v>0</v>
      </c>
      <c r="F4115">
        <v>212</v>
      </c>
      <c r="G4115" t="s">
        <v>44</v>
      </c>
      <c r="H4115" t="s">
        <v>32</v>
      </c>
      <c r="I4115">
        <f>tbl_Fact[[#This Row],[Duration]] / 60</f>
        <v>5.4506667455037502E-2</v>
      </c>
      <c r="J4115">
        <f>IF(OR(G4115="Run Time", G4115="CC (Changeover Cleaning)"), I4115, 0)</f>
        <v>0</v>
      </c>
      <c r="K4115">
        <f>IF(G4115&lt;&gt;"PM (Maintenance)", I4115, 0)</f>
        <v>5.4506667455037502E-2</v>
      </c>
      <c r="L4115" s="5">
        <f>MAX(tbl_Fact[[#This Row],[TotalBiscuitsMade]],tbl_Fact[[#This Row],[GoodMadeBiscuits]])</f>
        <v>212</v>
      </c>
      <c r="M4115" s="5">
        <f>IF(tbl_Fact[[#This Row],[Operating_Hours]]&gt;0,tbl_Fact[[#This Row],[Operating_Hours]]*51840,0)</f>
        <v>0</v>
      </c>
    </row>
    <row r="4116" spans="1:13" hidden="1" x14ac:dyDescent="0.2">
      <c r="A4116" t="s">
        <v>12</v>
      </c>
      <c r="B4116" s="1">
        <v>44404.875347222223</v>
      </c>
      <c r="C4116" s="1">
        <v>44404.876319444447</v>
      </c>
      <c r="D4116">
        <v>1.4096000194549601</v>
      </c>
      <c r="E4116">
        <v>27318</v>
      </c>
      <c r="F4116">
        <v>314</v>
      </c>
      <c r="G4116" t="s">
        <v>44</v>
      </c>
      <c r="H4116" t="s">
        <v>32</v>
      </c>
      <c r="I4116">
        <f>tbl_Fact[[#This Row],[Duration]] / 60</f>
        <v>2.3493333657582667E-2</v>
      </c>
      <c r="J4116">
        <f>IF(OR(G4116="Run Time", G4116="CC (Changeover Cleaning)"), I4116, 0)</f>
        <v>0</v>
      </c>
      <c r="K4116">
        <f>IF(G4116&lt;&gt;"PM (Maintenance)", I4116, 0)</f>
        <v>2.3493333657582667E-2</v>
      </c>
      <c r="L4116" s="5">
        <f>MAX(tbl_Fact[[#This Row],[TotalBiscuitsMade]],tbl_Fact[[#This Row],[GoodMadeBiscuits]])</f>
        <v>27318</v>
      </c>
      <c r="M4116" s="5">
        <f>IF(tbl_Fact[[#This Row],[Operating_Hours]]&gt;0,tbl_Fact[[#This Row],[Operating_Hours]]*51840,0)</f>
        <v>0</v>
      </c>
    </row>
    <row r="4117" spans="1:13" hidden="1" x14ac:dyDescent="0.2">
      <c r="A4117" t="s">
        <v>12</v>
      </c>
      <c r="B4117" s="1">
        <v>44404.876319444447</v>
      </c>
      <c r="C4117" s="1">
        <v>44404.876817129632</v>
      </c>
      <c r="D4117">
        <v>0.70561659336090099</v>
      </c>
      <c r="E4117">
        <v>27458</v>
      </c>
      <c r="F4117">
        <v>15</v>
      </c>
      <c r="G4117" t="s">
        <v>43</v>
      </c>
      <c r="H4117" t="s">
        <v>32</v>
      </c>
      <c r="I4117">
        <f>tbl_Fact[[#This Row],[Duration]] / 60</f>
        <v>1.1760276556015017E-2</v>
      </c>
      <c r="J4117">
        <f>IF(OR(G4117="Run Time", G4117="CC (Changeover Cleaning)"), I4117, 0)</f>
        <v>1.1760276556015017E-2</v>
      </c>
      <c r="K4117">
        <f>IF(G4117&lt;&gt;"PM (Maintenance)", I4117, 0)</f>
        <v>1.1760276556015017E-2</v>
      </c>
      <c r="L4117" s="5">
        <f>MAX(tbl_Fact[[#This Row],[TotalBiscuitsMade]],tbl_Fact[[#This Row],[GoodMadeBiscuits]])</f>
        <v>27458</v>
      </c>
      <c r="M4117" s="5">
        <f>IF(tbl_Fact[[#This Row],[Operating_Hours]]&gt;0,tbl_Fact[[#This Row],[Operating_Hours]]*51840,0)</f>
        <v>609.65273666381847</v>
      </c>
    </row>
    <row r="4118" spans="1:13" hidden="1" x14ac:dyDescent="0.2">
      <c r="A4118" t="s">
        <v>12</v>
      </c>
      <c r="B4118" s="1">
        <v>44404.876817129632</v>
      </c>
      <c r="C4118" s="1">
        <v>44404.877372685187</v>
      </c>
      <c r="D4118">
        <v>0.80461657047271695</v>
      </c>
      <c r="E4118">
        <v>28120</v>
      </c>
      <c r="F4118">
        <v>450</v>
      </c>
      <c r="G4118" t="s">
        <v>44</v>
      </c>
      <c r="H4118" t="s">
        <v>32</v>
      </c>
      <c r="I4118">
        <f>tbl_Fact[[#This Row],[Duration]] / 60</f>
        <v>1.3410276174545283E-2</v>
      </c>
      <c r="J4118">
        <f>IF(OR(G4118="Run Time", G4118="CC (Changeover Cleaning)"), I4118, 0)</f>
        <v>0</v>
      </c>
      <c r="K4118">
        <f>IF(G4118&lt;&gt;"PM (Maintenance)", I4118, 0)</f>
        <v>1.3410276174545283E-2</v>
      </c>
      <c r="L4118" s="5">
        <f>MAX(tbl_Fact[[#This Row],[TotalBiscuitsMade]],tbl_Fact[[#This Row],[GoodMadeBiscuits]])</f>
        <v>28120</v>
      </c>
      <c r="M4118" s="5">
        <f>IF(tbl_Fact[[#This Row],[Operating_Hours]]&gt;0,tbl_Fact[[#This Row],[Operating_Hours]]*51840,0)</f>
        <v>0</v>
      </c>
    </row>
    <row r="4119" spans="1:13" hidden="1" x14ac:dyDescent="0.2">
      <c r="A4119" t="s">
        <v>14</v>
      </c>
      <c r="B4119" s="1">
        <v>44404.877372685187</v>
      </c>
      <c r="C4119" s="1">
        <v>44404.877962962964</v>
      </c>
      <c r="D4119">
        <v>0.85009998083114602</v>
      </c>
      <c r="E4119">
        <v>0</v>
      </c>
      <c r="F4119">
        <v>200</v>
      </c>
      <c r="G4119" t="s">
        <v>43</v>
      </c>
      <c r="H4119" t="s">
        <v>32</v>
      </c>
      <c r="I4119">
        <f>tbl_Fact[[#This Row],[Duration]] / 60</f>
        <v>1.4168333013852433E-2</v>
      </c>
      <c r="J4119">
        <f>IF(OR(G4119="Run Time", G4119="CC (Changeover Cleaning)"), I4119, 0)</f>
        <v>1.4168333013852433E-2</v>
      </c>
      <c r="K4119">
        <f>IF(G4119&lt;&gt;"PM (Maintenance)", I4119, 0)</f>
        <v>1.4168333013852433E-2</v>
      </c>
      <c r="L4119" s="5">
        <f>MAX(tbl_Fact[[#This Row],[TotalBiscuitsMade]],tbl_Fact[[#This Row],[GoodMadeBiscuits]])</f>
        <v>200</v>
      </c>
      <c r="M4119" s="5">
        <f>IF(tbl_Fact[[#This Row],[Operating_Hours]]&gt;0,tbl_Fact[[#This Row],[Operating_Hours]]*51840,0)</f>
        <v>734.48638343811012</v>
      </c>
    </row>
    <row r="4120" spans="1:13" hidden="1" x14ac:dyDescent="0.2">
      <c r="A4120" t="s">
        <v>12</v>
      </c>
      <c r="B4120" s="1">
        <v>44404.877372685187</v>
      </c>
      <c r="C4120" s="1">
        <v>44404.87804398148</v>
      </c>
      <c r="D4120">
        <v>0.97043329477310203</v>
      </c>
      <c r="E4120">
        <v>27924</v>
      </c>
      <c r="F4120">
        <v>319</v>
      </c>
      <c r="G4120" t="s">
        <v>43</v>
      </c>
      <c r="H4120" t="s">
        <v>32</v>
      </c>
      <c r="I4120">
        <f>tbl_Fact[[#This Row],[Duration]] / 60</f>
        <v>1.6173888246218366E-2</v>
      </c>
      <c r="J4120">
        <f>IF(OR(G4120="Run Time", G4120="CC (Changeover Cleaning)"), I4120, 0)</f>
        <v>1.6173888246218366E-2</v>
      </c>
      <c r="K4120">
        <f>IF(G4120&lt;&gt;"PM (Maintenance)", I4120, 0)</f>
        <v>1.6173888246218366E-2</v>
      </c>
      <c r="L4120" s="5">
        <f>MAX(tbl_Fact[[#This Row],[TotalBiscuitsMade]],tbl_Fact[[#This Row],[GoodMadeBiscuits]])</f>
        <v>27924</v>
      </c>
      <c r="M4120" s="5">
        <f>IF(tbl_Fact[[#This Row],[Operating_Hours]]&gt;0,tbl_Fact[[#This Row],[Operating_Hours]]*51840,0)</f>
        <v>838.45436668396007</v>
      </c>
    </row>
    <row r="4121" spans="1:13" hidden="1" x14ac:dyDescent="0.2">
      <c r="A4121" t="s">
        <v>14</v>
      </c>
      <c r="B4121" s="1">
        <v>44404.877962962964</v>
      </c>
      <c r="C4121" s="1">
        <v>44404.878159722219</v>
      </c>
      <c r="D4121">
        <v>0.28000000119209301</v>
      </c>
      <c r="E4121">
        <v>0</v>
      </c>
      <c r="F4121">
        <v>65</v>
      </c>
      <c r="G4121" t="s">
        <v>44</v>
      </c>
      <c r="H4121" t="s">
        <v>32</v>
      </c>
      <c r="I4121">
        <f>tbl_Fact[[#This Row],[Duration]] / 60</f>
        <v>4.6666666865348835E-3</v>
      </c>
      <c r="J4121">
        <f>IF(OR(G4121="Run Time", G4121="CC (Changeover Cleaning)"), I4121, 0)</f>
        <v>0</v>
      </c>
      <c r="K4121">
        <f>IF(G4121&lt;&gt;"PM (Maintenance)", I4121, 0)</f>
        <v>4.6666666865348835E-3</v>
      </c>
      <c r="L4121" s="5">
        <f>MAX(tbl_Fact[[#This Row],[TotalBiscuitsMade]],tbl_Fact[[#This Row],[GoodMadeBiscuits]])</f>
        <v>65</v>
      </c>
      <c r="M4121" s="5">
        <f>IF(tbl_Fact[[#This Row],[Operating_Hours]]&gt;0,tbl_Fact[[#This Row],[Operating_Hours]]*51840,0)</f>
        <v>0</v>
      </c>
    </row>
    <row r="4122" spans="1:13" hidden="1" x14ac:dyDescent="0.2">
      <c r="A4122" t="s">
        <v>12</v>
      </c>
      <c r="B4122" s="1">
        <v>44404.87804398148</v>
      </c>
      <c r="C4122" s="1">
        <v>44404.878159722219</v>
      </c>
      <c r="D4122">
        <v>0.15966659784317</v>
      </c>
      <c r="E4122">
        <v>28257</v>
      </c>
      <c r="F4122">
        <v>366</v>
      </c>
      <c r="G4122" t="s">
        <v>44</v>
      </c>
      <c r="H4122" t="s">
        <v>32</v>
      </c>
      <c r="I4122">
        <f>tbl_Fact[[#This Row],[Duration]] / 60</f>
        <v>2.6611099640528333E-3</v>
      </c>
      <c r="J4122">
        <f>IF(OR(G4122="Run Time", G4122="CC (Changeover Cleaning)"), I4122, 0)</f>
        <v>0</v>
      </c>
      <c r="K4122">
        <f>IF(G4122&lt;&gt;"PM (Maintenance)", I4122, 0)</f>
        <v>2.6611099640528333E-3</v>
      </c>
      <c r="L4122" s="5">
        <f>MAX(tbl_Fact[[#This Row],[TotalBiscuitsMade]],tbl_Fact[[#This Row],[GoodMadeBiscuits]])</f>
        <v>28257</v>
      </c>
      <c r="M4122" s="5">
        <f>IF(tbl_Fact[[#This Row],[Operating_Hours]]&gt;0,tbl_Fact[[#This Row],[Operating_Hours]]*51840,0)</f>
        <v>0</v>
      </c>
    </row>
    <row r="4123" spans="1:13" hidden="1" x14ac:dyDescent="0.2">
      <c r="A4123" t="s">
        <v>14</v>
      </c>
      <c r="B4123" s="1">
        <v>44404.878159722219</v>
      </c>
      <c r="C4123" s="1">
        <v>44404.878819444442</v>
      </c>
      <c r="D4123">
        <v>0.94499999284744296</v>
      </c>
      <c r="E4123">
        <v>0</v>
      </c>
      <c r="F4123">
        <v>56</v>
      </c>
      <c r="G4123" t="s">
        <v>43</v>
      </c>
      <c r="H4123" t="s">
        <v>32</v>
      </c>
      <c r="I4123">
        <f>tbl_Fact[[#This Row],[Duration]] / 60</f>
        <v>1.5749999880790715E-2</v>
      </c>
      <c r="J4123">
        <f>IF(OR(G4123="Run Time", G4123="CC (Changeover Cleaning)"), I4123, 0)</f>
        <v>1.5749999880790715E-2</v>
      </c>
      <c r="K4123">
        <f>IF(G4123&lt;&gt;"PM (Maintenance)", I4123, 0)</f>
        <v>1.5749999880790715E-2</v>
      </c>
      <c r="L4123" s="5">
        <f>MAX(tbl_Fact[[#This Row],[TotalBiscuitsMade]],tbl_Fact[[#This Row],[GoodMadeBiscuits]])</f>
        <v>56</v>
      </c>
      <c r="M4123" s="5">
        <f>IF(tbl_Fact[[#This Row],[Operating_Hours]]&gt;0,tbl_Fact[[#This Row],[Operating_Hours]]*51840,0)</f>
        <v>816.47999382019066</v>
      </c>
    </row>
    <row r="4124" spans="1:13" hidden="1" x14ac:dyDescent="0.2">
      <c r="A4124" t="s">
        <v>12</v>
      </c>
      <c r="B4124" s="1">
        <v>44404.878159722219</v>
      </c>
      <c r="C4124" s="1">
        <v>44404.878900462965</v>
      </c>
      <c r="D4124">
        <v>1.0650665760040301</v>
      </c>
      <c r="E4124">
        <v>28244</v>
      </c>
      <c r="F4124">
        <v>282</v>
      </c>
      <c r="G4124" t="s">
        <v>43</v>
      </c>
      <c r="H4124" t="s">
        <v>32</v>
      </c>
      <c r="I4124">
        <f>tbl_Fact[[#This Row],[Duration]] / 60</f>
        <v>1.7751109600067167E-2</v>
      </c>
      <c r="J4124">
        <f>IF(OR(G4124="Run Time", G4124="CC (Changeover Cleaning)"), I4124, 0)</f>
        <v>1.7751109600067167E-2</v>
      </c>
      <c r="K4124">
        <f>IF(G4124&lt;&gt;"PM (Maintenance)", I4124, 0)</f>
        <v>1.7751109600067167E-2</v>
      </c>
      <c r="L4124" s="5">
        <f>MAX(tbl_Fact[[#This Row],[TotalBiscuitsMade]],tbl_Fact[[#This Row],[GoodMadeBiscuits]])</f>
        <v>28244</v>
      </c>
      <c r="M4124" s="5">
        <f>IF(tbl_Fact[[#This Row],[Operating_Hours]]&gt;0,tbl_Fact[[#This Row],[Operating_Hours]]*51840,0)</f>
        <v>920.21752166748195</v>
      </c>
    </row>
    <row r="4125" spans="1:13" hidden="1" x14ac:dyDescent="0.2">
      <c r="A4125" t="s">
        <v>14</v>
      </c>
      <c r="B4125" s="1">
        <v>44404.878819444442</v>
      </c>
      <c r="C4125" s="1">
        <v>44404.878912037035</v>
      </c>
      <c r="D4125">
        <v>0.14533330500125899</v>
      </c>
      <c r="E4125">
        <v>0</v>
      </c>
      <c r="F4125">
        <v>231</v>
      </c>
      <c r="G4125" t="s">
        <v>44</v>
      </c>
      <c r="H4125" t="s">
        <v>32</v>
      </c>
      <c r="I4125">
        <f>tbl_Fact[[#This Row],[Duration]] / 60</f>
        <v>2.4222217500209833E-3</v>
      </c>
      <c r="J4125">
        <f>IF(OR(G4125="Run Time", G4125="CC (Changeover Cleaning)"), I4125, 0)</f>
        <v>0</v>
      </c>
      <c r="K4125">
        <f>IF(G4125&lt;&gt;"PM (Maintenance)", I4125, 0)</f>
        <v>2.4222217500209833E-3</v>
      </c>
      <c r="L4125" s="5">
        <f>MAX(tbl_Fact[[#This Row],[TotalBiscuitsMade]],tbl_Fact[[#This Row],[GoodMadeBiscuits]])</f>
        <v>231</v>
      </c>
      <c r="M4125" s="5">
        <f>IF(tbl_Fact[[#This Row],[Operating_Hours]]&gt;0,tbl_Fact[[#This Row],[Operating_Hours]]*51840,0)</f>
        <v>0</v>
      </c>
    </row>
    <row r="4126" spans="1:13" hidden="1" x14ac:dyDescent="0.2">
      <c r="A4126" t="s">
        <v>12</v>
      </c>
      <c r="B4126" s="1">
        <v>44404.878900462965</v>
      </c>
      <c r="C4126" s="1">
        <v>44404.878912037035</v>
      </c>
      <c r="D4126">
        <v>2.5266600772738498E-2</v>
      </c>
      <c r="E4126">
        <v>28282</v>
      </c>
      <c r="F4126">
        <v>490</v>
      </c>
      <c r="G4126" t="s">
        <v>44</v>
      </c>
      <c r="H4126" t="s">
        <v>32</v>
      </c>
      <c r="I4126">
        <f>tbl_Fact[[#This Row],[Duration]] / 60</f>
        <v>4.21110012878975E-4</v>
      </c>
      <c r="J4126">
        <f>IF(OR(G4126="Run Time", G4126="CC (Changeover Cleaning)"), I4126, 0)</f>
        <v>0</v>
      </c>
      <c r="K4126">
        <f>IF(G4126&lt;&gt;"PM (Maintenance)", I4126, 0)</f>
        <v>4.21110012878975E-4</v>
      </c>
      <c r="L4126" s="5">
        <f>MAX(tbl_Fact[[#This Row],[TotalBiscuitsMade]],tbl_Fact[[#This Row],[GoodMadeBiscuits]])</f>
        <v>28282</v>
      </c>
      <c r="M4126" s="5">
        <f>IF(tbl_Fact[[#This Row],[Operating_Hours]]&gt;0,tbl_Fact[[#This Row],[Operating_Hours]]*51840,0)</f>
        <v>0</v>
      </c>
    </row>
    <row r="4127" spans="1:13" hidden="1" x14ac:dyDescent="0.2">
      <c r="A4127" t="s">
        <v>14</v>
      </c>
      <c r="B4127" s="1">
        <v>44404.878912037035</v>
      </c>
      <c r="C4127" s="1">
        <v>44404.879560185182</v>
      </c>
      <c r="D4127">
        <v>0.93716657161712602</v>
      </c>
      <c r="E4127">
        <v>0</v>
      </c>
      <c r="F4127">
        <v>322</v>
      </c>
      <c r="G4127" t="s">
        <v>43</v>
      </c>
      <c r="H4127" t="s">
        <v>32</v>
      </c>
      <c r="I4127">
        <f>tbl_Fact[[#This Row],[Duration]] / 60</f>
        <v>1.5619442860285434E-2</v>
      </c>
      <c r="J4127">
        <f>IF(OR(G4127="Run Time", G4127="CC (Changeover Cleaning)"), I4127, 0)</f>
        <v>1.5619442860285434E-2</v>
      </c>
      <c r="K4127">
        <f>IF(G4127&lt;&gt;"PM (Maintenance)", I4127, 0)</f>
        <v>1.5619442860285434E-2</v>
      </c>
      <c r="L4127" s="5">
        <f>MAX(tbl_Fact[[#This Row],[TotalBiscuitsMade]],tbl_Fact[[#This Row],[GoodMadeBiscuits]])</f>
        <v>322</v>
      </c>
      <c r="M4127" s="5">
        <f>IF(tbl_Fact[[#This Row],[Operating_Hours]]&gt;0,tbl_Fact[[#This Row],[Operating_Hours]]*51840,0)</f>
        <v>809.71191787719692</v>
      </c>
    </row>
    <row r="4128" spans="1:13" hidden="1" x14ac:dyDescent="0.2">
      <c r="A4128" t="s">
        <v>12</v>
      </c>
      <c r="B4128" s="1">
        <v>44404.878912037035</v>
      </c>
      <c r="C4128" s="1">
        <v>44404.881203703706</v>
      </c>
      <c r="D4128">
        <v>3.3003332614898699</v>
      </c>
      <c r="E4128">
        <v>28072</v>
      </c>
      <c r="F4128">
        <v>443</v>
      </c>
      <c r="G4128" t="s">
        <v>43</v>
      </c>
      <c r="H4128" t="s">
        <v>32</v>
      </c>
      <c r="I4128">
        <f>tbl_Fact[[#This Row],[Duration]] / 60</f>
        <v>5.5005554358164496E-2</v>
      </c>
      <c r="J4128">
        <f>IF(OR(G4128="Run Time", G4128="CC (Changeover Cleaning)"), I4128, 0)</f>
        <v>5.5005554358164496E-2</v>
      </c>
      <c r="K4128">
        <f>IF(G4128&lt;&gt;"PM (Maintenance)", I4128, 0)</f>
        <v>5.5005554358164496E-2</v>
      </c>
      <c r="L4128" s="5">
        <f>MAX(tbl_Fact[[#This Row],[TotalBiscuitsMade]],tbl_Fact[[#This Row],[GoodMadeBiscuits]])</f>
        <v>28072</v>
      </c>
      <c r="M4128" s="5">
        <f>IF(tbl_Fact[[#This Row],[Operating_Hours]]&gt;0,tbl_Fact[[#This Row],[Operating_Hours]]*51840,0)</f>
        <v>2851.4879379272475</v>
      </c>
    </row>
    <row r="4129" spans="1:13" hidden="1" x14ac:dyDescent="0.2">
      <c r="A4129" t="s">
        <v>14</v>
      </c>
      <c r="B4129" s="1">
        <v>44404.879560185182</v>
      </c>
      <c r="C4129" s="1">
        <v>44404.879583333335</v>
      </c>
      <c r="D4129">
        <v>2.29000002145767E-2</v>
      </c>
      <c r="E4129">
        <v>0</v>
      </c>
      <c r="F4129">
        <v>194</v>
      </c>
      <c r="G4129" t="s">
        <v>44</v>
      </c>
      <c r="H4129" t="s">
        <v>32</v>
      </c>
      <c r="I4129">
        <f>tbl_Fact[[#This Row],[Duration]] / 60</f>
        <v>3.8166667024294498E-4</v>
      </c>
      <c r="J4129">
        <f>IF(OR(G4129="Run Time", G4129="CC (Changeover Cleaning)"), I4129, 0)</f>
        <v>0</v>
      </c>
      <c r="K4129">
        <f>IF(G4129&lt;&gt;"PM (Maintenance)", I4129, 0)</f>
        <v>3.8166667024294498E-4</v>
      </c>
      <c r="L4129" s="5">
        <f>MAX(tbl_Fact[[#This Row],[TotalBiscuitsMade]],tbl_Fact[[#This Row],[GoodMadeBiscuits]])</f>
        <v>194</v>
      </c>
      <c r="M4129" s="5">
        <f>IF(tbl_Fact[[#This Row],[Operating_Hours]]&gt;0,tbl_Fact[[#This Row],[Operating_Hours]]*51840,0)</f>
        <v>0</v>
      </c>
    </row>
    <row r="4130" spans="1:13" hidden="1" x14ac:dyDescent="0.2">
      <c r="A4130" t="s">
        <v>14</v>
      </c>
      <c r="B4130" s="1">
        <v>44404.879583333335</v>
      </c>
      <c r="C4130" s="1">
        <v>44404.880277777775</v>
      </c>
      <c r="D4130">
        <v>1.00488328933716</v>
      </c>
      <c r="E4130">
        <v>0</v>
      </c>
      <c r="F4130">
        <v>470</v>
      </c>
      <c r="G4130" t="s">
        <v>43</v>
      </c>
      <c r="H4130" t="s">
        <v>32</v>
      </c>
      <c r="I4130">
        <f>tbl_Fact[[#This Row],[Duration]] / 60</f>
        <v>1.6748054822285998E-2</v>
      </c>
      <c r="J4130">
        <f>IF(OR(G4130="Run Time", G4130="CC (Changeover Cleaning)"), I4130, 0)</f>
        <v>1.6748054822285998E-2</v>
      </c>
      <c r="K4130">
        <f>IF(G4130&lt;&gt;"PM (Maintenance)", I4130, 0)</f>
        <v>1.6748054822285998E-2</v>
      </c>
      <c r="L4130" s="5">
        <f>MAX(tbl_Fact[[#This Row],[TotalBiscuitsMade]],tbl_Fact[[#This Row],[GoodMadeBiscuits]])</f>
        <v>470</v>
      </c>
      <c r="M4130" s="5">
        <f>IF(tbl_Fact[[#This Row],[Operating_Hours]]&gt;0,tbl_Fact[[#This Row],[Operating_Hours]]*51840,0)</f>
        <v>868.21916198730617</v>
      </c>
    </row>
    <row r="4131" spans="1:13" hidden="1" x14ac:dyDescent="0.2">
      <c r="A4131" t="s">
        <v>14</v>
      </c>
      <c r="B4131" s="1">
        <v>44404.880277777775</v>
      </c>
      <c r="C4131" s="1">
        <v>44404.880312499998</v>
      </c>
      <c r="D4131">
        <v>4.0383301675319699E-2</v>
      </c>
      <c r="E4131">
        <v>0</v>
      </c>
      <c r="F4131">
        <v>439</v>
      </c>
      <c r="G4131" t="s">
        <v>44</v>
      </c>
      <c r="H4131" t="s">
        <v>32</v>
      </c>
      <c r="I4131">
        <f>tbl_Fact[[#This Row],[Duration]] / 60</f>
        <v>6.73055027921995E-4</v>
      </c>
      <c r="J4131">
        <f>IF(OR(G4131="Run Time", G4131="CC (Changeover Cleaning)"), I4131, 0)</f>
        <v>0</v>
      </c>
      <c r="K4131">
        <f>IF(G4131&lt;&gt;"PM (Maintenance)", I4131, 0)</f>
        <v>6.73055027921995E-4</v>
      </c>
      <c r="L4131" s="5">
        <f>MAX(tbl_Fact[[#This Row],[TotalBiscuitsMade]],tbl_Fact[[#This Row],[GoodMadeBiscuits]])</f>
        <v>439</v>
      </c>
      <c r="M4131" s="5">
        <f>IF(tbl_Fact[[#This Row],[Operating_Hours]]&gt;0,tbl_Fact[[#This Row],[Operating_Hours]]*51840,0)</f>
        <v>0</v>
      </c>
    </row>
    <row r="4132" spans="1:13" hidden="1" x14ac:dyDescent="0.2">
      <c r="A4132" t="s">
        <v>14</v>
      </c>
      <c r="B4132" s="1">
        <v>44404.880312499998</v>
      </c>
      <c r="C4132" s="1">
        <v>44404.880983796298</v>
      </c>
      <c r="D4132">
        <v>0.97516661882400502</v>
      </c>
      <c r="E4132">
        <v>0</v>
      </c>
      <c r="F4132">
        <v>260</v>
      </c>
      <c r="G4132" t="s">
        <v>43</v>
      </c>
      <c r="H4132" t="s">
        <v>32</v>
      </c>
      <c r="I4132">
        <f>tbl_Fact[[#This Row],[Duration]] / 60</f>
        <v>1.6252776980400084E-2</v>
      </c>
      <c r="J4132">
        <f>IF(OR(G4132="Run Time", G4132="CC (Changeover Cleaning)"), I4132, 0)</f>
        <v>1.6252776980400084E-2</v>
      </c>
      <c r="K4132">
        <f>IF(G4132&lt;&gt;"PM (Maintenance)", I4132, 0)</f>
        <v>1.6252776980400084E-2</v>
      </c>
      <c r="L4132" s="5">
        <f>MAX(tbl_Fact[[#This Row],[TotalBiscuitsMade]],tbl_Fact[[#This Row],[GoodMadeBiscuits]])</f>
        <v>260</v>
      </c>
      <c r="M4132" s="5">
        <f>IF(tbl_Fact[[#This Row],[Operating_Hours]]&gt;0,tbl_Fact[[#This Row],[Operating_Hours]]*51840,0)</f>
        <v>842.54395866394032</v>
      </c>
    </row>
    <row r="4133" spans="1:13" hidden="1" x14ac:dyDescent="0.2">
      <c r="A4133" t="s">
        <v>11</v>
      </c>
      <c r="B4133" s="1">
        <v>44404.880555555559</v>
      </c>
      <c r="C4133" s="1">
        <v>44404.881238425929</v>
      </c>
      <c r="D4133">
        <v>0.99223333597183205</v>
      </c>
      <c r="E4133">
        <v>0</v>
      </c>
      <c r="F4133">
        <v>441</v>
      </c>
      <c r="G4133" t="s">
        <v>43</v>
      </c>
      <c r="H4133" t="s">
        <v>3</v>
      </c>
      <c r="I4133">
        <f>tbl_Fact[[#This Row],[Duration]] / 60</f>
        <v>1.65372222661972E-2</v>
      </c>
      <c r="J4133">
        <f>IF(OR(G4133="Run Time", G4133="CC (Changeover Cleaning)"), I4133, 0)</f>
        <v>1.65372222661972E-2</v>
      </c>
      <c r="K4133">
        <f>IF(G4133&lt;&gt;"PM (Maintenance)", I4133, 0)</f>
        <v>1.65372222661972E-2</v>
      </c>
      <c r="L4133" s="5">
        <f>MAX(tbl_Fact[[#This Row],[TotalBiscuitsMade]],tbl_Fact[[#This Row],[GoodMadeBiscuits]])</f>
        <v>441</v>
      </c>
      <c r="M4133" s="5">
        <f>IF(tbl_Fact[[#This Row],[Operating_Hours]]&gt;0,tbl_Fact[[#This Row],[Operating_Hours]]*51840,0)</f>
        <v>857.28960227966286</v>
      </c>
    </row>
    <row r="4134" spans="1:13" hidden="1" x14ac:dyDescent="0.2">
      <c r="A4134" t="s">
        <v>14</v>
      </c>
      <c r="B4134" s="1">
        <v>44404.880983796298</v>
      </c>
      <c r="C4134" s="1">
        <v>44404.890567129631</v>
      </c>
      <c r="D4134">
        <v>13.8011665344238</v>
      </c>
      <c r="E4134">
        <v>0</v>
      </c>
      <c r="F4134">
        <v>344</v>
      </c>
      <c r="G4134" t="s">
        <v>44</v>
      </c>
      <c r="H4134" t="s">
        <v>32</v>
      </c>
      <c r="I4134">
        <f>tbl_Fact[[#This Row],[Duration]] / 60</f>
        <v>0.23001944224039667</v>
      </c>
      <c r="J4134">
        <f>IF(OR(G4134="Run Time", G4134="CC (Changeover Cleaning)"), I4134, 0)</f>
        <v>0</v>
      </c>
      <c r="K4134">
        <f>IF(G4134&lt;&gt;"PM (Maintenance)", I4134, 0)</f>
        <v>0.23001944224039667</v>
      </c>
      <c r="L4134" s="5">
        <f>MAX(tbl_Fact[[#This Row],[TotalBiscuitsMade]],tbl_Fact[[#This Row],[GoodMadeBiscuits]])</f>
        <v>344</v>
      </c>
      <c r="M4134" s="5">
        <f>IF(tbl_Fact[[#This Row],[Operating_Hours]]&gt;0,tbl_Fact[[#This Row],[Operating_Hours]]*51840,0)</f>
        <v>0</v>
      </c>
    </row>
    <row r="4135" spans="1:13" hidden="1" x14ac:dyDescent="0.2">
      <c r="A4135" t="s">
        <v>12</v>
      </c>
      <c r="B4135" s="1">
        <v>44404.881203703706</v>
      </c>
      <c r="C4135" s="1">
        <v>44404.88144675926</v>
      </c>
      <c r="D4135">
        <v>0.35033330321312001</v>
      </c>
      <c r="E4135">
        <v>28157</v>
      </c>
      <c r="F4135">
        <v>396</v>
      </c>
      <c r="G4135" t="s">
        <v>44</v>
      </c>
      <c r="H4135" t="s">
        <v>32</v>
      </c>
      <c r="I4135">
        <f>tbl_Fact[[#This Row],[Duration]] / 60</f>
        <v>5.8388883868853332E-3</v>
      </c>
      <c r="J4135">
        <f>IF(OR(G4135="Run Time", G4135="CC (Changeover Cleaning)"), I4135, 0)</f>
        <v>0</v>
      </c>
      <c r="K4135">
        <f>IF(G4135&lt;&gt;"PM (Maintenance)", I4135, 0)</f>
        <v>5.8388883868853332E-3</v>
      </c>
      <c r="L4135" s="5">
        <f>MAX(tbl_Fact[[#This Row],[TotalBiscuitsMade]],tbl_Fact[[#This Row],[GoodMadeBiscuits]])</f>
        <v>28157</v>
      </c>
      <c r="M4135" s="5">
        <f>IF(tbl_Fact[[#This Row],[Operating_Hours]]&gt;0,tbl_Fact[[#This Row],[Operating_Hours]]*51840,0)</f>
        <v>0</v>
      </c>
    </row>
    <row r="4136" spans="1:13" hidden="1" x14ac:dyDescent="0.2">
      <c r="A4136" t="s">
        <v>11</v>
      </c>
      <c r="B4136" s="1">
        <v>44404.881238425929</v>
      </c>
      <c r="C4136" s="1">
        <v>44404.894317129627</v>
      </c>
      <c r="D4136">
        <v>18.824750900268601</v>
      </c>
      <c r="E4136">
        <v>0</v>
      </c>
      <c r="F4136">
        <v>110</v>
      </c>
      <c r="G4136" t="s">
        <v>44</v>
      </c>
      <c r="H4136" t="s">
        <v>3</v>
      </c>
      <c r="I4136">
        <f>tbl_Fact[[#This Row],[Duration]] / 60</f>
        <v>0.31374584833781</v>
      </c>
      <c r="J4136">
        <f>IF(OR(G4136="Run Time", G4136="CC (Changeover Cleaning)"), I4136, 0)</f>
        <v>0</v>
      </c>
      <c r="K4136">
        <f>IF(G4136&lt;&gt;"PM (Maintenance)", I4136, 0)</f>
        <v>0.31374584833781</v>
      </c>
      <c r="L4136" s="5">
        <f>MAX(tbl_Fact[[#This Row],[TotalBiscuitsMade]],tbl_Fact[[#This Row],[GoodMadeBiscuits]])</f>
        <v>110</v>
      </c>
      <c r="M4136" s="5">
        <f>IF(tbl_Fact[[#This Row],[Operating_Hours]]&gt;0,tbl_Fact[[#This Row],[Operating_Hours]]*51840,0)</f>
        <v>0</v>
      </c>
    </row>
    <row r="4137" spans="1:13" hidden="1" x14ac:dyDescent="0.2">
      <c r="A4137" t="s">
        <v>12</v>
      </c>
      <c r="B4137" s="1">
        <v>44404.88144675926</v>
      </c>
      <c r="C4137" s="1">
        <v>44404.881828703707</v>
      </c>
      <c r="D4137">
        <v>0.54433327913284302</v>
      </c>
      <c r="E4137">
        <v>28398</v>
      </c>
      <c r="F4137">
        <v>93</v>
      </c>
      <c r="G4137" t="s">
        <v>43</v>
      </c>
      <c r="H4137" t="s">
        <v>32</v>
      </c>
      <c r="I4137">
        <f>tbl_Fact[[#This Row],[Duration]] / 60</f>
        <v>9.0722213188807171E-3</v>
      </c>
      <c r="J4137">
        <f>IF(OR(G4137="Run Time", G4137="CC (Changeover Cleaning)"), I4137, 0)</f>
        <v>9.0722213188807171E-3</v>
      </c>
      <c r="K4137">
        <f>IF(G4137&lt;&gt;"PM (Maintenance)", I4137, 0)</f>
        <v>9.0722213188807171E-3</v>
      </c>
      <c r="L4137" s="5">
        <f>MAX(tbl_Fact[[#This Row],[TotalBiscuitsMade]],tbl_Fact[[#This Row],[GoodMadeBiscuits]])</f>
        <v>28398</v>
      </c>
      <c r="M4137" s="5">
        <f>IF(tbl_Fact[[#This Row],[Operating_Hours]]&gt;0,tbl_Fact[[#This Row],[Operating_Hours]]*51840,0)</f>
        <v>470.30395317077637</v>
      </c>
    </row>
    <row r="4138" spans="1:13" hidden="1" x14ac:dyDescent="0.2">
      <c r="A4138" t="s">
        <v>12</v>
      </c>
      <c r="B4138" s="1">
        <v>44404.881828703707</v>
      </c>
      <c r="C4138" s="1">
        <v>44404.890567129631</v>
      </c>
      <c r="D4138">
        <v>12.586667060852101</v>
      </c>
      <c r="E4138">
        <v>38638</v>
      </c>
      <c r="F4138">
        <v>419</v>
      </c>
      <c r="G4138" t="s">
        <v>44</v>
      </c>
      <c r="H4138" t="s">
        <v>32</v>
      </c>
      <c r="I4138">
        <f>tbl_Fact[[#This Row],[Duration]] / 60</f>
        <v>0.209777784347535</v>
      </c>
      <c r="J4138">
        <f>IF(OR(G4138="Run Time", G4138="CC (Changeover Cleaning)"), I4138, 0)</f>
        <v>0</v>
      </c>
      <c r="K4138">
        <f>IF(G4138&lt;&gt;"PM (Maintenance)", I4138, 0)</f>
        <v>0.209777784347535</v>
      </c>
      <c r="L4138" s="5">
        <f>MAX(tbl_Fact[[#This Row],[TotalBiscuitsMade]],tbl_Fact[[#This Row],[GoodMadeBiscuits]])</f>
        <v>38638</v>
      </c>
      <c r="M4138" s="5">
        <f>IF(tbl_Fact[[#This Row],[Operating_Hours]]&gt;0,tbl_Fact[[#This Row],[Operating_Hours]]*51840,0)</f>
        <v>0</v>
      </c>
    </row>
    <row r="4139" spans="1:13" hidden="1" x14ac:dyDescent="0.2">
      <c r="A4139" t="s">
        <v>5</v>
      </c>
      <c r="B4139" s="1">
        <v>44404.8903587963</v>
      </c>
      <c r="C4139" s="1">
        <v>44404.892534722225</v>
      </c>
      <c r="D4139">
        <v>3.13333344459534</v>
      </c>
      <c r="E4139">
        <v>35395</v>
      </c>
      <c r="F4139">
        <v>36140</v>
      </c>
      <c r="G4139" t="s">
        <v>43</v>
      </c>
      <c r="H4139" t="s">
        <v>3</v>
      </c>
      <c r="I4139">
        <f>tbl_Fact[[#This Row],[Duration]] / 60</f>
        <v>5.2222224076589004E-2</v>
      </c>
      <c r="J4139">
        <f>IF(OR(G4139="Run Time", G4139="CC (Changeover Cleaning)"), I4139, 0)</f>
        <v>5.2222224076589004E-2</v>
      </c>
      <c r="K4139">
        <f>IF(G4139&lt;&gt;"PM (Maintenance)", I4139, 0)</f>
        <v>5.2222224076589004E-2</v>
      </c>
      <c r="L4139" s="5">
        <f>MAX(tbl_Fact[[#This Row],[TotalBiscuitsMade]],tbl_Fact[[#This Row],[GoodMadeBiscuits]])</f>
        <v>36140</v>
      </c>
      <c r="M4139" s="5">
        <f>IF(tbl_Fact[[#This Row],[Operating_Hours]]&gt;0,tbl_Fact[[#This Row],[Operating_Hours]]*51840,0)</f>
        <v>2707.2000961303738</v>
      </c>
    </row>
    <row r="4140" spans="1:13" hidden="1" x14ac:dyDescent="0.2">
      <c r="A4140" t="s">
        <v>12</v>
      </c>
      <c r="B4140" s="1">
        <v>44404.890567129631</v>
      </c>
      <c r="C4140" s="1">
        <v>44404.891284722224</v>
      </c>
      <c r="D4140">
        <v>1.03066658973694</v>
      </c>
      <c r="E4140">
        <v>38999</v>
      </c>
      <c r="F4140">
        <v>47</v>
      </c>
      <c r="G4140" t="s">
        <v>43</v>
      </c>
      <c r="H4140" t="s">
        <v>32</v>
      </c>
      <c r="I4140">
        <f>tbl_Fact[[#This Row],[Duration]] / 60</f>
        <v>1.7177776495615669E-2</v>
      </c>
      <c r="J4140">
        <f>IF(OR(G4140="Run Time", G4140="CC (Changeover Cleaning)"), I4140, 0)</f>
        <v>1.7177776495615669E-2</v>
      </c>
      <c r="K4140">
        <f>IF(G4140&lt;&gt;"PM (Maintenance)", I4140, 0)</f>
        <v>1.7177776495615669E-2</v>
      </c>
      <c r="L4140" s="5">
        <f>MAX(tbl_Fact[[#This Row],[TotalBiscuitsMade]],tbl_Fact[[#This Row],[GoodMadeBiscuits]])</f>
        <v>38999</v>
      </c>
      <c r="M4140" s="5">
        <f>IF(tbl_Fact[[#This Row],[Operating_Hours]]&gt;0,tbl_Fact[[#This Row],[Operating_Hours]]*51840,0)</f>
        <v>890.49593353271632</v>
      </c>
    </row>
    <row r="4141" spans="1:13" hidden="1" x14ac:dyDescent="0.2">
      <c r="A4141" t="s">
        <v>14</v>
      </c>
      <c r="B4141" s="1">
        <v>44404.890567129631</v>
      </c>
      <c r="C4141" s="1">
        <v>44404.891111111108</v>
      </c>
      <c r="D4141">
        <v>0.77490001916885398</v>
      </c>
      <c r="E4141">
        <v>0</v>
      </c>
      <c r="F4141">
        <v>294</v>
      </c>
      <c r="G4141" t="s">
        <v>43</v>
      </c>
      <c r="H4141" t="s">
        <v>32</v>
      </c>
      <c r="I4141">
        <f>tbl_Fact[[#This Row],[Duration]] / 60</f>
        <v>1.2915000319480899E-2</v>
      </c>
      <c r="J4141">
        <f>IF(OR(G4141="Run Time", G4141="CC (Changeover Cleaning)"), I4141, 0)</f>
        <v>1.2915000319480899E-2</v>
      </c>
      <c r="K4141">
        <f>IF(G4141&lt;&gt;"PM (Maintenance)", I4141, 0)</f>
        <v>1.2915000319480899E-2</v>
      </c>
      <c r="L4141" s="5">
        <f>MAX(tbl_Fact[[#This Row],[TotalBiscuitsMade]],tbl_Fact[[#This Row],[GoodMadeBiscuits]])</f>
        <v>294</v>
      </c>
      <c r="M4141" s="5">
        <f>IF(tbl_Fact[[#This Row],[Operating_Hours]]&gt;0,tbl_Fact[[#This Row],[Operating_Hours]]*51840,0)</f>
        <v>669.51361656188988</v>
      </c>
    </row>
    <row r="4142" spans="1:13" hidden="1" x14ac:dyDescent="0.2">
      <c r="A4142" t="s">
        <v>14</v>
      </c>
      <c r="B4142" s="1">
        <v>44404.891111111108</v>
      </c>
      <c r="C4142" s="1">
        <v>44404.898842592593</v>
      </c>
      <c r="D4142">
        <v>11.1406002044678</v>
      </c>
      <c r="E4142">
        <v>0</v>
      </c>
      <c r="F4142">
        <v>324</v>
      </c>
      <c r="G4142" t="s">
        <v>44</v>
      </c>
      <c r="H4142" t="s">
        <v>32</v>
      </c>
      <c r="I4142">
        <f>tbl_Fact[[#This Row],[Duration]] / 60</f>
        <v>0.18567667007446334</v>
      </c>
      <c r="J4142">
        <f>IF(OR(G4142="Run Time", G4142="CC (Changeover Cleaning)"), I4142, 0)</f>
        <v>0</v>
      </c>
      <c r="K4142">
        <f>IF(G4142&lt;&gt;"PM (Maintenance)", I4142, 0)</f>
        <v>0.18567667007446334</v>
      </c>
      <c r="L4142" s="5">
        <f>MAX(tbl_Fact[[#This Row],[TotalBiscuitsMade]],tbl_Fact[[#This Row],[GoodMadeBiscuits]])</f>
        <v>324</v>
      </c>
      <c r="M4142" s="5">
        <f>IF(tbl_Fact[[#This Row],[Operating_Hours]]&gt;0,tbl_Fact[[#This Row],[Operating_Hours]]*51840,0)</f>
        <v>0</v>
      </c>
    </row>
    <row r="4143" spans="1:13" hidden="1" x14ac:dyDescent="0.2">
      <c r="A4143" t="s">
        <v>12</v>
      </c>
      <c r="B4143" s="1">
        <v>44404.891284722224</v>
      </c>
      <c r="C4143" s="1">
        <v>44404.898842592593</v>
      </c>
      <c r="D4143">
        <v>10.8848333358765</v>
      </c>
      <c r="E4143">
        <v>47705</v>
      </c>
      <c r="F4143">
        <v>246</v>
      </c>
      <c r="G4143" t="s">
        <v>44</v>
      </c>
      <c r="H4143" t="s">
        <v>32</v>
      </c>
      <c r="I4143">
        <f>tbl_Fact[[#This Row],[Duration]] / 60</f>
        <v>0.181413888931275</v>
      </c>
      <c r="J4143">
        <f>IF(OR(G4143="Run Time", G4143="CC (Changeover Cleaning)"), I4143, 0)</f>
        <v>0</v>
      </c>
      <c r="K4143">
        <f>IF(G4143&lt;&gt;"PM (Maintenance)", I4143, 0)</f>
        <v>0.181413888931275</v>
      </c>
      <c r="L4143" s="5">
        <f>MAX(tbl_Fact[[#This Row],[TotalBiscuitsMade]],tbl_Fact[[#This Row],[GoodMadeBiscuits]])</f>
        <v>47705</v>
      </c>
      <c r="M4143" s="5">
        <f>IF(tbl_Fact[[#This Row],[Operating_Hours]]&gt;0,tbl_Fact[[#This Row],[Operating_Hours]]*51840,0)</f>
        <v>0</v>
      </c>
    </row>
    <row r="4144" spans="1:13" hidden="1" x14ac:dyDescent="0.2">
      <c r="A4144" t="s">
        <v>5</v>
      </c>
      <c r="B4144" s="1">
        <v>44404.892534722225</v>
      </c>
      <c r="C4144" s="1">
        <v>44404.905347222222</v>
      </c>
      <c r="D4144">
        <v>18.450000762939499</v>
      </c>
      <c r="E4144">
        <v>48257</v>
      </c>
      <c r="F4144">
        <v>48532</v>
      </c>
      <c r="G4144" t="s">
        <v>44</v>
      </c>
      <c r="H4144" t="s">
        <v>3</v>
      </c>
      <c r="I4144">
        <f>tbl_Fact[[#This Row],[Duration]] / 60</f>
        <v>0.3075000127156583</v>
      </c>
      <c r="J4144">
        <f>IF(OR(G4144="Run Time", G4144="CC (Changeover Cleaning)"), I4144, 0)</f>
        <v>0</v>
      </c>
      <c r="K4144">
        <f>IF(G4144&lt;&gt;"PM (Maintenance)", I4144, 0)</f>
        <v>0.3075000127156583</v>
      </c>
      <c r="L4144" s="5">
        <f>MAX(tbl_Fact[[#This Row],[TotalBiscuitsMade]],tbl_Fact[[#This Row],[GoodMadeBiscuits]])</f>
        <v>48532</v>
      </c>
      <c r="M4144" s="5">
        <f>IF(tbl_Fact[[#This Row],[Operating_Hours]]&gt;0,tbl_Fact[[#This Row],[Operating_Hours]]*51840,0)</f>
        <v>0</v>
      </c>
    </row>
    <row r="4145" spans="1:13" hidden="1" x14ac:dyDescent="0.2">
      <c r="A4145" t="s">
        <v>11</v>
      </c>
      <c r="B4145" s="1">
        <v>44404.894317129627</v>
      </c>
      <c r="C4145" s="1">
        <v>44404.89466435185</v>
      </c>
      <c r="D4145">
        <v>0.499966681003571</v>
      </c>
      <c r="E4145">
        <v>0</v>
      </c>
      <c r="F4145">
        <v>265</v>
      </c>
      <c r="G4145" t="s">
        <v>43</v>
      </c>
      <c r="H4145" t="s">
        <v>3</v>
      </c>
      <c r="I4145">
        <f>tbl_Fact[[#This Row],[Duration]] / 60</f>
        <v>8.3327780167261837E-3</v>
      </c>
      <c r="J4145">
        <f>IF(OR(G4145="Run Time", G4145="CC (Changeover Cleaning)"), I4145, 0)</f>
        <v>8.3327780167261837E-3</v>
      </c>
      <c r="K4145">
        <f>IF(G4145&lt;&gt;"PM (Maintenance)", I4145, 0)</f>
        <v>8.3327780167261837E-3</v>
      </c>
      <c r="L4145" s="5">
        <f>MAX(tbl_Fact[[#This Row],[TotalBiscuitsMade]],tbl_Fact[[#This Row],[GoodMadeBiscuits]])</f>
        <v>265</v>
      </c>
      <c r="M4145" s="5">
        <f>IF(tbl_Fact[[#This Row],[Operating_Hours]]&gt;0,tbl_Fact[[#This Row],[Operating_Hours]]*51840,0)</f>
        <v>431.97121238708536</v>
      </c>
    </row>
    <row r="4146" spans="1:13" hidden="1" x14ac:dyDescent="0.2">
      <c r="A4146" t="s">
        <v>11</v>
      </c>
      <c r="B4146" s="1">
        <v>44404.89466435185</v>
      </c>
      <c r="C4146" s="1">
        <v>44404.911446759259</v>
      </c>
      <c r="D4146">
        <v>24.1759338378906</v>
      </c>
      <c r="E4146">
        <v>0</v>
      </c>
      <c r="F4146">
        <v>332</v>
      </c>
      <c r="G4146" t="s">
        <v>44</v>
      </c>
      <c r="H4146" t="s">
        <v>3</v>
      </c>
      <c r="I4146">
        <f>tbl_Fact[[#This Row],[Duration]] / 60</f>
        <v>0.40293223063151001</v>
      </c>
      <c r="J4146">
        <f>IF(OR(G4146="Run Time", G4146="CC (Changeover Cleaning)"), I4146, 0)</f>
        <v>0</v>
      </c>
      <c r="K4146">
        <f>IF(G4146&lt;&gt;"PM (Maintenance)", I4146, 0)</f>
        <v>0.40293223063151001</v>
      </c>
      <c r="L4146" s="5">
        <f>MAX(tbl_Fact[[#This Row],[TotalBiscuitsMade]],tbl_Fact[[#This Row],[GoodMadeBiscuits]])</f>
        <v>332</v>
      </c>
      <c r="M4146" s="5">
        <f>IF(tbl_Fact[[#This Row],[Operating_Hours]]&gt;0,tbl_Fact[[#This Row],[Operating_Hours]]*51840,0)</f>
        <v>0</v>
      </c>
    </row>
    <row r="4147" spans="1:13" hidden="1" x14ac:dyDescent="0.2">
      <c r="A4147" t="s">
        <v>14</v>
      </c>
      <c r="B4147" s="1">
        <v>44404.898842592593</v>
      </c>
      <c r="C4147" s="1">
        <v>44404.899375000001</v>
      </c>
      <c r="D4147">
        <v>0.770166575908661</v>
      </c>
      <c r="E4147">
        <v>0</v>
      </c>
      <c r="F4147">
        <v>353</v>
      </c>
      <c r="G4147" t="s">
        <v>43</v>
      </c>
      <c r="H4147" t="s">
        <v>32</v>
      </c>
      <c r="I4147">
        <f>tbl_Fact[[#This Row],[Duration]] / 60</f>
        <v>1.2836109598477684E-2</v>
      </c>
      <c r="J4147">
        <f>IF(OR(G4147="Run Time", G4147="CC (Changeover Cleaning)"), I4147, 0)</f>
        <v>1.2836109598477684E-2</v>
      </c>
      <c r="K4147">
        <f>IF(G4147&lt;&gt;"PM (Maintenance)", I4147, 0)</f>
        <v>1.2836109598477684E-2</v>
      </c>
      <c r="L4147" s="5">
        <f>MAX(tbl_Fact[[#This Row],[TotalBiscuitsMade]],tbl_Fact[[#This Row],[GoodMadeBiscuits]])</f>
        <v>353</v>
      </c>
      <c r="M4147" s="5">
        <f>IF(tbl_Fact[[#This Row],[Operating_Hours]]&gt;0,tbl_Fact[[#This Row],[Operating_Hours]]*51840,0)</f>
        <v>665.42392158508312</v>
      </c>
    </row>
    <row r="4148" spans="1:13" hidden="1" x14ac:dyDescent="0.2">
      <c r="A4148" t="s">
        <v>12</v>
      </c>
      <c r="B4148" s="1">
        <v>44404.898842592593</v>
      </c>
      <c r="C4148" s="1">
        <v>44404.899456018517</v>
      </c>
      <c r="D4148">
        <v>0.88528329133987405</v>
      </c>
      <c r="E4148">
        <v>47633</v>
      </c>
      <c r="F4148">
        <v>118</v>
      </c>
      <c r="G4148" t="s">
        <v>43</v>
      </c>
      <c r="H4148" t="s">
        <v>32</v>
      </c>
      <c r="I4148">
        <f>tbl_Fact[[#This Row],[Duration]] / 60</f>
        <v>1.4754721522331234E-2</v>
      </c>
      <c r="J4148">
        <f>IF(OR(G4148="Run Time", G4148="CC (Changeover Cleaning)"), I4148, 0)</f>
        <v>1.4754721522331234E-2</v>
      </c>
      <c r="K4148">
        <f>IF(G4148&lt;&gt;"PM (Maintenance)", I4148, 0)</f>
        <v>1.4754721522331234E-2</v>
      </c>
      <c r="L4148" s="5">
        <f>MAX(tbl_Fact[[#This Row],[TotalBiscuitsMade]],tbl_Fact[[#This Row],[GoodMadeBiscuits]])</f>
        <v>47633</v>
      </c>
      <c r="M4148" s="5">
        <f>IF(tbl_Fact[[#This Row],[Operating_Hours]]&gt;0,tbl_Fact[[#This Row],[Operating_Hours]]*51840,0)</f>
        <v>764.88476371765114</v>
      </c>
    </row>
    <row r="4149" spans="1:13" hidden="1" x14ac:dyDescent="0.2">
      <c r="A4149" t="s">
        <v>14</v>
      </c>
      <c r="B4149" s="1">
        <v>44404.899375000001</v>
      </c>
      <c r="C4149" s="1">
        <v>44404.900138888886</v>
      </c>
      <c r="D4149">
        <v>1.1004500389099099</v>
      </c>
      <c r="E4149">
        <v>0</v>
      </c>
      <c r="F4149">
        <v>124</v>
      </c>
      <c r="G4149" t="s">
        <v>44</v>
      </c>
      <c r="H4149" t="s">
        <v>32</v>
      </c>
      <c r="I4149">
        <f>tbl_Fact[[#This Row],[Duration]] / 60</f>
        <v>1.8340833981831832E-2</v>
      </c>
      <c r="J4149">
        <f>IF(OR(G4149="Run Time", G4149="CC (Changeover Cleaning)"), I4149, 0)</f>
        <v>0</v>
      </c>
      <c r="K4149">
        <f>IF(G4149&lt;&gt;"PM (Maintenance)", I4149, 0)</f>
        <v>1.8340833981831832E-2</v>
      </c>
      <c r="L4149" s="5">
        <f>MAX(tbl_Fact[[#This Row],[TotalBiscuitsMade]],tbl_Fact[[#This Row],[GoodMadeBiscuits]])</f>
        <v>124</v>
      </c>
      <c r="M4149" s="5">
        <f>IF(tbl_Fact[[#This Row],[Operating_Hours]]&gt;0,tbl_Fact[[#This Row],[Operating_Hours]]*51840,0)</f>
        <v>0</v>
      </c>
    </row>
    <row r="4150" spans="1:13" hidden="1" x14ac:dyDescent="0.2">
      <c r="A4150" t="s">
        <v>12</v>
      </c>
      <c r="B4150" s="1">
        <v>44404.899456018517</v>
      </c>
      <c r="C4150" s="1">
        <v>44404.900138888886</v>
      </c>
      <c r="D4150">
        <v>0.98533332347869895</v>
      </c>
      <c r="E4150">
        <v>48640</v>
      </c>
      <c r="F4150">
        <v>399</v>
      </c>
      <c r="G4150" t="s">
        <v>44</v>
      </c>
      <c r="H4150" t="s">
        <v>32</v>
      </c>
      <c r="I4150">
        <f>tbl_Fact[[#This Row],[Duration]] / 60</f>
        <v>1.6422222057978317E-2</v>
      </c>
      <c r="J4150">
        <f>IF(OR(G4150="Run Time", G4150="CC (Changeover Cleaning)"), I4150, 0)</f>
        <v>0</v>
      </c>
      <c r="K4150">
        <f>IF(G4150&lt;&gt;"PM (Maintenance)", I4150, 0)</f>
        <v>1.6422222057978317E-2</v>
      </c>
      <c r="L4150" s="5">
        <f>MAX(tbl_Fact[[#This Row],[TotalBiscuitsMade]],tbl_Fact[[#This Row],[GoodMadeBiscuits]])</f>
        <v>48640</v>
      </c>
      <c r="M4150" s="5">
        <f>IF(tbl_Fact[[#This Row],[Operating_Hours]]&gt;0,tbl_Fact[[#This Row],[Operating_Hours]]*51840,0)</f>
        <v>0</v>
      </c>
    </row>
    <row r="4151" spans="1:13" hidden="1" x14ac:dyDescent="0.2">
      <c r="A4151" t="s">
        <v>14</v>
      </c>
      <c r="B4151" s="1">
        <v>44404.900138888886</v>
      </c>
      <c r="C4151" s="1">
        <v>44404.900682870371</v>
      </c>
      <c r="D4151">
        <v>0.774616599082947</v>
      </c>
      <c r="E4151">
        <v>0</v>
      </c>
      <c r="F4151">
        <v>451</v>
      </c>
      <c r="G4151" t="s">
        <v>43</v>
      </c>
      <c r="H4151" t="s">
        <v>32</v>
      </c>
      <c r="I4151">
        <f>tbl_Fact[[#This Row],[Duration]] / 60</f>
        <v>1.291027665138245E-2</v>
      </c>
      <c r="J4151">
        <f>IF(OR(G4151="Run Time", G4151="CC (Changeover Cleaning)"), I4151, 0)</f>
        <v>1.291027665138245E-2</v>
      </c>
      <c r="K4151">
        <f>IF(G4151&lt;&gt;"PM (Maintenance)", I4151, 0)</f>
        <v>1.291027665138245E-2</v>
      </c>
      <c r="L4151" s="5">
        <f>MAX(tbl_Fact[[#This Row],[TotalBiscuitsMade]],tbl_Fact[[#This Row],[GoodMadeBiscuits]])</f>
        <v>451</v>
      </c>
      <c r="M4151" s="5">
        <f>IF(tbl_Fact[[#This Row],[Operating_Hours]]&gt;0,tbl_Fact[[#This Row],[Operating_Hours]]*51840,0)</f>
        <v>669.26874160766624</v>
      </c>
    </row>
    <row r="4152" spans="1:13" hidden="1" x14ac:dyDescent="0.2">
      <c r="A4152" t="s">
        <v>12</v>
      </c>
      <c r="B4152" s="1">
        <v>44404.900138888886</v>
      </c>
      <c r="C4152" s="1">
        <v>44404.900763888887</v>
      </c>
      <c r="D4152">
        <v>0.89571660757064797</v>
      </c>
      <c r="E4152">
        <v>48747</v>
      </c>
      <c r="F4152">
        <v>296</v>
      </c>
      <c r="G4152" t="s">
        <v>43</v>
      </c>
      <c r="H4152" t="s">
        <v>32</v>
      </c>
      <c r="I4152">
        <f>tbl_Fact[[#This Row],[Duration]] / 60</f>
        <v>1.4928610126177466E-2</v>
      </c>
      <c r="J4152">
        <f>IF(OR(G4152="Run Time", G4152="CC (Changeover Cleaning)"), I4152, 0)</f>
        <v>1.4928610126177466E-2</v>
      </c>
      <c r="K4152">
        <f>IF(G4152&lt;&gt;"PM (Maintenance)", I4152, 0)</f>
        <v>1.4928610126177466E-2</v>
      </c>
      <c r="L4152" s="5">
        <f>MAX(tbl_Fact[[#This Row],[TotalBiscuitsMade]],tbl_Fact[[#This Row],[GoodMadeBiscuits]])</f>
        <v>48747</v>
      </c>
      <c r="M4152" s="5">
        <f>IF(tbl_Fact[[#This Row],[Operating_Hours]]&gt;0,tbl_Fact[[#This Row],[Operating_Hours]]*51840,0)</f>
        <v>773.89914894103981</v>
      </c>
    </row>
    <row r="4153" spans="1:13" hidden="1" x14ac:dyDescent="0.2">
      <c r="A4153" t="s">
        <v>14</v>
      </c>
      <c r="B4153" s="1">
        <v>44404.900682870371</v>
      </c>
      <c r="C4153" s="1">
        <v>44404.9219212963</v>
      </c>
      <c r="D4153">
        <v>30.586433410644499</v>
      </c>
      <c r="E4153">
        <v>0</v>
      </c>
      <c r="F4153">
        <v>363</v>
      </c>
      <c r="G4153" t="s">
        <v>44</v>
      </c>
      <c r="H4153" t="s">
        <v>32</v>
      </c>
      <c r="I4153">
        <f>tbl_Fact[[#This Row],[Duration]] / 60</f>
        <v>0.50977389017740837</v>
      </c>
      <c r="J4153">
        <f>IF(OR(G4153="Run Time", G4153="CC (Changeover Cleaning)"), I4153, 0)</f>
        <v>0</v>
      </c>
      <c r="K4153">
        <f>IF(G4153&lt;&gt;"PM (Maintenance)", I4153, 0)</f>
        <v>0.50977389017740837</v>
      </c>
      <c r="L4153" s="5">
        <f>MAX(tbl_Fact[[#This Row],[TotalBiscuitsMade]],tbl_Fact[[#This Row],[GoodMadeBiscuits]])</f>
        <v>363</v>
      </c>
      <c r="M4153" s="5">
        <f>IF(tbl_Fact[[#This Row],[Operating_Hours]]&gt;0,tbl_Fact[[#This Row],[Operating_Hours]]*51840,0)</f>
        <v>0</v>
      </c>
    </row>
    <row r="4154" spans="1:13" hidden="1" x14ac:dyDescent="0.2">
      <c r="A4154" t="s">
        <v>12</v>
      </c>
      <c r="B4154" s="1">
        <v>44404.900763888887</v>
      </c>
      <c r="C4154" s="1">
        <v>44404.907719907409</v>
      </c>
      <c r="D4154">
        <v>10.015666961669901</v>
      </c>
      <c r="E4154">
        <v>56837</v>
      </c>
      <c r="F4154">
        <v>325</v>
      </c>
      <c r="G4154" t="s">
        <v>44</v>
      </c>
      <c r="H4154" t="s">
        <v>32</v>
      </c>
      <c r="I4154">
        <f>tbl_Fact[[#This Row],[Duration]] / 60</f>
        <v>0.16692778269449834</v>
      </c>
      <c r="J4154">
        <f>IF(OR(G4154="Run Time", G4154="CC (Changeover Cleaning)"), I4154, 0)</f>
        <v>0</v>
      </c>
      <c r="K4154">
        <f>IF(G4154&lt;&gt;"PM (Maintenance)", I4154, 0)</f>
        <v>0.16692778269449834</v>
      </c>
      <c r="L4154" s="5">
        <f>MAX(tbl_Fact[[#This Row],[TotalBiscuitsMade]],tbl_Fact[[#This Row],[GoodMadeBiscuits]])</f>
        <v>56837</v>
      </c>
      <c r="M4154" s="5">
        <f>IF(tbl_Fact[[#This Row],[Operating_Hours]]&gt;0,tbl_Fact[[#This Row],[Operating_Hours]]*51840,0)</f>
        <v>0</v>
      </c>
    </row>
    <row r="4155" spans="1:13" hidden="1" x14ac:dyDescent="0.2">
      <c r="A4155" t="s">
        <v>5</v>
      </c>
      <c r="B4155" s="1">
        <v>44404.905347222222</v>
      </c>
      <c r="C4155" s="1">
        <v>44404.905682870369</v>
      </c>
      <c r="D4155">
        <v>0.483333319425583</v>
      </c>
      <c r="E4155">
        <v>47958</v>
      </c>
      <c r="F4155">
        <v>48733</v>
      </c>
      <c r="G4155" t="s">
        <v>43</v>
      </c>
      <c r="H4155" t="s">
        <v>3</v>
      </c>
      <c r="I4155">
        <f>tbl_Fact[[#This Row],[Duration]] / 60</f>
        <v>8.0555553237597159E-3</v>
      </c>
      <c r="J4155">
        <f>IF(OR(G4155="Run Time", G4155="CC (Changeover Cleaning)"), I4155, 0)</f>
        <v>8.0555553237597159E-3</v>
      </c>
      <c r="K4155">
        <f>IF(G4155&lt;&gt;"PM (Maintenance)", I4155, 0)</f>
        <v>8.0555553237597159E-3</v>
      </c>
      <c r="L4155" s="5">
        <f>MAX(tbl_Fact[[#This Row],[TotalBiscuitsMade]],tbl_Fact[[#This Row],[GoodMadeBiscuits]])</f>
        <v>48733</v>
      </c>
      <c r="M4155" s="5">
        <f>IF(tbl_Fact[[#This Row],[Operating_Hours]]&gt;0,tbl_Fact[[#This Row],[Operating_Hours]]*51840,0)</f>
        <v>417.59998798370367</v>
      </c>
    </row>
    <row r="4156" spans="1:13" hidden="1" x14ac:dyDescent="0.2">
      <c r="A4156" t="s">
        <v>5</v>
      </c>
      <c r="B4156" s="1">
        <v>44404.905682870369</v>
      </c>
      <c r="C4156" s="1">
        <v>44404.92527777778</v>
      </c>
      <c r="D4156">
        <v>28.216667175293001</v>
      </c>
      <c r="E4156">
        <v>67747</v>
      </c>
      <c r="F4156">
        <v>68198</v>
      </c>
      <c r="G4156" t="s">
        <v>44</v>
      </c>
      <c r="H4156" t="s">
        <v>3</v>
      </c>
      <c r="I4156">
        <f>tbl_Fact[[#This Row],[Duration]] / 60</f>
        <v>0.47027778625488337</v>
      </c>
      <c r="J4156">
        <f>IF(OR(G4156="Run Time", G4156="CC (Changeover Cleaning)"), I4156, 0)</f>
        <v>0</v>
      </c>
      <c r="K4156">
        <f>IF(G4156&lt;&gt;"PM (Maintenance)", I4156, 0)</f>
        <v>0.47027778625488337</v>
      </c>
      <c r="L4156" s="5">
        <f>MAX(tbl_Fact[[#This Row],[TotalBiscuitsMade]],tbl_Fact[[#This Row],[GoodMadeBiscuits]])</f>
        <v>68198</v>
      </c>
      <c r="M4156" s="5">
        <f>IF(tbl_Fact[[#This Row],[Operating_Hours]]&gt;0,tbl_Fact[[#This Row],[Operating_Hours]]*51840,0)</f>
        <v>0</v>
      </c>
    </row>
    <row r="4157" spans="1:13" hidden="1" x14ac:dyDescent="0.2">
      <c r="A4157" t="s">
        <v>12</v>
      </c>
      <c r="B4157" s="1">
        <v>44404.907719907409</v>
      </c>
      <c r="C4157" s="1">
        <v>44404.913078703707</v>
      </c>
      <c r="D4157">
        <v>7.7186164855956996</v>
      </c>
      <c r="E4157">
        <v>56844</v>
      </c>
      <c r="F4157">
        <v>144</v>
      </c>
      <c r="G4157" t="s">
        <v>43</v>
      </c>
      <c r="H4157" t="s">
        <v>32</v>
      </c>
      <c r="I4157">
        <f>tbl_Fact[[#This Row],[Duration]] / 60</f>
        <v>0.12864360809326167</v>
      </c>
      <c r="J4157">
        <f>IF(OR(G4157="Run Time", G4157="CC (Changeover Cleaning)"), I4157, 0)</f>
        <v>0.12864360809326167</v>
      </c>
      <c r="K4157">
        <f>IF(G4157&lt;&gt;"PM (Maintenance)", I4157, 0)</f>
        <v>0.12864360809326167</v>
      </c>
      <c r="L4157" s="5">
        <f>MAX(tbl_Fact[[#This Row],[TotalBiscuitsMade]],tbl_Fact[[#This Row],[GoodMadeBiscuits]])</f>
        <v>56844</v>
      </c>
      <c r="M4157" s="5">
        <f>IF(tbl_Fact[[#This Row],[Operating_Hours]]&gt;0,tbl_Fact[[#This Row],[Operating_Hours]]*51840,0)</f>
        <v>6668.8846435546848</v>
      </c>
    </row>
    <row r="4158" spans="1:13" hidden="1" x14ac:dyDescent="0.2">
      <c r="A4158" t="s">
        <v>11</v>
      </c>
      <c r="B4158" s="1">
        <v>44404.911446759259</v>
      </c>
      <c r="C4158" s="1">
        <v>44404.911932870367</v>
      </c>
      <c r="D4158">
        <v>0.69996666908264205</v>
      </c>
      <c r="E4158">
        <v>0</v>
      </c>
      <c r="F4158">
        <v>235</v>
      </c>
      <c r="G4158" t="s">
        <v>43</v>
      </c>
      <c r="H4158" t="s">
        <v>3</v>
      </c>
      <c r="I4158">
        <f>tbl_Fact[[#This Row],[Duration]] / 60</f>
        <v>1.1666111151377367E-2</v>
      </c>
      <c r="J4158">
        <f>IF(OR(G4158="Run Time", G4158="CC (Changeover Cleaning)"), I4158, 0)</f>
        <v>1.1666111151377367E-2</v>
      </c>
      <c r="K4158">
        <f>IF(G4158&lt;&gt;"PM (Maintenance)", I4158, 0)</f>
        <v>1.1666111151377367E-2</v>
      </c>
      <c r="L4158" s="5">
        <f>MAX(tbl_Fact[[#This Row],[TotalBiscuitsMade]],tbl_Fact[[#This Row],[GoodMadeBiscuits]])</f>
        <v>235</v>
      </c>
      <c r="M4158" s="5">
        <f>IF(tbl_Fact[[#This Row],[Operating_Hours]]&gt;0,tbl_Fact[[#This Row],[Operating_Hours]]*51840,0)</f>
        <v>604.77120208740268</v>
      </c>
    </row>
    <row r="4159" spans="1:13" hidden="1" x14ac:dyDescent="0.2">
      <c r="A4159" t="s">
        <v>11</v>
      </c>
      <c r="B4159" s="1">
        <v>44404.911932870367</v>
      </c>
      <c r="C4159" s="1">
        <v>44404.945370370369</v>
      </c>
      <c r="D4159">
        <v>48.142284393310497</v>
      </c>
      <c r="E4159">
        <v>0</v>
      </c>
      <c r="F4159">
        <v>292</v>
      </c>
      <c r="G4159" t="s">
        <v>44</v>
      </c>
      <c r="H4159" t="s">
        <v>3</v>
      </c>
      <c r="I4159">
        <f>tbl_Fact[[#This Row],[Duration]] / 60</f>
        <v>0.80237140655517492</v>
      </c>
      <c r="J4159">
        <f>IF(OR(G4159="Run Time", G4159="CC (Changeover Cleaning)"), I4159, 0)</f>
        <v>0</v>
      </c>
      <c r="K4159">
        <f>IF(G4159&lt;&gt;"PM (Maintenance)", I4159, 0)</f>
        <v>0.80237140655517492</v>
      </c>
      <c r="L4159" s="5">
        <f>MAX(tbl_Fact[[#This Row],[TotalBiscuitsMade]],tbl_Fact[[#This Row],[GoodMadeBiscuits]])</f>
        <v>292</v>
      </c>
      <c r="M4159" s="5">
        <f>IF(tbl_Fact[[#This Row],[Operating_Hours]]&gt;0,tbl_Fact[[#This Row],[Operating_Hours]]*51840,0)</f>
        <v>0</v>
      </c>
    </row>
    <row r="4160" spans="1:13" hidden="1" x14ac:dyDescent="0.2">
      <c r="A4160" t="s">
        <v>12</v>
      </c>
      <c r="B4160" s="1">
        <v>44404.913078703707</v>
      </c>
      <c r="C4160" s="1">
        <v>44404.913599537038</v>
      </c>
      <c r="D4160">
        <v>0.750116586685181</v>
      </c>
      <c r="E4160">
        <v>57541</v>
      </c>
      <c r="F4160">
        <v>126</v>
      </c>
      <c r="G4160" t="s">
        <v>44</v>
      </c>
      <c r="H4160" t="s">
        <v>32</v>
      </c>
      <c r="I4160">
        <f>tbl_Fact[[#This Row],[Duration]] / 60</f>
        <v>1.2501943111419684E-2</v>
      </c>
      <c r="J4160">
        <f>IF(OR(G4160="Run Time", G4160="CC (Changeover Cleaning)"), I4160, 0)</f>
        <v>0</v>
      </c>
      <c r="K4160">
        <f>IF(G4160&lt;&gt;"PM (Maintenance)", I4160, 0)</f>
        <v>1.2501943111419684E-2</v>
      </c>
      <c r="L4160" s="5">
        <f>MAX(tbl_Fact[[#This Row],[TotalBiscuitsMade]],tbl_Fact[[#This Row],[GoodMadeBiscuits]])</f>
        <v>57541</v>
      </c>
      <c r="M4160" s="5">
        <f>IF(tbl_Fact[[#This Row],[Operating_Hours]]&gt;0,tbl_Fact[[#This Row],[Operating_Hours]]*51840,0)</f>
        <v>0</v>
      </c>
    </row>
    <row r="4161" spans="1:13" hidden="1" x14ac:dyDescent="0.2">
      <c r="A4161" t="s">
        <v>12</v>
      </c>
      <c r="B4161" s="1">
        <v>44404.913599537038</v>
      </c>
      <c r="C4161" s="1">
        <v>44404.914722222224</v>
      </c>
      <c r="D4161">
        <v>1.6104333400726301</v>
      </c>
      <c r="E4161">
        <v>57662</v>
      </c>
      <c r="F4161">
        <v>104</v>
      </c>
      <c r="G4161" t="s">
        <v>43</v>
      </c>
      <c r="H4161" t="s">
        <v>32</v>
      </c>
      <c r="I4161">
        <f>tbl_Fact[[#This Row],[Duration]] / 60</f>
        <v>2.6840555667877169E-2</v>
      </c>
      <c r="J4161">
        <f>IF(OR(G4161="Run Time", G4161="CC (Changeover Cleaning)"), I4161, 0)</f>
        <v>2.6840555667877169E-2</v>
      </c>
      <c r="K4161">
        <f>IF(G4161&lt;&gt;"PM (Maintenance)", I4161, 0)</f>
        <v>2.6840555667877169E-2</v>
      </c>
      <c r="L4161" s="5">
        <f>MAX(tbl_Fact[[#This Row],[TotalBiscuitsMade]],tbl_Fact[[#This Row],[GoodMadeBiscuits]])</f>
        <v>57662</v>
      </c>
      <c r="M4161" s="5">
        <f>IF(tbl_Fact[[#This Row],[Operating_Hours]]&gt;0,tbl_Fact[[#This Row],[Operating_Hours]]*51840,0)</f>
        <v>1391.4144058227525</v>
      </c>
    </row>
    <row r="4162" spans="1:13" hidden="1" x14ac:dyDescent="0.2">
      <c r="A4162" t="s">
        <v>12</v>
      </c>
      <c r="B4162" s="1">
        <v>44404.914722222224</v>
      </c>
      <c r="C4162" s="1">
        <v>44404.915335648147</v>
      </c>
      <c r="D4162">
        <v>0.88006657361984297</v>
      </c>
      <c r="E4162">
        <v>58108</v>
      </c>
      <c r="F4162">
        <v>152</v>
      </c>
      <c r="G4162" t="s">
        <v>44</v>
      </c>
      <c r="H4162" t="s">
        <v>32</v>
      </c>
      <c r="I4162">
        <f>tbl_Fact[[#This Row],[Duration]] / 60</f>
        <v>1.4667776226997383E-2</v>
      </c>
      <c r="J4162">
        <f>IF(OR(G4162="Run Time", G4162="CC (Changeover Cleaning)"), I4162, 0)</f>
        <v>0</v>
      </c>
      <c r="K4162">
        <f>IF(G4162&lt;&gt;"PM (Maintenance)", I4162, 0)</f>
        <v>1.4667776226997383E-2</v>
      </c>
      <c r="L4162" s="5">
        <f>MAX(tbl_Fact[[#This Row],[TotalBiscuitsMade]],tbl_Fact[[#This Row],[GoodMadeBiscuits]])</f>
        <v>58108</v>
      </c>
      <c r="M4162" s="5">
        <f>IF(tbl_Fact[[#This Row],[Operating_Hours]]&gt;0,tbl_Fact[[#This Row],[Operating_Hours]]*51840,0)</f>
        <v>0</v>
      </c>
    </row>
    <row r="4163" spans="1:13" hidden="1" x14ac:dyDescent="0.2">
      <c r="A4163" t="s">
        <v>12</v>
      </c>
      <c r="B4163" s="1">
        <v>44404.915335648147</v>
      </c>
      <c r="C4163" s="1">
        <v>44404.915949074071</v>
      </c>
      <c r="D4163">
        <v>0.890766620635986</v>
      </c>
      <c r="E4163">
        <v>58316</v>
      </c>
      <c r="F4163">
        <v>281</v>
      </c>
      <c r="G4163" t="s">
        <v>43</v>
      </c>
      <c r="H4163" t="s">
        <v>32</v>
      </c>
      <c r="I4163">
        <f>tbl_Fact[[#This Row],[Duration]] / 60</f>
        <v>1.48461103439331E-2</v>
      </c>
      <c r="J4163">
        <f>IF(OR(G4163="Run Time", G4163="CC (Changeover Cleaning)"), I4163, 0)</f>
        <v>1.48461103439331E-2</v>
      </c>
      <c r="K4163">
        <f>IF(G4163&lt;&gt;"PM (Maintenance)", I4163, 0)</f>
        <v>1.48461103439331E-2</v>
      </c>
      <c r="L4163" s="5">
        <f>MAX(tbl_Fact[[#This Row],[TotalBiscuitsMade]],tbl_Fact[[#This Row],[GoodMadeBiscuits]])</f>
        <v>58316</v>
      </c>
      <c r="M4163" s="5">
        <f>IF(tbl_Fact[[#This Row],[Operating_Hours]]&gt;0,tbl_Fact[[#This Row],[Operating_Hours]]*51840,0)</f>
        <v>769.62236022949185</v>
      </c>
    </row>
    <row r="4164" spans="1:13" hidden="1" x14ac:dyDescent="0.2">
      <c r="A4164" t="s">
        <v>12</v>
      </c>
      <c r="B4164" s="1">
        <v>44404.915949074071</v>
      </c>
      <c r="C4164" s="1">
        <v>44404.9219212963</v>
      </c>
      <c r="D4164">
        <v>8.5996665954589808</v>
      </c>
      <c r="E4164">
        <v>65045</v>
      </c>
      <c r="F4164">
        <v>65</v>
      </c>
      <c r="G4164" t="s">
        <v>44</v>
      </c>
      <c r="H4164" t="s">
        <v>32</v>
      </c>
      <c r="I4164">
        <f>tbl_Fact[[#This Row],[Duration]] / 60</f>
        <v>0.143327776590983</v>
      </c>
      <c r="J4164">
        <f>IF(OR(G4164="Run Time", G4164="CC (Changeover Cleaning)"), I4164, 0)</f>
        <v>0</v>
      </c>
      <c r="K4164">
        <f>IF(G4164&lt;&gt;"PM (Maintenance)", I4164, 0)</f>
        <v>0.143327776590983</v>
      </c>
      <c r="L4164" s="5">
        <f>MAX(tbl_Fact[[#This Row],[TotalBiscuitsMade]],tbl_Fact[[#This Row],[GoodMadeBiscuits]])</f>
        <v>65045</v>
      </c>
      <c r="M4164" s="5">
        <f>IF(tbl_Fact[[#This Row],[Operating_Hours]]&gt;0,tbl_Fact[[#This Row],[Operating_Hours]]*51840,0)</f>
        <v>0</v>
      </c>
    </row>
    <row r="4165" spans="1:13" hidden="1" x14ac:dyDescent="0.2">
      <c r="A4165" t="s">
        <v>14</v>
      </c>
      <c r="B4165" s="1">
        <v>44404.9219212963</v>
      </c>
      <c r="C4165" s="1">
        <v>44404.922442129631</v>
      </c>
      <c r="D4165">
        <v>0.745450019836426</v>
      </c>
      <c r="E4165">
        <v>0</v>
      </c>
      <c r="F4165">
        <v>172</v>
      </c>
      <c r="G4165" t="s">
        <v>43</v>
      </c>
      <c r="H4165" t="s">
        <v>32</v>
      </c>
      <c r="I4165">
        <f>tbl_Fact[[#This Row],[Duration]] / 60</f>
        <v>1.2424166997273767E-2</v>
      </c>
      <c r="J4165">
        <f>IF(OR(G4165="Run Time", G4165="CC (Changeover Cleaning)"), I4165, 0)</f>
        <v>1.2424166997273767E-2</v>
      </c>
      <c r="K4165">
        <f>IF(G4165&lt;&gt;"PM (Maintenance)", I4165, 0)</f>
        <v>1.2424166997273767E-2</v>
      </c>
      <c r="L4165" s="5">
        <f>MAX(tbl_Fact[[#This Row],[TotalBiscuitsMade]],tbl_Fact[[#This Row],[GoodMadeBiscuits]])</f>
        <v>172</v>
      </c>
      <c r="M4165" s="5">
        <f>IF(tbl_Fact[[#This Row],[Operating_Hours]]&gt;0,tbl_Fact[[#This Row],[Operating_Hours]]*51840,0)</f>
        <v>644.0688171386721</v>
      </c>
    </row>
    <row r="4166" spans="1:13" hidden="1" x14ac:dyDescent="0.2">
      <c r="A4166" t="s">
        <v>12</v>
      </c>
      <c r="B4166" s="1">
        <v>44404.9219212963</v>
      </c>
      <c r="C4166" s="1">
        <v>44404.922523148147</v>
      </c>
      <c r="D4166">
        <v>0.86523330211639404</v>
      </c>
      <c r="E4166">
        <v>65339</v>
      </c>
      <c r="F4166">
        <v>407</v>
      </c>
      <c r="G4166" t="s">
        <v>43</v>
      </c>
      <c r="H4166" t="s">
        <v>32</v>
      </c>
      <c r="I4166">
        <f>tbl_Fact[[#This Row],[Duration]] / 60</f>
        <v>1.4420555035273234E-2</v>
      </c>
      <c r="J4166">
        <f>IF(OR(G4166="Run Time", G4166="CC (Changeover Cleaning)"), I4166, 0)</f>
        <v>1.4420555035273234E-2</v>
      </c>
      <c r="K4166">
        <f>IF(G4166&lt;&gt;"PM (Maintenance)", I4166, 0)</f>
        <v>1.4420555035273234E-2</v>
      </c>
      <c r="L4166" s="5">
        <f>MAX(tbl_Fact[[#This Row],[TotalBiscuitsMade]],tbl_Fact[[#This Row],[GoodMadeBiscuits]])</f>
        <v>65339</v>
      </c>
      <c r="M4166" s="5">
        <f>IF(tbl_Fact[[#This Row],[Operating_Hours]]&gt;0,tbl_Fact[[#This Row],[Operating_Hours]]*51840,0)</f>
        <v>747.56157302856445</v>
      </c>
    </row>
    <row r="4167" spans="1:13" hidden="1" x14ac:dyDescent="0.2">
      <c r="A4167" t="s">
        <v>14</v>
      </c>
      <c r="B4167" s="1">
        <v>44404.922442129631</v>
      </c>
      <c r="C4167" s="1">
        <v>44404.924988425926</v>
      </c>
      <c r="D4167">
        <v>3.6646666526794398</v>
      </c>
      <c r="E4167">
        <v>0</v>
      </c>
      <c r="F4167">
        <v>249</v>
      </c>
      <c r="G4167" t="s">
        <v>44</v>
      </c>
      <c r="H4167" t="s">
        <v>32</v>
      </c>
      <c r="I4167">
        <f>tbl_Fact[[#This Row],[Duration]] / 60</f>
        <v>6.1077777544657333E-2</v>
      </c>
      <c r="J4167">
        <f>IF(OR(G4167="Run Time", G4167="CC (Changeover Cleaning)"), I4167, 0)</f>
        <v>0</v>
      </c>
      <c r="K4167">
        <f>IF(G4167&lt;&gt;"PM (Maintenance)", I4167, 0)</f>
        <v>6.1077777544657333E-2</v>
      </c>
      <c r="L4167" s="5">
        <f>MAX(tbl_Fact[[#This Row],[TotalBiscuitsMade]],tbl_Fact[[#This Row],[GoodMadeBiscuits]])</f>
        <v>249</v>
      </c>
      <c r="M4167" s="5">
        <f>IF(tbl_Fact[[#This Row],[Operating_Hours]]&gt;0,tbl_Fact[[#This Row],[Operating_Hours]]*51840,0)</f>
        <v>0</v>
      </c>
    </row>
    <row r="4168" spans="1:13" hidden="1" x14ac:dyDescent="0.2">
      <c r="A4168" t="s">
        <v>12</v>
      </c>
      <c r="B4168" s="1">
        <v>44404.922523148147</v>
      </c>
      <c r="C4168" s="1">
        <v>44404.924247685187</v>
      </c>
      <c r="D4168">
        <v>2.4855999946594198</v>
      </c>
      <c r="E4168">
        <v>67080</v>
      </c>
      <c r="F4168">
        <v>365</v>
      </c>
      <c r="G4168" t="s">
        <v>44</v>
      </c>
      <c r="H4168" t="s">
        <v>32</v>
      </c>
      <c r="I4168">
        <f>tbl_Fact[[#This Row],[Duration]] / 60</f>
        <v>4.1426666577657E-2</v>
      </c>
      <c r="J4168">
        <f>IF(OR(G4168="Run Time", G4168="CC (Changeover Cleaning)"), I4168, 0)</f>
        <v>0</v>
      </c>
      <c r="K4168">
        <f>IF(G4168&lt;&gt;"PM (Maintenance)", I4168, 0)</f>
        <v>4.1426666577657E-2</v>
      </c>
      <c r="L4168" s="5">
        <f>MAX(tbl_Fact[[#This Row],[TotalBiscuitsMade]],tbl_Fact[[#This Row],[GoodMadeBiscuits]])</f>
        <v>67080</v>
      </c>
      <c r="M4168" s="5">
        <f>IF(tbl_Fact[[#This Row],[Operating_Hours]]&gt;0,tbl_Fact[[#This Row],[Operating_Hours]]*51840,0)</f>
        <v>0</v>
      </c>
    </row>
    <row r="4169" spans="1:13" hidden="1" x14ac:dyDescent="0.2">
      <c r="A4169" t="s">
        <v>12</v>
      </c>
      <c r="B4169" s="1">
        <v>44404.924247685187</v>
      </c>
      <c r="C4169" s="1">
        <v>44404.924861111111</v>
      </c>
      <c r="D4169">
        <v>0.88423329591751099</v>
      </c>
      <c r="E4169">
        <v>67273</v>
      </c>
      <c r="F4169">
        <v>392</v>
      </c>
      <c r="G4169" t="s">
        <v>43</v>
      </c>
      <c r="H4169" t="s">
        <v>32</v>
      </c>
      <c r="I4169">
        <f>tbl_Fact[[#This Row],[Duration]] / 60</f>
        <v>1.4737221598625182E-2</v>
      </c>
      <c r="J4169">
        <f>IF(OR(G4169="Run Time", G4169="CC (Changeover Cleaning)"), I4169, 0)</f>
        <v>1.4737221598625182E-2</v>
      </c>
      <c r="K4169">
        <f>IF(G4169&lt;&gt;"PM (Maintenance)", I4169, 0)</f>
        <v>1.4737221598625182E-2</v>
      </c>
      <c r="L4169" s="5">
        <f>MAX(tbl_Fact[[#This Row],[TotalBiscuitsMade]],tbl_Fact[[#This Row],[GoodMadeBiscuits]])</f>
        <v>67273</v>
      </c>
      <c r="M4169" s="5">
        <f>IF(tbl_Fact[[#This Row],[Operating_Hours]]&gt;0,tbl_Fact[[#This Row],[Operating_Hours]]*51840,0)</f>
        <v>763.97756767272949</v>
      </c>
    </row>
    <row r="4170" spans="1:13" hidden="1" x14ac:dyDescent="0.2">
      <c r="A4170" t="s">
        <v>12</v>
      </c>
      <c r="B4170" s="1">
        <v>44404.924861111111</v>
      </c>
      <c r="C4170" s="1">
        <v>44404.924988425926</v>
      </c>
      <c r="D4170">
        <v>0.17505000531673401</v>
      </c>
      <c r="E4170">
        <v>67578</v>
      </c>
      <c r="F4170">
        <v>66</v>
      </c>
      <c r="G4170" t="s">
        <v>44</v>
      </c>
      <c r="H4170" t="s">
        <v>32</v>
      </c>
      <c r="I4170">
        <f>tbl_Fact[[#This Row],[Duration]] / 60</f>
        <v>2.9175000886122334E-3</v>
      </c>
      <c r="J4170">
        <f>IF(OR(G4170="Run Time", G4170="CC (Changeover Cleaning)"), I4170, 0)</f>
        <v>0</v>
      </c>
      <c r="K4170">
        <f>IF(G4170&lt;&gt;"PM (Maintenance)", I4170, 0)</f>
        <v>2.9175000886122334E-3</v>
      </c>
      <c r="L4170" s="5">
        <f>MAX(tbl_Fact[[#This Row],[TotalBiscuitsMade]],tbl_Fact[[#This Row],[GoodMadeBiscuits]])</f>
        <v>67578</v>
      </c>
      <c r="M4170" s="5">
        <f>IF(tbl_Fact[[#This Row],[Operating_Hours]]&gt;0,tbl_Fact[[#This Row],[Operating_Hours]]*51840,0)</f>
        <v>0</v>
      </c>
    </row>
    <row r="4171" spans="1:13" hidden="1" x14ac:dyDescent="0.2">
      <c r="A4171" t="s">
        <v>14</v>
      </c>
      <c r="B4171" s="1">
        <v>44404.924988425926</v>
      </c>
      <c r="C4171" s="1">
        <v>44404.92596064815</v>
      </c>
      <c r="D4171">
        <v>1.3999500274658201</v>
      </c>
      <c r="E4171">
        <v>0</v>
      </c>
      <c r="F4171">
        <v>293</v>
      </c>
      <c r="G4171" t="s">
        <v>43</v>
      </c>
      <c r="H4171" t="s">
        <v>32</v>
      </c>
      <c r="I4171">
        <f>tbl_Fact[[#This Row],[Duration]] / 60</f>
        <v>2.333250045776367E-2</v>
      </c>
      <c r="J4171">
        <f>IF(OR(G4171="Run Time", G4171="CC (Changeover Cleaning)"), I4171, 0)</f>
        <v>2.333250045776367E-2</v>
      </c>
      <c r="K4171">
        <f>IF(G4171&lt;&gt;"PM (Maintenance)", I4171, 0)</f>
        <v>2.333250045776367E-2</v>
      </c>
      <c r="L4171" s="5">
        <f>MAX(tbl_Fact[[#This Row],[TotalBiscuitsMade]],tbl_Fact[[#This Row],[GoodMadeBiscuits]])</f>
        <v>293</v>
      </c>
      <c r="M4171" s="5">
        <f>IF(tbl_Fact[[#This Row],[Operating_Hours]]&gt;0,tbl_Fact[[#This Row],[Operating_Hours]]*51840,0)</f>
        <v>1209.5568237304688</v>
      </c>
    </row>
    <row r="4172" spans="1:13" hidden="1" x14ac:dyDescent="0.2">
      <c r="A4172" t="s">
        <v>12</v>
      </c>
      <c r="B4172" s="1">
        <v>44404.924988425926</v>
      </c>
      <c r="C4172" s="1">
        <v>44404.925011574072</v>
      </c>
      <c r="D4172">
        <v>4.6116601675748797E-2</v>
      </c>
      <c r="E4172">
        <v>0</v>
      </c>
      <c r="F4172">
        <v>109</v>
      </c>
      <c r="G4172" t="s">
        <v>43</v>
      </c>
      <c r="H4172" t="s">
        <v>32</v>
      </c>
      <c r="I4172">
        <f>tbl_Fact[[#This Row],[Duration]] / 60</f>
        <v>7.686100279291466E-4</v>
      </c>
      <c r="J4172">
        <f>IF(OR(G4172="Run Time", G4172="CC (Changeover Cleaning)"), I4172, 0)</f>
        <v>7.686100279291466E-4</v>
      </c>
      <c r="K4172">
        <f>IF(G4172&lt;&gt;"PM (Maintenance)", I4172, 0)</f>
        <v>7.686100279291466E-4</v>
      </c>
      <c r="L4172" s="5">
        <f>MAX(tbl_Fact[[#This Row],[TotalBiscuitsMade]],tbl_Fact[[#This Row],[GoodMadeBiscuits]])</f>
        <v>109</v>
      </c>
      <c r="M4172" s="5">
        <f>IF(tbl_Fact[[#This Row],[Operating_Hours]]&gt;0,tbl_Fact[[#This Row],[Operating_Hours]]*51840,0)</f>
        <v>39.844743847846956</v>
      </c>
    </row>
    <row r="4173" spans="1:13" hidden="1" x14ac:dyDescent="0.2">
      <c r="A4173" t="s">
        <v>12</v>
      </c>
      <c r="B4173" s="1">
        <v>44404.925011574072</v>
      </c>
      <c r="C4173" s="1">
        <v>44404.956446759257</v>
      </c>
      <c r="D4173">
        <v>45.267765045166001</v>
      </c>
      <c r="E4173">
        <v>0</v>
      </c>
      <c r="F4173">
        <v>378</v>
      </c>
      <c r="G4173" t="s">
        <v>43</v>
      </c>
      <c r="H4173" t="s">
        <v>33</v>
      </c>
      <c r="I4173">
        <f>tbl_Fact[[#This Row],[Duration]] / 60</f>
        <v>0.7544627507527667</v>
      </c>
      <c r="J4173">
        <f>IF(OR(G4173="Run Time", G4173="CC (Changeover Cleaning)"), I4173, 0)</f>
        <v>0.7544627507527667</v>
      </c>
      <c r="K4173">
        <f>IF(G4173&lt;&gt;"PM (Maintenance)", I4173, 0)</f>
        <v>0.7544627507527667</v>
      </c>
      <c r="L4173" s="5">
        <f>MAX(tbl_Fact[[#This Row],[TotalBiscuitsMade]],tbl_Fact[[#This Row],[GoodMadeBiscuits]])</f>
        <v>378</v>
      </c>
      <c r="M4173" s="5">
        <f>IF(tbl_Fact[[#This Row],[Operating_Hours]]&gt;0,tbl_Fact[[#This Row],[Operating_Hours]]*51840,0)</f>
        <v>39111.348999023423</v>
      </c>
    </row>
    <row r="4174" spans="1:13" hidden="1" x14ac:dyDescent="0.2">
      <c r="A4174" t="s">
        <v>5</v>
      </c>
      <c r="B4174" s="1">
        <v>44404.92527777778</v>
      </c>
      <c r="C4174" s="1">
        <v>44404.925335648149</v>
      </c>
      <c r="D4174">
        <v>8.3333335816860199E-2</v>
      </c>
      <c r="E4174">
        <v>67830</v>
      </c>
      <c r="F4174">
        <v>68146</v>
      </c>
      <c r="G4174" t="s">
        <v>43</v>
      </c>
      <c r="H4174" t="s">
        <v>3</v>
      </c>
      <c r="I4174">
        <f>tbl_Fact[[#This Row],[Duration]] / 60</f>
        <v>1.3888889302810033E-3</v>
      </c>
      <c r="J4174">
        <f>IF(OR(G4174="Run Time", G4174="CC (Changeover Cleaning)"), I4174, 0)</f>
        <v>1.3888889302810033E-3</v>
      </c>
      <c r="K4174">
        <f>IF(G4174&lt;&gt;"PM (Maintenance)", I4174, 0)</f>
        <v>1.3888889302810033E-3</v>
      </c>
      <c r="L4174" s="5">
        <f>MAX(tbl_Fact[[#This Row],[TotalBiscuitsMade]],tbl_Fact[[#This Row],[GoodMadeBiscuits]])</f>
        <v>68146</v>
      </c>
      <c r="M4174" s="5">
        <f>IF(tbl_Fact[[#This Row],[Operating_Hours]]&gt;0,tbl_Fact[[#This Row],[Operating_Hours]]*51840,0)</f>
        <v>72.000002145767212</v>
      </c>
    </row>
    <row r="4175" spans="1:13" hidden="1" x14ac:dyDescent="0.2">
      <c r="A4175" t="s">
        <v>5</v>
      </c>
      <c r="B4175" s="1">
        <v>44404.925335648149</v>
      </c>
      <c r="C4175" s="1">
        <v>44404.925370370373</v>
      </c>
      <c r="D4175">
        <v>5.0000000745058101E-2</v>
      </c>
      <c r="E4175">
        <v>67832</v>
      </c>
      <c r="F4175">
        <v>68236</v>
      </c>
      <c r="G4175" t="s">
        <v>44</v>
      </c>
      <c r="H4175" t="s">
        <v>3</v>
      </c>
      <c r="I4175">
        <f>tbl_Fact[[#This Row],[Duration]] / 60</f>
        <v>8.3333334575096834E-4</v>
      </c>
      <c r="J4175">
        <f>IF(OR(G4175="Run Time", G4175="CC (Changeover Cleaning)"), I4175, 0)</f>
        <v>0</v>
      </c>
      <c r="K4175">
        <f>IF(G4175&lt;&gt;"PM (Maintenance)", I4175, 0)</f>
        <v>8.3333334575096834E-4</v>
      </c>
      <c r="L4175" s="5">
        <f>MAX(tbl_Fact[[#This Row],[TotalBiscuitsMade]],tbl_Fact[[#This Row],[GoodMadeBiscuits]])</f>
        <v>68236</v>
      </c>
      <c r="M4175" s="5">
        <f>IF(tbl_Fact[[#This Row],[Operating_Hours]]&gt;0,tbl_Fact[[#This Row],[Operating_Hours]]*51840,0)</f>
        <v>0</v>
      </c>
    </row>
    <row r="4176" spans="1:13" hidden="1" x14ac:dyDescent="0.2">
      <c r="A4176" t="s">
        <v>5</v>
      </c>
      <c r="B4176" s="1">
        <v>44404.925370370373</v>
      </c>
      <c r="C4176" s="1">
        <v>44404.925717592596</v>
      </c>
      <c r="D4176">
        <v>0.5</v>
      </c>
      <c r="E4176">
        <v>68102</v>
      </c>
      <c r="F4176">
        <v>68305</v>
      </c>
      <c r="G4176" t="s">
        <v>43</v>
      </c>
      <c r="H4176" t="s">
        <v>3</v>
      </c>
      <c r="I4176">
        <f>tbl_Fact[[#This Row],[Duration]] / 60</f>
        <v>8.3333333333333332E-3</v>
      </c>
      <c r="J4176">
        <f>IF(OR(G4176="Run Time", G4176="CC (Changeover Cleaning)"), I4176, 0)</f>
        <v>8.3333333333333332E-3</v>
      </c>
      <c r="K4176">
        <f>IF(G4176&lt;&gt;"PM (Maintenance)", I4176, 0)</f>
        <v>8.3333333333333332E-3</v>
      </c>
      <c r="L4176" s="5">
        <f>MAX(tbl_Fact[[#This Row],[TotalBiscuitsMade]],tbl_Fact[[#This Row],[GoodMadeBiscuits]])</f>
        <v>68305</v>
      </c>
      <c r="M4176" s="5">
        <f>IF(tbl_Fact[[#This Row],[Operating_Hours]]&gt;0,tbl_Fact[[#This Row],[Operating_Hours]]*51840,0)</f>
        <v>432</v>
      </c>
    </row>
    <row r="4177" spans="1:13" hidden="1" x14ac:dyDescent="0.2">
      <c r="A4177" t="s">
        <v>5</v>
      </c>
      <c r="B4177" s="1">
        <v>44404.925717592596</v>
      </c>
      <c r="C4177" s="1">
        <v>44404.926168981481</v>
      </c>
      <c r="D4177">
        <v>0.64999997615814198</v>
      </c>
      <c r="E4177">
        <v>68043</v>
      </c>
      <c r="F4177">
        <v>68389</v>
      </c>
      <c r="G4177" t="s">
        <v>44</v>
      </c>
      <c r="H4177" t="s">
        <v>3</v>
      </c>
      <c r="I4177">
        <f>tbl_Fact[[#This Row],[Duration]] / 60</f>
        <v>1.0833332935969033E-2</v>
      </c>
      <c r="J4177">
        <f>IF(OR(G4177="Run Time", G4177="CC (Changeover Cleaning)"), I4177, 0)</f>
        <v>0</v>
      </c>
      <c r="K4177">
        <f>IF(G4177&lt;&gt;"PM (Maintenance)", I4177, 0)</f>
        <v>1.0833332935969033E-2</v>
      </c>
      <c r="L4177" s="5">
        <f>MAX(tbl_Fact[[#This Row],[TotalBiscuitsMade]],tbl_Fact[[#This Row],[GoodMadeBiscuits]])</f>
        <v>68389</v>
      </c>
      <c r="M4177" s="5">
        <f>IF(tbl_Fact[[#This Row],[Operating_Hours]]&gt;0,tbl_Fact[[#This Row],[Operating_Hours]]*51840,0)</f>
        <v>0</v>
      </c>
    </row>
    <row r="4178" spans="1:13" hidden="1" x14ac:dyDescent="0.2">
      <c r="A4178" t="s">
        <v>14</v>
      </c>
      <c r="B4178" s="1">
        <v>44404.92596064815</v>
      </c>
      <c r="C4178" s="1">
        <v>44404.926064814812</v>
      </c>
      <c r="D4178">
        <v>0.165166601538658</v>
      </c>
      <c r="E4178">
        <v>0</v>
      </c>
      <c r="F4178">
        <v>93</v>
      </c>
      <c r="G4178" t="s">
        <v>44</v>
      </c>
      <c r="H4178" t="s">
        <v>32</v>
      </c>
      <c r="I4178">
        <f>tbl_Fact[[#This Row],[Duration]] / 60</f>
        <v>2.7527766923109665E-3</v>
      </c>
      <c r="J4178">
        <f>IF(OR(G4178="Run Time", G4178="CC (Changeover Cleaning)"), I4178, 0)</f>
        <v>0</v>
      </c>
      <c r="K4178">
        <f>IF(G4178&lt;&gt;"PM (Maintenance)", I4178, 0)</f>
        <v>2.7527766923109665E-3</v>
      </c>
      <c r="L4178" s="5">
        <f>MAX(tbl_Fact[[#This Row],[TotalBiscuitsMade]],tbl_Fact[[#This Row],[GoodMadeBiscuits]])</f>
        <v>93</v>
      </c>
      <c r="M4178" s="5">
        <f>IF(tbl_Fact[[#This Row],[Operating_Hours]]&gt;0,tbl_Fact[[#This Row],[Operating_Hours]]*51840,0)</f>
        <v>0</v>
      </c>
    </row>
    <row r="4179" spans="1:13" hidden="1" x14ac:dyDescent="0.2">
      <c r="A4179" t="s">
        <v>14</v>
      </c>
      <c r="B4179" s="1">
        <v>44404.926064814812</v>
      </c>
      <c r="C4179" s="1">
        <v>44404.926805555559</v>
      </c>
      <c r="D4179">
        <v>1.0650000572204601</v>
      </c>
      <c r="E4179">
        <v>0</v>
      </c>
      <c r="F4179">
        <v>280</v>
      </c>
      <c r="G4179" t="s">
        <v>43</v>
      </c>
      <c r="H4179" t="s">
        <v>32</v>
      </c>
      <c r="I4179">
        <f>tbl_Fact[[#This Row],[Duration]] / 60</f>
        <v>1.7750000953674336E-2</v>
      </c>
      <c r="J4179">
        <f>IF(OR(G4179="Run Time", G4179="CC (Changeover Cleaning)"), I4179, 0)</f>
        <v>1.7750000953674336E-2</v>
      </c>
      <c r="K4179">
        <f>IF(G4179&lt;&gt;"PM (Maintenance)", I4179, 0)</f>
        <v>1.7750000953674336E-2</v>
      </c>
      <c r="L4179" s="5">
        <f>MAX(tbl_Fact[[#This Row],[TotalBiscuitsMade]],tbl_Fact[[#This Row],[GoodMadeBiscuits]])</f>
        <v>280</v>
      </c>
      <c r="M4179" s="5">
        <f>IF(tbl_Fact[[#This Row],[Operating_Hours]]&gt;0,tbl_Fact[[#This Row],[Operating_Hours]]*51840,0)</f>
        <v>920.16004943847759</v>
      </c>
    </row>
    <row r="4180" spans="1:13" hidden="1" x14ac:dyDescent="0.2">
      <c r="A4180" t="s">
        <v>5</v>
      </c>
      <c r="B4180" s="1">
        <v>44404.926168981481</v>
      </c>
      <c r="C4180" s="1">
        <v>44404.928460648145</v>
      </c>
      <c r="D4180">
        <v>3.2999999523162802</v>
      </c>
      <c r="E4180">
        <v>67917</v>
      </c>
      <c r="F4180">
        <v>68303</v>
      </c>
      <c r="G4180" t="s">
        <v>43</v>
      </c>
      <c r="H4180" t="s">
        <v>3</v>
      </c>
      <c r="I4180">
        <f>tbl_Fact[[#This Row],[Duration]] / 60</f>
        <v>5.4999999205271335E-2</v>
      </c>
      <c r="J4180">
        <f>IF(OR(G4180="Run Time", G4180="CC (Changeover Cleaning)"), I4180, 0)</f>
        <v>5.4999999205271335E-2</v>
      </c>
      <c r="K4180">
        <f>IF(G4180&lt;&gt;"PM (Maintenance)", I4180, 0)</f>
        <v>5.4999999205271335E-2</v>
      </c>
      <c r="L4180" s="5">
        <f>MAX(tbl_Fact[[#This Row],[TotalBiscuitsMade]],tbl_Fact[[#This Row],[GoodMadeBiscuits]])</f>
        <v>68303</v>
      </c>
      <c r="M4180" s="5">
        <f>IF(tbl_Fact[[#This Row],[Operating_Hours]]&gt;0,tbl_Fact[[#This Row],[Operating_Hours]]*51840,0)</f>
        <v>2851.1999588012659</v>
      </c>
    </row>
    <row r="4181" spans="1:13" hidden="1" x14ac:dyDescent="0.2">
      <c r="A4181" t="s">
        <v>14</v>
      </c>
      <c r="B4181" s="1">
        <v>44404.926805555559</v>
      </c>
      <c r="C4181" s="1">
        <v>44404.92690972222</v>
      </c>
      <c r="D4181">
        <v>0.15004999935627</v>
      </c>
      <c r="E4181">
        <v>0</v>
      </c>
      <c r="F4181">
        <v>184</v>
      </c>
      <c r="G4181" t="s">
        <v>44</v>
      </c>
      <c r="H4181" t="s">
        <v>32</v>
      </c>
      <c r="I4181">
        <f>tbl_Fact[[#This Row],[Duration]] / 60</f>
        <v>2.5008333226045E-3</v>
      </c>
      <c r="J4181">
        <f>IF(OR(G4181="Run Time", G4181="CC (Changeover Cleaning)"), I4181, 0)</f>
        <v>0</v>
      </c>
      <c r="K4181">
        <f>IF(G4181&lt;&gt;"PM (Maintenance)", I4181, 0)</f>
        <v>2.5008333226045E-3</v>
      </c>
      <c r="L4181" s="5">
        <f>MAX(tbl_Fact[[#This Row],[TotalBiscuitsMade]],tbl_Fact[[#This Row],[GoodMadeBiscuits]])</f>
        <v>184</v>
      </c>
      <c r="M4181" s="5">
        <f>IF(tbl_Fact[[#This Row],[Operating_Hours]]&gt;0,tbl_Fact[[#This Row],[Operating_Hours]]*51840,0)</f>
        <v>0</v>
      </c>
    </row>
    <row r="4182" spans="1:13" hidden="1" x14ac:dyDescent="0.2">
      <c r="A4182" t="s">
        <v>14</v>
      </c>
      <c r="B4182" s="1">
        <v>44404.92690972222</v>
      </c>
      <c r="C4182" s="1">
        <v>44404.927766203706</v>
      </c>
      <c r="D4182">
        <v>1.2265000343322801</v>
      </c>
      <c r="E4182">
        <v>0</v>
      </c>
      <c r="F4182">
        <v>16</v>
      </c>
      <c r="G4182" t="s">
        <v>43</v>
      </c>
      <c r="H4182" t="s">
        <v>32</v>
      </c>
      <c r="I4182">
        <f>tbl_Fact[[#This Row],[Duration]] / 60</f>
        <v>2.0441667238871333E-2</v>
      </c>
      <c r="J4182">
        <f>IF(OR(G4182="Run Time", G4182="CC (Changeover Cleaning)"), I4182, 0)</f>
        <v>2.0441667238871333E-2</v>
      </c>
      <c r="K4182">
        <f>IF(G4182&lt;&gt;"PM (Maintenance)", I4182, 0)</f>
        <v>2.0441667238871333E-2</v>
      </c>
      <c r="L4182" s="5">
        <f>MAX(tbl_Fact[[#This Row],[TotalBiscuitsMade]],tbl_Fact[[#This Row],[GoodMadeBiscuits]])</f>
        <v>16</v>
      </c>
      <c r="M4182" s="5">
        <f>IF(tbl_Fact[[#This Row],[Operating_Hours]]&gt;0,tbl_Fact[[#This Row],[Operating_Hours]]*51840,0)</f>
        <v>1059.6960296630898</v>
      </c>
    </row>
    <row r="4183" spans="1:13" hidden="1" x14ac:dyDescent="0.2">
      <c r="A4183" t="s">
        <v>14</v>
      </c>
      <c r="B4183" s="1">
        <v>44404.927766203706</v>
      </c>
      <c r="C4183" s="1">
        <v>44404.927997685183</v>
      </c>
      <c r="D4183">
        <v>0.32971659302711498</v>
      </c>
      <c r="E4183">
        <v>0</v>
      </c>
      <c r="F4183">
        <v>262</v>
      </c>
      <c r="G4183" t="s">
        <v>44</v>
      </c>
      <c r="H4183" t="s">
        <v>32</v>
      </c>
      <c r="I4183">
        <f>tbl_Fact[[#This Row],[Duration]] / 60</f>
        <v>5.4952765504519161E-3</v>
      </c>
      <c r="J4183">
        <f>IF(OR(G4183="Run Time", G4183="CC (Changeover Cleaning)"), I4183, 0)</f>
        <v>0</v>
      </c>
      <c r="K4183">
        <f>IF(G4183&lt;&gt;"PM (Maintenance)", I4183, 0)</f>
        <v>5.4952765504519161E-3</v>
      </c>
      <c r="L4183" s="5">
        <f>MAX(tbl_Fact[[#This Row],[TotalBiscuitsMade]],tbl_Fact[[#This Row],[GoodMadeBiscuits]])</f>
        <v>262</v>
      </c>
      <c r="M4183" s="5">
        <f>IF(tbl_Fact[[#This Row],[Operating_Hours]]&gt;0,tbl_Fact[[#This Row],[Operating_Hours]]*51840,0)</f>
        <v>0</v>
      </c>
    </row>
    <row r="4184" spans="1:13" hidden="1" x14ac:dyDescent="0.2">
      <c r="A4184" t="s">
        <v>14</v>
      </c>
      <c r="B4184" s="1">
        <v>44404.927997685183</v>
      </c>
      <c r="C4184" s="1">
        <v>44404.928530092591</v>
      </c>
      <c r="D4184">
        <v>0.76394999027252197</v>
      </c>
      <c r="E4184">
        <v>0</v>
      </c>
      <c r="F4184">
        <v>327</v>
      </c>
      <c r="G4184" t="s">
        <v>43</v>
      </c>
      <c r="H4184" t="s">
        <v>32</v>
      </c>
      <c r="I4184">
        <f>tbl_Fact[[#This Row],[Duration]] / 60</f>
        <v>1.2732499837875366E-2</v>
      </c>
      <c r="J4184">
        <f>IF(OR(G4184="Run Time", G4184="CC (Changeover Cleaning)"), I4184, 0)</f>
        <v>1.2732499837875366E-2</v>
      </c>
      <c r="K4184">
        <f>IF(G4184&lt;&gt;"PM (Maintenance)", I4184, 0)</f>
        <v>1.2732499837875366E-2</v>
      </c>
      <c r="L4184" s="5">
        <f>MAX(tbl_Fact[[#This Row],[TotalBiscuitsMade]],tbl_Fact[[#This Row],[GoodMadeBiscuits]])</f>
        <v>327</v>
      </c>
      <c r="M4184" s="5">
        <f>IF(tbl_Fact[[#This Row],[Operating_Hours]]&gt;0,tbl_Fact[[#This Row],[Operating_Hours]]*51840,0)</f>
        <v>660.05279159545898</v>
      </c>
    </row>
    <row r="4185" spans="1:13" hidden="1" x14ac:dyDescent="0.2">
      <c r="A4185" t="s">
        <v>5</v>
      </c>
      <c r="B4185" s="1">
        <v>44404.928460648145</v>
      </c>
      <c r="C4185" s="1">
        <v>44404.933368055557</v>
      </c>
      <c r="D4185">
        <v>7.0666666030883798</v>
      </c>
      <c r="E4185">
        <v>73109</v>
      </c>
      <c r="F4185">
        <v>73391</v>
      </c>
      <c r="G4185" t="s">
        <v>44</v>
      </c>
      <c r="H4185" t="s">
        <v>3</v>
      </c>
      <c r="I4185">
        <f>tbl_Fact[[#This Row],[Duration]] / 60</f>
        <v>0.11777777671813966</v>
      </c>
      <c r="J4185">
        <f>IF(OR(G4185="Run Time", G4185="CC (Changeover Cleaning)"), I4185, 0)</f>
        <v>0</v>
      </c>
      <c r="K4185">
        <f>IF(G4185&lt;&gt;"PM (Maintenance)", I4185, 0)</f>
        <v>0.11777777671813966</v>
      </c>
      <c r="L4185" s="5">
        <f>MAX(tbl_Fact[[#This Row],[TotalBiscuitsMade]],tbl_Fact[[#This Row],[GoodMadeBiscuits]])</f>
        <v>73391</v>
      </c>
      <c r="M4185" s="5">
        <f>IF(tbl_Fact[[#This Row],[Operating_Hours]]&gt;0,tbl_Fact[[#This Row],[Operating_Hours]]*51840,0)</f>
        <v>0</v>
      </c>
    </row>
    <row r="4186" spans="1:13" hidden="1" x14ac:dyDescent="0.2">
      <c r="A4186" t="s">
        <v>14</v>
      </c>
      <c r="B4186" s="1">
        <v>44404.928530092591</v>
      </c>
      <c r="C4186" s="1">
        <v>44404.928541666668</v>
      </c>
      <c r="D4186">
        <v>3.0216600745916401E-2</v>
      </c>
      <c r="E4186">
        <v>0</v>
      </c>
      <c r="F4186">
        <v>411</v>
      </c>
      <c r="G4186" t="s">
        <v>44</v>
      </c>
      <c r="H4186" t="s">
        <v>32</v>
      </c>
      <c r="I4186">
        <f>tbl_Fact[[#This Row],[Duration]] / 60</f>
        <v>5.0361001243194006E-4</v>
      </c>
      <c r="J4186">
        <f>IF(OR(G4186="Run Time", G4186="CC (Changeover Cleaning)"), I4186, 0)</f>
        <v>0</v>
      </c>
      <c r="K4186">
        <f>IF(G4186&lt;&gt;"PM (Maintenance)", I4186, 0)</f>
        <v>5.0361001243194006E-4</v>
      </c>
      <c r="L4186" s="5">
        <f>MAX(tbl_Fact[[#This Row],[TotalBiscuitsMade]],tbl_Fact[[#This Row],[GoodMadeBiscuits]])</f>
        <v>411</v>
      </c>
      <c r="M4186" s="5">
        <f>IF(tbl_Fact[[#This Row],[Operating_Hours]]&gt;0,tbl_Fact[[#This Row],[Operating_Hours]]*51840,0)</f>
        <v>0</v>
      </c>
    </row>
    <row r="4187" spans="1:13" hidden="1" x14ac:dyDescent="0.2">
      <c r="A4187" t="s">
        <v>14</v>
      </c>
      <c r="B4187" s="1">
        <v>44404.928541666668</v>
      </c>
      <c r="C4187" s="1">
        <v>44404.929282407407</v>
      </c>
      <c r="D4187">
        <v>1.0657832622528101</v>
      </c>
      <c r="E4187">
        <v>0</v>
      </c>
      <c r="F4187">
        <v>215</v>
      </c>
      <c r="G4187" t="s">
        <v>43</v>
      </c>
      <c r="H4187" t="s">
        <v>32</v>
      </c>
      <c r="I4187">
        <f>tbl_Fact[[#This Row],[Duration]] / 60</f>
        <v>1.7763054370880167E-2</v>
      </c>
      <c r="J4187">
        <f>IF(OR(G4187="Run Time", G4187="CC (Changeover Cleaning)"), I4187, 0)</f>
        <v>1.7763054370880167E-2</v>
      </c>
      <c r="K4187">
        <f>IF(G4187&lt;&gt;"PM (Maintenance)", I4187, 0)</f>
        <v>1.7763054370880167E-2</v>
      </c>
      <c r="L4187" s="5">
        <f>MAX(tbl_Fact[[#This Row],[TotalBiscuitsMade]],tbl_Fact[[#This Row],[GoodMadeBiscuits]])</f>
        <v>215</v>
      </c>
      <c r="M4187" s="5">
        <f>IF(tbl_Fact[[#This Row],[Operating_Hours]]&gt;0,tbl_Fact[[#This Row],[Operating_Hours]]*51840,0)</f>
        <v>920.83673858642783</v>
      </c>
    </row>
    <row r="4188" spans="1:13" hidden="1" x14ac:dyDescent="0.2">
      <c r="A4188" t="s">
        <v>14</v>
      </c>
      <c r="B4188" s="1">
        <v>44404.929282407407</v>
      </c>
      <c r="C4188" s="1">
        <v>44404.929398148146</v>
      </c>
      <c r="D4188">
        <v>0.16383330523967701</v>
      </c>
      <c r="E4188">
        <v>0</v>
      </c>
      <c r="F4188">
        <v>39</v>
      </c>
      <c r="G4188" t="s">
        <v>44</v>
      </c>
      <c r="H4188" t="s">
        <v>32</v>
      </c>
      <c r="I4188">
        <f>tbl_Fact[[#This Row],[Duration]] / 60</f>
        <v>2.7305550873279504E-3</v>
      </c>
      <c r="J4188">
        <f>IF(OR(G4188="Run Time", G4188="CC (Changeover Cleaning)"), I4188, 0)</f>
        <v>0</v>
      </c>
      <c r="K4188">
        <f>IF(G4188&lt;&gt;"PM (Maintenance)", I4188, 0)</f>
        <v>2.7305550873279504E-3</v>
      </c>
      <c r="L4188" s="5">
        <f>MAX(tbl_Fact[[#This Row],[TotalBiscuitsMade]],tbl_Fact[[#This Row],[GoodMadeBiscuits]])</f>
        <v>39</v>
      </c>
      <c r="M4188" s="5">
        <f>IF(tbl_Fact[[#This Row],[Operating_Hours]]&gt;0,tbl_Fact[[#This Row],[Operating_Hours]]*51840,0)</f>
        <v>0</v>
      </c>
    </row>
    <row r="4189" spans="1:13" hidden="1" x14ac:dyDescent="0.2">
      <c r="A4189" t="s">
        <v>14</v>
      </c>
      <c r="B4189" s="1">
        <v>44404.929398148146</v>
      </c>
      <c r="C4189" s="1">
        <v>44404.930312500001</v>
      </c>
      <c r="D4189">
        <v>1.3156166076660201</v>
      </c>
      <c r="E4189">
        <v>0</v>
      </c>
      <c r="F4189">
        <v>331</v>
      </c>
      <c r="G4189" t="s">
        <v>43</v>
      </c>
      <c r="H4189" t="s">
        <v>32</v>
      </c>
      <c r="I4189">
        <f>tbl_Fact[[#This Row],[Duration]] / 60</f>
        <v>2.1926943461100336E-2</v>
      </c>
      <c r="J4189">
        <f>IF(OR(G4189="Run Time", G4189="CC (Changeover Cleaning)"), I4189, 0)</f>
        <v>2.1926943461100336E-2</v>
      </c>
      <c r="K4189">
        <f>IF(G4189&lt;&gt;"PM (Maintenance)", I4189, 0)</f>
        <v>2.1926943461100336E-2</v>
      </c>
      <c r="L4189" s="5">
        <f>MAX(tbl_Fact[[#This Row],[TotalBiscuitsMade]],tbl_Fact[[#This Row],[GoodMadeBiscuits]])</f>
        <v>331</v>
      </c>
      <c r="M4189" s="5">
        <f>IF(tbl_Fact[[#This Row],[Operating_Hours]]&gt;0,tbl_Fact[[#This Row],[Operating_Hours]]*51840,0)</f>
        <v>1136.6927490234414</v>
      </c>
    </row>
    <row r="4190" spans="1:13" hidden="1" x14ac:dyDescent="0.2">
      <c r="A4190" t="s">
        <v>14</v>
      </c>
      <c r="B4190" s="1">
        <v>44404.930312500001</v>
      </c>
      <c r="C4190" s="1">
        <v>44404.930347222224</v>
      </c>
      <c r="D4190">
        <v>4.4766601175069802E-2</v>
      </c>
      <c r="E4190">
        <v>0</v>
      </c>
      <c r="F4190">
        <v>68</v>
      </c>
      <c r="G4190" t="s">
        <v>44</v>
      </c>
      <c r="H4190" t="s">
        <v>32</v>
      </c>
      <c r="I4190">
        <f>tbl_Fact[[#This Row],[Duration]] / 60</f>
        <v>7.461100195844967E-4</v>
      </c>
      <c r="J4190">
        <f>IF(OR(G4190="Run Time", G4190="CC (Changeover Cleaning)"), I4190, 0)</f>
        <v>0</v>
      </c>
      <c r="K4190">
        <f>IF(G4190&lt;&gt;"PM (Maintenance)", I4190, 0)</f>
        <v>7.461100195844967E-4</v>
      </c>
      <c r="L4190" s="5">
        <f>MAX(tbl_Fact[[#This Row],[TotalBiscuitsMade]],tbl_Fact[[#This Row],[GoodMadeBiscuits]])</f>
        <v>68</v>
      </c>
      <c r="M4190" s="5">
        <f>IF(tbl_Fact[[#This Row],[Operating_Hours]]&gt;0,tbl_Fact[[#This Row],[Operating_Hours]]*51840,0)</f>
        <v>0</v>
      </c>
    </row>
    <row r="4191" spans="1:13" hidden="1" x14ac:dyDescent="0.2">
      <c r="A4191" t="s">
        <v>14</v>
      </c>
      <c r="B4191" s="1">
        <v>44404.930347222224</v>
      </c>
      <c r="C4191" s="1">
        <v>44404.931111111109</v>
      </c>
      <c r="D4191">
        <v>1.1004500389099099</v>
      </c>
      <c r="E4191">
        <v>0</v>
      </c>
      <c r="F4191">
        <v>499</v>
      </c>
      <c r="G4191" t="s">
        <v>43</v>
      </c>
      <c r="H4191" t="s">
        <v>32</v>
      </c>
      <c r="I4191">
        <f>tbl_Fact[[#This Row],[Duration]] / 60</f>
        <v>1.8340833981831832E-2</v>
      </c>
      <c r="J4191">
        <f>IF(OR(G4191="Run Time", G4191="CC (Changeover Cleaning)"), I4191, 0)</f>
        <v>1.8340833981831832E-2</v>
      </c>
      <c r="K4191">
        <f>IF(G4191&lt;&gt;"PM (Maintenance)", I4191, 0)</f>
        <v>1.8340833981831832E-2</v>
      </c>
      <c r="L4191" s="5">
        <f>MAX(tbl_Fact[[#This Row],[TotalBiscuitsMade]],tbl_Fact[[#This Row],[GoodMadeBiscuits]])</f>
        <v>499</v>
      </c>
      <c r="M4191" s="5">
        <f>IF(tbl_Fact[[#This Row],[Operating_Hours]]&gt;0,tbl_Fact[[#This Row],[Operating_Hours]]*51840,0)</f>
        <v>950.78883361816213</v>
      </c>
    </row>
    <row r="4192" spans="1:13" hidden="1" x14ac:dyDescent="0.2">
      <c r="A4192" t="s">
        <v>14</v>
      </c>
      <c r="B4192" s="1">
        <v>44404.931111111109</v>
      </c>
      <c r="C4192" s="1">
        <v>44404.931342592594</v>
      </c>
      <c r="D4192">
        <v>0.33495000004768399</v>
      </c>
      <c r="E4192">
        <v>0</v>
      </c>
      <c r="F4192">
        <v>177</v>
      </c>
      <c r="G4192" t="s">
        <v>44</v>
      </c>
      <c r="H4192" t="s">
        <v>32</v>
      </c>
      <c r="I4192">
        <f>tbl_Fact[[#This Row],[Duration]] / 60</f>
        <v>5.582500000794733E-3</v>
      </c>
      <c r="J4192">
        <f>IF(OR(G4192="Run Time", G4192="CC (Changeover Cleaning)"), I4192, 0)</f>
        <v>0</v>
      </c>
      <c r="K4192">
        <f>IF(G4192&lt;&gt;"PM (Maintenance)", I4192, 0)</f>
        <v>5.582500000794733E-3</v>
      </c>
      <c r="L4192" s="5">
        <f>MAX(tbl_Fact[[#This Row],[TotalBiscuitsMade]],tbl_Fact[[#This Row],[GoodMadeBiscuits]])</f>
        <v>177</v>
      </c>
      <c r="M4192" s="5">
        <f>IF(tbl_Fact[[#This Row],[Operating_Hours]]&gt;0,tbl_Fact[[#This Row],[Operating_Hours]]*51840,0)</f>
        <v>0</v>
      </c>
    </row>
    <row r="4193" spans="1:13" hidden="1" x14ac:dyDescent="0.2">
      <c r="A4193" t="s">
        <v>14</v>
      </c>
      <c r="B4193" s="1">
        <v>44404.931342592594</v>
      </c>
      <c r="C4193" s="1">
        <v>44404.931747685187</v>
      </c>
      <c r="D4193">
        <v>0.58604997396469105</v>
      </c>
      <c r="E4193">
        <v>0</v>
      </c>
      <c r="F4193">
        <v>12</v>
      </c>
      <c r="G4193" t="s">
        <v>43</v>
      </c>
      <c r="H4193" t="s">
        <v>32</v>
      </c>
      <c r="I4193">
        <f>tbl_Fact[[#This Row],[Duration]] / 60</f>
        <v>9.767499566078185E-3</v>
      </c>
      <c r="J4193">
        <f>IF(OR(G4193="Run Time", G4193="CC (Changeover Cleaning)"), I4193, 0)</f>
        <v>9.767499566078185E-3</v>
      </c>
      <c r="K4193">
        <f>IF(G4193&lt;&gt;"PM (Maintenance)", I4193, 0)</f>
        <v>9.767499566078185E-3</v>
      </c>
      <c r="L4193" s="5">
        <f>MAX(tbl_Fact[[#This Row],[TotalBiscuitsMade]],tbl_Fact[[#This Row],[GoodMadeBiscuits]])</f>
        <v>12</v>
      </c>
      <c r="M4193" s="5">
        <f>IF(tbl_Fact[[#This Row],[Operating_Hours]]&gt;0,tbl_Fact[[#This Row],[Operating_Hours]]*51840,0)</f>
        <v>506.34717750549311</v>
      </c>
    </row>
    <row r="4194" spans="1:13" hidden="1" x14ac:dyDescent="0.2">
      <c r="A4194" t="s">
        <v>14</v>
      </c>
      <c r="B4194" s="1">
        <v>44404.931747685187</v>
      </c>
      <c r="C4194" s="1">
        <v>44404.931759259256</v>
      </c>
      <c r="D4194">
        <v>2.3166600614786099E-2</v>
      </c>
      <c r="E4194">
        <v>0</v>
      </c>
      <c r="F4194">
        <v>277</v>
      </c>
      <c r="G4194" t="s">
        <v>44</v>
      </c>
      <c r="H4194" t="s">
        <v>32</v>
      </c>
      <c r="I4194">
        <f>tbl_Fact[[#This Row],[Duration]] / 60</f>
        <v>3.86110010246435E-4</v>
      </c>
      <c r="J4194">
        <f>IF(OR(G4194="Run Time", G4194="CC (Changeover Cleaning)"), I4194, 0)</f>
        <v>0</v>
      </c>
      <c r="K4194">
        <f>IF(G4194&lt;&gt;"PM (Maintenance)", I4194, 0)</f>
        <v>3.86110010246435E-4</v>
      </c>
      <c r="L4194" s="5">
        <f>MAX(tbl_Fact[[#This Row],[TotalBiscuitsMade]],tbl_Fact[[#This Row],[GoodMadeBiscuits]])</f>
        <v>277</v>
      </c>
      <c r="M4194" s="5">
        <f>IF(tbl_Fact[[#This Row],[Operating_Hours]]&gt;0,tbl_Fact[[#This Row],[Operating_Hours]]*51840,0)</f>
        <v>0</v>
      </c>
    </row>
    <row r="4195" spans="1:13" hidden="1" x14ac:dyDescent="0.2">
      <c r="A4195" t="s">
        <v>14</v>
      </c>
      <c r="B4195" s="1">
        <v>44404.931759259256</v>
      </c>
      <c r="C4195" s="1">
        <v>44404.932083333333</v>
      </c>
      <c r="D4195">
        <v>0.45033329725265497</v>
      </c>
      <c r="E4195">
        <v>0</v>
      </c>
      <c r="F4195">
        <v>140</v>
      </c>
      <c r="G4195" t="s">
        <v>43</v>
      </c>
      <c r="H4195" t="s">
        <v>32</v>
      </c>
      <c r="I4195">
        <f>tbl_Fact[[#This Row],[Duration]] / 60</f>
        <v>7.5055549542109162E-3</v>
      </c>
      <c r="J4195">
        <f>IF(OR(G4195="Run Time", G4195="CC (Changeover Cleaning)"), I4195, 0)</f>
        <v>7.5055549542109162E-3</v>
      </c>
      <c r="K4195">
        <f>IF(G4195&lt;&gt;"PM (Maintenance)", I4195, 0)</f>
        <v>7.5055549542109162E-3</v>
      </c>
      <c r="L4195" s="5">
        <f>MAX(tbl_Fact[[#This Row],[TotalBiscuitsMade]],tbl_Fact[[#This Row],[GoodMadeBiscuits]])</f>
        <v>140</v>
      </c>
      <c r="M4195" s="5">
        <f>IF(tbl_Fact[[#This Row],[Operating_Hours]]&gt;0,tbl_Fact[[#This Row],[Operating_Hours]]*51840,0)</f>
        <v>389.08796882629389</v>
      </c>
    </row>
    <row r="4196" spans="1:13" hidden="1" x14ac:dyDescent="0.2">
      <c r="A4196" t="s">
        <v>14</v>
      </c>
      <c r="B4196" s="1">
        <v>44404.932083333333</v>
      </c>
      <c r="C4196" s="1">
        <v>44404.93476851852</v>
      </c>
      <c r="D4196">
        <v>3.8811666965484601</v>
      </c>
      <c r="E4196">
        <v>0</v>
      </c>
      <c r="F4196">
        <v>482</v>
      </c>
      <c r="G4196" t="s">
        <v>44</v>
      </c>
      <c r="H4196" t="s">
        <v>32</v>
      </c>
      <c r="I4196">
        <f>tbl_Fact[[#This Row],[Duration]] / 60</f>
        <v>6.4686111609141006E-2</v>
      </c>
      <c r="J4196">
        <f>IF(OR(G4196="Run Time", G4196="CC (Changeover Cleaning)"), I4196, 0)</f>
        <v>0</v>
      </c>
      <c r="K4196">
        <f>IF(G4196&lt;&gt;"PM (Maintenance)", I4196, 0)</f>
        <v>6.4686111609141006E-2</v>
      </c>
      <c r="L4196" s="5">
        <f>MAX(tbl_Fact[[#This Row],[TotalBiscuitsMade]],tbl_Fact[[#This Row],[GoodMadeBiscuits]])</f>
        <v>482</v>
      </c>
      <c r="M4196" s="5">
        <f>IF(tbl_Fact[[#This Row],[Operating_Hours]]&gt;0,tbl_Fact[[#This Row],[Operating_Hours]]*51840,0)</f>
        <v>0</v>
      </c>
    </row>
    <row r="4197" spans="1:13" hidden="1" x14ac:dyDescent="0.2">
      <c r="A4197" t="s">
        <v>5</v>
      </c>
      <c r="B4197" s="1">
        <v>44404.933368055557</v>
      </c>
      <c r="C4197" s="1">
        <v>44404.933819444443</v>
      </c>
      <c r="D4197">
        <v>0.64999997615814198</v>
      </c>
      <c r="E4197">
        <v>73115</v>
      </c>
      <c r="F4197">
        <v>73424</v>
      </c>
      <c r="G4197" t="s">
        <v>43</v>
      </c>
      <c r="H4197" t="s">
        <v>3</v>
      </c>
      <c r="I4197">
        <f>tbl_Fact[[#This Row],[Duration]] / 60</f>
        <v>1.0833332935969033E-2</v>
      </c>
      <c r="J4197">
        <f>IF(OR(G4197="Run Time", G4197="CC (Changeover Cleaning)"), I4197, 0)</f>
        <v>1.0833332935969033E-2</v>
      </c>
      <c r="K4197">
        <f>IF(G4197&lt;&gt;"PM (Maintenance)", I4197, 0)</f>
        <v>1.0833332935969033E-2</v>
      </c>
      <c r="L4197" s="5">
        <f>MAX(tbl_Fact[[#This Row],[TotalBiscuitsMade]],tbl_Fact[[#This Row],[GoodMadeBiscuits]])</f>
        <v>73424</v>
      </c>
      <c r="M4197" s="5">
        <f>IF(tbl_Fact[[#This Row],[Operating_Hours]]&gt;0,tbl_Fact[[#This Row],[Operating_Hours]]*51840,0)</f>
        <v>561.59997940063465</v>
      </c>
    </row>
    <row r="4198" spans="1:13" hidden="1" x14ac:dyDescent="0.2">
      <c r="A4198" t="s">
        <v>5</v>
      </c>
      <c r="B4198" s="1">
        <v>44404.933819444443</v>
      </c>
      <c r="C4198" s="1">
        <v>44404.938252314816</v>
      </c>
      <c r="D4198">
        <v>6.3833332061767596</v>
      </c>
      <c r="E4198">
        <v>77027</v>
      </c>
      <c r="F4198">
        <v>77622</v>
      </c>
      <c r="G4198" t="s">
        <v>44</v>
      </c>
      <c r="H4198" t="s">
        <v>3</v>
      </c>
      <c r="I4198">
        <f>tbl_Fact[[#This Row],[Duration]] / 60</f>
        <v>0.10638888676961265</v>
      </c>
      <c r="J4198">
        <f>IF(OR(G4198="Run Time", G4198="CC (Changeover Cleaning)"), I4198, 0)</f>
        <v>0</v>
      </c>
      <c r="K4198">
        <f>IF(G4198&lt;&gt;"PM (Maintenance)", I4198, 0)</f>
        <v>0.10638888676961265</v>
      </c>
      <c r="L4198" s="5">
        <f>MAX(tbl_Fact[[#This Row],[TotalBiscuitsMade]],tbl_Fact[[#This Row],[GoodMadeBiscuits]])</f>
        <v>77622</v>
      </c>
      <c r="M4198" s="5">
        <f>IF(tbl_Fact[[#This Row],[Operating_Hours]]&gt;0,tbl_Fact[[#This Row],[Operating_Hours]]*51840,0)</f>
        <v>0</v>
      </c>
    </row>
    <row r="4199" spans="1:13" hidden="1" x14ac:dyDescent="0.2">
      <c r="A4199" t="s">
        <v>14</v>
      </c>
      <c r="B4199" s="1">
        <v>44404.93476851852</v>
      </c>
      <c r="C4199" s="1">
        <v>44404.96334490741</v>
      </c>
      <c r="D4199">
        <v>41.137882232666001</v>
      </c>
      <c r="E4199">
        <v>0</v>
      </c>
      <c r="F4199">
        <v>143</v>
      </c>
      <c r="G4199" t="s">
        <v>43</v>
      </c>
      <c r="H4199" t="s">
        <v>33</v>
      </c>
      <c r="I4199">
        <f>tbl_Fact[[#This Row],[Duration]] / 60</f>
        <v>0.68563137054443335</v>
      </c>
      <c r="J4199">
        <f>IF(OR(G4199="Run Time", G4199="CC (Changeover Cleaning)"), I4199, 0)</f>
        <v>0.68563137054443335</v>
      </c>
      <c r="K4199">
        <f>IF(G4199&lt;&gt;"PM (Maintenance)", I4199, 0)</f>
        <v>0.68563137054443335</v>
      </c>
      <c r="L4199" s="5">
        <f>MAX(tbl_Fact[[#This Row],[TotalBiscuitsMade]],tbl_Fact[[#This Row],[GoodMadeBiscuits]])</f>
        <v>143</v>
      </c>
      <c r="M4199" s="5">
        <f>IF(tbl_Fact[[#This Row],[Operating_Hours]]&gt;0,tbl_Fact[[#This Row],[Operating_Hours]]*51840,0)</f>
        <v>35543.130249023423</v>
      </c>
    </row>
    <row r="4200" spans="1:13" hidden="1" x14ac:dyDescent="0.2">
      <c r="A4200" t="s">
        <v>5</v>
      </c>
      <c r="B4200" s="1">
        <v>44404.938252314816</v>
      </c>
      <c r="C4200" s="1">
        <v>44404.938356481478</v>
      </c>
      <c r="D4200">
        <v>0.15000000596046401</v>
      </c>
      <c r="E4200">
        <v>76943</v>
      </c>
      <c r="F4200">
        <v>77421</v>
      </c>
      <c r="G4200" t="s">
        <v>43</v>
      </c>
      <c r="H4200" t="s">
        <v>3</v>
      </c>
      <c r="I4200">
        <f>tbl_Fact[[#This Row],[Duration]] / 60</f>
        <v>2.5000000993410667E-3</v>
      </c>
      <c r="J4200">
        <f>IF(OR(G4200="Run Time", G4200="CC (Changeover Cleaning)"), I4200, 0)</f>
        <v>2.5000000993410667E-3</v>
      </c>
      <c r="K4200">
        <f>IF(G4200&lt;&gt;"PM (Maintenance)", I4200, 0)</f>
        <v>2.5000000993410667E-3</v>
      </c>
      <c r="L4200" s="5">
        <f>MAX(tbl_Fact[[#This Row],[TotalBiscuitsMade]],tbl_Fact[[#This Row],[GoodMadeBiscuits]])</f>
        <v>77421</v>
      </c>
      <c r="M4200" s="5">
        <f>IF(tbl_Fact[[#This Row],[Operating_Hours]]&gt;0,tbl_Fact[[#This Row],[Operating_Hours]]*51840,0)</f>
        <v>129.60000514984088</v>
      </c>
    </row>
    <row r="4201" spans="1:13" hidden="1" x14ac:dyDescent="0.2">
      <c r="A4201" t="s">
        <v>5</v>
      </c>
      <c r="B4201" s="1">
        <v>44404.938356481478</v>
      </c>
      <c r="C4201" s="1">
        <v>44404.941331018519</v>
      </c>
      <c r="D4201">
        <v>4.2833333015441903</v>
      </c>
      <c r="E4201">
        <v>79900</v>
      </c>
      <c r="F4201">
        <v>80498</v>
      </c>
      <c r="G4201" t="s">
        <v>44</v>
      </c>
      <c r="H4201" t="s">
        <v>3</v>
      </c>
      <c r="I4201">
        <f>tbl_Fact[[#This Row],[Duration]] / 60</f>
        <v>7.1388888359069841E-2</v>
      </c>
      <c r="J4201">
        <f>IF(OR(G4201="Run Time", G4201="CC (Changeover Cleaning)"), I4201, 0)</f>
        <v>0</v>
      </c>
      <c r="K4201">
        <f>IF(G4201&lt;&gt;"PM (Maintenance)", I4201, 0)</f>
        <v>7.1388888359069841E-2</v>
      </c>
      <c r="L4201" s="5">
        <f>MAX(tbl_Fact[[#This Row],[TotalBiscuitsMade]],tbl_Fact[[#This Row],[GoodMadeBiscuits]])</f>
        <v>80498</v>
      </c>
      <c r="M4201" s="5">
        <f>IF(tbl_Fact[[#This Row],[Operating_Hours]]&gt;0,tbl_Fact[[#This Row],[Operating_Hours]]*51840,0)</f>
        <v>0</v>
      </c>
    </row>
    <row r="4202" spans="1:13" hidden="1" x14ac:dyDescent="0.2">
      <c r="A4202" t="s">
        <v>13</v>
      </c>
      <c r="B4202" s="1">
        <v>44404.938599537039</v>
      </c>
      <c r="C4202" s="1">
        <v>44404.938761574071</v>
      </c>
      <c r="D4202">
        <v>0.22133329510688801</v>
      </c>
      <c r="E4202">
        <v>0</v>
      </c>
      <c r="F4202">
        <v>468</v>
      </c>
      <c r="G4202" t="s">
        <v>43</v>
      </c>
      <c r="H4202" t="s">
        <v>33</v>
      </c>
      <c r="I4202">
        <f>tbl_Fact[[#This Row],[Duration]] / 60</f>
        <v>3.6888882517814667E-3</v>
      </c>
      <c r="J4202">
        <f>IF(OR(G4202="Run Time", G4202="CC (Changeover Cleaning)"), I4202, 0)</f>
        <v>3.6888882517814667E-3</v>
      </c>
      <c r="K4202">
        <f>IF(G4202&lt;&gt;"PM (Maintenance)", I4202, 0)</f>
        <v>3.6888882517814667E-3</v>
      </c>
      <c r="L4202" s="5">
        <f>MAX(tbl_Fact[[#This Row],[TotalBiscuitsMade]],tbl_Fact[[#This Row],[GoodMadeBiscuits]])</f>
        <v>468</v>
      </c>
      <c r="M4202" s="5">
        <f>IF(tbl_Fact[[#This Row],[Operating_Hours]]&gt;0,tbl_Fact[[#This Row],[Operating_Hours]]*51840,0)</f>
        <v>191.23196697235124</v>
      </c>
    </row>
    <row r="4203" spans="1:13" hidden="1" x14ac:dyDescent="0.2">
      <c r="A4203" t="s">
        <v>13</v>
      </c>
      <c r="B4203" s="1">
        <v>44404.938761574071</v>
      </c>
      <c r="C4203" s="1">
        <v>44405.042800925927</v>
      </c>
      <c r="D4203">
        <v>149.83290100097699</v>
      </c>
      <c r="E4203">
        <v>0</v>
      </c>
      <c r="F4203">
        <v>245</v>
      </c>
      <c r="G4203" t="s">
        <v>44</v>
      </c>
      <c r="H4203" t="s">
        <v>33</v>
      </c>
      <c r="I4203">
        <f>tbl_Fact[[#This Row],[Duration]] / 60</f>
        <v>2.4972150166829499</v>
      </c>
      <c r="J4203">
        <f>IF(OR(G4203="Run Time", G4203="CC (Changeover Cleaning)"), I4203, 0)</f>
        <v>0</v>
      </c>
      <c r="K4203">
        <f>IF(G4203&lt;&gt;"PM (Maintenance)", I4203, 0)</f>
        <v>2.4972150166829499</v>
      </c>
      <c r="L4203" s="5">
        <f>MAX(tbl_Fact[[#This Row],[TotalBiscuitsMade]],tbl_Fact[[#This Row],[GoodMadeBiscuits]])</f>
        <v>245</v>
      </c>
      <c r="M4203" s="5">
        <f>IF(tbl_Fact[[#This Row],[Operating_Hours]]&gt;0,tbl_Fact[[#This Row],[Operating_Hours]]*51840,0)</f>
        <v>0</v>
      </c>
    </row>
    <row r="4204" spans="1:13" hidden="1" x14ac:dyDescent="0.2">
      <c r="A4204" t="s">
        <v>5</v>
      </c>
      <c r="B4204" s="1">
        <v>44404.941331018519</v>
      </c>
      <c r="C4204" s="1">
        <v>44404.946388888886</v>
      </c>
      <c r="D4204">
        <v>7.2833333015441903</v>
      </c>
      <c r="E4204">
        <v>79869</v>
      </c>
      <c r="F4204">
        <v>80302</v>
      </c>
      <c r="G4204" t="s">
        <v>43</v>
      </c>
      <c r="H4204" t="s">
        <v>3</v>
      </c>
      <c r="I4204">
        <f>tbl_Fact[[#This Row],[Duration]] / 60</f>
        <v>0.12138888835906984</v>
      </c>
      <c r="J4204">
        <f>IF(OR(G4204="Run Time", G4204="CC (Changeover Cleaning)"), I4204, 0)</f>
        <v>0.12138888835906984</v>
      </c>
      <c r="K4204">
        <f>IF(G4204&lt;&gt;"PM (Maintenance)", I4204, 0)</f>
        <v>0.12138888835906984</v>
      </c>
      <c r="L4204" s="5">
        <f>MAX(tbl_Fact[[#This Row],[TotalBiscuitsMade]],tbl_Fact[[#This Row],[GoodMadeBiscuits]])</f>
        <v>80302</v>
      </c>
      <c r="M4204" s="5">
        <f>IF(tbl_Fact[[#This Row],[Operating_Hours]]&gt;0,tbl_Fact[[#This Row],[Operating_Hours]]*51840,0)</f>
        <v>6292.7999725341806</v>
      </c>
    </row>
    <row r="4205" spans="1:13" hidden="1" x14ac:dyDescent="0.2">
      <c r="A4205" t="s">
        <v>11</v>
      </c>
      <c r="B4205" s="1">
        <v>44404.945370370369</v>
      </c>
      <c r="C4205" s="1">
        <v>44404.946226851855</v>
      </c>
      <c r="D4205">
        <v>1.24160003662109</v>
      </c>
      <c r="E4205">
        <v>0</v>
      </c>
      <c r="F4205">
        <v>305</v>
      </c>
      <c r="G4205" t="s">
        <v>43</v>
      </c>
      <c r="H4205" t="s">
        <v>3</v>
      </c>
      <c r="I4205">
        <f>tbl_Fact[[#This Row],[Duration]] / 60</f>
        <v>2.0693333943684833E-2</v>
      </c>
      <c r="J4205">
        <f>IF(OR(G4205="Run Time", G4205="CC (Changeover Cleaning)"), I4205, 0)</f>
        <v>2.0693333943684833E-2</v>
      </c>
      <c r="K4205">
        <f>IF(G4205&lt;&gt;"PM (Maintenance)", I4205, 0)</f>
        <v>2.0693333943684833E-2</v>
      </c>
      <c r="L4205" s="5">
        <f>MAX(tbl_Fact[[#This Row],[TotalBiscuitsMade]],tbl_Fact[[#This Row],[GoodMadeBiscuits]])</f>
        <v>305</v>
      </c>
      <c r="M4205" s="5">
        <f>IF(tbl_Fact[[#This Row],[Operating_Hours]]&gt;0,tbl_Fact[[#This Row],[Operating_Hours]]*51840,0)</f>
        <v>1072.7424316406218</v>
      </c>
    </row>
    <row r="4206" spans="1:13" hidden="1" x14ac:dyDescent="0.2">
      <c r="A4206" t="s">
        <v>11</v>
      </c>
      <c r="B4206" s="1">
        <v>44404.946226851855</v>
      </c>
      <c r="C4206" s="1">
        <v>44405.117002314815</v>
      </c>
      <c r="D4206">
        <v>245.91162109375</v>
      </c>
      <c r="E4206">
        <v>0</v>
      </c>
      <c r="F4206">
        <v>479</v>
      </c>
      <c r="G4206" t="s">
        <v>44</v>
      </c>
      <c r="H4206" t="s">
        <v>3</v>
      </c>
      <c r="I4206">
        <f>tbl_Fact[[#This Row],[Duration]] / 60</f>
        <v>4.0985270182291664</v>
      </c>
      <c r="J4206">
        <f>IF(OR(G4206="Run Time", G4206="CC (Changeover Cleaning)"), I4206, 0)</f>
        <v>0</v>
      </c>
      <c r="K4206">
        <f>IF(G4206&lt;&gt;"PM (Maintenance)", I4206, 0)</f>
        <v>4.0985270182291664</v>
      </c>
      <c r="L4206" s="5">
        <f>MAX(tbl_Fact[[#This Row],[TotalBiscuitsMade]],tbl_Fact[[#This Row],[GoodMadeBiscuits]])</f>
        <v>479</v>
      </c>
      <c r="M4206" s="5">
        <f>IF(tbl_Fact[[#This Row],[Operating_Hours]]&gt;0,tbl_Fact[[#This Row],[Operating_Hours]]*51840,0)</f>
        <v>0</v>
      </c>
    </row>
    <row r="4207" spans="1:13" hidden="1" x14ac:dyDescent="0.2">
      <c r="A4207" t="s">
        <v>5</v>
      </c>
      <c r="B4207" s="1">
        <v>44404.946388888886</v>
      </c>
      <c r="C4207" s="1">
        <v>44404.958865740744</v>
      </c>
      <c r="D4207">
        <v>17.966667175293001</v>
      </c>
      <c r="E4207">
        <v>92165</v>
      </c>
      <c r="F4207">
        <v>92301</v>
      </c>
      <c r="G4207" t="s">
        <v>44</v>
      </c>
      <c r="H4207" t="s">
        <v>3</v>
      </c>
      <c r="I4207">
        <f>tbl_Fact[[#This Row],[Duration]] / 60</f>
        <v>0.29944445292155003</v>
      </c>
      <c r="J4207">
        <f>IF(OR(G4207="Run Time", G4207="CC (Changeover Cleaning)"), I4207, 0)</f>
        <v>0</v>
      </c>
      <c r="K4207">
        <f>IF(G4207&lt;&gt;"PM (Maintenance)", I4207, 0)</f>
        <v>0.29944445292155003</v>
      </c>
      <c r="L4207" s="5">
        <f>MAX(tbl_Fact[[#This Row],[TotalBiscuitsMade]],tbl_Fact[[#This Row],[GoodMadeBiscuits]])</f>
        <v>92301</v>
      </c>
      <c r="M4207" s="5">
        <f>IF(tbl_Fact[[#This Row],[Operating_Hours]]&gt;0,tbl_Fact[[#This Row],[Operating_Hours]]*51840,0)</f>
        <v>0</v>
      </c>
    </row>
    <row r="4208" spans="1:13" hidden="1" x14ac:dyDescent="0.2">
      <c r="A4208" t="s">
        <v>12</v>
      </c>
      <c r="B4208" s="1">
        <v>44404.956446759257</v>
      </c>
      <c r="C4208" s="1">
        <v>44404.963402777779</v>
      </c>
      <c r="D4208">
        <v>10.005332946777299</v>
      </c>
      <c r="E4208">
        <v>0</v>
      </c>
      <c r="F4208">
        <v>408</v>
      </c>
      <c r="G4208" t="s">
        <v>44</v>
      </c>
      <c r="H4208" t="s">
        <v>33</v>
      </c>
      <c r="I4208">
        <f>tbl_Fact[[#This Row],[Duration]] / 60</f>
        <v>0.16675554911295498</v>
      </c>
      <c r="J4208">
        <f>IF(OR(G4208="Run Time", G4208="CC (Changeover Cleaning)"), I4208, 0)</f>
        <v>0</v>
      </c>
      <c r="K4208">
        <f>IF(G4208&lt;&gt;"PM (Maintenance)", I4208, 0)</f>
        <v>0.16675554911295498</v>
      </c>
      <c r="L4208" s="5">
        <f>MAX(tbl_Fact[[#This Row],[TotalBiscuitsMade]],tbl_Fact[[#This Row],[GoodMadeBiscuits]])</f>
        <v>408</v>
      </c>
      <c r="M4208" s="5">
        <f>IF(tbl_Fact[[#This Row],[Operating_Hours]]&gt;0,tbl_Fact[[#This Row],[Operating_Hours]]*51840,0)</f>
        <v>0</v>
      </c>
    </row>
    <row r="4209" spans="1:13" hidden="1" x14ac:dyDescent="0.2">
      <c r="A4209" t="s">
        <v>5</v>
      </c>
      <c r="B4209" s="1">
        <v>44404.958865740744</v>
      </c>
      <c r="C4209" s="1">
        <v>44404.959907407407</v>
      </c>
      <c r="D4209">
        <v>1.5</v>
      </c>
      <c r="E4209">
        <v>91845</v>
      </c>
      <c r="F4209">
        <v>92372</v>
      </c>
      <c r="G4209" t="s">
        <v>43</v>
      </c>
      <c r="H4209" t="s">
        <v>3</v>
      </c>
      <c r="I4209">
        <f>tbl_Fact[[#This Row],[Duration]] / 60</f>
        <v>2.5000000000000001E-2</v>
      </c>
      <c r="J4209">
        <f>IF(OR(G4209="Run Time", G4209="CC (Changeover Cleaning)"), I4209, 0)</f>
        <v>2.5000000000000001E-2</v>
      </c>
      <c r="K4209">
        <f>IF(G4209&lt;&gt;"PM (Maintenance)", I4209, 0)</f>
        <v>2.5000000000000001E-2</v>
      </c>
      <c r="L4209" s="5">
        <f>MAX(tbl_Fact[[#This Row],[TotalBiscuitsMade]],tbl_Fact[[#This Row],[GoodMadeBiscuits]])</f>
        <v>92372</v>
      </c>
      <c r="M4209" s="5">
        <f>IF(tbl_Fact[[#This Row],[Operating_Hours]]&gt;0,tbl_Fact[[#This Row],[Operating_Hours]]*51840,0)</f>
        <v>1296</v>
      </c>
    </row>
    <row r="4210" spans="1:13" hidden="1" x14ac:dyDescent="0.2">
      <c r="A4210" t="s">
        <v>5</v>
      </c>
      <c r="B4210" s="1">
        <v>44404.959907407407</v>
      </c>
      <c r="C4210" s="1">
        <v>44404.959930555553</v>
      </c>
      <c r="D4210">
        <v>3.3333335071802098E-2</v>
      </c>
      <c r="E4210">
        <v>91906</v>
      </c>
      <c r="F4210">
        <v>92340</v>
      </c>
      <c r="G4210" t="s">
        <v>44</v>
      </c>
      <c r="H4210" t="s">
        <v>3</v>
      </c>
      <c r="I4210">
        <f>tbl_Fact[[#This Row],[Duration]] / 60</f>
        <v>5.5555558453003495E-4</v>
      </c>
      <c r="J4210">
        <f>IF(OR(G4210="Run Time", G4210="CC (Changeover Cleaning)"), I4210, 0)</f>
        <v>0</v>
      </c>
      <c r="K4210">
        <f>IF(G4210&lt;&gt;"PM (Maintenance)", I4210, 0)</f>
        <v>5.5555558453003495E-4</v>
      </c>
      <c r="L4210" s="5">
        <f>MAX(tbl_Fact[[#This Row],[TotalBiscuitsMade]],tbl_Fact[[#This Row],[GoodMadeBiscuits]])</f>
        <v>92340</v>
      </c>
      <c r="M4210" s="5">
        <f>IF(tbl_Fact[[#This Row],[Operating_Hours]]&gt;0,tbl_Fact[[#This Row],[Operating_Hours]]*51840,0)</f>
        <v>0</v>
      </c>
    </row>
    <row r="4211" spans="1:13" hidden="1" x14ac:dyDescent="0.2">
      <c r="A4211" t="s">
        <v>5</v>
      </c>
      <c r="B4211" s="1">
        <v>44404.959930555553</v>
      </c>
      <c r="C4211" s="1">
        <v>44404.961724537039</v>
      </c>
      <c r="D4211">
        <v>2.5833332538604701</v>
      </c>
      <c r="E4211">
        <v>91947</v>
      </c>
      <c r="F4211">
        <v>92702</v>
      </c>
      <c r="G4211" t="s">
        <v>43</v>
      </c>
      <c r="H4211" t="s">
        <v>3</v>
      </c>
      <c r="I4211">
        <f>tbl_Fact[[#This Row],[Duration]] / 60</f>
        <v>4.3055554231007834E-2</v>
      </c>
      <c r="J4211">
        <f>IF(OR(G4211="Run Time", G4211="CC (Changeover Cleaning)"), I4211, 0)</f>
        <v>4.3055554231007834E-2</v>
      </c>
      <c r="K4211">
        <f>IF(G4211&lt;&gt;"PM (Maintenance)", I4211, 0)</f>
        <v>4.3055554231007834E-2</v>
      </c>
      <c r="L4211" s="5">
        <f>MAX(tbl_Fact[[#This Row],[TotalBiscuitsMade]],tbl_Fact[[#This Row],[GoodMadeBiscuits]])</f>
        <v>92702</v>
      </c>
      <c r="M4211" s="5">
        <f>IF(tbl_Fact[[#This Row],[Operating_Hours]]&gt;0,tbl_Fact[[#This Row],[Operating_Hours]]*51840,0)</f>
        <v>2231.999931335446</v>
      </c>
    </row>
    <row r="4212" spans="1:13" hidden="1" x14ac:dyDescent="0.2">
      <c r="A4212" t="s">
        <v>5</v>
      </c>
      <c r="B4212" s="1">
        <v>44404.961724537039</v>
      </c>
      <c r="C4212" s="1">
        <v>44404.984282407408</v>
      </c>
      <c r="D4212">
        <v>32.483333587646499</v>
      </c>
      <c r="E4212">
        <v>114928</v>
      </c>
      <c r="F4212">
        <v>115454</v>
      </c>
      <c r="G4212" t="s">
        <v>44</v>
      </c>
      <c r="H4212" t="s">
        <v>3</v>
      </c>
      <c r="I4212">
        <f>tbl_Fact[[#This Row],[Duration]] / 60</f>
        <v>0.54138889312744165</v>
      </c>
      <c r="J4212">
        <f>IF(OR(G4212="Run Time", G4212="CC (Changeover Cleaning)"), I4212, 0)</f>
        <v>0</v>
      </c>
      <c r="K4212">
        <f>IF(G4212&lt;&gt;"PM (Maintenance)", I4212, 0)</f>
        <v>0.54138889312744165</v>
      </c>
      <c r="L4212" s="5">
        <f>MAX(tbl_Fact[[#This Row],[TotalBiscuitsMade]],tbl_Fact[[#This Row],[GoodMadeBiscuits]])</f>
        <v>115454</v>
      </c>
      <c r="M4212" s="5">
        <f>IF(tbl_Fact[[#This Row],[Operating_Hours]]&gt;0,tbl_Fact[[#This Row],[Operating_Hours]]*51840,0)</f>
        <v>0</v>
      </c>
    </row>
    <row r="4213" spans="1:13" hidden="1" x14ac:dyDescent="0.2">
      <c r="A4213" t="s">
        <v>14</v>
      </c>
      <c r="B4213" s="1">
        <v>44404.96334490741</v>
      </c>
      <c r="C4213" s="1">
        <v>44404.970486111109</v>
      </c>
      <c r="D4213">
        <v>10.2954998016357</v>
      </c>
      <c r="E4213">
        <v>0</v>
      </c>
      <c r="F4213">
        <v>239</v>
      </c>
      <c r="G4213" t="s">
        <v>44</v>
      </c>
      <c r="H4213" t="s">
        <v>33</v>
      </c>
      <c r="I4213">
        <f>tbl_Fact[[#This Row],[Duration]] / 60</f>
        <v>0.171591663360595</v>
      </c>
      <c r="J4213">
        <f>IF(OR(G4213="Run Time", G4213="CC (Changeover Cleaning)"), I4213, 0)</f>
        <v>0</v>
      </c>
      <c r="K4213">
        <f>IF(G4213&lt;&gt;"PM (Maintenance)", I4213, 0)</f>
        <v>0.171591663360595</v>
      </c>
      <c r="L4213" s="5">
        <f>MAX(tbl_Fact[[#This Row],[TotalBiscuitsMade]],tbl_Fact[[#This Row],[GoodMadeBiscuits]])</f>
        <v>239</v>
      </c>
      <c r="M4213" s="5">
        <f>IF(tbl_Fact[[#This Row],[Operating_Hours]]&gt;0,tbl_Fact[[#This Row],[Operating_Hours]]*51840,0)</f>
        <v>0</v>
      </c>
    </row>
    <row r="4214" spans="1:13" hidden="1" x14ac:dyDescent="0.2">
      <c r="A4214" t="s">
        <v>12</v>
      </c>
      <c r="B4214" s="1">
        <v>44404.963402777779</v>
      </c>
      <c r="C4214" s="1">
        <v>44404.963414351849</v>
      </c>
      <c r="D4214">
        <v>1.9833300262689601E-2</v>
      </c>
      <c r="E4214">
        <v>0</v>
      </c>
      <c r="F4214">
        <v>496</v>
      </c>
      <c r="G4214" t="s">
        <v>44</v>
      </c>
      <c r="H4214" t="s">
        <v>33</v>
      </c>
      <c r="I4214">
        <f>tbl_Fact[[#This Row],[Duration]] / 60</f>
        <v>3.3055500437816001E-4</v>
      </c>
      <c r="J4214">
        <f>IF(OR(G4214="Run Time", G4214="CC (Changeover Cleaning)"), I4214, 0)</f>
        <v>0</v>
      </c>
      <c r="K4214">
        <f>IF(G4214&lt;&gt;"PM (Maintenance)", I4214, 0)</f>
        <v>3.3055500437816001E-4</v>
      </c>
      <c r="L4214" s="5">
        <f>MAX(tbl_Fact[[#This Row],[TotalBiscuitsMade]],tbl_Fact[[#This Row],[GoodMadeBiscuits]])</f>
        <v>496</v>
      </c>
      <c r="M4214" s="5">
        <f>IF(tbl_Fact[[#This Row],[Operating_Hours]]&gt;0,tbl_Fact[[#This Row],[Operating_Hours]]*51840,0)</f>
        <v>0</v>
      </c>
    </row>
    <row r="4215" spans="1:13" hidden="1" x14ac:dyDescent="0.2">
      <c r="A4215" t="s">
        <v>12</v>
      </c>
      <c r="B4215" s="1">
        <v>44404.963414351849</v>
      </c>
      <c r="C4215" s="1">
        <v>44404.963437500002</v>
      </c>
      <c r="D4215">
        <v>3.5399999469518703E-2</v>
      </c>
      <c r="E4215">
        <v>0</v>
      </c>
      <c r="F4215">
        <v>349</v>
      </c>
      <c r="G4215" t="s">
        <v>43</v>
      </c>
      <c r="H4215" t="s">
        <v>33</v>
      </c>
      <c r="I4215">
        <f>tbl_Fact[[#This Row],[Duration]] / 60</f>
        <v>5.8999999115864508E-4</v>
      </c>
      <c r="J4215">
        <f>IF(OR(G4215="Run Time", G4215="CC (Changeover Cleaning)"), I4215, 0)</f>
        <v>5.8999999115864508E-4</v>
      </c>
      <c r="K4215">
        <f>IF(G4215&lt;&gt;"PM (Maintenance)", I4215, 0)</f>
        <v>5.8999999115864508E-4</v>
      </c>
      <c r="L4215" s="5">
        <f>MAX(tbl_Fact[[#This Row],[TotalBiscuitsMade]],tbl_Fact[[#This Row],[GoodMadeBiscuits]])</f>
        <v>349</v>
      </c>
      <c r="M4215" s="5">
        <f>IF(tbl_Fact[[#This Row],[Operating_Hours]]&gt;0,tbl_Fact[[#This Row],[Operating_Hours]]*51840,0)</f>
        <v>30.585599541664163</v>
      </c>
    </row>
    <row r="4216" spans="1:13" hidden="1" x14ac:dyDescent="0.2">
      <c r="A4216" t="s">
        <v>12</v>
      </c>
      <c r="B4216" s="1">
        <v>44404.963437500002</v>
      </c>
      <c r="C4216" s="1">
        <v>44404.963449074072</v>
      </c>
      <c r="D4216">
        <v>1.9266599789261801E-2</v>
      </c>
      <c r="E4216">
        <v>0</v>
      </c>
      <c r="F4216">
        <v>111</v>
      </c>
      <c r="G4216" t="s">
        <v>44</v>
      </c>
      <c r="H4216" t="s">
        <v>33</v>
      </c>
      <c r="I4216">
        <f>tbl_Fact[[#This Row],[Duration]] / 60</f>
        <v>3.211099964876967E-4</v>
      </c>
      <c r="J4216">
        <f>IF(OR(G4216="Run Time", G4216="CC (Changeover Cleaning)"), I4216, 0)</f>
        <v>0</v>
      </c>
      <c r="K4216">
        <f>IF(G4216&lt;&gt;"PM (Maintenance)", I4216, 0)</f>
        <v>3.211099964876967E-4</v>
      </c>
      <c r="L4216" s="5">
        <f>MAX(tbl_Fact[[#This Row],[TotalBiscuitsMade]],tbl_Fact[[#This Row],[GoodMadeBiscuits]])</f>
        <v>111</v>
      </c>
      <c r="M4216" s="5">
        <f>IF(tbl_Fact[[#This Row],[Operating_Hours]]&gt;0,tbl_Fact[[#This Row],[Operating_Hours]]*51840,0)</f>
        <v>0</v>
      </c>
    </row>
    <row r="4217" spans="1:13" hidden="1" x14ac:dyDescent="0.2">
      <c r="A4217" t="s">
        <v>12</v>
      </c>
      <c r="B4217" s="1">
        <v>44404.963449074072</v>
      </c>
      <c r="C4217" s="1">
        <v>44404.963530092595</v>
      </c>
      <c r="D4217">
        <v>0.11540000140667001</v>
      </c>
      <c r="E4217">
        <v>0</v>
      </c>
      <c r="F4217">
        <v>298</v>
      </c>
      <c r="G4217" t="s">
        <v>43</v>
      </c>
      <c r="H4217" t="s">
        <v>33</v>
      </c>
      <c r="I4217">
        <f>tbl_Fact[[#This Row],[Duration]] / 60</f>
        <v>1.9233333567778333E-3</v>
      </c>
      <c r="J4217">
        <f>IF(OR(G4217="Run Time", G4217="CC (Changeover Cleaning)"), I4217, 0)</f>
        <v>1.9233333567778333E-3</v>
      </c>
      <c r="K4217">
        <f>IF(G4217&lt;&gt;"PM (Maintenance)", I4217, 0)</f>
        <v>1.9233333567778333E-3</v>
      </c>
      <c r="L4217" s="5">
        <f>MAX(tbl_Fact[[#This Row],[TotalBiscuitsMade]],tbl_Fact[[#This Row],[GoodMadeBiscuits]])</f>
        <v>298</v>
      </c>
      <c r="M4217" s="5">
        <f>IF(tbl_Fact[[#This Row],[Operating_Hours]]&gt;0,tbl_Fact[[#This Row],[Operating_Hours]]*51840,0)</f>
        <v>99.705601215362876</v>
      </c>
    </row>
    <row r="4218" spans="1:13" hidden="1" x14ac:dyDescent="0.2">
      <c r="A4218" t="s">
        <v>12</v>
      </c>
      <c r="B4218" s="1">
        <v>44404.963530092595</v>
      </c>
      <c r="C4218" s="1">
        <v>44404.963541666664</v>
      </c>
      <c r="D4218">
        <v>1.53833003714681E-2</v>
      </c>
      <c r="E4218">
        <v>0</v>
      </c>
      <c r="F4218">
        <v>305</v>
      </c>
      <c r="G4218" t="s">
        <v>44</v>
      </c>
      <c r="H4218" t="s">
        <v>33</v>
      </c>
      <c r="I4218">
        <f>tbl_Fact[[#This Row],[Duration]] / 60</f>
        <v>2.5638833952446835E-4</v>
      </c>
      <c r="J4218">
        <f>IF(OR(G4218="Run Time", G4218="CC (Changeover Cleaning)"), I4218, 0)</f>
        <v>0</v>
      </c>
      <c r="K4218">
        <f>IF(G4218&lt;&gt;"PM (Maintenance)", I4218, 0)</f>
        <v>2.5638833952446835E-4</v>
      </c>
      <c r="L4218" s="5">
        <f>MAX(tbl_Fact[[#This Row],[TotalBiscuitsMade]],tbl_Fact[[#This Row],[GoodMadeBiscuits]])</f>
        <v>305</v>
      </c>
      <c r="M4218" s="5">
        <f>IF(tbl_Fact[[#This Row],[Operating_Hours]]&gt;0,tbl_Fact[[#This Row],[Operating_Hours]]*51840,0)</f>
        <v>0</v>
      </c>
    </row>
    <row r="4219" spans="1:13" hidden="1" x14ac:dyDescent="0.2">
      <c r="A4219" t="s">
        <v>12</v>
      </c>
      <c r="B4219" s="1">
        <v>44404.963541666664</v>
      </c>
      <c r="C4219" s="1">
        <v>44404.963564814818</v>
      </c>
      <c r="D4219">
        <v>3.4616600722074502E-2</v>
      </c>
      <c r="E4219">
        <v>0</v>
      </c>
      <c r="F4219">
        <v>462</v>
      </c>
      <c r="G4219" t="s">
        <v>43</v>
      </c>
      <c r="H4219" t="s">
        <v>33</v>
      </c>
      <c r="I4219">
        <f>tbl_Fact[[#This Row],[Duration]] / 60</f>
        <v>5.7694334536790833E-4</v>
      </c>
      <c r="J4219">
        <f>IF(OR(G4219="Run Time", G4219="CC (Changeover Cleaning)"), I4219, 0)</f>
        <v>5.7694334536790833E-4</v>
      </c>
      <c r="K4219">
        <f>IF(G4219&lt;&gt;"PM (Maintenance)", I4219, 0)</f>
        <v>5.7694334536790833E-4</v>
      </c>
      <c r="L4219" s="5">
        <f>MAX(tbl_Fact[[#This Row],[TotalBiscuitsMade]],tbl_Fact[[#This Row],[GoodMadeBiscuits]])</f>
        <v>462</v>
      </c>
      <c r="M4219" s="5">
        <f>IF(tbl_Fact[[#This Row],[Operating_Hours]]&gt;0,tbl_Fact[[#This Row],[Operating_Hours]]*51840,0)</f>
        <v>29.908743023872368</v>
      </c>
    </row>
    <row r="4220" spans="1:13" hidden="1" x14ac:dyDescent="0.2">
      <c r="A4220" t="s">
        <v>12</v>
      </c>
      <c r="B4220" s="1">
        <v>44404.963564814818</v>
      </c>
      <c r="C4220" s="1">
        <v>44404.963576388887</v>
      </c>
      <c r="D4220">
        <v>1.97666008025408E-2</v>
      </c>
      <c r="E4220">
        <v>0</v>
      </c>
      <c r="F4220">
        <v>363</v>
      </c>
      <c r="G4220" t="s">
        <v>44</v>
      </c>
      <c r="H4220" t="s">
        <v>33</v>
      </c>
      <c r="I4220">
        <f>tbl_Fact[[#This Row],[Duration]] / 60</f>
        <v>3.2944334670901334E-4</v>
      </c>
      <c r="J4220">
        <f>IF(OR(G4220="Run Time", G4220="CC (Changeover Cleaning)"), I4220, 0)</f>
        <v>0</v>
      </c>
      <c r="K4220">
        <f>IF(G4220&lt;&gt;"PM (Maintenance)", I4220, 0)</f>
        <v>3.2944334670901334E-4</v>
      </c>
      <c r="L4220" s="5">
        <f>MAX(tbl_Fact[[#This Row],[TotalBiscuitsMade]],tbl_Fact[[#This Row],[GoodMadeBiscuits]])</f>
        <v>363</v>
      </c>
      <c r="M4220" s="5">
        <f>IF(tbl_Fact[[#This Row],[Operating_Hours]]&gt;0,tbl_Fact[[#This Row],[Operating_Hours]]*51840,0)</f>
        <v>0</v>
      </c>
    </row>
    <row r="4221" spans="1:13" hidden="1" x14ac:dyDescent="0.2">
      <c r="A4221" t="s">
        <v>12</v>
      </c>
      <c r="B4221" s="1">
        <v>44404.963576388887</v>
      </c>
      <c r="C4221" s="1">
        <v>44404.963599537034</v>
      </c>
      <c r="D4221">
        <v>3.5166598856449099E-2</v>
      </c>
      <c r="E4221">
        <v>0</v>
      </c>
      <c r="F4221">
        <v>149</v>
      </c>
      <c r="G4221" t="s">
        <v>43</v>
      </c>
      <c r="H4221" t="s">
        <v>33</v>
      </c>
      <c r="I4221">
        <f>tbl_Fact[[#This Row],[Duration]] / 60</f>
        <v>5.8610998094081829E-4</v>
      </c>
      <c r="J4221">
        <f>IF(OR(G4221="Run Time", G4221="CC (Changeover Cleaning)"), I4221, 0)</f>
        <v>5.8610998094081829E-4</v>
      </c>
      <c r="K4221">
        <f>IF(G4221&lt;&gt;"PM (Maintenance)", I4221, 0)</f>
        <v>5.8610998094081829E-4</v>
      </c>
      <c r="L4221" s="5">
        <f>MAX(tbl_Fact[[#This Row],[TotalBiscuitsMade]],tbl_Fact[[#This Row],[GoodMadeBiscuits]])</f>
        <v>149</v>
      </c>
      <c r="M4221" s="5">
        <f>IF(tbl_Fact[[#This Row],[Operating_Hours]]&gt;0,tbl_Fact[[#This Row],[Operating_Hours]]*51840,0)</f>
        <v>30.383941411972021</v>
      </c>
    </row>
    <row r="4222" spans="1:13" hidden="1" x14ac:dyDescent="0.2">
      <c r="A4222" t="s">
        <v>12</v>
      </c>
      <c r="B4222" s="1">
        <v>44404.963599537034</v>
      </c>
      <c r="C4222" s="1">
        <v>44404.963622685187</v>
      </c>
      <c r="D4222">
        <v>1.9283300265669798E-2</v>
      </c>
      <c r="E4222">
        <v>0</v>
      </c>
      <c r="F4222">
        <v>144</v>
      </c>
      <c r="G4222" t="s">
        <v>44</v>
      </c>
      <c r="H4222" t="s">
        <v>33</v>
      </c>
      <c r="I4222">
        <f>tbl_Fact[[#This Row],[Duration]] / 60</f>
        <v>3.2138833776116331E-4</v>
      </c>
      <c r="J4222">
        <f>IF(OR(G4222="Run Time", G4222="CC (Changeover Cleaning)"), I4222, 0)</f>
        <v>0</v>
      </c>
      <c r="K4222">
        <f>IF(G4222&lt;&gt;"PM (Maintenance)", I4222, 0)</f>
        <v>3.2138833776116331E-4</v>
      </c>
      <c r="L4222" s="5">
        <f>MAX(tbl_Fact[[#This Row],[TotalBiscuitsMade]],tbl_Fact[[#This Row],[GoodMadeBiscuits]])</f>
        <v>144</v>
      </c>
      <c r="M4222" s="5">
        <f>IF(tbl_Fact[[#This Row],[Operating_Hours]]&gt;0,tbl_Fact[[#This Row],[Operating_Hours]]*51840,0)</f>
        <v>0</v>
      </c>
    </row>
    <row r="4223" spans="1:13" hidden="1" x14ac:dyDescent="0.2">
      <c r="A4223" t="s">
        <v>12</v>
      </c>
      <c r="B4223" s="1">
        <v>44404.963622685187</v>
      </c>
      <c r="C4223" s="1">
        <v>44404.963761574072</v>
      </c>
      <c r="D4223">
        <v>0.20604999363422399</v>
      </c>
      <c r="E4223">
        <v>0</v>
      </c>
      <c r="F4223">
        <v>334</v>
      </c>
      <c r="G4223" t="s">
        <v>43</v>
      </c>
      <c r="H4223" t="s">
        <v>33</v>
      </c>
      <c r="I4223">
        <f>tbl_Fact[[#This Row],[Duration]] / 60</f>
        <v>3.4341665605703998E-3</v>
      </c>
      <c r="J4223">
        <f>IF(OR(G4223="Run Time", G4223="CC (Changeover Cleaning)"), I4223, 0)</f>
        <v>3.4341665605703998E-3</v>
      </c>
      <c r="K4223">
        <f>IF(G4223&lt;&gt;"PM (Maintenance)", I4223, 0)</f>
        <v>3.4341665605703998E-3</v>
      </c>
      <c r="L4223" s="5">
        <f>MAX(tbl_Fact[[#This Row],[TotalBiscuitsMade]],tbl_Fact[[#This Row],[GoodMadeBiscuits]])</f>
        <v>334</v>
      </c>
      <c r="M4223" s="5">
        <f>IF(tbl_Fact[[#This Row],[Operating_Hours]]&gt;0,tbl_Fact[[#This Row],[Operating_Hours]]*51840,0)</f>
        <v>178.02719449996951</v>
      </c>
    </row>
    <row r="4224" spans="1:13" hidden="1" x14ac:dyDescent="0.2">
      <c r="A4224" t="s">
        <v>12</v>
      </c>
      <c r="B4224" s="1">
        <v>44404.963761574072</v>
      </c>
      <c r="C4224" s="1">
        <v>44404.963773148149</v>
      </c>
      <c r="D4224">
        <v>1.9500000402331401E-2</v>
      </c>
      <c r="E4224">
        <v>0</v>
      </c>
      <c r="F4224">
        <v>118</v>
      </c>
      <c r="G4224" t="s">
        <v>44</v>
      </c>
      <c r="H4224" t="s">
        <v>33</v>
      </c>
      <c r="I4224">
        <f>tbl_Fact[[#This Row],[Duration]] / 60</f>
        <v>3.2500000670552333E-4</v>
      </c>
      <c r="J4224">
        <f>IF(OR(G4224="Run Time", G4224="CC (Changeover Cleaning)"), I4224, 0)</f>
        <v>0</v>
      </c>
      <c r="K4224">
        <f>IF(G4224&lt;&gt;"PM (Maintenance)", I4224, 0)</f>
        <v>3.2500000670552333E-4</v>
      </c>
      <c r="L4224" s="5">
        <f>MAX(tbl_Fact[[#This Row],[TotalBiscuitsMade]],tbl_Fact[[#This Row],[GoodMadeBiscuits]])</f>
        <v>118</v>
      </c>
      <c r="M4224" s="5">
        <f>IF(tbl_Fact[[#This Row],[Operating_Hours]]&gt;0,tbl_Fact[[#This Row],[Operating_Hours]]*51840,0)</f>
        <v>0</v>
      </c>
    </row>
    <row r="4225" spans="1:13" hidden="1" x14ac:dyDescent="0.2">
      <c r="A4225" t="s">
        <v>12</v>
      </c>
      <c r="B4225" s="1">
        <v>44404.963773148149</v>
      </c>
      <c r="C4225" s="1">
        <v>44404.963796296295</v>
      </c>
      <c r="D4225">
        <v>3.4666601568460499E-2</v>
      </c>
      <c r="E4225">
        <v>0</v>
      </c>
      <c r="F4225">
        <v>183</v>
      </c>
      <c r="G4225" t="s">
        <v>43</v>
      </c>
      <c r="H4225" t="s">
        <v>33</v>
      </c>
      <c r="I4225">
        <f>tbl_Fact[[#This Row],[Duration]] / 60</f>
        <v>5.7777669280767495E-4</v>
      </c>
      <c r="J4225">
        <f>IF(OR(G4225="Run Time", G4225="CC (Changeover Cleaning)"), I4225, 0)</f>
        <v>5.7777669280767495E-4</v>
      </c>
      <c r="K4225">
        <f>IF(G4225&lt;&gt;"PM (Maintenance)", I4225, 0)</f>
        <v>5.7777669280767495E-4</v>
      </c>
      <c r="L4225" s="5">
        <f>MAX(tbl_Fact[[#This Row],[TotalBiscuitsMade]],tbl_Fact[[#This Row],[GoodMadeBiscuits]])</f>
        <v>183</v>
      </c>
      <c r="M4225" s="5">
        <f>IF(tbl_Fact[[#This Row],[Operating_Hours]]&gt;0,tbl_Fact[[#This Row],[Operating_Hours]]*51840,0)</f>
        <v>29.95194375514987</v>
      </c>
    </row>
    <row r="4226" spans="1:13" hidden="1" x14ac:dyDescent="0.2">
      <c r="A4226" t="s">
        <v>12</v>
      </c>
      <c r="B4226" s="1">
        <v>44404.963796296295</v>
      </c>
      <c r="C4226" s="1">
        <v>44404.963807870372</v>
      </c>
      <c r="D4226">
        <v>2.0333299413323399E-2</v>
      </c>
      <c r="E4226">
        <v>0</v>
      </c>
      <c r="F4226">
        <v>112</v>
      </c>
      <c r="G4226" t="s">
        <v>44</v>
      </c>
      <c r="H4226" t="s">
        <v>33</v>
      </c>
      <c r="I4226">
        <f>tbl_Fact[[#This Row],[Duration]] / 60</f>
        <v>3.3888832355538997E-4</v>
      </c>
      <c r="J4226">
        <f>IF(OR(G4226="Run Time", G4226="CC (Changeover Cleaning)"), I4226, 0)</f>
        <v>0</v>
      </c>
      <c r="K4226">
        <f>IF(G4226&lt;&gt;"PM (Maintenance)", I4226, 0)</f>
        <v>3.3888832355538997E-4</v>
      </c>
      <c r="L4226" s="5">
        <f>MAX(tbl_Fact[[#This Row],[TotalBiscuitsMade]],tbl_Fact[[#This Row],[GoodMadeBiscuits]])</f>
        <v>112</v>
      </c>
      <c r="M4226" s="5">
        <f>IF(tbl_Fact[[#This Row],[Operating_Hours]]&gt;0,tbl_Fact[[#This Row],[Operating_Hours]]*51840,0)</f>
        <v>0</v>
      </c>
    </row>
    <row r="4227" spans="1:13" hidden="1" x14ac:dyDescent="0.2">
      <c r="A4227" t="s">
        <v>12</v>
      </c>
      <c r="B4227" s="1">
        <v>44404.963807870372</v>
      </c>
      <c r="C4227" s="1">
        <v>44404.963842592595</v>
      </c>
      <c r="D4227">
        <v>3.5399999469518703E-2</v>
      </c>
      <c r="E4227">
        <v>0</v>
      </c>
      <c r="F4227">
        <v>144</v>
      </c>
      <c r="G4227" t="s">
        <v>43</v>
      </c>
      <c r="H4227" t="s">
        <v>33</v>
      </c>
      <c r="I4227">
        <f>tbl_Fact[[#This Row],[Duration]] / 60</f>
        <v>5.8999999115864508E-4</v>
      </c>
      <c r="J4227">
        <f>IF(OR(G4227="Run Time", G4227="CC (Changeover Cleaning)"), I4227, 0)</f>
        <v>5.8999999115864508E-4</v>
      </c>
      <c r="K4227">
        <f>IF(G4227&lt;&gt;"PM (Maintenance)", I4227, 0)</f>
        <v>5.8999999115864508E-4</v>
      </c>
      <c r="L4227" s="5">
        <f>MAX(tbl_Fact[[#This Row],[TotalBiscuitsMade]],tbl_Fact[[#This Row],[GoodMadeBiscuits]])</f>
        <v>144</v>
      </c>
      <c r="M4227" s="5">
        <f>IF(tbl_Fact[[#This Row],[Operating_Hours]]&gt;0,tbl_Fact[[#This Row],[Operating_Hours]]*51840,0)</f>
        <v>30.585599541664163</v>
      </c>
    </row>
    <row r="4228" spans="1:13" hidden="1" x14ac:dyDescent="0.2">
      <c r="A4228" t="s">
        <v>12</v>
      </c>
      <c r="B4228" s="1">
        <v>44404.963842592595</v>
      </c>
      <c r="C4228" s="1">
        <v>44404.963854166665</v>
      </c>
      <c r="D4228">
        <v>2.0333299413323399E-2</v>
      </c>
      <c r="E4228">
        <v>0</v>
      </c>
      <c r="F4228">
        <v>86</v>
      </c>
      <c r="G4228" t="s">
        <v>44</v>
      </c>
      <c r="H4228" t="s">
        <v>33</v>
      </c>
      <c r="I4228">
        <f>tbl_Fact[[#This Row],[Duration]] / 60</f>
        <v>3.3888832355538997E-4</v>
      </c>
      <c r="J4228">
        <f>IF(OR(G4228="Run Time", G4228="CC (Changeover Cleaning)"), I4228, 0)</f>
        <v>0</v>
      </c>
      <c r="K4228">
        <f>IF(G4228&lt;&gt;"PM (Maintenance)", I4228, 0)</f>
        <v>3.3888832355538997E-4</v>
      </c>
      <c r="L4228" s="5">
        <f>MAX(tbl_Fact[[#This Row],[TotalBiscuitsMade]],tbl_Fact[[#This Row],[GoodMadeBiscuits]])</f>
        <v>86</v>
      </c>
      <c r="M4228" s="5">
        <f>IF(tbl_Fact[[#This Row],[Operating_Hours]]&gt;0,tbl_Fact[[#This Row],[Operating_Hours]]*51840,0)</f>
        <v>0</v>
      </c>
    </row>
    <row r="4229" spans="1:13" hidden="1" x14ac:dyDescent="0.2">
      <c r="A4229" t="s">
        <v>12</v>
      </c>
      <c r="B4229" s="1">
        <v>44404.963854166665</v>
      </c>
      <c r="C4229" s="1">
        <v>44404.963877314818</v>
      </c>
      <c r="D4229">
        <v>3.95999997854233E-2</v>
      </c>
      <c r="E4229">
        <v>0</v>
      </c>
      <c r="F4229">
        <v>300</v>
      </c>
      <c r="G4229" t="s">
        <v>43</v>
      </c>
      <c r="H4229" t="s">
        <v>33</v>
      </c>
      <c r="I4229">
        <f>tbl_Fact[[#This Row],[Duration]] / 60</f>
        <v>6.5999999642372162E-4</v>
      </c>
      <c r="J4229">
        <f>IF(OR(G4229="Run Time", G4229="CC (Changeover Cleaning)"), I4229, 0)</f>
        <v>6.5999999642372162E-4</v>
      </c>
      <c r="K4229">
        <f>IF(G4229&lt;&gt;"PM (Maintenance)", I4229, 0)</f>
        <v>6.5999999642372162E-4</v>
      </c>
      <c r="L4229" s="5">
        <f>MAX(tbl_Fact[[#This Row],[TotalBiscuitsMade]],tbl_Fact[[#This Row],[GoodMadeBiscuits]])</f>
        <v>300</v>
      </c>
      <c r="M4229" s="5">
        <f>IF(tbl_Fact[[#This Row],[Operating_Hours]]&gt;0,tbl_Fact[[#This Row],[Operating_Hours]]*51840,0)</f>
        <v>34.214399814605727</v>
      </c>
    </row>
    <row r="4230" spans="1:13" hidden="1" x14ac:dyDescent="0.2">
      <c r="A4230" t="s">
        <v>12</v>
      </c>
      <c r="B4230" s="1">
        <v>44404.963877314818</v>
      </c>
      <c r="C4230" s="1">
        <v>44404.963888888888</v>
      </c>
      <c r="D4230">
        <v>1.9500000402331401E-2</v>
      </c>
      <c r="E4230">
        <v>0</v>
      </c>
      <c r="F4230">
        <v>287</v>
      </c>
      <c r="G4230" t="s">
        <v>44</v>
      </c>
      <c r="H4230" t="s">
        <v>33</v>
      </c>
      <c r="I4230">
        <f>tbl_Fact[[#This Row],[Duration]] / 60</f>
        <v>3.2500000670552333E-4</v>
      </c>
      <c r="J4230">
        <f>IF(OR(G4230="Run Time", G4230="CC (Changeover Cleaning)"), I4230, 0)</f>
        <v>0</v>
      </c>
      <c r="K4230">
        <f>IF(G4230&lt;&gt;"PM (Maintenance)", I4230, 0)</f>
        <v>3.2500000670552333E-4</v>
      </c>
      <c r="L4230" s="5">
        <f>MAX(tbl_Fact[[#This Row],[TotalBiscuitsMade]],tbl_Fact[[#This Row],[GoodMadeBiscuits]])</f>
        <v>287</v>
      </c>
      <c r="M4230" s="5">
        <f>IF(tbl_Fact[[#This Row],[Operating_Hours]]&gt;0,tbl_Fact[[#This Row],[Operating_Hours]]*51840,0)</f>
        <v>0</v>
      </c>
    </row>
    <row r="4231" spans="1:13" hidden="1" x14ac:dyDescent="0.2">
      <c r="A4231" t="s">
        <v>12</v>
      </c>
      <c r="B4231" s="1">
        <v>44404.963888888888</v>
      </c>
      <c r="C4231" s="1">
        <v>44404.963912037034</v>
      </c>
      <c r="D4231">
        <v>3.4666601568460499E-2</v>
      </c>
      <c r="E4231">
        <v>0</v>
      </c>
      <c r="F4231">
        <v>401</v>
      </c>
      <c r="G4231" t="s">
        <v>43</v>
      </c>
      <c r="H4231" t="s">
        <v>33</v>
      </c>
      <c r="I4231">
        <f>tbl_Fact[[#This Row],[Duration]] / 60</f>
        <v>5.7777669280767495E-4</v>
      </c>
      <c r="J4231">
        <f>IF(OR(G4231="Run Time", G4231="CC (Changeover Cleaning)"), I4231, 0)</f>
        <v>5.7777669280767495E-4</v>
      </c>
      <c r="K4231">
        <f>IF(G4231&lt;&gt;"PM (Maintenance)", I4231, 0)</f>
        <v>5.7777669280767495E-4</v>
      </c>
      <c r="L4231" s="5">
        <f>MAX(tbl_Fact[[#This Row],[TotalBiscuitsMade]],tbl_Fact[[#This Row],[GoodMadeBiscuits]])</f>
        <v>401</v>
      </c>
      <c r="M4231" s="5">
        <f>IF(tbl_Fact[[#This Row],[Operating_Hours]]&gt;0,tbl_Fact[[#This Row],[Operating_Hours]]*51840,0)</f>
        <v>29.95194375514987</v>
      </c>
    </row>
    <row r="4232" spans="1:13" hidden="1" x14ac:dyDescent="0.2">
      <c r="A4232" t="s">
        <v>12</v>
      </c>
      <c r="B4232" s="1">
        <v>44404.963912037034</v>
      </c>
      <c r="C4232" s="1">
        <v>44404.963935185187</v>
      </c>
      <c r="D4232">
        <v>2.0566599443554899E-2</v>
      </c>
      <c r="E4232">
        <v>0</v>
      </c>
      <c r="F4232">
        <v>307</v>
      </c>
      <c r="G4232" t="s">
        <v>44</v>
      </c>
      <c r="H4232" t="s">
        <v>33</v>
      </c>
      <c r="I4232">
        <f>tbl_Fact[[#This Row],[Duration]] / 60</f>
        <v>3.4277665739258165E-4</v>
      </c>
      <c r="J4232">
        <f>IF(OR(G4232="Run Time", G4232="CC (Changeover Cleaning)"), I4232, 0)</f>
        <v>0</v>
      </c>
      <c r="K4232">
        <f>IF(G4232&lt;&gt;"PM (Maintenance)", I4232, 0)</f>
        <v>3.4277665739258165E-4</v>
      </c>
      <c r="L4232" s="5">
        <f>MAX(tbl_Fact[[#This Row],[TotalBiscuitsMade]],tbl_Fact[[#This Row],[GoodMadeBiscuits]])</f>
        <v>307</v>
      </c>
      <c r="M4232" s="5">
        <f>IF(tbl_Fact[[#This Row],[Operating_Hours]]&gt;0,tbl_Fact[[#This Row],[Operating_Hours]]*51840,0)</f>
        <v>0</v>
      </c>
    </row>
    <row r="4233" spans="1:13" hidden="1" x14ac:dyDescent="0.2">
      <c r="A4233" t="s">
        <v>12</v>
      </c>
      <c r="B4233" s="1">
        <v>44404.963935185187</v>
      </c>
      <c r="C4233" s="1">
        <v>44404.963958333334</v>
      </c>
      <c r="D4233">
        <v>3.5433299839496599E-2</v>
      </c>
      <c r="E4233">
        <v>0</v>
      </c>
      <c r="F4233">
        <v>272</v>
      </c>
      <c r="G4233" t="s">
        <v>43</v>
      </c>
      <c r="H4233" t="s">
        <v>33</v>
      </c>
      <c r="I4233">
        <f>tbl_Fact[[#This Row],[Duration]] / 60</f>
        <v>5.905549973249433E-4</v>
      </c>
      <c r="J4233">
        <f>IF(OR(G4233="Run Time", G4233="CC (Changeover Cleaning)"), I4233, 0)</f>
        <v>5.905549973249433E-4</v>
      </c>
      <c r="K4233">
        <f>IF(G4233&lt;&gt;"PM (Maintenance)", I4233, 0)</f>
        <v>5.905549973249433E-4</v>
      </c>
      <c r="L4233" s="5">
        <f>MAX(tbl_Fact[[#This Row],[TotalBiscuitsMade]],tbl_Fact[[#This Row],[GoodMadeBiscuits]])</f>
        <v>272</v>
      </c>
      <c r="M4233" s="5">
        <f>IF(tbl_Fact[[#This Row],[Operating_Hours]]&gt;0,tbl_Fact[[#This Row],[Operating_Hours]]*51840,0)</f>
        <v>30.614371061325063</v>
      </c>
    </row>
    <row r="4234" spans="1:13" hidden="1" x14ac:dyDescent="0.2">
      <c r="A4234" t="s">
        <v>12</v>
      </c>
      <c r="B4234" s="1">
        <v>44404.963958333334</v>
      </c>
      <c r="C4234" s="1">
        <v>44404.963969907411</v>
      </c>
      <c r="D4234">
        <v>2.0066600292921101E-2</v>
      </c>
      <c r="E4234">
        <v>0</v>
      </c>
      <c r="F4234">
        <v>65</v>
      </c>
      <c r="G4234" t="s">
        <v>44</v>
      </c>
      <c r="H4234" t="s">
        <v>33</v>
      </c>
      <c r="I4234">
        <f>tbl_Fact[[#This Row],[Duration]] / 60</f>
        <v>3.3444333821535169E-4</v>
      </c>
      <c r="J4234">
        <f>IF(OR(G4234="Run Time", G4234="CC (Changeover Cleaning)"), I4234, 0)</f>
        <v>0</v>
      </c>
      <c r="K4234">
        <f>IF(G4234&lt;&gt;"PM (Maintenance)", I4234, 0)</f>
        <v>3.3444333821535169E-4</v>
      </c>
      <c r="L4234" s="5">
        <f>MAX(tbl_Fact[[#This Row],[TotalBiscuitsMade]],tbl_Fact[[#This Row],[GoodMadeBiscuits]])</f>
        <v>65</v>
      </c>
      <c r="M4234" s="5">
        <f>IF(tbl_Fact[[#This Row],[Operating_Hours]]&gt;0,tbl_Fact[[#This Row],[Operating_Hours]]*51840,0)</f>
        <v>0</v>
      </c>
    </row>
    <row r="4235" spans="1:13" hidden="1" x14ac:dyDescent="0.2">
      <c r="A4235" t="s">
        <v>12</v>
      </c>
      <c r="B4235" s="1">
        <v>44404.963969907411</v>
      </c>
      <c r="C4235" s="1">
        <v>44404.963993055557</v>
      </c>
      <c r="D4235">
        <v>3.5100001841783503E-2</v>
      </c>
      <c r="E4235">
        <v>0</v>
      </c>
      <c r="F4235">
        <v>434</v>
      </c>
      <c r="G4235" t="s">
        <v>43</v>
      </c>
      <c r="H4235" t="s">
        <v>33</v>
      </c>
      <c r="I4235">
        <f>tbl_Fact[[#This Row],[Duration]] / 60</f>
        <v>5.8500003069639173E-4</v>
      </c>
      <c r="J4235">
        <f>IF(OR(G4235="Run Time", G4235="CC (Changeover Cleaning)"), I4235, 0)</f>
        <v>5.8500003069639173E-4</v>
      </c>
      <c r="K4235">
        <f>IF(G4235&lt;&gt;"PM (Maintenance)", I4235, 0)</f>
        <v>5.8500003069639173E-4</v>
      </c>
      <c r="L4235" s="5">
        <f>MAX(tbl_Fact[[#This Row],[TotalBiscuitsMade]],tbl_Fact[[#This Row],[GoodMadeBiscuits]])</f>
        <v>434</v>
      </c>
      <c r="M4235" s="5">
        <f>IF(tbl_Fact[[#This Row],[Operating_Hours]]&gt;0,tbl_Fact[[#This Row],[Operating_Hours]]*51840,0)</f>
        <v>30.326401591300947</v>
      </c>
    </row>
    <row r="4236" spans="1:13" hidden="1" x14ac:dyDescent="0.2">
      <c r="A4236" t="s">
        <v>12</v>
      </c>
      <c r="B4236" s="1">
        <v>44404.963993055557</v>
      </c>
      <c r="C4236" s="1">
        <v>44404.964004629626</v>
      </c>
      <c r="D4236">
        <v>1.9333299249410602E-2</v>
      </c>
      <c r="E4236">
        <v>0</v>
      </c>
      <c r="F4236">
        <v>465</v>
      </c>
      <c r="G4236" t="s">
        <v>44</v>
      </c>
      <c r="H4236" t="s">
        <v>33</v>
      </c>
      <c r="I4236">
        <f>tbl_Fact[[#This Row],[Duration]] / 60</f>
        <v>3.2222165415684336E-4</v>
      </c>
      <c r="J4236">
        <f>IF(OR(G4236="Run Time", G4236="CC (Changeover Cleaning)"), I4236, 0)</f>
        <v>0</v>
      </c>
      <c r="K4236">
        <f>IF(G4236&lt;&gt;"PM (Maintenance)", I4236, 0)</f>
        <v>3.2222165415684336E-4</v>
      </c>
      <c r="L4236" s="5">
        <f>MAX(tbl_Fact[[#This Row],[TotalBiscuitsMade]],tbl_Fact[[#This Row],[GoodMadeBiscuits]])</f>
        <v>465</v>
      </c>
      <c r="M4236" s="5">
        <f>IF(tbl_Fact[[#This Row],[Operating_Hours]]&gt;0,tbl_Fact[[#This Row],[Operating_Hours]]*51840,0)</f>
        <v>0</v>
      </c>
    </row>
    <row r="4237" spans="1:13" hidden="1" x14ac:dyDescent="0.2">
      <c r="A4237" t="s">
        <v>12</v>
      </c>
      <c r="B4237" s="1">
        <v>44404.964004629626</v>
      </c>
      <c r="C4237" s="1">
        <v>44404.96402777778</v>
      </c>
      <c r="D4237">
        <v>3.5950001329183599E-2</v>
      </c>
      <c r="E4237">
        <v>0</v>
      </c>
      <c r="F4237">
        <v>184</v>
      </c>
      <c r="G4237" t="s">
        <v>43</v>
      </c>
      <c r="H4237" t="s">
        <v>33</v>
      </c>
      <c r="I4237">
        <f>tbl_Fact[[#This Row],[Duration]] / 60</f>
        <v>5.9916668881972667E-4</v>
      </c>
      <c r="J4237">
        <f>IF(OR(G4237="Run Time", G4237="CC (Changeover Cleaning)"), I4237, 0)</f>
        <v>5.9916668881972667E-4</v>
      </c>
      <c r="K4237">
        <f>IF(G4237&lt;&gt;"PM (Maintenance)", I4237, 0)</f>
        <v>5.9916668881972667E-4</v>
      </c>
      <c r="L4237" s="5">
        <f>MAX(tbl_Fact[[#This Row],[TotalBiscuitsMade]],tbl_Fact[[#This Row],[GoodMadeBiscuits]])</f>
        <v>184</v>
      </c>
      <c r="M4237" s="5">
        <f>IF(tbl_Fact[[#This Row],[Operating_Hours]]&gt;0,tbl_Fact[[#This Row],[Operating_Hours]]*51840,0)</f>
        <v>31.06080114841463</v>
      </c>
    </row>
    <row r="4238" spans="1:13" hidden="1" x14ac:dyDescent="0.2">
      <c r="A4238" t="s">
        <v>12</v>
      </c>
      <c r="B4238" s="1">
        <v>44404.96402777778</v>
      </c>
      <c r="C4238" s="1">
        <v>44404.964050925926</v>
      </c>
      <c r="D4238">
        <v>1.9500000402331401E-2</v>
      </c>
      <c r="E4238">
        <v>0</v>
      </c>
      <c r="F4238">
        <v>60</v>
      </c>
      <c r="G4238" t="s">
        <v>44</v>
      </c>
      <c r="H4238" t="s">
        <v>33</v>
      </c>
      <c r="I4238">
        <f>tbl_Fact[[#This Row],[Duration]] / 60</f>
        <v>3.2500000670552333E-4</v>
      </c>
      <c r="J4238">
        <f>IF(OR(G4238="Run Time", G4238="CC (Changeover Cleaning)"), I4238, 0)</f>
        <v>0</v>
      </c>
      <c r="K4238">
        <f>IF(G4238&lt;&gt;"PM (Maintenance)", I4238, 0)</f>
        <v>3.2500000670552333E-4</v>
      </c>
      <c r="L4238" s="5">
        <f>MAX(tbl_Fact[[#This Row],[TotalBiscuitsMade]],tbl_Fact[[#This Row],[GoodMadeBiscuits]])</f>
        <v>60</v>
      </c>
      <c r="M4238" s="5">
        <f>IF(tbl_Fact[[#This Row],[Operating_Hours]]&gt;0,tbl_Fact[[#This Row],[Operating_Hours]]*51840,0)</f>
        <v>0</v>
      </c>
    </row>
    <row r="4239" spans="1:13" hidden="1" x14ac:dyDescent="0.2">
      <c r="A4239" t="s">
        <v>12</v>
      </c>
      <c r="B4239" s="1">
        <v>44404.964050925926</v>
      </c>
      <c r="C4239" s="1">
        <v>44404.964074074072</v>
      </c>
      <c r="D4239">
        <v>3.9616599678993197E-2</v>
      </c>
      <c r="E4239">
        <v>0</v>
      </c>
      <c r="F4239">
        <v>51</v>
      </c>
      <c r="G4239" t="s">
        <v>43</v>
      </c>
      <c r="H4239" t="s">
        <v>33</v>
      </c>
      <c r="I4239">
        <f>tbl_Fact[[#This Row],[Duration]] / 60</f>
        <v>6.6027666131655328E-4</v>
      </c>
      <c r="J4239">
        <f>IF(OR(G4239="Run Time", G4239="CC (Changeover Cleaning)"), I4239, 0)</f>
        <v>6.6027666131655328E-4</v>
      </c>
      <c r="K4239">
        <f>IF(G4239&lt;&gt;"PM (Maintenance)", I4239, 0)</f>
        <v>6.6027666131655328E-4</v>
      </c>
      <c r="L4239" s="5">
        <f>MAX(tbl_Fact[[#This Row],[TotalBiscuitsMade]],tbl_Fact[[#This Row],[GoodMadeBiscuits]])</f>
        <v>51</v>
      </c>
      <c r="M4239" s="5">
        <f>IF(tbl_Fact[[#This Row],[Operating_Hours]]&gt;0,tbl_Fact[[#This Row],[Operating_Hours]]*51840,0)</f>
        <v>34.228742122650125</v>
      </c>
    </row>
    <row r="4240" spans="1:13" hidden="1" x14ac:dyDescent="0.2">
      <c r="A4240" t="s">
        <v>12</v>
      </c>
      <c r="B4240" s="1">
        <v>44404.964074074072</v>
      </c>
      <c r="C4240" s="1">
        <v>44404.964085648149</v>
      </c>
      <c r="D4240">
        <v>2.0266599953174601E-2</v>
      </c>
      <c r="E4240">
        <v>0</v>
      </c>
      <c r="F4240">
        <v>174</v>
      </c>
      <c r="G4240" t="s">
        <v>44</v>
      </c>
      <c r="H4240" t="s">
        <v>33</v>
      </c>
      <c r="I4240">
        <f>tbl_Fact[[#This Row],[Duration]] / 60</f>
        <v>3.3777666588624336E-4</v>
      </c>
      <c r="J4240">
        <f>IF(OR(G4240="Run Time", G4240="CC (Changeover Cleaning)"), I4240, 0)</f>
        <v>0</v>
      </c>
      <c r="K4240">
        <f>IF(G4240&lt;&gt;"PM (Maintenance)", I4240, 0)</f>
        <v>3.3777666588624336E-4</v>
      </c>
      <c r="L4240" s="5">
        <f>MAX(tbl_Fact[[#This Row],[TotalBiscuitsMade]],tbl_Fact[[#This Row],[GoodMadeBiscuits]])</f>
        <v>174</v>
      </c>
      <c r="M4240" s="5">
        <f>IF(tbl_Fact[[#This Row],[Operating_Hours]]&gt;0,tbl_Fact[[#This Row],[Operating_Hours]]*51840,0)</f>
        <v>0</v>
      </c>
    </row>
    <row r="4241" spans="1:13" hidden="1" x14ac:dyDescent="0.2">
      <c r="A4241" t="s">
        <v>12</v>
      </c>
      <c r="B4241" s="1">
        <v>44404.964085648149</v>
      </c>
      <c r="C4241" s="1">
        <v>44404.964108796295</v>
      </c>
      <c r="D4241">
        <v>3.4666601568460499E-2</v>
      </c>
      <c r="E4241">
        <v>0</v>
      </c>
      <c r="F4241">
        <v>183</v>
      </c>
      <c r="G4241" t="s">
        <v>43</v>
      </c>
      <c r="H4241" t="s">
        <v>33</v>
      </c>
      <c r="I4241">
        <f>tbl_Fact[[#This Row],[Duration]] / 60</f>
        <v>5.7777669280767495E-4</v>
      </c>
      <c r="J4241">
        <f>IF(OR(G4241="Run Time", G4241="CC (Changeover Cleaning)"), I4241, 0)</f>
        <v>5.7777669280767495E-4</v>
      </c>
      <c r="K4241">
        <f>IF(G4241&lt;&gt;"PM (Maintenance)", I4241, 0)</f>
        <v>5.7777669280767495E-4</v>
      </c>
      <c r="L4241" s="5">
        <f>MAX(tbl_Fact[[#This Row],[TotalBiscuitsMade]],tbl_Fact[[#This Row],[GoodMadeBiscuits]])</f>
        <v>183</v>
      </c>
      <c r="M4241" s="5">
        <f>IF(tbl_Fact[[#This Row],[Operating_Hours]]&gt;0,tbl_Fact[[#This Row],[Operating_Hours]]*51840,0)</f>
        <v>29.95194375514987</v>
      </c>
    </row>
    <row r="4242" spans="1:13" hidden="1" x14ac:dyDescent="0.2">
      <c r="A4242" t="s">
        <v>12</v>
      </c>
      <c r="B4242" s="1">
        <v>44404.964108796295</v>
      </c>
      <c r="C4242" s="1">
        <v>44404.964120370372</v>
      </c>
      <c r="D4242">
        <v>2.0066600292921101E-2</v>
      </c>
      <c r="E4242">
        <v>0</v>
      </c>
      <c r="F4242">
        <v>475</v>
      </c>
      <c r="G4242" t="s">
        <v>44</v>
      </c>
      <c r="H4242" t="s">
        <v>33</v>
      </c>
      <c r="I4242">
        <f>tbl_Fact[[#This Row],[Duration]] / 60</f>
        <v>3.3444333821535169E-4</v>
      </c>
      <c r="J4242">
        <f>IF(OR(G4242="Run Time", G4242="CC (Changeover Cleaning)"), I4242, 0)</f>
        <v>0</v>
      </c>
      <c r="K4242">
        <f>IF(G4242&lt;&gt;"PM (Maintenance)", I4242, 0)</f>
        <v>3.3444333821535169E-4</v>
      </c>
      <c r="L4242" s="5">
        <f>MAX(tbl_Fact[[#This Row],[TotalBiscuitsMade]],tbl_Fact[[#This Row],[GoodMadeBiscuits]])</f>
        <v>475</v>
      </c>
      <c r="M4242" s="5">
        <f>IF(tbl_Fact[[#This Row],[Operating_Hours]]&gt;0,tbl_Fact[[#This Row],[Operating_Hours]]*51840,0)</f>
        <v>0</v>
      </c>
    </row>
    <row r="4243" spans="1:13" hidden="1" x14ac:dyDescent="0.2">
      <c r="A4243" t="s">
        <v>12</v>
      </c>
      <c r="B4243" s="1">
        <v>44404.964120370372</v>
      </c>
      <c r="C4243" s="1">
        <v>44404.964155092595</v>
      </c>
      <c r="D4243">
        <v>3.5166598856449099E-2</v>
      </c>
      <c r="E4243">
        <v>0</v>
      </c>
      <c r="F4243">
        <v>51</v>
      </c>
      <c r="G4243" t="s">
        <v>43</v>
      </c>
      <c r="H4243" t="s">
        <v>33</v>
      </c>
      <c r="I4243">
        <f>tbl_Fact[[#This Row],[Duration]] / 60</f>
        <v>5.8610998094081829E-4</v>
      </c>
      <c r="J4243">
        <f>IF(OR(G4243="Run Time", G4243="CC (Changeover Cleaning)"), I4243, 0)</f>
        <v>5.8610998094081829E-4</v>
      </c>
      <c r="K4243">
        <f>IF(G4243&lt;&gt;"PM (Maintenance)", I4243, 0)</f>
        <v>5.8610998094081829E-4</v>
      </c>
      <c r="L4243" s="5">
        <f>MAX(tbl_Fact[[#This Row],[TotalBiscuitsMade]],tbl_Fact[[#This Row],[GoodMadeBiscuits]])</f>
        <v>51</v>
      </c>
      <c r="M4243" s="5">
        <f>IF(tbl_Fact[[#This Row],[Operating_Hours]]&gt;0,tbl_Fact[[#This Row],[Operating_Hours]]*51840,0)</f>
        <v>30.383941411972021</v>
      </c>
    </row>
    <row r="4244" spans="1:13" hidden="1" x14ac:dyDescent="0.2">
      <c r="A4244" t="s">
        <v>12</v>
      </c>
      <c r="B4244" s="1">
        <v>44404.964155092595</v>
      </c>
      <c r="C4244" s="1">
        <v>44404.964166666665</v>
      </c>
      <c r="D4244">
        <v>2.0050000399351099E-2</v>
      </c>
      <c r="E4244">
        <v>0</v>
      </c>
      <c r="F4244">
        <v>469</v>
      </c>
      <c r="G4244" t="s">
        <v>44</v>
      </c>
      <c r="H4244" t="s">
        <v>33</v>
      </c>
      <c r="I4244">
        <f>tbl_Fact[[#This Row],[Duration]] / 60</f>
        <v>3.3416667332251834E-4</v>
      </c>
      <c r="J4244">
        <f>IF(OR(G4244="Run Time", G4244="CC (Changeover Cleaning)"), I4244, 0)</f>
        <v>0</v>
      </c>
      <c r="K4244">
        <f>IF(G4244&lt;&gt;"PM (Maintenance)", I4244, 0)</f>
        <v>3.3416667332251834E-4</v>
      </c>
      <c r="L4244" s="5">
        <f>MAX(tbl_Fact[[#This Row],[TotalBiscuitsMade]],tbl_Fact[[#This Row],[GoodMadeBiscuits]])</f>
        <v>469</v>
      </c>
      <c r="M4244" s="5">
        <f>IF(tbl_Fact[[#This Row],[Operating_Hours]]&gt;0,tbl_Fact[[#This Row],[Operating_Hours]]*51840,0)</f>
        <v>0</v>
      </c>
    </row>
    <row r="4245" spans="1:13" hidden="1" x14ac:dyDescent="0.2">
      <c r="A4245" t="s">
        <v>12</v>
      </c>
      <c r="B4245" s="1">
        <v>44404.964166666665</v>
      </c>
      <c r="C4245" s="1">
        <v>44404.964189814818</v>
      </c>
      <c r="D4245">
        <v>3.4883301705122001E-2</v>
      </c>
      <c r="E4245">
        <v>0</v>
      </c>
      <c r="F4245">
        <v>66</v>
      </c>
      <c r="G4245" t="s">
        <v>43</v>
      </c>
      <c r="H4245" t="s">
        <v>33</v>
      </c>
      <c r="I4245">
        <f>tbl_Fact[[#This Row],[Duration]] / 60</f>
        <v>5.8138836175203334E-4</v>
      </c>
      <c r="J4245">
        <f>IF(OR(G4245="Run Time", G4245="CC (Changeover Cleaning)"), I4245, 0)</f>
        <v>5.8138836175203334E-4</v>
      </c>
      <c r="K4245">
        <f>IF(G4245&lt;&gt;"PM (Maintenance)", I4245, 0)</f>
        <v>5.8138836175203334E-4</v>
      </c>
      <c r="L4245" s="5">
        <f>MAX(tbl_Fact[[#This Row],[TotalBiscuitsMade]],tbl_Fact[[#This Row],[GoodMadeBiscuits]])</f>
        <v>66</v>
      </c>
      <c r="M4245" s="5">
        <f>IF(tbl_Fact[[#This Row],[Operating_Hours]]&gt;0,tbl_Fact[[#This Row],[Operating_Hours]]*51840,0)</f>
        <v>30.13917267322541</v>
      </c>
    </row>
    <row r="4246" spans="1:13" hidden="1" x14ac:dyDescent="0.2">
      <c r="A4246" t="s">
        <v>12</v>
      </c>
      <c r="B4246" s="1">
        <v>44404.964189814818</v>
      </c>
      <c r="C4246" s="1">
        <v>44404.964201388888</v>
      </c>
      <c r="D4246">
        <v>2.13332995772362E-2</v>
      </c>
      <c r="E4246">
        <v>0</v>
      </c>
      <c r="F4246">
        <v>312</v>
      </c>
      <c r="G4246" t="s">
        <v>44</v>
      </c>
      <c r="H4246" t="s">
        <v>33</v>
      </c>
      <c r="I4246">
        <f>tbl_Fact[[#This Row],[Duration]] / 60</f>
        <v>3.5555499295393669E-4</v>
      </c>
      <c r="J4246">
        <f>IF(OR(G4246="Run Time", G4246="CC (Changeover Cleaning)"), I4246, 0)</f>
        <v>0</v>
      </c>
      <c r="K4246">
        <f>IF(G4246&lt;&gt;"PM (Maintenance)", I4246, 0)</f>
        <v>3.5555499295393669E-4</v>
      </c>
      <c r="L4246" s="5">
        <f>MAX(tbl_Fact[[#This Row],[TotalBiscuitsMade]],tbl_Fact[[#This Row],[GoodMadeBiscuits]])</f>
        <v>312</v>
      </c>
      <c r="M4246" s="5">
        <f>IF(tbl_Fact[[#This Row],[Operating_Hours]]&gt;0,tbl_Fact[[#This Row],[Operating_Hours]]*51840,0)</f>
        <v>0</v>
      </c>
    </row>
    <row r="4247" spans="1:13" hidden="1" x14ac:dyDescent="0.2">
      <c r="A4247" t="s">
        <v>12</v>
      </c>
      <c r="B4247" s="1">
        <v>44404.964201388888</v>
      </c>
      <c r="C4247" s="1">
        <v>44404.964224537034</v>
      </c>
      <c r="D4247">
        <v>3.36165986955166E-2</v>
      </c>
      <c r="E4247">
        <v>0</v>
      </c>
      <c r="F4247">
        <v>257</v>
      </c>
      <c r="G4247" t="s">
        <v>43</v>
      </c>
      <c r="H4247" t="s">
        <v>33</v>
      </c>
      <c r="I4247">
        <f>tbl_Fact[[#This Row],[Duration]] / 60</f>
        <v>5.6027664492527666E-4</v>
      </c>
      <c r="J4247">
        <f>IF(OR(G4247="Run Time", G4247="CC (Changeover Cleaning)"), I4247, 0)</f>
        <v>5.6027664492527666E-4</v>
      </c>
      <c r="K4247">
        <f>IF(G4247&lt;&gt;"PM (Maintenance)", I4247, 0)</f>
        <v>5.6027664492527666E-4</v>
      </c>
      <c r="L4247" s="5">
        <f>MAX(tbl_Fact[[#This Row],[TotalBiscuitsMade]],tbl_Fact[[#This Row],[GoodMadeBiscuits]])</f>
        <v>257</v>
      </c>
      <c r="M4247" s="5">
        <f>IF(tbl_Fact[[#This Row],[Operating_Hours]]&gt;0,tbl_Fact[[#This Row],[Operating_Hours]]*51840,0)</f>
        <v>29.044741272926341</v>
      </c>
    </row>
    <row r="4248" spans="1:13" hidden="1" x14ac:dyDescent="0.2">
      <c r="A4248" t="s">
        <v>12</v>
      </c>
      <c r="B4248" s="1">
        <v>44404.964224537034</v>
      </c>
      <c r="C4248" s="1">
        <v>44404.964236111111</v>
      </c>
      <c r="D4248">
        <v>2.0883299410343201E-2</v>
      </c>
      <c r="E4248">
        <v>0</v>
      </c>
      <c r="F4248">
        <v>207</v>
      </c>
      <c r="G4248" t="s">
        <v>44</v>
      </c>
      <c r="H4248" t="s">
        <v>33</v>
      </c>
      <c r="I4248">
        <f>tbl_Fact[[#This Row],[Duration]] / 60</f>
        <v>3.4805499017238667E-4</v>
      </c>
      <c r="J4248">
        <f>IF(OR(G4248="Run Time", G4248="CC (Changeover Cleaning)"), I4248, 0)</f>
        <v>0</v>
      </c>
      <c r="K4248">
        <f>IF(G4248&lt;&gt;"PM (Maintenance)", I4248, 0)</f>
        <v>3.4805499017238667E-4</v>
      </c>
      <c r="L4248" s="5">
        <f>MAX(tbl_Fact[[#This Row],[TotalBiscuitsMade]],tbl_Fact[[#This Row],[GoodMadeBiscuits]])</f>
        <v>207</v>
      </c>
      <c r="M4248" s="5">
        <f>IF(tbl_Fact[[#This Row],[Operating_Hours]]&gt;0,tbl_Fact[[#This Row],[Operating_Hours]]*51840,0)</f>
        <v>0</v>
      </c>
    </row>
    <row r="4249" spans="1:13" hidden="1" x14ac:dyDescent="0.2">
      <c r="A4249" t="s">
        <v>12</v>
      </c>
      <c r="B4249" s="1">
        <v>44404.964236111111</v>
      </c>
      <c r="C4249" s="1">
        <v>44404.964259259257</v>
      </c>
      <c r="D4249">
        <v>3.4116599708795499E-2</v>
      </c>
      <c r="E4249">
        <v>0</v>
      </c>
      <c r="F4249">
        <v>62</v>
      </c>
      <c r="G4249" t="s">
        <v>43</v>
      </c>
      <c r="H4249" t="s">
        <v>33</v>
      </c>
      <c r="I4249">
        <f>tbl_Fact[[#This Row],[Duration]] / 60</f>
        <v>5.6860999514659163E-4</v>
      </c>
      <c r="J4249">
        <f>IF(OR(G4249="Run Time", G4249="CC (Changeover Cleaning)"), I4249, 0)</f>
        <v>5.6860999514659163E-4</v>
      </c>
      <c r="K4249">
        <f>IF(G4249&lt;&gt;"PM (Maintenance)", I4249, 0)</f>
        <v>5.6860999514659163E-4</v>
      </c>
      <c r="L4249" s="5">
        <f>MAX(tbl_Fact[[#This Row],[TotalBiscuitsMade]],tbl_Fact[[#This Row],[GoodMadeBiscuits]])</f>
        <v>62</v>
      </c>
      <c r="M4249" s="5">
        <f>IF(tbl_Fact[[#This Row],[Operating_Hours]]&gt;0,tbl_Fact[[#This Row],[Operating_Hours]]*51840,0)</f>
        <v>29.47674214839931</v>
      </c>
    </row>
    <row r="4250" spans="1:13" hidden="1" x14ac:dyDescent="0.2">
      <c r="A4250" t="s">
        <v>12</v>
      </c>
      <c r="B4250" s="1">
        <v>44404.964259259257</v>
      </c>
      <c r="C4250" s="1">
        <v>44404.964282407411</v>
      </c>
      <c r="D4250">
        <v>2.0050000399351099E-2</v>
      </c>
      <c r="E4250">
        <v>0</v>
      </c>
      <c r="F4250">
        <v>200</v>
      </c>
      <c r="G4250" t="s">
        <v>44</v>
      </c>
      <c r="H4250" t="s">
        <v>33</v>
      </c>
      <c r="I4250">
        <f>tbl_Fact[[#This Row],[Duration]] / 60</f>
        <v>3.3416667332251834E-4</v>
      </c>
      <c r="J4250">
        <f>IF(OR(G4250="Run Time", G4250="CC (Changeover Cleaning)"), I4250, 0)</f>
        <v>0</v>
      </c>
      <c r="K4250">
        <f>IF(G4250&lt;&gt;"PM (Maintenance)", I4250, 0)</f>
        <v>3.3416667332251834E-4</v>
      </c>
      <c r="L4250" s="5">
        <f>MAX(tbl_Fact[[#This Row],[TotalBiscuitsMade]],tbl_Fact[[#This Row],[GoodMadeBiscuits]])</f>
        <v>200</v>
      </c>
      <c r="M4250" s="5">
        <f>IF(tbl_Fact[[#This Row],[Operating_Hours]]&gt;0,tbl_Fact[[#This Row],[Operating_Hours]]*51840,0)</f>
        <v>0</v>
      </c>
    </row>
    <row r="4251" spans="1:13" hidden="1" x14ac:dyDescent="0.2">
      <c r="A4251" t="s">
        <v>12</v>
      </c>
      <c r="B4251" s="1">
        <v>44404.964282407411</v>
      </c>
      <c r="C4251" s="1">
        <v>44404.964305555557</v>
      </c>
      <c r="D4251">
        <v>4.01166006922722E-2</v>
      </c>
      <c r="E4251">
        <v>0</v>
      </c>
      <c r="F4251">
        <v>192</v>
      </c>
      <c r="G4251" t="s">
        <v>43</v>
      </c>
      <c r="H4251" t="s">
        <v>33</v>
      </c>
      <c r="I4251">
        <f>tbl_Fact[[#This Row],[Duration]] / 60</f>
        <v>6.6861001153786998E-4</v>
      </c>
      <c r="J4251">
        <f>IF(OR(G4251="Run Time", G4251="CC (Changeover Cleaning)"), I4251, 0)</f>
        <v>6.6861001153786998E-4</v>
      </c>
      <c r="K4251">
        <f>IF(G4251&lt;&gt;"PM (Maintenance)", I4251, 0)</f>
        <v>6.6861001153786998E-4</v>
      </c>
      <c r="L4251" s="5">
        <f>MAX(tbl_Fact[[#This Row],[TotalBiscuitsMade]],tbl_Fact[[#This Row],[GoodMadeBiscuits]])</f>
        <v>192</v>
      </c>
      <c r="M4251" s="5">
        <f>IF(tbl_Fact[[#This Row],[Operating_Hours]]&gt;0,tbl_Fact[[#This Row],[Operating_Hours]]*51840,0)</f>
        <v>34.660742998123183</v>
      </c>
    </row>
    <row r="4252" spans="1:13" hidden="1" x14ac:dyDescent="0.2">
      <c r="A4252" t="s">
        <v>12</v>
      </c>
      <c r="B4252" s="1">
        <v>44404.964305555557</v>
      </c>
      <c r="C4252" s="1">
        <v>44404.964317129627</v>
      </c>
      <c r="D4252">
        <v>1.97832994163036E-2</v>
      </c>
      <c r="E4252">
        <v>0</v>
      </c>
      <c r="F4252">
        <v>126</v>
      </c>
      <c r="G4252" t="s">
        <v>44</v>
      </c>
      <c r="H4252" t="s">
        <v>33</v>
      </c>
      <c r="I4252">
        <f>tbl_Fact[[#This Row],[Duration]] / 60</f>
        <v>3.2972165693839333E-4</v>
      </c>
      <c r="J4252">
        <f>IF(OR(G4252="Run Time", G4252="CC (Changeover Cleaning)"), I4252, 0)</f>
        <v>0</v>
      </c>
      <c r="K4252">
        <f>IF(G4252&lt;&gt;"PM (Maintenance)", I4252, 0)</f>
        <v>3.2972165693839333E-4</v>
      </c>
      <c r="L4252" s="5">
        <f>MAX(tbl_Fact[[#This Row],[TotalBiscuitsMade]],tbl_Fact[[#This Row],[GoodMadeBiscuits]])</f>
        <v>126</v>
      </c>
      <c r="M4252" s="5">
        <f>IF(tbl_Fact[[#This Row],[Operating_Hours]]&gt;0,tbl_Fact[[#This Row],[Operating_Hours]]*51840,0)</f>
        <v>0</v>
      </c>
    </row>
    <row r="4253" spans="1:13" hidden="1" x14ac:dyDescent="0.2">
      <c r="A4253" t="s">
        <v>12</v>
      </c>
      <c r="B4253" s="1">
        <v>44404.964317129627</v>
      </c>
      <c r="C4253" s="1">
        <v>44404.96434027778</v>
      </c>
      <c r="D4253">
        <v>3.5433299839496599E-2</v>
      </c>
      <c r="E4253">
        <v>0</v>
      </c>
      <c r="F4253">
        <v>40</v>
      </c>
      <c r="G4253" t="s">
        <v>43</v>
      </c>
      <c r="H4253" t="s">
        <v>33</v>
      </c>
      <c r="I4253">
        <f>tbl_Fact[[#This Row],[Duration]] / 60</f>
        <v>5.905549973249433E-4</v>
      </c>
      <c r="J4253">
        <f>IF(OR(G4253="Run Time", G4253="CC (Changeover Cleaning)"), I4253, 0)</f>
        <v>5.905549973249433E-4</v>
      </c>
      <c r="K4253">
        <f>IF(G4253&lt;&gt;"PM (Maintenance)", I4253, 0)</f>
        <v>5.905549973249433E-4</v>
      </c>
      <c r="L4253" s="5">
        <f>MAX(tbl_Fact[[#This Row],[TotalBiscuitsMade]],tbl_Fact[[#This Row],[GoodMadeBiscuits]])</f>
        <v>40</v>
      </c>
      <c r="M4253" s="5">
        <f>IF(tbl_Fact[[#This Row],[Operating_Hours]]&gt;0,tbl_Fact[[#This Row],[Operating_Hours]]*51840,0)</f>
        <v>30.614371061325063</v>
      </c>
    </row>
    <row r="4254" spans="1:13" hidden="1" x14ac:dyDescent="0.2">
      <c r="A4254" t="s">
        <v>12</v>
      </c>
      <c r="B4254" s="1">
        <v>44404.96434027778</v>
      </c>
      <c r="C4254" s="1">
        <v>44404.964363425926</v>
      </c>
      <c r="D4254">
        <v>1.9500000402331401E-2</v>
      </c>
      <c r="E4254">
        <v>0</v>
      </c>
      <c r="F4254">
        <v>129</v>
      </c>
      <c r="G4254" t="s">
        <v>44</v>
      </c>
      <c r="H4254" t="s">
        <v>33</v>
      </c>
      <c r="I4254">
        <f>tbl_Fact[[#This Row],[Duration]] / 60</f>
        <v>3.2500000670552333E-4</v>
      </c>
      <c r="J4254">
        <f>IF(OR(G4254="Run Time", G4254="CC (Changeover Cleaning)"), I4254, 0)</f>
        <v>0</v>
      </c>
      <c r="K4254">
        <f>IF(G4254&lt;&gt;"PM (Maintenance)", I4254, 0)</f>
        <v>3.2500000670552333E-4</v>
      </c>
      <c r="L4254" s="5">
        <f>MAX(tbl_Fact[[#This Row],[TotalBiscuitsMade]],tbl_Fact[[#This Row],[GoodMadeBiscuits]])</f>
        <v>129</v>
      </c>
      <c r="M4254" s="5">
        <f>IF(tbl_Fact[[#This Row],[Operating_Hours]]&gt;0,tbl_Fact[[#This Row],[Operating_Hours]]*51840,0)</f>
        <v>0</v>
      </c>
    </row>
    <row r="4255" spans="1:13" hidden="1" x14ac:dyDescent="0.2">
      <c r="A4255" t="s">
        <v>12</v>
      </c>
      <c r="B4255" s="1">
        <v>44404.964363425926</v>
      </c>
      <c r="C4255" s="1">
        <v>44404.964386574073</v>
      </c>
      <c r="D4255">
        <v>3.48999984562397E-2</v>
      </c>
      <c r="E4255">
        <v>0</v>
      </c>
      <c r="F4255">
        <v>468</v>
      </c>
      <c r="G4255" t="s">
        <v>43</v>
      </c>
      <c r="H4255" t="s">
        <v>33</v>
      </c>
      <c r="I4255">
        <f>tbl_Fact[[#This Row],[Duration]] / 60</f>
        <v>5.8166664093732838E-4</v>
      </c>
      <c r="J4255">
        <f>IF(OR(G4255="Run Time", G4255="CC (Changeover Cleaning)"), I4255, 0)</f>
        <v>5.8166664093732838E-4</v>
      </c>
      <c r="K4255">
        <f>IF(G4255&lt;&gt;"PM (Maintenance)", I4255, 0)</f>
        <v>5.8166664093732838E-4</v>
      </c>
      <c r="L4255" s="5">
        <f>MAX(tbl_Fact[[#This Row],[TotalBiscuitsMade]],tbl_Fact[[#This Row],[GoodMadeBiscuits]])</f>
        <v>468</v>
      </c>
      <c r="M4255" s="5">
        <f>IF(tbl_Fact[[#This Row],[Operating_Hours]]&gt;0,tbl_Fact[[#This Row],[Operating_Hours]]*51840,0)</f>
        <v>30.153598666191105</v>
      </c>
    </row>
    <row r="4256" spans="1:13" hidden="1" x14ac:dyDescent="0.2">
      <c r="A4256" t="s">
        <v>12</v>
      </c>
      <c r="B4256" s="1">
        <v>44404.964386574073</v>
      </c>
      <c r="C4256" s="1">
        <v>44404.964398148149</v>
      </c>
      <c r="D4256">
        <v>2.0333299413323399E-2</v>
      </c>
      <c r="E4256">
        <v>0</v>
      </c>
      <c r="F4256">
        <v>68</v>
      </c>
      <c r="G4256" t="s">
        <v>44</v>
      </c>
      <c r="H4256" t="s">
        <v>33</v>
      </c>
      <c r="I4256">
        <f>tbl_Fact[[#This Row],[Duration]] / 60</f>
        <v>3.3888832355538997E-4</v>
      </c>
      <c r="J4256">
        <f>IF(OR(G4256="Run Time", G4256="CC (Changeover Cleaning)"), I4256, 0)</f>
        <v>0</v>
      </c>
      <c r="K4256">
        <f>IF(G4256&lt;&gt;"PM (Maintenance)", I4256, 0)</f>
        <v>3.3888832355538997E-4</v>
      </c>
      <c r="L4256" s="5">
        <f>MAX(tbl_Fact[[#This Row],[TotalBiscuitsMade]],tbl_Fact[[#This Row],[GoodMadeBiscuits]])</f>
        <v>68</v>
      </c>
      <c r="M4256" s="5">
        <f>IF(tbl_Fact[[#This Row],[Operating_Hours]]&gt;0,tbl_Fact[[#This Row],[Operating_Hours]]*51840,0)</f>
        <v>0</v>
      </c>
    </row>
    <row r="4257" spans="1:13" hidden="1" x14ac:dyDescent="0.2">
      <c r="A4257" t="s">
        <v>12</v>
      </c>
      <c r="B4257" s="1">
        <v>44404.964398148149</v>
      </c>
      <c r="C4257" s="1">
        <v>44404.964421296296</v>
      </c>
      <c r="D4257">
        <v>3.4883301705122001E-2</v>
      </c>
      <c r="E4257">
        <v>0</v>
      </c>
      <c r="F4257">
        <v>170</v>
      </c>
      <c r="G4257" t="s">
        <v>43</v>
      </c>
      <c r="H4257" t="s">
        <v>33</v>
      </c>
      <c r="I4257">
        <f>tbl_Fact[[#This Row],[Duration]] / 60</f>
        <v>5.8138836175203334E-4</v>
      </c>
      <c r="J4257">
        <f>IF(OR(G4257="Run Time", G4257="CC (Changeover Cleaning)"), I4257, 0)</f>
        <v>5.8138836175203334E-4</v>
      </c>
      <c r="K4257">
        <f>IF(G4257&lt;&gt;"PM (Maintenance)", I4257, 0)</f>
        <v>5.8138836175203334E-4</v>
      </c>
      <c r="L4257" s="5">
        <f>MAX(tbl_Fact[[#This Row],[TotalBiscuitsMade]],tbl_Fact[[#This Row],[GoodMadeBiscuits]])</f>
        <v>170</v>
      </c>
      <c r="M4257" s="5">
        <f>IF(tbl_Fact[[#This Row],[Operating_Hours]]&gt;0,tbl_Fact[[#This Row],[Operating_Hours]]*51840,0)</f>
        <v>30.13917267322541</v>
      </c>
    </row>
    <row r="4258" spans="1:13" hidden="1" x14ac:dyDescent="0.2">
      <c r="A4258" t="s">
        <v>12</v>
      </c>
      <c r="B4258" s="1">
        <v>44404.964421296296</v>
      </c>
      <c r="C4258" s="1">
        <v>44404.964432870373</v>
      </c>
      <c r="D4258">
        <v>2.0333299413323399E-2</v>
      </c>
      <c r="E4258">
        <v>0</v>
      </c>
      <c r="F4258">
        <v>388</v>
      </c>
      <c r="G4258" t="s">
        <v>44</v>
      </c>
      <c r="H4258" t="s">
        <v>33</v>
      </c>
      <c r="I4258">
        <f>tbl_Fact[[#This Row],[Duration]] / 60</f>
        <v>3.3888832355538997E-4</v>
      </c>
      <c r="J4258">
        <f>IF(OR(G4258="Run Time", G4258="CC (Changeover Cleaning)"), I4258, 0)</f>
        <v>0</v>
      </c>
      <c r="K4258">
        <f>IF(G4258&lt;&gt;"PM (Maintenance)", I4258, 0)</f>
        <v>3.3888832355538997E-4</v>
      </c>
      <c r="L4258" s="5">
        <f>MAX(tbl_Fact[[#This Row],[TotalBiscuitsMade]],tbl_Fact[[#This Row],[GoodMadeBiscuits]])</f>
        <v>388</v>
      </c>
      <c r="M4258" s="5">
        <f>IF(tbl_Fact[[#This Row],[Operating_Hours]]&gt;0,tbl_Fact[[#This Row],[Operating_Hours]]*51840,0)</f>
        <v>0</v>
      </c>
    </row>
    <row r="4259" spans="1:13" hidden="1" x14ac:dyDescent="0.2">
      <c r="A4259" t="s">
        <v>12</v>
      </c>
      <c r="B4259" s="1">
        <v>44404.964432870373</v>
      </c>
      <c r="C4259" s="1">
        <v>44404.964456018519</v>
      </c>
      <c r="D4259">
        <v>3.4666601568460499E-2</v>
      </c>
      <c r="E4259">
        <v>0</v>
      </c>
      <c r="F4259">
        <v>457</v>
      </c>
      <c r="G4259" t="s">
        <v>43</v>
      </c>
      <c r="H4259" t="s">
        <v>33</v>
      </c>
      <c r="I4259">
        <f>tbl_Fact[[#This Row],[Duration]] / 60</f>
        <v>5.7777669280767495E-4</v>
      </c>
      <c r="J4259">
        <f>IF(OR(G4259="Run Time", G4259="CC (Changeover Cleaning)"), I4259, 0)</f>
        <v>5.7777669280767495E-4</v>
      </c>
      <c r="K4259">
        <f>IF(G4259&lt;&gt;"PM (Maintenance)", I4259, 0)</f>
        <v>5.7777669280767495E-4</v>
      </c>
      <c r="L4259" s="5">
        <f>MAX(tbl_Fact[[#This Row],[TotalBiscuitsMade]],tbl_Fact[[#This Row],[GoodMadeBiscuits]])</f>
        <v>457</v>
      </c>
      <c r="M4259" s="5">
        <f>IF(tbl_Fact[[#This Row],[Operating_Hours]]&gt;0,tbl_Fact[[#This Row],[Operating_Hours]]*51840,0)</f>
        <v>29.95194375514987</v>
      </c>
    </row>
    <row r="4260" spans="1:13" hidden="1" x14ac:dyDescent="0.2">
      <c r="A4260" t="s">
        <v>12</v>
      </c>
      <c r="B4260" s="1">
        <v>44404.964456018519</v>
      </c>
      <c r="C4260" s="1">
        <v>44404.964467592596</v>
      </c>
      <c r="D4260">
        <v>2.0283300429582599E-2</v>
      </c>
      <c r="E4260">
        <v>0</v>
      </c>
      <c r="F4260">
        <v>36</v>
      </c>
      <c r="G4260" t="s">
        <v>44</v>
      </c>
      <c r="H4260" t="s">
        <v>33</v>
      </c>
      <c r="I4260">
        <f>tbl_Fact[[#This Row],[Duration]] / 60</f>
        <v>3.3805500715970997E-4</v>
      </c>
      <c r="J4260">
        <f>IF(OR(G4260="Run Time", G4260="CC (Changeover Cleaning)"), I4260, 0)</f>
        <v>0</v>
      </c>
      <c r="K4260">
        <f>IF(G4260&lt;&gt;"PM (Maintenance)", I4260, 0)</f>
        <v>3.3805500715970997E-4</v>
      </c>
      <c r="L4260" s="5">
        <f>MAX(tbl_Fact[[#This Row],[TotalBiscuitsMade]],tbl_Fact[[#This Row],[GoodMadeBiscuits]])</f>
        <v>36</v>
      </c>
      <c r="M4260" s="5">
        <f>IF(tbl_Fact[[#This Row],[Operating_Hours]]&gt;0,tbl_Fact[[#This Row],[Operating_Hours]]*51840,0)</f>
        <v>0</v>
      </c>
    </row>
    <row r="4261" spans="1:13" hidden="1" x14ac:dyDescent="0.2">
      <c r="A4261" t="s">
        <v>12</v>
      </c>
      <c r="B4261" s="1">
        <v>44404.964467592596</v>
      </c>
      <c r="C4261" s="1">
        <v>44404.964502314811</v>
      </c>
      <c r="D4261">
        <v>4.0383301675319699E-2</v>
      </c>
      <c r="E4261">
        <v>0</v>
      </c>
      <c r="F4261">
        <v>194</v>
      </c>
      <c r="G4261" t="s">
        <v>43</v>
      </c>
      <c r="H4261" t="s">
        <v>33</v>
      </c>
      <c r="I4261">
        <f>tbl_Fact[[#This Row],[Duration]] / 60</f>
        <v>6.73055027921995E-4</v>
      </c>
      <c r="J4261">
        <f>IF(OR(G4261="Run Time", G4261="CC (Changeover Cleaning)"), I4261, 0)</f>
        <v>6.73055027921995E-4</v>
      </c>
      <c r="K4261">
        <f>IF(G4261&lt;&gt;"PM (Maintenance)", I4261, 0)</f>
        <v>6.73055027921995E-4</v>
      </c>
      <c r="L4261" s="5">
        <f>MAX(tbl_Fact[[#This Row],[TotalBiscuitsMade]],tbl_Fact[[#This Row],[GoodMadeBiscuits]])</f>
        <v>194</v>
      </c>
      <c r="M4261" s="5">
        <f>IF(tbl_Fact[[#This Row],[Operating_Hours]]&gt;0,tbl_Fact[[#This Row],[Operating_Hours]]*51840,0)</f>
        <v>34.891172647476218</v>
      </c>
    </row>
    <row r="4262" spans="1:13" hidden="1" x14ac:dyDescent="0.2">
      <c r="A4262" t="s">
        <v>12</v>
      </c>
      <c r="B4262" s="1">
        <v>44404.964502314811</v>
      </c>
      <c r="C4262" s="1">
        <v>44404.964513888888</v>
      </c>
      <c r="D4262">
        <v>1.97832994163036E-2</v>
      </c>
      <c r="E4262">
        <v>0</v>
      </c>
      <c r="F4262">
        <v>54</v>
      </c>
      <c r="G4262" t="s">
        <v>44</v>
      </c>
      <c r="H4262" t="s">
        <v>33</v>
      </c>
      <c r="I4262">
        <f>tbl_Fact[[#This Row],[Duration]] / 60</f>
        <v>3.2972165693839333E-4</v>
      </c>
      <c r="J4262">
        <f>IF(OR(G4262="Run Time", G4262="CC (Changeover Cleaning)"), I4262, 0)</f>
        <v>0</v>
      </c>
      <c r="K4262">
        <f>IF(G4262&lt;&gt;"PM (Maintenance)", I4262, 0)</f>
        <v>3.2972165693839333E-4</v>
      </c>
      <c r="L4262" s="5">
        <f>MAX(tbl_Fact[[#This Row],[TotalBiscuitsMade]],tbl_Fact[[#This Row],[GoodMadeBiscuits]])</f>
        <v>54</v>
      </c>
      <c r="M4262" s="5">
        <f>IF(tbl_Fact[[#This Row],[Operating_Hours]]&gt;0,tbl_Fact[[#This Row],[Operating_Hours]]*51840,0)</f>
        <v>0</v>
      </c>
    </row>
    <row r="4263" spans="1:13" hidden="1" x14ac:dyDescent="0.2">
      <c r="A4263" t="s">
        <v>12</v>
      </c>
      <c r="B4263" s="1">
        <v>44404.964513888888</v>
      </c>
      <c r="C4263" s="1">
        <v>44404.964537037034</v>
      </c>
      <c r="D4263">
        <v>3.4099999815225601E-2</v>
      </c>
      <c r="E4263">
        <v>0</v>
      </c>
      <c r="F4263">
        <v>290</v>
      </c>
      <c r="G4263" t="s">
        <v>43</v>
      </c>
      <c r="H4263" t="s">
        <v>33</v>
      </c>
      <c r="I4263">
        <f>tbl_Fact[[#This Row],[Duration]] / 60</f>
        <v>5.6833333025376007E-4</v>
      </c>
      <c r="J4263">
        <f>IF(OR(G4263="Run Time", G4263="CC (Changeover Cleaning)"), I4263, 0)</f>
        <v>5.6833333025376007E-4</v>
      </c>
      <c r="K4263">
        <f>IF(G4263&lt;&gt;"PM (Maintenance)", I4263, 0)</f>
        <v>5.6833333025376007E-4</v>
      </c>
      <c r="L4263" s="5">
        <f>MAX(tbl_Fact[[#This Row],[TotalBiscuitsMade]],tbl_Fact[[#This Row],[GoodMadeBiscuits]])</f>
        <v>290</v>
      </c>
      <c r="M4263" s="5">
        <f>IF(tbl_Fact[[#This Row],[Operating_Hours]]&gt;0,tbl_Fact[[#This Row],[Operating_Hours]]*51840,0)</f>
        <v>29.462399840354923</v>
      </c>
    </row>
    <row r="4264" spans="1:13" hidden="1" x14ac:dyDescent="0.2">
      <c r="A4264" t="s">
        <v>12</v>
      </c>
      <c r="B4264" s="1">
        <v>44404.964537037034</v>
      </c>
      <c r="C4264" s="1">
        <v>44404.964548611111</v>
      </c>
      <c r="D4264">
        <v>2.0833300426602398E-2</v>
      </c>
      <c r="E4264">
        <v>0</v>
      </c>
      <c r="F4264">
        <v>302</v>
      </c>
      <c r="G4264" t="s">
        <v>44</v>
      </c>
      <c r="H4264" t="s">
        <v>33</v>
      </c>
      <c r="I4264">
        <f>tbl_Fact[[#This Row],[Duration]] / 60</f>
        <v>3.4722167377670662E-4</v>
      </c>
      <c r="J4264">
        <f>IF(OR(G4264="Run Time", G4264="CC (Changeover Cleaning)"), I4264, 0)</f>
        <v>0</v>
      </c>
      <c r="K4264">
        <f>IF(G4264&lt;&gt;"PM (Maintenance)", I4264, 0)</f>
        <v>3.4722167377670662E-4</v>
      </c>
      <c r="L4264" s="5">
        <f>MAX(tbl_Fact[[#This Row],[TotalBiscuitsMade]],tbl_Fact[[#This Row],[GoodMadeBiscuits]])</f>
        <v>302</v>
      </c>
      <c r="M4264" s="5">
        <f>IF(tbl_Fact[[#This Row],[Operating_Hours]]&gt;0,tbl_Fact[[#This Row],[Operating_Hours]]*51840,0)</f>
        <v>0</v>
      </c>
    </row>
    <row r="4265" spans="1:13" hidden="1" x14ac:dyDescent="0.2">
      <c r="A4265" t="s">
        <v>12</v>
      </c>
      <c r="B4265" s="1">
        <v>44404.964548611111</v>
      </c>
      <c r="C4265" s="1">
        <v>44404.964571759258</v>
      </c>
      <c r="D4265">
        <v>3.5166598856449099E-2</v>
      </c>
      <c r="E4265">
        <v>0</v>
      </c>
      <c r="F4265">
        <v>240</v>
      </c>
      <c r="G4265" t="s">
        <v>43</v>
      </c>
      <c r="H4265" t="s">
        <v>33</v>
      </c>
      <c r="I4265">
        <f>tbl_Fact[[#This Row],[Duration]] / 60</f>
        <v>5.8610998094081829E-4</v>
      </c>
      <c r="J4265">
        <f>IF(OR(G4265="Run Time", G4265="CC (Changeover Cleaning)"), I4265, 0)</f>
        <v>5.8610998094081829E-4</v>
      </c>
      <c r="K4265">
        <f>IF(G4265&lt;&gt;"PM (Maintenance)", I4265, 0)</f>
        <v>5.8610998094081829E-4</v>
      </c>
      <c r="L4265" s="5">
        <f>MAX(tbl_Fact[[#This Row],[TotalBiscuitsMade]],tbl_Fact[[#This Row],[GoodMadeBiscuits]])</f>
        <v>240</v>
      </c>
      <c r="M4265" s="5">
        <f>IF(tbl_Fact[[#This Row],[Operating_Hours]]&gt;0,tbl_Fact[[#This Row],[Operating_Hours]]*51840,0)</f>
        <v>30.383941411972021</v>
      </c>
    </row>
    <row r="4266" spans="1:13" hidden="1" x14ac:dyDescent="0.2">
      <c r="A4266" t="s">
        <v>12</v>
      </c>
      <c r="B4266" s="1">
        <v>44404.964571759258</v>
      </c>
      <c r="C4266" s="1">
        <v>44404.964594907404</v>
      </c>
      <c r="D4266">
        <v>1.87832992523909E-2</v>
      </c>
      <c r="E4266">
        <v>0</v>
      </c>
      <c r="F4266">
        <v>60</v>
      </c>
      <c r="G4266" t="s">
        <v>44</v>
      </c>
      <c r="H4266" t="s">
        <v>33</v>
      </c>
      <c r="I4266">
        <f>tbl_Fact[[#This Row],[Duration]] / 60</f>
        <v>3.1305498753984835E-4</v>
      </c>
      <c r="J4266">
        <f>IF(OR(G4266="Run Time", G4266="CC (Changeover Cleaning)"), I4266, 0)</f>
        <v>0</v>
      </c>
      <c r="K4266">
        <f>IF(G4266&lt;&gt;"PM (Maintenance)", I4266, 0)</f>
        <v>3.1305498753984835E-4</v>
      </c>
      <c r="L4266" s="5">
        <f>MAX(tbl_Fact[[#This Row],[TotalBiscuitsMade]],tbl_Fact[[#This Row],[GoodMadeBiscuits]])</f>
        <v>60</v>
      </c>
      <c r="M4266" s="5">
        <f>IF(tbl_Fact[[#This Row],[Operating_Hours]]&gt;0,tbl_Fact[[#This Row],[Operating_Hours]]*51840,0)</f>
        <v>0</v>
      </c>
    </row>
    <row r="4267" spans="1:13" hidden="1" x14ac:dyDescent="0.2">
      <c r="A4267" t="s">
        <v>12</v>
      </c>
      <c r="B4267" s="1">
        <v>44404.964594907404</v>
      </c>
      <c r="C4267" s="1">
        <v>44404.964618055557</v>
      </c>
      <c r="D4267">
        <v>3.5950001329183599E-2</v>
      </c>
      <c r="E4267">
        <v>0</v>
      </c>
      <c r="F4267">
        <v>101</v>
      </c>
      <c r="G4267" t="s">
        <v>43</v>
      </c>
      <c r="H4267" t="s">
        <v>33</v>
      </c>
      <c r="I4267">
        <f>tbl_Fact[[#This Row],[Duration]] / 60</f>
        <v>5.9916668881972667E-4</v>
      </c>
      <c r="J4267">
        <f>IF(OR(G4267="Run Time", G4267="CC (Changeover Cleaning)"), I4267, 0)</f>
        <v>5.9916668881972667E-4</v>
      </c>
      <c r="K4267">
        <f>IF(G4267&lt;&gt;"PM (Maintenance)", I4267, 0)</f>
        <v>5.9916668881972667E-4</v>
      </c>
      <c r="L4267" s="5">
        <f>MAX(tbl_Fact[[#This Row],[TotalBiscuitsMade]],tbl_Fact[[#This Row],[GoodMadeBiscuits]])</f>
        <v>101</v>
      </c>
      <c r="M4267" s="5">
        <f>IF(tbl_Fact[[#This Row],[Operating_Hours]]&gt;0,tbl_Fact[[#This Row],[Operating_Hours]]*51840,0)</f>
        <v>31.06080114841463</v>
      </c>
    </row>
    <row r="4268" spans="1:13" hidden="1" x14ac:dyDescent="0.2">
      <c r="A4268" t="s">
        <v>12</v>
      </c>
      <c r="B4268" s="1">
        <v>44404.964618055557</v>
      </c>
      <c r="C4268" s="1">
        <v>44404.964629629627</v>
      </c>
      <c r="D4268">
        <v>1.9500000402331401E-2</v>
      </c>
      <c r="E4268">
        <v>0</v>
      </c>
      <c r="F4268">
        <v>469</v>
      </c>
      <c r="G4268" t="s">
        <v>44</v>
      </c>
      <c r="H4268" t="s">
        <v>33</v>
      </c>
      <c r="I4268">
        <f>tbl_Fact[[#This Row],[Duration]] / 60</f>
        <v>3.2500000670552333E-4</v>
      </c>
      <c r="J4268">
        <f>IF(OR(G4268="Run Time", G4268="CC (Changeover Cleaning)"), I4268, 0)</f>
        <v>0</v>
      </c>
      <c r="K4268">
        <f>IF(G4268&lt;&gt;"PM (Maintenance)", I4268, 0)</f>
        <v>3.2500000670552333E-4</v>
      </c>
      <c r="L4268" s="5">
        <f>MAX(tbl_Fact[[#This Row],[TotalBiscuitsMade]],tbl_Fact[[#This Row],[GoodMadeBiscuits]])</f>
        <v>469</v>
      </c>
      <c r="M4268" s="5">
        <f>IF(tbl_Fact[[#This Row],[Operating_Hours]]&gt;0,tbl_Fact[[#This Row],[Operating_Hours]]*51840,0)</f>
        <v>0</v>
      </c>
    </row>
    <row r="4269" spans="1:13" hidden="1" x14ac:dyDescent="0.2">
      <c r="A4269" t="s">
        <v>12</v>
      </c>
      <c r="B4269" s="1">
        <v>44404.964629629627</v>
      </c>
      <c r="C4269" s="1">
        <v>44404.96465277778</v>
      </c>
      <c r="D4269">
        <v>3.6216601729392998E-2</v>
      </c>
      <c r="E4269">
        <v>0</v>
      </c>
      <c r="F4269">
        <v>393</v>
      </c>
      <c r="G4269" t="s">
        <v>43</v>
      </c>
      <c r="H4269" t="s">
        <v>33</v>
      </c>
      <c r="I4269">
        <f>tbl_Fact[[#This Row],[Duration]] / 60</f>
        <v>6.0361002882321668E-4</v>
      </c>
      <c r="J4269">
        <f>IF(OR(G4269="Run Time", G4269="CC (Changeover Cleaning)"), I4269, 0)</f>
        <v>6.0361002882321668E-4</v>
      </c>
      <c r="K4269">
        <f>IF(G4269&lt;&gt;"PM (Maintenance)", I4269, 0)</f>
        <v>6.0361002882321668E-4</v>
      </c>
      <c r="L4269" s="5">
        <f>MAX(tbl_Fact[[#This Row],[TotalBiscuitsMade]],tbl_Fact[[#This Row],[GoodMadeBiscuits]])</f>
        <v>393</v>
      </c>
      <c r="M4269" s="5">
        <f>IF(tbl_Fact[[#This Row],[Operating_Hours]]&gt;0,tbl_Fact[[#This Row],[Operating_Hours]]*51840,0)</f>
        <v>31.291143894195553</v>
      </c>
    </row>
    <row r="4270" spans="1:13" hidden="1" x14ac:dyDescent="0.2">
      <c r="A4270" t="s">
        <v>12</v>
      </c>
      <c r="B4270" s="1">
        <v>44404.96465277778</v>
      </c>
      <c r="C4270" s="1">
        <v>44404.96466435185</v>
      </c>
      <c r="D4270">
        <v>1.9050000235438298E-2</v>
      </c>
      <c r="E4270">
        <v>0</v>
      </c>
      <c r="F4270">
        <v>467</v>
      </c>
      <c r="G4270" t="s">
        <v>44</v>
      </c>
      <c r="H4270" t="s">
        <v>33</v>
      </c>
      <c r="I4270">
        <f>tbl_Fact[[#This Row],[Duration]] / 60</f>
        <v>3.1750000392397163E-4</v>
      </c>
      <c r="J4270">
        <f>IF(OR(G4270="Run Time", G4270="CC (Changeover Cleaning)"), I4270, 0)</f>
        <v>0</v>
      </c>
      <c r="K4270">
        <f>IF(G4270&lt;&gt;"PM (Maintenance)", I4270, 0)</f>
        <v>3.1750000392397163E-4</v>
      </c>
      <c r="L4270" s="5">
        <f>MAX(tbl_Fact[[#This Row],[TotalBiscuitsMade]],tbl_Fact[[#This Row],[GoodMadeBiscuits]])</f>
        <v>467</v>
      </c>
      <c r="M4270" s="5">
        <f>IF(tbl_Fact[[#This Row],[Operating_Hours]]&gt;0,tbl_Fact[[#This Row],[Operating_Hours]]*51840,0)</f>
        <v>0</v>
      </c>
    </row>
    <row r="4271" spans="1:13" hidden="1" x14ac:dyDescent="0.2">
      <c r="A4271" t="s">
        <v>12</v>
      </c>
      <c r="B4271" s="1">
        <v>44404.96466435185</v>
      </c>
      <c r="C4271" s="1">
        <v>44404.964699074073</v>
      </c>
      <c r="D4271">
        <v>4.0333300828933702E-2</v>
      </c>
      <c r="E4271">
        <v>0</v>
      </c>
      <c r="F4271">
        <v>28</v>
      </c>
      <c r="G4271" t="s">
        <v>43</v>
      </c>
      <c r="H4271" t="s">
        <v>33</v>
      </c>
      <c r="I4271">
        <f>tbl_Fact[[#This Row],[Duration]] / 60</f>
        <v>6.7222168048222837E-4</v>
      </c>
      <c r="J4271">
        <f>IF(OR(G4271="Run Time", G4271="CC (Changeover Cleaning)"), I4271, 0)</f>
        <v>6.7222168048222837E-4</v>
      </c>
      <c r="K4271">
        <f>IF(G4271&lt;&gt;"PM (Maintenance)", I4271, 0)</f>
        <v>6.7222168048222837E-4</v>
      </c>
      <c r="L4271" s="5">
        <f>MAX(tbl_Fact[[#This Row],[TotalBiscuitsMade]],tbl_Fact[[#This Row],[GoodMadeBiscuits]])</f>
        <v>28</v>
      </c>
      <c r="M4271" s="5">
        <f>IF(tbl_Fact[[#This Row],[Operating_Hours]]&gt;0,tbl_Fact[[#This Row],[Operating_Hours]]*51840,0)</f>
        <v>34.847971916198716</v>
      </c>
    </row>
    <row r="4272" spans="1:13" hidden="1" x14ac:dyDescent="0.2">
      <c r="A4272" t="s">
        <v>12</v>
      </c>
      <c r="B4272" s="1">
        <v>44404.964699074073</v>
      </c>
      <c r="C4272" s="1">
        <v>44404.96471064815</v>
      </c>
      <c r="D4272">
        <v>1.9566599279642102E-2</v>
      </c>
      <c r="E4272">
        <v>0</v>
      </c>
      <c r="F4272">
        <v>490</v>
      </c>
      <c r="G4272" t="s">
        <v>44</v>
      </c>
      <c r="H4272" t="s">
        <v>33</v>
      </c>
      <c r="I4272">
        <f>tbl_Fact[[#This Row],[Duration]] / 60</f>
        <v>3.2610998799403505E-4</v>
      </c>
      <c r="J4272">
        <f>IF(OR(G4272="Run Time", G4272="CC (Changeover Cleaning)"), I4272, 0)</f>
        <v>0</v>
      </c>
      <c r="K4272">
        <f>IF(G4272&lt;&gt;"PM (Maintenance)", I4272, 0)</f>
        <v>3.2610998799403505E-4</v>
      </c>
      <c r="L4272" s="5">
        <f>MAX(tbl_Fact[[#This Row],[TotalBiscuitsMade]],tbl_Fact[[#This Row],[GoodMadeBiscuits]])</f>
        <v>490</v>
      </c>
      <c r="M4272" s="5">
        <f>IF(tbl_Fact[[#This Row],[Operating_Hours]]&gt;0,tbl_Fact[[#This Row],[Operating_Hours]]*51840,0)</f>
        <v>0</v>
      </c>
    </row>
    <row r="4273" spans="1:13" hidden="1" x14ac:dyDescent="0.2">
      <c r="A4273" t="s">
        <v>12</v>
      </c>
      <c r="B4273" s="1">
        <v>44404.96471064815</v>
      </c>
      <c r="C4273" s="1">
        <v>44404.964733796296</v>
      </c>
      <c r="D4273">
        <v>3.5933300852775601E-2</v>
      </c>
      <c r="E4273">
        <v>0</v>
      </c>
      <c r="F4273">
        <v>244</v>
      </c>
      <c r="G4273" t="s">
        <v>43</v>
      </c>
      <c r="H4273" t="s">
        <v>33</v>
      </c>
      <c r="I4273">
        <f>tbl_Fact[[#This Row],[Duration]] / 60</f>
        <v>5.9888834754626E-4</v>
      </c>
      <c r="J4273">
        <f>IF(OR(G4273="Run Time", G4273="CC (Changeover Cleaning)"), I4273, 0)</f>
        <v>5.9888834754626E-4</v>
      </c>
      <c r="K4273">
        <f>IF(G4273&lt;&gt;"PM (Maintenance)", I4273, 0)</f>
        <v>5.9888834754626E-4</v>
      </c>
      <c r="L4273" s="5">
        <f>MAX(tbl_Fact[[#This Row],[TotalBiscuitsMade]],tbl_Fact[[#This Row],[GoodMadeBiscuits]])</f>
        <v>244</v>
      </c>
      <c r="M4273" s="5">
        <f>IF(tbl_Fact[[#This Row],[Operating_Hours]]&gt;0,tbl_Fact[[#This Row],[Operating_Hours]]*51840,0)</f>
        <v>31.046371936798117</v>
      </c>
    </row>
    <row r="4274" spans="1:13" hidden="1" x14ac:dyDescent="0.2">
      <c r="A4274" t="s">
        <v>12</v>
      </c>
      <c r="B4274" s="1">
        <v>44404.964733796296</v>
      </c>
      <c r="C4274" s="1">
        <v>44404.964745370373</v>
      </c>
      <c r="D4274">
        <v>1.85000002384186E-2</v>
      </c>
      <c r="E4274">
        <v>0</v>
      </c>
      <c r="F4274">
        <v>407</v>
      </c>
      <c r="G4274" t="s">
        <v>44</v>
      </c>
      <c r="H4274" t="s">
        <v>33</v>
      </c>
      <c r="I4274">
        <f>tbl_Fact[[#This Row],[Duration]] / 60</f>
        <v>3.0833333730697667E-4</v>
      </c>
      <c r="J4274">
        <f>IF(OR(G4274="Run Time", G4274="CC (Changeover Cleaning)"), I4274, 0)</f>
        <v>0</v>
      </c>
      <c r="K4274">
        <f>IF(G4274&lt;&gt;"PM (Maintenance)", I4274, 0)</f>
        <v>3.0833333730697667E-4</v>
      </c>
      <c r="L4274" s="5">
        <f>MAX(tbl_Fact[[#This Row],[TotalBiscuitsMade]],tbl_Fact[[#This Row],[GoodMadeBiscuits]])</f>
        <v>407</v>
      </c>
      <c r="M4274" s="5">
        <f>IF(tbl_Fact[[#This Row],[Operating_Hours]]&gt;0,tbl_Fact[[#This Row],[Operating_Hours]]*51840,0)</f>
        <v>0</v>
      </c>
    </row>
    <row r="4275" spans="1:13" hidden="1" x14ac:dyDescent="0.2">
      <c r="A4275" t="s">
        <v>12</v>
      </c>
      <c r="B4275" s="1">
        <v>44404.964745370373</v>
      </c>
      <c r="C4275" s="1">
        <v>44404.964768518519</v>
      </c>
      <c r="D4275">
        <v>3.5666599869728102E-2</v>
      </c>
      <c r="E4275">
        <v>0</v>
      </c>
      <c r="F4275">
        <v>238</v>
      </c>
      <c r="G4275" t="s">
        <v>43</v>
      </c>
      <c r="H4275" t="s">
        <v>33</v>
      </c>
      <c r="I4275">
        <f>tbl_Fact[[#This Row],[Duration]] / 60</f>
        <v>5.9444333116213499E-4</v>
      </c>
      <c r="J4275">
        <f>IF(OR(G4275="Run Time", G4275="CC (Changeover Cleaning)"), I4275, 0)</f>
        <v>5.9444333116213499E-4</v>
      </c>
      <c r="K4275">
        <f>IF(G4275&lt;&gt;"PM (Maintenance)", I4275, 0)</f>
        <v>5.9444333116213499E-4</v>
      </c>
      <c r="L4275" s="5">
        <f>MAX(tbl_Fact[[#This Row],[TotalBiscuitsMade]],tbl_Fact[[#This Row],[GoodMadeBiscuits]])</f>
        <v>238</v>
      </c>
      <c r="M4275" s="5">
        <f>IF(tbl_Fact[[#This Row],[Operating_Hours]]&gt;0,tbl_Fact[[#This Row],[Operating_Hours]]*51840,0)</f>
        <v>30.815942287445079</v>
      </c>
    </row>
    <row r="4276" spans="1:13" hidden="1" x14ac:dyDescent="0.2">
      <c r="A4276" t="s">
        <v>12</v>
      </c>
      <c r="B4276" s="1">
        <v>44404.964768518519</v>
      </c>
      <c r="C4276" s="1">
        <v>44404.964780092596</v>
      </c>
      <c r="D4276">
        <v>2.0333299413323399E-2</v>
      </c>
      <c r="E4276">
        <v>0</v>
      </c>
      <c r="F4276">
        <v>286</v>
      </c>
      <c r="G4276" t="s">
        <v>44</v>
      </c>
      <c r="H4276" t="s">
        <v>33</v>
      </c>
      <c r="I4276">
        <f>tbl_Fact[[#This Row],[Duration]] / 60</f>
        <v>3.3888832355538997E-4</v>
      </c>
      <c r="J4276">
        <f>IF(OR(G4276="Run Time", G4276="CC (Changeover Cleaning)"), I4276, 0)</f>
        <v>0</v>
      </c>
      <c r="K4276">
        <f>IF(G4276&lt;&gt;"PM (Maintenance)", I4276, 0)</f>
        <v>3.3888832355538997E-4</v>
      </c>
      <c r="L4276" s="5">
        <f>MAX(tbl_Fact[[#This Row],[TotalBiscuitsMade]],tbl_Fact[[#This Row],[GoodMadeBiscuits]])</f>
        <v>286</v>
      </c>
      <c r="M4276" s="5">
        <f>IF(tbl_Fact[[#This Row],[Operating_Hours]]&gt;0,tbl_Fact[[#This Row],[Operating_Hours]]*51840,0)</f>
        <v>0</v>
      </c>
    </row>
    <row r="4277" spans="1:13" hidden="1" x14ac:dyDescent="0.2">
      <c r="A4277" t="s">
        <v>12</v>
      </c>
      <c r="B4277" s="1">
        <v>44404.964780092596</v>
      </c>
      <c r="C4277" s="1">
        <v>44404.964814814812</v>
      </c>
      <c r="D4277">
        <v>3.48999984562397E-2</v>
      </c>
      <c r="E4277">
        <v>0</v>
      </c>
      <c r="F4277">
        <v>293</v>
      </c>
      <c r="G4277" t="s">
        <v>43</v>
      </c>
      <c r="H4277" t="s">
        <v>33</v>
      </c>
      <c r="I4277">
        <f>tbl_Fact[[#This Row],[Duration]] / 60</f>
        <v>5.8166664093732838E-4</v>
      </c>
      <c r="J4277">
        <f>IF(OR(G4277="Run Time", G4277="CC (Changeover Cleaning)"), I4277, 0)</f>
        <v>5.8166664093732838E-4</v>
      </c>
      <c r="K4277">
        <f>IF(G4277&lt;&gt;"PM (Maintenance)", I4277, 0)</f>
        <v>5.8166664093732838E-4</v>
      </c>
      <c r="L4277" s="5">
        <f>MAX(tbl_Fact[[#This Row],[TotalBiscuitsMade]],tbl_Fact[[#This Row],[GoodMadeBiscuits]])</f>
        <v>293</v>
      </c>
      <c r="M4277" s="5">
        <f>IF(tbl_Fact[[#This Row],[Operating_Hours]]&gt;0,tbl_Fact[[#This Row],[Operating_Hours]]*51840,0)</f>
        <v>30.153598666191105</v>
      </c>
    </row>
    <row r="4278" spans="1:13" hidden="1" x14ac:dyDescent="0.2">
      <c r="A4278" t="s">
        <v>12</v>
      </c>
      <c r="B4278" s="1">
        <v>44404.964814814812</v>
      </c>
      <c r="C4278" s="1">
        <v>44404.964826388888</v>
      </c>
      <c r="D4278">
        <v>1.9266599789261801E-2</v>
      </c>
      <c r="E4278">
        <v>0</v>
      </c>
      <c r="F4278">
        <v>159</v>
      </c>
      <c r="G4278" t="s">
        <v>44</v>
      </c>
      <c r="H4278" t="s">
        <v>33</v>
      </c>
      <c r="I4278">
        <f>tbl_Fact[[#This Row],[Duration]] / 60</f>
        <v>3.211099964876967E-4</v>
      </c>
      <c r="J4278">
        <f>IF(OR(G4278="Run Time", G4278="CC (Changeover Cleaning)"), I4278, 0)</f>
        <v>0</v>
      </c>
      <c r="K4278">
        <f>IF(G4278&lt;&gt;"PM (Maintenance)", I4278, 0)</f>
        <v>3.211099964876967E-4</v>
      </c>
      <c r="L4278" s="5">
        <f>MAX(tbl_Fact[[#This Row],[TotalBiscuitsMade]],tbl_Fact[[#This Row],[GoodMadeBiscuits]])</f>
        <v>159</v>
      </c>
      <c r="M4278" s="5">
        <f>IF(tbl_Fact[[#This Row],[Operating_Hours]]&gt;0,tbl_Fact[[#This Row],[Operating_Hours]]*51840,0)</f>
        <v>0</v>
      </c>
    </row>
    <row r="4279" spans="1:13" hidden="1" x14ac:dyDescent="0.2">
      <c r="A4279" t="s">
        <v>12</v>
      </c>
      <c r="B4279" s="1">
        <v>44404.964826388888</v>
      </c>
      <c r="C4279" s="1">
        <v>44404.964849537035</v>
      </c>
      <c r="D4279">
        <v>3.5399999469518703E-2</v>
      </c>
      <c r="E4279">
        <v>0</v>
      </c>
      <c r="F4279">
        <v>463</v>
      </c>
      <c r="G4279" t="s">
        <v>43</v>
      </c>
      <c r="H4279" t="s">
        <v>33</v>
      </c>
      <c r="I4279">
        <f>tbl_Fact[[#This Row],[Duration]] / 60</f>
        <v>5.8999999115864508E-4</v>
      </c>
      <c r="J4279">
        <f>IF(OR(G4279="Run Time", G4279="CC (Changeover Cleaning)"), I4279, 0)</f>
        <v>5.8999999115864508E-4</v>
      </c>
      <c r="K4279">
        <f>IF(G4279&lt;&gt;"PM (Maintenance)", I4279, 0)</f>
        <v>5.8999999115864508E-4</v>
      </c>
      <c r="L4279" s="5">
        <f>MAX(tbl_Fact[[#This Row],[TotalBiscuitsMade]],tbl_Fact[[#This Row],[GoodMadeBiscuits]])</f>
        <v>463</v>
      </c>
      <c r="M4279" s="5">
        <f>IF(tbl_Fact[[#This Row],[Operating_Hours]]&gt;0,tbl_Fact[[#This Row],[Operating_Hours]]*51840,0)</f>
        <v>30.585599541664163</v>
      </c>
    </row>
    <row r="4280" spans="1:13" hidden="1" x14ac:dyDescent="0.2">
      <c r="A4280" t="s">
        <v>12</v>
      </c>
      <c r="B4280" s="1">
        <v>44404.964849537035</v>
      </c>
      <c r="C4280" s="1">
        <v>44404.964861111112</v>
      </c>
      <c r="D4280">
        <v>2.0833300426602398E-2</v>
      </c>
      <c r="E4280">
        <v>0</v>
      </c>
      <c r="F4280">
        <v>359</v>
      </c>
      <c r="G4280" t="s">
        <v>44</v>
      </c>
      <c r="H4280" t="s">
        <v>33</v>
      </c>
      <c r="I4280">
        <f>tbl_Fact[[#This Row],[Duration]] / 60</f>
        <v>3.4722167377670662E-4</v>
      </c>
      <c r="J4280">
        <f>IF(OR(G4280="Run Time", G4280="CC (Changeover Cleaning)"), I4280, 0)</f>
        <v>0</v>
      </c>
      <c r="K4280">
        <f>IF(G4280&lt;&gt;"PM (Maintenance)", I4280, 0)</f>
        <v>3.4722167377670662E-4</v>
      </c>
      <c r="L4280" s="5">
        <f>MAX(tbl_Fact[[#This Row],[TotalBiscuitsMade]],tbl_Fact[[#This Row],[GoodMadeBiscuits]])</f>
        <v>359</v>
      </c>
      <c r="M4280" s="5">
        <f>IF(tbl_Fact[[#This Row],[Operating_Hours]]&gt;0,tbl_Fact[[#This Row],[Operating_Hours]]*51840,0)</f>
        <v>0</v>
      </c>
    </row>
    <row r="4281" spans="1:13" hidden="1" x14ac:dyDescent="0.2">
      <c r="A4281" t="s">
        <v>12</v>
      </c>
      <c r="B4281" s="1">
        <v>44404.964861111112</v>
      </c>
      <c r="C4281" s="1">
        <v>44404.965092592596</v>
      </c>
      <c r="D4281">
        <v>0.33938330411911</v>
      </c>
      <c r="E4281">
        <v>0</v>
      </c>
      <c r="F4281">
        <v>76</v>
      </c>
      <c r="G4281" t="s">
        <v>43</v>
      </c>
      <c r="H4281" t="s">
        <v>33</v>
      </c>
      <c r="I4281">
        <f>tbl_Fact[[#This Row],[Duration]] / 60</f>
        <v>5.6563884019851665E-3</v>
      </c>
      <c r="J4281">
        <f>IF(OR(G4281="Run Time", G4281="CC (Changeover Cleaning)"), I4281, 0)</f>
        <v>5.6563884019851665E-3</v>
      </c>
      <c r="K4281">
        <f>IF(G4281&lt;&gt;"PM (Maintenance)", I4281, 0)</f>
        <v>5.6563884019851665E-3</v>
      </c>
      <c r="L4281" s="5">
        <f>MAX(tbl_Fact[[#This Row],[TotalBiscuitsMade]],tbl_Fact[[#This Row],[GoodMadeBiscuits]])</f>
        <v>76</v>
      </c>
      <c r="M4281" s="5">
        <f>IF(tbl_Fact[[#This Row],[Operating_Hours]]&gt;0,tbl_Fact[[#This Row],[Operating_Hours]]*51840,0)</f>
        <v>293.22717475891102</v>
      </c>
    </row>
    <row r="4282" spans="1:13" hidden="1" x14ac:dyDescent="0.2">
      <c r="A4282" t="s">
        <v>12</v>
      </c>
      <c r="B4282" s="1">
        <v>44404.965092592596</v>
      </c>
      <c r="C4282" s="1">
        <v>44404.965231481481</v>
      </c>
      <c r="D4282">
        <v>0.194833293557167</v>
      </c>
      <c r="E4282">
        <v>0</v>
      </c>
      <c r="F4282">
        <v>268</v>
      </c>
      <c r="G4282" t="s">
        <v>44</v>
      </c>
      <c r="H4282" t="s">
        <v>33</v>
      </c>
      <c r="I4282">
        <f>tbl_Fact[[#This Row],[Duration]] / 60</f>
        <v>3.2472215592861168E-3</v>
      </c>
      <c r="J4282">
        <f>IF(OR(G4282="Run Time", G4282="CC (Changeover Cleaning)"), I4282, 0)</f>
        <v>0</v>
      </c>
      <c r="K4282">
        <f>IF(G4282&lt;&gt;"PM (Maintenance)", I4282, 0)</f>
        <v>3.2472215592861168E-3</v>
      </c>
      <c r="L4282" s="5">
        <f>MAX(tbl_Fact[[#This Row],[TotalBiscuitsMade]],tbl_Fact[[#This Row],[GoodMadeBiscuits]])</f>
        <v>268</v>
      </c>
      <c r="M4282" s="5">
        <f>IF(tbl_Fact[[#This Row],[Operating_Hours]]&gt;0,tbl_Fact[[#This Row],[Operating_Hours]]*51840,0)</f>
        <v>0</v>
      </c>
    </row>
    <row r="4283" spans="1:13" hidden="1" x14ac:dyDescent="0.2">
      <c r="A4283" t="s">
        <v>12</v>
      </c>
      <c r="B4283" s="1">
        <v>44404.965231481481</v>
      </c>
      <c r="C4283" s="1">
        <v>44404.966550925928</v>
      </c>
      <c r="D4283">
        <v>1.9005500078201301</v>
      </c>
      <c r="E4283">
        <v>79</v>
      </c>
      <c r="F4283">
        <v>157</v>
      </c>
      <c r="G4283" t="s">
        <v>43</v>
      </c>
      <c r="H4283" t="s">
        <v>33</v>
      </c>
      <c r="I4283">
        <f>tbl_Fact[[#This Row],[Duration]] / 60</f>
        <v>3.1675833463668833E-2</v>
      </c>
      <c r="J4283">
        <f>IF(OR(G4283="Run Time", G4283="CC (Changeover Cleaning)"), I4283, 0)</f>
        <v>3.1675833463668833E-2</v>
      </c>
      <c r="K4283">
        <f>IF(G4283&lt;&gt;"PM (Maintenance)", I4283, 0)</f>
        <v>3.1675833463668833E-2</v>
      </c>
      <c r="L4283" s="5">
        <f>MAX(tbl_Fact[[#This Row],[TotalBiscuitsMade]],tbl_Fact[[#This Row],[GoodMadeBiscuits]])</f>
        <v>157</v>
      </c>
      <c r="M4283" s="5">
        <f>IF(tbl_Fact[[#This Row],[Operating_Hours]]&gt;0,tbl_Fact[[#This Row],[Operating_Hours]]*51840,0)</f>
        <v>1642.0752067565923</v>
      </c>
    </row>
    <row r="4284" spans="1:13" hidden="1" x14ac:dyDescent="0.2">
      <c r="A4284" t="s">
        <v>12</v>
      </c>
      <c r="B4284" s="1">
        <v>44404.966550925928</v>
      </c>
      <c r="C4284" s="1">
        <v>44404.967175925929</v>
      </c>
      <c r="D4284">
        <v>0.90016657114028897</v>
      </c>
      <c r="E4284">
        <v>462</v>
      </c>
      <c r="F4284">
        <v>27</v>
      </c>
      <c r="G4284" t="s">
        <v>44</v>
      </c>
      <c r="H4284" t="s">
        <v>33</v>
      </c>
      <c r="I4284">
        <f>tbl_Fact[[#This Row],[Duration]] / 60</f>
        <v>1.5002776185671482E-2</v>
      </c>
      <c r="J4284">
        <f>IF(OR(G4284="Run Time", G4284="CC (Changeover Cleaning)"), I4284, 0)</f>
        <v>0</v>
      </c>
      <c r="K4284">
        <f>IF(G4284&lt;&gt;"PM (Maintenance)", I4284, 0)</f>
        <v>1.5002776185671482E-2</v>
      </c>
      <c r="L4284" s="5">
        <f>MAX(tbl_Fact[[#This Row],[TotalBiscuitsMade]],tbl_Fact[[#This Row],[GoodMadeBiscuits]])</f>
        <v>462</v>
      </c>
      <c r="M4284" s="5">
        <f>IF(tbl_Fact[[#This Row],[Operating_Hours]]&gt;0,tbl_Fact[[#This Row],[Operating_Hours]]*51840,0)</f>
        <v>0</v>
      </c>
    </row>
    <row r="4285" spans="1:13" hidden="1" x14ac:dyDescent="0.2">
      <c r="A4285" t="s">
        <v>12</v>
      </c>
      <c r="B4285" s="1">
        <v>44404.967175925929</v>
      </c>
      <c r="C4285" s="1">
        <v>44404.96769675926</v>
      </c>
      <c r="D4285">
        <v>0.74183332920074496</v>
      </c>
      <c r="E4285">
        <v>590</v>
      </c>
      <c r="F4285">
        <v>411</v>
      </c>
      <c r="G4285" t="s">
        <v>43</v>
      </c>
      <c r="H4285" t="s">
        <v>33</v>
      </c>
      <c r="I4285">
        <f>tbl_Fact[[#This Row],[Duration]] / 60</f>
        <v>1.2363888820012416E-2</v>
      </c>
      <c r="J4285">
        <f>IF(OR(G4285="Run Time", G4285="CC (Changeover Cleaning)"), I4285, 0)</f>
        <v>1.2363888820012416E-2</v>
      </c>
      <c r="K4285">
        <f>IF(G4285&lt;&gt;"PM (Maintenance)", I4285, 0)</f>
        <v>1.2363888820012416E-2</v>
      </c>
      <c r="L4285" s="5">
        <f>MAX(tbl_Fact[[#This Row],[TotalBiscuitsMade]],tbl_Fact[[#This Row],[GoodMadeBiscuits]])</f>
        <v>590</v>
      </c>
      <c r="M4285" s="5">
        <f>IF(tbl_Fact[[#This Row],[Operating_Hours]]&gt;0,tbl_Fact[[#This Row],[Operating_Hours]]*51840,0)</f>
        <v>640.94399642944359</v>
      </c>
    </row>
    <row r="4286" spans="1:13" hidden="1" x14ac:dyDescent="0.2">
      <c r="A4286" t="s">
        <v>12</v>
      </c>
      <c r="B4286" s="1">
        <v>44404.96769675926</v>
      </c>
      <c r="C4286" s="1">
        <v>44404.967893518522</v>
      </c>
      <c r="D4286">
        <v>0.28833329677581798</v>
      </c>
      <c r="E4286">
        <v>920</v>
      </c>
      <c r="F4286">
        <v>192</v>
      </c>
      <c r="G4286" t="s">
        <v>44</v>
      </c>
      <c r="H4286" t="s">
        <v>33</v>
      </c>
      <c r="I4286">
        <f>tbl_Fact[[#This Row],[Duration]] / 60</f>
        <v>4.8055549462636326E-3</v>
      </c>
      <c r="J4286">
        <f>IF(OR(G4286="Run Time", G4286="CC (Changeover Cleaning)"), I4286, 0)</f>
        <v>0</v>
      </c>
      <c r="K4286">
        <f>IF(G4286&lt;&gt;"PM (Maintenance)", I4286, 0)</f>
        <v>4.8055549462636326E-3</v>
      </c>
      <c r="L4286" s="5">
        <f>MAX(tbl_Fact[[#This Row],[TotalBiscuitsMade]],tbl_Fact[[#This Row],[GoodMadeBiscuits]])</f>
        <v>920</v>
      </c>
      <c r="M4286" s="5">
        <f>IF(tbl_Fact[[#This Row],[Operating_Hours]]&gt;0,tbl_Fact[[#This Row],[Operating_Hours]]*51840,0)</f>
        <v>0</v>
      </c>
    </row>
    <row r="4287" spans="1:13" hidden="1" x14ac:dyDescent="0.2">
      <c r="A4287" t="s">
        <v>12</v>
      </c>
      <c r="B4287" s="1">
        <v>44404.967893518522</v>
      </c>
      <c r="C4287" s="1">
        <v>44404.969085648147</v>
      </c>
      <c r="D4287">
        <v>1.70940005779266</v>
      </c>
      <c r="E4287">
        <v>843</v>
      </c>
      <c r="F4287">
        <v>331</v>
      </c>
      <c r="G4287" t="s">
        <v>43</v>
      </c>
      <c r="H4287" t="s">
        <v>33</v>
      </c>
      <c r="I4287">
        <f>tbl_Fact[[#This Row],[Duration]] / 60</f>
        <v>2.8490000963211002E-2</v>
      </c>
      <c r="J4287">
        <f>IF(OR(G4287="Run Time", G4287="CC (Changeover Cleaning)"), I4287, 0)</f>
        <v>2.8490000963211002E-2</v>
      </c>
      <c r="K4287">
        <f>IF(G4287&lt;&gt;"PM (Maintenance)", I4287, 0)</f>
        <v>2.8490000963211002E-2</v>
      </c>
      <c r="L4287" s="5">
        <f>MAX(tbl_Fact[[#This Row],[TotalBiscuitsMade]],tbl_Fact[[#This Row],[GoodMadeBiscuits]])</f>
        <v>843</v>
      </c>
      <c r="M4287" s="5">
        <f>IF(tbl_Fact[[#This Row],[Operating_Hours]]&gt;0,tbl_Fact[[#This Row],[Operating_Hours]]*51840,0)</f>
        <v>1476.9216499328584</v>
      </c>
    </row>
    <row r="4288" spans="1:13" hidden="1" x14ac:dyDescent="0.2">
      <c r="A4288" t="s">
        <v>12</v>
      </c>
      <c r="B4288" s="1">
        <v>44404.969085648147</v>
      </c>
      <c r="C4288" s="1">
        <v>44404.969548611109</v>
      </c>
      <c r="D4288">
        <v>0.67559999227523804</v>
      </c>
      <c r="E4288">
        <v>1594</v>
      </c>
      <c r="F4288">
        <v>321</v>
      </c>
      <c r="G4288" t="s">
        <v>44</v>
      </c>
      <c r="H4288" t="s">
        <v>33</v>
      </c>
      <c r="I4288">
        <f>tbl_Fact[[#This Row],[Duration]] / 60</f>
        <v>1.1259999871253968E-2</v>
      </c>
      <c r="J4288">
        <f>IF(OR(G4288="Run Time", G4288="CC (Changeover Cleaning)"), I4288, 0)</f>
        <v>0</v>
      </c>
      <c r="K4288">
        <f>IF(G4288&lt;&gt;"PM (Maintenance)", I4288, 0)</f>
        <v>1.1259999871253968E-2</v>
      </c>
      <c r="L4288" s="5">
        <f>MAX(tbl_Fact[[#This Row],[TotalBiscuitsMade]],tbl_Fact[[#This Row],[GoodMadeBiscuits]])</f>
        <v>1594</v>
      </c>
      <c r="M4288" s="5">
        <f>IF(tbl_Fact[[#This Row],[Operating_Hours]]&gt;0,tbl_Fact[[#This Row],[Operating_Hours]]*51840,0)</f>
        <v>0</v>
      </c>
    </row>
    <row r="4289" spans="1:13" hidden="1" x14ac:dyDescent="0.2">
      <c r="A4289" t="s">
        <v>12</v>
      </c>
      <c r="B4289" s="1">
        <v>44404.969548611109</v>
      </c>
      <c r="C4289" s="1">
        <v>44404.96979166667</v>
      </c>
      <c r="D4289">
        <v>0.344833314418793</v>
      </c>
      <c r="E4289">
        <v>1208</v>
      </c>
      <c r="F4289">
        <v>411</v>
      </c>
      <c r="G4289" t="s">
        <v>43</v>
      </c>
      <c r="H4289" t="s">
        <v>33</v>
      </c>
      <c r="I4289">
        <f>tbl_Fact[[#This Row],[Duration]] / 60</f>
        <v>5.747221906979883E-3</v>
      </c>
      <c r="J4289">
        <f>IF(OR(G4289="Run Time", G4289="CC (Changeover Cleaning)"), I4289, 0)</f>
        <v>5.747221906979883E-3</v>
      </c>
      <c r="K4289">
        <f>IF(G4289&lt;&gt;"PM (Maintenance)", I4289, 0)</f>
        <v>5.747221906979883E-3</v>
      </c>
      <c r="L4289" s="5">
        <f>MAX(tbl_Fact[[#This Row],[TotalBiscuitsMade]],tbl_Fact[[#This Row],[GoodMadeBiscuits]])</f>
        <v>1208</v>
      </c>
      <c r="M4289" s="5">
        <f>IF(tbl_Fact[[#This Row],[Operating_Hours]]&gt;0,tbl_Fact[[#This Row],[Operating_Hours]]*51840,0)</f>
        <v>297.93598365783714</v>
      </c>
    </row>
    <row r="4290" spans="1:13" hidden="1" x14ac:dyDescent="0.2">
      <c r="A4290" t="s">
        <v>12</v>
      </c>
      <c r="B4290" s="1">
        <v>44404.96979166667</v>
      </c>
      <c r="C4290" s="1">
        <v>44404.969814814816</v>
      </c>
      <c r="D4290">
        <v>4.5333299785852398E-2</v>
      </c>
      <c r="E4290">
        <v>1514</v>
      </c>
      <c r="F4290">
        <v>418</v>
      </c>
      <c r="G4290" t="s">
        <v>44</v>
      </c>
      <c r="H4290" t="s">
        <v>33</v>
      </c>
      <c r="I4290">
        <f>tbl_Fact[[#This Row],[Duration]] / 60</f>
        <v>7.5555499643087333E-4</v>
      </c>
      <c r="J4290">
        <f>IF(OR(G4290="Run Time", G4290="CC (Changeover Cleaning)"), I4290, 0)</f>
        <v>0</v>
      </c>
      <c r="K4290">
        <f>IF(G4290&lt;&gt;"PM (Maintenance)", I4290, 0)</f>
        <v>7.5555499643087333E-4</v>
      </c>
      <c r="L4290" s="5">
        <f>MAX(tbl_Fact[[#This Row],[TotalBiscuitsMade]],tbl_Fact[[#This Row],[GoodMadeBiscuits]])</f>
        <v>1514</v>
      </c>
      <c r="M4290" s="5">
        <f>IF(tbl_Fact[[#This Row],[Operating_Hours]]&gt;0,tbl_Fact[[#This Row],[Operating_Hours]]*51840,0)</f>
        <v>0</v>
      </c>
    </row>
    <row r="4291" spans="1:13" hidden="1" x14ac:dyDescent="0.2">
      <c r="A4291" t="s">
        <v>12</v>
      </c>
      <c r="B4291" s="1">
        <v>44404.969814814816</v>
      </c>
      <c r="C4291" s="1">
        <v>44404.972141203703</v>
      </c>
      <c r="D4291">
        <v>3.3399000167846702</v>
      </c>
      <c r="E4291">
        <v>1508</v>
      </c>
      <c r="F4291">
        <v>167</v>
      </c>
      <c r="G4291" t="s">
        <v>43</v>
      </c>
      <c r="H4291" t="s">
        <v>33</v>
      </c>
      <c r="I4291">
        <f>tbl_Fact[[#This Row],[Duration]] / 60</f>
        <v>5.5665000279744505E-2</v>
      </c>
      <c r="J4291">
        <f>IF(OR(G4291="Run Time", G4291="CC (Changeover Cleaning)"), I4291, 0)</f>
        <v>5.5665000279744505E-2</v>
      </c>
      <c r="K4291">
        <f>IF(G4291&lt;&gt;"PM (Maintenance)", I4291, 0)</f>
        <v>5.5665000279744505E-2</v>
      </c>
      <c r="L4291" s="5">
        <f>MAX(tbl_Fact[[#This Row],[TotalBiscuitsMade]],tbl_Fact[[#This Row],[GoodMadeBiscuits]])</f>
        <v>1508</v>
      </c>
      <c r="M4291" s="5">
        <f>IF(tbl_Fact[[#This Row],[Operating_Hours]]&gt;0,tbl_Fact[[#This Row],[Operating_Hours]]*51840,0)</f>
        <v>2885.6736145019549</v>
      </c>
    </row>
    <row r="4292" spans="1:13" hidden="1" x14ac:dyDescent="0.2">
      <c r="A4292" t="s">
        <v>14</v>
      </c>
      <c r="B4292" s="1">
        <v>44404.970486111109</v>
      </c>
      <c r="C4292" s="1">
        <v>44404.971851851849</v>
      </c>
      <c r="D4292">
        <v>1.96000003814697</v>
      </c>
      <c r="E4292">
        <v>0</v>
      </c>
      <c r="F4292">
        <v>337</v>
      </c>
      <c r="G4292" t="s">
        <v>43</v>
      </c>
      <c r="H4292" t="s">
        <v>33</v>
      </c>
      <c r="I4292">
        <f>tbl_Fact[[#This Row],[Duration]] / 60</f>
        <v>3.2666667302449499E-2</v>
      </c>
      <c r="J4292">
        <f>IF(OR(G4292="Run Time", G4292="CC (Changeover Cleaning)"), I4292, 0)</f>
        <v>3.2666667302449499E-2</v>
      </c>
      <c r="K4292">
        <f>IF(G4292&lt;&gt;"PM (Maintenance)", I4292, 0)</f>
        <v>3.2666667302449499E-2</v>
      </c>
      <c r="L4292" s="5">
        <f>MAX(tbl_Fact[[#This Row],[TotalBiscuitsMade]],tbl_Fact[[#This Row],[GoodMadeBiscuits]])</f>
        <v>337</v>
      </c>
      <c r="M4292" s="5">
        <f>IF(tbl_Fact[[#This Row],[Operating_Hours]]&gt;0,tbl_Fact[[#This Row],[Operating_Hours]]*51840,0)</f>
        <v>1693.4400329589821</v>
      </c>
    </row>
    <row r="4293" spans="1:13" hidden="1" x14ac:dyDescent="0.2">
      <c r="A4293" t="s">
        <v>14</v>
      </c>
      <c r="B4293" s="1">
        <v>44404.971851851849</v>
      </c>
      <c r="C4293" s="1">
        <v>44404.973136574074</v>
      </c>
      <c r="D4293">
        <v>1.8451166152954099</v>
      </c>
      <c r="E4293">
        <v>0</v>
      </c>
      <c r="F4293">
        <v>366</v>
      </c>
      <c r="G4293" t="s">
        <v>44</v>
      </c>
      <c r="H4293" t="s">
        <v>33</v>
      </c>
      <c r="I4293">
        <f>tbl_Fact[[#This Row],[Duration]] / 60</f>
        <v>3.0751943588256832E-2</v>
      </c>
      <c r="J4293">
        <f>IF(OR(G4293="Run Time", G4293="CC (Changeover Cleaning)"), I4293, 0)</f>
        <v>0</v>
      </c>
      <c r="K4293">
        <f>IF(G4293&lt;&gt;"PM (Maintenance)", I4293, 0)</f>
        <v>3.0751943588256832E-2</v>
      </c>
      <c r="L4293" s="5">
        <f>MAX(tbl_Fact[[#This Row],[TotalBiscuitsMade]],tbl_Fact[[#This Row],[GoodMadeBiscuits]])</f>
        <v>366</v>
      </c>
      <c r="M4293" s="5">
        <f>IF(tbl_Fact[[#This Row],[Operating_Hours]]&gt;0,tbl_Fact[[#This Row],[Operating_Hours]]*51840,0)</f>
        <v>0</v>
      </c>
    </row>
    <row r="4294" spans="1:13" hidden="1" x14ac:dyDescent="0.2">
      <c r="A4294" t="s">
        <v>12</v>
      </c>
      <c r="B4294" s="1">
        <v>44404.972141203703</v>
      </c>
      <c r="C4294" s="1">
        <v>44404.97216435185</v>
      </c>
      <c r="D4294">
        <v>2.99332998692989E-2</v>
      </c>
      <c r="E4294">
        <v>1444</v>
      </c>
      <c r="F4294">
        <v>279</v>
      </c>
      <c r="G4294" t="s">
        <v>44</v>
      </c>
      <c r="H4294" t="s">
        <v>33</v>
      </c>
      <c r="I4294">
        <f>tbl_Fact[[#This Row],[Duration]] / 60</f>
        <v>4.9888833115498165E-4</v>
      </c>
      <c r="J4294">
        <f>IF(OR(G4294="Run Time", G4294="CC (Changeover Cleaning)"), I4294, 0)</f>
        <v>0</v>
      </c>
      <c r="K4294">
        <f>IF(G4294&lt;&gt;"PM (Maintenance)", I4294, 0)</f>
        <v>4.9888833115498165E-4</v>
      </c>
      <c r="L4294" s="5">
        <f>MAX(tbl_Fact[[#This Row],[TotalBiscuitsMade]],tbl_Fact[[#This Row],[GoodMadeBiscuits]])</f>
        <v>1444</v>
      </c>
      <c r="M4294" s="5">
        <f>IF(tbl_Fact[[#This Row],[Operating_Hours]]&gt;0,tbl_Fact[[#This Row],[Operating_Hours]]*51840,0)</f>
        <v>0</v>
      </c>
    </row>
    <row r="4295" spans="1:13" hidden="1" x14ac:dyDescent="0.2">
      <c r="A4295" t="s">
        <v>12</v>
      </c>
      <c r="B4295" s="1">
        <v>44404.97216435185</v>
      </c>
      <c r="C4295" s="1">
        <v>44404.972280092596</v>
      </c>
      <c r="D4295">
        <v>0.16983330249786399</v>
      </c>
      <c r="E4295">
        <v>1572</v>
      </c>
      <c r="F4295">
        <v>27</v>
      </c>
      <c r="G4295" t="s">
        <v>43</v>
      </c>
      <c r="H4295" t="s">
        <v>33</v>
      </c>
      <c r="I4295">
        <f>tbl_Fact[[#This Row],[Duration]] / 60</f>
        <v>2.8305550416310664E-3</v>
      </c>
      <c r="J4295">
        <f>IF(OR(G4295="Run Time", G4295="CC (Changeover Cleaning)"), I4295, 0)</f>
        <v>2.8305550416310664E-3</v>
      </c>
      <c r="K4295">
        <f>IF(G4295&lt;&gt;"PM (Maintenance)", I4295, 0)</f>
        <v>2.8305550416310664E-3</v>
      </c>
      <c r="L4295" s="5">
        <f>MAX(tbl_Fact[[#This Row],[TotalBiscuitsMade]],tbl_Fact[[#This Row],[GoodMadeBiscuits]])</f>
        <v>1572</v>
      </c>
      <c r="M4295" s="5">
        <f>IF(tbl_Fact[[#This Row],[Operating_Hours]]&gt;0,tbl_Fact[[#This Row],[Operating_Hours]]*51840,0)</f>
        <v>146.7359733581545</v>
      </c>
    </row>
    <row r="4296" spans="1:13" hidden="1" x14ac:dyDescent="0.2">
      <c r="A4296" t="s">
        <v>12</v>
      </c>
      <c r="B4296" s="1">
        <v>44404.972280092596</v>
      </c>
      <c r="C4296" s="1">
        <v>44404.973136574074</v>
      </c>
      <c r="D4296">
        <v>1.2304500341415401</v>
      </c>
      <c r="E4296">
        <v>2287</v>
      </c>
      <c r="F4296">
        <v>243</v>
      </c>
      <c r="G4296" t="s">
        <v>44</v>
      </c>
      <c r="H4296" t="s">
        <v>33</v>
      </c>
      <c r="I4296">
        <f>tbl_Fact[[#This Row],[Duration]] / 60</f>
        <v>2.0507500569025668E-2</v>
      </c>
      <c r="J4296">
        <f>IF(OR(G4296="Run Time", G4296="CC (Changeover Cleaning)"), I4296, 0)</f>
        <v>0</v>
      </c>
      <c r="K4296">
        <f>IF(G4296&lt;&gt;"PM (Maintenance)", I4296, 0)</f>
        <v>2.0507500569025668E-2</v>
      </c>
      <c r="L4296" s="5">
        <f>MAX(tbl_Fact[[#This Row],[TotalBiscuitsMade]],tbl_Fact[[#This Row],[GoodMadeBiscuits]])</f>
        <v>2287</v>
      </c>
      <c r="M4296" s="5">
        <f>IF(tbl_Fact[[#This Row],[Operating_Hours]]&gt;0,tbl_Fact[[#This Row],[Operating_Hours]]*51840,0)</f>
        <v>0</v>
      </c>
    </row>
    <row r="4297" spans="1:13" hidden="1" x14ac:dyDescent="0.2">
      <c r="A4297" t="s">
        <v>12</v>
      </c>
      <c r="B4297" s="1">
        <v>44404.973136574074</v>
      </c>
      <c r="C4297" s="1">
        <v>44404.973969907405</v>
      </c>
      <c r="D4297">
        <v>1.20928335189819</v>
      </c>
      <c r="E4297">
        <v>2452</v>
      </c>
      <c r="F4297">
        <v>225</v>
      </c>
      <c r="G4297" t="s">
        <v>43</v>
      </c>
      <c r="H4297" t="s">
        <v>33</v>
      </c>
      <c r="I4297">
        <f>tbl_Fact[[#This Row],[Duration]] / 60</f>
        <v>2.0154722531636502E-2</v>
      </c>
      <c r="J4297">
        <f>IF(OR(G4297="Run Time", G4297="CC (Changeover Cleaning)"), I4297, 0)</f>
        <v>2.0154722531636502E-2</v>
      </c>
      <c r="K4297">
        <f>IF(G4297&lt;&gt;"PM (Maintenance)", I4297, 0)</f>
        <v>2.0154722531636502E-2</v>
      </c>
      <c r="L4297" s="5">
        <f>MAX(tbl_Fact[[#This Row],[TotalBiscuitsMade]],tbl_Fact[[#This Row],[GoodMadeBiscuits]])</f>
        <v>2452</v>
      </c>
      <c r="M4297" s="5">
        <f>IF(tbl_Fact[[#This Row],[Operating_Hours]]&gt;0,tbl_Fact[[#This Row],[Operating_Hours]]*51840,0)</f>
        <v>1044.8208160400363</v>
      </c>
    </row>
    <row r="4298" spans="1:13" hidden="1" x14ac:dyDescent="0.2">
      <c r="A4298" t="s">
        <v>14</v>
      </c>
      <c r="B4298" s="1">
        <v>44404.973136574074</v>
      </c>
      <c r="C4298" s="1">
        <v>44404.97388888889</v>
      </c>
      <c r="D4298">
        <v>1.0900000333786</v>
      </c>
      <c r="E4298">
        <v>0</v>
      </c>
      <c r="F4298">
        <v>396</v>
      </c>
      <c r="G4298" t="s">
        <v>43</v>
      </c>
      <c r="H4298" t="s">
        <v>33</v>
      </c>
      <c r="I4298">
        <f>tbl_Fact[[#This Row],[Duration]] / 60</f>
        <v>1.8166667222976666E-2</v>
      </c>
      <c r="J4298">
        <f>IF(OR(G4298="Run Time", G4298="CC (Changeover Cleaning)"), I4298, 0)</f>
        <v>1.8166667222976666E-2</v>
      </c>
      <c r="K4298">
        <f>IF(G4298&lt;&gt;"PM (Maintenance)", I4298, 0)</f>
        <v>1.8166667222976666E-2</v>
      </c>
      <c r="L4298" s="5">
        <f>MAX(tbl_Fact[[#This Row],[TotalBiscuitsMade]],tbl_Fact[[#This Row],[GoodMadeBiscuits]])</f>
        <v>396</v>
      </c>
      <c r="M4298" s="5">
        <f>IF(tbl_Fact[[#This Row],[Operating_Hours]]&gt;0,tbl_Fact[[#This Row],[Operating_Hours]]*51840,0)</f>
        <v>941.7600288391103</v>
      </c>
    </row>
    <row r="4299" spans="1:13" hidden="1" x14ac:dyDescent="0.2">
      <c r="A4299" t="s">
        <v>14</v>
      </c>
      <c r="B4299" s="1">
        <v>44404.97388888889</v>
      </c>
      <c r="C4299" s="1">
        <v>44404.973993055559</v>
      </c>
      <c r="D4299">
        <v>0.144549995660782</v>
      </c>
      <c r="E4299">
        <v>0</v>
      </c>
      <c r="F4299">
        <v>354</v>
      </c>
      <c r="G4299" t="s">
        <v>44</v>
      </c>
      <c r="H4299" t="s">
        <v>33</v>
      </c>
      <c r="I4299">
        <f>tbl_Fact[[#This Row],[Duration]] / 60</f>
        <v>2.4091665943463667E-3</v>
      </c>
      <c r="J4299">
        <f>IF(OR(G4299="Run Time", G4299="CC (Changeover Cleaning)"), I4299, 0)</f>
        <v>0</v>
      </c>
      <c r="K4299">
        <f>IF(G4299&lt;&gt;"PM (Maintenance)", I4299, 0)</f>
        <v>2.4091665943463667E-3</v>
      </c>
      <c r="L4299" s="5">
        <f>MAX(tbl_Fact[[#This Row],[TotalBiscuitsMade]],tbl_Fact[[#This Row],[GoodMadeBiscuits]])</f>
        <v>354</v>
      </c>
      <c r="M4299" s="5">
        <f>IF(tbl_Fact[[#This Row],[Operating_Hours]]&gt;0,tbl_Fact[[#This Row],[Operating_Hours]]*51840,0)</f>
        <v>0</v>
      </c>
    </row>
    <row r="4300" spans="1:13" hidden="1" x14ac:dyDescent="0.2">
      <c r="A4300" t="s">
        <v>12</v>
      </c>
      <c r="B4300" s="1">
        <v>44404.973969907405</v>
      </c>
      <c r="C4300" s="1">
        <v>44404.973993055559</v>
      </c>
      <c r="D4300">
        <v>2.5266600772738498E-2</v>
      </c>
      <c r="E4300">
        <v>2561</v>
      </c>
      <c r="F4300">
        <v>28</v>
      </c>
      <c r="G4300" t="s">
        <v>44</v>
      </c>
      <c r="H4300" t="s">
        <v>33</v>
      </c>
      <c r="I4300">
        <f>tbl_Fact[[#This Row],[Duration]] / 60</f>
        <v>4.21110012878975E-4</v>
      </c>
      <c r="J4300">
        <f>IF(OR(G4300="Run Time", G4300="CC (Changeover Cleaning)"), I4300, 0)</f>
        <v>0</v>
      </c>
      <c r="K4300">
        <f>IF(G4300&lt;&gt;"PM (Maintenance)", I4300, 0)</f>
        <v>4.21110012878975E-4</v>
      </c>
      <c r="L4300" s="5">
        <f>MAX(tbl_Fact[[#This Row],[TotalBiscuitsMade]],tbl_Fact[[#This Row],[GoodMadeBiscuits]])</f>
        <v>2561</v>
      </c>
      <c r="M4300" s="5">
        <f>IF(tbl_Fact[[#This Row],[Operating_Hours]]&gt;0,tbl_Fact[[#This Row],[Operating_Hours]]*51840,0)</f>
        <v>0</v>
      </c>
    </row>
    <row r="4301" spans="1:13" hidden="1" x14ac:dyDescent="0.2">
      <c r="A4301" t="s">
        <v>14</v>
      </c>
      <c r="B4301" s="1">
        <v>44404.973993055559</v>
      </c>
      <c r="C4301" s="1">
        <v>44404.974618055552</v>
      </c>
      <c r="D4301">
        <v>0.90511661767959595</v>
      </c>
      <c r="E4301">
        <v>0</v>
      </c>
      <c r="F4301">
        <v>414</v>
      </c>
      <c r="G4301" t="s">
        <v>43</v>
      </c>
      <c r="H4301" t="s">
        <v>33</v>
      </c>
      <c r="I4301">
        <f>tbl_Fact[[#This Row],[Duration]] / 60</f>
        <v>1.50852769613266E-2</v>
      </c>
      <c r="J4301">
        <f>IF(OR(G4301="Run Time", G4301="CC (Changeover Cleaning)"), I4301, 0)</f>
        <v>1.50852769613266E-2</v>
      </c>
      <c r="K4301">
        <f>IF(G4301&lt;&gt;"PM (Maintenance)", I4301, 0)</f>
        <v>1.50852769613266E-2</v>
      </c>
      <c r="L4301" s="5">
        <f>MAX(tbl_Fact[[#This Row],[TotalBiscuitsMade]],tbl_Fact[[#This Row],[GoodMadeBiscuits]])</f>
        <v>414</v>
      </c>
      <c r="M4301" s="5">
        <f>IF(tbl_Fact[[#This Row],[Operating_Hours]]&gt;0,tbl_Fact[[#This Row],[Operating_Hours]]*51840,0)</f>
        <v>782.0207576751709</v>
      </c>
    </row>
    <row r="4302" spans="1:13" hidden="1" x14ac:dyDescent="0.2">
      <c r="A4302" t="s">
        <v>12</v>
      </c>
      <c r="B4302" s="1">
        <v>44404.973993055559</v>
      </c>
      <c r="C4302" s="1">
        <v>44404.974699074075</v>
      </c>
      <c r="D4302">
        <v>1.0251666307449301</v>
      </c>
      <c r="E4302">
        <v>2248</v>
      </c>
      <c r="F4302">
        <v>379</v>
      </c>
      <c r="G4302" t="s">
        <v>43</v>
      </c>
      <c r="H4302" t="s">
        <v>33</v>
      </c>
      <c r="I4302">
        <f>tbl_Fact[[#This Row],[Duration]] / 60</f>
        <v>1.70861105124155E-2</v>
      </c>
      <c r="J4302">
        <f>IF(OR(G4302="Run Time", G4302="CC (Changeover Cleaning)"), I4302, 0)</f>
        <v>1.70861105124155E-2</v>
      </c>
      <c r="K4302">
        <f>IF(G4302&lt;&gt;"PM (Maintenance)", I4302, 0)</f>
        <v>1.70861105124155E-2</v>
      </c>
      <c r="L4302" s="5">
        <f>MAX(tbl_Fact[[#This Row],[TotalBiscuitsMade]],tbl_Fact[[#This Row],[GoodMadeBiscuits]])</f>
        <v>2248</v>
      </c>
      <c r="M4302" s="5">
        <f>IF(tbl_Fact[[#This Row],[Operating_Hours]]&gt;0,tbl_Fact[[#This Row],[Operating_Hours]]*51840,0)</f>
        <v>885.74396896361952</v>
      </c>
    </row>
    <row r="4303" spans="1:13" hidden="1" x14ac:dyDescent="0.2">
      <c r="A4303" t="s">
        <v>14</v>
      </c>
      <c r="B4303" s="1">
        <v>44404.974618055552</v>
      </c>
      <c r="C4303" s="1">
        <v>44404.978819444441</v>
      </c>
      <c r="D4303">
        <v>6.0504999160766602</v>
      </c>
      <c r="E4303">
        <v>0</v>
      </c>
      <c r="F4303">
        <v>363</v>
      </c>
      <c r="G4303" t="s">
        <v>44</v>
      </c>
      <c r="H4303" t="s">
        <v>33</v>
      </c>
      <c r="I4303">
        <f>tbl_Fact[[#This Row],[Duration]] / 60</f>
        <v>0.10084166526794433</v>
      </c>
      <c r="J4303">
        <f>IF(OR(G4303="Run Time", G4303="CC (Changeover Cleaning)"), I4303, 0)</f>
        <v>0</v>
      </c>
      <c r="K4303">
        <f>IF(G4303&lt;&gt;"PM (Maintenance)", I4303, 0)</f>
        <v>0.10084166526794433</v>
      </c>
      <c r="L4303" s="5">
        <f>MAX(tbl_Fact[[#This Row],[TotalBiscuitsMade]],tbl_Fact[[#This Row],[GoodMadeBiscuits]])</f>
        <v>363</v>
      </c>
      <c r="M4303" s="5">
        <f>IF(tbl_Fact[[#This Row],[Operating_Hours]]&gt;0,tbl_Fact[[#This Row],[Operating_Hours]]*51840,0)</f>
        <v>0</v>
      </c>
    </row>
    <row r="4304" spans="1:13" hidden="1" x14ac:dyDescent="0.2">
      <c r="A4304" t="s">
        <v>12</v>
      </c>
      <c r="B4304" s="1">
        <v>44404.974699074075</v>
      </c>
      <c r="C4304" s="1">
        <v>44404.974861111114</v>
      </c>
      <c r="D4304">
        <v>0.230000004172325</v>
      </c>
      <c r="E4304">
        <v>2461</v>
      </c>
      <c r="F4304">
        <v>331</v>
      </c>
      <c r="G4304" t="s">
        <v>44</v>
      </c>
      <c r="H4304" t="s">
        <v>33</v>
      </c>
      <c r="I4304">
        <f>tbl_Fact[[#This Row],[Duration]] / 60</f>
        <v>3.8333334028720833E-3</v>
      </c>
      <c r="J4304">
        <f>IF(OR(G4304="Run Time", G4304="CC (Changeover Cleaning)"), I4304, 0)</f>
        <v>0</v>
      </c>
      <c r="K4304">
        <f>IF(G4304&lt;&gt;"PM (Maintenance)", I4304, 0)</f>
        <v>3.8333334028720833E-3</v>
      </c>
      <c r="L4304" s="5">
        <f>MAX(tbl_Fact[[#This Row],[TotalBiscuitsMade]],tbl_Fact[[#This Row],[GoodMadeBiscuits]])</f>
        <v>2461</v>
      </c>
      <c r="M4304" s="5">
        <f>IF(tbl_Fact[[#This Row],[Operating_Hours]]&gt;0,tbl_Fact[[#This Row],[Operating_Hours]]*51840,0)</f>
        <v>0</v>
      </c>
    </row>
    <row r="4305" spans="1:13" hidden="1" x14ac:dyDescent="0.2">
      <c r="A4305" t="s">
        <v>12</v>
      </c>
      <c r="B4305" s="1">
        <v>44404.974861111114</v>
      </c>
      <c r="C4305" s="1">
        <v>44404.975011574075</v>
      </c>
      <c r="D4305">
        <v>0.21461659669876099</v>
      </c>
      <c r="E4305">
        <v>2897</v>
      </c>
      <c r="F4305">
        <v>373</v>
      </c>
      <c r="G4305" t="s">
        <v>43</v>
      </c>
      <c r="H4305" t="s">
        <v>33</v>
      </c>
      <c r="I4305">
        <f>tbl_Fact[[#This Row],[Duration]] / 60</f>
        <v>3.5769432783126832E-3</v>
      </c>
      <c r="J4305">
        <f>IF(OR(G4305="Run Time", G4305="CC (Changeover Cleaning)"), I4305, 0)</f>
        <v>3.5769432783126832E-3</v>
      </c>
      <c r="K4305">
        <f>IF(G4305&lt;&gt;"PM (Maintenance)", I4305, 0)</f>
        <v>3.5769432783126832E-3</v>
      </c>
      <c r="L4305" s="5">
        <f>MAX(tbl_Fact[[#This Row],[TotalBiscuitsMade]],tbl_Fact[[#This Row],[GoodMadeBiscuits]])</f>
        <v>2897</v>
      </c>
      <c r="M4305" s="5">
        <f>IF(tbl_Fact[[#This Row],[Operating_Hours]]&gt;0,tbl_Fact[[#This Row],[Operating_Hours]]*51840,0)</f>
        <v>185.42873954772949</v>
      </c>
    </row>
    <row r="4306" spans="1:13" hidden="1" x14ac:dyDescent="0.2">
      <c r="A4306" t="s">
        <v>12</v>
      </c>
      <c r="B4306" s="1">
        <v>44404.975011574075</v>
      </c>
      <c r="C4306" s="1">
        <v>44404.976724537039</v>
      </c>
      <c r="D4306">
        <v>2.46005010604858</v>
      </c>
      <c r="E4306">
        <v>4707</v>
      </c>
      <c r="F4306">
        <v>173</v>
      </c>
      <c r="G4306" t="s">
        <v>44</v>
      </c>
      <c r="H4306" t="s">
        <v>33</v>
      </c>
      <c r="I4306">
        <f>tbl_Fact[[#This Row],[Duration]] / 60</f>
        <v>4.1000835100809666E-2</v>
      </c>
      <c r="J4306">
        <f>IF(OR(G4306="Run Time", G4306="CC (Changeover Cleaning)"), I4306, 0)</f>
        <v>0</v>
      </c>
      <c r="K4306">
        <f>IF(G4306&lt;&gt;"PM (Maintenance)", I4306, 0)</f>
        <v>4.1000835100809666E-2</v>
      </c>
      <c r="L4306" s="5">
        <f>MAX(tbl_Fact[[#This Row],[TotalBiscuitsMade]],tbl_Fact[[#This Row],[GoodMadeBiscuits]])</f>
        <v>4707</v>
      </c>
      <c r="M4306" s="5">
        <f>IF(tbl_Fact[[#This Row],[Operating_Hours]]&gt;0,tbl_Fact[[#This Row],[Operating_Hours]]*51840,0)</f>
        <v>0</v>
      </c>
    </row>
    <row r="4307" spans="1:13" hidden="1" x14ac:dyDescent="0.2">
      <c r="A4307" t="s">
        <v>12</v>
      </c>
      <c r="B4307" s="1">
        <v>44404.976724537039</v>
      </c>
      <c r="C4307" s="1">
        <v>44404.977164351854</v>
      </c>
      <c r="D4307">
        <v>0.645166575908661</v>
      </c>
      <c r="E4307">
        <v>4760</v>
      </c>
      <c r="F4307">
        <v>409</v>
      </c>
      <c r="G4307" t="s">
        <v>43</v>
      </c>
      <c r="H4307" t="s">
        <v>33</v>
      </c>
      <c r="I4307">
        <f>tbl_Fact[[#This Row],[Duration]] / 60</f>
        <v>1.075277626514435E-2</v>
      </c>
      <c r="J4307">
        <f>IF(OR(G4307="Run Time", G4307="CC (Changeover Cleaning)"), I4307, 0)</f>
        <v>1.075277626514435E-2</v>
      </c>
      <c r="K4307">
        <f>IF(G4307&lt;&gt;"PM (Maintenance)", I4307, 0)</f>
        <v>1.075277626514435E-2</v>
      </c>
      <c r="L4307" s="5">
        <f>MAX(tbl_Fact[[#This Row],[TotalBiscuitsMade]],tbl_Fact[[#This Row],[GoodMadeBiscuits]])</f>
        <v>4760</v>
      </c>
      <c r="M4307" s="5">
        <f>IF(tbl_Fact[[#This Row],[Operating_Hours]]&gt;0,tbl_Fact[[#This Row],[Operating_Hours]]*51840,0)</f>
        <v>557.42392158508312</v>
      </c>
    </row>
    <row r="4308" spans="1:13" hidden="1" x14ac:dyDescent="0.2">
      <c r="A4308" t="s">
        <v>12</v>
      </c>
      <c r="B4308" s="1">
        <v>44404.977164351854</v>
      </c>
      <c r="C4308" s="1">
        <v>44404.978819444441</v>
      </c>
      <c r="D4308">
        <v>2.3806166648864702</v>
      </c>
      <c r="E4308">
        <v>6677</v>
      </c>
      <c r="F4308">
        <v>259</v>
      </c>
      <c r="G4308" t="s">
        <v>44</v>
      </c>
      <c r="H4308" t="s">
        <v>33</v>
      </c>
      <c r="I4308">
        <f>tbl_Fact[[#This Row],[Duration]] / 60</f>
        <v>3.9676944414774505E-2</v>
      </c>
      <c r="J4308">
        <f>IF(OR(G4308="Run Time", G4308="CC (Changeover Cleaning)"), I4308, 0)</f>
        <v>0</v>
      </c>
      <c r="K4308">
        <f>IF(G4308&lt;&gt;"PM (Maintenance)", I4308, 0)</f>
        <v>3.9676944414774505E-2</v>
      </c>
      <c r="L4308" s="5">
        <f>MAX(tbl_Fact[[#This Row],[TotalBiscuitsMade]],tbl_Fact[[#This Row],[GoodMadeBiscuits]])</f>
        <v>6677</v>
      </c>
      <c r="M4308" s="5">
        <f>IF(tbl_Fact[[#This Row],[Operating_Hours]]&gt;0,tbl_Fact[[#This Row],[Operating_Hours]]*51840,0)</f>
        <v>0</v>
      </c>
    </row>
    <row r="4309" spans="1:13" hidden="1" x14ac:dyDescent="0.2">
      <c r="A4309" t="s">
        <v>14</v>
      </c>
      <c r="B4309" s="1">
        <v>44404.978819444441</v>
      </c>
      <c r="C4309" s="1">
        <v>44404.980034722219</v>
      </c>
      <c r="D4309">
        <v>1.74066662788391</v>
      </c>
      <c r="E4309">
        <v>0</v>
      </c>
      <c r="F4309">
        <v>26</v>
      </c>
      <c r="G4309" t="s">
        <v>43</v>
      </c>
      <c r="H4309" t="s">
        <v>33</v>
      </c>
      <c r="I4309">
        <f>tbl_Fact[[#This Row],[Duration]] / 60</f>
        <v>2.9011110464731833E-2</v>
      </c>
      <c r="J4309">
        <f>IF(OR(G4309="Run Time", G4309="CC (Changeover Cleaning)"), I4309, 0)</f>
        <v>2.9011110464731833E-2</v>
      </c>
      <c r="K4309">
        <f>IF(G4309&lt;&gt;"PM (Maintenance)", I4309, 0)</f>
        <v>2.9011110464731833E-2</v>
      </c>
      <c r="L4309" s="5">
        <f>MAX(tbl_Fact[[#This Row],[TotalBiscuitsMade]],tbl_Fact[[#This Row],[GoodMadeBiscuits]])</f>
        <v>26</v>
      </c>
      <c r="M4309" s="5">
        <f>IF(tbl_Fact[[#This Row],[Operating_Hours]]&gt;0,tbl_Fact[[#This Row],[Operating_Hours]]*51840,0)</f>
        <v>1503.9359664916983</v>
      </c>
    </row>
    <row r="4310" spans="1:13" hidden="1" x14ac:dyDescent="0.2">
      <c r="A4310" t="s">
        <v>12</v>
      </c>
      <c r="B4310" s="1">
        <v>44404.978819444441</v>
      </c>
      <c r="C4310" s="1">
        <v>44404.980393518519</v>
      </c>
      <c r="D4310">
        <v>2.2707166671752899</v>
      </c>
      <c r="E4310">
        <v>6765</v>
      </c>
      <c r="F4310">
        <v>105</v>
      </c>
      <c r="G4310" t="s">
        <v>43</v>
      </c>
      <c r="H4310" t="s">
        <v>33</v>
      </c>
      <c r="I4310">
        <f>tbl_Fact[[#This Row],[Duration]] / 60</f>
        <v>3.7845277786254829E-2</v>
      </c>
      <c r="J4310">
        <f>IF(OR(G4310="Run Time", G4310="CC (Changeover Cleaning)"), I4310, 0)</f>
        <v>3.7845277786254829E-2</v>
      </c>
      <c r="K4310">
        <f>IF(G4310&lt;&gt;"PM (Maintenance)", I4310, 0)</f>
        <v>3.7845277786254829E-2</v>
      </c>
      <c r="L4310" s="5">
        <f>MAX(tbl_Fact[[#This Row],[TotalBiscuitsMade]],tbl_Fact[[#This Row],[GoodMadeBiscuits]])</f>
        <v>6765</v>
      </c>
      <c r="M4310" s="5">
        <f>IF(tbl_Fact[[#This Row],[Operating_Hours]]&gt;0,tbl_Fact[[#This Row],[Operating_Hours]]*51840,0)</f>
        <v>1961.8992004394504</v>
      </c>
    </row>
    <row r="4311" spans="1:13" hidden="1" x14ac:dyDescent="0.2">
      <c r="A4311" t="s">
        <v>14</v>
      </c>
      <c r="B4311" s="1">
        <v>44404.980034722219</v>
      </c>
      <c r="C4311" s="1">
        <v>44404.986168981479</v>
      </c>
      <c r="D4311">
        <v>8.8405504226684606</v>
      </c>
      <c r="E4311">
        <v>0</v>
      </c>
      <c r="F4311">
        <v>380</v>
      </c>
      <c r="G4311" t="s">
        <v>44</v>
      </c>
      <c r="H4311" t="s">
        <v>33</v>
      </c>
      <c r="I4311">
        <f>tbl_Fact[[#This Row],[Duration]] / 60</f>
        <v>0.14734250704447435</v>
      </c>
      <c r="J4311">
        <f>IF(OR(G4311="Run Time", G4311="CC (Changeover Cleaning)"), I4311, 0)</f>
        <v>0</v>
      </c>
      <c r="K4311">
        <f>IF(G4311&lt;&gt;"PM (Maintenance)", I4311, 0)</f>
        <v>0.14734250704447435</v>
      </c>
      <c r="L4311" s="5">
        <f>MAX(tbl_Fact[[#This Row],[TotalBiscuitsMade]],tbl_Fact[[#This Row],[GoodMadeBiscuits]])</f>
        <v>380</v>
      </c>
      <c r="M4311" s="5">
        <f>IF(tbl_Fact[[#This Row],[Operating_Hours]]&gt;0,tbl_Fact[[#This Row],[Operating_Hours]]*51840,0)</f>
        <v>0</v>
      </c>
    </row>
    <row r="4312" spans="1:13" hidden="1" x14ac:dyDescent="0.2">
      <c r="A4312" t="s">
        <v>12</v>
      </c>
      <c r="B4312" s="1">
        <v>44404.980393518519</v>
      </c>
      <c r="C4312" s="1">
        <v>44404.986168981479</v>
      </c>
      <c r="D4312">
        <v>8.3105001449584996</v>
      </c>
      <c r="E4312">
        <v>13758</v>
      </c>
      <c r="F4312">
        <v>130</v>
      </c>
      <c r="G4312" t="s">
        <v>44</v>
      </c>
      <c r="H4312" t="s">
        <v>33</v>
      </c>
      <c r="I4312">
        <f>tbl_Fact[[#This Row],[Duration]] / 60</f>
        <v>0.13850833574930832</v>
      </c>
      <c r="J4312">
        <f>IF(OR(G4312="Run Time", G4312="CC (Changeover Cleaning)"), I4312, 0)</f>
        <v>0</v>
      </c>
      <c r="K4312">
        <f>IF(G4312&lt;&gt;"PM (Maintenance)", I4312, 0)</f>
        <v>0.13850833574930832</v>
      </c>
      <c r="L4312" s="5">
        <f>MAX(tbl_Fact[[#This Row],[TotalBiscuitsMade]],tbl_Fact[[#This Row],[GoodMadeBiscuits]])</f>
        <v>13758</v>
      </c>
      <c r="M4312" s="5">
        <f>IF(tbl_Fact[[#This Row],[Operating_Hours]]&gt;0,tbl_Fact[[#This Row],[Operating_Hours]]*51840,0)</f>
        <v>0</v>
      </c>
    </row>
    <row r="4313" spans="1:13" hidden="1" x14ac:dyDescent="0.2">
      <c r="A4313" t="s">
        <v>5</v>
      </c>
      <c r="B4313" s="1">
        <v>44404.984282407408</v>
      </c>
      <c r="C4313" s="1">
        <v>44404.985682870371</v>
      </c>
      <c r="D4313">
        <v>2.0166666507720898</v>
      </c>
      <c r="E4313">
        <v>114657</v>
      </c>
      <c r="F4313">
        <v>115244</v>
      </c>
      <c r="G4313" t="s">
        <v>43</v>
      </c>
      <c r="H4313" t="s">
        <v>3</v>
      </c>
      <c r="I4313">
        <f>tbl_Fact[[#This Row],[Duration]] / 60</f>
        <v>3.3611110846201497E-2</v>
      </c>
      <c r="J4313">
        <f>IF(OR(G4313="Run Time", G4313="CC (Changeover Cleaning)"), I4313, 0)</f>
        <v>3.3611110846201497E-2</v>
      </c>
      <c r="K4313">
        <f>IF(G4313&lt;&gt;"PM (Maintenance)", I4313, 0)</f>
        <v>3.3611110846201497E-2</v>
      </c>
      <c r="L4313" s="5">
        <f>MAX(tbl_Fact[[#This Row],[TotalBiscuitsMade]],tbl_Fact[[#This Row],[GoodMadeBiscuits]])</f>
        <v>115244</v>
      </c>
      <c r="M4313" s="5">
        <f>IF(tbl_Fact[[#This Row],[Operating_Hours]]&gt;0,tbl_Fact[[#This Row],[Operating_Hours]]*51840,0)</f>
        <v>1742.3999862670855</v>
      </c>
    </row>
    <row r="4314" spans="1:13" hidden="1" x14ac:dyDescent="0.2">
      <c r="A4314" t="s">
        <v>5</v>
      </c>
      <c r="B4314" s="1">
        <v>44404.985682870371</v>
      </c>
      <c r="C4314" s="1">
        <v>44404.985682870371</v>
      </c>
      <c r="D4314">
        <v>0</v>
      </c>
      <c r="E4314">
        <v>129020</v>
      </c>
      <c r="F4314">
        <v>129517</v>
      </c>
      <c r="G4314" t="s">
        <v>44</v>
      </c>
      <c r="H4314" t="s">
        <v>3</v>
      </c>
      <c r="I4314">
        <f>tbl_Fact[[#This Row],[Duration]] / 60</f>
        <v>0</v>
      </c>
      <c r="J4314">
        <f>IF(OR(G4314="Run Time", G4314="CC (Changeover Cleaning)"), I4314, 0)</f>
        <v>0</v>
      </c>
      <c r="K4314">
        <f>IF(G4314&lt;&gt;"PM (Maintenance)", I4314, 0)</f>
        <v>0</v>
      </c>
      <c r="L4314" s="5">
        <f>MAX(tbl_Fact[[#This Row],[TotalBiscuitsMade]],tbl_Fact[[#This Row],[GoodMadeBiscuits]])</f>
        <v>129517</v>
      </c>
      <c r="M4314" s="5">
        <f>IF(tbl_Fact[[#This Row],[Operating_Hours]]&gt;0,tbl_Fact[[#This Row],[Operating_Hours]]*51840,0)</f>
        <v>0</v>
      </c>
    </row>
    <row r="4315" spans="1:13" hidden="1" x14ac:dyDescent="0.2">
      <c r="A4315" t="s">
        <v>5</v>
      </c>
      <c r="B4315" s="1">
        <v>44404.985682870371</v>
      </c>
      <c r="C4315" s="1">
        <v>44405.002835648149</v>
      </c>
      <c r="D4315">
        <v>24.700000762939499</v>
      </c>
      <c r="E4315">
        <v>132171</v>
      </c>
      <c r="F4315">
        <v>132526</v>
      </c>
      <c r="G4315" t="s">
        <v>44</v>
      </c>
      <c r="H4315" t="s">
        <v>3</v>
      </c>
      <c r="I4315">
        <f>tbl_Fact[[#This Row],[Duration]] / 60</f>
        <v>0.41166667938232498</v>
      </c>
      <c r="J4315">
        <f>IF(OR(G4315="Run Time", G4315="CC (Changeover Cleaning)"), I4315, 0)</f>
        <v>0</v>
      </c>
      <c r="K4315">
        <f>IF(G4315&lt;&gt;"PM (Maintenance)", I4315, 0)</f>
        <v>0.41166667938232498</v>
      </c>
      <c r="L4315" s="5">
        <f>MAX(tbl_Fact[[#This Row],[TotalBiscuitsMade]],tbl_Fact[[#This Row],[GoodMadeBiscuits]])</f>
        <v>132526</v>
      </c>
      <c r="M4315" s="5">
        <f>IF(tbl_Fact[[#This Row],[Operating_Hours]]&gt;0,tbl_Fact[[#This Row],[Operating_Hours]]*51840,0)</f>
        <v>0</v>
      </c>
    </row>
    <row r="4316" spans="1:13" hidden="1" x14ac:dyDescent="0.2">
      <c r="A4316" t="s">
        <v>14</v>
      </c>
      <c r="B4316" s="1">
        <v>44404.986168981479</v>
      </c>
      <c r="C4316" s="1">
        <v>44404.986747685187</v>
      </c>
      <c r="D4316">
        <v>0.84023332595825195</v>
      </c>
      <c r="E4316">
        <v>0</v>
      </c>
      <c r="F4316">
        <v>169</v>
      </c>
      <c r="G4316" t="s">
        <v>43</v>
      </c>
      <c r="H4316" t="s">
        <v>33</v>
      </c>
      <c r="I4316">
        <f>tbl_Fact[[#This Row],[Duration]] / 60</f>
        <v>1.4003888765970866E-2</v>
      </c>
      <c r="J4316">
        <f>IF(OR(G4316="Run Time", G4316="CC (Changeover Cleaning)"), I4316, 0)</f>
        <v>1.4003888765970866E-2</v>
      </c>
      <c r="K4316">
        <f>IF(G4316&lt;&gt;"PM (Maintenance)", I4316, 0)</f>
        <v>1.4003888765970866E-2</v>
      </c>
      <c r="L4316" s="5">
        <f>MAX(tbl_Fact[[#This Row],[TotalBiscuitsMade]],tbl_Fact[[#This Row],[GoodMadeBiscuits]])</f>
        <v>169</v>
      </c>
      <c r="M4316" s="5">
        <f>IF(tbl_Fact[[#This Row],[Operating_Hours]]&gt;0,tbl_Fact[[#This Row],[Operating_Hours]]*51840,0)</f>
        <v>725.96159362792969</v>
      </c>
    </row>
    <row r="4317" spans="1:13" hidden="1" x14ac:dyDescent="0.2">
      <c r="A4317" t="s">
        <v>12</v>
      </c>
      <c r="B4317" s="1">
        <v>44404.986168981479</v>
      </c>
      <c r="C4317" s="1">
        <v>44404.986828703702</v>
      </c>
      <c r="D4317">
        <v>0.95456659793853804</v>
      </c>
      <c r="E4317">
        <v>13407</v>
      </c>
      <c r="F4317">
        <v>495</v>
      </c>
      <c r="G4317" t="s">
        <v>43</v>
      </c>
      <c r="H4317" t="s">
        <v>33</v>
      </c>
      <c r="I4317">
        <f>tbl_Fact[[#This Row],[Duration]] / 60</f>
        <v>1.5909443298975635E-2</v>
      </c>
      <c r="J4317">
        <f>IF(OR(G4317="Run Time", G4317="CC (Changeover Cleaning)"), I4317, 0)</f>
        <v>1.5909443298975635E-2</v>
      </c>
      <c r="K4317">
        <f>IF(G4317&lt;&gt;"PM (Maintenance)", I4317, 0)</f>
        <v>1.5909443298975635E-2</v>
      </c>
      <c r="L4317" s="5">
        <f>MAX(tbl_Fact[[#This Row],[TotalBiscuitsMade]],tbl_Fact[[#This Row],[GoodMadeBiscuits]])</f>
        <v>13407</v>
      </c>
      <c r="M4317" s="5">
        <f>IF(tbl_Fact[[#This Row],[Operating_Hours]]&gt;0,tbl_Fact[[#This Row],[Operating_Hours]]*51840,0)</f>
        <v>824.74554061889694</v>
      </c>
    </row>
    <row r="4318" spans="1:13" hidden="1" x14ac:dyDescent="0.2">
      <c r="A4318" t="s">
        <v>14</v>
      </c>
      <c r="B4318" s="1">
        <v>44404.986747685187</v>
      </c>
      <c r="C4318" s="1">
        <v>44404.987685185188</v>
      </c>
      <c r="D4318">
        <v>1.33955001831055</v>
      </c>
      <c r="E4318">
        <v>0</v>
      </c>
      <c r="F4318">
        <v>79</v>
      </c>
      <c r="G4318" t="s">
        <v>44</v>
      </c>
      <c r="H4318" t="s">
        <v>33</v>
      </c>
      <c r="I4318">
        <f>tbl_Fact[[#This Row],[Duration]] / 60</f>
        <v>2.2325833638509165E-2</v>
      </c>
      <c r="J4318">
        <f>IF(OR(G4318="Run Time", G4318="CC (Changeover Cleaning)"), I4318, 0)</f>
        <v>0</v>
      </c>
      <c r="K4318">
        <f>IF(G4318&lt;&gt;"PM (Maintenance)", I4318, 0)</f>
        <v>2.2325833638509165E-2</v>
      </c>
      <c r="L4318" s="5">
        <f>MAX(tbl_Fact[[#This Row],[TotalBiscuitsMade]],tbl_Fact[[#This Row],[GoodMadeBiscuits]])</f>
        <v>79</v>
      </c>
      <c r="M4318" s="5">
        <f>IF(tbl_Fact[[#This Row],[Operating_Hours]]&gt;0,tbl_Fact[[#This Row],[Operating_Hours]]*51840,0)</f>
        <v>0</v>
      </c>
    </row>
    <row r="4319" spans="1:13" hidden="1" x14ac:dyDescent="0.2">
      <c r="A4319" t="s">
        <v>12</v>
      </c>
      <c r="B4319" s="1">
        <v>44404.986828703702</v>
      </c>
      <c r="C4319" s="1">
        <v>44404.987696759257</v>
      </c>
      <c r="D4319">
        <v>1.2421666383743299</v>
      </c>
      <c r="E4319">
        <v>14676</v>
      </c>
      <c r="F4319">
        <v>119</v>
      </c>
      <c r="G4319" t="s">
        <v>44</v>
      </c>
      <c r="H4319" t="s">
        <v>33</v>
      </c>
      <c r="I4319">
        <f>tbl_Fact[[#This Row],[Duration]] / 60</f>
        <v>2.0702777306238832E-2</v>
      </c>
      <c r="J4319">
        <f>IF(OR(G4319="Run Time", G4319="CC (Changeover Cleaning)"), I4319, 0)</f>
        <v>0</v>
      </c>
      <c r="K4319">
        <f>IF(G4319&lt;&gt;"PM (Maintenance)", I4319, 0)</f>
        <v>2.0702777306238832E-2</v>
      </c>
      <c r="L4319" s="5">
        <f>MAX(tbl_Fact[[#This Row],[TotalBiscuitsMade]],tbl_Fact[[#This Row],[GoodMadeBiscuits]])</f>
        <v>14676</v>
      </c>
      <c r="M4319" s="5">
        <f>IF(tbl_Fact[[#This Row],[Operating_Hours]]&gt;0,tbl_Fact[[#This Row],[Operating_Hours]]*51840,0)</f>
        <v>0</v>
      </c>
    </row>
    <row r="4320" spans="1:13" hidden="1" x14ac:dyDescent="0.2">
      <c r="A4320" t="s">
        <v>14</v>
      </c>
      <c r="B4320" s="1">
        <v>44404.987685185188</v>
      </c>
      <c r="C4320" s="1">
        <v>44404.98878472222</v>
      </c>
      <c r="D4320">
        <v>1.5950499773025499</v>
      </c>
      <c r="E4320">
        <v>0</v>
      </c>
      <c r="F4320">
        <v>321</v>
      </c>
      <c r="G4320" t="s">
        <v>43</v>
      </c>
      <c r="H4320" t="s">
        <v>33</v>
      </c>
      <c r="I4320">
        <f>tbl_Fact[[#This Row],[Duration]] / 60</f>
        <v>2.6584166288375833E-2</v>
      </c>
      <c r="J4320">
        <f>IF(OR(G4320="Run Time", G4320="CC (Changeover Cleaning)"), I4320, 0)</f>
        <v>2.6584166288375833E-2</v>
      </c>
      <c r="K4320">
        <f>IF(G4320&lt;&gt;"PM (Maintenance)", I4320, 0)</f>
        <v>2.6584166288375833E-2</v>
      </c>
      <c r="L4320" s="5">
        <f>MAX(tbl_Fact[[#This Row],[TotalBiscuitsMade]],tbl_Fact[[#This Row],[GoodMadeBiscuits]])</f>
        <v>321</v>
      </c>
      <c r="M4320" s="5">
        <f>IF(tbl_Fact[[#This Row],[Operating_Hours]]&gt;0,tbl_Fact[[#This Row],[Operating_Hours]]*51840,0)</f>
        <v>1378.1231803894032</v>
      </c>
    </row>
    <row r="4321" spans="1:13" hidden="1" x14ac:dyDescent="0.2">
      <c r="A4321" t="s">
        <v>12</v>
      </c>
      <c r="B4321" s="1">
        <v>44404.987696759257</v>
      </c>
      <c r="C4321" s="1">
        <v>44404.990393518521</v>
      </c>
      <c r="D4321">
        <v>3.8790500164032</v>
      </c>
      <c r="E4321">
        <v>14602</v>
      </c>
      <c r="F4321">
        <v>350</v>
      </c>
      <c r="G4321" t="s">
        <v>43</v>
      </c>
      <c r="H4321" t="s">
        <v>33</v>
      </c>
      <c r="I4321">
        <f>tbl_Fact[[#This Row],[Duration]] / 60</f>
        <v>6.4650833606719998E-2</v>
      </c>
      <c r="J4321">
        <f>IF(OR(G4321="Run Time", G4321="CC (Changeover Cleaning)"), I4321, 0)</f>
        <v>6.4650833606719998E-2</v>
      </c>
      <c r="K4321">
        <f>IF(G4321&lt;&gt;"PM (Maintenance)", I4321, 0)</f>
        <v>6.4650833606719998E-2</v>
      </c>
      <c r="L4321" s="5">
        <f>MAX(tbl_Fact[[#This Row],[TotalBiscuitsMade]],tbl_Fact[[#This Row],[GoodMadeBiscuits]])</f>
        <v>14602</v>
      </c>
      <c r="M4321" s="5">
        <f>IF(tbl_Fact[[#This Row],[Operating_Hours]]&gt;0,tbl_Fact[[#This Row],[Operating_Hours]]*51840,0)</f>
        <v>3351.4992141723646</v>
      </c>
    </row>
    <row r="4322" spans="1:13" hidden="1" x14ac:dyDescent="0.2">
      <c r="A4322" t="s">
        <v>14</v>
      </c>
      <c r="B4322" s="1">
        <v>44404.98878472222</v>
      </c>
      <c r="C4322" s="1">
        <v>44404.988842592589</v>
      </c>
      <c r="D4322">
        <v>7.9733297228813199E-2</v>
      </c>
      <c r="E4322">
        <v>0</v>
      </c>
      <c r="F4322">
        <v>459</v>
      </c>
      <c r="G4322" t="s">
        <v>44</v>
      </c>
      <c r="H4322" t="s">
        <v>33</v>
      </c>
      <c r="I4322">
        <f>tbl_Fact[[#This Row],[Duration]] / 60</f>
        <v>1.3288882871468866E-3</v>
      </c>
      <c r="J4322">
        <f>IF(OR(G4322="Run Time", G4322="CC (Changeover Cleaning)"), I4322, 0)</f>
        <v>0</v>
      </c>
      <c r="K4322">
        <f>IF(G4322&lt;&gt;"PM (Maintenance)", I4322, 0)</f>
        <v>1.3288882871468866E-3</v>
      </c>
      <c r="L4322" s="5">
        <f>MAX(tbl_Fact[[#This Row],[TotalBiscuitsMade]],tbl_Fact[[#This Row],[GoodMadeBiscuits]])</f>
        <v>459</v>
      </c>
      <c r="M4322" s="5">
        <f>IF(tbl_Fact[[#This Row],[Operating_Hours]]&gt;0,tbl_Fact[[#This Row],[Operating_Hours]]*51840,0)</f>
        <v>0</v>
      </c>
    </row>
    <row r="4323" spans="1:13" hidden="1" x14ac:dyDescent="0.2">
      <c r="A4323" t="s">
        <v>14</v>
      </c>
      <c r="B4323" s="1">
        <v>44404.988842592589</v>
      </c>
      <c r="C4323" s="1">
        <v>44404.989895833336</v>
      </c>
      <c r="D4323">
        <v>1.5109332799911499</v>
      </c>
      <c r="E4323">
        <v>0</v>
      </c>
      <c r="F4323">
        <v>491</v>
      </c>
      <c r="G4323" t="s">
        <v>43</v>
      </c>
      <c r="H4323" t="s">
        <v>33</v>
      </c>
      <c r="I4323">
        <f>tbl_Fact[[#This Row],[Duration]] / 60</f>
        <v>2.5182221333185831E-2</v>
      </c>
      <c r="J4323">
        <f>IF(OR(G4323="Run Time", G4323="CC (Changeover Cleaning)"), I4323, 0)</f>
        <v>2.5182221333185831E-2</v>
      </c>
      <c r="K4323">
        <f>IF(G4323&lt;&gt;"PM (Maintenance)", I4323, 0)</f>
        <v>2.5182221333185831E-2</v>
      </c>
      <c r="L4323" s="5">
        <f>MAX(tbl_Fact[[#This Row],[TotalBiscuitsMade]],tbl_Fact[[#This Row],[GoodMadeBiscuits]])</f>
        <v>491</v>
      </c>
      <c r="M4323" s="5">
        <f>IF(tbl_Fact[[#This Row],[Operating_Hours]]&gt;0,tbl_Fact[[#This Row],[Operating_Hours]]*51840,0)</f>
        <v>1305.4463539123535</v>
      </c>
    </row>
    <row r="4324" spans="1:13" hidden="1" x14ac:dyDescent="0.2">
      <c r="A4324" t="s">
        <v>14</v>
      </c>
      <c r="B4324" s="1">
        <v>44404.989895833336</v>
      </c>
      <c r="C4324" s="1">
        <v>44404.993275462963</v>
      </c>
      <c r="D4324">
        <v>4.8599500656127903</v>
      </c>
      <c r="E4324">
        <v>0</v>
      </c>
      <c r="F4324">
        <v>426</v>
      </c>
      <c r="G4324" t="s">
        <v>44</v>
      </c>
      <c r="H4324" t="s">
        <v>33</v>
      </c>
      <c r="I4324">
        <f>tbl_Fact[[#This Row],[Duration]] / 60</f>
        <v>8.0999167760213167E-2</v>
      </c>
      <c r="J4324">
        <f>IF(OR(G4324="Run Time", G4324="CC (Changeover Cleaning)"), I4324, 0)</f>
        <v>0</v>
      </c>
      <c r="K4324">
        <f>IF(G4324&lt;&gt;"PM (Maintenance)", I4324, 0)</f>
        <v>8.0999167760213167E-2</v>
      </c>
      <c r="L4324" s="5">
        <f>MAX(tbl_Fact[[#This Row],[TotalBiscuitsMade]],tbl_Fact[[#This Row],[GoodMadeBiscuits]])</f>
        <v>426</v>
      </c>
      <c r="M4324" s="5">
        <f>IF(tbl_Fact[[#This Row],[Operating_Hours]]&gt;0,tbl_Fact[[#This Row],[Operating_Hours]]*51840,0)</f>
        <v>0</v>
      </c>
    </row>
    <row r="4325" spans="1:13" hidden="1" x14ac:dyDescent="0.2">
      <c r="A4325" t="s">
        <v>12</v>
      </c>
      <c r="B4325" s="1">
        <v>44404.990393518521</v>
      </c>
      <c r="C4325" s="1">
        <v>44404.993275462963</v>
      </c>
      <c r="D4325">
        <v>4.1496667861938503</v>
      </c>
      <c r="E4325">
        <v>18027</v>
      </c>
      <c r="F4325">
        <v>236</v>
      </c>
      <c r="G4325" t="s">
        <v>44</v>
      </c>
      <c r="H4325" t="s">
        <v>33</v>
      </c>
      <c r="I4325">
        <f>tbl_Fact[[#This Row],[Duration]] / 60</f>
        <v>6.9161113103230837E-2</v>
      </c>
      <c r="J4325">
        <f>IF(OR(G4325="Run Time", G4325="CC (Changeover Cleaning)"), I4325, 0)</f>
        <v>0</v>
      </c>
      <c r="K4325">
        <f>IF(G4325&lt;&gt;"PM (Maintenance)", I4325, 0)</f>
        <v>6.9161113103230837E-2</v>
      </c>
      <c r="L4325" s="5">
        <f>MAX(tbl_Fact[[#This Row],[TotalBiscuitsMade]],tbl_Fact[[#This Row],[GoodMadeBiscuits]])</f>
        <v>18027</v>
      </c>
      <c r="M4325" s="5">
        <f>IF(tbl_Fact[[#This Row],[Operating_Hours]]&gt;0,tbl_Fact[[#This Row],[Operating_Hours]]*51840,0)</f>
        <v>0</v>
      </c>
    </row>
    <row r="4326" spans="1:13" hidden="1" x14ac:dyDescent="0.2">
      <c r="A4326" t="s">
        <v>14</v>
      </c>
      <c r="B4326" s="1">
        <v>44404.993275462963</v>
      </c>
      <c r="C4326" s="1">
        <v>44404.994398148148</v>
      </c>
      <c r="D4326">
        <v>1.61978328227997</v>
      </c>
      <c r="E4326">
        <v>0</v>
      </c>
      <c r="F4326">
        <v>25</v>
      </c>
      <c r="G4326" t="s">
        <v>43</v>
      </c>
      <c r="H4326" t="s">
        <v>33</v>
      </c>
      <c r="I4326">
        <f>tbl_Fact[[#This Row],[Duration]] / 60</f>
        <v>2.6996388037999499E-2</v>
      </c>
      <c r="J4326">
        <f>IF(OR(G4326="Run Time", G4326="CC (Changeover Cleaning)"), I4326, 0)</f>
        <v>2.6996388037999499E-2</v>
      </c>
      <c r="K4326">
        <f>IF(G4326&lt;&gt;"PM (Maintenance)", I4326, 0)</f>
        <v>2.6996388037999499E-2</v>
      </c>
      <c r="L4326" s="5">
        <f>MAX(tbl_Fact[[#This Row],[TotalBiscuitsMade]],tbl_Fact[[#This Row],[GoodMadeBiscuits]])</f>
        <v>25</v>
      </c>
      <c r="M4326" s="5">
        <f>IF(tbl_Fact[[#This Row],[Operating_Hours]]&gt;0,tbl_Fact[[#This Row],[Operating_Hours]]*51840,0)</f>
        <v>1399.4927558898939</v>
      </c>
    </row>
    <row r="4327" spans="1:13" hidden="1" x14ac:dyDescent="0.2">
      <c r="A4327" t="s">
        <v>12</v>
      </c>
      <c r="B4327" s="1">
        <v>44404.993275462963</v>
      </c>
      <c r="C4327" s="1">
        <v>44404.994652777779</v>
      </c>
      <c r="D4327">
        <v>1.9846665859222401</v>
      </c>
      <c r="E4327">
        <v>17947</v>
      </c>
      <c r="F4327">
        <v>131</v>
      </c>
      <c r="G4327" t="s">
        <v>43</v>
      </c>
      <c r="H4327" t="s">
        <v>33</v>
      </c>
      <c r="I4327">
        <f>tbl_Fact[[#This Row],[Duration]] / 60</f>
        <v>3.3077776432037333E-2</v>
      </c>
      <c r="J4327">
        <f>IF(OR(G4327="Run Time", G4327="CC (Changeover Cleaning)"), I4327, 0)</f>
        <v>3.3077776432037333E-2</v>
      </c>
      <c r="K4327">
        <f>IF(G4327&lt;&gt;"PM (Maintenance)", I4327, 0)</f>
        <v>3.3077776432037333E-2</v>
      </c>
      <c r="L4327" s="5">
        <f>MAX(tbl_Fact[[#This Row],[TotalBiscuitsMade]],tbl_Fact[[#This Row],[GoodMadeBiscuits]])</f>
        <v>17947</v>
      </c>
      <c r="M4327" s="5">
        <f>IF(tbl_Fact[[#This Row],[Operating_Hours]]&gt;0,tbl_Fact[[#This Row],[Operating_Hours]]*51840,0)</f>
        <v>1714.7519302368153</v>
      </c>
    </row>
    <row r="4328" spans="1:13" hidden="1" x14ac:dyDescent="0.2">
      <c r="A4328" t="s">
        <v>14</v>
      </c>
      <c r="B4328" s="1">
        <v>44404.994398148148</v>
      </c>
      <c r="C4328" s="1">
        <v>44404.994803240741</v>
      </c>
      <c r="D4328">
        <v>0.58471661806106601</v>
      </c>
      <c r="E4328">
        <v>0</v>
      </c>
      <c r="F4328">
        <v>41</v>
      </c>
      <c r="G4328" t="s">
        <v>44</v>
      </c>
      <c r="H4328" t="s">
        <v>33</v>
      </c>
      <c r="I4328">
        <f>tbl_Fact[[#This Row],[Duration]] / 60</f>
        <v>9.7452769676844332E-3</v>
      </c>
      <c r="J4328">
        <f>IF(OR(G4328="Run Time", G4328="CC (Changeover Cleaning)"), I4328, 0)</f>
        <v>0</v>
      </c>
      <c r="K4328">
        <f>IF(G4328&lt;&gt;"PM (Maintenance)", I4328, 0)</f>
        <v>9.7452769676844332E-3</v>
      </c>
      <c r="L4328" s="5">
        <f>MAX(tbl_Fact[[#This Row],[TotalBiscuitsMade]],tbl_Fact[[#This Row],[GoodMadeBiscuits]])</f>
        <v>41</v>
      </c>
      <c r="M4328" s="5">
        <f>IF(tbl_Fact[[#This Row],[Operating_Hours]]&gt;0,tbl_Fact[[#This Row],[Operating_Hours]]*51840,0)</f>
        <v>0</v>
      </c>
    </row>
    <row r="4329" spans="1:13" hidden="1" x14ac:dyDescent="0.2">
      <c r="A4329" t="s">
        <v>12</v>
      </c>
      <c r="B4329" s="1">
        <v>44404.994652777779</v>
      </c>
      <c r="C4329" s="1">
        <v>44404.994803240741</v>
      </c>
      <c r="D4329">
        <v>0.219833299517632</v>
      </c>
      <c r="E4329">
        <v>17977</v>
      </c>
      <c r="F4329">
        <v>386</v>
      </c>
      <c r="G4329" t="s">
        <v>44</v>
      </c>
      <c r="H4329" t="s">
        <v>33</v>
      </c>
      <c r="I4329">
        <f>tbl_Fact[[#This Row],[Duration]] / 60</f>
        <v>3.6638883252938666E-3</v>
      </c>
      <c r="J4329">
        <f>IF(OR(G4329="Run Time", G4329="CC (Changeover Cleaning)"), I4329, 0)</f>
        <v>0</v>
      </c>
      <c r="K4329">
        <f>IF(G4329&lt;&gt;"PM (Maintenance)", I4329, 0)</f>
        <v>3.6638883252938666E-3</v>
      </c>
      <c r="L4329" s="5">
        <f>MAX(tbl_Fact[[#This Row],[TotalBiscuitsMade]],tbl_Fact[[#This Row],[GoodMadeBiscuits]])</f>
        <v>17977</v>
      </c>
      <c r="M4329" s="5">
        <f>IF(tbl_Fact[[#This Row],[Operating_Hours]]&gt;0,tbl_Fact[[#This Row],[Operating_Hours]]*51840,0)</f>
        <v>0</v>
      </c>
    </row>
    <row r="4330" spans="1:13" hidden="1" x14ac:dyDescent="0.2">
      <c r="A4330" t="s">
        <v>14</v>
      </c>
      <c r="B4330" s="1">
        <v>44404.994803240741</v>
      </c>
      <c r="C4330" s="1">
        <v>44404.995358796295</v>
      </c>
      <c r="D4330">
        <v>0.80038332939147905</v>
      </c>
      <c r="E4330">
        <v>0</v>
      </c>
      <c r="F4330">
        <v>285</v>
      </c>
      <c r="G4330" t="s">
        <v>43</v>
      </c>
      <c r="H4330" t="s">
        <v>33</v>
      </c>
      <c r="I4330">
        <f>tbl_Fact[[#This Row],[Duration]] / 60</f>
        <v>1.3339722156524651E-2</v>
      </c>
      <c r="J4330">
        <f>IF(OR(G4330="Run Time", G4330="CC (Changeover Cleaning)"), I4330, 0)</f>
        <v>1.3339722156524651E-2</v>
      </c>
      <c r="K4330">
        <f>IF(G4330&lt;&gt;"PM (Maintenance)", I4330, 0)</f>
        <v>1.3339722156524651E-2</v>
      </c>
      <c r="L4330" s="5">
        <f>MAX(tbl_Fact[[#This Row],[TotalBiscuitsMade]],tbl_Fact[[#This Row],[GoodMadeBiscuits]])</f>
        <v>285</v>
      </c>
      <c r="M4330" s="5">
        <f>IF(tbl_Fact[[#This Row],[Operating_Hours]]&gt;0,tbl_Fact[[#This Row],[Operating_Hours]]*51840,0)</f>
        <v>691.53119659423794</v>
      </c>
    </row>
    <row r="4331" spans="1:13" hidden="1" x14ac:dyDescent="0.2">
      <c r="A4331" t="s">
        <v>12</v>
      </c>
      <c r="B4331" s="1">
        <v>44404.994803240741</v>
      </c>
      <c r="C4331" s="1">
        <v>44404.995439814818</v>
      </c>
      <c r="D4331">
        <v>0.92049998044967696</v>
      </c>
      <c r="E4331">
        <v>17889</v>
      </c>
      <c r="F4331">
        <v>10</v>
      </c>
      <c r="G4331" t="s">
        <v>43</v>
      </c>
      <c r="H4331" t="s">
        <v>33</v>
      </c>
      <c r="I4331">
        <f>tbl_Fact[[#This Row],[Duration]] / 60</f>
        <v>1.534166634082795E-2</v>
      </c>
      <c r="J4331">
        <f>IF(OR(G4331="Run Time", G4331="CC (Changeover Cleaning)"), I4331, 0)</f>
        <v>1.534166634082795E-2</v>
      </c>
      <c r="K4331">
        <f>IF(G4331&lt;&gt;"PM (Maintenance)", I4331, 0)</f>
        <v>1.534166634082795E-2</v>
      </c>
      <c r="L4331" s="5">
        <f>MAX(tbl_Fact[[#This Row],[TotalBiscuitsMade]],tbl_Fact[[#This Row],[GoodMadeBiscuits]])</f>
        <v>17889</v>
      </c>
      <c r="M4331" s="5">
        <f>IF(tbl_Fact[[#This Row],[Operating_Hours]]&gt;0,tbl_Fact[[#This Row],[Operating_Hours]]*51840,0)</f>
        <v>795.31198310852085</v>
      </c>
    </row>
    <row r="4332" spans="1:13" hidden="1" x14ac:dyDescent="0.2">
      <c r="A4332" t="s">
        <v>14</v>
      </c>
      <c r="B4332" s="1">
        <v>44404.995358796295</v>
      </c>
      <c r="C4332" s="1">
        <v>44404.997129629628</v>
      </c>
      <c r="D4332">
        <v>2.5460000038146999</v>
      </c>
      <c r="E4332">
        <v>0</v>
      </c>
      <c r="F4332">
        <v>345</v>
      </c>
      <c r="G4332" t="s">
        <v>44</v>
      </c>
      <c r="H4332" t="s">
        <v>33</v>
      </c>
      <c r="I4332">
        <f>tbl_Fact[[#This Row],[Duration]] / 60</f>
        <v>4.2433333396911667E-2</v>
      </c>
      <c r="J4332">
        <f>IF(OR(G4332="Run Time", G4332="CC (Changeover Cleaning)"), I4332, 0)</f>
        <v>0</v>
      </c>
      <c r="K4332">
        <f>IF(G4332&lt;&gt;"PM (Maintenance)", I4332, 0)</f>
        <v>4.2433333396911667E-2</v>
      </c>
      <c r="L4332" s="5">
        <f>MAX(tbl_Fact[[#This Row],[TotalBiscuitsMade]],tbl_Fact[[#This Row],[GoodMadeBiscuits]])</f>
        <v>345</v>
      </c>
      <c r="M4332" s="5">
        <f>IF(tbl_Fact[[#This Row],[Operating_Hours]]&gt;0,tbl_Fact[[#This Row],[Operating_Hours]]*51840,0)</f>
        <v>0</v>
      </c>
    </row>
    <row r="4333" spans="1:13" hidden="1" x14ac:dyDescent="0.2">
      <c r="A4333" t="s">
        <v>12</v>
      </c>
      <c r="B4333" s="1">
        <v>44404.995439814818</v>
      </c>
      <c r="C4333" s="1">
        <v>44404.997129629628</v>
      </c>
      <c r="D4333">
        <v>2.4258832931518599</v>
      </c>
      <c r="E4333">
        <v>20339</v>
      </c>
      <c r="F4333">
        <v>328</v>
      </c>
      <c r="G4333" t="s">
        <v>44</v>
      </c>
      <c r="H4333" t="s">
        <v>33</v>
      </c>
      <c r="I4333">
        <f>tbl_Fact[[#This Row],[Duration]] / 60</f>
        <v>4.0431388219197666E-2</v>
      </c>
      <c r="J4333">
        <f>IF(OR(G4333="Run Time", G4333="CC (Changeover Cleaning)"), I4333, 0)</f>
        <v>0</v>
      </c>
      <c r="K4333">
        <f>IF(G4333&lt;&gt;"PM (Maintenance)", I4333, 0)</f>
        <v>4.0431388219197666E-2</v>
      </c>
      <c r="L4333" s="5">
        <f>MAX(tbl_Fact[[#This Row],[TotalBiscuitsMade]],tbl_Fact[[#This Row],[GoodMadeBiscuits]])</f>
        <v>20339</v>
      </c>
      <c r="M4333" s="5">
        <f>IF(tbl_Fact[[#This Row],[Operating_Hours]]&gt;0,tbl_Fact[[#This Row],[Operating_Hours]]*51840,0)</f>
        <v>0</v>
      </c>
    </row>
    <row r="4334" spans="1:13" hidden="1" x14ac:dyDescent="0.2">
      <c r="A4334" t="s">
        <v>14</v>
      </c>
      <c r="B4334" s="1">
        <v>44404.997129629628</v>
      </c>
      <c r="C4334" s="1">
        <v>44404.997152777774</v>
      </c>
      <c r="D4334">
        <v>3.4166600555181503E-2</v>
      </c>
      <c r="E4334">
        <v>0</v>
      </c>
      <c r="F4334">
        <v>95</v>
      </c>
      <c r="G4334" t="s">
        <v>43</v>
      </c>
      <c r="H4334" t="s">
        <v>33</v>
      </c>
      <c r="I4334">
        <f>tbl_Fact[[#This Row],[Duration]] / 60</f>
        <v>5.6944334258635836E-4</v>
      </c>
      <c r="J4334">
        <f>IF(OR(G4334="Run Time", G4334="CC (Changeover Cleaning)"), I4334, 0)</f>
        <v>5.6944334258635836E-4</v>
      </c>
      <c r="K4334">
        <f>IF(G4334&lt;&gt;"PM (Maintenance)", I4334, 0)</f>
        <v>5.6944334258635836E-4</v>
      </c>
      <c r="L4334" s="5">
        <f>MAX(tbl_Fact[[#This Row],[TotalBiscuitsMade]],tbl_Fact[[#This Row],[GoodMadeBiscuits]])</f>
        <v>95</v>
      </c>
      <c r="M4334" s="5">
        <f>IF(tbl_Fact[[#This Row],[Operating_Hours]]&gt;0,tbl_Fact[[#This Row],[Operating_Hours]]*51840,0)</f>
        <v>29.519942879676819</v>
      </c>
    </row>
    <row r="4335" spans="1:13" hidden="1" x14ac:dyDescent="0.2">
      <c r="A4335" t="s">
        <v>12</v>
      </c>
      <c r="B4335" s="1">
        <v>44404.997129629628</v>
      </c>
      <c r="C4335" s="1">
        <v>44404.997372685182</v>
      </c>
      <c r="D4335">
        <v>0.35400000214576699</v>
      </c>
      <c r="E4335">
        <v>19895</v>
      </c>
      <c r="F4335">
        <v>406</v>
      </c>
      <c r="G4335" t="s">
        <v>43</v>
      </c>
      <c r="H4335" t="s">
        <v>33</v>
      </c>
      <c r="I4335">
        <f>tbl_Fact[[#This Row],[Duration]] / 60</f>
        <v>5.9000000357627832E-3</v>
      </c>
      <c r="J4335">
        <f>IF(OR(G4335="Run Time", G4335="CC (Changeover Cleaning)"), I4335, 0)</f>
        <v>5.9000000357627832E-3</v>
      </c>
      <c r="K4335">
        <f>IF(G4335&lt;&gt;"PM (Maintenance)", I4335, 0)</f>
        <v>5.9000000357627832E-3</v>
      </c>
      <c r="L4335" s="5">
        <f>MAX(tbl_Fact[[#This Row],[TotalBiscuitsMade]],tbl_Fact[[#This Row],[GoodMadeBiscuits]])</f>
        <v>19895</v>
      </c>
      <c r="M4335" s="5">
        <f>IF(tbl_Fact[[#This Row],[Operating_Hours]]&gt;0,tbl_Fact[[#This Row],[Operating_Hours]]*51840,0)</f>
        <v>305.8560018539427</v>
      </c>
    </row>
    <row r="4336" spans="1:13" hidden="1" x14ac:dyDescent="0.2">
      <c r="A4336" t="s">
        <v>14</v>
      </c>
      <c r="B4336" s="1">
        <v>44404.997152777774</v>
      </c>
      <c r="C4336" s="1">
        <v>44405.012314814812</v>
      </c>
      <c r="D4336">
        <v>21.8362331390381</v>
      </c>
      <c r="E4336">
        <v>0</v>
      </c>
      <c r="F4336">
        <v>447</v>
      </c>
      <c r="G4336" t="s">
        <v>44</v>
      </c>
      <c r="H4336" t="s">
        <v>33</v>
      </c>
      <c r="I4336">
        <f>tbl_Fact[[#This Row],[Duration]] / 60</f>
        <v>0.36393721898396836</v>
      </c>
      <c r="J4336">
        <f>IF(OR(G4336="Run Time", G4336="CC (Changeover Cleaning)"), I4336, 0)</f>
        <v>0</v>
      </c>
      <c r="K4336">
        <f>IF(G4336&lt;&gt;"PM (Maintenance)", I4336, 0)</f>
        <v>0.36393721898396836</v>
      </c>
      <c r="L4336" s="5">
        <f>MAX(tbl_Fact[[#This Row],[TotalBiscuitsMade]],tbl_Fact[[#This Row],[GoodMadeBiscuits]])</f>
        <v>447</v>
      </c>
      <c r="M4336" s="5">
        <f>IF(tbl_Fact[[#This Row],[Operating_Hours]]&gt;0,tbl_Fact[[#This Row],[Operating_Hours]]*51840,0)</f>
        <v>0</v>
      </c>
    </row>
    <row r="4337" spans="1:13" hidden="1" x14ac:dyDescent="0.2">
      <c r="A4337" t="s">
        <v>12</v>
      </c>
      <c r="B4337" s="1">
        <v>44404.997372685182</v>
      </c>
      <c r="C4337" s="1">
        <v>44405.000196759262</v>
      </c>
      <c r="D4337">
        <v>4.0673332214355504</v>
      </c>
      <c r="E4337">
        <v>23938</v>
      </c>
      <c r="F4337">
        <v>330</v>
      </c>
      <c r="G4337" t="s">
        <v>44</v>
      </c>
      <c r="H4337" t="s">
        <v>33</v>
      </c>
      <c r="I4337">
        <f>tbl_Fact[[#This Row],[Duration]] / 60</f>
        <v>6.778888702392584E-2</v>
      </c>
      <c r="J4337">
        <f>IF(OR(G4337="Run Time", G4337="CC (Changeover Cleaning)"), I4337, 0)</f>
        <v>0</v>
      </c>
      <c r="K4337">
        <f>IF(G4337&lt;&gt;"PM (Maintenance)", I4337, 0)</f>
        <v>6.778888702392584E-2</v>
      </c>
      <c r="L4337" s="5">
        <f>MAX(tbl_Fact[[#This Row],[TotalBiscuitsMade]],tbl_Fact[[#This Row],[GoodMadeBiscuits]])</f>
        <v>23938</v>
      </c>
      <c r="M4337" s="5">
        <f>IF(tbl_Fact[[#This Row],[Operating_Hours]]&gt;0,tbl_Fact[[#This Row],[Operating_Hours]]*51840,0)</f>
        <v>0</v>
      </c>
    </row>
    <row r="4338" spans="1:13" hidden="1" x14ac:dyDescent="0.2">
      <c r="A4338" t="s">
        <v>12</v>
      </c>
      <c r="B4338" s="1">
        <v>44405.000196759262</v>
      </c>
      <c r="C4338" s="1">
        <v>44405.012314814812</v>
      </c>
      <c r="D4338">
        <v>17.4490661621094</v>
      </c>
      <c r="E4338">
        <v>37727</v>
      </c>
      <c r="F4338">
        <v>150</v>
      </c>
      <c r="G4338" t="s">
        <v>44</v>
      </c>
      <c r="H4338" t="s">
        <v>33</v>
      </c>
      <c r="I4338">
        <f>tbl_Fact[[#This Row],[Duration]] / 60</f>
        <v>0.29081776936849002</v>
      </c>
      <c r="J4338">
        <f>IF(OR(G4338="Run Time", G4338="CC (Changeover Cleaning)"), I4338, 0)</f>
        <v>0</v>
      </c>
      <c r="K4338">
        <f>IF(G4338&lt;&gt;"PM (Maintenance)", I4338, 0)</f>
        <v>0.29081776936849002</v>
      </c>
      <c r="L4338" s="5">
        <f>MAX(tbl_Fact[[#This Row],[TotalBiscuitsMade]],tbl_Fact[[#This Row],[GoodMadeBiscuits]])</f>
        <v>37727</v>
      </c>
      <c r="M4338" s="5">
        <f>IF(tbl_Fact[[#This Row],[Operating_Hours]]&gt;0,tbl_Fact[[#This Row],[Operating_Hours]]*51840,0)</f>
        <v>0</v>
      </c>
    </row>
    <row r="4339" spans="1:13" hidden="1" x14ac:dyDescent="0.2">
      <c r="A4339" t="s">
        <v>5</v>
      </c>
      <c r="B4339" s="1">
        <v>44405.002835648149</v>
      </c>
      <c r="C4339" s="1">
        <v>44405.101967592593</v>
      </c>
      <c r="D4339">
        <v>142.75</v>
      </c>
      <c r="E4339">
        <v>132166</v>
      </c>
      <c r="F4339">
        <v>132825</v>
      </c>
      <c r="G4339" t="s">
        <v>43</v>
      </c>
      <c r="H4339" t="s">
        <v>3</v>
      </c>
      <c r="I4339">
        <f>tbl_Fact[[#This Row],[Duration]] / 60</f>
        <v>2.3791666666666669</v>
      </c>
      <c r="J4339">
        <f>IF(OR(G4339="Run Time", G4339="CC (Changeover Cleaning)"), I4339, 0)</f>
        <v>2.3791666666666669</v>
      </c>
      <c r="K4339">
        <f>IF(G4339&lt;&gt;"PM (Maintenance)", I4339, 0)</f>
        <v>2.3791666666666669</v>
      </c>
      <c r="L4339" s="5">
        <f>MAX(tbl_Fact[[#This Row],[TotalBiscuitsMade]],tbl_Fact[[#This Row],[GoodMadeBiscuits]])</f>
        <v>132825</v>
      </c>
      <c r="M4339" s="5">
        <f>IF(tbl_Fact[[#This Row],[Operating_Hours]]&gt;0,tbl_Fact[[#This Row],[Operating_Hours]]*51840,0)</f>
        <v>123336.00000000001</v>
      </c>
    </row>
    <row r="4340" spans="1:13" hidden="1" x14ac:dyDescent="0.2">
      <c r="A4340" t="s">
        <v>14</v>
      </c>
      <c r="B4340" s="1">
        <v>44405.012314814812</v>
      </c>
      <c r="C4340" s="1">
        <v>44405.012916666667</v>
      </c>
      <c r="D4340">
        <v>0.87516659498214699</v>
      </c>
      <c r="E4340">
        <v>0</v>
      </c>
      <c r="F4340">
        <v>446</v>
      </c>
      <c r="G4340" t="s">
        <v>43</v>
      </c>
      <c r="H4340" t="s">
        <v>33</v>
      </c>
      <c r="I4340">
        <f>tbl_Fact[[#This Row],[Duration]] / 60</f>
        <v>1.4586109916369116E-2</v>
      </c>
      <c r="J4340">
        <f>IF(OR(G4340="Run Time", G4340="CC (Changeover Cleaning)"), I4340, 0)</f>
        <v>1.4586109916369116E-2</v>
      </c>
      <c r="K4340">
        <f>IF(G4340&lt;&gt;"PM (Maintenance)", I4340, 0)</f>
        <v>1.4586109916369116E-2</v>
      </c>
      <c r="L4340" s="5">
        <f>MAX(tbl_Fact[[#This Row],[TotalBiscuitsMade]],tbl_Fact[[#This Row],[GoodMadeBiscuits]])</f>
        <v>446</v>
      </c>
      <c r="M4340" s="5">
        <f>IF(tbl_Fact[[#This Row],[Operating_Hours]]&gt;0,tbl_Fact[[#This Row],[Operating_Hours]]*51840,0)</f>
        <v>756.14393806457497</v>
      </c>
    </row>
    <row r="4341" spans="1:13" hidden="1" x14ac:dyDescent="0.2">
      <c r="A4341" t="s">
        <v>12</v>
      </c>
      <c r="B4341" s="1">
        <v>44405.012314814812</v>
      </c>
      <c r="C4341" s="1">
        <v>44405.012997685182</v>
      </c>
      <c r="D4341">
        <v>0.99026662111282304</v>
      </c>
      <c r="E4341">
        <v>37685</v>
      </c>
      <c r="F4341">
        <v>325</v>
      </c>
      <c r="G4341" t="s">
        <v>43</v>
      </c>
      <c r="H4341" t="s">
        <v>33</v>
      </c>
      <c r="I4341">
        <f>tbl_Fact[[#This Row],[Duration]] / 60</f>
        <v>1.6504443685213716E-2</v>
      </c>
      <c r="J4341">
        <f>IF(OR(G4341="Run Time", G4341="CC (Changeover Cleaning)"), I4341, 0)</f>
        <v>1.6504443685213716E-2</v>
      </c>
      <c r="K4341">
        <f>IF(G4341&lt;&gt;"PM (Maintenance)", I4341, 0)</f>
        <v>1.6504443685213716E-2</v>
      </c>
      <c r="L4341" s="5">
        <f>MAX(tbl_Fact[[#This Row],[TotalBiscuitsMade]],tbl_Fact[[#This Row],[GoodMadeBiscuits]])</f>
        <v>37685</v>
      </c>
      <c r="M4341" s="5">
        <f>IF(tbl_Fact[[#This Row],[Operating_Hours]]&gt;0,tbl_Fact[[#This Row],[Operating_Hours]]*51840,0)</f>
        <v>855.59036064147904</v>
      </c>
    </row>
    <row r="4342" spans="1:13" hidden="1" x14ac:dyDescent="0.2">
      <c r="A4342" t="s">
        <v>14</v>
      </c>
      <c r="B4342" s="1">
        <v>44405.012916666667</v>
      </c>
      <c r="C4342" s="1">
        <v>44405.024861111109</v>
      </c>
      <c r="D4342">
        <v>17.2010498046875</v>
      </c>
      <c r="E4342">
        <v>0</v>
      </c>
      <c r="F4342">
        <v>269</v>
      </c>
      <c r="G4342" t="s">
        <v>44</v>
      </c>
      <c r="H4342" t="s">
        <v>33</v>
      </c>
      <c r="I4342">
        <f>tbl_Fact[[#This Row],[Duration]] / 60</f>
        <v>0.28668416341145836</v>
      </c>
      <c r="J4342">
        <f>IF(OR(G4342="Run Time", G4342="CC (Changeover Cleaning)"), I4342, 0)</f>
        <v>0</v>
      </c>
      <c r="K4342">
        <f>IF(G4342&lt;&gt;"PM (Maintenance)", I4342, 0)</f>
        <v>0.28668416341145836</v>
      </c>
      <c r="L4342" s="5">
        <f>MAX(tbl_Fact[[#This Row],[TotalBiscuitsMade]],tbl_Fact[[#This Row],[GoodMadeBiscuits]])</f>
        <v>269</v>
      </c>
      <c r="M4342" s="5">
        <f>IF(tbl_Fact[[#This Row],[Operating_Hours]]&gt;0,tbl_Fact[[#This Row],[Operating_Hours]]*51840,0)</f>
        <v>0</v>
      </c>
    </row>
    <row r="4343" spans="1:13" hidden="1" x14ac:dyDescent="0.2">
      <c r="A4343" t="s">
        <v>12</v>
      </c>
      <c r="B4343" s="1">
        <v>44405.012997685182</v>
      </c>
      <c r="C4343" s="1">
        <v>44405.024861111109</v>
      </c>
      <c r="D4343">
        <v>17.085950851440401</v>
      </c>
      <c r="E4343">
        <v>51896</v>
      </c>
      <c r="F4343">
        <v>235</v>
      </c>
      <c r="G4343" t="s">
        <v>44</v>
      </c>
      <c r="H4343" t="s">
        <v>33</v>
      </c>
      <c r="I4343">
        <f>tbl_Fact[[#This Row],[Duration]] / 60</f>
        <v>0.28476584752400669</v>
      </c>
      <c r="J4343">
        <f>IF(OR(G4343="Run Time", G4343="CC (Changeover Cleaning)"), I4343, 0)</f>
        <v>0</v>
      </c>
      <c r="K4343">
        <f>IF(G4343&lt;&gt;"PM (Maintenance)", I4343, 0)</f>
        <v>0.28476584752400669</v>
      </c>
      <c r="L4343" s="5">
        <f>MAX(tbl_Fact[[#This Row],[TotalBiscuitsMade]],tbl_Fact[[#This Row],[GoodMadeBiscuits]])</f>
        <v>51896</v>
      </c>
      <c r="M4343" s="5">
        <f>IF(tbl_Fact[[#This Row],[Operating_Hours]]&gt;0,tbl_Fact[[#This Row],[Operating_Hours]]*51840,0)</f>
        <v>0</v>
      </c>
    </row>
    <row r="4344" spans="1:13" hidden="1" x14ac:dyDescent="0.2">
      <c r="A4344" t="s">
        <v>14</v>
      </c>
      <c r="B4344" s="1">
        <v>44405.024861111109</v>
      </c>
      <c r="C4344" s="1">
        <v>44405.025381944448</v>
      </c>
      <c r="D4344">
        <v>0.74961662292480502</v>
      </c>
      <c r="E4344">
        <v>0</v>
      </c>
      <c r="F4344">
        <v>145</v>
      </c>
      <c r="G4344" t="s">
        <v>43</v>
      </c>
      <c r="H4344" t="s">
        <v>33</v>
      </c>
      <c r="I4344">
        <f>tbl_Fact[[#This Row],[Duration]] / 60</f>
        <v>1.2493610382080083E-2</v>
      </c>
      <c r="J4344">
        <f>IF(OR(G4344="Run Time", G4344="CC (Changeover Cleaning)"), I4344, 0)</f>
        <v>1.2493610382080083E-2</v>
      </c>
      <c r="K4344">
        <f>IF(G4344&lt;&gt;"PM (Maintenance)", I4344, 0)</f>
        <v>1.2493610382080083E-2</v>
      </c>
      <c r="L4344" s="5">
        <f>MAX(tbl_Fact[[#This Row],[TotalBiscuitsMade]],tbl_Fact[[#This Row],[GoodMadeBiscuits]])</f>
        <v>145</v>
      </c>
      <c r="M4344" s="5">
        <f>IF(tbl_Fact[[#This Row],[Operating_Hours]]&gt;0,tbl_Fact[[#This Row],[Operating_Hours]]*51840,0)</f>
        <v>647.66876220703148</v>
      </c>
    </row>
    <row r="4345" spans="1:13" hidden="1" x14ac:dyDescent="0.2">
      <c r="A4345" t="s">
        <v>12</v>
      </c>
      <c r="B4345" s="1">
        <v>44405.024861111109</v>
      </c>
      <c r="C4345" s="1">
        <v>44405.02547453704</v>
      </c>
      <c r="D4345">
        <v>0.86994999647140503</v>
      </c>
      <c r="E4345">
        <v>51858</v>
      </c>
      <c r="F4345">
        <v>18</v>
      </c>
      <c r="G4345" t="s">
        <v>43</v>
      </c>
      <c r="H4345" t="s">
        <v>33</v>
      </c>
      <c r="I4345">
        <f>tbl_Fact[[#This Row],[Duration]] / 60</f>
        <v>1.449916660785675E-2</v>
      </c>
      <c r="J4345">
        <f>IF(OR(G4345="Run Time", G4345="CC (Changeover Cleaning)"), I4345, 0)</f>
        <v>1.449916660785675E-2</v>
      </c>
      <c r="K4345">
        <f>IF(G4345&lt;&gt;"PM (Maintenance)", I4345, 0)</f>
        <v>1.449916660785675E-2</v>
      </c>
      <c r="L4345" s="5">
        <f>MAX(tbl_Fact[[#This Row],[TotalBiscuitsMade]],tbl_Fact[[#This Row],[GoodMadeBiscuits]])</f>
        <v>51858</v>
      </c>
      <c r="M4345" s="5">
        <f>IF(tbl_Fact[[#This Row],[Operating_Hours]]&gt;0,tbl_Fact[[#This Row],[Operating_Hours]]*51840,0)</f>
        <v>751.63679695129395</v>
      </c>
    </row>
    <row r="4346" spans="1:13" hidden="1" x14ac:dyDescent="0.2">
      <c r="A4346" t="s">
        <v>14</v>
      </c>
      <c r="B4346" s="1">
        <v>44405.025381944448</v>
      </c>
      <c r="C4346" s="1">
        <v>44405.043773148151</v>
      </c>
      <c r="D4346">
        <v>26.482099533081101</v>
      </c>
      <c r="E4346">
        <v>0</v>
      </c>
      <c r="F4346">
        <v>328</v>
      </c>
      <c r="G4346" t="s">
        <v>44</v>
      </c>
      <c r="H4346" t="s">
        <v>33</v>
      </c>
      <c r="I4346">
        <f>tbl_Fact[[#This Row],[Duration]] / 60</f>
        <v>0.44136832555135169</v>
      </c>
      <c r="J4346">
        <f>IF(OR(G4346="Run Time", G4346="CC (Changeover Cleaning)"), I4346, 0)</f>
        <v>0</v>
      </c>
      <c r="K4346">
        <f>IF(G4346&lt;&gt;"PM (Maintenance)", I4346, 0)</f>
        <v>0.44136832555135169</v>
      </c>
      <c r="L4346" s="5">
        <f>MAX(tbl_Fact[[#This Row],[TotalBiscuitsMade]],tbl_Fact[[#This Row],[GoodMadeBiscuits]])</f>
        <v>328</v>
      </c>
      <c r="M4346" s="5">
        <f>IF(tbl_Fact[[#This Row],[Operating_Hours]]&gt;0,tbl_Fact[[#This Row],[Operating_Hours]]*51840,0)</f>
        <v>0</v>
      </c>
    </row>
    <row r="4347" spans="1:13" hidden="1" x14ac:dyDescent="0.2">
      <c r="A4347" t="s">
        <v>12</v>
      </c>
      <c r="B4347" s="1">
        <v>44405.02547453704</v>
      </c>
      <c r="C4347" s="1">
        <v>44405.025891203702</v>
      </c>
      <c r="D4347">
        <v>0.59960001707077004</v>
      </c>
      <c r="E4347">
        <v>52271</v>
      </c>
      <c r="F4347">
        <v>81</v>
      </c>
      <c r="G4347" t="s">
        <v>44</v>
      </c>
      <c r="H4347" t="s">
        <v>33</v>
      </c>
      <c r="I4347">
        <f>tbl_Fact[[#This Row],[Duration]] / 60</f>
        <v>9.9933336178461667E-3</v>
      </c>
      <c r="J4347">
        <f>IF(OR(G4347="Run Time", G4347="CC (Changeover Cleaning)"), I4347, 0)</f>
        <v>0</v>
      </c>
      <c r="K4347">
        <f>IF(G4347&lt;&gt;"PM (Maintenance)", I4347, 0)</f>
        <v>9.9933336178461667E-3</v>
      </c>
      <c r="L4347" s="5">
        <f>MAX(tbl_Fact[[#This Row],[TotalBiscuitsMade]],tbl_Fact[[#This Row],[GoodMadeBiscuits]])</f>
        <v>52271</v>
      </c>
      <c r="M4347" s="5">
        <f>IF(tbl_Fact[[#This Row],[Operating_Hours]]&gt;0,tbl_Fact[[#This Row],[Operating_Hours]]*51840,0)</f>
        <v>0</v>
      </c>
    </row>
    <row r="4348" spans="1:13" hidden="1" x14ac:dyDescent="0.2">
      <c r="A4348" t="s">
        <v>12</v>
      </c>
      <c r="B4348" s="1">
        <v>44405.025891203702</v>
      </c>
      <c r="C4348" s="1">
        <v>44405.02684027778</v>
      </c>
      <c r="D4348">
        <v>1.37049996852875</v>
      </c>
      <c r="E4348">
        <v>52607</v>
      </c>
      <c r="F4348">
        <v>206</v>
      </c>
      <c r="G4348" t="s">
        <v>43</v>
      </c>
      <c r="H4348" t="s">
        <v>33</v>
      </c>
      <c r="I4348">
        <f>tbl_Fact[[#This Row],[Duration]] / 60</f>
        <v>2.2841666142145833E-2</v>
      </c>
      <c r="J4348">
        <f>IF(OR(G4348="Run Time", G4348="CC (Changeover Cleaning)"), I4348, 0)</f>
        <v>2.2841666142145833E-2</v>
      </c>
      <c r="K4348">
        <f>IF(G4348&lt;&gt;"PM (Maintenance)", I4348, 0)</f>
        <v>2.2841666142145833E-2</v>
      </c>
      <c r="L4348" s="5">
        <f>MAX(tbl_Fact[[#This Row],[TotalBiscuitsMade]],tbl_Fact[[#This Row],[GoodMadeBiscuits]])</f>
        <v>52607</v>
      </c>
      <c r="M4348" s="5">
        <f>IF(tbl_Fact[[#This Row],[Operating_Hours]]&gt;0,tbl_Fact[[#This Row],[Operating_Hours]]*51840,0)</f>
        <v>1184.1119728088399</v>
      </c>
    </row>
    <row r="4349" spans="1:13" hidden="1" x14ac:dyDescent="0.2">
      <c r="A4349" t="s">
        <v>12</v>
      </c>
      <c r="B4349" s="1">
        <v>44405.02684027778</v>
      </c>
      <c r="C4349" s="1">
        <v>44405.028564814813</v>
      </c>
      <c r="D4349">
        <v>2.49473333358765</v>
      </c>
      <c r="E4349">
        <v>54600</v>
      </c>
      <c r="F4349">
        <v>118</v>
      </c>
      <c r="G4349" t="s">
        <v>44</v>
      </c>
      <c r="H4349" t="s">
        <v>33</v>
      </c>
      <c r="I4349">
        <f>tbl_Fact[[#This Row],[Duration]] / 60</f>
        <v>4.1578888893127504E-2</v>
      </c>
      <c r="J4349">
        <f>IF(OR(G4349="Run Time", G4349="CC (Changeover Cleaning)"), I4349, 0)</f>
        <v>0</v>
      </c>
      <c r="K4349">
        <f>IF(G4349&lt;&gt;"PM (Maintenance)", I4349, 0)</f>
        <v>4.1578888893127504E-2</v>
      </c>
      <c r="L4349" s="5">
        <f>MAX(tbl_Fact[[#This Row],[TotalBiscuitsMade]],tbl_Fact[[#This Row],[GoodMadeBiscuits]])</f>
        <v>54600</v>
      </c>
      <c r="M4349" s="5">
        <f>IF(tbl_Fact[[#This Row],[Operating_Hours]]&gt;0,tbl_Fact[[#This Row],[Operating_Hours]]*51840,0)</f>
        <v>0</v>
      </c>
    </row>
    <row r="4350" spans="1:13" hidden="1" x14ac:dyDescent="0.2">
      <c r="A4350" t="s">
        <v>12</v>
      </c>
      <c r="B4350" s="1">
        <v>44405.028564814813</v>
      </c>
      <c r="C4350" s="1">
        <v>44405.028819444444</v>
      </c>
      <c r="D4350">
        <v>0.35133329033851601</v>
      </c>
      <c r="E4350">
        <v>54416</v>
      </c>
      <c r="F4350">
        <v>386</v>
      </c>
      <c r="G4350" t="s">
        <v>43</v>
      </c>
      <c r="H4350" t="s">
        <v>33</v>
      </c>
      <c r="I4350">
        <f>tbl_Fact[[#This Row],[Duration]] / 60</f>
        <v>5.8555548389752667E-3</v>
      </c>
      <c r="J4350">
        <f>IF(OR(G4350="Run Time", G4350="CC (Changeover Cleaning)"), I4350, 0)</f>
        <v>5.8555548389752667E-3</v>
      </c>
      <c r="K4350">
        <f>IF(G4350&lt;&gt;"PM (Maintenance)", I4350, 0)</f>
        <v>5.8555548389752667E-3</v>
      </c>
      <c r="L4350" s="5">
        <f>MAX(tbl_Fact[[#This Row],[TotalBiscuitsMade]],tbl_Fact[[#This Row],[GoodMadeBiscuits]])</f>
        <v>54416</v>
      </c>
      <c r="M4350" s="5">
        <f>IF(tbl_Fact[[#This Row],[Operating_Hours]]&gt;0,tbl_Fact[[#This Row],[Operating_Hours]]*51840,0)</f>
        <v>303.5519628524778</v>
      </c>
    </row>
    <row r="4351" spans="1:13" hidden="1" x14ac:dyDescent="0.2">
      <c r="A4351" t="s">
        <v>12</v>
      </c>
      <c r="B4351" s="1">
        <v>44405.028819444444</v>
      </c>
      <c r="C4351" s="1">
        <v>44405.038263888891</v>
      </c>
      <c r="D4351">
        <v>13.610383033752401</v>
      </c>
      <c r="E4351">
        <v>65843</v>
      </c>
      <c r="F4351">
        <v>109</v>
      </c>
      <c r="G4351" t="s">
        <v>44</v>
      </c>
      <c r="H4351" t="s">
        <v>33</v>
      </c>
      <c r="I4351">
        <f>tbl_Fact[[#This Row],[Duration]] / 60</f>
        <v>0.22683971722920668</v>
      </c>
      <c r="J4351">
        <f>IF(OR(G4351="Run Time", G4351="CC (Changeover Cleaning)"), I4351, 0)</f>
        <v>0</v>
      </c>
      <c r="K4351">
        <f>IF(G4351&lt;&gt;"PM (Maintenance)", I4351, 0)</f>
        <v>0.22683971722920668</v>
      </c>
      <c r="L4351" s="5">
        <f>MAX(tbl_Fact[[#This Row],[TotalBiscuitsMade]],tbl_Fact[[#This Row],[GoodMadeBiscuits]])</f>
        <v>65843</v>
      </c>
      <c r="M4351" s="5">
        <f>IF(tbl_Fact[[#This Row],[Operating_Hours]]&gt;0,tbl_Fact[[#This Row],[Operating_Hours]]*51840,0)</f>
        <v>0</v>
      </c>
    </row>
    <row r="4352" spans="1:13" hidden="1" x14ac:dyDescent="0.2">
      <c r="A4352" t="s">
        <v>12</v>
      </c>
      <c r="B4352" s="1">
        <v>44405.038263888891</v>
      </c>
      <c r="C4352" s="1">
        <v>44405.038703703707</v>
      </c>
      <c r="D4352">
        <v>0.625116586685181</v>
      </c>
      <c r="E4352">
        <v>65617</v>
      </c>
      <c r="F4352">
        <v>421</v>
      </c>
      <c r="G4352" t="s">
        <v>43</v>
      </c>
      <c r="H4352" t="s">
        <v>33</v>
      </c>
      <c r="I4352">
        <f>tbl_Fact[[#This Row],[Duration]] / 60</f>
        <v>1.0418609778086349E-2</v>
      </c>
      <c r="J4352">
        <f>IF(OR(G4352="Run Time", G4352="CC (Changeover Cleaning)"), I4352, 0)</f>
        <v>1.0418609778086349E-2</v>
      </c>
      <c r="K4352">
        <f>IF(G4352&lt;&gt;"PM (Maintenance)", I4352, 0)</f>
        <v>1.0418609778086349E-2</v>
      </c>
      <c r="L4352" s="5">
        <f>MAX(tbl_Fact[[#This Row],[TotalBiscuitsMade]],tbl_Fact[[#This Row],[GoodMadeBiscuits]])</f>
        <v>65617</v>
      </c>
      <c r="M4352" s="5">
        <f>IF(tbl_Fact[[#This Row],[Operating_Hours]]&gt;0,tbl_Fact[[#This Row],[Operating_Hours]]*51840,0)</f>
        <v>540.10073089599632</v>
      </c>
    </row>
    <row r="4353" spans="1:13" hidden="1" x14ac:dyDescent="0.2">
      <c r="A4353" t="s">
        <v>12</v>
      </c>
      <c r="B4353" s="1">
        <v>44405.038703703707</v>
      </c>
      <c r="C4353" s="1">
        <v>44405.043773148151</v>
      </c>
      <c r="D4353">
        <v>7.3101000785827601</v>
      </c>
      <c r="E4353">
        <v>71778</v>
      </c>
      <c r="F4353">
        <v>300</v>
      </c>
      <c r="G4353" t="s">
        <v>44</v>
      </c>
      <c r="H4353" t="s">
        <v>33</v>
      </c>
      <c r="I4353">
        <f>tbl_Fact[[#This Row],[Duration]] / 60</f>
        <v>0.12183500130971267</v>
      </c>
      <c r="J4353">
        <f>IF(OR(G4353="Run Time", G4353="CC (Changeover Cleaning)"), I4353, 0)</f>
        <v>0</v>
      </c>
      <c r="K4353">
        <f>IF(G4353&lt;&gt;"PM (Maintenance)", I4353, 0)</f>
        <v>0.12183500130971267</v>
      </c>
      <c r="L4353" s="5">
        <f>MAX(tbl_Fact[[#This Row],[TotalBiscuitsMade]],tbl_Fact[[#This Row],[GoodMadeBiscuits]])</f>
        <v>71778</v>
      </c>
      <c r="M4353" s="5">
        <f>IF(tbl_Fact[[#This Row],[Operating_Hours]]&gt;0,tbl_Fact[[#This Row],[Operating_Hours]]*51840,0)</f>
        <v>0</v>
      </c>
    </row>
    <row r="4354" spans="1:13" hidden="1" x14ac:dyDescent="0.2">
      <c r="A4354" t="s">
        <v>13</v>
      </c>
      <c r="B4354" s="1">
        <v>44405.042800925927</v>
      </c>
      <c r="C4354" s="1">
        <v>44405.044282407405</v>
      </c>
      <c r="D4354">
        <v>2.1235499382018999</v>
      </c>
      <c r="E4354">
        <v>0</v>
      </c>
      <c r="F4354">
        <v>273</v>
      </c>
      <c r="G4354" t="s">
        <v>43</v>
      </c>
      <c r="H4354" t="s">
        <v>33</v>
      </c>
      <c r="I4354">
        <f>tbl_Fact[[#This Row],[Duration]] / 60</f>
        <v>3.5392498970031668E-2</v>
      </c>
      <c r="J4354">
        <f>IF(OR(G4354="Run Time", G4354="CC (Changeover Cleaning)"), I4354, 0)</f>
        <v>3.5392498970031668E-2</v>
      </c>
      <c r="K4354">
        <f>IF(G4354&lt;&gt;"PM (Maintenance)", I4354, 0)</f>
        <v>3.5392498970031668E-2</v>
      </c>
      <c r="L4354" s="5">
        <f>MAX(tbl_Fact[[#This Row],[TotalBiscuitsMade]],tbl_Fact[[#This Row],[GoodMadeBiscuits]])</f>
        <v>273</v>
      </c>
      <c r="M4354" s="5">
        <f>IF(tbl_Fact[[#This Row],[Operating_Hours]]&gt;0,tbl_Fact[[#This Row],[Operating_Hours]]*51840,0)</f>
        <v>1834.7471466064417</v>
      </c>
    </row>
    <row r="4355" spans="1:13" hidden="1" x14ac:dyDescent="0.2">
      <c r="A4355" t="s">
        <v>14</v>
      </c>
      <c r="B4355" s="1">
        <v>44405.043773148151</v>
      </c>
      <c r="C4355" s="1">
        <v>44405.044629629629</v>
      </c>
      <c r="D4355">
        <v>1.2254500389099099</v>
      </c>
      <c r="E4355">
        <v>0</v>
      </c>
      <c r="F4355">
        <v>18</v>
      </c>
      <c r="G4355" t="s">
        <v>43</v>
      </c>
      <c r="H4355" t="s">
        <v>33</v>
      </c>
      <c r="I4355">
        <f>tbl_Fact[[#This Row],[Duration]] / 60</f>
        <v>2.0424167315165165E-2</v>
      </c>
      <c r="J4355">
        <f>IF(OR(G4355="Run Time", G4355="CC (Changeover Cleaning)"), I4355, 0)</f>
        <v>2.0424167315165165E-2</v>
      </c>
      <c r="K4355">
        <f>IF(G4355&lt;&gt;"PM (Maintenance)", I4355, 0)</f>
        <v>2.0424167315165165E-2</v>
      </c>
      <c r="L4355" s="5">
        <f>MAX(tbl_Fact[[#This Row],[TotalBiscuitsMade]],tbl_Fact[[#This Row],[GoodMadeBiscuits]])</f>
        <v>18</v>
      </c>
      <c r="M4355" s="5">
        <f>IF(tbl_Fact[[#This Row],[Operating_Hours]]&gt;0,tbl_Fact[[#This Row],[Operating_Hours]]*51840,0)</f>
        <v>1058.7888336181622</v>
      </c>
    </row>
    <row r="4356" spans="1:13" hidden="1" x14ac:dyDescent="0.2">
      <c r="A4356" t="s">
        <v>12</v>
      </c>
      <c r="B4356" s="1">
        <v>44405.043773148151</v>
      </c>
      <c r="C4356" s="1">
        <v>44405.044710648152</v>
      </c>
      <c r="D4356">
        <v>1.3454999923706099</v>
      </c>
      <c r="E4356">
        <v>71793</v>
      </c>
      <c r="F4356">
        <v>328</v>
      </c>
      <c r="G4356" t="s">
        <v>43</v>
      </c>
      <c r="H4356" t="s">
        <v>33</v>
      </c>
      <c r="I4356">
        <f>tbl_Fact[[#This Row],[Duration]] / 60</f>
        <v>2.24249998728435E-2</v>
      </c>
      <c r="J4356">
        <f>IF(OR(G4356="Run Time", G4356="CC (Changeover Cleaning)"), I4356, 0)</f>
        <v>2.24249998728435E-2</v>
      </c>
      <c r="K4356">
        <f>IF(G4356&lt;&gt;"PM (Maintenance)", I4356, 0)</f>
        <v>2.24249998728435E-2</v>
      </c>
      <c r="L4356" s="5">
        <f>MAX(tbl_Fact[[#This Row],[TotalBiscuitsMade]],tbl_Fact[[#This Row],[GoodMadeBiscuits]])</f>
        <v>71793</v>
      </c>
      <c r="M4356" s="5">
        <f>IF(tbl_Fact[[#This Row],[Operating_Hours]]&gt;0,tbl_Fact[[#This Row],[Operating_Hours]]*51840,0)</f>
        <v>1162.511993408207</v>
      </c>
    </row>
    <row r="4357" spans="1:13" hidden="1" x14ac:dyDescent="0.2">
      <c r="A4357" t="s">
        <v>13</v>
      </c>
      <c r="B4357" s="1">
        <v>44405.044282407405</v>
      </c>
      <c r="C4357" s="1">
        <v>44405.044374999998</v>
      </c>
      <c r="D4357">
        <v>0.13988329470157601</v>
      </c>
      <c r="E4357">
        <v>0</v>
      </c>
      <c r="F4357">
        <v>277</v>
      </c>
      <c r="G4357" t="s">
        <v>44</v>
      </c>
      <c r="H4357" t="s">
        <v>33</v>
      </c>
      <c r="I4357">
        <f>tbl_Fact[[#This Row],[Duration]] / 60</f>
        <v>2.3313882450262668E-3</v>
      </c>
      <c r="J4357">
        <f>IF(OR(G4357="Run Time", G4357="CC (Changeover Cleaning)"), I4357, 0)</f>
        <v>0</v>
      </c>
      <c r="K4357">
        <f>IF(G4357&lt;&gt;"PM (Maintenance)", I4357, 0)</f>
        <v>2.3313882450262668E-3</v>
      </c>
      <c r="L4357" s="5">
        <f>MAX(tbl_Fact[[#This Row],[TotalBiscuitsMade]],tbl_Fact[[#This Row],[GoodMadeBiscuits]])</f>
        <v>277</v>
      </c>
      <c r="M4357" s="5">
        <f>IF(tbl_Fact[[#This Row],[Operating_Hours]]&gt;0,tbl_Fact[[#This Row],[Operating_Hours]]*51840,0)</f>
        <v>0</v>
      </c>
    </row>
    <row r="4358" spans="1:13" hidden="1" x14ac:dyDescent="0.2">
      <c r="A4358" t="s">
        <v>13</v>
      </c>
      <c r="B4358" s="1">
        <v>44405.044374999998</v>
      </c>
      <c r="C4358" s="1">
        <v>44405.04650462963</v>
      </c>
      <c r="D4358">
        <v>3.0569999217987101</v>
      </c>
      <c r="E4358">
        <v>0</v>
      </c>
      <c r="F4358">
        <v>301</v>
      </c>
      <c r="G4358" t="s">
        <v>43</v>
      </c>
      <c r="H4358" t="s">
        <v>33</v>
      </c>
      <c r="I4358">
        <f>tbl_Fact[[#This Row],[Duration]] / 60</f>
        <v>5.0949998696645168E-2</v>
      </c>
      <c r="J4358">
        <f>IF(OR(G4358="Run Time", G4358="CC (Changeover Cleaning)"), I4358, 0)</f>
        <v>5.0949998696645168E-2</v>
      </c>
      <c r="K4358">
        <f>IF(G4358&lt;&gt;"PM (Maintenance)", I4358, 0)</f>
        <v>5.0949998696645168E-2</v>
      </c>
      <c r="L4358" s="5">
        <f>MAX(tbl_Fact[[#This Row],[TotalBiscuitsMade]],tbl_Fact[[#This Row],[GoodMadeBiscuits]])</f>
        <v>301</v>
      </c>
      <c r="M4358" s="5">
        <f>IF(tbl_Fact[[#This Row],[Operating_Hours]]&gt;0,tbl_Fact[[#This Row],[Operating_Hours]]*51840,0)</f>
        <v>2641.2479324340857</v>
      </c>
    </row>
    <row r="4359" spans="1:13" hidden="1" x14ac:dyDescent="0.2">
      <c r="A4359" t="s">
        <v>14</v>
      </c>
      <c r="B4359" s="1">
        <v>44405.044629629629</v>
      </c>
      <c r="C4359" s="1">
        <v>44405.045081018521</v>
      </c>
      <c r="D4359">
        <v>0.64566659927368197</v>
      </c>
      <c r="E4359">
        <v>0</v>
      </c>
      <c r="F4359">
        <v>379</v>
      </c>
      <c r="G4359" t="s">
        <v>44</v>
      </c>
      <c r="H4359" t="s">
        <v>33</v>
      </c>
      <c r="I4359">
        <f>tbl_Fact[[#This Row],[Duration]] / 60</f>
        <v>1.07611099878947E-2</v>
      </c>
      <c r="J4359">
        <f>IF(OR(G4359="Run Time", G4359="CC (Changeover Cleaning)"), I4359, 0)</f>
        <v>0</v>
      </c>
      <c r="K4359">
        <f>IF(G4359&lt;&gt;"PM (Maintenance)", I4359, 0)</f>
        <v>1.07611099878947E-2</v>
      </c>
      <c r="L4359" s="5">
        <f>MAX(tbl_Fact[[#This Row],[TotalBiscuitsMade]],tbl_Fact[[#This Row],[GoodMadeBiscuits]])</f>
        <v>379</v>
      </c>
      <c r="M4359" s="5">
        <f>IF(tbl_Fact[[#This Row],[Operating_Hours]]&gt;0,tbl_Fact[[#This Row],[Operating_Hours]]*51840,0)</f>
        <v>0</v>
      </c>
    </row>
    <row r="4360" spans="1:13" hidden="1" x14ac:dyDescent="0.2">
      <c r="A4360" t="s">
        <v>12</v>
      </c>
      <c r="B4360" s="1">
        <v>44405.044710648152</v>
      </c>
      <c r="C4360" s="1">
        <v>44405.045081018521</v>
      </c>
      <c r="D4360">
        <v>0.52561658620834395</v>
      </c>
      <c r="E4360">
        <v>72082</v>
      </c>
      <c r="F4360">
        <v>16</v>
      </c>
      <c r="G4360" t="s">
        <v>44</v>
      </c>
      <c r="H4360" t="s">
        <v>33</v>
      </c>
      <c r="I4360">
        <f>tbl_Fact[[#This Row],[Duration]] / 60</f>
        <v>8.7602764368057331E-3</v>
      </c>
      <c r="J4360">
        <f>IF(OR(G4360="Run Time", G4360="CC (Changeover Cleaning)"), I4360, 0)</f>
        <v>0</v>
      </c>
      <c r="K4360">
        <f>IF(G4360&lt;&gt;"PM (Maintenance)", I4360, 0)</f>
        <v>8.7602764368057331E-3</v>
      </c>
      <c r="L4360" s="5">
        <f>MAX(tbl_Fact[[#This Row],[TotalBiscuitsMade]],tbl_Fact[[#This Row],[GoodMadeBiscuits]])</f>
        <v>72082</v>
      </c>
      <c r="M4360" s="5">
        <f>IF(tbl_Fact[[#This Row],[Operating_Hours]]&gt;0,tbl_Fact[[#This Row],[Operating_Hours]]*51840,0)</f>
        <v>0</v>
      </c>
    </row>
    <row r="4361" spans="1:13" hidden="1" x14ac:dyDescent="0.2">
      <c r="A4361" t="s">
        <v>14</v>
      </c>
      <c r="B4361" s="1">
        <v>44405.045081018521</v>
      </c>
      <c r="C4361" s="1">
        <v>44405.047071759262</v>
      </c>
      <c r="D4361">
        <v>2.87938332557678</v>
      </c>
      <c r="E4361">
        <v>0</v>
      </c>
      <c r="F4361">
        <v>109</v>
      </c>
      <c r="G4361" t="s">
        <v>43</v>
      </c>
      <c r="H4361" t="s">
        <v>33</v>
      </c>
      <c r="I4361">
        <f>tbl_Fact[[#This Row],[Duration]] / 60</f>
        <v>4.7989722092946337E-2</v>
      </c>
      <c r="J4361">
        <f>IF(OR(G4361="Run Time", G4361="CC (Changeover Cleaning)"), I4361, 0)</f>
        <v>4.7989722092946337E-2</v>
      </c>
      <c r="K4361">
        <f>IF(G4361&lt;&gt;"PM (Maintenance)", I4361, 0)</f>
        <v>4.7989722092946337E-2</v>
      </c>
      <c r="L4361" s="5">
        <f>MAX(tbl_Fact[[#This Row],[TotalBiscuitsMade]],tbl_Fact[[#This Row],[GoodMadeBiscuits]])</f>
        <v>109</v>
      </c>
      <c r="M4361" s="5">
        <f>IF(tbl_Fact[[#This Row],[Operating_Hours]]&gt;0,tbl_Fact[[#This Row],[Operating_Hours]]*51840,0)</f>
        <v>2487.787193298338</v>
      </c>
    </row>
    <row r="4362" spans="1:13" hidden="1" x14ac:dyDescent="0.2">
      <c r="A4362" t="s">
        <v>12</v>
      </c>
      <c r="B4362" s="1">
        <v>44405.045081018521</v>
      </c>
      <c r="C4362" s="1">
        <v>44405.047152777777</v>
      </c>
      <c r="D4362">
        <v>2.9937167167663601</v>
      </c>
      <c r="E4362">
        <v>72052</v>
      </c>
      <c r="F4362">
        <v>313</v>
      </c>
      <c r="G4362" t="s">
        <v>43</v>
      </c>
      <c r="H4362" t="s">
        <v>33</v>
      </c>
      <c r="I4362">
        <f>tbl_Fact[[#This Row],[Duration]] / 60</f>
        <v>4.9895278612772667E-2</v>
      </c>
      <c r="J4362">
        <f>IF(OR(G4362="Run Time", G4362="CC (Changeover Cleaning)"), I4362, 0)</f>
        <v>4.9895278612772667E-2</v>
      </c>
      <c r="K4362">
        <f>IF(G4362&lt;&gt;"PM (Maintenance)", I4362, 0)</f>
        <v>4.9895278612772667E-2</v>
      </c>
      <c r="L4362" s="5">
        <f>MAX(tbl_Fact[[#This Row],[TotalBiscuitsMade]],tbl_Fact[[#This Row],[GoodMadeBiscuits]])</f>
        <v>72052</v>
      </c>
      <c r="M4362" s="5">
        <f>IF(tbl_Fact[[#This Row],[Operating_Hours]]&gt;0,tbl_Fact[[#This Row],[Operating_Hours]]*51840,0)</f>
        <v>2586.5712432861351</v>
      </c>
    </row>
    <row r="4363" spans="1:13" hidden="1" x14ac:dyDescent="0.2">
      <c r="A4363" t="s">
        <v>13</v>
      </c>
      <c r="B4363" s="1">
        <v>44405.04650462963</v>
      </c>
      <c r="C4363" s="1">
        <v>44405.187743055554</v>
      </c>
      <c r="D4363">
        <v>203.38644409179699</v>
      </c>
      <c r="E4363">
        <v>0</v>
      </c>
      <c r="F4363">
        <v>261</v>
      </c>
      <c r="G4363" t="s">
        <v>44</v>
      </c>
      <c r="H4363" t="s">
        <v>33</v>
      </c>
      <c r="I4363">
        <f>tbl_Fact[[#This Row],[Duration]] / 60</f>
        <v>3.3897740681966164</v>
      </c>
      <c r="J4363">
        <f>IF(OR(G4363="Run Time", G4363="CC (Changeover Cleaning)"), I4363, 0)</f>
        <v>0</v>
      </c>
      <c r="K4363">
        <f>IF(G4363&lt;&gt;"PM (Maintenance)", I4363, 0)</f>
        <v>3.3897740681966164</v>
      </c>
      <c r="L4363" s="5">
        <f>MAX(tbl_Fact[[#This Row],[TotalBiscuitsMade]],tbl_Fact[[#This Row],[GoodMadeBiscuits]])</f>
        <v>261</v>
      </c>
      <c r="M4363" s="5">
        <f>IF(tbl_Fact[[#This Row],[Operating_Hours]]&gt;0,tbl_Fact[[#This Row],[Operating_Hours]]*51840,0)</f>
        <v>0</v>
      </c>
    </row>
    <row r="4364" spans="1:13" hidden="1" x14ac:dyDescent="0.2">
      <c r="A4364" t="s">
        <v>14</v>
      </c>
      <c r="B4364" s="1">
        <v>44405.047071759262</v>
      </c>
      <c r="C4364" s="1">
        <v>44405.051840277774</v>
      </c>
      <c r="D4364">
        <v>6.8553333282470703</v>
      </c>
      <c r="E4364">
        <v>0</v>
      </c>
      <c r="F4364">
        <v>250</v>
      </c>
      <c r="G4364" t="s">
        <v>44</v>
      </c>
      <c r="H4364" t="s">
        <v>33</v>
      </c>
      <c r="I4364">
        <f>tbl_Fact[[#This Row],[Duration]] / 60</f>
        <v>0.1142555554707845</v>
      </c>
      <c r="J4364">
        <f>IF(OR(G4364="Run Time", G4364="CC (Changeover Cleaning)"), I4364, 0)</f>
        <v>0</v>
      </c>
      <c r="K4364">
        <f>IF(G4364&lt;&gt;"PM (Maintenance)", I4364, 0)</f>
        <v>0.1142555554707845</v>
      </c>
      <c r="L4364" s="5">
        <f>MAX(tbl_Fact[[#This Row],[TotalBiscuitsMade]],tbl_Fact[[#This Row],[GoodMadeBiscuits]])</f>
        <v>250</v>
      </c>
      <c r="M4364" s="5">
        <f>IF(tbl_Fact[[#This Row],[Operating_Hours]]&gt;0,tbl_Fact[[#This Row],[Operating_Hours]]*51840,0)</f>
        <v>0</v>
      </c>
    </row>
    <row r="4365" spans="1:13" hidden="1" x14ac:dyDescent="0.2">
      <c r="A4365" t="s">
        <v>12</v>
      </c>
      <c r="B4365" s="1">
        <v>44405.047152777777</v>
      </c>
      <c r="C4365" s="1">
        <v>44405.048206018517</v>
      </c>
      <c r="D4365">
        <v>1.5106666088104199</v>
      </c>
      <c r="E4365">
        <v>73283</v>
      </c>
      <c r="F4365">
        <v>159</v>
      </c>
      <c r="G4365" t="s">
        <v>44</v>
      </c>
      <c r="H4365" t="s">
        <v>33</v>
      </c>
      <c r="I4365">
        <f>tbl_Fact[[#This Row],[Duration]] / 60</f>
        <v>2.5177776813507E-2</v>
      </c>
      <c r="J4365">
        <f>IF(OR(G4365="Run Time", G4365="CC (Changeover Cleaning)"), I4365, 0)</f>
        <v>0</v>
      </c>
      <c r="K4365">
        <f>IF(G4365&lt;&gt;"PM (Maintenance)", I4365, 0)</f>
        <v>2.5177776813507E-2</v>
      </c>
      <c r="L4365" s="5">
        <f>MAX(tbl_Fact[[#This Row],[TotalBiscuitsMade]],tbl_Fact[[#This Row],[GoodMadeBiscuits]])</f>
        <v>73283</v>
      </c>
      <c r="M4365" s="5">
        <f>IF(tbl_Fact[[#This Row],[Operating_Hours]]&gt;0,tbl_Fact[[#This Row],[Operating_Hours]]*51840,0)</f>
        <v>0</v>
      </c>
    </row>
    <row r="4366" spans="1:13" hidden="1" x14ac:dyDescent="0.2">
      <c r="A4366" t="s">
        <v>12</v>
      </c>
      <c r="B4366" s="1">
        <v>44405.048206018517</v>
      </c>
      <c r="C4366" s="1">
        <v>44405.049618055556</v>
      </c>
      <c r="D4366">
        <v>2.0303332805633501</v>
      </c>
      <c r="E4366">
        <v>73517</v>
      </c>
      <c r="F4366">
        <v>202</v>
      </c>
      <c r="G4366" t="s">
        <v>43</v>
      </c>
      <c r="H4366" t="s">
        <v>33</v>
      </c>
      <c r="I4366">
        <f>tbl_Fact[[#This Row],[Duration]] / 60</f>
        <v>3.3838888009389168E-2</v>
      </c>
      <c r="J4366">
        <f>IF(OR(G4366="Run Time", G4366="CC (Changeover Cleaning)"), I4366, 0)</f>
        <v>3.3838888009389168E-2</v>
      </c>
      <c r="K4366">
        <f>IF(G4366&lt;&gt;"PM (Maintenance)", I4366, 0)</f>
        <v>3.3838888009389168E-2</v>
      </c>
      <c r="L4366" s="5">
        <f>MAX(tbl_Fact[[#This Row],[TotalBiscuitsMade]],tbl_Fact[[#This Row],[GoodMadeBiscuits]])</f>
        <v>73517</v>
      </c>
      <c r="M4366" s="5">
        <f>IF(tbl_Fact[[#This Row],[Operating_Hours]]&gt;0,tbl_Fact[[#This Row],[Operating_Hours]]*51840,0)</f>
        <v>1754.2079544067344</v>
      </c>
    </row>
    <row r="4367" spans="1:13" hidden="1" x14ac:dyDescent="0.2">
      <c r="A4367" t="s">
        <v>12</v>
      </c>
      <c r="B4367" s="1">
        <v>44405.049618055556</v>
      </c>
      <c r="C4367" s="1">
        <v>44405.049791666665</v>
      </c>
      <c r="D4367">
        <v>0.25416660308837902</v>
      </c>
      <c r="E4367">
        <v>73549</v>
      </c>
      <c r="F4367">
        <v>386</v>
      </c>
      <c r="G4367" t="s">
        <v>44</v>
      </c>
      <c r="H4367" t="s">
        <v>33</v>
      </c>
      <c r="I4367">
        <f>tbl_Fact[[#This Row],[Duration]] / 60</f>
        <v>4.2361100514729834E-3</v>
      </c>
      <c r="J4367">
        <f>IF(OR(G4367="Run Time", G4367="CC (Changeover Cleaning)"), I4367, 0)</f>
        <v>0</v>
      </c>
      <c r="K4367">
        <f>IF(G4367&lt;&gt;"PM (Maintenance)", I4367, 0)</f>
        <v>4.2361100514729834E-3</v>
      </c>
      <c r="L4367" s="5">
        <f>MAX(tbl_Fact[[#This Row],[TotalBiscuitsMade]],tbl_Fact[[#This Row],[GoodMadeBiscuits]])</f>
        <v>73549</v>
      </c>
      <c r="M4367" s="5">
        <f>IF(tbl_Fact[[#This Row],[Operating_Hours]]&gt;0,tbl_Fact[[#This Row],[Operating_Hours]]*51840,0)</f>
        <v>0</v>
      </c>
    </row>
    <row r="4368" spans="1:13" hidden="1" x14ac:dyDescent="0.2">
      <c r="A4368" t="s">
        <v>12</v>
      </c>
      <c r="B4368" s="1">
        <v>44405.049791666665</v>
      </c>
      <c r="C4368" s="1">
        <v>44405.05127314815</v>
      </c>
      <c r="D4368">
        <v>2.1360666751861599</v>
      </c>
      <c r="E4368">
        <v>73805</v>
      </c>
      <c r="F4368">
        <v>144</v>
      </c>
      <c r="G4368" t="s">
        <v>43</v>
      </c>
      <c r="H4368" t="s">
        <v>33</v>
      </c>
      <c r="I4368">
        <f>tbl_Fact[[#This Row],[Duration]] / 60</f>
        <v>3.5601111253102662E-2</v>
      </c>
      <c r="J4368">
        <f>IF(OR(G4368="Run Time", G4368="CC (Changeover Cleaning)"), I4368, 0)</f>
        <v>3.5601111253102662E-2</v>
      </c>
      <c r="K4368">
        <f>IF(G4368&lt;&gt;"PM (Maintenance)", I4368, 0)</f>
        <v>3.5601111253102662E-2</v>
      </c>
      <c r="L4368" s="5">
        <f>MAX(tbl_Fact[[#This Row],[TotalBiscuitsMade]],tbl_Fact[[#This Row],[GoodMadeBiscuits]])</f>
        <v>73805</v>
      </c>
      <c r="M4368" s="5">
        <f>IF(tbl_Fact[[#This Row],[Operating_Hours]]&gt;0,tbl_Fact[[#This Row],[Operating_Hours]]*51840,0)</f>
        <v>1845.5616073608419</v>
      </c>
    </row>
    <row r="4369" spans="1:13" hidden="1" x14ac:dyDescent="0.2">
      <c r="A4369" t="s">
        <v>12</v>
      </c>
      <c r="B4369" s="1">
        <v>44405.05127314815</v>
      </c>
      <c r="C4369" s="1">
        <v>44405.051678240743</v>
      </c>
      <c r="D4369">
        <v>0.57955002784729004</v>
      </c>
      <c r="E4369">
        <v>74065</v>
      </c>
      <c r="F4369">
        <v>117</v>
      </c>
      <c r="G4369" t="s">
        <v>44</v>
      </c>
      <c r="H4369" t="s">
        <v>33</v>
      </c>
      <c r="I4369">
        <f>tbl_Fact[[#This Row],[Duration]] / 60</f>
        <v>9.6591671307881665E-3</v>
      </c>
      <c r="J4369">
        <f>IF(OR(G4369="Run Time", G4369="CC (Changeover Cleaning)"), I4369, 0)</f>
        <v>0</v>
      </c>
      <c r="K4369">
        <f>IF(G4369&lt;&gt;"PM (Maintenance)", I4369, 0)</f>
        <v>9.6591671307881665E-3</v>
      </c>
      <c r="L4369" s="5">
        <f>MAX(tbl_Fact[[#This Row],[TotalBiscuitsMade]],tbl_Fact[[#This Row],[GoodMadeBiscuits]])</f>
        <v>74065</v>
      </c>
      <c r="M4369" s="5">
        <f>IF(tbl_Fact[[#This Row],[Operating_Hours]]&gt;0,tbl_Fact[[#This Row],[Operating_Hours]]*51840,0)</f>
        <v>0</v>
      </c>
    </row>
    <row r="4370" spans="1:13" hidden="1" x14ac:dyDescent="0.2">
      <c r="A4370" t="s">
        <v>12</v>
      </c>
      <c r="B4370" s="1">
        <v>44405.051678240743</v>
      </c>
      <c r="C4370" s="1">
        <v>44405.058032407411</v>
      </c>
      <c r="D4370">
        <v>9.1460504531860405</v>
      </c>
      <c r="E4370">
        <v>74137</v>
      </c>
      <c r="F4370">
        <v>326</v>
      </c>
      <c r="G4370" t="s">
        <v>43</v>
      </c>
      <c r="H4370" t="s">
        <v>33</v>
      </c>
      <c r="I4370">
        <f>tbl_Fact[[#This Row],[Duration]] / 60</f>
        <v>0.15243417421976735</v>
      </c>
      <c r="J4370">
        <f>IF(OR(G4370="Run Time", G4370="CC (Changeover Cleaning)"), I4370, 0)</f>
        <v>0.15243417421976735</v>
      </c>
      <c r="K4370">
        <f>IF(G4370&lt;&gt;"PM (Maintenance)", I4370, 0)</f>
        <v>0.15243417421976735</v>
      </c>
      <c r="L4370" s="5">
        <f>MAX(tbl_Fact[[#This Row],[TotalBiscuitsMade]],tbl_Fact[[#This Row],[GoodMadeBiscuits]])</f>
        <v>74137</v>
      </c>
      <c r="M4370" s="5">
        <f>IF(tbl_Fact[[#This Row],[Operating_Hours]]&gt;0,tbl_Fact[[#This Row],[Operating_Hours]]*51840,0)</f>
        <v>7902.1875915527389</v>
      </c>
    </row>
    <row r="4371" spans="1:13" hidden="1" x14ac:dyDescent="0.2">
      <c r="A4371" t="s">
        <v>14</v>
      </c>
      <c r="B4371" s="1">
        <v>44405.051840277774</v>
      </c>
      <c r="C4371" s="1">
        <v>44405.054803240739</v>
      </c>
      <c r="D4371">
        <v>4.2705001831054696</v>
      </c>
      <c r="E4371">
        <v>0</v>
      </c>
      <c r="F4371">
        <v>319</v>
      </c>
      <c r="G4371" t="s">
        <v>43</v>
      </c>
      <c r="H4371" t="s">
        <v>33</v>
      </c>
      <c r="I4371">
        <f>tbl_Fact[[#This Row],[Duration]] / 60</f>
        <v>7.1175003051757821E-2</v>
      </c>
      <c r="J4371">
        <f>IF(OR(G4371="Run Time", G4371="CC (Changeover Cleaning)"), I4371, 0)</f>
        <v>7.1175003051757821E-2</v>
      </c>
      <c r="K4371">
        <f>IF(G4371&lt;&gt;"PM (Maintenance)", I4371, 0)</f>
        <v>7.1175003051757821E-2</v>
      </c>
      <c r="L4371" s="5">
        <f>MAX(tbl_Fact[[#This Row],[TotalBiscuitsMade]],tbl_Fact[[#This Row],[GoodMadeBiscuits]])</f>
        <v>319</v>
      </c>
      <c r="M4371" s="5">
        <f>IF(tbl_Fact[[#This Row],[Operating_Hours]]&gt;0,tbl_Fact[[#This Row],[Operating_Hours]]*51840,0)</f>
        <v>3689.7121582031255</v>
      </c>
    </row>
    <row r="4372" spans="1:13" hidden="1" x14ac:dyDescent="0.2">
      <c r="A4372" t="s">
        <v>14</v>
      </c>
      <c r="B4372" s="1">
        <v>44405.054803240739</v>
      </c>
      <c r="C4372" s="1">
        <v>44405.054907407408</v>
      </c>
      <c r="D4372">
        <v>0.15500000119209301</v>
      </c>
      <c r="E4372">
        <v>0</v>
      </c>
      <c r="F4372">
        <v>266</v>
      </c>
      <c r="G4372" t="s">
        <v>44</v>
      </c>
      <c r="H4372" t="s">
        <v>33</v>
      </c>
      <c r="I4372">
        <f>tbl_Fact[[#This Row],[Duration]] / 60</f>
        <v>2.5833333532015502E-3</v>
      </c>
      <c r="J4372">
        <f>IF(OR(G4372="Run Time", G4372="CC (Changeover Cleaning)"), I4372, 0)</f>
        <v>0</v>
      </c>
      <c r="K4372">
        <f>IF(G4372&lt;&gt;"PM (Maintenance)", I4372, 0)</f>
        <v>2.5833333532015502E-3</v>
      </c>
      <c r="L4372" s="5">
        <f>MAX(tbl_Fact[[#This Row],[TotalBiscuitsMade]],tbl_Fact[[#This Row],[GoodMadeBiscuits]])</f>
        <v>266</v>
      </c>
      <c r="M4372" s="5">
        <f>IF(tbl_Fact[[#This Row],[Operating_Hours]]&gt;0,tbl_Fact[[#This Row],[Operating_Hours]]*51840,0)</f>
        <v>0</v>
      </c>
    </row>
    <row r="4373" spans="1:13" hidden="1" x14ac:dyDescent="0.2">
      <c r="A4373" t="s">
        <v>14</v>
      </c>
      <c r="B4373" s="1">
        <v>44405.054907407408</v>
      </c>
      <c r="C4373" s="1">
        <v>44405.057719907411</v>
      </c>
      <c r="D4373">
        <v>4.03999996185303</v>
      </c>
      <c r="E4373">
        <v>0</v>
      </c>
      <c r="F4373">
        <v>156</v>
      </c>
      <c r="G4373" t="s">
        <v>43</v>
      </c>
      <c r="H4373" t="s">
        <v>33</v>
      </c>
      <c r="I4373">
        <f>tbl_Fact[[#This Row],[Duration]] / 60</f>
        <v>6.7333332697550499E-2</v>
      </c>
      <c r="J4373">
        <f>IF(OR(G4373="Run Time", G4373="CC (Changeover Cleaning)"), I4373, 0)</f>
        <v>6.7333332697550499E-2</v>
      </c>
      <c r="K4373">
        <f>IF(G4373&lt;&gt;"PM (Maintenance)", I4373, 0)</f>
        <v>6.7333332697550499E-2</v>
      </c>
      <c r="L4373" s="5">
        <f>MAX(tbl_Fact[[#This Row],[TotalBiscuitsMade]],tbl_Fact[[#This Row],[GoodMadeBiscuits]])</f>
        <v>156</v>
      </c>
      <c r="M4373" s="5">
        <f>IF(tbl_Fact[[#This Row],[Operating_Hours]]&gt;0,tbl_Fact[[#This Row],[Operating_Hours]]*51840,0)</f>
        <v>3490.5599670410179</v>
      </c>
    </row>
    <row r="4374" spans="1:13" hidden="1" x14ac:dyDescent="0.2">
      <c r="A4374" t="s">
        <v>14</v>
      </c>
      <c r="B4374" s="1">
        <v>44405.057719907411</v>
      </c>
      <c r="C4374" s="1">
        <v>44405.058472222219</v>
      </c>
      <c r="D4374">
        <v>1.08506655693054</v>
      </c>
      <c r="E4374">
        <v>0</v>
      </c>
      <c r="F4374">
        <v>249</v>
      </c>
      <c r="G4374" t="s">
        <v>44</v>
      </c>
      <c r="H4374" t="s">
        <v>33</v>
      </c>
      <c r="I4374">
        <f>tbl_Fact[[#This Row],[Duration]] / 60</f>
        <v>1.8084442615509001E-2</v>
      </c>
      <c r="J4374">
        <f>IF(OR(G4374="Run Time", G4374="CC (Changeover Cleaning)"), I4374, 0)</f>
        <v>0</v>
      </c>
      <c r="K4374">
        <f>IF(G4374&lt;&gt;"PM (Maintenance)", I4374, 0)</f>
        <v>1.8084442615509001E-2</v>
      </c>
      <c r="L4374" s="5">
        <f>MAX(tbl_Fact[[#This Row],[TotalBiscuitsMade]],tbl_Fact[[#This Row],[GoodMadeBiscuits]])</f>
        <v>249</v>
      </c>
      <c r="M4374" s="5">
        <f>IF(tbl_Fact[[#This Row],[Operating_Hours]]&gt;0,tbl_Fact[[#This Row],[Operating_Hours]]*51840,0)</f>
        <v>0</v>
      </c>
    </row>
    <row r="4375" spans="1:13" hidden="1" x14ac:dyDescent="0.2">
      <c r="A4375" t="s">
        <v>12</v>
      </c>
      <c r="B4375" s="1">
        <v>44405.058032407411</v>
      </c>
      <c r="C4375" s="1">
        <v>44405.058472222219</v>
      </c>
      <c r="D4375">
        <v>0.63473331928253196</v>
      </c>
      <c r="E4375">
        <v>74880</v>
      </c>
      <c r="F4375">
        <v>365</v>
      </c>
      <c r="G4375" t="s">
        <v>44</v>
      </c>
      <c r="H4375" t="s">
        <v>33</v>
      </c>
      <c r="I4375">
        <f>tbl_Fact[[#This Row],[Duration]] / 60</f>
        <v>1.0578888654708867E-2</v>
      </c>
      <c r="J4375">
        <f>IF(OR(G4375="Run Time", G4375="CC (Changeover Cleaning)"), I4375, 0)</f>
        <v>0</v>
      </c>
      <c r="K4375">
        <f>IF(G4375&lt;&gt;"PM (Maintenance)", I4375, 0)</f>
        <v>1.0578888654708867E-2</v>
      </c>
      <c r="L4375" s="5">
        <f>MAX(tbl_Fact[[#This Row],[TotalBiscuitsMade]],tbl_Fact[[#This Row],[GoodMadeBiscuits]])</f>
        <v>74880</v>
      </c>
      <c r="M4375" s="5">
        <f>IF(tbl_Fact[[#This Row],[Operating_Hours]]&gt;0,tbl_Fact[[#This Row],[Operating_Hours]]*51840,0)</f>
        <v>0</v>
      </c>
    </row>
    <row r="4376" spans="1:13" hidden="1" x14ac:dyDescent="0.2">
      <c r="A4376" t="s">
        <v>14</v>
      </c>
      <c r="B4376" s="1">
        <v>44405.058472222219</v>
      </c>
      <c r="C4376" s="1">
        <v>44405.059039351851</v>
      </c>
      <c r="D4376">
        <v>0.82983332872390703</v>
      </c>
      <c r="E4376">
        <v>0</v>
      </c>
      <c r="F4376">
        <v>481</v>
      </c>
      <c r="G4376" t="s">
        <v>43</v>
      </c>
      <c r="H4376" t="s">
        <v>33</v>
      </c>
      <c r="I4376">
        <f>tbl_Fact[[#This Row],[Duration]] / 60</f>
        <v>1.3830555478731783E-2</v>
      </c>
      <c r="J4376">
        <f>IF(OR(G4376="Run Time", G4376="CC (Changeover Cleaning)"), I4376, 0)</f>
        <v>1.3830555478731783E-2</v>
      </c>
      <c r="K4376">
        <f>IF(G4376&lt;&gt;"PM (Maintenance)", I4376, 0)</f>
        <v>1.3830555478731783E-2</v>
      </c>
      <c r="L4376" s="5">
        <f>MAX(tbl_Fact[[#This Row],[TotalBiscuitsMade]],tbl_Fact[[#This Row],[GoodMadeBiscuits]])</f>
        <v>481</v>
      </c>
      <c r="M4376" s="5">
        <f>IF(tbl_Fact[[#This Row],[Operating_Hours]]&gt;0,tbl_Fact[[#This Row],[Operating_Hours]]*51840,0)</f>
        <v>716.9759960174556</v>
      </c>
    </row>
    <row r="4377" spans="1:13" hidden="1" x14ac:dyDescent="0.2">
      <c r="A4377" t="s">
        <v>12</v>
      </c>
      <c r="B4377" s="1">
        <v>44405.058472222219</v>
      </c>
      <c r="C4377" s="1">
        <v>44405.059467592589</v>
      </c>
      <c r="D4377">
        <v>1.4447666406631501</v>
      </c>
      <c r="E4377">
        <v>74654</v>
      </c>
      <c r="F4377">
        <v>478</v>
      </c>
      <c r="G4377" t="s">
        <v>43</v>
      </c>
      <c r="H4377" t="s">
        <v>33</v>
      </c>
      <c r="I4377">
        <f>tbl_Fact[[#This Row],[Duration]] / 60</f>
        <v>2.4079444011052501E-2</v>
      </c>
      <c r="J4377">
        <f>IF(OR(G4377="Run Time", G4377="CC (Changeover Cleaning)"), I4377, 0)</f>
        <v>2.4079444011052501E-2</v>
      </c>
      <c r="K4377">
        <f>IF(G4377&lt;&gt;"PM (Maintenance)", I4377, 0)</f>
        <v>2.4079444011052501E-2</v>
      </c>
      <c r="L4377" s="5">
        <f>MAX(tbl_Fact[[#This Row],[TotalBiscuitsMade]],tbl_Fact[[#This Row],[GoodMadeBiscuits]])</f>
        <v>74654</v>
      </c>
      <c r="M4377" s="5">
        <f>IF(tbl_Fact[[#This Row],[Operating_Hours]]&gt;0,tbl_Fact[[#This Row],[Operating_Hours]]*51840,0)</f>
        <v>1248.2783775329617</v>
      </c>
    </row>
    <row r="4378" spans="1:13" hidden="1" x14ac:dyDescent="0.2">
      <c r="A4378" t="s">
        <v>14</v>
      </c>
      <c r="B4378" s="1">
        <v>44405.059039351851</v>
      </c>
      <c r="C4378" s="1">
        <v>44405.063946759263</v>
      </c>
      <c r="D4378">
        <v>7.0556001663207999</v>
      </c>
      <c r="E4378">
        <v>0</v>
      </c>
      <c r="F4378">
        <v>289</v>
      </c>
      <c r="G4378" t="s">
        <v>44</v>
      </c>
      <c r="H4378" t="s">
        <v>33</v>
      </c>
      <c r="I4378">
        <f>tbl_Fact[[#This Row],[Duration]] / 60</f>
        <v>0.11759333610534667</v>
      </c>
      <c r="J4378">
        <f>IF(OR(G4378="Run Time", G4378="CC (Changeover Cleaning)"), I4378, 0)</f>
        <v>0</v>
      </c>
      <c r="K4378">
        <f>IF(G4378&lt;&gt;"PM (Maintenance)", I4378, 0)</f>
        <v>0.11759333610534667</v>
      </c>
      <c r="L4378" s="5">
        <f>MAX(tbl_Fact[[#This Row],[TotalBiscuitsMade]],tbl_Fact[[#This Row],[GoodMadeBiscuits]])</f>
        <v>289</v>
      </c>
      <c r="M4378" s="5">
        <f>IF(tbl_Fact[[#This Row],[Operating_Hours]]&gt;0,tbl_Fact[[#This Row],[Operating_Hours]]*51840,0)</f>
        <v>0</v>
      </c>
    </row>
    <row r="4379" spans="1:13" hidden="1" x14ac:dyDescent="0.2">
      <c r="A4379" t="s">
        <v>12</v>
      </c>
      <c r="B4379" s="1">
        <v>44405.059467592589</v>
      </c>
      <c r="C4379" s="1">
        <v>44405.063946759263</v>
      </c>
      <c r="D4379">
        <v>6.4406666755676296</v>
      </c>
      <c r="E4379">
        <v>80206</v>
      </c>
      <c r="F4379">
        <v>390</v>
      </c>
      <c r="G4379" t="s">
        <v>44</v>
      </c>
      <c r="H4379" t="s">
        <v>33</v>
      </c>
      <c r="I4379">
        <f>tbl_Fact[[#This Row],[Duration]] / 60</f>
        <v>0.10734444459279383</v>
      </c>
      <c r="J4379">
        <f>IF(OR(G4379="Run Time", G4379="CC (Changeover Cleaning)"), I4379, 0)</f>
        <v>0</v>
      </c>
      <c r="K4379">
        <f>IF(G4379&lt;&gt;"PM (Maintenance)", I4379, 0)</f>
        <v>0.10734444459279383</v>
      </c>
      <c r="L4379" s="5">
        <f>MAX(tbl_Fact[[#This Row],[TotalBiscuitsMade]],tbl_Fact[[#This Row],[GoodMadeBiscuits]])</f>
        <v>80206</v>
      </c>
      <c r="M4379" s="5">
        <f>IF(tbl_Fact[[#This Row],[Operating_Hours]]&gt;0,tbl_Fact[[#This Row],[Operating_Hours]]*51840,0)</f>
        <v>0</v>
      </c>
    </row>
    <row r="4380" spans="1:13" hidden="1" x14ac:dyDescent="0.2">
      <c r="A4380" t="s">
        <v>14</v>
      </c>
      <c r="B4380" s="1">
        <v>44405.063946759263</v>
      </c>
      <c r="C4380" s="1">
        <v>44405.064652777779</v>
      </c>
      <c r="D4380">
        <v>1.0202833414077801</v>
      </c>
      <c r="E4380">
        <v>0</v>
      </c>
      <c r="F4380">
        <v>146</v>
      </c>
      <c r="G4380" t="s">
        <v>43</v>
      </c>
      <c r="H4380" t="s">
        <v>33</v>
      </c>
      <c r="I4380">
        <f>tbl_Fact[[#This Row],[Duration]] / 60</f>
        <v>1.7004722356796335E-2</v>
      </c>
      <c r="J4380">
        <f>IF(OR(G4380="Run Time", G4380="CC (Changeover Cleaning)"), I4380, 0)</f>
        <v>1.7004722356796335E-2</v>
      </c>
      <c r="K4380">
        <f>IF(G4380&lt;&gt;"PM (Maintenance)", I4380, 0)</f>
        <v>1.7004722356796335E-2</v>
      </c>
      <c r="L4380" s="5">
        <f>MAX(tbl_Fact[[#This Row],[TotalBiscuitsMade]],tbl_Fact[[#This Row],[GoodMadeBiscuits]])</f>
        <v>146</v>
      </c>
      <c r="M4380" s="5">
        <f>IF(tbl_Fact[[#This Row],[Operating_Hours]]&gt;0,tbl_Fact[[#This Row],[Operating_Hours]]*51840,0)</f>
        <v>881.524806976322</v>
      </c>
    </row>
    <row r="4381" spans="1:13" hidden="1" x14ac:dyDescent="0.2">
      <c r="A4381" t="s">
        <v>12</v>
      </c>
      <c r="B4381" s="1">
        <v>44405.063946759263</v>
      </c>
      <c r="C4381" s="1">
        <v>44405.064733796295</v>
      </c>
      <c r="D4381">
        <v>1.1403332948684699</v>
      </c>
      <c r="E4381">
        <v>79836</v>
      </c>
      <c r="F4381">
        <v>255</v>
      </c>
      <c r="G4381" t="s">
        <v>43</v>
      </c>
      <c r="H4381" t="s">
        <v>33</v>
      </c>
      <c r="I4381">
        <f>tbl_Fact[[#This Row],[Duration]] / 60</f>
        <v>1.9005554914474497E-2</v>
      </c>
      <c r="J4381">
        <f>IF(OR(G4381="Run Time", G4381="CC (Changeover Cleaning)"), I4381, 0)</f>
        <v>1.9005554914474497E-2</v>
      </c>
      <c r="K4381">
        <f>IF(G4381&lt;&gt;"PM (Maintenance)", I4381, 0)</f>
        <v>1.9005554914474497E-2</v>
      </c>
      <c r="L4381" s="5">
        <f>MAX(tbl_Fact[[#This Row],[TotalBiscuitsMade]],tbl_Fact[[#This Row],[GoodMadeBiscuits]])</f>
        <v>79836</v>
      </c>
      <c r="M4381" s="5">
        <f>IF(tbl_Fact[[#This Row],[Operating_Hours]]&gt;0,tbl_Fact[[#This Row],[Operating_Hours]]*51840,0)</f>
        <v>985.24796676635788</v>
      </c>
    </row>
    <row r="4382" spans="1:13" hidden="1" x14ac:dyDescent="0.2">
      <c r="A4382" t="s">
        <v>14</v>
      </c>
      <c r="B4382" s="1">
        <v>44405.064652777779</v>
      </c>
      <c r="C4382" s="1">
        <v>44405.08011574074</v>
      </c>
      <c r="D4382">
        <v>22.268550872802699</v>
      </c>
      <c r="E4382">
        <v>0</v>
      </c>
      <c r="F4382">
        <v>390</v>
      </c>
      <c r="G4382" t="s">
        <v>44</v>
      </c>
      <c r="H4382" t="s">
        <v>33</v>
      </c>
      <c r="I4382">
        <f>tbl_Fact[[#This Row],[Duration]] / 60</f>
        <v>0.37114251454671165</v>
      </c>
      <c r="J4382">
        <f>IF(OR(G4382="Run Time", G4382="CC (Changeover Cleaning)"), I4382, 0)</f>
        <v>0</v>
      </c>
      <c r="K4382">
        <f>IF(G4382&lt;&gt;"PM (Maintenance)", I4382, 0)</f>
        <v>0.37114251454671165</v>
      </c>
      <c r="L4382" s="5">
        <f>MAX(tbl_Fact[[#This Row],[TotalBiscuitsMade]],tbl_Fact[[#This Row],[GoodMadeBiscuits]])</f>
        <v>390</v>
      </c>
      <c r="M4382" s="5">
        <f>IF(tbl_Fact[[#This Row],[Operating_Hours]]&gt;0,tbl_Fact[[#This Row],[Operating_Hours]]*51840,0)</f>
        <v>0</v>
      </c>
    </row>
    <row r="4383" spans="1:13" hidden="1" x14ac:dyDescent="0.2">
      <c r="A4383" t="s">
        <v>12</v>
      </c>
      <c r="B4383" s="1">
        <v>44405.064733796295</v>
      </c>
      <c r="C4383" s="1">
        <v>44405.065833333334</v>
      </c>
      <c r="D4383">
        <v>1.58490002155304</v>
      </c>
      <c r="E4383">
        <v>81042</v>
      </c>
      <c r="F4383">
        <v>349</v>
      </c>
      <c r="G4383" t="s">
        <v>44</v>
      </c>
      <c r="H4383" t="s">
        <v>33</v>
      </c>
      <c r="I4383">
        <f>tbl_Fact[[#This Row],[Duration]] / 60</f>
        <v>2.6415000359217334E-2</v>
      </c>
      <c r="J4383">
        <f>IF(OR(G4383="Run Time", G4383="CC (Changeover Cleaning)"), I4383, 0)</f>
        <v>0</v>
      </c>
      <c r="K4383">
        <f>IF(G4383&lt;&gt;"PM (Maintenance)", I4383, 0)</f>
        <v>2.6415000359217334E-2</v>
      </c>
      <c r="L4383" s="5">
        <f>MAX(tbl_Fact[[#This Row],[TotalBiscuitsMade]],tbl_Fact[[#This Row],[GoodMadeBiscuits]])</f>
        <v>81042</v>
      </c>
      <c r="M4383" s="5">
        <f>IF(tbl_Fact[[#This Row],[Operating_Hours]]&gt;0,tbl_Fact[[#This Row],[Operating_Hours]]*51840,0)</f>
        <v>0</v>
      </c>
    </row>
    <row r="4384" spans="1:13" hidden="1" x14ac:dyDescent="0.2">
      <c r="A4384" t="s">
        <v>12</v>
      </c>
      <c r="B4384" s="1">
        <v>44405.065833333334</v>
      </c>
      <c r="C4384" s="1">
        <v>44405.067048611112</v>
      </c>
      <c r="D4384">
        <v>1.74559998512268</v>
      </c>
      <c r="E4384">
        <v>81200</v>
      </c>
      <c r="F4384">
        <v>434</v>
      </c>
      <c r="G4384" t="s">
        <v>43</v>
      </c>
      <c r="H4384" t="s">
        <v>33</v>
      </c>
      <c r="I4384">
        <f>tbl_Fact[[#This Row],[Duration]] / 60</f>
        <v>2.9093333085377999E-2</v>
      </c>
      <c r="J4384">
        <f>IF(OR(G4384="Run Time", G4384="CC (Changeover Cleaning)"), I4384, 0)</f>
        <v>2.9093333085377999E-2</v>
      </c>
      <c r="K4384">
        <f>IF(G4384&lt;&gt;"PM (Maintenance)", I4384, 0)</f>
        <v>2.9093333085377999E-2</v>
      </c>
      <c r="L4384" s="5">
        <f>MAX(tbl_Fact[[#This Row],[TotalBiscuitsMade]],tbl_Fact[[#This Row],[GoodMadeBiscuits]])</f>
        <v>81200</v>
      </c>
      <c r="M4384" s="5">
        <f>IF(tbl_Fact[[#This Row],[Operating_Hours]]&gt;0,tbl_Fact[[#This Row],[Operating_Hours]]*51840,0)</f>
        <v>1508.1983871459954</v>
      </c>
    </row>
    <row r="4385" spans="1:13" hidden="1" x14ac:dyDescent="0.2">
      <c r="A4385" t="s">
        <v>12</v>
      </c>
      <c r="B4385" s="1">
        <v>44405.067048611112</v>
      </c>
      <c r="C4385" s="1">
        <v>44405.067083333335</v>
      </c>
      <c r="D4385">
        <v>4.9733299762010602E-2</v>
      </c>
      <c r="E4385">
        <v>81193</v>
      </c>
      <c r="F4385">
        <v>20</v>
      </c>
      <c r="G4385" t="s">
        <v>44</v>
      </c>
      <c r="H4385" t="s">
        <v>33</v>
      </c>
      <c r="I4385">
        <f>tbl_Fact[[#This Row],[Duration]] / 60</f>
        <v>8.2888832936684332E-4</v>
      </c>
      <c r="J4385">
        <f>IF(OR(G4385="Run Time", G4385="CC (Changeover Cleaning)"), I4385, 0)</f>
        <v>0</v>
      </c>
      <c r="K4385">
        <f>IF(G4385&lt;&gt;"PM (Maintenance)", I4385, 0)</f>
        <v>8.2888832936684332E-4</v>
      </c>
      <c r="L4385" s="5">
        <f>MAX(tbl_Fact[[#This Row],[TotalBiscuitsMade]],tbl_Fact[[#This Row],[GoodMadeBiscuits]])</f>
        <v>81193</v>
      </c>
      <c r="M4385" s="5">
        <f>IF(tbl_Fact[[#This Row],[Operating_Hours]]&gt;0,tbl_Fact[[#This Row],[Operating_Hours]]*51840,0)</f>
        <v>0</v>
      </c>
    </row>
    <row r="4386" spans="1:13" hidden="1" x14ac:dyDescent="0.2">
      <c r="A4386" t="s">
        <v>12</v>
      </c>
      <c r="B4386" s="1">
        <v>44405.067083333335</v>
      </c>
      <c r="C4386" s="1">
        <v>44405.067233796297</v>
      </c>
      <c r="D4386">
        <v>0.21021659672260301</v>
      </c>
      <c r="E4386">
        <v>81436</v>
      </c>
      <c r="F4386">
        <v>264</v>
      </c>
      <c r="G4386" t="s">
        <v>43</v>
      </c>
      <c r="H4386" t="s">
        <v>33</v>
      </c>
      <c r="I4386">
        <f>tbl_Fact[[#This Row],[Duration]] / 60</f>
        <v>3.503609945376717E-3</v>
      </c>
      <c r="J4386">
        <f>IF(OR(G4386="Run Time", G4386="CC (Changeover Cleaning)"), I4386, 0)</f>
        <v>3.503609945376717E-3</v>
      </c>
      <c r="K4386">
        <f>IF(G4386&lt;&gt;"PM (Maintenance)", I4386, 0)</f>
        <v>3.503609945376717E-3</v>
      </c>
      <c r="L4386" s="5">
        <f>MAX(tbl_Fact[[#This Row],[TotalBiscuitsMade]],tbl_Fact[[#This Row],[GoodMadeBiscuits]])</f>
        <v>81436</v>
      </c>
      <c r="M4386" s="5">
        <f>IF(tbl_Fact[[#This Row],[Operating_Hours]]&gt;0,tbl_Fact[[#This Row],[Operating_Hours]]*51840,0)</f>
        <v>181.627139568329</v>
      </c>
    </row>
    <row r="4387" spans="1:13" hidden="1" x14ac:dyDescent="0.2">
      <c r="A4387" t="s">
        <v>12</v>
      </c>
      <c r="B4387" s="1">
        <v>44405.067233796297</v>
      </c>
      <c r="C4387" s="1">
        <v>44405.06758101852</v>
      </c>
      <c r="D4387">
        <v>0.50999999046325695</v>
      </c>
      <c r="E4387">
        <v>81879</v>
      </c>
      <c r="F4387">
        <v>281</v>
      </c>
      <c r="G4387" t="s">
        <v>44</v>
      </c>
      <c r="H4387" t="s">
        <v>33</v>
      </c>
      <c r="I4387">
        <f>tbl_Fact[[#This Row],[Duration]] / 60</f>
        <v>8.4999998410542829E-3</v>
      </c>
      <c r="J4387">
        <f>IF(OR(G4387="Run Time", G4387="CC (Changeover Cleaning)"), I4387, 0)</f>
        <v>0</v>
      </c>
      <c r="K4387">
        <f>IF(G4387&lt;&gt;"PM (Maintenance)", I4387, 0)</f>
        <v>8.4999998410542829E-3</v>
      </c>
      <c r="L4387" s="5">
        <f>MAX(tbl_Fact[[#This Row],[TotalBiscuitsMade]],tbl_Fact[[#This Row],[GoodMadeBiscuits]])</f>
        <v>81879</v>
      </c>
      <c r="M4387" s="5">
        <f>IF(tbl_Fact[[#This Row],[Operating_Hours]]&gt;0,tbl_Fact[[#This Row],[Operating_Hours]]*51840,0)</f>
        <v>0</v>
      </c>
    </row>
    <row r="4388" spans="1:13" hidden="1" x14ac:dyDescent="0.2">
      <c r="A4388" t="s">
        <v>12</v>
      </c>
      <c r="B4388" s="1">
        <v>44405.06758101852</v>
      </c>
      <c r="C4388" s="1">
        <v>44405.067812499998</v>
      </c>
      <c r="D4388">
        <v>0.33466660976409901</v>
      </c>
      <c r="E4388">
        <v>81615</v>
      </c>
      <c r="F4388">
        <v>483</v>
      </c>
      <c r="G4388" t="s">
        <v>43</v>
      </c>
      <c r="H4388" t="s">
        <v>33</v>
      </c>
      <c r="I4388">
        <f>tbl_Fact[[#This Row],[Duration]] / 60</f>
        <v>5.5777768294016502E-3</v>
      </c>
      <c r="J4388">
        <f>IF(OR(G4388="Run Time", G4388="CC (Changeover Cleaning)"), I4388, 0)</f>
        <v>5.5777768294016502E-3</v>
      </c>
      <c r="K4388">
        <f>IF(G4388&lt;&gt;"PM (Maintenance)", I4388, 0)</f>
        <v>5.5777768294016502E-3</v>
      </c>
      <c r="L4388" s="5">
        <f>MAX(tbl_Fact[[#This Row],[TotalBiscuitsMade]],tbl_Fact[[#This Row],[GoodMadeBiscuits]])</f>
        <v>81615</v>
      </c>
      <c r="M4388" s="5">
        <f>IF(tbl_Fact[[#This Row],[Operating_Hours]]&gt;0,tbl_Fact[[#This Row],[Operating_Hours]]*51840,0)</f>
        <v>289.15195083618153</v>
      </c>
    </row>
    <row r="4389" spans="1:13" hidden="1" x14ac:dyDescent="0.2">
      <c r="A4389" t="s">
        <v>12</v>
      </c>
      <c r="B4389" s="1">
        <v>44405.067812499998</v>
      </c>
      <c r="C4389" s="1">
        <v>44405.068923611114</v>
      </c>
      <c r="D4389">
        <v>1.5953333377838099</v>
      </c>
      <c r="E4389">
        <v>83063</v>
      </c>
      <c r="F4389">
        <v>19</v>
      </c>
      <c r="G4389" t="s">
        <v>44</v>
      </c>
      <c r="H4389" t="s">
        <v>33</v>
      </c>
      <c r="I4389">
        <f>tbl_Fact[[#This Row],[Duration]] / 60</f>
        <v>2.6588888963063498E-2</v>
      </c>
      <c r="J4389">
        <f>IF(OR(G4389="Run Time", G4389="CC (Changeover Cleaning)"), I4389, 0)</f>
        <v>0</v>
      </c>
      <c r="K4389">
        <f>IF(G4389&lt;&gt;"PM (Maintenance)", I4389, 0)</f>
        <v>2.6588888963063498E-2</v>
      </c>
      <c r="L4389" s="5">
        <f>MAX(tbl_Fact[[#This Row],[TotalBiscuitsMade]],tbl_Fact[[#This Row],[GoodMadeBiscuits]])</f>
        <v>83063</v>
      </c>
      <c r="M4389" s="5">
        <f>IF(tbl_Fact[[#This Row],[Operating_Hours]]&gt;0,tbl_Fact[[#This Row],[Operating_Hours]]*51840,0)</f>
        <v>0</v>
      </c>
    </row>
    <row r="4390" spans="1:13" hidden="1" x14ac:dyDescent="0.2">
      <c r="A4390" t="s">
        <v>12</v>
      </c>
      <c r="B4390" s="1">
        <v>44405.068923611114</v>
      </c>
      <c r="C4390" s="1">
        <v>44405.069189814814</v>
      </c>
      <c r="D4390">
        <v>0.37950000166893</v>
      </c>
      <c r="E4390">
        <v>83253</v>
      </c>
      <c r="F4390">
        <v>339</v>
      </c>
      <c r="G4390" t="s">
        <v>43</v>
      </c>
      <c r="H4390" t="s">
        <v>33</v>
      </c>
      <c r="I4390">
        <f>tbl_Fact[[#This Row],[Duration]] / 60</f>
        <v>6.3250000278154998E-3</v>
      </c>
      <c r="J4390">
        <f>IF(OR(G4390="Run Time", G4390="CC (Changeover Cleaning)"), I4390, 0)</f>
        <v>6.3250000278154998E-3</v>
      </c>
      <c r="K4390">
        <f>IF(G4390&lt;&gt;"PM (Maintenance)", I4390, 0)</f>
        <v>6.3250000278154998E-3</v>
      </c>
      <c r="L4390" s="5">
        <f>MAX(tbl_Fact[[#This Row],[TotalBiscuitsMade]],tbl_Fact[[#This Row],[GoodMadeBiscuits]])</f>
        <v>83253</v>
      </c>
      <c r="M4390" s="5">
        <f>IF(tbl_Fact[[#This Row],[Operating_Hours]]&gt;0,tbl_Fact[[#This Row],[Operating_Hours]]*51840,0)</f>
        <v>327.88800144195551</v>
      </c>
    </row>
    <row r="4391" spans="1:13" hidden="1" x14ac:dyDescent="0.2">
      <c r="A4391" t="s">
        <v>12</v>
      </c>
      <c r="B4391" s="1">
        <v>44405.069189814814</v>
      </c>
      <c r="C4391" s="1">
        <v>44405.08011574074</v>
      </c>
      <c r="D4391">
        <v>15.7385501861572</v>
      </c>
      <c r="E4391">
        <v>95957</v>
      </c>
      <c r="F4391">
        <v>263</v>
      </c>
      <c r="G4391" t="s">
        <v>44</v>
      </c>
      <c r="H4391" t="s">
        <v>33</v>
      </c>
      <c r="I4391">
        <f>tbl_Fact[[#This Row],[Duration]] / 60</f>
        <v>0.26230916976928664</v>
      </c>
      <c r="J4391">
        <f>IF(OR(G4391="Run Time", G4391="CC (Changeover Cleaning)"), I4391, 0)</f>
        <v>0</v>
      </c>
      <c r="K4391">
        <f>IF(G4391&lt;&gt;"PM (Maintenance)", I4391, 0)</f>
        <v>0.26230916976928664</v>
      </c>
      <c r="L4391" s="5">
        <f>MAX(tbl_Fact[[#This Row],[TotalBiscuitsMade]],tbl_Fact[[#This Row],[GoodMadeBiscuits]])</f>
        <v>95957</v>
      </c>
      <c r="M4391" s="5">
        <f>IF(tbl_Fact[[#This Row],[Operating_Hours]]&gt;0,tbl_Fact[[#This Row],[Operating_Hours]]*51840,0)</f>
        <v>0</v>
      </c>
    </row>
    <row r="4392" spans="1:13" hidden="1" x14ac:dyDescent="0.2">
      <c r="A4392" t="s">
        <v>14</v>
      </c>
      <c r="B4392" s="1">
        <v>44405.08011574074</v>
      </c>
      <c r="C4392" s="1">
        <v>44405.080960648149</v>
      </c>
      <c r="D4392">
        <v>1.21899998188019</v>
      </c>
      <c r="E4392">
        <v>0</v>
      </c>
      <c r="F4392">
        <v>117</v>
      </c>
      <c r="G4392" t="s">
        <v>43</v>
      </c>
      <c r="H4392" t="s">
        <v>33</v>
      </c>
      <c r="I4392">
        <f>tbl_Fact[[#This Row],[Duration]] / 60</f>
        <v>2.0316666364669833E-2</v>
      </c>
      <c r="J4392">
        <f>IF(OR(G4392="Run Time", G4392="CC (Changeover Cleaning)"), I4392, 0)</f>
        <v>2.0316666364669833E-2</v>
      </c>
      <c r="K4392">
        <f>IF(G4392&lt;&gt;"PM (Maintenance)", I4392, 0)</f>
        <v>2.0316666364669833E-2</v>
      </c>
      <c r="L4392" s="5">
        <f>MAX(tbl_Fact[[#This Row],[TotalBiscuitsMade]],tbl_Fact[[#This Row],[GoodMadeBiscuits]])</f>
        <v>117</v>
      </c>
      <c r="M4392" s="5">
        <f>IF(tbl_Fact[[#This Row],[Operating_Hours]]&gt;0,tbl_Fact[[#This Row],[Operating_Hours]]*51840,0)</f>
        <v>1053.2159843444842</v>
      </c>
    </row>
    <row r="4393" spans="1:13" hidden="1" x14ac:dyDescent="0.2">
      <c r="A4393" t="s">
        <v>12</v>
      </c>
      <c r="B4393" s="1">
        <v>44405.08011574074</v>
      </c>
      <c r="C4393" s="1">
        <v>44405.081053240741</v>
      </c>
      <c r="D4393">
        <v>1.34011662006378</v>
      </c>
      <c r="E4393">
        <v>95816</v>
      </c>
      <c r="F4393">
        <v>302</v>
      </c>
      <c r="G4393" t="s">
        <v>43</v>
      </c>
      <c r="H4393" t="s">
        <v>33</v>
      </c>
      <c r="I4393">
        <f>tbl_Fact[[#This Row],[Duration]] / 60</f>
        <v>2.2335277001063001E-2</v>
      </c>
      <c r="J4393">
        <f>IF(OR(G4393="Run Time", G4393="CC (Changeover Cleaning)"), I4393, 0)</f>
        <v>2.2335277001063001E-2</v>
      </c>
      <c r="K4393">
        <f>IF(G4393&lt;&gt;"PM (Maintenance)", I4393, 0)</f>
        <v>2.2335277001063001E-2</v>
      </c>
      <c r="L4393" s="5">
        <f>MAX(tbl_Fact[[#This Row],[TotalBiscuitsMade]],tbl_Fact[[#This Row],[GoodMadeBiscuits]])</f>
        <v>95816</v>
      </c>
      <c r="M4393" s="5">
        <f>IF(tbl_Fact[[#This Row],[Operating_Hours]]&gt;0,tbl_Fact[[#This Row],[Operating_Hours]]*51840,0)</f>
        <v>1157.8607597351061</v>
      </c>
    </row>
    <row r="4394" spans="1:13" hidden="1" x14ac:dyDescent="0.2">
      <c r="A4394" t="s">
        <v>14</v>
      </c>
      <c r="B4394" s="1">
        <v>44405.080960648149</v>
      </c>
      <c r="C4394" s="1">
        <v>44405.081574074073</v>
      </c>
      <c r="D4394">
        <v>0.88006657361984297</v>
      </c>
      <c r="E4394">
        <v>0</v>
      </c>
      <c r="F4394">
        <v>240</v>
      </c>
      <c r="G4394" t="s">
        <v>44</v>
      </c>
      <c r="H4394" t="s">
        <v>33</v>
      </c>
      <c r="I4394">
        <f>tbl_Fact[[#This Row],[Duration]] / 60</f>
        <v>1.4667776226997383E-2</v>
      </c>
      <c r="J4394">
        <f>IF(OR(G4394="Run Time", G4394="CC (Changeover Cleaning)"), I4394, 0)</f>
        <v>0</v>
      </c>
      <c r="K4394">
        <f>IF(G4394&lt;&gt;"PM (Maintenance)", I4394, 0)</f>
        <v>1.4667776226997383E-2</v>
      </c>
      <c r="L4394" s="5">
        <f>MAX(tbl_Fact[[#This Row],[TotalBiscuitsMade]],tbl_Fact[[#This Row],[GoodMadeBiscuits]])</f>
        <v>240</v>
      </c>
      <c r="M4394" s="5">
        <f>IF(tbl_Fact[[#This Row],[Operating_Hours]]&gt;0,tbl_Fact[[#This Row],[Operating_Hours]]*51840,0)</f>
        <v>0</v>
      </c>
    </row>
    <row r="4395" spans="1:13" hidden="1" x14ac:dyDescent="0.2">
      <c r="A4395" t="s">
        <v>12</v>
      </c>
      <c r="B4395" s="1">
        <v>44405.081053240741</v>
      </c>
      <c r="C4395" s="1">
        <v>44405.081574074073</v>
      </c>
      <c r="D4395">
        <v>0.758949995040894</v>
      </c>
      <c r="E4395">
        <v>96485</v>
      </c>
      <c r="F4395">
        <v>457</v>
      </c>
      <c r="G4395" t="s">
        <v>44</v>
      </c>
      <c r="H4395" t="s">
        <v>33</v>
      </c>
      <c r="I4395">
        <f>tbl_Fact[[#This Row],[Duration]] / 60</f>
        <v>1.2649166584014901E-2</v>
      </c>
      <c r="J4395">
        <f>IF(OR(G4395="Run Time", G4395="CC (Changeover Cleaning)"), I4395, 0)</f>
        <v>0</v>
      </c>
      <c r="K4395">
        <f>IF(G4395&lt;&gt;"PM (Maintenance)", I4395, 0)</f>
        <v>1.2649166584014901E-2</v>
      </c>
      <c r="L4395" s="5">
        <f>MAX(tbl_Fact[[#This Row],[TotalBiscuitsMade]],tbl_Fact[[#This Row],[GoodMadeBiscuits]])</f>
        <v>96485</v>
      </c>
      <c r="M4395" s="5">
        <f>IF(tbl_Fact[[#This Row],[Operating_Hours]]&gt;0,tbl_Fact[[#This Row],[Operating_Hours]]*51840,0)</f>
        <v>0</v>
      </c>
    </row>
    <row r="4396" spans="1:13" hidden="1" x14ac:dyDescent="0.2">
      <c r="A4396" t="s">
        <v>14</v>
      </c>
      <c r="B4396" s="1">
        <v>44405.081574074073</v>
      </c>
      <c r="C4396" s="1">
        <v>44405.083240740743</v>
      </c>
      <c r="D4396">
        <v>2.4001665115356401</v>
      </c>
      <c r="E4396">
        <v>0</v>
      </c>
      <c r="F4396">
        <v>169</v>
      </c>
      <c r="G4396" t="s">
        <v>43</v>
      </c>
      <c r="H4396" t="s">
        <v>33</v>
      </c>
      <c r="I4396">
        <f>tbl_Fact[[#This Row],[Duration]] / 60</f>
        <v>4.000277519226067E-2</v>
      </c>
      <c r="J4396">
        <f>IF(OR(G4396="Run Time", G4396="CC (Changeover Cleaning)"), I4396, 0)</f>
        <v>4.000277519226067E-2</v>
      </c>
      <c r="K4396">
        <f>IF(G4396&lt;&gt;"PM (Maintenance)", I4396, 0)</f>
        <v>4.000277519226067E-2</v>
      </c>
      <c r="L4396" s="5">
        <f>MAX(tbl_Fact[[#This Row],[TotalBiscuitsMade]],tbl_Fact[[#This Row],[GoodMadeBiscuits]])</f>
        <v>169</v>
      </c>
      <c r="M4396" s="5">
        <f>IF(tbl_Fact[[#This Row],[Operating_Hours]]&gt;0,tbl_Fact[[#This Row],[Operating_Hours]]*51840,0)</f>
        <v>2073.7438659667932</v>
      </c>
    </row>
    <row r="4397" spans="1:13" hidden="1" x14ac:dyDescent="0.2">
      <c r="A4397" t="s">
        <v>12</v>
      </c>
      <c r="B4397" s="1">
        <v>44405.081574074073</v>
      </c>
      <c r="C4397" s="1">
        <v>44405.083321759259</v>
      </c>
      <c r="D4397">
        <v>2.5165998935699498</v>
      </c>
      <c r="E4397">
        <v>96429</v>
      </c>
      <c r="F4397">
        <v>103</v>
      </c>
      <c r="G4397" t="s">
        <v>43</v>
      </c>
      <c r="H4397" t="s">
        <v>33</v>
      </c>
      <c r="I4397">
        <f>tbl_Fact[[#This Row],[Duration]] / 60</f>
        <v>4.1943331559499163E-2</v>
      </c>
      <c r="J4397">
        <f>IF(OR(G4397="Run Time", G4397="CC (Changeover Cleaning)"), I4397, 0)</f>
        <v>4.1943331559499163E-2</v>
      </c>
      <c r="K4397">
        <f>IF(G4397&lt;&gt;"PM (Maintenance)", I4397, 0)</f>
        <v>4.1943331559499163E-2</v>
      </c>
      <c r="L4397" s="5">
        <f>MAX(tbl_Fact[[#This Row],[TotalBiscuitsMade]],tbl_Fact[[#This Row],[GoodMadeBiscuits]])</f>
        <v>96429</v>
      </c>
      <c r="M4397" s="5">
        <f>IF(tbl_Fact[[#This Row],[Operating_Hours]]&gt;0,tbl_Fact[[#This Row],[Operating_Hours]]*51840,0)</f>
        <v>2174.3423080444368</v>
      </c>
    </row>
    <row r="4398" spans="1:13" hidden="1" x14ac:dyDescent="0.2">
      <c r="A4398" t="s">
        <v>14</v>
      </c>
      <c r="B4398" s="1">
        <v>44405.083240740743</v>
      </c>
      <c r="C4398" s="1">
        <v>44405.08866898148</v>
      </c>
      <c r="D4398">
        <v>7.8117165565490696</v>
      </c>
      <c r="E4398">
        <v>0</v>
      </c>
      <c r="F4398">
        <v>240</v>
      </c>
      <c r="G4398" t="s">
        <v>44</v>
      </c>
      <c r="H4398" t="s">
        <v>33</v>
      </c>
      <c r="I4398">
        <f>tbl_Fact[[#This Row],[Duration]] / 60</f>
        <v>0.13019527594248451</v>
      </c>
      <c r="J4398">
        <f>IF(OR(G4398="Run Time", G4398="CC (Changeover Cleaning)"), I4398, 0)</f>
        <v>0</v>
      </c>
      <c r="K4398">
        <f>IF(G4398&lt;&gt;"PM (Maintenance)", I4398, 0)</f>
        <v>0.13019527594248451</v>
      </c>
      <c r="L4398" s="5">
        <f>MAX(tbl_Fact[[#This Row],[TotalBiscuitsMade]],tbl_Fact[[#This Row],[GoodMadeBiscuits]])</f>
        <v>240</v>
      </c>
      <c r="M4398" s="5">
        <f>IF(tbl_Fact[[#This Row],[Operating_Hours]]&gt;0,tbl_Fact[[#This Row],[Operating_Hours]]*51840,0)</f>
        <v>0</v>
      </c>
    </row>
    <row r="4399" spans="1:13" hidden="1" x14ac:dyDescent="0.2">
      <c r="A4399" t="s">
        <v>12</v>
      </c>
      <c r="B4399" s="1">
        <v>44405.083321759259</v>
      </c>
      <c r="C4399" s="1">
        <v>44405.08866898148</v>
      </c>
      <c r="D4399">
        <v>7.6952834129333496</v>
      </c>
      <c r="E4399">
        <v>103120</v>
      </c>
      <c r="F4399">
        <v>481</v>
      </c>
      <c r="G4399" t="s">
        <v>44</v>
      </c>
      <c r="H4399" t="s">
        <v>33</v>
      </c>
      <c r="I4399">
        <f>tbl_Fact[[#This Row],[Duration]] / 60</f>
        <v>0.12825472354888917</v>
      </c>
      <c r="J4399">
        <f>IF(OR(G4399="Run Time", G4399="CC (Changeover Cleaning)"), I4399, 0)</f>
        <v>0</v>
      </c>
      <c r="K4399">
        <f>IF(G4399&lt;&gt;"PM (Maintenance)", I4399, 0)</f>
        <v>0.12825472354888917</v>
      </c>
      <c r="L4399" s="5">
        <f>MAX(tbl_Fact[[#This Row],[TotalBiscuitsMade]],tbl_Fact[[#This Row],[GoodMadeBiscuits]])</f>
        <v>103120</v>
      </c>
      <c r="M4399" s="5">
        <f>IF(tbl_Fact[[#This Row],[Operating_Hours]]&gt;0,tbl_Fact[[#This Row],[Operating_Hours]]*51840,0)</f>
        <v>0</v>
      </c>
    </row>
    <row r="4400" spans="1:13" hidden="1" x14ac:dyDescent="0.2">
      <c r="A4400" t="s">
        <v>14</v>
      </c>
      <c r="B4400" s="1">
        <v>44405.08866898148</v>
      </c>
      <c r="C4400" s="1">
        <v>44405.089375000003</v>
      </c>
      <c r="D4400">
        <v>1.0145000219345099</v>
      </c>
      <c r="E4400">
        <v>0</v>
      </c>
      <c r="F4400">
        <v>449</v>
      </c>
      <c r="G4400" t="s">
        <v>43</v>
      </c>
      <c r="H4400" t="s">
        <v>33</v>
      </c>
      <c r="I4400">
        <f>tbl_Fact[[#This Row],[Duration]] / 60</f>
        <v>1.6908333698908498E-2</v>
      </c>
      <c r="J4400">
        <f>IF(OR(G4400="Run Time", G4400="CC (Changeover Cleaning)"), I4400, 0)</f>
        <v>1.6908333698908498E-2</v>
      </c>
      <c r="K4400">
        <f>IF(G4400&lt;&gt;"PM (Maintenance)", I4400, 0)</f>
        <v>1.6908333698908498E-2</v>
      </c>
      <c r="L4400" s="5">
        <f>MAX(tbl_Fact[[#This Row],[TotalBiscuitsMade]],tbl_Fact[[#This Row],[GoodMadeBiscuits]])</f>
        <v>449</v>
      </c>
      <c r="M4400" s="5">
        <f>IF(tbl_Fact[[#This Row],[Operating_Hours]]&gt;0,tbl_Fact[[#This Row],[Operating_Hours]]*51840,0)</f>
        <v>876.52801895141658</v>
      </c>
    </row>
    <row r="4401" spans="1:13" hidden="1" x14ac:dyDescent="0.2">
      <c r="A4401" t="s">
        <v>12</v>
      </c>
      <c r="B4401" s="1">
        <v>44405.08866898148</v>
      </c>
      <c r="C4401" s="1">
        <v>44405.089456018519</v>
      </c>
      <c r="D4401">
        <v>1.1343332529068</v>
      </c>
      <c r="E4401">
        <v>102785</v>
      </c>
      <c r="F4401">
        <v>78</v>
      </c>
      <c r="G4401" t="s">
        <v>43</v>
      </c>
      <c r="H4401" t="s">
        <v>33</v>
      </c>
      <c r="I4401">
        <f>tbl_Fact[[#This Row],[Duration]] / 60</f>
        <v>1.8905554215113331E-2</v>
      </c>
      <c r="J4401">
        <f>IF(OR(G4401="Run Time", G4401="CC (Changeover Cleaning)"), I4401, 0)</f>
        <v>1.8905554215113331E-2</v>
      </c>
      <c r="K4401">
        <f>IF(G4401&lt;&gt;"PM (Maintenance)", I4401, 0)</f>
        <v>1.8905554215113331E-2</v>
      </c>
      <c r="L4401" s="5">
        <f>MAX(tbl_Fact[[#This Row],[TotalBiscuitsMade]],tbl_Fact[[#This Row],[GoodMadeBiscuits]])</f>
        <v>102785</v>
      </c>
      <c r="M4401" s="5">
        <f>IF(tbl_Fact[[#This Row],[Operating_Hours]]&gt;0,tbl_Fact[[#This Row],[Operating_Hours]]*51840,0)</f>
        <v>980.06393051147506</v>
      </c>
    </row>
    <row r="4402" spans="1:13" hidden="1" x14ac:dyDescent="0.2">
      <c r="A4402" t="s">
        <v>14</v>
      </c>
      <c r="B4402" s="1">
        <v>44405.089375000003</v>
      </c>
      <c r="C4402" s="1">
        <v>44405.092592592591</v>
      </c>
      <c r="D4402">
        <v>4.6453332901001003</v>
      </c>
      <c r="E4402">
        <v>0</v>
      </c>
      <c r="F4402">
        <v>432</v>
      </c>
      <c r="G4402" t="s">
        <v>44</v>
      </c>
      <c r="H4402" t="s">
        <v>33</v>
      </c>
      <c r="I4402">
        <f>tbl_Fact[[#This Row],[Duration]] / 60</f>
        <v>7.7422221501668345E-2</v>
      </c>
      <c r="J4402">
        <f>IF(OR(G4402="Run Time", G4402="CC (Changeover Cleaning)"), I4402, 0)</f>
        <v>0</v>
      </c>
      <c r="K4402">
        <f>IF(G4402&lt;&gt;"PM (Maintenance)", I4402, 0)</f>
        <v>7.7422221501668345E-2</v>
      </c>
      <c r="L4402" s="5">
        <f>MAX(tbl_Fact[[#This Row],[TotalBiscuitsMade]],tbl_Fact[[#This Row],[GoodMadeBiscuits]])</f>
        <v>432</v>
      </c>
      <c r="M4402" s="5">
        <f>IF(tbl_Fact[[#This Row],[Operating_Hours]]&gt;0,tbl_Fact[[#This Row],[Operating_Hours]]*51840,0)</f>
        <v>0</v>
      </c>
    </row>
    <row r="4403" spans="1:13" hidden="1" x14ac:dyDescent="0.2">
      <c r="A4403" t="s">
        <v>12</v>
      </c>
      <c r="B4403" s="1">
        <v>44405.089456018519</v>
      </c>
      <c r="C4403" s="1">
        <v>44405.092592592591</v>
      </c>
      <c r="D4403">
        <v>4.5254998207092303</v>
      </c>
      <c r="E4403">
        <v>106523</v>
      </c>
      <c r="F4403">
        <v>229</v>
      </c>
      <c r="G4403" t="s">
        <v>44</v>
      </c>
      <c r="H4403" t="s">
        <v>33</v>
      </c>
      <c r="I4403">
        <f>tbl_Fact[[#This Row],[Duration]] / 60</f>
        <v>7.542499701182051E-2</v>
      </c>
      <c r="J4403">
        <f>IF(OR(G4403="Run Time", G4403="CC (Changeover Cleaning)"), I4403, 0)</f>
        <v>0</v>
      </c>
      <c r="K4403">
        <f>IF(G4403&lt;&gt;"PM (Maintenance)", I4403, 0)</f>
        <v>7.542499701182051E-2</v>
      </c>
      <c r="L4403" s="5">
        <f>MAX(tbl_Fact[[#This Row],[TotalBiscuitsMade]],tbl_Fact[[#This Row],[GoodMadeBiscuits]])</f>
        <v>106523</v>
      </c>
      <c r="M4403" s="5">
        <f>IF(tbl_Fact[[#This Row],[Operating_Hours]]&gt;0,tbl_Fact[[#This Row],[Operating_Hours]]*51840,0)</f>
        <v>0</v>
      </c>
    </row>
    <row r="4404" spans="1:13" hidden="1" x14ac:dyDescent="0.2">
      <c r="A4404" t="s">
        <v>14</v>
      </c>
      <c r="B4404" s="1">
        <v>44405.092592592591</v>
      </c>
      <c r="C4404" s="1">
        <v>44405.093182870369</v>
      </c>
      <c r="D4404">
        <v>0.84495002031326305</v>
      </c>
      <c r="E4404">
        <v>0</v>
      </c>
      <c r="F4404">
        <v>148</v>
      </c>
      <c r="G4404" t="s">
        <v>43</v>
      </c>
      <c r="H4404" t="s">
        <v>33</v>
      </c>
      <c r="I4404">
        <f>tbl_Fact[[#This Row],[Duration]] / 60</f>
        <v>1.4082500338554384E-2</v>
      </c>
      <c r="J4404">
        <f>IF(OR(G4404="Run Time", G4404="CC (Changeover Cleaning)"), I4404, 0)</f>
        <v>1.4082500338554384E-2</v>
      </c>
      <c r="K4404">
        <f>IF(G4404&lt;&gt;"PM (Maintenance)", I4404, 0)</f>
        <v>1.4082500338554384E-2</v>
      </c>
      <c r="L4404" s="5">
        <f>MAX(tbl_Fact[[#This Row],[TotalBiscuitsMade]],tbl_Fact[[#This Row],[GoodMadeBiscuits]])</f>
        <v>148</v>
      </c>
      <c r="M4404" s="5">
        <f>IF(tbl_Fact[[#This Row],[Operating_Hours]]&gt;0,tbl_Fact[[#This Row],[Operating_Hours]]*51840,0)</f>
        <v>730.03681755065929</v>
      </c>
    </row>
    <row r="4405" spans="1:13" hidden="1" x14ac:dyDescent="0.2">
      <c r="A4405" t="s">
        <v>12</v>
      </c>
      <c r="B4405" s="1">
        <v>44405.092592592591</v>
      </c>
      <c r="C4405" s="1">
        <v>44405.093263888892</v>
      </c>
      <c r="D4405">
        <v>0.96450001001357999</v>
      </c>
      <c r="E4405">
        <v>106543</v>
      </c>
      <c r="F4405">
        <v>113</v>
      </c>
      <c r="G4405" t="s">
        <v>43</v>
      </c>
      <c r="H4405" t="s">
        <v>33</v>
      </c>
      <c r="I4405">
        <f>tbl_Fact[[#This Row],[Duration]] / 60</f>
        <v>1.6075000166892998E-2</v>
      </c>
      <c r="J4405">
        <f>IF(OR(G4405="Run Time", G4405="CC (Changeover Cleaning)"), I4405, 0)</f>
        <v>1.6075000166892998E-2</v>
      </c>
      <c r="K4405">
        <f>IF(G4405&lt;&gt;"PM (Maintenance)", I4405, 0)</f>
        <v>1.6075000166892998E-2</v>
      </c>
      <c r="L4405" s="5">
        <f>MAX(tbl_Fact[[#This Row],[TotalBiscuitsMade]],tbl_Fact[[#This Row],[GoodMadeBiscuits]])</f>
        <v>106543</v>
      </c>
      <c r="M4405" s="5">
        <f>IF(tbl_Fact[[#This Row],[Operating_Hours]]&gt;0,tbl_Fact[[#This Row],[Operating_Hours]]*51840,0)</f>
        <v>833.32800865173306</v>
      </c>
    </row>
    <row r="4406" spans="1:13" hidden="1" x14ac:dyDescent="0.2">
      <c r="A4406" t="s">
        <v>14</v>
      </c>
      <c r="B4406" s="1">
        <v>44405.093182870369</v>
      </c>
      <c r="C4406" s="1">
        <v>44405.106111111112</v>
      </c>
      <c r="D4406">
        <v>18.61643409729</v>
      </c>
      <c r="E4406">
        <v>0</v>
      </c>
      <c r="F4406">
        <v>97</v>
      </c>
      <c r="G4406" t="s">
        <v>44</v>
      </c>
      <c r="H4406" t="s">
        <v>33</v>
      </c>
      <c r="I4406">
        <f>tbl_Fact[[#This Row],[Duration]] / 60</f>
        <v>0.31027390162149998</v>
      </c>
      <c r="J4406">
        <f>IF(OR(G4406="Run Time", G4406="CC (Changeover Cleaning)"), I4406, 0)</f>
        <v>0</v>
      </c>
      <c r="K4406">
        <f>IF(G4406&lt;&gt;"PM (Maintenance)", I4406, 0)</f>
        <v>0.31027390162149998</v>
      </c>
      <c r="L4406" s="5">
        <f>MAX(tbl_Fact[[#This Row],[TotalBiscuitsMade]],tbl_Fact[[#This Row],[GoodMadeBiscuits]])</f>
        <v>97</v>
      </c>
      <c r="M4406" s="5">
        <f>IF(tbl_Fact[[#This Row],[Operating_Hours]]&gt;0,tbl_Fact[[#This Row],[Operating_Hours]]*51840,0)</f>
        <v>0</v>
      </c>
    </row>
    <row r="4407" spans="1:13" hidden="1" x14ac:dyDescent="0.2">
      <c r="A4407" t="s">
        <v>12</v>
      </c>
      <c r="B4407" s="1">
        <v>44405.093263888892</v>
      </c>
      <c r="C4407" s="1">
        <v>44405.106111111112</v>
      </c>
      <c r="D4407">
        <v>18.496883392333999</v>
      </c>
      <c r="E4407">
        <v>122102</v>
      </c>
      <c r="F4407">
        <v>218</v>
      </c>
      <c r="G4407" t="s">
        <v>44</v>
      </c>
      <c r="H4407" t="s">
        <v>33</v>
      </c>
      <c r="I4407">
        <f>tbl_Fact[[#This Row],[Duration]] / 60</f>
        <v>0.3082813898722333</v>
      </c>
      <c r="J4407">
        <f>IF(OR(G4407="Run Time", G4407="CC (Changeover Cleaning)"), I4407, 0)</f>
        <v>0</v>
      </c>
      <c r="K4407">
        <f>IF(G4407&lt;&gt;"PM (Maintenance)", I4407, 0)</f>
        <v>0.3082813898722333</v>
      </c>
      <c r="L4407" s="5">
        <f>MAX(tbl_Fact[[#This Row],[TotalBiscuitsMade]],tbl_Fact[[#This Row],[GoodMadeBiscuits]])</f>
        <v>122102</v>
      </c>
      <c r="M4407" s="5">
        <f>IF(tbl_Fact[[#This Row],[Operating_Hours]]&gt;0,tbl_Fact[[#This Row],[Operating_Hours]]*51840,0)</f>
        <v>0</v>
      </c>
    </row>
    <row r="4408" spans="1:13" hidden="1" x14ac:dyDescent="0.2">
      <c r="A4408" t="s">
        <v>5</v>
      </c>
      <c r="B4408" s="1">
        <v>44405.101967592593</v>
      </c>
      <c r="C4408" s="1">
        <v>44405.103402777779</v>
      </c>
      <c r="D4408">
        <v>2.0666666030883798</v>
      </c>
      <c r="E4408">
        <v>133468</v>
      </c>
      <c r="F4408">
        <v>133947</v>
      </c>
      <c r="G4408" t="s">
        <v>44</v>
      </c>
      <c r="H4408" t="s">
        <v>3</v>
      </c>
      <c r="I4408">
        <f>tbl_Fact[[#This Row],[Duration]] / 60</f>
        <v>3.4444443384806331E-2</v>
      </c>
      <c r="J4408">
        <f>IF(OR(G4408="Run Time", G4408="CC (Changeover Cleaning)"), I4408, 0)</f>
        <v>0</v>
      </c>
      <c r="K4408">
        <f>IF(G4408&lt;&gt;"PM (Maintenance)", I4408, 0)</f>
        <v>3.4444443384806331E-2</v>
      </c>
      <c r="L4408" s="5">
        <f>MAX(tbl_Fact[[#This Row],[TotalBiscuitsMade]],tbl_Fact[[#This Row],[GoodMadeBiscuits]])</f>
        <v>133947</v>
      </c>
      <c r="M4408" s="5">
        <f>IF(tbl_Fact[[#This Row],[Operating_Hours]]&gt;0,tbl_Fact[[#This Row],[Operating_Hours]]*51840,0)</f>
        <v>0</v>
      </c>
    </row>
    <row r="4409" spans="1:13" hidden="1" x14ac:dyDescent="0.2">
      <c r="A4409" t="s">
        <v>5</v>
      </c>
      <c r="B4409" s="1">
        <v>44405.103402777779</v>
      </c>
      <c r="C4409" s="1">
        <v>44405.117962962962</v>
      </c>
      <c r="D4409">
        <v>20.966667175293001</v>
      </c>
      <c r="E4409">
        <v>133519</v>
      </c>
      <c r="F4409">
        <v>134127</v>
      </c>
      <c r="G4409" t="s">
        <v>43</v>
      </c>
      <c r="H4409" t="s">
        <v>3</v>
      </c>
      <c r="I4409">
        <f>tbl_Fact[[#This Row],[Duration]] / 60</f>
        <v>0.34944445292155002</v>
      </c>
      <c r="J4409">
        <f>IF(OR(G4409="Run Time", G4409="CC (Changeover Cleaning)"), I4409, 0)</f>
        <v>0.34944445292155002</v>
      </c>
      <c r="K4409">
        <f>IF(G4409&lt;&gt;"PM (Maintenance)", I4409, 0)</f>
        <v>0.34944445292155002</v>
      </c>
      <c r="L4409" s="5">
        <f>MAX(tbl_Fact[[#This Row],[TotalBiscuitsMade]],tbl_Fact[[#This Row],[GoodMadeBiscuits]])</f>
        <v>134127</v>
      </c>
      <c r="M4409" s="5">
        <f>IF(tbl_Fact[[#This Row],[Operating_Hours]]&gt;0,tbl_Fact[[#This Row],[Operating_Hours]]*51840,0)</f>
        <v>18115.200439453154</v>
      </c>
    </row>
    <row r="4410" spans="1:13" hidden="1" x14ac:dyDescent="0.2">
      <c r="A4410" t="s">
        <v>14</v>
      </c>
      <c r="B4410" s="1">
        <v>44405.106111111112</v>
      </c>
      <c r="C4410" s="1">
        <v>44405.106319444443</v>
      </c>
      <c r="D4410">
        <v>0.30416658520698497</v>
      </c>
      <c r="E4410">
        <v>0</v>
      </c>
      <c r="F4410">
        <v>229</v>
      </c>
      <c r="G4410" t="s">
        <v>43</v>
      </c>
      <c r="H4410" t="s">
        <v>33</v>
      </c>
      <c r="I4410">
        <f>tbl_Fact[[#This Row],[Duration]] / 60</f>
        <v>5.0694430867830832E-3</v>
      </c>
      <c r="J4410">
        <f>IF(OR(G4410="Run Time", G4410="CC (Changeover Cleaning)"), I4410, 0)</f>
        <v>5.0694430867830832E-3</v>
      </c>
      <c r="K4410">
        <f>IF(G4410&lt;&gt;"PM (Maintenance)", I4410, 0)</f>
        <v>5.0694430867830832E-3</v>
      </c>
      <c r="L4410" s="5">
        <f>MAX(tbl_Fact[[#This Row],[TotalBiscuitsMade]],tbl_Fact[[#This Row],[GoodMadeBiscuits]])</f>
        <v>229</v>
      </c>
      <c r="M4410" s="5">
        <f>IF(tbl_Fact[[#This Row],[Operating_Hours]]&gt;0,tbl_Fact[[#This Row],[Operating_Hours]]*51840,0)</f>
        <v>262.79992961883505</v>
      </c>
    </row>
    <row r="4411" spans="1:13" hidden="1" x14ac:dyDescent="0.2">
      <c r="A4411" t="s">
        <v>12</v>
      </c>
      <c r="B4411" s="1">
        <v>44405.106111111112</v>
      </c>
      <c r="C4411" s="1">
        <v>44405.107060185182</v>
      </c>
      <c r="D4411">
        <v>1.36533331871033</v>
      </c>
      <c r="E4411">
        <v>121963</v>
      </c>
      <c r="F4411">
        <v>79</v>
      </c>
      <c r="G4411" t="s">
        <v>43</v>
      </c>
      <c r="H4411" t="s">
        <v>33</v>
      </c>
      <c r="I4411">
        <f>tbl_Fact[[#This Row],[Duration]] / 60</f>
        <v>2.2755555311838833E-2</v>
      </c>
      <c r="J4411">
        <f>IF(OR(G4411="Run Time", G4411="CC (Changeover Cleaning)"), I4411, 0)</f>
        <v>2.2755555311838833E-2</v>
      </c>
      <c r="K4411">
        <f>IF(G4411&lt;&gt;"PM (Maintenance)", I4411, 0)</f>
        <v>2.2755555311838833E-2</v>
      </c>
      <c r="L4411" s="5">
        <f>MAX(tbl_Fact[[#This Row],[TotalBiscuitsMade]],tbl_Fact[[#This Row],[GoodMadeBiscuits]])</f>
        <v>121963</v>
      </c>
      <c r="M4411" s="5">
        <f>IF(tbl_Fact[[#This Row],[Operating_Hours]]&gt;0,tbl_Fact[[#This Row],[Operating_Hours]]*51840,0)</f>
        <v>1179.6479873657252</v>
      </c>
    </row>
    <row r="4412" spans="1:13" hidden="1" x14ac:dyDescent="0.2">
      <c r="A4412" t="s">
        <v>14</v>
      </c>
      <c r="B4412" s="1">
        <v>44405.106319444443</v>
      </c>
      <c r="C4412" s="1">
        <v>44405.110162037039</v>
      </c>
      <c r="D4412">
        <v>5.5259499549865696</v>
      </c>
      <c r="E4412">
        <v>0</v>
      </c>
      <c r="F4412">
        <v>175</v>
      </c>
      <c r="G4412" t="s">
        <v>44</v>
      </c>
      <c r="H4412" t="s">
        <v>33</v>
      </c>
      <c r="I4412">
        <f>tbl_Fact[[#This Row],[Duration]] / 60</f>
        <v>9.2099165916442821E-2</v>
      </c>
      <c r="J4412">
        <f>IF(OR(G4412="Run Time", G4412="CC (Changeover Cleaning)"), I4412, 0)</f>
        <v>0</v>
      </c>
      <c r="K4412">
        <f>IF(G4412&lt;&gt;"PM (Maintenance)", I4412, 0)</f>
        <v>9.2099165916442821E-2</v>
      </c>
      <c r="L4412" s="5">
        <f>MAX(tbl_Fact[[#This Row],[TotalBiscuitsMade]],tbl_Fact[[#This Row],[GoodMadeBiscuits]])</f>
        <v>175</v>
      </c>
      <c r="M4412" s="5">
        <f>IF(tbl_Fact[[#This Row],[Operating_Hours]]&gt;0,tbl_Fact[[#This Row],[Operating_Hours]]*51840,0)</f>
        <v>0</v>
      </c>
    </row>
    <row r="4413" spans="1:13" hidden="1" x14ac:dyDescent="0.2">
      <c r="A4413" t="s">
        <v>12</v>
      </c>
      <c r="B4413" s="1">
        <v>44405.107060185182</v>
      </c>
      <c r="C4413" s="1">
        <v>44405.107881944445</v>
      </c>
      <c r="D4413">
        <v>1.1892333030700699</v>
      </c>
      <c r="E4413">
        <v>123136</v>
      </c>
      <c r="F4413">
        <v>424</v>
      </c>
      <c r="G4413" t="s">
        <v>44</v>
      </c>
      <c r="H4413" t="s">
        <v>33</v>
      </c>
      <c r="I4413">
        <f>tbl_Fact[[#This Row],[Duration]] / 60</f>
        <v>1.9820555051167831E-2</v>
      </c>
      <c r="J4413">
        <f>IF(OR(G4413="Run Time", G4413="CC (Changeover Cleaning)"), I4413, 0)</f>
        <v>0</v>
      </c>
      <c r="K4413">
        <f>IF(G4413&lt;&gt;"PM (Maintenance)", I4413, 0)</f>
        <v>1.9820555051167831E-2</v>
      </c>
      <c r="L4413" s="5">
        <f>MAX(tbl_Fact[[#This Row],[TotalBiscuitsMade]],tbl_Fact[[#This Row],[GoodMadeBiscuits]])</f>
        <v>123136</v>
      </c>
      <c r="M4413" s="5">
        <f>IF(tbl_Fact[[#This Row],[Operating_Hours]]&gt;0,tbl_Fact[[#This Row],[Operating_Hours]]*51840,0)</f>
        <v>0</v>
      </c>
    </row>
    <row r="4414" spans="1:13" hidden="1" x14ac:dyDescent="0.2">
      <c r="A4414" t="s">
        <v>12</v>
      </c>
      <c r="B4414" s="1">
        <v>44405.107881944445</v>
      </c>
      <c r="C4414" s="1">
        <v>44405.108391203707</v>
      </c>
      <c r="D4414">
        <v>0.73088330030441295</v>
      </c>
      <c r="E4414">
        <v>122840</v>
      </c>
      <c r="F4414">
        <v>318</v>
      </c>
      <c r="G4414" t="s">
        <v>43</v>
      </c>
      <c r="H4414" t="s">
        <v>33</v>
      </c>
      <c r="I4414">
        <f>tbl_Fact[[#This Row],[Duration]] / 60</f>
        <v>1.2181388338406882E-2</v>
      </c>
      <c r="J4414">
        <f>IF(OR(G4414="Run Time", G4414="CC (Changeover Cleaning)"), I4414, 0)</f>
        <v>1.2181388338406882E-2</v>
      </c>
      <c r="K4414">
        <f>IF(G4414&lt;&gt;"PM (Maintenance)", I4414, 0)</f>
        <v>1.2181388338406882E-2</v>
      </c>
      <c r="L4414" s="5">
        <f>MAX(tbl_Fact[[#This Row],[TotalBiscuitsMade]],tbl_Fact[[#This Row],[GoodMadeBiscuits]])</f>
        <v>122840</v>
      </c>
      <c r="M4414" s="5">
        <f>IF(tbl_Fact[[#This Row],[Operating_Hours]]&gt;0,tbl_Fact[[#This Row],[Operating_Hours]]*51840,0)</f>
        <v>631.48317146301281</v>
      </c>
    </row>
    <row r="4415" spans="1:13" hidden="1" x14ac:dyDescent="0.2">
      <c r="A4415" t="s">
        <v>12</v>
      </c>
      <c r="B4415" s="1">
        <v>44405.108391203707</v>
      </c>
      <c r="C4415" s="1">
        <v>44405.1091087963</v>
      </c>
      <c r="D4415">
        <v>1.034783244133</v>
      </c>
      <c r="E4415">
        <v>123943</v>
      </c>
      <c r="F4415">
        <v>253</v>
      </c>
      <c r="G4415" t="s">
        <v>44</v>
      </c>
      <c r="H4415" t="s">
        <v>33</v>
      </c>
      <c r="I4415">
        <f>tbl_Fact[[#This Row],[Duration]] / 60</f>
        <v>1.7246387402216668E-2</v>
      </c>
      <c r="J4415">
        <f>IF(OR(G4415="Run Time", G4415="CC (Changeover Cleaning)"), I4415, 0)</f>
        <v>0</v>
      </c>
      <c r="K4415">
        <f>IF(G4415&lt;&gt;"PM (Maintenance)", I4415, 0)</f>
        <v>1.7246387402216668E-2</v>
      </c>
      <c r="L4415" s="5">
        <f>MAX(tbl_Fact[[#This Row],[TotalBiscuitsMade]],tbl_Fact[[#This Row],[GoodMadeBiscuits]])</f>
        <v>123943</v>
      </c>
      <c r="M4415" s="5">
        <f>IF(tbl_Fact[[#This Row],[Operating_Hours]]&gt;0,tbl_Fact[[#This Row],[Operating_Hours]]*51840,0)</f>
        <v>0</v>
      </c>
    </row>
    <row r="4416" spans="1:13" hidden="1" x14ac:dyDescent="0.2">
      <c r="A4416" t="s">
        <v>12</v>
      </c>
      <c r="B4416" s="1">
        <v>44405.1091087963</v>
      </c>
      <c r="C4416" s="1">
        <v>44405.109560185185</v>
      </c>
      <c r="D4416">
        <v>0.64983332157134999</v>
      </c>
      <c r="E4416">
        <v>123911</v>
      </c>
      <c r="F4416">
        <v>324</v>
      </c>
      <c r="G4416" t="s">
        <v>43</v>
      </c>
      <c r="H4416" t="s">
        <v>33</v>
      </c>
      <c r="I4416">
        <f>tbl_Fact[[#This Row],[Duration]] / 60</f>
        <v>1.0830555359522499E-2</v>
      </c>
      <c r="J4416">
        <f>IF(OR(G4416="Run Time", G4416="CC (Changeover Cleaning)"), I4416, 0)</f>
        <v>1.0830555359522499E-2</v>
      </c>
      <c r="K4416">
        <f>IF(G4416&lt;&gt;"PM (Maintenance)", I4416, 0)</f>
        <v>1.0830555359522499E-2</v>
      </c>
      <c r="L4416" s="5">
        <f>MAX(tbl_Fact[[#This Row],[TotalBiscuitsMade]],tbl_Fact[[#This Row],[GoodMadeBiscuits]])</f>
        <v>123911</v>
      </c>
      <c r="M4416" s="5">
        <f>IF(tbl_Fact[[#This Row],[Operating_Hours]]&gt;0,tbl_Fact[[#This Row],[Operating_Hours]]*51840,0)</f>
        <v>561.45598983764637</v>
      </c>
    </row>
    <row r="4417" spans="1:13" hidden="1" x14ac:dyDescent="0.2">
      <c r="A4417" t="s">
        <v>12</v>
      </c>
      <c r="B4417" s="1">
        <v>44405.109560185185</v>
      </c>
      <c r="C4417" s="1">
        <v>44405.110162037039</v>
      </c>
      <c r="D4417">
        <v>0.86005002260208097</v>
      </c>
      <c r="E4417">
        <v>124582</v>
      </c>
      <c r="F4417">
        <v>381</v>
      </c>
      <c r="G4417" t="s">
        <v>44</v>
      </c>
      <c r="H4417" t="s">
        <v>33</v>
      </c>
      <c r="I4417">
        <f>tbl_Fact[[#This Row],[Duration]] / 60</f>
        <v>1.4334167043368016E-2</v>
      </c>
      <c r="J4417">
        <f>IF(OR(G4417="Run Time", G4417="CC (Changeover Cleaning)"), I4417, 0)</f>
        <v>0</v>
      </c>
      <c r="K4417">
        <f>IF(G4417&lt;&gt;"PM (Maintenance)", I4417, 0)</f>
        <v>1.4334167043368016E-2</v>
      </c>
      <c r="L4417" s="5">
        <f>MAX(tbl_Fact[[#This Row],[TotalBiscuitsMade]],tbl_Fact[[#This Row],[GoodMadeBiscuits]])</f>
        <v>124582</v>
      </c>
      <c r="M4417" s="5">
        <f>IF(tbl_Fact[[#This Row],[Operating_Hours]]&gt;0,tbl_Fact[[#This Row],[Operating_Hours]]*51840,0)</f>
        <v>0</v>
      </c>
    </row>
    <row r="4418" spans="1:13" hidden="1" x14ac:dyDescent="0.2">
      <c r="A4418" t="s">
        <v>14</v>
      </c>
      <c r="B4418" s="1">
        <v>44405.110162037039</v>
      </c>
      <c r="C4418" s="1">
        <v>44405.110706018517</v>
      </c>
      <c r="D4418">
        <v>0.78971660137176503</v>
      </c>
      <c r="E4418">
        <v>0</v>
      </c>
      <c r="F4418">
        <v>245</v>
      </c>
      <c r="G4418" t="s">
        <v>43</v>
      </c>
      <c r="H4418" t="s">
        <v>33</v>
      </c>
      <c r="I4418">
        <f>tbl_Fact[[#This Row],[Duration]] / 60</f>
        <v>1.3161943356196084E-2</v>
      </c>
      <c r="J4418">
        <f>IF(OR(G4418="Run Time", G4418="CC (Changeover Cleaning)"), I4418, 0)</f>
        <v>1.3161943356196084E-2</v>
      </c>
      <c r="K4418">
        <f>IF(G4418&lt;&gt;"PM (Maintenance)", I4418, 0)</f>
        <v>1.3161943356196084E-2</v>
      </c>
      <c r="L4418" s="5">
        <f>MAX(tbl_Fact[[#This Row],[TotalBiscuitsMade]],tbl_Fact[[#This Row],[GoodMadeBiscuits]])</f>
        <v>245</v>
      </c>
      <c r="M4418" s="5">
        <f>IF(tbl_Fact[[#This Row],[Operating_Hours]]&gt;0,tbl_Fact[[#This Row],[Operating_Hours]]*51840,0)</f>
        <v>682.31514358520496</v>
      </c>
    </row>
    <row r="4419" spans="1:13" hidden="1" x14ac:dyDescent="0.2">
      <c r="A4419" t="s">
        <v>12</v>
      </c>
      <c r="B4419" s="1">
        <v>44405.110162037039</v>
      </c>
      <c r="C4419" s="1">
        <v>44405.11078703704</v>
      </c>
      <c r="D4419">
        <v>0.90561658143997203</v>
      </c>
      <c r="E4419">
        <v>124556</v>
      </c>
      <c r="F4419">
        <v>345</v>
      </c>
      <c r="G4419" t="s">
        <v>43</v>
      </c>
      <c r="H4419" t="s">
        <v>33</v>
      </c>
      <c r="I4419">
        <f>tbl_Fact[[#This Row],[Duration]] / 60</f>
        <v>1.50936096906662E-2</v>
      </c>
      <c r="J4419">
        <f>IF(OR(G4419="Run Time", G4419="CC (Changeover Cleaning)"), I4419, 0)</f>
        <v>1.50936096906662E-2</v>
      </c>
      <c r="K4419">
        <f>IF(G4419&lt;&gt;"PM (Maintenance)", I4419, 0)</f>
        <v>1.50936096906662E-2</v>
      </c>
      <c r="L4419" s="5">
        <f>MAX(tbl_Fact[[#This Row],[TotalBiscuitsMade]],tbl_Fact[[#This Row],[GoodMadeBiscuits]])</f>
        <v>124556</v>
      </c>
      <c r="M4419" s="5">
        <f>IF(tbl_Fact[[#This Row],[Operating_Hours]]&gt;0,tbl_Fact[[#This Row],[Operating_Hours]]*51840,0)</f>
        <v>782.45272636413586</v>
      </c>
    </row>
    <row r="4420" spans="1:13" hidden="1" x14ac:dyDescent="0.2">
      <c r="A4420" t="s">
        <v>14</v>
      </c>
      <c r="B4420" s="1">
        <v>44405.110706018517</v>
      </c>
      <c r="C4420" s="1">
        <v>44405.113912037035</v>
      </c>
      <c r="D4420">
        <v>4.6065001487731898</v>
      </c>
      <c r="E4420">
        <v>0</v>
      </c>
      <c r="F4420">
        <v>190</v>
      </c>
      <c r="G4420" t="s">
        <v>44</v>
      </c>
      <c r="H4420" t="s">
        <v>33</v>
      </c>
      <c r="I4420">
        <f>tbl_Fact[[#This Row],[Duration]] / 60</f>
        <v>7.677500247955317E-2</v>
      </c>
      <c r="J4420">
        <f>IF(OR(G4420="Run Time", G4420="CC (Changeover Cleaning)"), I4420, 0)</f>
        <v>0</v>
      </c>
      <c r="K4420">
        <f>IF(G4420&lt;&gt;"PM (Maintenance)", I4420, 0)</f>
        <v>7.677500247955317E-2</v>
      </c>
      <c r="L4420" s="5">
        <f>MAX(tbl_Fact[[#This Row],[TotalBiscuitsMade]],tbl_Fact[[#This Row],[GoodMadeBiscuits]])</f>
        <v>190</v>
      </c>
      <c r="M4420" s="5">
        <f>IF(tbl_Fact[[#This Row],[Operating_Hours]]&gt;0,tbl_Fact[[#This Row],[Operating_Hours]]*51840,0)</f>
        <v>0</v>
      </c>
    </row>
    <row r="4421" spans="1:13" hidden="1" x14ac:dyDescent="0.2">
      <c r="A4421" t="s">
        <v>12</v>
      </c>
      <c r="B4421" s="1">
        <v>44405.11078703704</v>
      </c>
      <c r="C4421" s="1">
        <v>44405.113912037035</v>
      </c>
      <c r="D4421">
        <v>4.49060010910034</v>
      </c>
      <c r="E4421">
        <v>128184</v>
      </c>
      <c r="F4421">
        <v>137</v>
      </c>
      <c r="G4421" t="s">
        <v>44</v>
      </c>
      <c r="H4421" t="s">
        <v>33</v>
      </c>
      <c r="I4421">
        <f>tbl_Fact[[#This Row],[Duration]] / 60</f>
        <v>7.4843335151672338E-2</v>
      </c>
      <c r="J4421">
        <f>IF(OR(G4421="Run Time", G4421="CC (Changeover Cleaning)"), I4421, 0)</f>
        <v>0</v>
      </c>
      <c r="K4421">
        <f>IF(G4421&lt;&gt;"PM (Maintenance)", I4421, 0)</f>
        <v>7.4843335151672338E-2</v>
      </c>
      <c r="L4421" s="5">
        <f>MAX(tbl_Fact[[#This Row],[TotalBiscuitsMade]],tbl_Fact[[#This Row],[GoodMadeBiscuits]])</f>
        <v>128184</v>
      </c>
      <c r="M4421" s="5">
        <f>IF(tbl_Fact[[#This Row],[Operating_Hours]]&gt;0,tbl_Fact[[#This Row],[Operating_Hours]]*51840,0)</f>
        <v>0</v>
      </c>
    </row>
    <row r="4422" spans="1:13" hidden="1" x14ac:dyDescent="0.2">
      <c r="A4422" t="s">
        <v>12</v>
      </c>
      <c r="B4422" s="1">
        <v>44405.113912037035</v>
      </c>
      <c r="C4422" s="1">
        <v>44405.11451388889</v>
      </c>
      <c r="D4422">
        <v>0.86966657638549805</v>
      </c>
      <c r="E4422">
        <v>128326</v>
      </c>
      <c r="F4422">
        <v>485</v>
      </c>
      <c r="G4422" t="s">
        <v>43</v>
      </c>
      <c r="H4422" t="s">
        <v>33</v>
      </c>
      <c r="I4422">
        <f>tbl_Fact[[#This Row],[Duration]] / 60</f>
        <v>1.44944429397583E-2</v>
      </c>
      <c r="J4422">
        <f>IF(OR(G4422="Run Time", G4422="CC (Changeover Cleaning)"), I4422, 0)</f>
        <v>1.44944429397583E-2</v>
      </c>
      <c r="K4422">
        <f>IF(G4422&lt;&gt;"PM (Maintenance)", I4422, 0)</f>
        <v>1.44944429397583E-2</v>
      </c>
      <c r="L4422" s="5">
        <f>MAX(tbl_Fact[[#This Row],[TotalBiscuitsMade]],tbl_Fact[[#This Row],[GoodMadeBiscuits]])</f>
        <v>128326</v>
      </c>
      <c r="M4422" s="5">
        <f>IF(tbl_Fact[[#This Row],[Operating_Hours]]&gt;0,tbl_Fact[[#This Row],[Operating_Hours]]*51840,0)</f>
        <v>751.39192199707031</v>
      </c>
    </row>
    <row r="4423" spans="1:13" hidden="1" x14ac:dyDescent="0.2">
      <c r="A4423" t="s">
        <v>14</v>
      </c>
      <c r="B4423" s="1">
        <v>44405.113912037035</v>
      </c>
      <c r="C4423" s="1">
        <v>44405.114432870374</v>
      </c>
      <c r="D4423">
        <v>0.74911659955978405</v>
      </c>
      <c r="E4423">
        <v>0</v>
      </c>
      <c r="F4423">
        <v>5</v>
      </c>
      <c r="G4423" t="s">
        <v>43</v>
      </c>
      <c r="H4423" t="s">
        <v>33</v>
      </c>
      <c r="I4423">
        <f>tbl_Fact[[#This Row],[Duration]] / 60</f>
        <v>1.2485276659329735E-2</v>
      </c>
      <c r="J4423">
        <f>IF(OR(G4423="Run Time", G4423="CC (Changeover Cleaning)"), I4423, 0)</f>
        <v>1.2485276659329735E-2</v>
      </c>
      <c r="K4423">
        <f>IF(G4423&lt;&gt;"PM (Maintenance)", I4423, 0)</f>
        <v>1.2485276659329735E-2</v>
      </c>
      <c r="L4423" s="5">
        <f>MAX(tbl_Fact[[#This Row],[TotalBiscuitsMade]],tbl_Fact[[#This Row],[GoodMadeBiscuits]])</f>
        <v>5</v>
      </c>
      <c r="M4423" s="5">
        <f>IF(tbl_Fact[[#This Row],[Operating_Hours]]&gt;0,tbl_Fact[[#This Row],[Operating_Hours]]*51840,0)</f>
        <v>647.23674201965343</v>
      </c>
    </row>
    <row r="4424" spans="1:13" hidden="1" x14ac:dyDescent="0.2">
      <c r="A4424" t="s">
        <v>14</v>
      </c>
      <c r="B4424" s="1">
        <v>44405.114432870374</v>
      </c>
      <c r="C4424" s="1">
        <v>44405.117638888885</v>
      </c>
      <c r="D4424">
        <v>4.6252164840698198</v>
      </c>
      <c r="E4424">
        <v>0</v>
      </c>
      <c r="F4424">
        <v>308</v>
      </c>
      <c r="G4424" t="s">
        <v>44</v>
      </c>
      <c r="H4424" t="s">
        <v>33</v>
      </c>
      <c r="I4424">
        <f>tbl_Fact[[#This Row],[Duration]] / 60</f>
        <v>7.7086941401163664E-2</v>
      </c>
      <c r="J4424">
        <f>IF(OR(G4424="Run Time", G4424="CC (Changeover Cleaning)"), I4424, 0)</f>
        <v>0</v>
      </c>
      <c r="K4424">
        <f>IF(G4424&lt;&gt;"PM (Maintenance)", I4424, 0)</f>
        <v>7.7086941401163664E-2</v>
      </c>
      <c r="L4424" s="5">
        <f>MAX(tbl_Fact[[#This Row],[TotalBiscuitsMade]],tbl_Fact[[#This Row],[GoodMadeBiscuits]])</f>
        <v>308</v>
      </c>
      <c r="M4424" s="5">
        <f>IF(tbl_Fact[[#This Row],[Operating_Hours]]&gt;0,tbl_Fact[[#This Row],[Operating_Hours]]*51840,0)</f>
        <v>0</v>
      </c>
    </row>
    <row r="4425" spans="1:13" hidden="1" x14ac:dyDescent="0.2">
      <c r="A4425" t="s">
        <v>12</v>
      </c>
      <c r="B4425" s="1">
        <v>44405.11451388889</v>
      </c>
      <c r="C4425" s="1">
        <v>44405.117638888885</v>
      </c>
      <c r="D4425">
        <v>4.5046668052673304</v>
      </c>
      <c r="E4425">
        <v>132031</v>
      </c>
      <c r="F4425">
        <v>105</v>
      </c>
      <c r="G4425" t="s">
        <v>44</v>
      </c>
      <c r="H4425" t="s">
        <v>33</v>
      </c>
      <c r="I4425">
        <f>tbl_Fact[[#This Row],[Duration]] / 60</f>
        <v>7.5077780087788842E-2</v>
      </c>
      <c r="J4425">
        <f>IF(OR(G4425="Run Time", G4425="CC (Changeover Cleaning)"), I4425, 0)</f>
        <v>0</v>
      </c>
      <c r="K4425">
        <f>IF(G4425&lt;&gt;"PM (Maintenance)", I4425, 0)</f>
        <v>7.5077780087788842E-2</v>
      </c>
      <c r="L4425" s="5">
        <f>MAX(tbl_Fact[[#This Row],[TotalBiscuitsMade]],tbl_Fact[[#This Row],[GoodMadeBiscuits]])</f>
        <v>132031</v>
      </c>
      <c r="M4425" s="5">
        <f>IF(tbl_Fact[[#This Row],[Operating_Hours]]&gt;0,tbl_Fact[[#This Row],[Operating_Hours]]*51840,0)</f>
        <v>0</v>
      </c>
    </row>
    <row r="4426" spans="1:13" hidden="1" x14ac:dyDescent="0.2">
      <c r="A4426" t="s">
        <v>11</v>
      </c>
      <c r="B4426" s="1">
        <v>44405.117002314815</v>
      </c>
      <c r="C4426" s="1">
        <v>44405.117534722223</v>
      </c>
      <c r="D4426">
        <v>0.76668334007263195</v>
      </c>
      <c r="E4426">
        <v>0</v>
      </c>
      <c r="F4426">
        <v>150</v>
      </c>
      <c r="G4426" t="s">
        <v>43</v>
      </c>
      <c r="H4426" t="s">
        <v>3</v>
      </c>
      <c r="I4426">
        <f>tbl_Fact[[#This Row],[Duration]] / 60</f>
        <v>1.27780556678772E-2</v>
      </c>
      <c r="J4426">
        <f>IF(OR(G4426="Run Time", G4426="CC (Changeover Cleaning)"), I4426, 0)</f>
        <v>1.27780556678772E-2</v>
      </c>
      <c r="K4426">
        <f>IF(G4426&lt;&gt;"PM (Maintenance)", I4426, 0)</f>
        <v>1.27780556678772E-2</v>
      </c>
      <c r="L4426" s="5">
        <f>MAX(tbl_Fact[[#This Row],[TotalBiscuitsMade]],tbl_Fact[[#This Row],[GoodMadeBiscuits]])</f>
        <v>150</v>
      </c>
      <c r="M4426" s="5">
        <f>IF(tbl_Fact[[#This Row],[Operating_Hours]]&gt;0,tbl_Fact[[#This Row],[Operating_Hours]]*51840,0)</f>
        <v>662.41440582275402</v>
      </c>
    </row>
    <row r="4427" spans="1:13" hidden="1" x14ac:dyDescent="0.2">
      <c r="A4427" t="s">
        <v>11</v>
      </c>
      <c r="B4427" s="1">
        <v>44405.117534722223</v>
      </c>
      <c r="C4427" s="1">
        <v>44405.120011574072</v>
      </c>
      <c r="D4427">
        <v>3.55886673927307</v>
      </c>
      <c r="E4427">
        <v>0</v>
      </c>
      <c r="F4427">
        <v>176</v>
      </c>
      <c r="G4427" t="s">
        <v>44</v>
      </c>
      <c r="H4427" t="s">
        <v>3</v>
      </c>
      <c r="I4427">
        <f>tbl_Fact[[#This Row],[Duration]] / 60</f>
        <v>5.9314445654551164E-2</v>
      </c>
      <c r="J4427">
        <f>IF(OR(G4427="Run Time", G4427="CC (Changeover Cleaning)"), I4427, 0)</f>
        <v>0</v>
      </c>
      <c r="K4427">
        <f>IF(G4427&lt;&gt;"PM (Maintenance)", I4427, 0)</f>
        <v>5.9314445654551164E-2</v>
      </c>
      <c r="L4427" s="5">
        <f>MAX(tbl_Fact[[#This Row],[TotalBiscuitsMade]],tbl_Fact[[#This Row],[GoodMadeBiscuits]])</f>
        <v>176</v>
      </c>
      <c r="M4427" s="5">
        <f>IF(tbl_Fact[[#This Row],[Operating_Hours]]&gt;0,tbl_Fact[[#This Row],[Operating_Hours]]*51840,0)</f>
        <v>0</v>
      </c>
    </row>
    <row r="4428" spans="1:13" hidden="1" x14ac:dyDescent="0.2">
      <c r="A4428" t="s">
        <v>14</v>
      </c>
      <c r="B4428" s="1">
        <v>44405.117638888885</v>
      </c>
      <c r="C4428" s="1">
        <v>44405.11818287037</v>
      </c>
      <c r="D4428">
        <v>0.78011661767959595</v>
      </c>
      <c r="E4428">
        <v>0</v>
      </c>
      <c r="F4428">
        <v>53</v>
      </c>
      <c r="G4428" t="s">
        <v>43</v>
      </c>
      <c r="H4428" t="s">
        <v>33</v>
      </c>
      <c r="I4428">
        <f>tbl_Fact[[#This Row],[Duration]] / 60</f>
        <v>1.3001943627993265E-2</v>
      </c>
      <c r="J4428">
        <f>IF(OR(G4428="Run Time", G4428="CC (Changeover Cleaning)"), I4428, 0)</f>
        <v>1.3001943627993265E-2</v>
      </c>
      <c r="K4428">
        <f>IF(G4428&lt;&gt;"PM (Maintenance)", I4428, 0)</f>
        <v>1.3001943627993265E-2</v>
      </c>
      <c r="L4428" s="5">
        <f>MAX(tbl_Fact[[#This Row],[TotalBiscuitsMade]],tbl_Fact[[#This Row],[GoodMadeBiscuits]])</f>
        <v>53</v>
      </c>
      <c r="M4428" s="5">
        <f>IF(tbl_Fact[[#This Row],[Operating_Hours]]&gt;0,tbl_Fact[[#This Row],[Operating_Hours]]*51840,0)</f>
        <v>674.0207576751709</v>
      </c>
    </row>
    <row r="4429" spans="1:13" hidden="1" x14ac:dyDescent="0.2">
      <c r="A4429" t="s">
        <v>12</v>
      </c>
      <c r="B4429" s="1">
        <v>44405.117638888885</v>
      </c>
      <c r="C4429" s="1">
        <v>44405.118518518517</v>
      </c>
      <c r="D4429">
        <v>1.2702833414077801</v>
      </c>
      <c r="E4429">
        <v>131785</v>
      </c>
      <c r="F4429">
        <v>351</v>
      </c>
      <c r="G4429" t="s">
        <v>43</v>
      </c>
      <c r="H4429" t="s">
        <v>33</v>
      </c>
      <c r="I4429">
        <f>tbl_Fact[[#This Row],[Duration]] / 60</f>
        <v>2.1171389023463001E-2</v>
      </c>
      <c r="J4429">
        <f>IF(OR(G4429="Run Time", G4429="CC (Changeover Cleaning)"), I4429, 0)</f>
        <v>2.1171389023463001E-2</v>
      </c>
      <c r="K4429">
        <f>IF(G4429&lt;&gt;"PM (Maintenance)", I4429, 0)</f>
        <v>2.1171389023463001E-2</v>
      </c>
      <c r="L4429" s="5">
        <f>MAX(tbl_Fact[[#This Row],[TotalBiscuitsMade]],tbl_Fact[[#This Row],[GoodMadeBiscuits]])</f>
        <v>131785</v>
      </c>
      <c r="M4429" s="5">
        <f>IF(tbl_Fact[[#This Row],[Operating_Hours]]&gt;0,tbl_Fact[[#This Row],[Operating_Hours]]*51840,0)</f>
        <v>1097.524806976322</v>
      </c>
    </row>
    <row r="4430" spans="1:13" hidden="1" x14ac:dyDescent="0.2">
      <c r="A4430" t="s">
        <v>5</v>
      </c>
      <c r="B4430" s="1">
        <v>44405.117962962962</v>
      </c>
      <c r="C4430" s="1">
        <v>44405.134918981479</v>
      </c>
      <c r="D4430">
        <v>24.4166660308838</v>
      </c>
      <c r="E4430">
        <v>150066</v>
      </c>
      <c r="F4430">
        <v>150509</v>
      </c>
      <c r="G4430" t="s">
        <v>44</v>
      </c>
      <c r="H4430" t="s">
        <v>3</v>
      </c>
      <c r="I4430">
        <f>tbl_Fact[[#This Row],[Duration]] / 60</f>
        <v>0.40694443384806334</v>
      </c>
      <c r="J4430">
        <f>IF(OR(G4430="Run Time", G4430="CC (Changeover Cleaning)"), I4430, 0)</f>
        <v>0</v>
      </c>
      <c r="K4430">
        <f>IF(G4430&lt;&gt;"PM (Maintenance)", I4430, 0)</f>
        <v>0.40694443384806334</v>
      </c>
      <c r="L4430" s="5">
        <f>MAX(tbl_Fact[[#This Row],[TotalBiscuitsMade]],tbl_Fact[[#This Row],[GoodMadeBiscuits]])</f>
        <v>150509</v>
      </c>
      <c r="M4430" s="5">
        <f>IF(tbl_Fact[[#This Row],[Operating_Hours]]&gt;0,tbl_Fact[[#This Row],[Operating_Hours]]*51840,0)</f>
        <v>0</v>
      </c>
    </row>
    <row r="4431" spans="1:13" hidden="1" x14ac:dyDescent="0.2">
      <c r="A4431" t="s">
        <v>14</v>
      </c>
      <c r="B4431" s="1">
        <v>44405.11818287037</v>
      </c>
      <c r="C4431" s="1">
        <v>44405.121493055558</v>
      </c>
      <c r="D4431">
        <v>4.7708334922790501</v>
      </c>
      <c r="E4431">
        <v>0</v>
      </c>
      <c r="F4431">
        <v>189</v>
      </c>
      <c r="G4431" t="s">
        <v>44</v>
      </c>
      <c r="H4431" t="s">
        <v>33</v>
      </c>
      <c r="I4431">
        <f>tbl_Fact[[#This Row],[Duration]] / 60</f>
        <v>7.9513891537984174E-2</v>
      </c>
      <c r="J4431">
        <f>IF(OR(G4431="Run Time", G4431="CC (Changeover Cleaning)"), I4431, 0)</f>
        <v>0</v>
      </c>
      <c r="K4431">
        <f>IF(G4431&lt;&gt;"PM (Maintenance)", I4431, 0)</f>
        <v>7.9513891537984174E-2</v>
      </c>
      <c r="L4431" s="5">
        <f>MAX(tbl_Fact[[#This Row],[TotalBiscuitsMade]],tbl_Fact[[#This Row],[GoodMadeBiscuits]])</f>
        <v>189</v>
      </c>
      <c r="M4431" s="5">
        <f>IF(tbl_Fact[[#This Row],[Operating_Hours]]&gt;0,tbl_Fact[[#This Row],[Operating_Hours]]*51840,0)</f>
        <v>0</v>
      </c>
    </row>
    <row r="4432" spans="1:13" hidden="1" x14ac:dyDescent="0.2">
      <c r="A4432" t="s">
        <v>12</v>
      </c>
      <c r="B4432" s="1">
        <v>44405.118518518517</v>
      </c>
      <c r="C4432" s="1">
        <v>44405.121493055558</v>
      </c>
      <c r="D4432">
        <v>4.2806668281555202</v>
      </c>
      <c r="E4432">
        <v>135429</v>
      </c>
      <c r="F4432">
        <v>195</v>
      </c>
      <c r="G4432" t="s">
        <v>44</v>
      </c>
      <c r="H4432" t="s">
        <v>33</v>
      </c>
      <c r="I4432">
        <f>tbl_Fact[[#This Row],[Duration]] / 60</f>
        <v>7.1344447135925332E-2</v>
      </c>
      <c r="J4432">
        <f>IF(OR(G4432="Run Time", G4432="CC (Changeover Cleaning)"), I4432, 0)</f>
        <v>0</v>
      </c>
      <c r="K4432">
        <f>IF(G4432&lt;&gt;"PM (Maintenance)", I4432, 0)</f>
        <v>7.1344447135925332E-2</v>
      </c>
      <c r="L4432" s="5">
        <f>MAX(tbl_Fact[[#This Row],[TotalBiscuitsMade]],tbl_Fact[[#This Row],[GoodMadeBiscuits]])</f>
        <v>135429</v>
      </c>
      <c r="M4432" s="5">
        <f>IF(tbl_Fact[[#This Row],[Operating_Hours]]&gt;0,tbl_Fact[[#This Row],[Operating_Hours]]*51840,0)</f>
        <v>0</v>
      </c>
    </row>
    <row r="4433" spans="1:13" hidden="1" x14ac:dyDescent="0.2">
      <c r="A4433" t="s">
        <v>11</v>
      </c>
      <c r="B4433" s="1">
        <v>44405.120011574072</v>
      </c>
      <c r="C4433" s="1">
        <v>44405.122858796298</v>
      </c>
      <c r="D4433">
        <v>4.0997834205627397</v>
      </c>
      <c r="E4433">
        <v>0</v>
      </c>
      <c r="F4433">
        <v>190</v>
      </c>
      <c r="G4433" t="s">
        <v>43</v>
      </c>
      <c r="H4433" t="s">
        <v>3</v>
      </c>
      <c r="I4433">
        <f>tbl_Fact[[#This Row],[Duration]] / 60</f>
        <v>6.8329723676045659E-2</v>
      </c>
      <c r="J4433">
        <f>IF(OR(G4433="Run Time", G4433="CC (Changeover Cleaning)"), I4433, 0)</f>
        <v>6.8329723676045659E-2</v>
      </c>
      <c r="K4433">
        <f>IF(G4433&lt;&gt;"PM (Maintenance)", I4433, 0)</f>
        <v>6.8329723676045659E-2</v>
      </c>
      <c r="L4433" s="5">
        <f>MAX(tbl_Fact[[#This Row],[TotalBiscuitsMade]],tbl_Fact[[#This Row],[GoodMadeBiscuits]])</f>
        <v>190</v>
      </c>
      <c r="M4433" s="5">
        <f>IF(tbl_Fact[[#This Row],[Operating_Hours]]&gt;0,tbl_Fact[[#This Row],[Operating_Hours]]*51840,0)</f>
        <v>3542.2128753662068</v>
      </c>
    </row>
    <row r="4434" spans="1:13" hidden="1" x14ac:dyDescent="0.2">
      <c r="A4434" t="s">
        <v>14</v>
      </c>
      <c r="B4434" s="1">
        <v>44405.121493055558</v>
      </c>
      <c r="C4434" s="1">
        <v>44405.122094907405</v>
      </c>
      <c r="D4434">
        <v>0.86033332347869895</v>
      </c>
      <c r="E4434">
        <v>0</v>
      </c>
      <c r="F4434">
        <v>60</v>
      </c>
      <c r="G4434" t="s">
        <v>43</v>
      </c>
      <c r="H4434" t="s">
        <v>33</v>
      </c>
      <c r="I4434">
        <f>tbl_Fact[[#This Row],[Duration]] / 60</f>
        <v>1.4338888724644982E-2</v>
      </c>
      <c r="J4434">
        <f>IF(OR(G4434="Run Time", G4434="CC (Changeover Cleaning)"), I4434, 0)</f>
        <v>1.4338888724644982E-2</v>
      </c>
      <c r="K4434">
        <f>IF(G4434&lt;&gt;"PM (Maintenance)", I4434, 0)</f>
        <v>1.4338888724644982E-2</v>
      </c>
      <c r="L4434" s="5">
        <f>MAX(tbl_Fact[[#This Row],[TotalBiscuitsMade]],tbl_Fact[[#This Row],[GoodMadeBiscuits]])</f>
        <v>60</v>
      </c>
      <c r="M4434" s="5">
        <f>IF(tbl_Fact[[#This Row],[Operating_Hours]]&gt;0,tbl_Fact[[#This Row],[Operating_Hours]]*51840,0)</f>
        <v>743.32799148559593</v>
      </c>
    </row>
    <row r="4435" spans="1:13" hidden="1" x14ac:dyDescent="0.2">
      <c r="A4435" t="s">
        <v>12</v>
      </c>
      <c r="B4435" s="1">
        <v>44405.121493055558</v>
      </c>
      <c r="C4435" s="1">
        <v>44405.122175925928</v>
      </c>
      <c r="D4435">
        <v>0.97911661863327004</v>
      </c>
      <c r="E4435">
        <v>135674</v>
      </c>
      <c r="F4435">
        <v>459</v>
      </c>
      <c r="G4435" t="s">
        <v>43</v>
      </c>
      <c r="H4435" t="s">
        <v>33</v>
      </c>
      <c r="I4435">
        <f>tbl_Fact[[#This Row],[Duration]] / 60</f>
        <v>1.63186103105545E-2</v>
      </c>
      <c r="J4435">
        <f>IF(OR(G4435="Run Time", G4435="CC (Changeover Cleaning)"), I4435, 0)</f>
        <v>1.63186103105545E-2</v>
      </c>
      <c r="K4435">
        <f>IF(G4435&lt;&gt;"PM (Maintenance)", I4435, 0)</f>
        <v>1.63186103105545E-2</v>
      </c>
      <c r="L4435" s="5">
        <f>MAX(tbl_Fact[[#This Row],[TotalBiscuitsMade]],tbl_Fact[[#This Row],[GoodMadeBiscuits]])</f>
        <v>135674</v>
      </c>
      <c r="M4435" s="5">
        <f>IF(tbl_Fact[[#This Row],[Operating_Hours]]&gt;0,tbl_Fact[[#This Row],[Operating_Hours]]*51840,0)</f>
        <v>845.95675849914528</v>
      </c>
    </row>
    <row r="4436" spans="1:13" hidden="1" x14ac:dyDescent="0.2">
      <c r="A4436" t="s">
        <v>14</v>
      </c>
      <c r="B4436" s="1">
        <v>44405.122094907405</v>
      </c>
      <c r="C4436" s="1">
        <v>44405.126817129632</v>
      </c>
      <c r="D4436">
        <v>6.8097167015075701</v>
      </c>
      <c r="E4436">
        <v>0</v>
      </c>
      <c r="F4436">
        <v>440</v>
      </c>
      <c r="G4436" t="s">
        <v>44</v>
      </c>
      <c r="H4436" t="s">
        <v>33</v>
      </c>
      <c r="I4436">
        <f>tbl_Fact[[#This Row],[Duration]] / 60</f>
        <v>0.1134952783584595</v>
      </c>
      <c r="J4436">
        <f>IF(OR(G4436="Run Time", G4436="CC (Changeover Cleaning)"), I4436, 0)</f>
        <v>0</v>
      </c>
      <c r="K4436">
        <f>IF(G4436&lt;&gt;"PM (Maintenance)", I4436, 0)</f>
        <v>0.1134952783584595</v>
      </c>
      <c r="L4436" s="5">
        <f>MAX(tbl_Fact[[#This Row],[TotalBiscuitsMade]],tbl_Fact[[#This Row],[GoodMadeBiscuits]])</f>
        <v>440</v>
      </c>
      <c r="M4436" s="5">
        <f>IF(tbl_Fact[[#This Row],[Operating_Hours]]&gt;0,tbl_Fact[[#This Row],[Operating_Hours]]*51840,0)</f>
        <v>0</v>
      </c>
    </row>
    <row r="4437" spans="1:13" hidden="1" x14ac:dyDescent="0.2">
      <c r="A4437" t="s">
        <v>12</v>
      </c>
      <c r="B4437" s="1">
        <v>44405.122175925928</v>
      </c>
      <c r="C4437" s="1">
        <v>44405.123287037037</v>
      </c>
      <c r="D4437">
        <v>1.5950499773025499</v>
      </c>
      <c r="E4437">
        <v>136901</v>
      </c>
      <c r="F4437">
        <v>444</v>
      </c>
      <c r="G4437" t="s">
        <v>44</v>
      </c>
      <c r="H4437" t="s">
        <v>33</v>
      </c>
      <c r="I4437">
        <f>tbl_Fact[[#This Row],[Duration]] / 60</f>
        <v>2.6584166288375833E-2</v>
      </c>
      <c r="J4437">
        <f>IF(OR(G4437="Run Time", G4437="CC (Changeover Cleaning)"), I4437, 0)</f>
        <v>0</v>
      </c>
      <c r="K4437">
        <f>IF(G4437&lt;&gt;"PM (Maintenance)", I4437, 0)</f>
        <v>2.6584166288375833E-2</v>
      </c>
      <c r="L4437" s="5">
        <f>MAX(tbl_Fact[[#This Row],[TotalBiscuitsMade]],tbl_Fact[[#This Row],[GoodMadeBiscuits]])</f>
        <v>136901</v>
      </c>
      <c r="M4437" s="5">
        <f>IF(tbl_Fact[[#This Row],[Operating_Hours]]&gt;0,tbl_Fact[[#This Row],[Operating_Hours]]*51840,0)</f>
        <v>0</v>
      </c>
    </row>
    <row r="4438" spans="1:13" hidden="1" x14ac:dyDescent="0.2">
      <c r="A4438" t="s">
        <v>11</v>
      </c>
      <c r="B4438" s="1">
        <v>44405.122858796298</v>
      </c>
      <c r="C4438" s="1">
        <v>44405.128263888888</v>
      </c>
      <c r="D4438">
        <v>7.7932333946228001</v>
      </c>
      <c r="E4438">
        <v>0</v>
      </c>
      <c r="F4438">
        <v>205</v>
      </c>
      <c r="G4438" t="s">
        <v>44</v>
      </c>
      <c r="H4438" t="s">
        <v>3</v>
      </c>
      <c r="I4438">
        <f>tbl_Fact[[#This Row],[Duration]] / 60</f>
        <v>0.12988722324371332</v>
      </c>
      <c r="J4438">
        <f>IF(OR(G4438="Run Time", G4438="CC (Changeover Cleaning)"), I4438, 0)</f>
        <v>0</v>
      </c>
      <c r="K4438">
        <f>IF(G4438&lt;&gt;"PM (Maintenance)", I4438, 0)</f>
        <v>0.12988722324371332</v>
      </c>
      <c r="L4438" s="5">
        <f>MAX(tbl_Fact[[#This Row],[TotalBiscuitsMade]],tbl_Fact[[#This Row],[GoodMadeBiscuits]])</f>
        <v>205</v>
      </c>
      <c r="M4438" s="5">
        <f>IF(tbl_Fact[[#This Row],[Operating_Hours]]&gt;0,tbl_Fact[[#This Row],[Operating_Hours]]*51840,0)</f>
        <v>0</v>
      </c>
    </row>
    <row r="4439" spans="1:13" hidden="1" x14ac:dyDescent="0.2">
      <c r="A4439" t="s">
        <v>12</v>
      </c>
      <c r="B4439" s="1">
        <v>44405.123287037037</v>
      </c>
      <c r="C4439" s="1">
        <v>44405.1247337963</v>
      </c>
      <c r="D4439">
        <v>2.0912165641784699</v>
      </c>
      <c r="E4439">
        <v>136880</v>
      </c>
      <c r="F4439">
        <v>231</v>
      </c>
      <c r="G4439" t="s">
        <v>43</v>
      </c>
      <c r="H4439" t="s">
        <v>33</v>
      </c>
      <c r="I4439">
        <f>tbl_Fact[[#This Row],[Duration]] / 60</f>
        <v>3.4853609402974502E-2</v>
      </c>
      <c r="J4439">
        <f>IF(OR(G4439="Run Time", G4439="CC (Changeover Cleaning)"), I4439, 0)</f>
        <v>3.4853609402974502E-2</v>
      </c>
      <c r="K4439">
        <f>IF(G4439&lt;&gt;"PM (Maintenance)", I4439, 0)</f>
        <v>3.4853609402974502E-2</v>
      </c>
      <c r="L4439" s="5">
        <f>MAX(tbl_Fact[[#This Row],[TotalBiscuitsMade]],tbl_Fact[[#This Row],[GoodMadeBiscuits]])</f>
        <v>136880</v>
      </c>
      <c r="M4439" s="5">
        <f>IF(tbl_Fact[[#This Row],[Operating_Hours]]&gt;0,tbl_Fact[[#This Row],[Operating_Hours]]*51840,0)</f>
        <v>1806.8111114501983</v>
      </c>
    </row>
    <row r="4440" spans="1:13" hidden="1" x14ac:dyDescent="0.2">
      <c r="A4440" t="s">
        <v>12</v>
      </c>
      <c r="B4440" s="1">
        <v>44405.1247337963</v>
      </c>
      <c r="C4440" s="1">
        <v>44405.125439814816</v>
      </c>
      <c r="D4440">
        <v>1.0191665887832599</v>
      </c>
      <c r="E4440">
        <v>137368</v>
      </c>
      <c r="F4440">
        <v>22</v>
      </c>
      <c r="G4440" t="s">
        <v>44</v>
      </c>
      <c r="H4440" t="s">
        <v>33</v>
      </c>
      <c r="I4440">
        <f>tbl_Fact[[#This Row],[Duration]] / 60</f>
        <v>1.6986109813054331E-2</v>
      </c>
      <c r="J4440">
        <f>IF(OR(G4440="Run Time", G4440="CC (Changeover Cleaning)"), I4440, 0)</f>
        <v>0</v>
      </c>
      <c r="K4440">
        <f>IF(G4440&lt;&gt;"PM (Maintenance)", I4440, 0)</f>
        <v>1.6986109813054331E-2</v>
      </c>
      <c r="L4440" s="5">
        <f>MAX(tbl_Fact[[#This Row],[TotalBiscuitsMade]],tbl_Fact[[#This Row],[GoodMadeBiscuits]])</f>
        <v>137368</v>
      </c>
      <c r="M4440" s="5">
        <f>IF(tbl_Fact[[#This Row],[Operating_Hours]]&gt;0,tbl_Fact[[#This Row],[Operating_Hours]]*51840,0)</f>
        <v>0</v>
      </c>
    </row>
    <row r="4441" spans="1:13" hidden="1" x14ac:dyDescent="0.2">
      <c r="A4441" t="s">
        <v>12</v>
      </c>
      <c r="B4441" s="1">
        <v>44405.125439814816</v>
      </c>
      <c r="C4441" s="1">
        <v>44405.126018518517</v>
      </c>
      <c r="D4441">
        <v>0.83061659336090099</v>
      </c>
      <c r="E4441">
        <v>137550</v>
      </c>
      <c r="F4441">
        <v>1</v>
      </c>
      <c r="G4441" t="s">
        <v>43</v>
      </c>
      <c r="H4441" t="s">
        <v>33</v>
      </c>
      <c r="I4441">
        <f>tbl_Fact[[#This Row],[Duration]] / 60</f>
        <v>1.384360988934835E-2</v>
      </c>
      <c r="J4441">
        <f>IF(OR(G4441="Run Time", G4441="CC (Changeover Cleaning)"), I4441, 0)</f>
        <v>1.384360988934835E-2</v>
      </c>
      <c r="K4441">
        <f>IF(G4441&lt;&gt;"PM (Maintenance)", I4441, 0)</f>
        <v>1.384360988934835E-2</v>
      </c>
      <c r="L4441" s="5">
        <f>MAX(tbl_Fact[[#This Row],[TotalBiscuitsMade]],tbl_Fact[[#This Row],[GoodMadeBiscuits]])</f>
        <v>137550</v>
      </c>
      <c r="M4441" s="5">
        <f>IF(tbl_Fact[[#This Row],[Operating_Hours]]&gt;0,tbl_Fact[[#This Row],[Operating_Hours]]*51840,0)</f>
        <v>717.65273666381847</v>
      </c>
    </row>
    <row r="4442" spans="1:13" hidden="1" x14ac:dyDescent="0.2">
      <c r="A4442" t="s">
        <v>12</v>
      </c>
      <c r="B4442" s="1">
        <v>44405.126018518517</v>
      </c>
      <c r="C4442" s="1">
        <v>44405.126817129632</v>
      </c>
      <c r="D4442">
        <v>1.1548832654953001</v>
      </c>
      <c r="E4442">
        <v>138474</v>
      </c>
      <c r="F4442">
        <v>234</v>
      </c>
      <c r="G4442" t="s">
        <v>44</v>
      </c>
      <c r="H4442" t="s">
        <v>33</v>
      </c>
      <c r="I4442">
        <f>tbl_Fact[[#This Row],[Duration]] / 60</f>
        <v>1.9248054424921668E-2</v>
      </c>
      <c r="J4442">
        <f>IF(OR(G4442="Run Time", G4442="CC (Changeover Cleaning)"), I4442, 0)</f>
        <v>0</v>
      </c>
      <c r="K4442">
        <f>IF(G4442&lt;&gt;"PM (Maintenance)", I4442, 0)</f>
        <v>1.9248054424921668E-2</v>
      </c>
      <c r="L4442" s="5">
        <f>MAX(tbl_Fact[[#This Row],[TotalBiscuitsMade]],tbl_Fact[[#This Row],[GoodMadeBiscuits]])</f>
        <v>138474</v>
      </c>
      <c r="M4442" s="5">
        <f>IF(tbl_Fact[[#This Row],[Operating_Hours]]&gt;0,tbl_Fact[[#This Row],[Operating_Hours]]*51840,0)</f>
        <v>0</v>
      </c>
    </row>
    <row r="4443" spans="1:13" hidden="1" x14ac:dyDescent="0.2">
      <c r="A4443" t="s">
        <v>14</v>
      </c>
      <c r="B4443" s="1">
        <v>44405.126817129632</v>
      </c>
      <c r="C4443" s="1">
        <v>44405.12736111111</v>
      </c>
      <c r="D4443">
        <v>0.78033328056335405</v>
      </c>
      <c r="E4443">
        <v>0</v>
      </c>
      <c r="F4443">
        <v>38</v>
      </c>
      <c r="G4443" t="s">
        <v>43</v>
      </c>
      <c r="H4443" t="s">
        <v>33</v>
      </c>
      <c r="I4443">
        <f>tbl_Fact[[#This Row],[Duration]] / 60</f>
        <v>1.3005554676055901E-2</v>
      </c>
      <c r="J4443">
        <f>IF(OR(G4443="Run Time", G4443="CC (Changeover Cleaning)"), I4443, 0)</f>
        <v>1.3005554676055901E-2</v>
      </c>
      <c r="K4443">
        <f>IF(G4443&lt;&gt;"PM (Maintenance)", I4443, 0)</f>
        <v>1.3005554676055901E-2</v>
      </c>
      <c r="L4443" s="5">
        <f>MAX(tbl_Fact[[#This Row],[TotalBiscuitsMade]],tbl_Fact[[#This Row],[GoodMadeBiscuits]])</f>
        <v>38</v>
      </c>
      <c r="M4443" s="5">
        <f>IF(tbl_Fact[[#This Row],[Operating_Hours]]&gt;0,tbl_Fact[[#This Row],[Operating_Hours]]*51840,0)</f>
        <v>674.20795440673794</v>
      </c>
    </row>
    <row r="4444" spans="1:13" hidden="1" x14ac:dyDescent="0.2">
      <c r="A4444" t="s">
        <v>12</v>
      </c>
      <c r="B4444" s="1">
        <v>44405.126817129632</v>
      </c>
      <c r="C4444" s="1">
        <v>44405.127442129633</v>
      </c>
      <c r="D4444">
        <v>0.89550000429153398</v>
      </c>
      <c r="E4444">
        <v>138699</v>
      </c>
      <c r="F4444">
        <v>477</v>
      </c>
      <c r="G4444" t="s">
        <v>43</v>
      </c>
      <c r="H4444" t="s">
        <v>33</v>
      </c>
      <c r="I4444">
        <f>tbl_Fact[[#This Row],[Duration]] / 60</f>
        <v>1.4925000071525566E-2</v>
      </c>
      <c r="J4444">
        <f>IF(OR(G4444="Run Time", G4444="CC (Changeover Cleaning)"), I4444, 0)</f>
        <v>1.4925000071525566E-2</v>
      </c>
      <c r="K4444">
        <f>IF(G4444&lt;&gt;"PM (Maintenance)", I4444, 0)</f>
        <v>1.4925000071525566E-2</v>
      </c>
      <c r="L4444" s="5">
        <f>MAX(tbl_Fact[[#This Row],[TotalBiscuitsMade]],tbl_Fact[[#This Row],[GoodMadeBiscuits]])</f>
        <v>138699</v>
      </c>
      <c r="M4444" s="5">
        <f>IF(tbl_Fact[[#This Row],[Operating_Hours]]&gt;0,tbl_Fact[[#This Row],[Operating_Hours]]*51840,0)</f>
        <v>773.71200370788529</v>
      </c>
    </row>
    <row r="4445" spans="1:13" hidden="1" x14ac:dyDescent="0.2">
      <c r="A4445" t="s">
        <v>14</v>
      </c>
      <c r="B4445" s="1">
        <v>44405.12736111111</v>
      </c>
      <c r="C4445" s="1">
        <v>44405.127511574072</v>
      </c>
      <c r="D4445">
        <v>0.21906660497188599</v>
      </c>
      <c r="E4445">
        <v>0</v>
      </c>
      <c r="F4445">
        <v>72</v>
      </c>
      <c r="G4445" t="s">
        <v>44</v>
      </c>
      <c r="H4445" t="s">
        <v>33</v>
      </c>
      <c r="I4445">
        <f>tbl_Fact[[#This Row],[Duration]] / 60</f>
        <v>3.6511100828647666E-3</v>
      </c>
      <c r="J4445">
        <f>IF(OR(G4445="Run Time", G4445="CC (Changeover Cleaning)"), I4445, 0)</f>
        <v>0</v>
      </c>
      <c r="K4445">
        <f>IF(G4445&lt;&gt;"PM (Maintenance)", I4445, 0)</f>
        <v>3.6511100828647666E-3</v>
      </c>
      <c r="L4445" s="5">
        <f>MAX(tbl_Fact[[#This Row],[TotalBiscuitsMade]],tbl_Fact[[#This Row],[GoodMadeBiscuits]])</f>
        <v>72</v>
      </c>
      <c r="M4445" s="5">
        <f>IF(tbl_Fact[[#This Row],[Operating_Hours]]&gt;0,tbl_Fact[[#This Row],[Operating_Hours]]*51840,0)</f>
        <v>0</v>
      </c>
    </row>
    <row r="4446" spans="1:13" hidden="1" x14ac:dyDescent="0.2">
      <c r="A4446" t="s">
        <v>12</v>
      </c>
      <c r="B4446" s="1">
        <v>44405.127442129633</v>
      </c>
      <c r="C4446" s="1">
        <v>44405.127511574072</v>
      </c>
      <c r="D4446">
        <v>0.10390000045299499</v>
      </c>
      <c r="E4446">
        <v>138473</v>
      </c>
      <c r="F4446">
        <v>303</v>
      </c>
      <c r="G4446" t="s">
        <v>44</v>
      </c>
      <c r="H4446" t="s">
        <v>33</v>
      </c>
      <c r="I4446">
        <f>tbl_Fact[[#This Row],[Duration]] / 60</f>
        <v>1.7316666742165831E-3</v>
      </c>
      <c r="J4446">
        <f>IF(OR(G4446="Run Time", G4446="CC (Changeover Cleaning)"), I4446, 0)</f>
        <v>0</v>
      </c>
      <c r="K4446">
        <f>IF(G4446&lt;&gt;"PM (Maintenance)", I4446, 0)</f>
        <v>1.7316666742165831E-3</v>
      </c>
      <c r="L4446" s="5">
        <f>MAX(tbl_Fact[[#This Row],[TotalBiscuitsMade]],tbl_Fact[[#This Row],[GoodMadeBiscuits]])</f>
        <v>138473</v>
      </c>
      <c r="M4446" s="5">
        <f>IF(tbl_Fact[[#This Row],[Operating_Hours]]&gt;0,tbl_Fact[[#This Row],[Operating_Hours]]*51840,0)</f>
        <v>0</v>
      </c>
    </row>
    <row r="4447" spans="1:13" hidden="1" x14ac:dyDescent="0.2">
      <c r="A4447" t="s">
        <v>14</v>
      </c>
      <c r="B4447" s="1">
        <v>44405.127511574072</v>
      </c>
      <c r="C4447" s="1">
        <v>44405.127569444441</v>
      </c>
      <c r="D4447">
        <v>7.5766600668430301E-2</v>
      </c>
      <c r="E4447">
        <v>0</v>
      </c>
      <c r="F4447">
        <v>428</v>
      </c>
      <c r="G4447" t="s">
        <v>43</v>
      </c>
      <c r="H4447" t="s">
        <v>33</v>
      </c>
      <c r="I4447">
        <f>tbl_Fact[[#This Row],[Duration]] / 60</f>
        <v>1.2627766778071717E-3</v>
      </c>
      <c r="J4447">
        <f>IF(OR(G4447="Run Time", G4447="CC (Changeover Cleaning)"), I4447, 0)</f>
        <v>1.2627766778071717E-3</v>
      </c>
      <c r="K4447">
        <f>IF(G4447&lt;&gt;"PM (Maintenance)", I4447, 0)</f>
        <v>1.2627766778071717E-3</v>
      </c>
      <c r="L4447" s="5">
        <f>MAX(tbl_Fact[[#This Row],[TotalBiscuitsMade]],tbl_Fact[[#This Row],[GoodMadeBiscuits]])</f>
        <v>428</v>
      </c>
      <c r="M4447" s="5">
        <f>IF(tbl_Fact[[#This Row],[Operating_Hours]]&gt;0,tbl_Fact[[#This Row],[Operating_Hours]]*51840,0)</f>
        <v>65.462342977523775</v>
      </c>
    </row>
    <row r="4448" spans="1:13" hidden="1" x14ac:dyDescent="0.2">
      <c r="A4448" t="s">
        <v>12</v>
      </c>
      <c r="B4448" s="1">
        <v>44405.127511574072</v>
      </c>
      <c r="C4448" s="1">
        <v>44405.131122685183</v>
      </c>
      <c r="D4448">
        <v>5.19126653671265</v>
      </c>
      <c r="E4448">
        <v>138665</v>
      </c>
      <c r="F4448">
        <v>59</v>
      </c>
      <c r="G4448" t="s">
        <v>43</v>
      </c>
      <c r="H4448" t="s">
        <v>33</v>
      </c>
      <c r="I4448">
        <f>tbl_Fact[[#This Row],[Duration]] / 60</f>
        <v>8.652110894521084E-2</v>
      </c>
      <c r="J4448">
        <f>IF(OR(G4448="Run Time", G4448="CC (Changeover Cleaning)"), I4448, 0)</f>
        <v>8.652110894521084E-2</v>
      </c>
      <c r="K4448">
        <f>IF(G4448&lt;&gt;"PM (Maintenance)", I4448, 0)</f>
        <v>8.652110894521084E-2</v>
      </c>
      <c r="L4448" s="5">
        <f>MAX(tbl_Fact[[#This Row],[TotalBiscuitsMade]],tbl_Fact[[#This Row],[GoodMadeBiscuits]])</f>
        <v>138665</v>
      </c>
      <c r="M4448" s="5">
        <f>IF(tbl_Fact[[#This Row],[Operating_Hours]]&gt;0,tbl_Fact[[#This Row],[Operating_Hours]]*51840,0)</f>
        <v>4485.2542877197302</v>
      </c>
    </row>
    <row r="4449" spans="1:13" hidden="1" x14ac:dyDescent="0.2">
      <c r="A4449" t="s">
        <v>14</v>
      </c>
      <c r="B4449" s="1">
        <v>44405.127569444441</v>
      </c>
      <c r="C4449" s="1">
        <v>44405.134826388887</v>
      </c>
      <c r="D4449">
        <v>10.445783615112299</v>
      </c>
      <c r="E4449">
        <v>0</v>
      </c>
      <c r="F4449">
        <v>486</v>
      </c>
      <c r="G4449" t="s">
        <v>44</v>
      </c>
      <c r="H4449" t="s">
        <v>33</v>
      </c>
      <c r="I4449">
        <f>tbl_Fact[[#This Row],[Duration]] / 60</f>
        <v>0.17409639358520498</v>
      </c>
      <c r="J4449">
        <f>IF(OR(G4449="Run Time", G4449="CC (Changeover Cleaning)"), I4449, 0)</f>
        <v>0</v>
      </c>
      <c r="K4449">
        <f>IF(G4449&lt;&gt;"PM (Maintenance)", I4449, 0)</f>
        <v>0.17409639358520498</v>
      </c>
      <c r="L4449" s="5">
        <f>MAX(tbl_Fact[[#This Row],[TotalBiscuitsMade]],tbl_Fact[[#This Row],[GoodMadeBiscuits]])</f>
        <v>486</v>
      </c>
      <c r="M4449" s="5">
        <f>IF(tbl_Fact[[#This Row],[Operating_Hours]]&gt;0,tbl_Fact[[#This Row],[Operating_Hours]]*51840,0)</f>
        <v>0</v>
      </c>
    </row>
    <row r="4450" spans="1:13" hidden="1" x14ac:dyDescent="0.2">
      <c r="A4450" t="s">
        <v>11</v>
      </c>
      <c r="B4450" s="1">
        <v>44405.128263888888</v>
      </c>
      <c r="C4450" s="1">
        <v>44405.12841435185</v>
      </c>
      <c r="D4450">
        <v>0.21521666646003701</v>
      </c>
      <c r="E4450">
        <v>0</v>
      </c>
      <c r="F4450">
        <v>85</v>
      </c>
      <c r="G4450" t="s">
        <v>43</v>
      </c>
      <c r="H4450" t="s">
        <v>3</v>
      </c>
      <c r="I4450">
        <f>tbl_Fact[[#This Row],[Duration]] / 60</f>
        <v>3.586944441000617E-3</v>
      </c>
      <c r="J4450">
        <f>IF(OR(G4450="Run Time", G4450="CC (Changeover Cleaning)"), I4450, 0)</f>
        <v>3.586944441000617E-3</v>
      </c>
      <c r="K4450">
        <f>IF(G4450&lt;&gt;"PM (Maintenance)", I4450, 0)</f>
        <v>3.586944441000617E-3</v>
      </c>
      <c r="L4450" s="5">
        <f>MAX(tbl_Fact[[#This Row],[TotalBiscuitsMade]],tbl_Fact[[#This Row],[GoodMadeBiscuits]])</f>
        <v>85</v>
      </c>
      <c r="M4450" s="5">
        <f>IF(tbl_Fact[[#This Row],[Operating_Hours]]&gt;0,tbl_Fact[[#This Row],[Operating_Hours]]*51840,0)</f>
        <v>185.947199821472</v>
      </c>
    </row>
    <row r="4451" spans="1:13" hidden="1" x14ac:dyDescent="0.2">
      <c r="A4451" t="s">
        <v>11</v>
      </c>
      <c r="B4451" s="1">
        <v>44405.12841435185</v>
      </c>
      <c r="C4451" s="1">
        <v>44405.200914351852</v>
      </c>
      <c r="D4451">
        <v>104.40194702148401</v>
      </c>
      <c r="E4451">
        <v>0</v>
      </c>
      <c r="F4451">
        <v>230</v>
      </c>
      <c r="G4451" t="s">
        <v>44</v>
      </c>
      <c r="H4451" t="s">
        <v>3</v>
      </c>
      <c r="I4451">
        <f>tbl_Fact[[#This Row],[Duration]] / 60</f>
        <v>1.7400324503580669</v>
      </c>
      <c r="J4451">
        <f>IF(OR(G4451="Run Time", G4451="CC (Changeover Cleaning)"), I4451, 0)</f>
        <v>0</v>
      </c>
      <c r="K4451">
        <f>IF(G4451&lt;&gt;"PM (Maintenance)", I4451, 0)</f>
        <v>1.7400324503580669</v>
      </c>
      <c r="L4451" s="5">
        <f>MAX(tbl_Fact[[#This Row],[TotalBiscuitsMade]],tbl_Fact[[#This Row],[GoodMadeBiscuits]])</f>
        <v>230</v>
      </c>
      <c r="M4451" s="5">
        <f>IF(tbl_Fact[[#This Row],[Operating_Hours]]&gt;0,tbl_Fact[[#This Row],[Operating_Hours]]*51840,0)</f>
        <v>0</v>
      </c>
    </row>
    <row r="4452" spans="1:13" hidden="1" x14ac:dyDescent="0.2">
      <c r="A4452" t="s">
        <v>12</v>
      </c>
      <c r="B4452" s="1">
        <v>44405.131122685183</v>
      </c>
      <c r="C4452" s="1">
        <v>44405.132268518515</v>
      </c>
      <c r="D4452">
        <v>1.6499999761581401</v>
      </c>
      <c r="E4452">
        <v>140015</v>
      </c>
      <c r="F4452">
        <v>205</v>
      </c>
      <c r="G4452" t="s">
        <v>44</v>
      </c>
      <c r="H4452" t="s">
        <v>33</v>
      </c>
      <c r="I4452">
        <f>tbl_Fact[[#This Row],[Duration]] / 60</f>
        <v>2.7499999602635668E-2</v>
      </c>
      <c r="J4452">
        <f>IF(OR(G4452="Run Time", G4452="CC (Changeover Cleaning)"), I4452, 0)</f>
        <v>0</v>
      </c>
      <c r="K4452">
        <f>IF(G4452&lt;&gt;"PM (Maintenance)", I4452, 0)</f>
        <v>2.7499999602635668E-2</v>
      </c>
      <c r="L4452" s="5">
        <f>MAX(tbl_Fact[[#This Row],[TotalBiscuitsMade]],tbl_Fact[[#This Row],[GoodMadeBiscuits]])</f>
        <v>140015</v>
      </c>
      <c r="M4452" s="5">
        <f>IF(tbl_Fact[[#This Row],[Operating_Hours]]&gt;0,tbl_Fact[[#This Row],[Operating_Hours]]*51840,0)</f>
        <v>0</v>
      </c>
    </row>
    <row r="4453" spans="1:13" hidden="1" x14ac:dyDescent="0.2">
      <c r="A4453" t="s">
        <v>12</v>
      </c>
      <c r="B4453" s="1">
        <v>44405.132268518515</v>
      </c>
      <c r="C4453" s="1">
        <v>44405.132430555554</v>
      </c>
      <c r="D4453">
        <v>0.24016660451888999</v>
      </c>
      <c r="E4453">
        <v>139873</v>
      </c>
      <c r="F4453">
        <v>174</v>
      </c>
      <c r="G4453" t="s">
        <v>43</v>
      </c>
      <c r="H4453" t="s">
        <v>33</v>
      </c>
      <c r="I4453">
        <f>tbl_Fact[[#This Row],[Duration]] / 60</f>
        <v>4.0027767419815001E-3</v>
      </c>
      <c r="J4453">
        <f>IF(OR(G4453="Run Time", G4453="CC (Changeover Cleaning)"), I4453, 0)</f>
        <v>4.0027767419815001E-3</v>
      </c>
      <c r="K4453">
        <f>IF(G4453&lt;&gt;"PM (Maintenance)", I4453, 0)</f>
        <v>4.0027767419815001E-3</v>
      </c>
      <c r="L4453" s="5">
        <f>MAX(tbl_Fact[[#This Row],[TotalBiscuitsMade]],tbl_Fact[[#This Row],[GoodMadeBiscuits]])</f>
        <v>139873</v>
      </c>
      <c r="M4453" s="5">
        <f>IF(tbl_Fact[[#This Row],[Operating_Hours]]&gt;0,tbl_Fact[[#This Row],[Operating_Hours]]*51840,0)</f>
        <v>207.50394630432098</v>
      </c>
    </row>
    <row r="4454" spans="1:13" hidden="1" x14ac:dyDescent="0.2">
      <c r="A4454" t="s">
        <v>12</v>
      </c>
      <c r="B4454" s="1">
        <v>44405.132430555554</v>
      </c>
      <c r="C4454" s="1">
        <v>44405.1330787037</v>
      </c>
      <c r="D4454">
        <v>0.93478327989578203</v>
      </c>
      <c r="E4454">
        <v>140945</v>
      </c>
      <c r="F4454">
        <v>427</v>
      </c>
      <c r="G4454" t="s">
        <v>44</v>
      </c>
      <c r="H4454" t="s">
        <v>33</v>
      </c>
      <c r="I4454">
        <f>tbl_Fact[[#This Row],[Duration]] / 60</f>
        <v>1.5579721331596368E-2</v>
      </c>
      <c r="J4454">
        <f>IF(OR(G4454="Run Time", G4454="CC (Changeover Cleaning)"), I4454, 0)</f>
        <v>0</v>
      </c>
      <c r="K4454">
        <f>IF(G4454&lt;&gt;"PM (Maintenance)", I4454, 0)</f>
        <v>1.5579721331596368E-2</v>
      </c>
      <c r="L4454" s="5">
        <f>MAX(tbl_Fact[[#This Row],[TotalBiscuitsMade]],tbl_Fact[[#This Row],[GoodMadeBiscuits]])</f>
        <v>140945</v>
      </c>
      <c r="M4454" s="5">
        <f>IF(tbl_Fact[[#This Row],[Operating_Hours]]&gt;0,tbl_Fact[[#This Row],[Operating_Hours]]*51840,0)</f>
        <v>0</v>
      </c>
    </row>
    <row r="4455" spans="1:13" hidden="1" x14ac:dyDescent="0.2">
      <c r="A4455" t="s">
        <v>12</v>
      </c>
      <c r="B4455" s="1">
        <v>44405.1330787037</v>
      </c>
      <c r="C4455" s="1">
        <v>44405.133888888886</v>
      </c>
      <c r="D4455">
        <v>1.16528332233429</v>
      </c>
      <c r="E4455">
        <v>140790</v>
      </c>
      <c r="F4455">
        <v>223</v>
      </c>
      <c r="G4455" t="s">
        <v>43</v>
      </c>
      <c r="H4455" t="s">
        <v>33</v>
      </c>
      <c r="I4455">
        <f>tbl_Fact[[#This Row],[Duration]] / 60</f>
        <v>1.9421388705571498E-2</v>
      </c>
      <c r="J4455">
        <f>IF(OR(G4455="Run Time", G4455="CC (Changeover Cleaning)"), I4455, 0)</f>
        <v>1.9421388705571498E-2</v>
      </c>
      <c r="K4455">
        <f>IF(G4455&lt;&gt;"PM (Maintenance)", I4455, 0)</f>
        <v>1.9421388705571498E-2</v>
      </c>
      <c r="L4455" s="5">
        <f>MAX(tbl_Fact[[#This Row],[TotalBiscuitsMade]],tbl_Fact[[#This Row],[GoodMadeBiscuits]])</f>
        <v>140790</v>
      </c>
      <c r="M4455" s="5">
        <f>IF(tbl_Fact[[#This Row],[Operating_Hours]]&gt;0,tbl_Fact[[#This Row],[Operating_Hours]]*51840,0)</f>
        <v>1006.8047904968265</v>
      </c>
    </row>
    <row r="4456" spans="1:13" hidden="1" x14ac:dyDescent="0.2">
      <c r="A4456" t="s">
        <v>12</v>
      </c>
      <c r="B4456" s="1">
        <v>44405.133888888886</v>
      </c>
      <c r="C4456" s="1">
        <v>44405.134826388887</v>
      </c>
      <c r="D4456">
        <v>1.34004998207092</v>
      </c>
      <c r="E4456">
        <v>142006</v>
      </c>
      <c r="F4456">
        <v>181</v>
      </c>
      <c r="G4456" t="s">
        <v>44</v>
      </c>
      <c r="H4456" t="s">
        <v>33</v>
      </c>
      <c r="I4456">
        <f>tbl_Fact[[#This Row],[Duration]] / 60</f>
        <v>2.2334166367848667E-2</v>
      </c>
      <c r="J4456">
        <f>IF(OR(G4456="Run Time", G4456="CC (Changeover Cleaning)"), I4456, 0)</f>
        <v>0</v>
      </c>
      <c r="K4456">
        <f>IF(G4456&lt;&gt;"PM (Maintenance)", I4456, 0)</f>
        <v>2.2334166367848667E-2</v>
      </c>
      <c r="L4456" s="5">
        <f>MAX(tbl_Fact[[#This Row],[TotalBiscuitsMade]],tbl_Fact[[#This Row],[GoodMadeBiscuits]])</f>
        <v>142006</v>
      </c>
      <c r="M4456" s="5">
        <f>IF(tbl_Fact[[#This Row],[Operating_Hours]]&gt;0,tbl_Fact[[#This Row],[Operating_Hours]]*51840,0)</f>
        <v>0</v>
      </c>
    </row>
    <row r="4457" spans="1:13" hidden="1" x14ac:dyDescent="0.2">
      <c r="A4457" t="s">
        <v>14</v>
      </c>
      <c r="B4457" s="1">
        <v>44405.134826388887</v>
      </c>
      <c r="C4457" s="1">
        <v>44405.135416666664</v>
      </c>
      <c r="D4457">
        <v>0.850449979305267</v>
      </c>
      <c r="E4457">
        <v>0</v>
      </c>
      <c r="F4457">
        <v>453</v>
      </c>
      <c r="G4457" t="s">
        <v>43</v>
      </c>
      <c r="H4457" t="s">
        <v>33</v>
      </c>
      <c r="I4457">
        <f>tbl_Fact[[#This Row],[Duration]] / 60</f>
        <v>1.417416632175445E-2</v>
      </c>
      <c r="J4457">
        <f>IF(OR(G4457="Run Time", G4457="CC (Changeover Cleaning)"), I4457, 0)</f>
        <v>1.417416632175445E-2</v>
      </c>
      <c r="K4457">
        <f>IF(G4457&lt;&gt;"PM (Maintenance)", I4457, 0)</f>
        <v>1.417416632175445E-2</v>
      </c>
      <c r="L4457" s="5">
        <f>MAX(tbl_Fact[[#This Row],[TotalBiscuitsMade]],tbl_Fact[[#This Row],[GoodMadeBiscuits]])</f>
        <v>453</v>
      </c>
      <c r="M4457" s="5">
        <f>IF(tbl_Fact[[#This Row],[Operating_Hours]]&gt;0,tbl_Fact[[#This Row],[Operating_Hours]]*51840,0)</f>
        <v>734.78878211975064</v>
      </c>
    </row>
    <row r="4458" spans="1:13" hidden="1" x14ac:dyDescent="0.2">
      <c r="A4458" t="s">
        <v>12</v>
      </c>
      <c r="B4458" s="1">
        <v>44405.134826388887</v>
      </c>
      <c r="C4458" s="1">
        <v>44405.13548611111</v>
      </c>
      <c r="D4458">
        <v>0.96478331089019798</v>
      </c>
      <c r="E4458">
        <v>141805</v>
      </c>
      <c r="F4458">
        <v>332</v>
      </c>
      <c r="G4458" t="s">
        <v>43</v>
      </c>
      <c r="H4458" t="s">
        <v>33</v>
      </c>
      <c r="I4458">
        <f>tbl_Fact[[#This Row],[Duration]] / 60</f>
        <v>1.6079721848169966E-2</v>
      </c>
      <c r="J4458">
        <f>IF(OR(G4458="Run Time", G4458="CC (Changeover Cleaning)"), I4458, 0)</f>
        <v>1.6079721848169966E-2</v>
      </c>
      <c r="K4458">
        <f>IF(G4458&lt;&gt;"PM (Maintenance)", I4458, 0)</f>
        <v>1.6079721848169966E-2</v>
      </c>
      <c r="L4458" s="5">
        <f>MAX(tbl_Fact[[#This Row],[TotalBiscuitsMade]],tbl_Fact[[#This Row],[GoodMadeBiscuits]])</f>
        <v>141805</v>
      </c>
      <c r="M4458" s="5">
        <f>IF(tbl_Fact[[#This Row],[Operating_Hours]]&gt;0,tbl_Fact[[#This Row],[Operating_Hours]]*51840,0)</f>
        <v>833.57278060913109</v>
      </c>
    </row>
    <row r="4459" spans="1:13" hidden="1" x14ac:dyDescent="0.2">
      <c r="A4459" t="s">
        <v>5</v>
      </c>
      <c r="B4459" s="1">
        <v>44405.134918981479</v>
      </c>
      <c r="C4459" s="1">
        <v>44405.136932870373</v>
      </c>
      <c r="D4459">
        <v>2.9000000953674299</v>
      </c>
      <c r="E4459">
        <v>150057</v>
      </c>
      <c r="F4459">
        <v>150650</v>
      </c>
      <c r="G4459" t="s">
        <v>43</v>
      </c>
      <c r="H4459" t="s">
        <v>3</v>
      </c>
      <c r="I4459">
        <f>tbl_Fact[[#This Row],[Duration]] / 60</f>
        <v>4.8333334922790495E-2</v>
      </c>
      <c r="J4459">
        <f>IF(OR(G4459="Run Time", G4459="CC (Changeover Cleaning)"), I4459, 0)</f>
        <v>4.8333334922790495E-2</v>
      </c>
      <c r="K4459">
        <f>IF(G4459&lt;&gt;"PM (Maintenance)", I4459, 0)</f>
        <v>4.8333334922790495E-2</v>
      </c>
      <c r="L4459" s="5">
        <f>MAX(tbl_Fact[[#This Row],[TotalBiscuitsMade]],tbl_Fact[[#This Row],[GoodMadeBiscuits]])</f>
        <v>150650</v>
      </c>
      <c r="M4459" s="5">
        <f>IF(tbl_Fact[[#This Row],[Operating_Hours]]&gt;0,tbl_Fact[[#This Row],[Operating_Hours]]*51840,0)</f>
        <v>2505.6000823974591</v>
      </c>
    </row>
    <row r="4460" spans="1:13" hidden="1" x14ac:dyDescent="0.2">
      <c r="A4460" t="s">
        <v>14</v>
      </c>
      <c r="B4460" s="1">
        <v>44405.135416666664</v>
      </c>
      <c r="C4460" s="1">
        <v>44405.140277777777</v>
      </c>
      <c r="D4460">
        <v>7.0147166252136204</v>
      </c>
      <c r="E4460">
        <v>0</v>
      </c>
      <c r="F4460">
        <v>434</v>
      </c>
      <c r="G4460" t="s">
        <v>44</v>
      </c>
      <c r="H4460" t="s">
        <v>33</v>
      </c>
      <c r="I4460">
        <f>tbl_Fact[[#This Row],[Duration]] / 60</f>
        <v>0.11691194375356034</v>
      </c>
      <c r="J4460">
        <f>IF(OR(G4460="Run Time", G4460="CC (Changeover Cleaning)"), I4460, 0)</f>
        <v>0</v>
      </c>
      <c r="K4460">
        <f>IF(G4460&lt;&gt;"PM (Maintenance)", I4460, 0)</f>
        <v>0.11691194375356034</v>
      </c>
      <c r="L4460" s="5">
        <f>MAX(tbl_Fact[[#This Row],[TotalBiscuitsMade]],tbl_Fact[[#This Row],[GoodMadeBiscuits]])</f>
        <v>434</v>
      </c>
      <c r="M4460" s="5">
        <f>IF(tbl_Fact[[#This Row],[Operating_Hours]]&gt;0,tbl_Fact[[#This Row],[Operating_Hours]]*51840,0)</f>
        <v>0</v>
      </c>
    </row>
    <row r="4461" spans="1:13" hidden="1" x14ac:dyDescent="0.2">
      <c r="A4461" t="s">
        <v>12</v>
      </c>
      <c r="B4461" s="1">
        <v>44405.13548611111</v>
      </c>
      <c r="C4461" s="1">
        <v>44405.140277777777</v>
      </c>
      <c r="D4461">
        <v>6.9003834724426296</v>
      </c>
      <c r="E4461">
        <v>147363</v>
      </c>
      <c r="F4461">
        <v>65</v>
      </c>
      <c r="G4461" t="s">
        <v>44</v>
      </c>
      <c r="H4461" t="s">
        <v>33</v>
      </c>
      <c r="I4461">
        <f>tbl_Fact[[#This Row],[Duration]] / 60</f>
        <v>0.11500639120737716</v>
      </c>
      <c r="J4461">
        <f>IF(OR(G4461="Run Time", G4461="CC (Changeover Cleaning)"), I4461, 0)</f>
        <v>0</v>
      </c>
      <c r="K4461">
        <f>IF(G4461&lt;&gt;"PM (Maintenance)", I4461, 0)</f>
        <v>0.11500639120737716</v>
      </c>
      <c r="L4461" s="5">
        <f>MAX(tbl_Fact[[#This Row],[TotalBiscuitsMade]],tbl_Fact[[#This Row],[GoodMadeBiscuits]])</f>
        <v>147363</v>
      </c>
      <c r="M4461" s="5">
        <f>IF(tbl_Fact[[#This Row],[Operating_Hours]]&gt;0,tbl_Fact[[#This Row],[Operating_Hours]]*51840,0)</f>
        <v>0</v>
      </c>
    </row>
    <row r="4462" spans="1:13" hidden="1" x14ac:dyDescent="0.2">
      <c r="A4462" t="s">
        <v>5</v>
      </c>
      <c r="B4462" s="1">
        <v>44405.136932870373</v>
      </c>
      <c r="C4462" s="1">
        <v>44405.138564814813</v>
      </c>
      <c r="D4462">
        <v>2.3499999046325701</v>
      </c>
      <c r="E4462">
        <v>151159</v>
      </c>
      <c r="F4462">
        <v>152134</v>
      </c>
      <c r="G4462" t="s">
        <v>44</v>
      </c>
      <c r="H4462" t="s">
        <v>3</v>
      </c>
      <c r="I4462">
        <f>tbl_Fact[[#This Row],[Duration]] / 60</f>
        <v>3.9166665077209499E-2</v>
      </c>
      <c r="J4462">
        <f>IF(OR(G4462="Run Time", G4462="CC (Changeover Cleaning)"), I4462, 0)</f>
        <v>0</v>
      </c>
      <c r="K4462">
        <f>IF(G4462&lt;&gt;"PM (Maintenance)", I4462, 0)</f>
        <v>3.9166665077209499E-2</v>
      </c>
      <c r="L4462" s="5">
        <f>MAX(tbl_Fact[[#This Row],[TotalBiscuitsMade]],tbl_Fact[[#This Row],[GoodMadeBiscuits]])</f>
        <v>152134</v>
      </c>
      <c r="M4462" s="5">
        <f>IF(tbl_Fact[[#This Row],[Operating_Hours]]&gt;0,tbl_Fact[[#This Row],[Operating_Hours]]*51840,0)</f>
        <v>0</v>
      </c>
    </row>
    <row r="4463" spans="1:13" hidden="1" x14ac:dyDescent="0.2">
      <c r="A4463" t="s">
        <v>5</v>
      </c>
      <c r="B4463" s="1">
        <v>44405.138564814813</v>
      </c>
      <c r="C4463" s="1">
        <v>44405.13894675926</v>
      </c>
      <c r="D4463">
        <v>0.55000001192092896</v>
      </c>
      <c r="E4463">
        <v>151635</v>
      </c>
      <c r="F4463">
        <v>152097</v>
      </c>
      <c r="G4463" t="s">
        <v>43</v>
      </c>
      <c r="H4463" t="s">
        <v>3</v>
      </c>
      <c r="I4463">
        <f>tbl_Fact[[#This Row],[Duration]] / 60</f>
        <v>9.1666668653488156E-3</v>
      </c>
      <c r="J4463">
        <f>IF(OR(G4463="Run Time", G4463="CC (Changeover Cleaning)"), I4463, 0)</f>
        <v>9.1666668653488156E-3</v>
      </c>
      <c r="K4463">
        <f>IF(G4463&lt;&gt;"PM (Maintenance)", I4463, 0)</f>
        <v>9.1666668653488156E-3</v>
      </c>
      <c r="L4463" s="5">
        <f>MAX(tbl_Fact[[#This Row],[TotalBiscuitsMade]],tbl_Fact[[#This Row],[GoodMadeBiscuits]])</f>
        <v>152097</v>
      </c>
      <c r="M4463" s="5">
        <f>IF(tbl_Fact[[#This Row],[Operating_Hours]]&gt;0,tbl_Fact[[#This Row],[Operating_Hours]]*51840,0)</f>
        <v>475.20001029968262</v>
      </c>
    </row>
    <row r="4464" spans="1:13" hidden="1" x14ac:dyDescent="0.2">
      <c r="A4464" t="s">
        <v>5</v>
      </c>
      <c r="B4464" s="1">
        <v>44405.13894675926</v>
      </c>
      <c r="C4464" s="1">
        <v>44405.148553240739</v>
      </c>
      <c r="D4464">
        <v>13.8333330154419</v>
      </c>
      <c r="E4464">
        <v>161308</v>
      </c>
      <c r="F4464">
        <v>161444</v>
      </c>
      <c r="G4464" t="s">
        <v>44</v>
      </c>
      <c r="H4464" t="s">
        <v>3</v>
      </c>
      <c r="I4464">
        <f>tbl_Fact[[#This Row],[Duration]] / 60</f>
        <v>0.23055555025736499</v>
      </c>
      <c r="J4464">
        <f>IF(OR(G4464="Run Time", G4464="CC (Changeover Cleaning)"), I4464, 0)</f>
        <v>0</v>
      </c>
      <c r="K4464">
        <f>IF(G4464&lt;&gt;"PM (Maintenance)", I4464, 0)</f>
        <v>0.23055555025736499</v>
      </c>
      <c r="L4464" s="5">
        <f>MAX(tbl_Fact[[#This Row],[TotalBiscuitsMade]],tbl_Fact[[#This Row],[GoodMadeBiscuits]])</f>
        <v>161444</v>
      </c>
      <c r="M4464" s="5">
        <f>IF(tbl_Fact[[#This Row],[Operating_Hours]]&gt;0,tbl_Fact[[#This Row],[Operating_Hours]]*51840,0)</f>
        <v>0</v>
      </c>
    </row>
    <row r="4465" spans="1:13" hidden="1" x14ac:dyDescent="0.2">
      <c r="A4465" t="s">
        <v>14</v>
      </c>
      <c r="B4465" s="1">
        <v>44405.140277777777</v>
      </c>
      <c r="C4465" s="1">
        <v>44405.140324074076</v>
      </c>
      <c r="D4465">
        <v>5.0283301621675498E-2</v>
      </c>
      <c r="E4465">
        <v>0</v>
      </c>
      <c r="F4465">
        <v>276</v>
      </c>
      <c r="G4465" t="s">
        <v>43</v>
      </c>
      <c r="H4465" t="s">
        <v>33</v>
      </c>
      <c r="I4465">
        <f>tbl_Fact[[#This Row],[Duration]] / 60</f>
        <v>8.3805502702792502E-4</v>
      </c>
      <c r="J4465">
        <f>IF(OR(G4465="Run Time", G4465="CC (Changeover Cleaning)"), I4465, 0)</f>
        <v>8.3805502702792502E-4</v>
      </c>
      <c r="K4465">
        <f>IF(G4465&lt;&gt;"PM (Maintenance)", I4465, 0)</f>
        <v>8.3805502702792502E-4</v>
      </c>
      <c r="L4465" s="5">
        <f>MAX(tbl_Fact[[#This Row],[TotalBiscuitsMade]],tbl_Fact[[#This Row],[GoodMadeBiscuits]])</f>
        <v>276</v>
      </c>
      <c r="M4465" s="5">
        <f>IF(tbl_Fact[[#This Row],[Operating_Hours]]&gt;0,tbl_Fact[[#This Row],[Operating_Hours]]*51840,0)</f>
        <v>43.444772601127632</v>
      </c>
    </row>
    <row r="4466" spans="1:13" hidden="1" x14ac:dyDescent="0.2">
      <c r="A4466" t="s">
        <v>12</v>
      </c>
      <c r="B4466" s="1">
        <v>44405.140277777777</v>
      </c>
      <c r="C4466" s="1">
        <v>44405.141608796293</v>
      </c>
      <c r="D4466">
        <v>1.9047166109085101</v>
      </c>
      <c r="E4466">
        <v>147532</v>
      </c>
      <c r="F4466">
        <v>92</v>
      </c>
      <c r="G4466" t="s">
        <v>43</v>
      </c>
      <c r="H4466" t="s">
        <v>33</v>
      </c>
      <c r="I4466">
        <f>tbl_Fact[[#This Row],[Duration]] / 60</f>
        <v>3.1745276848475168E-2</v>
      </c>
      <c r="J4466">
        <f>IF(OR(G4466="Run Time", G4466="CC (Changeover Cleaning)"), I4466, 0)</f>
        <v>3.1745276848475168E-2</v>
      </c>
      <c r="K4466">
        <f>IF(G4466&lt;&gt;"PM (Maintenance)", I4466, 0)</f>
        <v>3.1745276848475168E-2</v>
      </c>
      <c r="L4466" s="5">
        <f>MAX(tbl_Fact[[#This Row],[TotalBiscuitsMade]],tbl_Fact[[#This Row],[GoodMadeBiscuits]])</f>
        <v>147532</v>
      </c>
      <c r="M4466" s="5">
        <f>IF(tbl_Fact[[#This Row],[Operating_Hours]]&gt;0,tbl_Fact[[#This Row],[Operating_Hours]]*51840,0)</f>
        <v>1645.6751518249528</v>
      </c>
    </row>
    <row r="4467" spans="1:13" hidden="1" x14ac:dyDescent="0.2">
      <c r="A4467" t="s">
        <v>14</v>
      </c>
      <c r="B4467" s="1">
        <v>44405.140324074076</v>
      </c>
      <c r="C4467" s="1">
        <v>44405.144884259258</v>
      </c>
      <c r="D4467">
        <v>6.5711002349853498</v>
      </c>
      <c r="E4467">
        <v>0</v>
      </c>
      <c r="F4467">
        <v>432</v>
      </c>
      <c r="G4467" t="s">
        <v>44</v>
      </c>
      <c r="H4467" t="s">
        <v>33</v>
      </c>
      <c r="I4467">
        <f>tbl_Fact[[#This Row],[Duration]] / 60</f>
        <v>0.10951833724975583</v>
      </c>
      <c r="J4467">
        <f>IF(OR(G4467="Run Time", G4467="CC (Changeover Cleaning)"), I4467, 0)</f>
        <v>0</v>
      </c>
      <c r="K4467">
        <f>IF(G4467&lt;&gt;"PM (Maintenance)", I4467, 0)</f>
        <v>0.10951833724975583</v>
      </c>
      <c r="L4467" s="5">
        <f>MAX(tbl_Fact[[#This Row],[TotalBiscuitsMade]],tbl_Fact[[#This Row],[GoodMadeBiscuits]])</f>
        <v>432</v>
      </c>
      <c r="M4467" s="5">
        <f>IF(tbl_Fact[[#This Row],[Operating_Hours]]&gt;0,tbl_Fact[[#This Row],[Operating_Hours]]*51840,0)</f>
        <v>0</v>
      </c>
    </row>
    <row r="4468" spans="1:13" hidden="1" x14ac:dyDescent="0.2">
      <c r="A4468" t="s">
        <v>12</v>
      </c>
      <c r="B4468" s="1">
        <v>44405.141608796293</v>
      </c>
      <c r="C4468" s="1">
        <v>44405.141932870371</v>
      </c>
      <c r="D4468">
        <v>0.466500014066696</v>
      </c>
      <c r="E4468">
        <v>147815</v>
      </c>
      <c r="F4468">
        <v>316</v>
      </c>
      <c r="G4468" t="s">
        <v>44</v>
      </c>
      <c r="H4468" t="s">
        <v>33</v>
      </c>
      <c r="I4468">
        <f>tbl_Fact[[#This Row],[Duration]] / 60</f>
        <v>7.7750002344449337E-3</v>
      </c>
      <c r="J4468">
        <f>IF(OR(G4468="Run Time", G4468="CC (Changeover Cleaning)"), I4468, 0)</f>
        <v>0</v>
      </c>
      <c r="K4468">
        <f>IF(G4468&lt;&gt;"PM (Maintenance)", I4468, 0)</f>
        <v>7.7750002344449337E-3</v>
      </c>
      <c r="L4468" s="5">
        <f>MAX(tbl_Fact[[#This Row],[TotalBiscuitsMade]],tbl_Fact[[#This Row],[GoodMadeBiscuits]])</f>
        <v>147815</v>
      </c>
      <c r="M4468" s="5">
        <f>IF(tbl_Fact[[#This Row],[Operating_Hours]]&gt;0,tbl_Fact[[#This Row],[Operating_Hours]]*51840,0)</f>
        <v>0</v>
      </c>
    </row>
    <row r="4469" spans="1:13" hidden="1" x14ac:dyDescent="0.2">
      <c r="A4469" t="s">
        <v>12</v>
      </c>
      <c r="B4469" s="1">
        <v>44405.141932870371</v>
      </c>
      <c r="C4469" s="1">
        <v>44405.143263888887</v>
      </c>
      <c r="D4469">
        <v>1.9242832660675</v>
      </c>
      <c r="E4469">
        <v>148152</v>
      </c>
      <c r="F4469">
        <v>116</v>
      </c>
      <c r="G4469" t="s">
        <v>43</v>
      </c>
      <c r="H4469" t="s">
        <v>33</v>
      </c>
      <c r="I4469">
        <f>tbl_Fact[[#This Row],[Duration]] / 60</f>
        <v>3.2071387767791663E-2</v>
      </c>
      <c r="J4469">
        <f>IF(OR(G4469="Run Time", G4469="CC (Changeover Cleaning)"), I4469, 0)</f>
        <v>3.2071387767791663E-2</v>
      </c>
      <c r="K4469">
        <f>IF(G4469&lt;&gt;"PM (Maintenance)", I4469, 0)</f>
        <v>3.2071387767791663E-2</v>
      </c>
      <c r="L4469" s="5">
        <f>MAX(tbl_Fact[[#This Row],[TotalBiscuitsMade]],tbl_Fact[[#This Row],[GoodMadeBiscuits]])</f>
        <v>148152</v>
      </c>
      <c r="M4469" s="5">
        <f>IF(tbl_Fact[[#This Row],[Operating_Hours]]&gt;0,tbl_Fact[[#This Row],[Operating_Hours]]*51840,0)</f>
        <v>1662.5807418823199</v>
      </c>
    </row>
    <row r="4470" spans="1:13" hidden="1" x14ac:dyDescent="0.2">
      <c r="A4470" t="s">
        <v>12</v>
      </c>
      <c r="B4470" s="1">
        <v>44405.143263888887</v>
      </c>
      <c r="C4470" s="1">
        <v>44405.144884259258</v>
      </c>
      <c r="D4470">
        <v>2.3258833885192902</v>
      </c>
      <c r="E4470">
        <v>149758</v>
      </c>
      <c r="F4470">
        <v>199</v>
      </c>
      <c r="G4470" t="s">
        <v>44</v>
      </c>
      <c r="H4470" t="s">
        <v>33</v>
      </c>
      <c r="I4470">
        <f>tbl_Fact[[#This Row],[Duration]] / 60</f>
        <v>3.8764723141988172E-2</v>
      </c>
      <c r="J4470">
        <f>IF(OR(G4470="Run Time", G4470="CC (Changeover Cleaning)"), I4470, 0)</f>
        <v>0</v>
      </c>
      <c r="K4470">
        <f>IF(G4470&lt;&gt;"PM (Maintenance)", I4470, 0)</f>
        <v>3.8764723141988172E-2</v>
      </c>
      <c r="L4470" s="5">
        <f>MAX(tbl_Fact[[#This Row],[TotalBiscuitsMade]],tbl_Fact[[#This Row],[GoodMadeBiscuits]])</f>
        <v>149758</v>
      </c>
      <c r="M4470" s="5">
        <f>IF(tbl_Fact[[#This Row],[Operating_Hours]]&gt;0,tbl_Fact[[#This Row],[Operating_Hours]]*51840,0)</f>
        <v>0</v>
      </c>
    </row>
    <row r="4471" spans="1:13" hidden="1" x14ac:dyDescent="0.2">
      <c r="A4471" t="s">
        <v>14</v>
      </c>
      <c r="B4471" s="1">
        <v>44405.144884259258</v>
      </c>
      <c r="C4471" s="1">
        <v>44405.146006944444</v>
      </c>
      <c r="D4471">
        <v>1.62428331375122</v>
      </c>
      <c r="E4471">
        <v>0</v>
      </c>
      <c r="F4471">
        <v>60</v>
      </c>
      <c r="G4471" t="s">
        <v>43</v>
      </c>
      <c r="H4471" t="s">
        <v>33</v>
      </c>
      <c r="I4471">
        <f>tbl_Fact[[#This Row],[Duration]] / 60</f>
        <v>2.7071388562520334E-2</v>
      </c>
      <c r="J4471">
        <f>IF(OR(G4471="Run Time", G4471="CC (Changeover Cleaning)"), I4471, 0)</f>
        <v>2.7071388562520334E-2</v>
      </c>
      <c r="K4471">
        <f>IF(G4471&lt;&gt;"PM (Maintenance)", I4471, 0)</f>
        <v>2.7071388562520334E-2</v>
      </c>
      <c r="L4471" s="5">
        <f>MAX(tbl_Fact[[#This Row],[TotalBiscuitsMade]],tbl_Fact[[#This Row],[GoodMadeBiscuits]])</f>
        <v>60</v>
      </c>
      <c r="M4471" s="5">
        <f>IF(tbl_Fact[[#This Row],[Operating_Hours]]&gt;0,tbl_Fact[[#This Row],[Operating_Hours]]*51840,0)</f>
        <v>1403.3807830810542</v>
      </c>
    </row>
    <row r="4472" spans="1:13" hidden="1" x14ac:dyDescent="0.2">
      <c r="A4472" t="s">
        <v>12</v>
      </c>
      <c r="B4472" s="1">
        <v>44405.144884259258</v>
      </c>
      <c r="C4472" s="1">
        <v>44405.147372685184</v>
      </c>
      <c r="D4472">
        <v>3.58500003814697</v>
      </c>
      <c r="E4472">
        <v>149865</v>
      </c>
      <c r="F4472">
        <v>59</v>
      </c>
      <c r="G4472" t="s">
        <v>43</v>
      </c>
      <c r="H4472" t="s">
        <v>33</v>
      </c>
      <c r="I4472">
        <f>tbl_Fact[[#This Row],[Duration]] / 60</f>
        <v>5.9750000635782834E-2</v>
      </c>
      <c r="J4472">
        <f>IF(OR(G4472="Run Time", G4472="CC (Changeover Cleaning)"), I4472, 0)</f>
        <v>5.9750000635782834E-2</v>
      </c>
      <c r="K4472">
        <f>IF(G4472&lt;&gt;"PM (Maintenance)", I4472, 0)</f>
        <v>5.9750000635782834E-2</v>
      </c>
      <c r="L4472" s="5">
        <f>MAX(tbl_Fact[[#This Row],[TotalBiscuitsMade]],tbl_Fact[[#This Row],[GoodMadeBiscuits]])</f>
        <v>149865</v>
      </c>
      <c r="M4472" s="5">
        <f>IF(tbl_Fact[[#This Row],[Operating_Hours]]&gt;0,tbl_Fact[[#This Row],[Operating_Hours]]*51840,0)</f>
        <v>3097.4400329589821</v>
      </c>
    </row>
    <row r="4473" spans="1:13" hidden="1" x14ac:dyDescent="0.2">
      <c r="A4473" t="s">
        <v>14</v>
      </c>
      <c r="B4473" s="1">
        <v>44405.146006944444</v>
      </c>
      <c r="C4473" s="1">
        <v>44405.146145833336</v>
      </c>
      <c r="D4473">
        <v>0.19454999268055001</v>
      </c>
      <c r="E4473">
        <v>0</v>
      </c>
      <c r="F4473">
        <v>13</v>
      </c>
      <c r="G4473" t="s">
        <v>44</v>
      </c>
      <c r="H4473" t="s">
        <v>33</v>
      </c>
      <c r="I4473">
        <f>tbl_Fact[[#This Row],[Duration]] / 60</f>
        <v>3.2424998780091669E-3</v>
      </c>
      <c r="J4473">
        <f>IF(OR(G4473="Run Time", G4473="CC (Changeover Cleaning)"), I4473, 0)</f>
        <v>0</v>
      </c>
      <c r="K4473">
        <f>IF(G4473&lt;&gt;"PM (Maintenance)", I4473, 0)</f>
        <v>3.2424998780091669E-3</v>
      </c>
      <c r="L4473" s="5">
        <f>MAX(tbl_Fact[[#This Row],[TotalBiscuitsMade]],tbl_Fact[[#This Row],[GoodMadeBiscuits]])</f>
        <v>13</v>
      </c>
      <c r="M4473" s="5">
        <f>IF(tbl_Fact[[#This Row],[Operating_Hours]]&gt;0,tbl_Fact[[#This Row],[Operating_Hours]]*51840,0)</f>
        <v>0</v>
      </c>
    </row>
    <row r="4474" spans="1:13" hidden="1" x14ac:dyDescent="0.2">
      <c r="A4474" t="s">
        <v>14</v>
      </c>
      <c r="B4474" s="1">
        <v>44405.146145833336</v>
      </c>
      <c r="C4474" s="1">
        <v>44405.147002314814</v>
      </c>
      <c r="D4474">
        <v>1.24033331871033</v>
      </c>
      <c r="E4474">
        <v>0</v>
      </c>
      <c r="F4474">
        <v>437</v>
      </c>
      <c r="G4474" t="s">
        <v>43</v>
      </c>
      <c r="H4474" t="s">
        <v>33</v>
      </c>
      <c r="I4474">
        <f>tbl_Fact[[#This Row],[Duration]] / 60</f>
        <v>2.06722219785055E-2</v>
      </c>
      <c r="J4474">
        <f>IF(OR(G4474="Run Time", G4474="CC (Changeover Cleaning)"), I4474, 0)</f>
        <v>2.06722219785055E-2</v>
      </c>
      <c r="K4474">
        <f>IF(G4474&lt;&gt;"PM (Maintenance)", I4474, 0)</f>
        <v>2.06722219785055E-2</v>
      </c>
      <c r="L4474" s="5">
        <f>MAX(tbl_Fact[[#This Row],[TotalBiscuitsMade]],tbl_Fact[[#This Row],[GoodMadeBiscuits]])</f>
        <v>437</v>
      </c>
      <c r="M4474" s="5">
        <f>IF(tbl_Fact[[#This Row],[Operating_Hours]]&gt;0,tbl_Fact[[#This Row],[Operating_Hours]]*51840,0)</f>
        <v>1071.6479873657252</v>
      </c>
    </row>
    <row r="4475" spans="1:13" hidden="1" x14ac:dyDescent="0.2">
      <c r="A4475" t="s">
        <v>14</v>
      </c>
      <c r="B4475" s="1">
        <v>44405.147002314814</v>
      </c>
      <c r="C4475" s="1">
        <v>44405.156400462962</v>
      </c>
      <c r="D4475">
        <v>13.520999908447299</v>
      </c>
      <c r="E4475">
        <v>0</v>
      </c>
      <c r="F4475">
        <v>206</v>
      </c>
      <c r="G4475" t="s">
        <v>44</v>
      </c>
      <c r="H4475" t="s">
        <v>33</v>
      </c>
      <c r="I4475">
        <f>tbl_Fact[[#This Row],[Duration]] / 60</f>
        <v>0.22534999847412165</v>
      </c>
      <c r="J4475">
        <f>IF(OR(G4475="Run Time", G4475="CC (Changeover Cleaning)"), I4475, 0)</f>
        <v>0</v>
      </c>
      <c r="K4475">
        <f>IF(G4475&lt;&gt;"PM (Maintenance)", I4475, 0)</f>
        <v>0.22534999847412165</v>
      </c>
      <c r="L4475" s="5">
        <f>MAX(tbl_Fact[[#This Row],[TotalBiscuitsMade]],tbl_Fact[[#This Row],[GoodMadeBiscuits]])</f>
        <v>206</v>
      </c>
      <c r="M4475" s="5">
        <f>IF(tbl_Fact[[#This Row],[Operating_Hours]]&gt;0,tbl_Fact[[#This Row],[Operating_Hours]]*51840,0)</f>
        <v>0</v>
      </c>
    </row>
    <row r="4476" spans="1:13" hidden="1" x14ac:dyDescent="0.2">
      <c r="A4476" t="s">
        <v>12</v>
      </c>
      <c r="B4476" s="1">
        <v>44405.147372685184</v>
      </c>
      <c r="C4476" s="1">
        <v>44405.156400462962</v>
      </c>
      <c r="D4476">
        <v>12.995166778564499</v>
      </c>
      <c r="E4476">
        <v>160652</v>
      </c>
      <c r="F4476">
        <v>364</v>
      </c>
      <c r="G4476" t="s">
        <v>44</v>
      </c>
      <c r="H4476" t="s">
        <v>33</v>
      </c>
      <c r="I4476">
        <f>tbl_Fact[[#This Row],[Duration]] / 60</f>
        <v>0.216586112976075</v>
      </c>
      <c r="J4476">
        <f>IF(OR(G4476="Run Time", G4476="CC (Changeover Cleaning)"), I4476, 0)</f>
        <v>0</v>
      </c>
      <c r="K4476">
        <f>IF(G4476&lt;&gt;"PM (Maintenance)", I4476, 0)</f>
        <v>0.216586112976075</v>
      </c>
      <c r="L4476" s="5">
        <f>MAX(tbl_Fact[[#This Row],[TotalBiscuitsMade]],tbl_Fact[[#This Row],[GoodMadeBiscuits]])</f>
        <v>160652</v>
      </c>
      <c r="M4476" s="5">
        <f>IF(tbl_Fact[[#This Row],[Operating_Hours]]&gt;0,tbl_Fact[[#This Row],[Operating_Hours]]*51840,0)</f>
        <v>0</v>
      </c>
    </row>
    <row r="4477" spans="1:13" hidden="1" x14ac:dyDescent="0.2">
      <c r="A4477" t="s">
        <v>5</v>
      </c>
      <c r="B4477" s="1">
        <v>44405.148553240739</v>
      </c>
      <c r="C4477" s="1">
        <v>44405.149050925924</v>
      </c>
      <c r="D4477">
        <v>0.71666663885116599</v>
      </c>
      <c r="E4477">
        <v>161320</v>
      </c>
      <c r="F4477">
        <v>161768</v>
      </c>
      <c r="G4477" t="s">
        <v>43</v>
      </c>
      <c r="H4477" t="s">
        <v>3</v>
      </c>
      <c r="I4477">
        <f>tbl_Fact[[#This Row],[Duration]] / 60</f>
        <v>1.1944443980852766E-2</v>
      </c>
      <c r="J4477">
        <f>IF(OR(G4477="Run Time", G4477="CC (Changeover Cleaning)"), I4477, 0)</f>
        <v>1.1944443980852766E-2</v>
      </c>
      <c r="K4477">
        <f>IF(G4477&lt;&gt;"PM (Maintenance)", I4477, 0)</f>
        <v>1.1944443980852766E-2</v>
      </c>
      <c r="L4477" s="5">
        <f>MAX(tbl_Fact[[#This Row],[TotalBiscuitsMade]],tbl_Fact[[#This Row],[GoodMadeBiscuits]])</f>
        <v>161768</v>
      </c>
      <c r="M4477" s="5">
        <f>IF(tbl_Fact[[#This Row],[Operating_Hours]]&gt;0,tbl_Fact[[#This Row],[Operating_Hours]]*51840,0)</f>
        <v>619.19997596740734</v>
      </c>
    </row>
    <row r="4478" spans="1:13" hidden="1" x14ac:dyDescent="0.2">
      <c r="A4478" t="s">
        <v>5</v>
      </c>
      <c r="B4478" s="1">
        <v>44405.149050925924</v>
      </c>
      <c r="C4478" s="1">
        <v>44405.159537037034</v>
      </c>
      <c r="D4478">
        <v>15.1000003814697</v>
      </c>
      <c r="E4478">
        <v>170589</v>
      </c>
      <c r="F4478">
        <v>171250</v>
      </c>
      <c r="G4478" t="s">
        <v>44</v>
      </c>
      <c r="H4478" t="s">
        <v>3</v>
      </c>
      <c r="I4478">
        <f>tbl_Fact[[#This Row],[Duration]] / 60</f>
        <v>0.25166667302449502</v>
      </c>
      <c r="J4478">
        <f>IF(OR(G4478="Run Time", G4478="CC (Changeover Cleaning)"), I4478, 0)</f>
        <v>0</v>
      </c>
      <c r="K4478">
        <f>IF(G4478&lt;&gt;"PM (Maintenance)", I4478, 0)</f>
        <v>0.25166667302449502</v>
      </c>
      <c r="L4478" s="5">
        <f>MAX(tbl_Fact[[#This Row],[TotalBiscuitsMade]],tbl_Fact[[#This Row],[GoodMadeBiscuits]])</f>
        <v>171250</v>
      </c>
      <c r="M4478" s="5">
        <f>IF(tbl_Fact[[#This Row],[Operating_Hours]]&gt;0,tbl_Fact[[#This Row],[Operating_Hours]]*51840,0)</f>
        <v>0</v>
      </c>
    </row>
    <row r="4479" spans="1:13" hidden="1" x14ac:dyDescent="0.2">
      <c r="A4479" t="s">
        <v>14</v>
      </c>
      <c r="B4479" s="1">
        <v>44405.156400462962</v>
      </c>
      <c r="C4479" s="1">
        <v>44405.157002314816</v>
      </c>
      <c r="D4479">
        <v>0.87566661834716797</v>
      </c>
      <c r="E4479">
        <v>0</v>
      </c>
      <c r="F4479">
        <v>53</v>
      </c>
      <c r="G4479" t="s">
        <v>43</v>
      </c>
      <c r="H4479" t="s">
        <v>33</v>
      </c>
      <c r="I4479">
        <f>tbl_Fact[[#This Row],[Duration]] / 60</f>
        <v>1.4594443639119466E-2</v>
      </c>
      <c r="J4479">
        <f>IF(OR(G4479="Run Time", G4479="CC (Changeover Cleaning)"), I4479, 0)</f>
        <v>1.4594443639119466E-2</v>
      </c>
      <c r="K4479">
        <f>IF(G4479&lt;&gt;"PM (Maintenance)", I4479, 0)</f>
        <v>1.4594443639119466E-2</v>
      </c>
      <c r="L4479" s="5">
        <f>MAX(tbl_Fact[[#This Row],[TotalBiscuitsMade]],tbl_Fact[[#This Row],[GoodMadeBiscuits]])</f>
        <v>53</v>
      </c>
      <c r="M4479" s="5">
        <f>IF(tbl_Fact[[#This Row],[Operating_Hours]]&gt;0,tbl_Fact[[#This Row],[Operating_Hours]]*51840,0)</f>
        <v>756.57595825195312</v>
      </c>
    </row>
    <row r="4480" spans="1:13" hidden="1" x14ac:dyDescent="0.2">
      <c r="A4480" t="s">
        <v>12</v>
      </c>
      <c r="B4480" s="1">
        <v>44405.156400462962</v>
      </c>
      <c r="C4480" s="1">
        <v>44405.157777777778</v>
      </c>
      <c r="D4480">
        <v>1.99539995193481</v>
      </c>
      <c r="E4480">
        <v>160474</v>
      </c>
      <c r="F4480">
        <v>419</v>
      </c>
      <c r="G4480" t="s">
        <v>43</v>
      </c>
      <c r="H4480" t="s">
        <v>33</v>
      </c>
      <c r="I4480">
        <f>tbl_Fact[[#This Row],[Duration]] / 60</f>
        <v>3.3256665865580168E-2</v>
      </c>
      <c r="J4480">
        <f>IF(OR(G4480="Run Time", G4480="CC (Changeover Cleaning)"), I4480, 0)</f>
        <v>3.3256665865580168E-2</v>
      </c>
      <c r="K4480">
        <f>IF(G4480&lt;&gt;"PM (Maintenance)", I4480, 0)</f>
        <v>3.3256665865580168E-2</v>
      </c>
      <c r="L4480" s="5">
        <f>MAX(tbl_Fact[[#This Row],[TotalBiscuitsMade]],tbl_Fact[[#This Row],[GoodMadeBiscuits]])</f>
        <v>160474</v>
      </c>
      <c r="M4480" s="5">
        <f>IF(tbl_Fact[[#This Row],[Operating_Hours]]&gt;0,tbl_Fact[[#This Row],[Operating_Hours]]*51840,0)</f>
        <v>1724.0255584716758</v>
      </c>
    </row>
    <row r="4481" spans="1:13" hidden="1" x14ac:dyDescent="0.2">
      <c r="A4481" t="s">
        <v>14</v>
      </c>
      <c r="B4481" s="1">
        <v>44405.157002314816</v>
      </c>
      <c r="C4481" s="1">
        <v>44405.157094907408</v>
      </c>
      <c r="D4481">
        <v>0.124499998986721</v>
      </c>
      <c r="E4481">
        <v>0</v>
      </c>
      <c r="F4481">
        <v>338</v>
      </c>
      <c r="G4481" t="s">
        <v>44</v>
      </c>
      <c r="H4481" t="s">
        <v>33</v>
      </c>
      <c r="I4481">
        <f>tbl_Fact[[#This Row],[Duration]] / 60</f>
        <v>2.0749999831120168E-3</v>
      </c>
      <c r="J4481">
        <f>IF(OR(G4481="Run Time", G4481="CC (Changeover Cleaning)"), I4481, 0)</f>
        <v>0</v>
      </c>
      <c r="K4481">
        <f>IF(G4481&lt;&gt;"PM (Maintenance)", I4481, 0)</f>
        <v>2.0749999831120168E-3</v>
      </c>
      <c r="L4481" s="5">
        <f>MAX(tbl_Fact[[#This Row],[TotalBiscuitsMade]],tbl_Fact[[#This Row],[GoodMadeBiscuits]])</f>
        <v>338</v>
      </c>
      <c r="M4481" s="5">
        <f>IF(tbl_Fact[[#This Row],[Operating_Hours]]&gt;0,tbl_Fact[[#This Row],[Operating_Hours]]*51840,0)</f>
        <v>0</v>
      </c>
    </row>
    <row r="4482" spans="1:13" hidden="1" x14ac:dyDescent="0.2">
      <c r="A4482" t="s">
        <v>14</v>
      </c>
      <c r="B4482" s="1">
        <v>44405.157094907408</v>
      </c>
      <c r="C4482" s="1">
        <v>44405.157696759263</v>
      </c>
      <c r="D4482">
        <v>0.87545001506805398</v>
      </c>
      <c r="E4482">
        <v>0</v>
      </c>
      <c r="F4482">
        <v>444</v>
      </c>
      <c r="G4482" t="s">
        <v>43</v>
      </c>
      <c r="H4482" t="s">
        <v>33</v>
      </c>
      <c r="I4482">
        <f>tbl_Fact[[#This Row],[Duration]] / 60</f>
        <v>1.4590833584467566E-2</v>
      </c>
      <c r="J4482">
        <f>IF(OR(G4482="Run Time", G4482="CC (Changeover Cleaning)"), I4482, 0)</f>
        <v>1.4590833584467566E-2</v>
      </c>
      <c r="K4482">
        <f>IF(G4482&lt;&gt;"PM (Maintenance)", I4482, 0)</f>
        <v>1.4590833584467566E-2</v>
      </c>
      <c r="L4482" s="5">
        <f>MAX(tbl_Fact[[#This Row],[TotalBiscuitsMade]],tbl_Fact[[#This Row],[GoodMadeBiscuits]])</f>
        <v>444</v>
      </c>
      <c r="M4482" s="5">
        <f>IF(tbl_Fact[[#This Row],[Operating_Hours]]&gt;0,tbl_Fact[[#This Row],[Operating_Hours]]*51840,0)</f>
        <v>756.3888130187986</v>
      </c>
    </row>
    <row r="4483" spans="1:13" hidden="1" x14ac:dyDescent="0.2">
      <c r="A4483" t="s">
        <v>14</v>
      </c>
      <c r="B4483" s="1">
        <v>44405.157696759263</v>
      </c>
      <c r="C4483" s="1">
        <v>44405.158425925925</v>
      </c>
      <c r="D4483">
        <v>1.0501666069030799</v>
      </c>
      <c r="E4483">
        <v>0</v>
      </c>
      <c r="F4483">
        <v>474</v>
      </c>
      <c r="G4483" t="s">
        <v>44</v>
      </c>
      <c r="H4483" t="s">
        <v>33</v>
      </c>
      <c r="I4483">
        <f>tbl_Fact[[#This Row],[Duration]] / 60</f>
        <v>1.7502776781718E-2</v>
      </c>
      <c r="J4483">
        <f>IF(OR(G4483="Run Time", G4483="CC (Changeover Cleaning)"), I4483, 0)</f>
        <v>0</v>
      </c>
      <c r="K4483">
        <f>IF(G4483&lt;&gt;"PM (Maintenance)", I4483, 0)</f>
        <v>1.7502776781718E-2</v>
      </c>
      <c r="L4483" s="5">
        <f>MAX(tbl_Fact[[#This Row],[TotalBiscuitsMade]],tbl_Fact[[#This Row],[GoodMadeBiscuits]])</f>
        <v>474</v>
      </c>
      <c r="M4483" s="5">
        <f>IF(tbl_Fact[[#This Row],[Operating_Hours]]&gt;0,tbl_Fact[[#This Row],[Operating_Hours]]*51840,0)</f>
        <v>0</v>
      </c>
    </row>
    <row r="4484" spans="1:13" hidden="1" x14ac:dyDescent="0.2">
      <c r="A4484" t="s">
        <v>12</v>
      </c>
      <c r="B4484" s="1">
        <v>44405.157777777778</v>
      </c>
      <c r="C4484" s="1">
        <v>44405.158425925925</v>
      </c>
      <c r="D4484">
        <v>0.93038332462310802</v>
      </c>
      <c r="E4484">
        <v>161167</v>
      </c>
      <c r="F4484">
        <v>250</v>
      </c>
      <c r="G4484" t="s">
        <v>44</v>
      </c>
      <c r="H4484" t="s">
        <v>33</v>
      </c>
      <c r="I4484">
        <f>tbl_Fact[[#This Row],[Duration]] / 60</f>
        <v>1.5506388743718466E-2</v>
      </c>
      <c r="J4484">
        <f>IF(OR(G4484="Run Time", G4484="CC (Changeover Cleaning)"), I4484, 0)</f>
        <v>0</v>
      </c>
      <c r="K4484">
        <f>IF(G4484&lt;&gt;"PM (Maintenance)", I4484, 0)</f>
        <v>1.5506388743718466E-2</v>
      </c>
      <c r="L4484" s="5">
        <f>MAX(tbl_Fact[[#This Row],[TotalBiscuitsMade]],tbl_Fact[[#This Row],[GoodMadeBiscuits]])</f>
        <v>161167</v>
      </c>
      <c r="M4484" s="5">
        <f>IF(tbl_Fact[[#This Row],[Operating_Hours]]&gt;0,tbl_Fact[[#This Row],[Operating_Hours]]*51840,0)</f>
        <v>0</v>
      </c>
    </row>
    <row r="4485" spans="1:13" hidden="1" x14ac:dyDescent="0.2">
      <c r="A4485" t="s">
        <v>14</v>
      </c>
      <c r="B4485" s="1">
        <v>44405.158425925925</v>
      </c>
      <c r="C4485" s="1">
        <v>44405.159097222226</v>
      </c>
      <c r="D4485">
        <v>0.95955002307891801</v>
      </c>
      <c r="E4485">
        <v>0</v>
      </c>
      <c r="F4485">
        <v>187</v>
      </c>
      <c r="G4485" t="s">
        <v>43</v>
      </c>
      <c r="H4485" t="s">
        <v>33</v>
      </c>
      <c r="I4485">
        <f>tbl_Fact[[#This Row],[Duration]] / 60</f>
        <v>1.5992500384648632E-2</v>
      </c>
      <c r="J4485">
        <f>IF(OR(G4485="Run Time", G4485="CC (Changeover Cleaning)"), I4485, 0)</f>
        <v>1.5992500384648632E-2</v>
      </c>
      <c r="K4485">
        <f>IF(G4485&lt;&gt;"PM (Maintenance)", I4485, 0)</f>
        <v>1.5992500384648632E-2</v>
      </c>
      <c r="L4485" s="5">
        <f>MAX(tbl_Fact[[#This Row],[TotalBiscuitsMade]],tbl_Fact[[#This Row],[GoodMadeBiscuits]])</f>
        <v>187</v>
      </c>
      <c r="M4485" s="5">
        <f>IF(tbl_Fact[[#This Row],[Operating_Hours]]&gt;0,tbl_Fact[[#This Row],[Operating_Hours]]*51840,0)</f>
        <v>829.05121994018509</v>
      </c>
    </row>
    <row r="4486" spans="1:13" hidden="1" x14ac:dyDescent="0.2">
      <c r="A4486" t="s">
        <v>12</v>
      </c>
      <c r="B4486" s="1">
        <v>44405.158425925925</v>
      </c>
      <c r="C4486" s="1">
        <v>44405.159178240741</v>
      </c>
      <c r="D4486">
        <v>1.07961654663086</v>
      </c>
      <c r="E4486">
        <v>161152</v>
      </c>
      <c r="F4486">
        <v>459</v>
      </c>
      <c r="G4486" t="s">
        <v>43</v>
      </c>
      <c r="H4486" t="s">
        <v>33</v>
      </c>
      <c r="I4486">
        <f>tbl_Fact[[#This Row],[Duration]] / 60</f>
        <v>1.7993609110514334E-2</v>
      </c>
      <c r="J4486">
        <f>IF(OR(G4486="Run Time", G4486="CC (Changeover Cleaning)"), I4486, 0)</f>
        <v>1.7993609110514334E-2</v>
      </c>
      <c r="K4486">
        <f>IF(G4486&lt;&gt;"PM (Maintenance)", I4486, 0)</f>
        <v>1.7993609110514334E-2</v>
      </c>
      <c r="L4486" s="5">
        <f>MAX(tbl_Fact[[#This Row],[TotalBiscuitsMade]],tbl_Fact[[#This Row],[GoodMadeBiscuits]])</f>
        <v>161152</v>
      </c>
      <c r="M4486" s="5">
        <f>IF(tbl_Fact[[#This Row],[Operating_Hours]]&gt;0,tbl_Fact[[#This Row],[Operating_Hours]]*51840,0)</f>
        <v>932.78869628906307</v>
      </c>
    </row>
    <row r="4487" spans="1:13" hidden="1" x14ac:dyDescent="0.2">
      <c r="A4487" t="s">
        <v>14</v>
      </c>
      <c r="B4487" s="1">
        <v>44405.159097222226</v>
      </c>
      <c r="C4487" s="1">
        <v>44405.163981481484</v>
      </c>
      <c r="D4487">
        <v>7.04516649246216</v>
      </c>
      <c r="E4487">
        <v>0</v>
      </c>
      <c r="F4487">
        <v>187</v>
      </c>
      <c r="G4487" t="s">
        <v>44</v>
      </c>
      <c r="H4487" t="s">
        <v>33</v>
      </c>
      <c r="I4487">
        <f>tbl_Fact[[#This Row],[Duration]] / 60</f>
        <v>0.11741944154103599</v>
      </c>
      <c r="J4487">
        <f>IF(OR(G4487="Run Time", G4487="CC (Changeover Cleaning)"), I4487, 0)</f>
        <v>0</v>
      </c>
      <c r="K4487">
        <f>IF(G4487&lt;&gt;"PM (Maintenance)", I4487, 0)</f>
        <v>0.11741944154103599</v>
      </c>
      <c r="L4487" s="5">
        <f>MAX(tbl_Fact[[#This Row],[TotalBiscuitsMade]],tbl_Fact[[#This Row],[GoodMadeBiscuits]])</f>
        <v>187</v>
      </c>
      <c r="M4487" s="5">
        <f>IF(tbl_Fact[[#This Row],[Operating_Hours]]&gt;0,tbl_Fact[[#This Row],[Operating_Hours]]*51840,0)</f>
        <v>0</v>
      </c>
    </row>
    <row r="4488" spans="1:13" hidden="1" x14ac:dyDescent="0.2">
      <c r="A4488" t="s">
        <v>12</v>
      </c>
      <c r="B4488" s="1">
        <v>44405.159178240741</v>
      </c>
      <c r="C4488" s="1">
        <v>44405.163981481484</v>
      </c>
      <c r="D4488">
        <v>6.9250998497009304</v>
      </c>
      <c r="E4488">
        <v>167062</v>
      </c>
      <c r="F4488">
        <v>101</v>
      </c>
      <c r="G4488" t="s">
        <v>44</v>
      </c>
      <c r="H4488" t="s">
        <v>33</v>
      </c>
      <c r="I4488">
        <f>tbl_Fact[[#This Row],[Duration]] / 60</f>
        <v>0.11541833082834883</v>
      </c>
      <c r="J4488">
        <f>IF(OR(G4488="Run Time", G4488="CC (Changeover Cleaning)"), I4488, 0)</f>
        <v>0</v>
      </c>
      <c r="K4488">
        <f>IF(G4488&lt;&gt;"PM (Maintenance)", I4488, 0)</f>
        <v>0.11541833082834883</v>
      </c>
      <c r="L4488" s="5">
        <f>MAX(tbl_Fact[[#This Row],[TotalBiscuitsMade]],tbl_Fact[[#This Row],[GoodMadeBiscuits]])</f>
        <v>167062</v>
      </c>
      <c r="M4488" s="5">
        <f>IF(tbl_Fact[[#This Row],[Operating_Hours]]&gt;0,tbl_Fact[[#This Row],[Operating_Hours]]*51840,0)</f>
        <v>0</v>
      </c>
    </row>
    <row r="4489" spans="1:13" hidden="1" x14ac:dyDescent="0.2">
      <c r="A4489" t="s">
        <v>5</v>
      </c>
      <c r="B4489" s="1">
        <v>44405.159537037034</v>
      </c>
      <c r="C4489" s="1">
        <v>44405.160138888888</v>
      </c>
      <c r="D4489">
        <v>0.86666667461395297</v>
      </c>
      <c r="E4489">
        <v>170702</v>
      </c>
      <c r="F4489">
        <v>171528</v>
      </c>
      <c r="G4489" t="s">
        <v>43</v>
      </c>
      <c r="H4489" t="s">
        <v>3</v>
      </c>
      <c r="I4489">
        <f>tbl_Fact[[#This Row],[Duration]] / 60</f>
        <v>1.4444444576899217E-2</v>
      </c>
      <c r="J4489">
        <f>IF(OR(G4489="Run Time", G4489="CC (Changeover Cleaning)"), I4489, 0)</f>
        <v>1.4444444576899217E-2</v>
      </c>
      <c r="K4489">
        <f>IF(G4489&lt;&gt;"PM (Maintenance)", I4489, 0)</f>
        <v>1.4444444576899217E-2</v>
      </c>
      <c r="L4489" s="5">
        <f>MAX(tbl_Fact[[#This Row],[TotalBiscuitsMade]],tbl_Fact[[#This Row],[GoodMadeBiscuits]])</f>
        <v>171528</v>
      </c>
      <c r="M4489" s="5">
        <f>IF(tbl_Fact[[#This Row],[Operating_Hours]]&gt;0,tbl_Fact[[#This Row],[Operating_Hours]]*51840,0)</f>
        <v>748.80000686645542</v>
      </c>
    </row>
    <row r="4490" spans="1:13" hidden="1" x14ac:dyDescent="0.2">
      <c r="A4490" t="s">
        <v>5</v>
      </c>
      <c r="B4490" s="1">
        <v>44405.160138888888</v>
      </c>
      <c r="C4490" s="1">
        <v>44405.165590277778</v>
      </c>
      <c r="D4490">
        <v>7.8499999046325701</v>
      </c>
      <c r="E4490">
        <v>176030</v>
      </c>
      <c r="F4490">
        <v>176684</v>
      </c>
      <c r="G4490" t="s">
        <v>44</v>
      </c>
      <c r="H4490" t="s">
        <v>3</v>
      </c>
      <c r="I4490">
        <f>tbl_Fact[[#This Row],[Duration]] / 60</f>
        <v>0.13083333174387618</v>
      </c>
      <c r="J4490">
        <f>IF(OR(G4490="Run Time", G4490="CC (Changeover Cleaning)"), I4490, 0)</f>
        <v>0</v>
      </c>
      <c r="K4490">
        <f>IF(G4490&lt;&gt;"PM (Maintenance)", I4490, 0)</f>
        <v>0.13083333174387618</v>
      </c>
      <c r="L4490" s="5">
        <f>MAX(tbl_Fact[[#This Row],[TotalBiscuitsMade]],tbl_Fact[[#This Row],[GoodMadeBiscuits]])</f>
        <v>176684</v>
      </c>
      <c r="M4490" s="5">
        <f>IF(tbl_Fact[[#This Row],[Operating_Hours]]&gt;0,tbl_Fact[[#This Row],[Operating_Hours]]*51840,0)</f>
        <v>0</v>
      </c>
    </row>
    <row r="4491" spans="1:13" hidden="1" x14ac:dyDescent="0.2">
      <c r="A4491" t="s">
        <v>14</v>
      </c>
      <c r="B4491" s="1">
        <v>44405.163981481484</v>
      </c>
      <c r="C4491" s="1">
        <v>44405.164050925923</v>
      </c>
      <c r="D4491">
        <v>8.5166603326797499E-2</v>
      </c>
      <c r="E4491">
        <v>0</v>
      </c>
      <c r="F4491">
        <v>139</v>
      </c>
      <c r="G4491" t="s">
        <v>43</v>
      </c>
      <c r="H4491" t="s">
        <v>33</v>
      </c>
      <c r="I4491">
        <f>tbl_Fact[[#This Row],[Duration]] / 60</f>
        <v>1.4194433887799584E-3</v>
      </c>
      <c r="J4491">
        <f>IF(OR(G4491="Run Time", G4491="CC (Changeover Cleaning)"), I4491, 0)</f>
        <v>1.4194433887799584E-3</v>
      </c>
      <c r="K4491">
        <f>IF(G4491&lt;&gt;"PM (Maintenance)", I4491, 0)</f>
        <v>1.4194433887799584E-3</v>
      </c>
      <c r="L4491" s="5">
        <f>MAX(tbl_Fact[[#This Row],[TotalBiscuitsMade]],tbl_Fact[[#This Row],[GoodMadeBiscuits]])</f>
        <v>139</v>
      </c>
      <c r="M4491" s="5">
        <f>IF(tbl_Fact[[#This Row],[Operating_Hours]]&gt;0,tbl_Fact[[#This Row],[Operating_Hours]]*51840,0)</f>
        <v>73.583945274353042</v>
      </c>
    </row>
    <row r="4492" spans="1:13" hidden="1" x14ac:dyDescent="0.2">
      <c r="A4492" t="s">
        <v>12</v>
      </c>
      <c r="B4492" s="1">
        <v>44405.163981481484</v>
      </c>
      <c r="C4492" s="1">
        <v>44405.164606481485</v>
      </c>
      <c r="D4492">
        <v>0.89990001916885398</v>
      </c>
      <c r="E4492">
        <v>167246</v>
      </c>
      <c r="F4492">
        <v>472</v>
      </c>
      <c r="G4492" t="s">
        <v>43</v>
      </c>
      <c r="H4492" t="s">
        <v>33</v>
      </c>
      <c r="I4492">
        <f>tbl_Fact[[#This Row],[Duration]] / 60</f>
        <v>1.4998333652814232E-2</v>
      </c>
      <c r="J4492">
        <f>IF(OR(G4492="Run Time", G4492="CC (Changeover Cleaning)"), I4492, 0)</f>
        <v>1.4998333652814232E-2</v>
      </c>
      <c r="K4492">
        <f>IF(G4492&lt;&gt;"PM (Maintenance)", I4492, 0)</f>
        <v>1.4998333652814232E-2</v>
      </c>
      <c r="L4492" s="5">
        <f>MAX(tbl_Fact[[#This Row],[TotalBiscuitsMade]],tbl_Fact[[#This Row],[GoodMadeBiscuits]])</f>
        <v>167246</v>
      </c>
      <c r="M4492" s="5">
        <f>IF(tbl_Fact[[#This Row],[Operating_Hours]]&gt;0,tbl_Fact[[#This Row],[Operating_Hours]]*51840,0)</f>
        <v>777.51361656188976</v>
      </c>
    </row>
    <row r="4493" spans="1:13" hidden="1" x14ac:dyDescent="0.2">
      <c r="A4493" t="s">
        <v>14</v>
      </c>
      <c r="B4493" s="1">
        <v>44405.164050925923</v>
      </c>
      <c r="C4493" s="1">
        <v>44405.170972222222</v>
      </c>
      <c r="D4493">
        <v>9.9806165695190394</v>
      </c>
      <c r="E4493">
        <v>0</v>
      </c>
      <c r="F4493">
        <v>118</v>
      </c>
      <c r="G4493" t="s">
        <v>44</v>
      </c>
      <c r="H4493" t="s">
        <v>33</v>
      </c>
      <c r="I4493">
        <f>tbl_Fact[[#This Row],[Duration]] / 60</f>
        <v>0.16634360949198398</v>
      </c>
      <c r="J4493">
        <f>IF(OR(G4493="Run Time", G4493="CC (Changeover Cleaning)"), I4493, 0)</f>
        <v>0</v>
      </c>
      <c r="K4493">
        <f>IF(G4493&lt;&gt;"PM (Maintenance)", I4493, 0)</f>
        <v>0.16634360949198398</v>
      </c>
      <c r="L4493" s="5">
        <f>MAX(tbl_Fact[[#This Row],[TotalBiscuitsMade]],tbl_Fact[[#This Row],[GoodMadeBiscuits]])</f>
        <v>118</v>
      </c>
      <c r="M4493" s="5">
        <f>IF(tbl_Fact[[#This Row],[Operating_Hours]]&gt;0,tbl_Fact[[#This Row],[Operating_Hours]]*51840,0)</f>
        <v>0</v>
      </c>
    </row>
    <row r="4494" spans="1:13" hidden="1" x14ac:dyDescent="0.2">
      <c r="A4494" t="s">
        <v>12</v>
      </c>
      <c r="B4494" s="1">
        <v>44405.164606481485</v>
      </c>
      <c r="C4494" s="1">
        <v>44405.170972222222</v>
      </c>
      <c r="D4494">
        <v>9.1658830642700195</v>
      </c>
      <c r="E4494">
        <v>174763</v>
      </c>
      <c r="F4494">
        <v>250</v>
      </c>
      <c r="G4494" t="s">
        <v>44</v>
      </c>
      <c r="H4494" t="s">
        <v>33</v>
      </c>
      <c r="I4494">
        <f>tbl_Fact[[#This Row],[Duration]] / 60</f>
        <v>0.15276471773783365</v>
      </c>
      <c r="J4494">
        <f>IF(OR(G4494="Run Time", G4494="CC (Changeover Cleaning)"), I4494, 0)</f>
        <v>0</v>
      </c>
      <c r="K4494">
        <f>IF(G4494&lt;&gt;"PM (Maintenance)", I4494, 0)</f>
        <v>0.15276471773783365</v>
      </c>
      <c r="L4494" s="5">
        <f>MAX(tbl_Fact[[#This Row],[TotalBiscuitsMade]],tbl_Fact[[#This Row],[GoodMadeBiscuits]])</f>
        <v>174763</v>
      </c>
      <c r="M4494" s="5">
        <f>IF(tbl_Fact[[#This Row],[Operating_Hours]]&gt;0,tbl_Fact[[#This Row],[Operating_Hours]]*51840,0)</f>
        <v>0</v>
      </c>
    </row>
    <row r="4495" spans="1:13" hidden="1" x14ac:dyDescent="0.2">
      <c r="A4495" t="s">
        <v>5</v>
      </c>
      <c r="B4495" s="1">
        <v>44405.165590277778</v>
      </c>
      <c r="C4495" s="1">
        <v>44405.178298611114</v>
      </c>
      <c r="D4495">
        <v>18.299999237060501</v>
      </c>
      <c r="E4495">
        <v>176136</v>
      </c>
      <c r="F4495">
        <v>176645</v>
      </c>
      <c r="G4495" t="s">
        <v>43</v>
      </c>
      <c r="H4495" t="s">
        <v>3</v>
      </c>
      <c r="I4495">
        <f>tbl_Fact[[#This Row],[Duration]] / 60</f>
        <v>0.30499998728434169</v>
      </c>
      <c r="J4495">
        <f>IF(OR(G4495="Run Time", G4495="CC (Changeover Cleaning)"), I4495, 0)</f>
        <v>0.30499998728434169</v>
      </c>
      <c r="K4495">
        <f>IF(G4495&lt;&gt;"PM (Maintenance)", I4495, 0)</f>
        <v>0.30499998728434169</v>
      </c>
      <c r="L4495" s="5">
        <f>MAX(tbl_Fact[[#This Row],[TotalBiscuitsMade]],tbl_Fact[[#This Row],[GoodMadeBiscuits]])</f>
        <v>176645</v>
      </c>
      <c r="M4495" s="5">
        <f>IF(tbl_Fact[[#This Row],[Operating_Hours]]&gt;0,tbl_Fact[[#This Row],[Operating_Hours]]*51840,0)</f>
        <v>15811.199340820272</v>
      </c>
    </row>
    <row r="4496" spans="1:13" hidden="1" x14ac:dyDescent="0.2">
      <c r="A4496" t="s">
        <v>14</v>
      </c>
      <c r="B4496" s="1">
        <v>44405.170972222222</v>
      </c>
      <c r="C4496" s="1">
        <v>44405.171006944445</v>
      </c>
      <c r="D4496">
        <v>5.0000000745058101E-2</v>
      </c>
      <c r="E4496">
        <v>0</v>
      </c>
      <c r="F4496">
        <v>144</v>
      </c>
      <c r="G4496" t="s">
        <v>43</v>
      </c>
      <c r="H4496" t="s">
        <v>33</v>
      </c>
      <c r="I4496">
        <f>tbl_Fact[[#This Row],[Duration]] / 60</f>
        <v>8.3333334575096834E-4</v>
      </c>
      <c r="J4496">
        <f>IF(OR(G4496="Run Time", G4496="CC (Changeover Cleaning)"), I4496, 0)</f>
        <v>8.3333334575096834E-4</v>
      </c>
      <c r="K4496">
        <f>IF(G4496&lt;&gt;"PM (Maintenance)", I4496, 0)</f>
        <v>8.3333334575096834E-4</v>
      </c>
      <c r="L4496" s="5">
        <f>MAX(tbl_Fact[[#This Row],[TotalBiscuitsMade]],tbl_Fact[[#This Row],[GoodMadeBiscuits]])</f>
        <v>144</v>
      </c>
      <c r="M4496" s="5">
        <f>IF(tbl_Fact[[#This Row],[Operating_Hours]]&gt;0,tbl_Fact[[#This Row],[Operating_Hours]]*51840,0)</f>
        <v>43.200000643730199</v>
      </c>
    </row>
    <row r="4497" spans="1:13" hidden="1" x14ac:dyDescent="0.2">
      <c r="A4497" t="s">
        <v>12</v>
      </c>
      <c r="B4497" s="1">
        <v>44405.170972222222</v>
      </c>
      <c r="C4497" s="1">
        <v>44405.171099537038</v>
      </c>
      <c r="D4497">
        <v>0.169550001621246</v>
      </c>
      <c r="E4497">
        <v>174588</v>
      </c>
      <c r="F4497">
        <v>428</v>
      </c>
      <c r="G4497" t="s">
        <v>43</v>
      </c>
      <c r="H4497" t="s">
        <v>33</v>
      </c>
      <c r="I4497">
        <f>tbl_Fact[[#This Row],[Duration]] / 60</f>
        <v>2.8258333603541001E-3</v>
      </c>
      <c r="J4497">
        <f>IF(OR(G4497="Run Time", G4497="CC (Changeover Cleaning)"), I4497, 0)</f>
        <v>2.8258333603541001E-3</v>
      </c>
      <c r="K4497">
        <f>IF(G4497&lt;&gt;"PM (Maintenance)", I4497, 0)</f>
        <v>2.8258333603541001E-3</v>
      </c>
      <c r="L4497" s="5">
        <f>MAX(tbl_Fact[[#This Row],[TotalBiscuitsMade]],tbl_Fact[[#This Row],[GoodMadeBiscuits]])</f>
        <v>174588</v>
      </c>
      <c r="M4497" s="5">
        <f>IF(tbl_Fact[[#This Row],[Operating_Hours]]&gt;0,tbl_Fact[[#This Row],[Operating_Hours]]*51840,0)</f>
        <v>146.49120140075655</v>
      </c>
    </row>
    <row r="4498" spans="1:13" hidden="1" x14ac:dyDescent="0.2">
      <c r="A4498" t="s">
        <v>14</v>
      </c>
      <c r="B4498" s="1">
        <v>44405.171006944445</v>
      </c>
      <c r="C4498" s="1">
        <v>44405.178888888891</v>
      </c>
      <c r="D4498">
        <v>11.340216636657701</v>
      </c>
      <c r="E4498">
        <v>0</v>
      </c>
      <c r="F4498">
        <v>90</v>
      </c>
      <c r="G4498" t="s">
        <v>44</v>
      </c>
      <c r="H4498" t="s">
        <v>33</v>
      </c>
      <c r="I4498">
        <f>tbl_Fact[[#This Row],[Duration]] / 60</f>
        <v>0.18900361061096169</v>
      </c>
      <c r="J4498">
        <f>IF(OR(G4498="Run Time", G4498="CC (Changeover Cleaning)"), I4498, 0)</f>
        <v>0</v>
      </c>
      <c r="K4498">
        <f>IF(G4498&lt;&gt;"PM (Maintenance)", I4498, 0)</f>
        <v>0.18900361061096169</v>
      </c>
      <c r="L4498" s="5">
        <f>MAX(tbl_Fact[[#This Row],[TotalBiscuitsMade]],tbl_Fact[[#This Row],[GoodMadeBiscuits]])</f>
        <v>90</v>
      </c>
      <c r="M4498" s="5">
        <f>IF(tbl_Fact[[#This Row],[Operating_Hours]]&gt;0,tbl_Fact[[#This Row],[Operating_Hours]]*51840,0)</f>
        <v>0</v>
      </c>
    </row>
    <row r="4499" spans="1:13" hidden="1" x14ac:dyDescent="0.2">
      <c r="A4499" t="s">
        <v>12</v>
      </c>
      <c r="B4499" s="1">
        <v>44405.171099537038</v>
      </c>
      <c r="C4499" s="1">
        <v>44405.178888888891</v>
      </c>
      <c r="D4499">
        <v>11.2264003753662</v>
      </c>
      <c r="E4499">
        <v>184011</v>
      </c>
      <c r="F4499">
        <v>74</v>
      </c>
      <c r="G4499" t="s">
        <v>44</v>
      </c>
      <c r="H4499" t="s">
        <v>33</v>
      </c>
      <c r="I4499">
        <f>tbl_Fact[[#This Row],[Duration]] / 60</f>
        <v>0.18710667292277</v>
      </c>
      <c r="J4499">
        <f>IF(OR(G4499="Run Time", G4499="CC (Changeover Cleaning)"), I4499, 0)</f>
        <v>0</v>
      </c>
      <c r="K4499">
        <f>IF(G4499&lt;&gt;"PM (Maintenance)", I4499, 0)</f>
        <v>0.18710667292277</v>
      </c>
      <c r="L4499" s="5">
        <f>MAX(tbl_Fact[[#This Row],[TotalBiscuitsMade]],tbl_Fact[[#This Row],[GoodMadeBiscuits]])</f>
        <v>184011</v>
      </c>
      <c r="M4499" s="5">
        <f>IF(tbl_Fact[[#This Row],[Operating_Hours]]&gt;0,tbl_Fact[[#This Row],[Operating_Hours]]*51840,0)</f>
        <v>0</v>
      </c>
    </row>
    <row r="4500" spans="1:13" hidden="1" x14ac:dyDescent="0.2">
      <c r="A4500" t="s">
        <v>5</v>
      </c>
      <c r="B4500" s="1">
        <v>44405.178298611114</v>
      </c>
      <c r="C4500" s="1">
        <v>44405.17832175926</v>
      </c>
      <c r="D4500">
        <v>3.3333335071802098E-2</v>
      </c>
      <c r="E4500">
        <v>176068</v>
      </c>
      <c r="F4500">
        <v>176410</v>
      </c>
      <c r="G4500" t="s">
        <v>44</v>
      </c>
      <c r="H4500" t="s">
        <v>3</v>
      </c>
      <c r="I4500">
        <f>tbl_Fact[[#This Row],[Duration]] / 60</f>
        <v>5.5555558453003495E-4</v>
      </c>
      <c r="J4500">
        <f>IF(OR(G4500="Run Time", G4500="CC (Changeover Cleaning)"), I4500, 0)</f>
        <v>0</v>
      </c>
      <c r="K4500">
        <f>IF(G4500&lt;&gt;"PM (Maintenance)", I4500, 0)</f>
        <v>5.5555558453003495E-4</v>
      </c>
      <c r="L4500" s="5">
        <f>MAX(tbl_Fact[[#This Row],[TotalBiscuitsMade]],tbl_Fact[[#This Row],[GoodMadeBiscuits]])</f>
        <v>176410</v>
      </c>
      <c r="M4500" s="5">
        <f>IF(tbl_Fact[[#This Row],[Operating_Hours]]&gt;0,tbl_Fact[[#This Row],[Operating_Hours]]*51840,0)</f>
        <v>0</v>
      </c>
    </row>
    <row r="4501" spans="1:13" hidden="1" x14ac:dyDescent="0.2">
      <c r="A4501" t="s">
        <v>5</v>
      </c>
      <c r="B4501" s="1">
        <v>44405.17832175926</v>
      </c>
      <c r="C4501" s="1">
        <v>44405.179340277777</v>
      </c>
      <c r="D4501">
        <v>1.4666666984558101</v>
      </c>
      <c r="E4501">
        <v>175867</v>
      </c>
      <c r="F4501">
        <v>176485</v>
      </c>
      <c r="G4501" t="s">
        <v>43</v>
      </c>
      <c r="H4501" t="s">
        <v>3</v>
      </c>
      <c r="I4501">
        <f>tbl_Fact[[#This Row],[Duration]] / 60</f>
        <v>2.4444444974263502E-2</v>
      </c>
      <c r="J4501">
        <f>IF(OR(G4501="Run Time", G4501="CC (Changeover Cleaning)"), I4501, 0)</f>
        <v>2.4444444974263502E-2</v>
      </c>
      <c r="K4501">
        <f>IF(G4501&lt;&gt;"PM (Maintenance)", I4501, 0)</f>
        <v>2.4444444974263502E-2</v>
      </c>
      <c r="L4501" s="5">
        <f>MAX(tbl_Fact[[#This Row],[TotalBiscuitsMade]],tbl_Fact[[#This Row],[GoodMadeBiscuits]])</f>
        <v>176485</v>
      </c>
      <c r="M4501" s="5">
        <f>IF(tbl_Fact[[#This Row],[Operating_Hours]]&gt;0,tbl_Fact[[#This Row],[Operating_Hours]]*51840,0)</f>
        <v>1267.2000274658199</v>
      </c>
    </row>
    <row r="4502" spans="1:13" hidden="1" x14ac:dyDescent="0.2">
      <c r="A4502" t="s">
        <v>14</v>
      </c>
      <c r="B4502" s="1">
        <v>44405.178888888891</v>
      </c>
      <c r="C4502" s="1">
        <v>44405.185891203706</v>
      </c>
      <c r="D4502">
        <v>10.085283279418899</v>
      </c>
      <c r="E4502">
        <v>0</v>
      </c>
      <c r="F4502">
        <v>6</v>
      </c>
      <c r="G4502" t="s">
        <v>43</v>
      </c>
      <c r="H4502" t="s">
        <v>33</v>
      </c>
      <c r="I4502">
        <f>tbl_Fact[[#This Row],[Duration]] / 60</f>
        <v>0.16808805465698165</v>
      </c>
      <c r="J4502">
        <f>IF(OR(G4502="Run Time", G4502="CC (Changeover Cleaning)"), I4502, 0)</f>
        <v>0.16808805465698165</v>
      </c>
      <c r="K4502">
        <f>IF(G4502&lt;&gt;"PM (Maintenance)", I4502, 0)</f>
        <v>0.16808805465698165</v>
      </c>
      <c r="L4502" s="5">
        <f>MAX(tbl_Fact[[#This Row],[TotalBiscuitsMade]],tbl_Fact[[#This Row],[GoodMadeBiscuits]])</f>
        <v>6</v>
      </c>
      <c r="M4502" s="5">
        <f>IF(tbl_Fact[[#This Row],[Operating_Hours]]&gt;0,tbl_Fact[[#This Row],[Operating_Hours]]*51840,0)</f>
        <v>8713.6847534179287</v>
      </c>
    </row>
    <row r="4503" spans="1:13" hidden="1" x14ac:dyDescent="0.2">
      <c r="A4503" t="s">
        <v>12</v>
      </c>
      <c r="B4503" s="1">
        <v>44405.178888888891</v>
      </c>
      <c r="C4503" s="1">
        <v>44405.185972222222</v>
      </c>
      <c r="D4503">
        <v>10.200666427612299</v>
      </c>
      <c r="E4503">
        <v>184023</v>
      </c>
      <c r="F4503">
        <v>324</v>
      </c>
      <c r="G4503" t="s">
        <v>43</v>
      </c>
      <c r="H4503" t="s">
        <v>33</v>
      </c>
      <c r="I4503">
        <f>tbl_Fact[[#This Row],[Duration]] / 60</f>
        <v>0.17001110712687165</v>
      </c>
      <c r="J4503">
        <f>IF(OR(G4503="Run Time", G4503="CC (Changeover Cleaning)"), I4503, 0)</f>
        <v>0.17001110712687165</v>
      </c>
      <c r="K4503">
        <f>IF(G4503&lt;&gt;"PM (Maintenance)", I4503, 0)</f>
        <v>0.17001110712687165</v>
      </c>
      <c r="L4503" s="5">
        <f>MAX(tbl_Fact[[#This Row],[TotalBiscuitsMade]],tbl_Fact[[#This Row],[GoodMadeBiscuits]])</f>
        <v>184023</v>
      </c>
      <c r="M4503" s="5">
        <f>IF(tbl_Fact[[#This Row],[Operating_Hours]]&gt;0,tbl_Fact[[#This Row],[Operating_Hours]]*51840,0)</f>
        <v>8813.3757934570258</v>
      </c>
    </row>
    <row r="4504" spans="1:13" hidden="1" x14ac:dyDescent="0.2">
      <c r="A4504" t="s">
        <v>5</v>
      </c>
      <c r="B4504" s="1">
        <v>44405.179340277777</v>
      </c>
      <c r="C4504" s="1">
        <v>44405.212939814817</v>
      </c>
      <c r="D4504">
        <v>48.383335113525398</v>
      </c>
      <c r="E4504">
        <v>210228</v>
      </c>
      <c r="F4504">
        <v>210706</v>
      </c>
      <c r="G4504" t="s">
        <v>44</v>
      </c>
      <c r="H4504" t="s">
        <v>3</v>
      </c>
      <c r="I4504">
        <f>tbl_Fact[[#This Row],[Duration]] / 60</f>
        <v>0.80638891855875661</v>
      </c>
      <c r="J4504">
        <f>IF(OR(G4504="Run Time", G4504="CC (Changeover Cleaning)"), I4504, 0)</f>
        <v>0</v>
      </c>
      <c r="K4504">
        <f>IF(G4504&lt;&gt;"PM (Maintenance)", I4504, 0)</f>
        <v>0.80638891855875661</v>
      </c>
      <c r="L4504" s="5">
        <f>MAX(tbl_Fact[[#This Row],[TotalBiscuitsMade]],tbl_Fact[[#This Row],[GoodMadeBiscuits]])</f>
        <v>210706</v>
      </c>
      <c r="M4504" s="5">
        <f>IF(tbl_Fact[[#This Row],[Operating_Hours]]&gt;0,tbl_Fact[[#This Row],[Operating_Hours]]*51840,0)</f>
        <v>0</v>
      </c>
    </row>
    <row r="4505" spans="1:13" hidden="1" x14ac:dyDescent="0.2">
      <c r="A4505" t="s">
        <v>14</v>
      </c>
      <c r="B4505" s="1">
        <v>44405.185891203706</v>
      </c>
      <c r="C4505" s="1">
        <v>44405.1877662037</v>
      </c>
      <c r="D4505">
        <v>2.70588326454163</v>
      </c>
      <c r="E4505">
        <v>0</v>
      </c>
      <c r="F4505">
        <v>338</v>
      </c>
      <c r="G4505" t="s">
        <v>44</v>
      </c>
      <c r="H4505" t="s">
        <v>33</v>
      </c>
      <c r="I4505">
        <f>tbl_Fact[[#This Row],[Duration]] / 60</f>
        <v>4.5098054409027165E-2</v>
      </c>
      <c r="J4505">
        <f>IF(OR(G4505="Run Time", G4505="CC (Changeover Cleaning)"), I4505, 0)</f>
        <v>0</v>
      </c>
      <c r="K4505">
        <f>IF(G4505&lt;&gt;"PM (Maintenance)", I4505, 0)</f>
        <v>4.5098054409027165E-2</v>
      </c>
      <c r="L4505" s="5">
        <f>MAX(tbl_Fact[[#This Row],[TotalBiscuitsMade]],tbl_Fact[[#This Row],[GoodMadeBiscuits]])</f>
        <v>338</v>
      </c>
      <c r="M4505" s="5">
        <f>IF(tbl_Fact[[#This Row],[Operating_Hours]]&gt;0,tbl_Fact[[#This Row],[Operating_Hours]]*51840,0)</f>
        <v>0</v>
      </c>
    </row>
    <row r="4506" spans="1:13" hidden="1" x14ac:dyDescent="0.2">
      <c r="A4506" t="s">
        <v>12</v>
      </c>
      <c r="B4506" s="1">
        <v>44405.185972222222</v>
      </c>
      <c r="C4506" s="1">
        <v>44405.1877662037</v>
      </c>
      <c r="D4506">
        <v>2.58476662635803</v>
      </c>
      <c r="E4506">
        <v>186153</v>
      </c>
      <c r="F4506">
        <v>383</v>
      </c>
      <c r="G4506" t="s">
        <v>44</v>
      </c>
      <c r="H4506" t="s">
        <v>33</v>
      </c>
      <c r="I4506">
        <f>tbl_Fact[[#This Row],[Duration]] / 60</f>
        <v>4.3079443772633834E-2</v>
      </c>
      <c r="J4506">
        <f>IF(OR(G4506="Run Time", G4506="CC (Changeover Cleaning)"), I4506, 0)</f>
        <v>0</v>
      </c>
      <c r="K4506">
        <f>IF(G4506&lt;&gt;"PM (Maintenance)", I4506, 0)</f>
        <v>4.3079443772633834E-2</v>
      </c>
      <c r="L4506" s="5">
        <f>MAX(tbl_Fact[[#This Row],[TotalBiscuitsMade]],tbl_Fact[[#This Row],[GoodMadeBiscuits]])</f>
        <v>186153</v>
      </c>
      <c r="M4506" s="5">
        <f>IF(tbl_Fact[[#This Row],[Operating_Hours]]&gt;0,tbl_Fact[[#This Row],[Operating_Hours]]*51840,0)</f>
        <v>0</v>
      </c>
    </row>
    <row r="4507" spans="1:13" hidden="1" x14ac:dyDescent="0.2">
      <c r="A4507" t="s">
        <v>13</v>
      </c>
      <c r="B4507" s="1">
        <v>44405.187743055554</v>
      </c>
      <c r="C4507" s="1">
        <v>44405.190682870372</v>
      </c>
      <c r="D4507">
        <v>4.2353835105895996</v>
      </c>
      <c r="E4507">
        <v>0</v>
      </c>
      <c r="F4507">
        <v>376</v>
      </c>
      <c r="G4507" t="s">
        <v>43</v>
      </c>
      <c r="H4507" t="s">
        <v>33</v>
      </c>
      <c r="I4507">
        <f>tbl_Fact[[#This Row],[Duration]] / 60</f>
        <v>7.0589725176493326E-2</v>
      </c>
      <c r="J4507">
        <f>IF(OR(G4507="Run Time", G4507="CC (Changeover Cleaning)"), I4507, 0)</f>
        <v>7.0589725176493326E-2</v>
      </c>
      <c r="K4507">
        <f>IF(G4507&lt;&gt;"PM (Maintenance)", I4507, 0)</f>
        <v>7.0589725176493326E-2</v>
      </c>
      <c r="L4507" s="5">
        <f>MAX(tbl_Fact[[#This Row],[TotalBiscuitsMade]],tbl_Fact[[#This Row],[GoodMadeBiscuits]])</f>
        <v>376</v>
      </c>
      <c r="M4507" s="5">
        <f>IF(tbl_Fact[[#This Row],[Operating_Hours]]&gt;0,tbl_Fact[[#This Row],[Operating_Hours]]*51840,0)</f>
        <v>3659.3713531494141</v>
      </c>
    </row>
    <row r="4508" spans="1:13" hidden="1" x14ac:dyDescent="0.2">
      <c r="A4508" t="s">
        <v>14</v>
      </c>
      <c r="B4508" s="1">
        <v>44405.1877662037</v>
      </c>
      <c r="C4508" s="1">
        <v>44405.188194444447</v>
      </c>
      <c r="D4508">
        <v>0.61549997329711903</v>
      </c>
      <c r="E4508">
        <v>0</v>
      </c>
      <c r="F4508">
        <v>394</v>
      </c>
      <c r="G4508" t="s">
        <v>43</v>
      </c>
      <c r="H4508" t="s">
        <v>33</v>
      </c>
      <c r="I4508">
        <f>tbl_Fact[[#This Row],[Duration]] / 60</f>
        <v>1.0258332888285317E-2</v>
      </c>
      <c r="J4508">
        <f>IF(OR(G4508="Run Time", G4508="CC (Changeover Cleaning)"), I4508, 0)</f>
        <v>1.0258332888285317E-2</v>
      </c>
      <c r="K4508">
        <f>IF(G4508&lt;&gt;"PM (Maintenance)", I4508, 0)</f>
        <v>1.0258332888285317E-2</v>
      </c>
      <c r="L4508" s="5">
        <f>MAX(tbl_Fact[[#This Row],[TotalBiscuitsMade]],tbl_Fact[[#This Row],[GoodMadeBiscuits]])</f>
        <v>394</v>
      </c>
      <c r="M4508" s="5">
        <f>IF(tbl_Fact[[#This Row],[Operating_Hours]]&gt;0,tbl_Fact[[#This Row],[Operating_Hours]]*51840,0)</f>
        <v>531.79197692871082</v>
      </c>
    </row>
    <row r="4509" spans="1:13" hidden="1" x14ac:dyDescent="0.2">
      <c r="A4509" t="s">
        <v>12</v>
      </c>
      <c r="B4509" s="1">
        <v>44405.1877662037</v>
      </c>
      <c r="C4509" s="1">
        <v>44405.188275462962</v>
      </c>
      <c r="D4509">
        <v>0.72983330488205</v>
      </c>
      <c r="E4509">
        <v>185804</v>
      </c>
      <c r="F4509">
        <v>162</v>
      </c>
      <c r="G4509" t="s">
        <v>43</v>
      </c>
      <c r="H4509" t="s">
        <v>33</v>
      </c>
      <c r="I4509">
        <f>tbl_Fact[[#This Row],[Duration]] / 60</f>
        <v>1.2163888414700834E-2</v>
      </c>
      <c r="J4509">
        <f>IF(OR(G4509="Run Time", G4509="CC (Changeover Cleaning)"), I4509, 0)</f>
        <v>1.2163888414700834E-2</v>
      </c>
      <c r="K4509">
        <f>IF(G4509&lt;&gt;"PM (Maintenance)", I4509, 0)</f>
        <v>1.2163888414700834E-2</v>
      </c>
      <c r="L4509" s="5">
        <f>MAX(tbl_Fact[[#This Row],[TotalBiscuitsMade]],tbl_Fact[[#This Row],[GoodMadeBiscuits]])</f>
        <v>185804</v>
      </c>
      <c r="M4509" s="5">
        <f>IF(tbl_Fact[[#This Row],[Operating_Hours]]&gt;0,tbl_Fact[[#This Row],[Operating_Hours]]*51840,0)</f>
        <v>630.57597541809128</v>
      </c>
    </row>
    <row r="4510" spans="1:13" hidden="1" x14ac:dyDescent="0.2">
      <c r="A4510" t="s">
        <v>14</v>
      </c>
      <c r="B4510" s="1">
        <v>44405.188194444447</v>
      </c>
      <c r="C4510" s="1">
        <v>44405.18922453704</v>
      </c>
      <c r="D4510">
        <v>1.4799499511718801</v>
      </c>
      <c r="E4510">
        <v>0</v>
      </c>
      <c r="F4510">
        <v>398</v>
      </c>
      <c r="G4510" t="s">
        <v>44</v>
      </c>
      <c r="H4510" t="s">
        <v>33</v>
      </c>
      <c r="I4510">
        <f>tbl_Fact[[#This Row],[Duration]] / 60</f>
        <v>2.4665832519531337E-2</v>
      </c>
      <c r="J4510">
        <f>IF(OR(G4510="Run Time", G4510="CC (Changeover Cleaning)"), I4510, 0)</f>
        <v>0</v>
      </c>
      <c r="K4510">
        <f>IF(G4510&lt;&gt;"PM (Maintenance)", I4510, 0)</f>
        <v>2.4665832519531337E-2</v>
      </c>
      <c r="L4510" s="5">
        <f>MAX(tbl_Fact[[#This Row],[TotalBiscuitsMade]],tbl_Fact[[#This Row],[GoodMadeBiscuits]])</f>
        <v>398</v>
      </c>
      <c r="M4510" s="5">
        <f>IF(tbl_Fact[[#This Row],[Operating_Hours]]&gt;0,tbl_Fact[[#This Row],[Operating_Hours]]*51840,0)</f>
        <v>0</v>
      </c>
    </row>
    <row r="4511" spans="1:13" hidden="1" x14ac:dyDescent="0.2">
      <c r="A4511" t="s">
        <v>12</v>
      </c>
      <c r="B4511" s="1">
        <v>44405.188275462962</v>
      </c>
      <c r="C4511" s="1">
        <v>44405.18922453704</v>
      </c>
      <c r="D4511">
        <v>1.3656165599823</v>
      </c>
      <c r="E4511">
        <v>187296</v>
      </c>
      <c r="F4511">
        <v>101</v>
      </c>
      <c r="G4511" t="s">
        <v>44</v>
      </c>
      <c r="H4511" t="s">
        <v>33</v>
      </c>
      <c r="I4511">
        <f>tbl_Fact[[#This Row],[Duration]] / 60</f>
        <v>2.2760275999704999E-2</v>
      </c>
      <c r="J4511">
        <f>IF(OR(G4511="Run Time", G4511="CC (Changeover Cleaning)"), I4511, 0)</f>
        <v>0</v>
      </c>
      <c r="K4511">
        <f>IF(G4511&lt;&gt;"PM (Maintenance)", I4511, 0)</f>
        <v>2.2760275999704999E-2</v>
      </c>
      <c r="L4511" s="5">
        <f>MAX(tbl_Fact[[#This Row],[TotalBiscuitsMade]],tbl_Fact[[#This Row],[GoodMadeBiscuits]])</f>
        <v>187296</v>
      </c>
      <c r="M4511" s="5">
        <f>IF(tbl_Fact[[#This Row],[Operating_Hours]]&gt;0,tbl_Fact[[#This Row],[Operating_Hours]]*51840,0)</f>
        <v>0</v>
      </c>
    </row>
    <row r="4512" spans="1:13" hidden="1" x14ac:dyDescent="0.2">
      <c r="A4512" t="s">
        <v>14</v>
      </c>
      <c r="B4512" s="1">
        <v>44405.18922453704</v>
      </c>
      <c r="C4512" s="1">
        <v>44405.191006944442</v>
      </c>
      <c r="D4512">
        <v>2.5645000934600799</v>
      </c>
      <c r="E4512">
        <v>0</v>
      </c>
      <c r="F4512">
        <v>433</v>
      </c>
      <c r="G4512" t="s">
        <v>43</v>
      </c>
      <c r="H4512" t="s">
        <v>33</v>
      </c>
      <c r="I4512">
        <f>tbl_Fact[[#This Row],[Duration]] / 60</f>
        <v>4.2741668224334665E-2</v>
      </c>
      <c r="J4512">
        <f>IF(OR(G4512="Run Time", G4512="CC (Changeover Cleaning)"), I4512, 0)</f>
        <v>4.2741668224334665E-2</v>
      </c>
      <c r="K4512">
        <f>IF(G4512&lt;&gt;"PM (Maintenance)", I4512, 0)</f>
        <v>4.2741668224334665E-2</v>
      </c>
      <c r="L4512" s="5">
        <f>MAX(tbl_Fact[[#This Row],[TotalBiscuitsMade]],tbl_Fact[[#This Row],[GoodMadeBiscuits]])</f>
        <v>433</v>
      </c>
      <c r="M4512" s="5">
        <f>IF(tbl_Fact[[#This Row],[Operating_Hours]]&gt;0,tbl_Fact[[#This Row],[Operating_Hours]]*51840,0)</f>
        <v>2215.728080749509</v>
      </c>
    </row>
    <row r="4513" spans="1:13" hidden="1" x14ac:dyDescent="0.2">
      <c r="A4513" t="s">
        <v>12</v>
      </c>
      <c r="B4513" s="1">
        <v>44405.18922453704</v>
      </c>
      <c r="C4513" s="1">
        <v>44405.193888888891</v>
      </c>
      <c r="D4513">
        <v>6.7250499725341797</v>
      </c>
      <c r="E4513">
        <v>186990</v>
      </c>
      <c r="F4513">
        <v>297</v>
      </c>
      <c r="G4513" t="s">
        <v>43</v>
      </c>
      <c r="H4513" t="s">
        <v>33</v>
      </c>
      <c r="I4513">
        <f>tbl_Fact[[#This Row],[Duration]] / 60</f>
        <v>0.11208416620890299</v>
      </c>
      <c r="J4513">
        <f>IF(OR(G4513="Run Time", G4513="CC (Changeover Cleaning)"), I4513, 0)</f>
        <v>0.11208416620890299</v>
      </c>
      <c r="K4513">
        <f>IF(G4513&lt;&gt;"PM (Maintenance)", I4513, 0)</f>
        <v>0.11208416620890299</v>
      </c>
      <c r="L4513" s="5">
        <f>MAX(tbl_Fact[[#This Row],[TotalBiscuitsMade]],tbl_Fact[[#This Row],[GoodMadeBiscuits]])</f>
        <v>186990</v>
      </c>
      <c r="M4513" s="5">
        <f>IF(tbl_Fact[[#This Row],[Operating_Hours]]&gt;0,tbl_Fact[[#This Row],[Operating_Hours]]*51840,0)</f>
        <v>5810.4431762695312</v>
      </c>
    </row>
    <row r="4514" spans="1:13" hidden="1" x14ac:dyDescent="0.2">
      <c r="A4514" t="s">
        <v>13</v>
      </c>
      <c r="B4514" s="1">
        <v>44405.190682870372</v>
      </c>
      <c r="C4514" s="1">
        <v>44405.191099537034</v>
      </c>
      <c r="D4514">
        <v>0.59490001201629605</v>
      </c>
      <c r="E4514">
        <v>0</v>
      </c>
      <c r="F4514">
        <v>290</v>
      </c>
      <c r="G4514" t="s">
        <v>44</v>
      </c>
      <c r="H4514" t="s">
        <v>33</v>
      </c>
      <c r="I4514">
        <f>tbl_Fact[[#This Row],[Duration]] / 60</f>
        <v>9.9150002002716016E-3</v>
      </c>
      <c r="J4514">
        <f>IF(OR(G4514="Run Time", G4514="CC (Changeover Cleaning)"), I4514, 0)</f>
        <v>0</v>
      </c>
      <c r="K4514">
        <f>IF(G4514&lt;&gt;"PM (Maintenance)", I4514, 0)</f>
        <v>9.9150002002716016E-3</v>
      </c>
      <c r="L4514" s="5">
        <f>MAX(tbl_Fact[[#This Row],[TotalBiscuitsMade]],tbl_Fact[[#This Row],[GoodMadeBiscuits]])</f>
        <v>290</v>
      </c>
      <c r="M4514" s="5">
        <f>IF(tbl_Fact[[#This Row],[Operating_Hours]]&gt;0,tbl_Fact[[#This Row],[Operating_Hours]]*51840,0)</f>
        <v>0</v>
      </c>
    </row>
    <row r="4515" spans="1:13" hidden="1" x14ac:dyDescent="0.2">
      <c r="A4515" t="s">
        <v>14</v>
      </c>
      <c r="B4515" s="1">
        <v>44405.191006944442</v>
      </c>
      <c r="C4515" s="1">
        <v>44405.192152777781</v>
      </c>
      <c r="D4515">
        <v>1.6458332538604701</v>
      </c>
      <c r="E4515">
        <v>0</v>
      </c>
      <c r="F4515">
        <v>454</v>
      </c>
      <c r="G4515" t="s">
        <v>44</v>
      </c>
      <c r="H4515" t="s">
        <v>33</v>
      </c>
      <c r="I4515">
        <f>tbl_Fact[[#This Row],[Duration]] / 60</f>
        <v>2.7430554231007834E-2</v>
      </c>
      <c r="J4515">
        <f>IF(OR(G4515="Run Time", G4515="CC (Changeover Cleaning)"), I4515, 0)</f>
        <v>0</v>
      </c>
      <c r="K4515">
        <f>IF(G4515&lt;&gt;"PM (Maintenance)", I4515, 0)</f>
        <v>2.7430554231007834E-2</v>
      </c>
      <c r="L4515" s="5">
        <f>MAX(tbl_Fact[[#This Row],[TotalBiscuitsMade]],tbl_Fact[[#This Row],[GoodMadeBiscuits]])</f>
        <v>454</v>
      </c>
      <c r="M4515" s="5">
        <f>IF(tbl_Fact[[#This Row],[Operating_Hours]]&gt;0,tbl_Fact[[#This Row],[Operating_Hours]]*51840,0)</f>
        <v>0</v>
      </c>
    </row>
    <row r="4516" spans="1:13" hidden="1" x14ac:dyDescent="0.2">
      <c r="A4516" t="s">
        <v>13</v>
      </c>
      <c r="B4516" s="1">
        <v>44405.191099537034</v>
      </c>
      <c r="C4516" s="1">
        <v>44405.193611111114</v>
      </c>
      <c r="D4516">
        <v>3.6287167072296098</v>
      </c>
      <c r="E4516">
        <v>0</v>
      </c>
      <c r="F4516">
        <v>195</v>
      </c>
      <c r="G4516" t="s">
        <v>43</v>
      </c>
      <c r="H4516" t="s">
        <v>33</v>
      </c>
      <c r="I4516">
        <f>tbl_Fact[[#This Row],[Duration]] / 60</f>
        <v>6.0478611787160165E-2</v>
      </c>
      <c r="J4516">
        <f>IF(OR(G4516="Run Time", G4516="CC (Changeover Cleaning)"), I4516, 0)</f>
        <v>6.0478611787160165E-2</v>
      </c>
      <c r="K4516">
        <f>IF(G4516&lt;&gt;"PM (Maintenance)", I4516, 0)</f>
        <v>6.0478611787160165E-2</v>
      </c>
      <c r="L4516" s="5">
        <f>MAX(tbl_Fact[[#This Row],[TotalBiscuitsMade]],tbl_Fact[[#This Row],[GoodMadeBiscuits]])</f>
        <v>195</v>
      </c>
      <c r="M4516" s="5">
        <f>IF(tbl_Fact[[#This Row],[Operating_Hours]]&gt;0,tbl_Fact[[#This Row],[Operating_Hours]]*51840,0)</f>
        <v>3135.2112350463831</v>
      </c>
    </row>
    <row r="4517" spans="1:13" hidden="1" x14ac:dyDescent="0.2">
      <c r="A4517" t="s">
        <v>14</v>
      </c>
      <c r="B4517" s="1">
        <v>44405.192152777781</v>
      </c>
      <c r="C4517" s="1">
        <v>44405.193807870368</v>
      </c>
      <c r="D4517">
        <v>2.3946666717529301</v>
      </c>
      <c r="E4517">
        <v>0</v>
      </c>
      <c r="F4517">
        <v>155</v>
      </c>
      <c r="G4517" t="s">
        <v>43</v>
      </c>
      <c r="H4517" t="s">
        <v>33</v>
      </c>
      <c r="I4517">
        <f>tbl_Fact[[#This Row],[Duration]] / 60</f>
        <v>3.9911111195882171E-2</v>
      </c>
      <c r="J4517">
        <f>IF(OR(G4517="Run Time", G4517="CC (Changeover Cleaning)"), I4517, 0)</f>
        <v>3.9911111195882171E-2</v>
      </c>
      <c r="K4517">
        <f>IF(G4517&lt;&gt;"PM (Maintenance)", I4517, 0)</f>
        <v>3.9911111195882171E-2</v>
      </c>
      <c r="L4517" s="5">
        <f>MAX(tbl_Fact[[#This Row],[TotalBiscuitsMade]],tbl_Fact[[#This Row],[GoodMadeBiscuits]])</f>
        <v>155</v>
      </c>
      <c r="M4517" s="5">
        <f>IF(tbl_Fact[[#This Row],[Operating_Hours]]&gt;0,tbl_Fact[[#This Row],[Operating_Hours]]*51840,0)</f>
        <v>2068.9920043945317</v>
      </c>
    </row>
    <row r="4518" spans="1:13" hidden="1" x14ac:dyDescent="0.2">
      <c r="A4518" t="s">
        <v>13</v>
      </c>
      <c r="B4518" s="1">
        <v>44405.193611111114</v>
      </c>
      <c r="C4518" s="1">
        <v>44405.260011574072</v>
      </c>
      <c r="D4518">
        <v>95.614334106445298</v>
      </c>
      <c r="E4518">
        <v>0</v>
      </c>
      <c r="F4518">
        <v>213</v>
      </c>
      <c r="G4518" t="s">
        <v>44</v>
      </c>
      <c r="H4518" t="s">
        <v>33</v>
      </c>
      <c r="I4518">
        <f>tbl_Fact[[#This Row],[Duration]] / 60</f>
        <v>1.5935722351074217</v>
      </c>
      <c r="J4518">
        <f>IF(OR(G4518="Run Time", G4518="CC (Changeover Cleaning)"), I4518, 0)</f>
        <v>0</v>
      </c>
      <c r="K4518">
        <f>IF(G4518&lt;&gt;"PM (Maintenance)", I4518, 0)</f>
        <v>1.5935722351074217</v>
      </c>
      <c r="L4518" s="5">
        <f>MAX(tbl_Fact[[#This Row],[TotalBiscuitsMade]],tbl_Fact[[#This Row],[GoodMadeBiscuits]])</f>
        <v>213</v>
      </c>
      <c r="M4518" s="5">
        <f>IF(tbl_Fact[[#This Row],[Operating_Hours]]&gt;0,tbl_Fact[[#This Row],[Operating_Hours]]*51840,0)</f>
        <v>0</v>
      </c>
    </row>
    <row r="4519" spans="1:13" hidden="1" x14ac:dyDescent="0.2">
      <c r="A4519" t="s">
        <v>14</v>
      </c>
      <c r="B4519" s="1">
        <v>44405.193807870368</v>
      </c>
      <c r="C4519" s="1">
        <v>44405.194652777776</v>
      </c>
      <c r="D4519">
        <v>1.2153333425521899</v>
      </c>
      <c r="E4519">
        <v>0</v>
      </c>
      <c r="F4519">
        <v>67</v>
      </c>
      <c r="G4519" t="s">
        <v>44</v>
      </c>
      <c r="H4519" t="s">
        <v>33</v>
      </c>
      <c r="I4519">
        <f>tbl_Fact[[#This Row],[Duration]] / 60</f>
        <v>2.0255555709203166E-2</v>
      </c>
      <c r="J4519">
        <f>IF(OR(G4519="Run Time", G4519="CC (Changeover Cleaning)"), I4519, 0)</f>
        <v>0</v>
      </c>
      <c r="K4519">
        <f>IF(G4519&lt;&gt;"PM (Maintenance)", I4519, 0)</f>
        <v>2.0255555709203166E-2</v>
      </c>
      <c r="L4519" s="5">
        <f>MAX(tbl_Fact[[#This Row],[TotalBiscuitsMade]],tbl_Fact[[#This Row],[GoodMadeBiscuits]])</f>
        <v>67</v>
      </c>
      <c r="M4519" s="5">
        <f>IF(tbl_Fact[[#This Row],[Operating_Hours]]&gt;0,tbl_Fact[[#This Row],[Operating_Hours]]*51840,0)</f>
        <v>0</v>
      </c>
    </row>
    <row r="4520" spans="1:13" hidden="1" x14ac:dyDescent="0.2">
      <c r="A4520" t="s">
        <v>12</v>
      </c>
      <c r="B4520" s="1">
        <v>44405.193888888891</v>
      </c>
      <c r="C4520" s="1">
        <v>44405.194652777776</v>
      </c>
      <c r="D4520">
        <v>1.0952832698821999</v>
      </c>
      <c r="E4520">
        <v>188213</v>
      </c>
      <c r="F4520">
        <v>290</v>
      </c>
      <c r="G4520" t="s">
        <v>44</v>
      </c>
      <c r="H4520" t="s">
        <v>33</v>
      </c>
      <c r="I4520">
        <f>tbl_Fact[[#This Row],[Duration]] / 60</f>
        <v>1.8254721164703332E-2</v>
      </c>
      <c r="J4520">
        <f>IF(OR(G4520="Run Time", G4520="CC (Changeover Cleaning)"), I4520, 0)</f>
        <v>0</v>
      </c>
      <c r="K4520">
        <f>IF(G4520&lt;&gt;"PM (Maintenance)", I4520, 0)</f>
        <v>1.8254721164703332E-2</v>
      </c>
      <c r="L4520" s="5">
        <f>MAX(tbl_Fact[[#This Row],[TotalBiscuitsMade]],tbl_Fact[[#This Row],[GoodMadeBiscuits]])</f>
        <v>188213</v>
      </c>
      <c r="M4520" s="5">
        <f>IF(tbl_Fact[[#This Row],[Operating_Hours]]&gt;0,tbl_Fact[[#This Row],[Operating_Hours]]*51840,0)</f>
        <v>0</v>
      </c>
    </row>
    <row r="4521" spans="1:13" hidden="1" x14ac:dyDescent="0.2">
      <c r="A4521" t="s">
        <v>14</v>
      </c>
      <c r="B4521" s="1">
        <v>44405.194652777776</v>
      </c>
      <c r="C4521" s="1">
        <v>44405.195439814815</v>
      </c>
      <c r="D4521">
        <v>1.12961661815643</v>
      </c>
      <c r="E4521">
        <v>0</v>
      </c>
      <c r="F4521">
        <v>149</v>
      </c>
      <c r="G4521" t="s">
        <v>43</v>
      </c>
      <c r="H4521" t="s">
        <v>33</v>
      </c>
      <c r="I4521">
        <f>tbl_Fact[[#This Row],[Duration]] / 60</f>
        <v>1.88269436359405E-2</v>
      </c>
      <c r="J4521">
        <f>IF(OR(G4521="Run Time", G4521="CC (Changeover Cleaning)"), I4521, 0)</f>
        <v>1.88269436359405E-2</v>
      </c>
      <c r="K4521">
        <f>IF(G4521&lt;&gt;"PM (Maintenance)", I4521, 0)</f>
        <v>1.88269436359405E-2</v>
      </c>
      <c r="L4521" s="5">
        <f>MAX(tbl_Fact[[#This Row],[TotalBiscuitsMade]],tbl_Fact[[#This Row],[GoodMadeBiscuits]])</f>
        <v>149</v>
      </c>
      <c r="M4521" s="5">
        <f>IF(tbl_Fact[[#This Row],[Operating_Hours]]&gt;0,tbl_Fact[[#This Row],[Operating_Hours]]*51840,0)</f>
        <v>975.98875808715559</v>
      </c>
    </row>
    <row r="4522" spans="1:13" hidden="1" x14ac:dyDescent="0.2">
      <c r="A4522" t="s">
        <v>12</v>
      </c>
      <c r="B4522" s="1">
        <v>44405.194652777776</v>
      </c>
      <c r="C4522" s="1">
        <v>44405.196666666663</v>
      </c>
      <c r="D4522">
        <v>2.8955500125885001</v>
      </c>
      <c r="E4522">
        <v>188056</v>
      </c>
      <c r="F4522">
        <v>8</v>
      </c>
      <c r="G4522" t="s">
        <v>43</v>
      </c>
      <c r="H4522" t="s">
        <v>33</v>
      </c>
      <c r="I4522">
        <f>tbl_Fact[[#This Row],[Duration]] / 60</f>
        <v>4.8259166876475003E-2</v>
      </c>
      <c r="J4522">
        <f>IF(OR(G4522="Run Time", G4522="CC (Changeover Cleaning)"), I4522, 0)</f>
        <v>4.8259166876475003E-2</v>
      </c>
      <c r="K4522">
        <f>IF(G4522&lt;&gt;"PM (Maintenance)", I4522, 0)</f>
        <v>4.8259166876475003E-2</v>
      </c>
      <c r="L4522" s="5">
        <f>MAX(tbl_Fact[[#This Row],[TotalBiscuitsMade]],tbl_Fact[[#This Row],[GoodMadeBiscuits]])</f>
        <v>188056</v>
      </c>
      <c r="M4522" s="5">
        <f>IF(tbl_Fact[[#This Row],[Operating_Hours]]&gt;0,tbl_Fact[[#This Row],[Operating_Hours]]*51840,0)</f>
        <v>2501.7552108764639</v>
      </c>
    </row>
    <row r="4523" spans="1:13" hidden="1" x14ac:dyDescent="0.2">
      <c r="A4523" t="s">
        <v>14</v>
      </c>
      <c r="B4523" s="1">
        <v>44405.195439814815</v>
      </c>
      <c r="C4523" s="1">
        <v>44405.195555555554</v>
      </c>
      <c r="D4523">
        <v>0.170333296060562</v>
      </c>
      <c r="E4523">
        <v>0</v>
      </c>
      <c r="F4523">
        <v>106</v>
      </c>
      <c r="G4523" t="s">
        <v>44</v>
      </c>
      <c r="H4523" t="s">
        <v>33</v>
      </c>
      <c r="I4523">
        <f>tbl_Fact[[#This Row],[Duration]] / 60</f>
        <v>2.8388882676760332E-3</v>
      </c>
      <c r="J4523">
        <f>IF(OR(G4523="Run Time", G4523="CC (Changeover Cleaning)"), I4523, 0)</f>
        <v>0</v>
      </c>
      <c r="K4523">
        <f>IF(G4523&lt;&gt;"PM (Maintenance)", I4523, 0)</f>
        <v>2.8388882676760332E-3</v>
      </c>
      <c r="L4523" s="5">
        <f>MAX(tbl_Fact[[#This Row],[TotalBiscuitsMade]],tbl_Fact[[#This Row],[GoodMadeBiscuits]])</f>
        <v>106</v>
      </c>
      <c r="M4523" s="5">
        <f>IF(tbl_Fact[[#This Row],[Operating_Hours]]&gt;0,tbl_Fact[[#This Row],[Operating_Hours]]*51840,0)</f>
        <v>0</v>
      </c>
    </row>
    <row r="4524" spans="1:13" hidden="1" x14ac:dyDescent="0.2">
      <c r="A4524" t="s">
        <v>14</v>
      </c>
      <c r="B4524" s="1">
        <v>44405.195555555554</v>
      </c>
      <c r="C4524" s="1">
        <v>44405.196585648147</v>
      </c>
      <c r="D4524">
        <v>1.4802166223526001</v>
      </c>
      <c r="E4524">
        <v>0</v>
      </c>
      <c r="F4524">
        <v>364</v>
      </c>
      <c r="G4524" t="s">
        <v>43</v>
      </c>
      <c r="H4524" t="s">
        <v>33</v>
      </c>
      <c r="I4524">
        <f>tbl_Fact[[#This Row],[Duration]] / 60</f>
        <v>2.4670277039210001E-2</v>
      </c>
      <c r="J4524">
        <f>IF(OR(G4524="Run Time", G4524="CC (Changeover Cleaning)"), I4524, 0)</f>
        <v>2.4670277039210001E-2</v>
      </c>
      <c r="K4524">
        <f>IF(G4524&lt;&gt;"PM (Maintenance)", I4524, 0)</f>
        <v>2.4670277039210001E-2</v>
      </c>
      <c r="L4524" s="5">
        <f>MAX(tbl_Fact[[#This Row],[TotalBiscuitsMade]],tbl_Fact[[#This Row],[GoodMadeBiscuits]])</f>
        <v>364</v>
      </c>
      <c r="M4524" s="5">
        <f>IF(tbl_Fact[[#This Row],[Operating_Hours]]&gt;0,tbl_Fact[[#This Row],[Operating_Hours]]*51840,0)</f>
        <v>1278.9071617126465</v>
      </c>
    </row>
    <row r="4525" spans="1:13" hidden="1" x14ac:dyDescent="0.2">
      <c r="A4525" t="s">
        <v>14</v>
      </c>
      <c r="B4525" s="1">
        <v>44405.196585648147</v>
      </c>
      <c r="C4525" s="1">
        <v>44405.204212962963</v>
      </c>
      <c r="D4525">
        <v>10.990882873535201</v>
      </c>
      <c r="E4525">
        <v>0</v>
      </c>
      <c r="F4525">
        <v>232</v>
      </c>
      <c r="G4525" t="s">
        <v>44</v>
      </c>
      <c r="H4525" t="s">
        <v>33</v>
      </c>
      <c r="I4525">
        <f>tbl_Fact[[#This Row],[Duration]] / 60</f>
        <v>0.18318138122558666</v>
      </c>
      <c r="J4525">
        <f>IF(OR(G4525="Run Time", G4525="CC (Changeover Cleaning)"), I4525, 0)</f>
        <v>0</v>
      </c>
      <c r="K4525">
        <f>IF(G4525&lt;&gt;"PM (Maintenance)", I4525, 0)</f>
        <v>0.18318138122558666</v>
      </c>
      <c r="L4525" s="5">
        <f>MAX(tbl_Fact[[#This Row],[TotalBiscuitsMade]],tbl_Fact[[#This Row],[GoodMadeBiscuits]])</f>
        <v>232</v>
      </c>
      <c r="M4525" s="5">
        <f>IF(tbl_Fact[[#This Row],[Operating_Hours]]&gt;0,tbl_Fact[[#This Row],[Operating_Hours]]*51840,0)</f>
        <v>0</v>
      </c>
    </row>
    <row r="4526" spans="1:13" hidden="1" x14ac:dyDescent="0.2">
      <c r="A4526" t="s">
        <v>12</v>
      </c>
      <c r="B4526" s="1">
        <v>44405.196666666663</v>
      </c>
      <c r="C4526" s="1">
        <v>44405.204212962963</v>
      </c>
      <c r="D4526">
        <v>10.8754997253418</v>
      </c>
      <c r="E4526">
        <v>197103</v>
      </c>
      <c r="F4526">
        <v>481</v>
      </c>
      <c r="G4526" t="s">
        <v>44</v>
      </c>
      <c r="H4526" t="s">
        <v>33</v>
      </c>
      <c r="I4526">
        <f>tbl_Fact[[#This Row],[Duration]] / 60</f>
        <v>0.18125832875569667</v>
      </c>
      <c r="J4526">
        <f>IF(OR(G4526="Run Time", G4526="CC (Changeover Cleaning)"), I4526, 0)</f>
        <v>0</v>
      </c>
      <c r="K4526">
        <f>IF(G4526&lt;&gt;"PM (Maintenance)", I4526, 0)</f>
        <v>0.18125832875569667</v>
      </c>
      <c r="L4526" s="5">
        <f>MAX(tbl_Fact[[#This Row],[TotalBiscuitsMade]],tbl_Fact[[#This Row],[GoodMadeBiscuits]])</f>
        <v>197103</v>
      </c>
      <c r="M4526" s="5">
        <f>IF(tbl_Fact[[#This Row],[Operating_Hours]]&gt;0,tbl_Fact[[#This Row],[Operating_Hours]]*51840,0)</f>
        <v>0</v>
      </c>
    </row>
    <row r="4527" spans="1:13" hidden="1" x14ac:dyDescent="0.2">
      <c r="A4527" t="s">
        <v>11</v>
      </c>
      <c r="B4527" s="1">
        <v>44405.200914351852</v>
      </c>
      <c r="C4527" s="1">
        <v>44405.201157407406</v>
      </c>
      <c r="D4527">
        <v>0.35089999437332198</v>
      </c>
      <c r="E4527">
        <v>0</v>
      </c>
      <c r="F4527">
        <v>500</v>
      </c>
      <c r="G4527" t="s">
        <v>43</v>
      </c>
      <c r="H4527" t="s">
        <v>3</v>
      </c>
      <c r="I4527">
        <f>tbl_Fact[[#This Row],[Duration]] / 60</f>
        <v>5.8483332395553667E-3</v>
      </c>
      <c r="J4527">
        <f>IF(OR(G4527="Run Time", G4527="CC (Changeover Cleaning)"), I4527, 0)</f>
        <v>5.8483332395553667E-3</v>
      </c>
      <c r="K4527">
        <f>IF(G4527&lt;&gt;"PM (Maintenance)", I4527, 0)</f>
        <v>5.8483332395553667E-3</v>
      </c>
      <c r="L4527" s="5">
        <f>MAX(tbl_Fact[[#This Row],[TotalBiscuitsMade]],tbl_Fact[[#This Row],[GoodMadeBiscuits]])</f>
        <v>500</v>
      </c>
      <c r="M4527" s="5">
        <f>IF(tbl_Fact[[#This Row],[Operating_Hours]]&gt;0,tbl_Fact[[#This Row],[Operating_Hours]]*51840,0)</f>
        <v>303.1775951385502</v>
      </c>
    </row>
    <row r="4528" spans="1:13" hidden="1" x14ac:dyDescent="0.2">
      <c r="A4528" t="s">
        <v>11</v>
      </c>
      <c r="B4528" s="1">
        <v>44405.201157407406</v>
      </c>
      <c r="C4528" s="1">
        <v>44405.201203703706</v>
      </c>
      <c r="D4528">
        <v>6.5750002861022894E-2</v>
      </c>
      <c r="E4528">
        <v>0</v>
      </c>
      <c r="F4528">
        <v>377</v>
      </c>
      <c r="G4528" t="s">
        <v>44</v>
      </c>
      <c r="H4528" t="s">
        <v>3</v>
      </c>
      <c r="I4528">
        <f>tbl_Fact[[#This Row],[Duration]] / 60</f>
        <v>1.0958333810170483E-3</v>
      </c>
      <c r="J4528">
        <f>IF(OR(G4528="Run Time", G4528="CC (Changeover Cleaning)"), I4528, 0)</f>
        <v>0</v>
      </c>
      <c r="K4528">
        <f>IF(G4528&lt;&gt;"PM (Maintenance)", I4528, 0)</f>
        <v>1.0958333810170483E-3</v>
      </c>
      <c r="L4528" s="5">
        <f>MAX(tbl_Fact[[#This Row],[TotalBiscuitsMade]],tbl_Fact[[#This Row],[GoodMadeBiscuits]])</f>
        <v>377</v>
      </c>
      <c r="M4528" s="5">
        <f>IF(tbl_Fact[[#This Row],[Operating_Hours]]&gt;0,tbl_Fact[[#This Row],[Operating_Hours]]*51840,0)</f>
        <v>0</v>
      </c>
    </row>
    <row r="4529" spans="1:13" hidden="1" x14ac:dyDescent="0.2">
      <c r="A4529" t="s">
        <v>11</v>
      </c>
      <c r="B4529" s="1">
        <v>44405.201203703706</v>
      </c>
      <c r="C4529" s="1">
        <v>44405.201307870368</v>
      </c>
      <c r="D4529">
        <v>0.15029999613761899</v>
      </c>
      <c r="E4529">
        <v>0</v>
      </c>
      <c r="F4529">
        <v>59</v>
      </c>
      <c r="G4529" t="s">
        <v>43</v>
      </c>
      <c r="H4529" t="s">
        <v>3</v>
      </c>
      <c r="I4529">
        <f>tbl_Fact[[#This Row],[Duration]] / 60</f>
        <v>2.5049999356269834E-3</v>
      </c>
      <c r="J4529">
        <f>IF(OR(G4529="Run Time", G4529="CC (Changeover Cleaning)"), I4529, 0)</f>
        <v>2.5049999356269834E-3</v>
      </c>
      <c r="K4529">
        <f>IF(G4529&lt;&gt;"PM (Maintenance)", I4529, 0)</f>
        <v>2.5049999356269834E-3</v>
      </c>
      <c r="L4529" s="5">
        <f>MAX(tbl_Fact[[#This Row],[TotalBiscuitsMade]],tbl_Fact[[#This Row],[GoodMadeBiscuits]])</f>
        <v>59</v>
      </c>
      <c r="M4529" s="5">
        <f>IF(tbl_Fact[[#This Row],[Operating_Hours]]&gt;0,tbl_Fact[[#This Row],[Operating_Hours]]*51840,0)</f>
        <v>129.85919666290283</v>
      </c>
    </row>
    <row r="4530" spans="1:13" hidden="1" x14ac:dyDescent="0.2">
      <c r="A4530" t="s">
        <v>11</v>
      </c>
      <c r="B4530" s="1">
        <v>44405.201307870368</v>
      </c>
      <c r="C4530" s="1">
        <v>44405.341053240743</v>
      </c>
      <c r="D4530">
        <v>201.236328125</v>
      </c>
      <c r="E4530">
        <v>0</v>
      </c>
      <c r="F4530">
        <v>264</v>
      </c>
      <c r="G4530" t="s">
        <v>44</v>
      </c>
      <c r="H4530" t="s">
        <v>3</v>
      </c>
      <c r="I4530">
        <f>tbl_Fact[[#This Row],[Duration]] / 60</f>
        <v>3.3539388020833334</v>
      </c>
      <c r="J4530">
        <f>IF(OR(G4530="Run Time", G4530="CC (Changeover Cleaning)"), I4530, 0)</f>
        <v>0</v>
      </c>
      <c r="K4530">
        <f>IF(G4530&lt;&gt;"PM (Maintenance)", I4530, 0)</f>
        <v>3.3539388020833334</v>
      </c>
      <c r="L4530" s="5">
        <f>MAX(tbl_Fact[[#This Row],[TotalBiscuitsMade]],tbl_Fact[[#This Row],[GoodMadeBiscuits]])</f>
        <v>264</v>
      </c>
      <c r="M4530" s="5">
        <f>IF(tbl_Fact[[#This Row],[Operating_Hours]]&gt;0,tbl_Fact[[#This Row],[Operating_Hours]]*51840,0)</f>
        <v>0</v>
      </c>
    </row>
    <row r="4531" spans="1:13" hidden="1" x14ac:dyDescent="0.2">
      <c r="A4531" t="s">
        <v>12</v>
      </c>
      <c r="B4531" s="1">
        <v>44405.204212962963</v>
      </c>
      <c r="C4531" s="1">
        <v>44405.204814814817</v>
      </c>
      <c r="D4531">
        <v>0.85461658239364602</v>
      </c>
      <c r="E4531">
        <v>197095</v>
      </c>
      <c r="F4531">
        <v>122</v>
      </c>
      <c r="G4531" t="s">
        <v>43</v>
      </c>
      <c r="H4531" t="s">
        <v>33</v>
      </c>
      <c r="I4531">
        <f>tbl_Fact[[#This Row],[Duration]] / 60</f>
        <v>1.4243609706560767E-2</v>
      </c>
      <c r="J4531">
        <f>IF(OR(G4531="Run Time", G4531="CC (Changeover Cleaning)"), I4531, 0)</f>
        <v>1.4243609706560767E-2</v>
      </c>
      <c r="K4531">
        <f>IF(G4531&lt;&gt;"PM (Maintenance)", I4531, 0)</f>
        <v>1.4243609706560767E-2</v>
      </c>
      <c r="L4531" s="5">
        <f>MAX(tbl_Fact[[#This Row],[TotalBiscuitsMade]],tbl_Fact[[#This Row],[GoodMadeBiscuits]])</f>
        <v>197095</v>
      </c>
      <c r="M4531" s="5">
        <f>IF(tbl_Fact[[#This Row],[Operating_Hours]]&gt;0,tbl_Fact[[#This Row],[Operating_Hours]]*51840,0)</f>
        <v>738.38872718811012</v>
      </c>
    </row>
    <row r="4532" spans="1:13" hidden="1" x14ac:dyDescent="0.2">
      <c r="A4532" t="s">
        <v>14</v>
      </c>
      <c r="B4532" s="1">
        <v>44405.204212962963</v>
      </c>
      <c r="C4532" s="1">
        <v>44405.204236111109</v>
      </c>
      <c r="D4532">
        <v>2.47833002358675E-2</v>
      </c>
      <c r="E4532">
        <v>0</v>
      </c>
      <c r="F4532">
        <v>228</v>
      </c>
      <c r="G4532" t="s">
        <v>43</v>
      </c>
      <c r="H4532" t="s">
        <v>33</v>
      </c>
      <c r="I4532">
        <f>tbl_Fact[[#This Row],[Duration]] / 60</f>
        <v>4.1305500393112502E-4</v>
      </c>
      <c r="J4532">
        <f>IF(OR(G4532="Run Time", G4532="CC (Changeover Cleaning)"), I4532, 0)</f>
        <v>4.1305500393112502E-4</v>
      </c>
      <c r="K4532">
        <f>IF(G4532&lt;&gt;"PM (Maintenance)", I4532, 0)</f>
        <v>4.1305500393112502E-4</v>
      </c>
      <c r="L4532" s="5">
        <f>MAX(tbl_Fact[[#This Row],[TotalBiscuitsMade]],tbl_Fact[[#This Row],[GoodMadeBiscuits]])</f>
        <v>228</v>
      </c>
      <c r="M4532" s="5">
        <f>IF(tbl_Fact[[#This Row],[Operating_Hours]]&gt;0,tbl_Fact[[#This Row],[Operating_Hours]]*51840,0)</f>
        <v>21.41277140378952</v>
      </c>
    </row>
    <row r="4533" spans="1:13" hidden="1" x14ac:dyDescent="0.2">
      <c r="A4533" t="s">
        <v>14</v>
      </c>
      <c r="B4533" s="1">
        <v>44405.204236111109</v>
      </c>
      <c r="C4533" s="1">
        <v>44405.206006944441</v>
      </c>
      <c r="D4533">
        <v>2.5558834075927699</v>
      </c>
      <c r="E4533">
        <v>0</v>
      </c>
      <c r="F4533">
        <v>233</v>
      </c>
      <c r="G4533" t="s">
        <v>44</v>
      </c>
      <c r="H4533" t="s">
        <v>33</v>
      </c>
      <c r="I4533">
        <f>tbl_Fact[[#This Row],[Duration]] / 60</f>
        <v>4.2598056793212831E-2</v>
      </c>
      <c r="J4533">
        <f>IF(OR(G4533="Run Time", G4533="CC (Changeover Cleaning)"), I4533, 0)</f>
        <v>0</v>
      </c>
      <c r="K4533">
        <f>IF(G4533&lt;&gt;"PM (Maintenance)", I4533, 0)</f>
        <v>4.2598056793212831E-2</v>
      </c>
      <c r="L4533" s="5">
        <f>MAX(tbl_Fact[[#This Row],[TotalBiscuitsMade]],tbl_Fact[[#This Row],[GoodMadeBiscuits]])</f>
        <v>233</v>
      </c>
      <c r="M4533" s="5">
        <f>IF(tbl_Fact[[#This Row],[Operating_Hours]]&gt;0,tbl_Fact[[#This Row],[Operating_Hours]]*51840,0)</f>
        <v>0</v>
      </c>
    </row>
    <row r="4534" spans="1:13" hidden="1" x14ac:dyDescent="0.2">
      <c r="A4534" t="s">
        <v>12</v>
      </c>
      <c r="B4534" s="1">
        <v>44405.204814814817</v>
      </c>
      <c r="C4534" s="1">
        <v>44405.205393518518</v>
      </c>
      <c r="D4534">
        <v>0.830333292484283</v>
      </c>
      <c r="E4534">
        <v>197486</v>
      </c>
      <c r="F4534">
        <v>438</v>
      </c>
      <c r="G4534" t="s">
        <v>44</v>
      </c>
      <c r="H4534" t="s">
        <v>33</v>
      </c>
      <c r="I4534">
        <f>tbl_Fact[[#This Row],[Duration]] / 60</f>
        <v>1.3838888208071384E-2</v>
      </c>
      <c r="J4534">
        <f>IF(OR(G4534="Run Time", G4534="CC (Changeover Cleaning)"), I4534, 0)</f>
        <v>0</v>
      </c>
      <c r="K4534">
        <f>IF(G4534&lt;&gt;"PM (Maintenance)", I4534, 0)</f>
        <v>1.3838888208071384E-2</v>
      </c>
      <c r="L4534" s="5">
        <f>MAX(tbl_Fact[[#This Row],[TotalBiscuitsMade]],tbl_Fact[[#This Row],[GoodMadeBiscuits]])</f>
        <v>197486</v>
      </c>
      <c r="M4534" s="5">
        <f>IF(tbl_Fact[[#This Row],[Operating_Hours]]&gt;0,tbl_Fact[[#This Row],[Operating_Hours]]*51840,0)</f>
        <v>0</v>
      </c>
    </row>
    <row r="4535" spans="1:13" hidden="1" x14ac:dyDescent="0.2">
      <c r="A4535" t="s">
        <v>12</v>
      </c>
      <c r="B4535" s="1">
        <v>44405.205393518518</v>
      </c>
      <c r="C4535" s="1">
        <v>44405.205775462964</v>
      </c>
      <c r="D4535">
        <v>0.55554997920990001</v>
      </c>
      <c r="E4535">
        <v>197524</v>
      </c>
      <c r="F4535">
        <v>267</v>
      </c>
      <c r="G4535" t="s">
        <v>43</v>
      </c>
      <c r="H4535" t="s">
        <v>33</v>
      </c>
      <c r="I4535">
        <f>tbl_Fact[[#This Row],[Duration]] / 60</f>
        <v>9.2591663201649996E-3</v>
      </c>
      <c r="J4535">
        <f>IF(OR(G4535="Run Time", G4535="CC (Changeover Cleaning)"), I4535, 0)</f>
        <v>9.2591663201649996E-3</v>
      </c>
      <c r="K4535">
        <f>IF(G4535&lt;&gt;"PM (Maintenance)", I4535, 0)</f>
        <v>9.2591663201649996E-3</v>
      </c>
      <c r="L4535" s="5">
        <f>MAX(tbl_Fact[[#This Row],[TotalBiscuitsMade]],tbl_Fact[[#This Row],[GoodMadeBiscuits]])</f>
        <v>197524</v>
      </c>
      <c r="M4535" s="5">
        <f>IF(tbl_Fact[[#This Row],[Operating_Hours]]&gt;0,tbl_Fact[[#This Row],[Operating_Hours]]*51840,0)</f>
        <v>479.99518203735357</v>
      </c>
    </row>
    <row r="4536" spans="1:13" hidden="1" x14ac:dyDescent="0.2">
      <c r="A4536" t="s">
        <v>12</v>
      </c>
      <c r="B4536" s="1">
        <v>44405.205775462964</v>
      </c>
      <c r="C4536" s="1">
        <v>44405.206006944441</v>
      </c>
      <c r="D4536">
        <v>0.34016659855842601</v>
      </c>
      <c r="E4536">
        <v>197979</v>
      </c>
      <c r="F4536">
        <v>406</v>
      </c>
      <c r="G4536" t="s">
        <v>44</v>
      </c>
      <c r="H4536" t="s">
        <v>33</v>
      </c>
      <c r="I4536">
        <f>tbl_Fact[[#This Row],[Duration]] / 60</f>
        <v>5.6694433093071005E-3</v>
      </c>
      <c r="J4536">
        <f>IF(OR(G4536="Run Time", G4536="CC (Changeover Cleaning)"), I4536, 0)</f>
        <v>0</v>
      </c>
      <c r="K4536">
        <f>IF(G4536&lt;&gt;"PM (Maintenance)", I4536, 0)</f>
        <v>5.6694433093071005E-3</v>
      </c>
      <c r="L4536" s="5">
        <f>MAX(tbl_Fact[[#This Row],[TotalBiscuitsMade]],tbl_Fact[[#This Row],[GoodMadeBiscuits]])</f>
        <v>197979</v>
      </c>
      <c r="M4536" s="5">
        <f>IF(tbl_Fact[[#This Row],[Operating_Hours]]&gt;0,tbl_Fact[[#This Row],[Operating_Hours]]*51840,0)</f>
        <v>0</v>
      </c>
    </row>
    <row r="4537" spans="1:13" hidden="1" x14ac:dyDescent="0.2">
      <c r="A4537" t="s">
        <v>14</v>
      </c>
      <c r="B4537" s="1">
        <v>44405.206006944441</v>
      </c>
      <c r="C4537" s="1">
        <v>44405.206666666665</v>
      </c>
      <c r="D4537">
        <v>0.94466662406921398</v>
      </c>
      <c r="E4537">
        <v>0</v>
      </c>
      <c r="F4537">
        <v>224</v>
      </c>
      <c r="G4537" t="s">
        <v>43</v>
      </c>
      <c r="H4537" t="s">
        <v>33</v>
      </c>
      <c r="I4537">
        <f>tbl_Fact[[#This Row],[Duration]] / 60</f>
        <v>1.5744443734486899E-2</v>
      </c>
      <c r="J4537">
        <f>IF(OR(G4537="Run Time", G4537="CC (Changeover Cleaning)"), I4537, 0)</f>
        <v>1.5744443734486899E-2</v>
      </c>
      <c r="K4537">
        <f>IF(G4537&lt;&gt;"PM (Maintenance)", I4537, 0)</f>
        <v>1.5744443734486899E-2</v>
      </c>
      <c r="L4537" s="5">
        <f>MAX(tbl_Fact[[#This Row],[TotalBiscuitsMade]],tbl_Fact[[#This Row],[GoodMadeBiscuits]])</f>
        <v>224</v>
      </c>
      <c r="M4537" s="5">
        <f>IF(tbl_Fact[[#This Row],[Operating_Hours]]&gt;0,tbl_Fact[[#This Row],[Operating_Hours]]*51840,0)</f>
        <v>816.19196319580078</v>
      </c>
    </row>
    <row r="4538" spans="1:13" hidden="1" x14ac:dyDescent="0.2">
      <c r="A4538" t="s">
        <v>12</v>
      </c>
      <c r="B4538" s="1">
        <v>44405.206006944441</v>
      </c>
      <c r="C4538" s="1">
        <v>44405.206747685188</v>
      </c>
      <c r="D4538">
        <v>1.0647833347320601</v>
      </c>
      <c r="E4538">
        <v>197975</v>
      </c>
      <c r="F4538">
        <v>442</v>
      </c>
      <c r="G4538" t="s">
        <v>43</v>
      </c>
      <c r="H4538" t="s">
        <v>33</v>
      </c>
      <c r="I4538">
        <f>tbl_Fact[[#This Row],[Duration]] / 60</f>
        <v>1.7746388912201001E-2</v>
      </c>
      <c r="J4538">
        <f>IF(OR(G4538="Run Time", G4538="CC (Changeover Cleaning)"), I4538, 0)</f>
        <v>1.7746388912201001E-2</v>
      </c>
      <c r="K4538">
        <f>IF(G4538&lt;&gt;"PM (Maintenance)", I4538, 0)</f>
        <v>1.7746388912201001E-2</v>
      </c>
      <c r="L4538" s="5">
        <f>MAX(tbl_Fact[[#This Row],[TotalBiscuitsMade]],tbl_Fact[[#This Row],[GoodMadeBiscuits]])</f>
        <v>197975</v>
      </c>
      <c r="M4538" s="5">
        <f>IF(tbl_Fact[[#This Row],[Operating_Hours]]&gt;0,tbl_Fact[[#This Row],[Operating_Hours]]*51840,0)</f>
        <v>919.97280120849985</v>
      </c>
    </row>
    <row r="4539" spans="1:13" hidden="1" x14ac:dyDescent="0.2">
      <c r="A4539" t="s">
        <v>14</v>
      </c>
      <c r="B4539" s="1">
        <v>44405.206666666665</v>
      </c>
      <c r="C4539" s="1">
        <v>44405.220590277779</v>
      </c>
      <c r="D4539">
        <v>20.046115875244102</v>
      </c>
      <c r="E4539">
        <v>0</v>
      </c>
      <c r="F4539">
        <v>231</v>
      </c>
      <c r="G4539" t="s">
        <v>44</v>
      </c>
      <c r="H4539" t="s">
        <v>33</v>
      </c>
      <c r="I4539">
        <f>tbl_Fact[[#This Row],[Duration]] / 60</f>
        <v>0.33410193125406834</v>
      </c>
      <c r="J4539">
        <f>IF(OR(G4539="Run Time", G4539="CC (Changeover Cleaning)"), I4539, 0)</f>
        <v>0</v>
      </c>
      <c r="K4539">
        <f>IF(G4539&lt;&gt;"PM (Maintenance)", I4539, 0)</f>
        <v>0.33410193125406834</v>
      </c>
      <c r="L4539" s="5">
        <f>MAX(tbl_Fact[[#This Row],[TotalBiscuitsMade]],tbl_Fact[[#This Row],[GoodMadeBiscuits]])</f>
        <v>231</v>
      </c>
      <c r="M4539" s="5">
        <f>IF(tbl_Fact[[#This Row],[Operating_Hours]]&gt;0,tbl_Fact[[#This Row],[Operating_Hours]]*51840,0)</f>
        <v>0</v>
      </c>
    </row>
    <row r="4540" spans="1:13" hidden="1" x14ac:dyDescent="0.2">
      <c r="A4540" t="s">
        <v>12</v>
      </c>
      <c r="B4540" s="1">
        <v>44405.206747685188</v>
      </c>
      <c r="C4540" s="1">
        <v>44405.220590277779</v>
      </c>
      <c r="D4540">
        <v>19.926000595092798</v>
      </c>
      <c r="E4540">
        <v>214559</v>
      </c>
      <c r="F4540">
        <v>369</v>
      </c>
      <c r="G4540" t="s">
        <v>44</v>
      </c>
      <c r="H4540" t="s">
        <v>33</v>
      </c>
      <c r="I4540">
        <f>tbl_Fact[[#This Row],[Duration]] / 60</f>
        <v>0.33210000991821331</v>
      </c>
      <c r="J4540">
        <f>IF(OR(G4540="Run Time", G4540="CC (Changeover Cleaning)"), I4540, 0)</f>
        <v>0</v>
      </c>
      <c r="K4540">
        <f>IF(G4540&lt;&gt;"PM (Maintenance)", I4540, 0)</f>
        <v>0.33210000991821331</v>
      </c>
      <c r="L4540" s="5">
        <f>MAX(tbl_Fact[[#This Row],[TotalBiscuitsMade]],tbl_Fact[[#This Row],[GoodMadeBiscuits]])</f>
        <v>214559</v>
      </c>
      <c r="M4540" s="5">
        <f>IF(tbl_Fact[[#This Row],[Operating_Hours]]&gt;0,tbl_Fact[[#This Row],[Operating_Hours]]*51840,0)</f>
        <v>0</v>
      </c>
    </row>
    <row r="4541" spans="1:13" hidden="1" x14ac:dyDescent="0.2">
      <c r="A4541" t="s">
        <v>5</v>
      </c>
      <c r="B4541" s="1">
        <v>44405.212939814817</v>
      </c>
      <c r="C4541" s="1">
        <v>44405.214583333334</v>
      </c>
      <c r="D4541">
        <v>2.36666655540466</v>
      </c>
      <c r="E4541">
        <v>210207</v>
      </c>
      <c r="F4541">
        <v>210628</v>
      </c>
      <c r="G4541" t="s">
        <v>43</v>
      </c>
      <c r="H4541" t="s">
        <v>3</v>
      </c>
      <c r="I4541">
        <f>tbl_Fact[[#This Row],[Duration]] / 60</f>
        <v>3.9444442590077664E-2</v>
      </c>
      <c r="J4541">
        <f>IF(OR(G4541="Run Time", G4541="CC (Changeover Cleaning)"), I4541, 0)</f>
        <v>3.9444442590077664E-2</v>
      </c>
      <c r="K4541">
        <f>IF(G4541&lt;&gt;"PM (Maintenance)", I4541, 0)</f>
        <v>3.9444442590077664E-2</v>
      </c>
      <c r="L4541" s="5">
        <f>MAX(tbl_Fact[[#This Row],[TotalBiscuitsMade]],tbl_Fact[[#This Row],[GoodMadeBiscuits]])</f>
        <v>210628</v>
      </c>
      <c r="M4541" s="5">
        <f>IF(tbl_Fact[[#This Row],[Operating_Hours]]&gt;0,tbl_Fact[[#This Row],[Operating_Hours]]*51840,0)</f>
        <v>2044.7999038696262</v>
      </c>
    </row>
    <row r="4542" spans="1:13" hidden="1" x14ac:dyDescent="0.2">
      <c r="A4542" t="s">
        <v>5</v>
      </c>
      <c r="B4542" s="1">
        <v>44405.214583333334</v>
      </c>
      <c r="C4542" s="1">
        <v>44405.234259259261</v>
      </c>
      <c r="D4542">
        <v>28.3333339691162</v>
      </c>
      <c r="E4542">
        <v>229956</v>
      </c>
      <c r="F4542">
        <v>230440</v>
      </c>
      <c r="G4542" t="s">
        <v>44</v>
      </c>
      <c r="H4542" t="s">
        <v>3</v>
      </c>
      <c r="I4542">
        <f>tbl_Fact[[#This Row],[Duration]] / 60</f>
        <v>0.47222223281860332</v>
      </c>
      <c r="J4542">
        <f>IF(OR(G4542="Run Time", G4542="CC (Changeover Cleaning)"), I4542, 0)</f>
        <v>0</v>
      </c>
      <c r="K4542">
        <f>IF(G4542&lt;&gt;"PM (Maintenance)", I4542, 0)</f>
        <v>0.47222223281860332</v>
      </c>
      <c r="L4542" s="5">
        <f>MAX(tbl_Fact[[#This Row],[TotalBiscuitsMade]],tbl_Fact[[#This Row],[GoodMadeBiscuits]])</f>
        <v>230440</v>
      </c>
      <c r="M4542" s="5">
        <f>IF(tbl_Fact[[#This Row],[Operating_Hours]]&gt;0,tbl_Fact[[#This Row],[Operating_Hours]]*51840,0)</f>
        <v>0</v>
      </c>
    </row>
    <row r="4543" spans="1:13" hidden="1" x14ac:dyDescent="0.2">
      <c r="A4543" t="s">
        <v>14</v>
      </c>
      <c r="B4543" s="1">
        <v>44405.220590277779</v>
      </c>
      <c r="C4543" s="1">
        <v>44405.220821759256</v>
      </c>
      <c r="D4543">
        <v>0.34561660885810902</v>
      </c>
      <c r="E4543">
        <v>0</v>
      </c>
      <c r="F4543">
        <v>283</v>
      </c>
      <c r="G4543" t="s">
        <v>43</v>
      </c>
      <c r="H4543" t="s">
        <v>33</v>
      </c>
      <c r="I4543">
        <f>tbl_Fact[[#This Row],[Duration]] / 60</f>
        <v>5.7602768143018169E-3</v>
      </c>
      <c r="J4543">
        <f>IF(OR(G4543="Run Time", G4543="CC (Changeover Cleaning)"), I4543, 0)</f>
        <v>5.7602768143018169E-3</v>
      </c>
      <c r="K4543">
        <f>IF(G4543&lt;&gt;"PM (Maintenance)", I4543, 0)</f>
        <v>5.7602768143018169E-3</v>
      </c>
      <c r="L4543" s="5">
        <f>MAX(tbl_Fact[[#This Row],[TotalBiscuitsMade]],tbl_Fact[[#This Row],[GoodMadeBiscuits]])</f>
        <v>283</v>
      </c>
      <c r="M4543" s="5">
        <f>IF(tbl_Fact[[#This Row],[Operating_Hours]]&gt;0,tbl_Fact[[#This Row],[Operating_Hours]]*51840,0)</f>
        <v>298.61275005340616</v>
      </c>
    </row>
    <row r="4544" spans="1:13" hidden="1" x14ac:dyDescent="0.2">
      <c r="A4544" t="s">
        <v>12</v>
      </c>
      <c r="B4544" s="1">
        <v>44405.220590277779</v>
      </c>
      <c r="C4544" s="1">
        <v>44405.221805555557</v>
      </c>
      <c r="D4544">
        <v>1.7604500055313099</v>
      </c>
      <c r="E4544">
        <v>214310</v>
      </c>
      <c r="F4544">
        <v>313</v>
      </c>
      <c r="G4544" t="s">
        <v>43</v>
      </c>
      <c r="H4544" t="s">
        <v>33</v>
      </c>
      <c r="I4544">
        <f>tbl_Fact[[#This Row],[Duration]] / 60</f>
        <v>2.9340833425521833E-2</v>
      </c>
      <c r="J4544">
        <f>IF(OR(G4544="Run Time", G4544="CC (Changeover Cleaning)"), I4544, 0)</f>
        <v>2.9340833425521833E-2</v>
      </c>
      <c r="K4544">
        <f>IF(G4544&lt;&gt;"PM (Maintenance)", I4544, 0)</f>
        <v>2.9340833425521833E-2</v>
      </c>
      <c r="L4544" s="5">
        <f>MAX(tbl_Fact[[#This Row],[TotalBiscuitsMade]],tbl_Fact[[#This Row],[GoodMadeBiscuits]])</f>
        <v>214310</v>
      </c>
      <c r="M4544" s="5">
        <f>IF(tbl_Fact[[#This Row],[Operating_Hours]]&gt;0,tbl_Fact[[#This Row],[Operating_Hours]]*51840,0)</f>
        <v>1521.0288047790518</v>
      </c>
    </row>
    <row r="4545" spans="1:13" hidden="1" x14ac:dyDescent="0.2">
      <c r="A4545" t="s">
        <v>14</v>
      </c>
      <c r="B4545" s="1">
        <v>44405.220821759256</v>
      </c>
      <c r="C4545" s="1">
        <v>44405.22515046296</v>
      </c>
      <c r="D4545">
        <v>6.2208833694457999</v>
      </c>
      <c r="E4545">
        <v>0</v>
      </c>
      <c r="F4545">
        <v>477</v>
      </c>
      <c r="G4545" t="s">
        <v>44</v>
      </c>
      <c r="H4545" t="s">
        <v>33</v>
      </c>
      <c r="I4545">
        <f>tbl_Fact[[#This Row],[Duration]] / 60</f>
        <v>0.10368138949076333</v>
      </c>
      <c r="J4545">
        <f>IF(OR(G4545="Run Time", G4545="CC (Changeover Cleaning)"), I4545, 0)</f>
        <v>0</v>
      </c>
      <c r="K4545">
        <f>IF(G4545&lt;&gt;"PM (Maintenance)", I4545, 0)</f>
        <v>0.10368138949076333</v>
      </c>
      <c r="L4545" s="5">
        <f>MAX(tbl_Fact[[#This Row],[TotalBiscuitsMade]],tbl_Fact[[#This Row],[GoodMadeBiscuits]])</f>
        <v>477</v>
      </c>
      <c r="M4545" s="5">
        <f>IF(tbl_Fact[[#This Row],[Operating_Hours]]&gt;0,tbl_Fact[[#This Row],[Operating_Hours]]*51840,0)</f>
        <v>0</v>
      </c>
    </row>
    <row r="4546" spans="1:13" hidden="1" x14ac:dyDescent="0.2">
      <c r="A4546" t="s">
        <v>12</v>
      </c>
      <c r="B4546" s="1">
        <v>44405.221805555557</v>
      </c>
      <c r="C4546" s="1">
        <v>44405.222673611112</v>
      </c>
      <c r="D4546">
        <v>1.24526655673981</v>
      </c>
      <c r="E4546">
        <v>215570</v>
      </c>
      <c r="F4546">
        <v>352</v>
      </c>
      <c r="G4546" t="s">
        <v>44</v>
      </c>
      <c r="H4546" t="s">
        <v>33</v>
      </c>
      <c r="I4546">
        <f>tbl_Fact[[#This Row],[Duration]] / 60</f>
        <v>2.0754442612330167E-2</v>
      </c>
      <c r="J4546">
        <f>IF(OR(G4546="Run Time", G4546="CC (Changeover Cleaning)"), I4546, 0)</f>
        <v>0</v>
      </c>
      <c r="K4546">
        <f>IF(G4546&lt;&gt;"PM (Maintenance)", I4546, 0)</f>
        <v>2.0754442612330167E-2</v>
      </c>
      <c r="L4546" s="5">
        <f>MAX(tbl_Fact[[#This Row],[TotalBiscuitsMade]],tbl_Fact[[#This Row],[GoodMadeBiscuits]])</f>
        <v>215570</v>
      </c>
      <c r="M4546" s="5">
        <f>IF(tbl_Fact[[#This Row],[Operating_Hours]]&gt;0,tbl_Fact[[#This Row],[Operating_Hours]]*51840,0)</f>
        <v>0</v>
      </c>
    </row>
    <row r="4547" spans="1:13" hidden="1" x14ac:dyDescent="0.2">
      <c r="A4547" t="s">
        <v>12</v>
      </c>
      <c r="B4547" s="1">
        <v>44405.222673611112</v>
      </c>
      <c r="C4547" s="1">
        <v>44405.224131944444</v>
      </c>
      <c r="D4547">
        <v>2.0954000949859601</v>
      </c>
      <c r="E4547">
        <v>215413</v>
      </c>
      <c r="F4547">
        <v>83</v>
      </c>
      <c r="G4547" t="s">
        <v>43</v>
      </c>
      <c r="H4547" t="s">
        <v>33</v>
      </c>
      <c r="I4547">
        <f>tbl_Fact[[#This Row],[Duration]] / 60</f>
        <v>3.4923334916432666E-2</v>
      </c>
      <c r="J4547">
        <f>IF(OR(G4547="Run Time", G4547="CC (Changeover Cleaning)"), I4547, 0)</f>
        <v>3.4923334916432666E-2</v>
      </c>
      <c r="K4547">
        <f>IF(G4547&lt;&gt;"PM (Maintenance)", I4547, 0)</f>
        <v>3.4923334916432666E-2</v>
      </c>
      <c r="L4547" s="5">
        <f>MAX(tbl_Fact[[#This Row],[TotalBiscuitsMade]],tbl_Fact[[#This Row],[GoodMadeBiscuits]])</f>
        <v>215413</v>
      </c>
      <c r="M4547" s="5">
        <f>IF(tbl_Fact[[#This Row],[Operating_Hours]]&gt;0,tbl_Fact[[#This Row],[Operating_Hours]]*51840,0)</f>
        <v>1810.4256820678695</v>
      </c>
    </row>
    <row r="4548" spans="1:13" hidden="1" x14ac:dyDescent="0.2">
      <c r="A4548" t="s">
        <v>12</v>
      </c>
      <c r="B4548" s="1">
        <v>44405.224131944444</v>
      </c>
      <c r="C4548" s="1">
        <v>44405.22515046296</v>
      </c>
      <c r="D4548">
        <v>1.4653832912445099</v>
      </c>
      <c r="E4548">
        <v>216725</v>
      </c>
      <c r="F4548">
        <v>219</v>
      </c>
      <c r="G4548" t="s">
        <v>44</v>
      </c>
      <c r="H4548" t="s">
        <v>33</v>
      </c>
      <c r="I4548">
        <f>tbl_Fact[[#This Row],[Duration]] / 60</f>
        <v>2.4423054854075164E-2</v>
      </c>
      <c r="J4548">
        <f>IF(OR(G4548="Run Time", G4548="CC (Changeover Cleaning)"), I4548, 0)</f>
        <v>0</v>
      </c>
      <c r="K4548">
        <f>IF(G4548&lt;&gt;"PM (Maintenance)", I4548, 0)</f>
        <v>2.4423054854075164E-2</v>
      </c>
      <c r="L4548" s="5">
        <f>MAX(tbl_Fact[[#This Row],[TotalBiscuitsMade]],tbl_Fact[[#This Row],[GoodMadeBiscuits]])</f>
        <v>216725</v>
      </c>
      <c r="M4548" s="5">
        <f>IF(tbl_Fact[[#This Row],[Operating_Hours]]&gt;0,tbl_Fact[[#This Row],[Operating_Hours]]*51840,0)</f>
        <v>0</v>
      </c>
    </row>
    <row r="4549" spans="1:13" hidden="1" x14ac:dyDescent="0.2">
      <c r="A4549" t="s">
        <v>14</v>
      </c>
      <c r="B4549" s="1">
        <v>44405.22515046296</v>
      </c>
      <c r="C4549" s="1">
        <v>44405.225173611114</v>
      </c>
      <c r="D4549">
        <v>4.4216599315404899E-2</v>
      </c>
      <c r="E4549">
        <v>0</v>
      </c>
      <c r="F4549">
        <v>59</v>
      </c>
      <c r="G4549" t="s">
        <v>43</v>
      </c>
      <c r="H4549" t="s">
        <v>33</v>
      </c>
      <c r="I4549">
        <f>tbl_Fact[[#This Row],[Duration]] / 60</f>
        <v>7.36943321923415E-4</v>
      </c>
      <c r="J4549">
        <f>IF(OR(G4549="Run Time", G4549="CC (Changeover Cleaning)"), I4549, 0)</f>
        <v>7.36943321923415E-4</v>
      </c>
      <c r="K4549">
        <f>IF(G4549&lt;&gt;"PM (Maintenance)", I4549, 0)</f>
        <v>7.36943321923415E-4</v>
      </c>
      <c r="L4549" s="5">
        <f>MAX(tbl_Fact[[#This Row],[TotalBiscuitsMade]],tbl_Fact[[#This Row],[GoodMadeBiscuits]])</f>
        <v>59</v>
      </c>
      <c r="M4549" s="5">
        <f>IF(tbl_Fact[[#This Row],[Operating_Hours]]&gt;0,tbl_Fact[[#This Row],[Operating_Hours]]*51840,0)</f>
        <v>38.203141808509834</v>
      </c>
    </row>
    <row r="4550" spans="1:13" hidden="1" x14ac:dyDescent="0.2">
      <c r="A4550" t="s">
        <v>12</v>
      </c>
      <c r="B4550" s="1">
        <v>44405.22515046296</v>
      </c>
      <c r="C4550" s="1">
        <v>44405.225300925929</v>
      </c>
      <c r="D4550">
        <v>0.21404999494552601</v>
      </c>
      <c r="E4550">
        <v>216455</v>
      </c>
      <c r="F4550">
        <v>400</v>
      </c>
      <c r="G4550" t="s">
        <v>43</v>
      </c>
      <c r="H4550" t="s">
        <v>33</v>
      </c>
      <c r="I4550">
        <f>tbl_Fact[[#This Row],[Duration]] / 60</f>
        <v>3.567499915758767E-3</v>
      </c>
      <c r="J4550">
        <f>IF(OR(G4550="Run Time", G4550="CC (Changeover Cleaning)"), I4550, 0)</f>
        <v>3.567499915758767E-3</v>
      </c>
      <c r="K4550">
        <f>IF(G4550&lt;&gt;"PM (Maintenance)", I4550, 0)</f>
        <v>3.567499915758767E-3</v>
      </c>
      <c r="L4550" s="5">
        <f>MAX(tbl_Fact[[#This Row],[TotalBiscuitsMade]],tbl_Fact[[#This Row],[GoodMadeBiscuits]])</f>
        <v>216455</v>
      </c>
      <c r="M4550" s="5">
        <f>IF(tbl_Fact[[#This Row],[Operating_Hours]]&gt;0,tbl_Fact[[#This Row],[Operating_Hours]]*51840,0)</f>
        <v>184.93919563293449</v>
      </c>
    </row>
    <row r="4551" spans="1:13" hidden="1" x14ac:dyDescent="0.2">
      <c r="A4551" t="s">
        <v>14</v>
      </c>
      <c r="B4551" s="1">
        <v>44405.225173611114</v>
      </c>
      <c r="C4551" s="1">
        <v>44405.226412037038</v>
      </c>
      <c r="D4551">
        <v>1.7847332954406701</v>
      </c>
      <c r="E4551">
        <v>0</v>
      </c>
      <c r="F4551">
        <v>314</v>
      </c>
      <c r="G4551" t="s">
        <v>44</v>
      </c>
      <c r="H4551" t="s">
        <v>33</v>
      </c>
      <c r="I4551">
        <f>tbl_Fact[[#This Row],[Duration]] / 60</f>
        <v>2.9745554924011167E-2</v>
      </c>
      <c r="J4551">
        <f>IF(OR(G4551="Run Time", G4551="CC (Changeover Cleaning)"), I4551, 0)</f>
        <v>0</v>
      </c>
      <c r="K4551">
        <f>IF(G4551&lt;&gt;"PM (Maintenance)", I4551, 0)</f>
        <v>2.9745554924011167E-2</v>
      </c>
      <c r="L4551" s="5">
        <f>MAX(tbl_Fact[[#This Row],[TotalBiscuitsMade]],tbl_Fact[[#This Row],[GoodMadeBiscuits]])</f>
        <v>314</v>
      </c>
      <c r="M4551" s="5">
        <f>IF(tbl_Fact[[#This Row],[Operating_Hours]]&gt;0,tbl_Fact[[#This Row],[Operating_Hours]]*51840,0)</f>
        <v>0</v>
      </c>
    </row>
    <row r="4552" spans="1:13" hidden="1" x14ac:dyDescent="0.2">
      <c r="A4552" t="s">
        <v>12</v>
      </c>
      <c r="B4552" s="1">
        <v>44405.225300925929</v>
      </c>
      <c r="C4552" s="1">
        <v>44405.226412037038</v>
      </c>
      <c r="D4552">
        <v>1.6148999929428101</v>
      </c>
      <c r="E4552">
        <v>217888</v>
      </c>
      <c r="F4552">
        <v>179</v>
      </c>
      <c r="G4552" t="s">
        <v>44</v>
      </c>
      <c r="H4552" t="s">
        <v>33</v>
      </c>
      <c r="I4552">
        <f>tbl_Fact[[#This Row],[Duration]] / 60</f>
        <v>2.6914999882380167E-2</v>
      </c>
      <c r="J4552">
        <f>IF(OR(G4552="Run Time", G4552="CC (Changeover Cleaning)"), I4552, 0)</f>
        <v>0</v>
      </c>
      <c r="K4552">
        <f>IF(G4552&lt;&gt;"PM (Maintenance)", I4552, 0)</f>
        <v>2.6914999882380167E-2</v>
      </c>
      <c r="L4552" s="5">
        <f>MAX(tbl_Fact[[#This Row],[TotalBiscuitsMade]],tbl_Fact[[#This Row],[GoodMadeBiscuits]])</f>
        <v>217888</v>
      </c>
      <c r="M4552" s="5">
        <f>IF(tbl_Fact[[#This Row],[Operating_Hours]]&gt;0,tbl_Fact[[#This Row],[Operating_Hours]]*51840,0)</f>
        <v>0</v>
      </c>
    </row>
    <row r="4553" spans="1:13" hidden="1" x14ac:dyDescent="0.2">
      <c r="A4553" t="s">
        <v>14</v>
      </c>
      <c r="B4553" s="1">
        <v>44405.226412037038</v>
      </c>
      <c r="C4553" s="1">
        <v>44405.226770833331</v>
      </c>
      <c r="D4553">
        <v>0.51050001382827803</v>
      </c>
      <c r="E4553">
        <v>0</v>
      </c>
      <c r="F4553">
        <v>123</v>
      </c>
      <c r="G4553" t="s">
        <v>43</v>
      </c>
      <c r="H4553" t="s">
        <v>33</v>
      </c>
      <c r="I4553">
        <f>tbl_Fact[[#This Row],[Duration]] / 60</f>
        <v>8.5083335638046331E-3</v>
      </c>
      <c r="J4553">
        <f>IF(OR(G4553="Run Time", G4553="CC (Changeover Cleaning)"), I4553, 0)</f>
        <v>8.5083335638046331E-3</v>
      </c>
      <c r="K4553">
        <f>IF(G4553&lt;&gt;"PM (Maintenance)", I4553, 0)</f>
        <v>8.5083335638046331E-3</v>
      </c>
      <c r="L4553" s="5">
        <f>MAX(tbl_Fact[[#This Row],[TotalBiscuitsMade]],tbl_Fact[[#This Row],[GoodMadeBiscuits]])</f>
        <v>123</v>
      </c>
      <c r="M4553" s="5">
        <f>IF(tbl_Fact[[#This Row],[Operating_Hours]]&gt;0,tbl_Fact[[#This Row],[Operating_Hours]]*51840,0)</f>
        <v>441.07201194763218</v>
      </c>
    </row>
    <row r="4554" spans="1:13" hidden="1" x14ac:dyDescent="0.2">
      <c r="A4554" t="s">
        <v>12</v>
      </c>
      <c r="B4554" s="1">
        <v>44405.226412037038</v>
      </c>
      <c r="C4554" s="1">
        <v>44405.226863425924</v>
      </c>
      <c r="D4554">
        <v>0.64383327960967995</v>
      </c>
      <c r="E4554">
        <v>218114</v>
      </c>
      <c r="F4554">
        <v>317</v>
      </c>
      <c r="G4554" t="s">
        <v>43</v>
      </c>
      <c r="H4554" t="s">
        <v>33</v>
      </c>
      <c r="I4554">
        <f>tbl_Fact[[#This Row],[Duration]] / 60</f>
        <v>1.0730554660161333E-2</v>
      </c>
      <c r="J4554">
        <f>IF(OR(G4554="Run Time", G4554="CC (Changeover Cleaning)"), I4554, 0)</f>
        <v>1.0730554660161333E-2</v>
      </c>
      <c r="K4554">
        <f>IF(G4554&lt;&gt;"PM (Maintenance)", I4554, 0)</f>
        <v>1.0730554660161333E-2</v>
      </c>
      <c r="L4554" s="5">
        <f>MAX(tbl_Fact[[#This Row],[TotalBiscuitsMade]],tbl_Fact[[#This Row],[GoodMadeBiscuits]])</f>
        <v>218114</v>
      </c>
      <c r="M4554" s="5">
        <f>IF(tbl_Fact[[#This Row],[Operating_Hours]]&gt;0,tbl_Fact[[#This Row],[Operating_Hours]]*51840,0)</f>
        <v>556.27195358276356</v>
      </c>
    </row>
    <row r="4555" spans="1:13" hidden="1" x14ac:dyDescent="0.2">
      <c r="A4555" t="s">
        <v>14</v>
      </c>
      <c r="B4555" s="1">
        <v>44405.226770833331</v>
      </c>
      <c r="C4555" s="1">
        <v>44405.228171296294</v>
      </c>
      <c r="D4555">
        <v>2.0198833942413299</v>
      </c>
      <c r="E4555">
        <v>0</v>
      </c>
      <c r="F4555">
        <v>247</v>
      </c>
      <c r="G4555" t="s">
        <v>44</v>
      </c>
      <c r="H4555" t="s">
        <v>33</v>
      </c>
      <c r="I4555">
        <f>tbl_Fact[[#This Row],[Duration]] / 60</f>
        <v>3.3664723237355497E-2</v>
      </c>
      <c r="J4555">
        <f>IF(OR(G4555="Run Time", G4555="CC (Changeover Cleaning)"), I4555, 0)</f>
        <v>0</v>
      </c>
      <c r="K4555">
        <f>IF(G4555&lt;&gt;"PM (Maintenance)", I4555, 0)</f>
        <v>3.3664723237355497E-2</v>
      </c>
      <c r="L4555" s="5">
        <f>MAX(tbl_Fact[[#This Row],[TotalBiscuitsMade]],tbl_Fact[[#This Row],[GoodMadeBiscuits]])</f>
        <v>247</v>
      </c>
      <c r="M4555" s="5">
        <f>IF(tbl_Fact[[#This Row],[Operating_Hours]]&gt;0,tbl_Fact[[#This Row],[Operating_Hours]]*51840,0)</f>
        <v>0</v>
      </c>
    </row>
    <row r="4556" spans="1:13" hidden="1" x14ac:dyDescent="0.2">
      <c r="A4556" t="s">
        <v>12</v>
      </c>
      <c r="B4556" s="1">
        <v>44405.226863425924</v>
      </c>
      <c r="C4556" s="1">
        <v>44405.228171296294</v>
      </c>
      <c r="D4556">
        <v>1.8865499496460001</v>
      </c>
      <c r="E4556">
        <v>219732</v>
      </c>
      <c r="F4556">
        <v>445</v>
      </c>
      <c r="G4556" t="s">
        <v>44</v>
      </c>
      <c r="H4556" t="s">
        <v>33</v>
      </c>
      <c r="I4556">
        <f>tbl_Fact[[#This Row],[Duration]] / 60</f>
        <v>3.144249916076667E-2</v>
      </c>
      <c r="J4556">
        <f>IF(OR(G4556="Run Time", G4556="CC (Changeover Cleaning)"), I4556, 0)</f>
        <v>0</v>
      </c>
      <c r="K4556">
        <f>IF(G4556&lt;&gt;"PM (Maintenance)", I4556, 0)</f>
        <v>3.144249916076667E-2</v>
      </c>
      <c r="L4556" s="5">
        <f>MAX(tbl_Fact[[#This Row],[TotalBiscuitsMade]],tbl_Fact[[#This Row],[GoodMadeBiscuits]])</f>
        <v>219732</v>
      </c>
      <c r="M4556" s="5">
        <f>IF(tbl_Fact[[#This Row],[Operating_Hours]]&gt;0,tbl_Fact[[#This Row],[Operating_Hours]]*51840,0)</f>
        <v>0</v>
      </c>
    </row>
    <row r="4557" spans="1:13" hidden="1" x14ac:dyDescent="0.2">
      <c r="A4557" t="s">
        <v>14</v>
      </c>
      <c r="B4557" s="1">
        <v>44405.228171296294</v>
      </c>
      <c r="C4557" s="1">
        <v>44405.228194444448</v>
      </c>
      <c r="D4557">
        <v>2.9950000345706902E-2</v>
      </c>
      <c r="E4557">
        <v>0</v>
      </c>
      <c r="F4557">
        <v>423</v>
      </c>
      <c r="G4557" t="s">
        <v>43</v>
      </c>
      <c r="H4557" t="s">
        <v>33</v>
      </c>
      <c r="I4557">
        <f>tbl_Fact[[#This Row],[Duration]] / 60</f>
        <v>4.9916667242844832E-4</v>
      </c>
      <c r="J4557">
        <f>IF(OR(G4557="Run Time", G4557="CC (Changeover Cleaning)"), I4557, 0)</f>
        <v>4.9916667242844832E-4</v>
      </c>
      <c r="K4557">
        <f>IF(G4557&lt;&gt;"PM (Maintenance)", I4557, 0)</f>
        <v>4.9916667242844832E-4</v>
      </c>
      <c r="L4557" s="5">
        <f>MAX(tbl_Fact[[#This Row],[TotalBiscuitsMade]],tbl_Fact[[#This Row],[GoodMadeBiscuits]])</f>
        <v>423</v>
      </c>
      <c r="M4557" s="5">
        <f>IF(tbl_Fact[[#This Row],[Operating_Hours]]&gt;0,tbl_Fact[[#This Row],[Operating_Hours]]*51840,0)</f>
        <v>25.87680029869076</v>
      </c>
    </row>
    <row r="4558" spans="1:13" hidden="1" x14ac:dyDescent="0.2">
      <c r="A4558" t="s">
        <v>12</v>
      </c>
      <c r="B4558" s="1">
        <v>44405.228171296294</v>
      </c>
      <c r="C4558" s="1">
        <v>44405.230787037035</v>
      </c>
      <c r="D4558">
        <v>3.7607831954956099</v>
      </c>
      <c r="E4558">
        <v>219269</v>
      </c>
      <c r="F4558">
        <v>428</v>
      </c>
      <c r="G4558" t="s">
        <v>43</v>
      </c>
      <c r="H4558" t="s">
        <v>33</v>
      </c>
      <c r="I4558">
        <f>tbl_Fact[[#This Row],[Duration]] / 60</f>
        <v>6.2679719924926838E-2</v>
      </c>
      <c r="J4558">
        <f>IF(OR(G4558="Run Time", G4558="CC (Changeover Cleaning)"), I4558, 0)</f>
        <v>6.2679719924926838E-2</v>
      </c>
      <c r="K4558">
        <f>IF(G4558&lt;&gt;"PM (Maintenance)", I4558, 0)</f>
        <v>6.2679719924926838E-2</v>
      </c>
      <c r="L4558" s="5">
        <f>MAX(tbl_Fact[[#This Row],[TotalBiscuitsMade]],tbl_Fact[[#This Row],[GoodMadeBiscuits]])</f>
        <v>219269</v>
      </c>
      <c r="M4558" s="5">
        <f>IF(tbl_Fact[[#This Row],[Operating_Hours]]&gt;0,tbl_Fact[[#This Row],[Operating_Hours]]*51840,0)</f>
        <v>3249.3166809082072</v>
      </c>
    </row>
    <row r="4559" spans="1:13" hidden="1" x14ac:dyDescent="0.2">
      <c r="A4559" t="s">
        <v>14</v>
      </c>
      <c r="B4559" s="1">
        <v>44405.228194444448</v>
      </c>
      <c r="C4559" s="1">
        <v>44405.235081018516</v>
      </c>
      <c r="D4559">
        <v>9.9099998474121094</v>
      </c>
      <c r="E4559">
        <v>0</v>
      </c>
      <c r="F4559">
        <v>21</v>
      </c>
      <c r="G4559" t="s">
        <v>44</v>
      </c>
      <c r="H4559" t="s">
        <v>33</v>
      </c>
      <c r="I4559">
        <f>tbl_Fact[[#This Row],[Duration]] / 60</f>
        <v>0.16516666412353515</v>
      </c>
      <c r="J4559">
        <f>IF(OR(G4559="Run Time", G4559="CC (Changeover Cleaning)"), I4559, 0)</f>
        <v>0</v>
      </c>
      <c r="K4559">
        <f>IF(G4559&lt;&gt;"PM (Maintenance)", I4559, 0)</f>
        <v>0.16516666412353515</v>
      </c>
      <c r="L4559" s="5">
        <f>MAX(tbl_Fact[[#This Row],[TotalBiscuitsMade]],tbl_Fact[[#This Row],[GoodMadeBiscuits]])</f>
        <v>21</v>
      </c>
      <c r="M4559" s="5">
        <f>IF(tbl_Fact[[#This Row],[Operating_Hours]]&gt;0,tbl_Fact[[#This Row],[Operating_Hours]]*51840,0)</f>
        <v>0</v>
      </c>
    </row>
    <row r="4560" spans="1:13" hidden="1" x14ac:dyDescent="0.2">
      <c r="A4560" t="s">
        <v>12</v>
      </c>
      <c r="B4560" s="1">
        <v>44405.230787037035</v>
      </c>
      <c r="C4560" s="1">
        <v>44405.235081018516</v>
      </c>
      <c r="D4560">
        <v>6.1791667938232404</v>
      </c>
      <c r="E4560">
        <v>224548</v>
      </c>
      <c r="F4560">
        <v>193</v>
      </c>
      <c r="G4560" t="s">
        <v>44</v>
      </c>
      <c r="H4560" t="s">
        <v>33</v>
      </c>
      <c r="I4560">
        <f>tbl_Fact[[#This Row],[Duration]] / 60</f>
        <v>0.10298611323038734</v>
      </c>
      <c r="J4560">
        <f>IF(OR(G4560="Run Time", G4560="CC (Changeover Cleaning)"), I4560, 0)</f>
        <v>0</v>
      </c>
      <c r="K4560">
        <f>IF(G4560&lt;&gt;"PM (Maintenance)", I4560, 0)</f>
        <v>0.10298611323038734</v>
      </c>
      <c r="L4560" s="5">
        <f>MAX(tbl_Fact[[#This Row],[TotalBiscuitsMade]],tbl_Fact[[#This Row],[GoodMadeBiscuits]])</f>
        <v>224548</v>
      </c>
      <c r="M4560" s="5">
        <f>IF(tbl_Fact[[#This Row],[Operating_Hours]]&gt;0,tbl_Fact[[#This Row],[Operating_Hours]]*51840,0)</f>
        <v>0</v>
      </c>
    </row>
    <row r="4561" spans="1:13" hidden="1" x14ac:dyDescent="0.2">
      <c r="A4561" t="s">
        <v>5</v>
      </c>
      <c r="B4561" s="1">
        <v>44405.234259259261</v>
      </c>
      <c r="C4561" s="1">
        <v>44405.234942129631</v>
      </c>
      <c r="D4561">
        <v>0.98333334922790505</v>
      </c>
      <c r="E4561">
        <v>229949</v>
      </c>
      <c r="F4561">
        <v>230504</v>
      </c>
      <c r="G4561" t="s">
        <v>43</v>
      </c>
      <c r="H4561" t="s">
        <v>3</v>
      </c>
      <c r="I4561">
        <f>tbl_Fact[[#This Row],[Duration]] / 60</f>
        <v>1.6388889153798419E-2</v>
      </c>
      <c r="J4561">
        <f>IF(OR(G4561="Run Time", G4561="CC (Changeover Cleaning)"), I4561, 0)</f>
        <v>1.6388889153798419E-2</v>
      </c>
      <c r="K4561">
        <f>IF(G4561&lt;&gt;"PM (Maintenance)", I4561, 0)</f>
        <v>1.6388889153798419E-2</v>
      </c>
      <c r="L4561" s="5">
        <f>MAX(tbl_Fact[[#This Row],[TotalBiscuitsMade]],tbl_Fact[[#This Row],[GoodMadeBiscuits]])</f>
        <v>230504</v>
      </c>
      <c r="M4561" s="5">
        <f>IF(tbl_Fact[[#This Row],[Operating_Hours]]&gt;0,tbl_Fact[[#This Row],[Operating_Hours]]*51840,0)</f>
        <v>849.60001373291004</v>
      </c>
    </row>
    <row r="4562" spans="1:13" hidden="1" x14ac:dyDescent="0.2">
      <c r="A4562" t="s">
        <v>5</v>
      </c>
      <c r="B4562" s="1">
        <v>44405.234942129631</v>
      </c>
      <c r="C4562" s="1">
        <v>44405.247847222221</v>
      </c>
      <c r="D4562">
        <v>18.5833339691162</v>
      </c>
      <c r="E4562">
        <v>242930</v>
      </c>
      <c r="F4562">
        <v>243592</v>
      </c>
      <c r="G4562" t="s">
        <v>44</v>
      </c>
      <c r="H4562" t="s">
        <v>3</v>
      </c>
      <c r="I4562">
        <f>tbl_Fact[[#This Row],[Duration]] / 60</f>
        <v>0.30972223281860334</v>
      </c>
      <c r="J4562">
        <f>IF(OR(G4562="Run Time", G4562="CC (Changeover Cleaning)"), I4562, 0)</f>
        <v>0</v>
      </c>
      <c r="K4562">
        <f>IF(G4562&lt;&gt;"PM (Maintenance)", I4562, 0)</f>
        <v>0.30972223281860334</v>
      </c>
      <c r="L4562" s="5">
        <f>MAX(tbl_Fact[[#This Row],[TotalBiscuitsMade]],tbl_Fact[[#This Row],[GoodMadeBiscuits]])</f>
        <v>243592</v>
      </c>
      <c r="M4562" s="5">
        <f>IF(tbl_Fact[[#This Row],[Operating_Hours]]&gt;0,tbl_Fact[[#This Row],[Operating_Hours]]*51840,0)</f>
        <v>0</v>
      </c>
    </row>
    <row r="4563" spans="1:13" hidden="1" x14ac:dyDescent="0.2">
      <c r="A4563" t="s">
        <v>14</v>
      </c>
      <c r="B4563" s="1">
        <v>44405.235081018516</v>
      </c>
      <c r="C4563" s="1">
        <v>44405.235671296294</v>
      </c>
      <c r="D4563">
        <v>0.85559999942779497</v>
      </c>
      <c r="E4563">
        <v>0</v>
      </c>
      <c r="F4563">
        <v>100</v>
      </c>
      <c r="G4563" t="s">
        <v>43</v>
      </c>
      <c r="H4563" t="s">
        <v>33</v>
      </c>
      <c r="I4563">
        <f>tbl_Fact[[#This Row],[Duration]] / 60</f>
        <v>1.425999999046325E-2</v>
      </c>
      <c r="J4563">
        <f>IF(OR(G4563="Run Time", G4563="CC (Changeover Cleaning)"), I4563, 0)</f>
        <v>1.425999999046325E-2</v>
      </c>
      <c r="K4563">
        <f>IF(G4563&lt;&gt;"PM (Maintenance)", I4563, 0)</f>
        <v>1.425999999046325E-2</v>
      </c>
      <c r="L4563" s="5">
        <f>MAX(tbl_Fact[[#This Row],[TotalBiscuitsMade]],tbl_Fact[[#This Row],[GoodMadeBiscuits]])</f>
        <v>100</v>
      </c>
      <c r="M4563" s="5">
        <f>IF(tbl_Fact[[#This Row],[Operating_Hours]]&gt;0,tbl_Fact[[#This Row],[Operating_Hours]]*51840,0)</f>
        <v>739.23839950561489</v>
      </c>
    </row>
    <row r="4564" spans="1:13" hidden="1" x14ac:dyDescent="0.2">
      <c r="A4564" t="s">
        <v>12</v>
      </c>
      <c r="B4564" s="1">
        <v>44405.235081018516</v>
      </c>
      <c r="C4564" s="1">
        <v>44405.235752314817</v>
      </c>
      <c r="D4564">
        <v>0.97043329477310203</v>
      </c>
      <c r="E4564">
        <v>224466</v>
      </c>
      <c r="F4564">
        <v>379</v>
      </c>
      <c r="G4564" t="s">
        <v>43</v>
      </c>
      <c r="H4564" t="s">
        <v>33</v>
      </c>
      <c r="I4564">
        <f>tbl_Fact[[#This Row],[Duration]] / 60</f>
        <v>1.6173888246218366E-2</v>
      </c>
      <c r="J4564">
        <f>IF(OR(G4564="Run Time", G4564="CC (Changeover Cleaning)"), I4564, 0)</f>
        <v>1.6173888246218366E-2</v>
      </c>
      <c r="K4564">
        <f>IF(G4564&lt;&gt;"PM (Maintenance)", I4564, 0)</f>
        <v>1.6173888246218366E-2</v>
      </c>
      <c r="L4564" s="5">
        <f>MAX(tbl_Fact[[#This Row],[TotalBiscuitsMade]],tbl_Fact[[#This Row],[GoodMadeBiscuits]])</f>
        <v>224466</v>
      </c>
      <c r="M4564" s="5">
        <f>IF(tbl_Fact[[#This Row],[Operating_Hours]]&gt;0,tbl_Fact[[#This Row],[Operating_Hours]]*51840,0)</f>
        <v>838.45436668396007</v>
      </c>
    </row>
    <row r="4565" spans="1:13" hidden="1" x14ac:dyDescent="0.2">
      <c r="A4565" t="s">
        <v>14</v>
      </c>
      <c r="B4565" s="1">
        <v>44405.235671296294</v>
      </c>
      <c r="C4565" s="1">
        <v>44405.240694444445</v>
      </c>
      <c r="D4565">
        <v>7.2353334426879901</v>
      </c>
      <c r="E4565">
        <v>0</v>
      </c>
      <c r="F4565">
        <v>156</v>
      </c>
      <c r="G4565" t="s">
        <v>44</v>
      </c>
      <c r="H4565" t="s">
        <v>33</v>
      </c>
      <c r="I4565">
        <f>tbl_Fact[[#This Row],[Duration]] / 60</f>
        <v>0.1205888907114665</v>
      </c>
      <c r="J4565">
        <f>IF(OR(G4565="Run Time", G4565="CC (Changeover Cleaning)"), I4565, 0)</f>
        <v>0</v>
      </c>
      <c r="K4565">
        <f>IF(G4565&lt;&gt;"PM (Maintenance)", I4565, 0)</f>
        <v>0.1205888907114665</v>
      </c>
      <c r="L4565" s="5">
        <f>MAX(tbl_Fact[[#This Row],[TotalBiscuitsMade]],tbl_Fact[[#This Row],[GoodMadeBiscuits]])</f>
        <v>156</v>
      </c>
      <c r="M4565" s="5">
        <f>IF(tbl_Fact[[#This Row],[Operating_Hours]]&gt;0,tbl_Fact[[#This Row],[Operating_Hours]]*51840,0)</f>
        <v>0</v>
      </c>
    </row>
    <row r="4566" spans="1:13" hidden="1" x14ac:dyDescent="0.2">
      <c r="A4566" t="s">
        <v>12</v>
      </c>
      <c r="B4566" s="1">
        <v>44405.235752314817</v>
      </c>
      <c r="C4566" s="1">
        <v>44405.240694444445</v>
      </c>
      <c r="D4566">
        <v>7.1205000877380398</v>
      </c>
      <c r="E4566">
        <v>230344</v>
      </c>
      <c r="F4566">
        <v>133</v>
      </c>
      <c r="G4566" t="s">
        <v>44</v>
      </c>
      <c r="H4566" t="s">
        <v>33</v>
      </c>
      <c r="I4566">
        <f>tbl_Fact[[#This Row],[Duration]] / 60</f>
        <v>0.11867500146230066</v>
      </c>
      <c r="J4566">
        <f>IF(OR(G4566="Run Time", G4566="CC (Changeover Cleaning)"), I4566, 0)</f>
        <v>0</v>
      </c>
      <c r="K4566">
        <f>IF(G4566&lt;&gt;"PM (Maintenance)", I4566, 0)</f>
        <v>0.11867500146230066</v>
      </c>
      <c r="L4566" s="5">
        <f>MAX(tbl_Fact[[#This Row],[TotalBiscuitsMade]],tbl_Fact[[#This Row],[GoodMadeBiscuits]])</f>
        <v>230344</v>
      </c>
      <c r="M4566" s="5">
        <f>IF(tbl_Fact[[#This Row],[Operating_Hours]]&gt;0,tbl_Fact[[#This Row],[Operating_Hours]]*51840,0)</f>
        <v>0</v>
      </c>
    </row>
    <row r="4567" spans="1:13" hidden="1" x14ac:dyDescent="0.2">
      <c r="A4567" t="s">
        <v>14</v>
      </c>
      <c r="B4567" s="1">
        <v>44405.240694444445</v>
      </c>
      <c r="C4567" s="1">
        <v>44405.241284722222</v>
      </c>
      <c r="D4567">
        <v>0.85511660575866699</v>
      </c>
      <c r="E4567">
        <v>0</v>
      </c>
      <c r="F4567">
        <v>212</v>
      </c>
      <c r="G4567" t="s">
        <v>43</v>
      </c>
      <c r="H4567" t="s">
        <v>33</v>
      </c>
      <c r="I4567">
        <f>tbl_Fact[[#This Row],[Duration]] / 60</f>
        <v>1.4251943429311116E-2</v>
      </c>
      <c r="J4567">
        <f>IF(OR(G4567="Run Time", G4567="CC (Changeover Cleaning)"), I4567, 0)</f>
        <v>1.4251943429311116E-2</v>
      </c>
      <c r="K4567">
        <f>IF(G4567&lt;&gt;"PM (Maintenance)", I4567, 0)</f>
        <v>1.4251943429311116E-2</v>
      </c>
      <c r="L4567" s="5">
        <f>MAX(tbl_Fact[[#This Row],[TotalBiscuitsMade]],tbl_Fact[[#This Row],[GoodMadeBiscuits]])</f>
        <v>212</v>
      </c>
      <c r="M4567" s="5">
        <f>IF(tbl_Fact[[#This Row],[Operating_Hours]]&gt;0,tbl_Fact[[#This Row],[Operating_Hours]]*51840,0)</f>
        <v>738.82074737548828</v>
      </c>
    </row>
    <row r="4568" spans="1:13" hidden="1" x14ac:dyDescent="0.2">
      <c r="A4568" t="s">
        <v>12</v>
      </c>
      <c r="B4568" s="1">
        <v>44405.240694444445</v>
      </c>
      <c r="C4568" s="1">
        <v>44405.24181712963</v>
      </c>
      <c r="D4568">
        <v>1.62033331394196</v>
      </c>
      <c r="E4568">
        <v>230314</v>
      </c>
      <c r="F4568">
        <v>398</v>
      </c>
      <c r="G4568" t="s">
        <v>43</v>
      </c>
      <c r="H4568" t="s">
        <v>33</v>
      </c>
      <c r="I4568">
        <f>tbl_Fact[[#This Row],[Duration]] / 60</f>
        <v>2.7005555232365999E-2</v>
      </c>
      <c r="J4568">
        <f>IF(OR(G4568="Run Time", G4568="CC (Changeover Cleaning)"), I4568, 0)</f>
        <v>2.7005555232365999E-2</v>
      </c>
      <c r="K4568">
        <f>IF(G4568&lt;&gt;"PM (Maintenance)", I4568, 0)</f>
        <v>2.7005555232365999E-2</v>
      </c>
      <c r="L4568" s="5">
        <f>MAX(tbl_Fact[[#This Row],[TotalBiscuitsMade]],tbl_Fact[[#This Row],[GoodMadeBiscuits]])</f>
        <v>230314</v>
      </c>
      <c r="M4568" s="5">
        <f>IF(tbl_Fact[[#This Row],[Operating_Hours]]&gt;0,tbl_Fact[[#This Row],[Operating_Hours]]*51840,0)</f>
        <v>1399.9679832458535</v>
      </c>
    </row>
    <row r="4569" spans="1:13" hidden="1" x14ac:dyDescent="0.2">
      <c r="A4569" t="s">
        <v>14</v>
      </c>
      <c r="B4569" s="1">
        <v>44405.241284722222</v>
      </c>
      <c r="C4569" s="1">
        <v>44405.244988425926</v>
      </c>
      <c r="D4569">
        <v>5.3203830718994096</v>
      </c>
      <c r="E4569">
        <v>0</v>
      </c>
      <c r="F4569">
        <v>177</v>
      </c>
      <c r="G4569" t="s">
        <v>44</v>
      </c>
      <c r="H4569" t="s">
        <v>33</v>
      </c>
      <c r="I4569">
        <f>tbl_Fact[[#This Row],[Duration]] / 60</f>
        <v>8.8673051198323499E-2</v>
      </c>
      <c r="J4569">
        <f>IF(OR(G4569="Run Time", G4569="CC (Changeover Cleaning)"), I4569, 0)</f>
        <v>0</v>
      </c>
      <c r="K4569">
        <f>IF(G4569&lt;&gt;"PM (Maintenance)", I4569, 0)</f>
        <v>8.8673051198323499E-2</v>
      </c>
      <c r="L4569" s="5">
        <f>MAX(tbl_Fact[[#This Row],[TotalBiscuitsMade]],tbl_Fact[[#This Row],[GoodMadeBiscuits]])</f>
        <v>177</v>
      </c>
      <c r="M4569" s="5">
        <f>IF(tbl_Fact[[#This Row],[Operating_Hours]]&gt;0,tbl_Fact[[#This Row],[Operating_Hours]]*51840,0)</f>
        <v>0</v>
      </c>
    </row>
    <row r="4570" spans="1:13" hidden="1" x14ac:dyDescent="0.2">
      <c r="A4570" t="s">
        <v>12</v>
      </c>
      <c r="B4570" s="1">
        <v>44405.24181712963</v>
      </c>
      <c r="C4570" s="1">
        <v>44405.244988425926</v>
      </c>
      <c r="D4570">
        <v>4.5551667213439897</v>
      </c>
      <c r="E4570">
        <v>234164</v>
      </c>
      <c r="F4570">
        <v>363</v>
      </c>
      <c r="G4570" t="s">
        <v>44</v>
      </c>
      <c r="H4570" t="s">
        <v>33</v>
      </c>
      <c r="I4570">
        <f>tbl_Fact[[#This Row],[Duration]] / 60</f>
        <v>7.5919445355733167E-2</v>
      </c>
      <c r="J4570">
        <f>IF(OR(G4570="Run Time", G4570="CC (Changeover Cleaning)"), I4570, 0)</f>
        <v>0</v>
      </c>
      <c r="K4570">
        <f>IF(G4570&lt;&gt;"PM (Maintenance)", I4570, 0)</f>
        <v>7.5919445355733167E-2</v>
      </c>
      <c r="L4570" s="5">
        <f>MAX(tbl_Fact[[#This Row],[TotalBiscuitsMade]],tbl_Fact[[#This Row],[GoodMadeBiscuits]])</f>
        <v>234164</v>
      </c>
      <c r="M4570" s="5">
        <f>IF(tbl_Fact[[#This Row],[Operating_Hours]]&gt;0,tbl_Fact[[#This Row],[Operating_Hours]]*51840,0)</f>
        <v>0</v>
      </c>
    </row>
    <row r="4571" spans="1:13" hidden="1" x14ac:dyDescent="0.2">
      <c r="A4571" t="s">
        <v>12</v>
      </c>
      <c r="B4571" s="1">
        <v>44405.244988425926</v>
      </c>
      <c r="C4571" s="1">
        <v>44405.245833333334</v>
      </c>
      <c r="D4571">
        <v>1.2247333526611299</v>
      </c>
      <c r="E4571">
        <v>234394</v>
      </c>
      <c r="F4571">
        <v>374</v>
      </c>
      <c r="G4571" t="s">
        <v>43</v>
      </c>
      <c r="H4571" t="s">
        <v>33</v>
      </c>
      <c r="I4571">
        <f>tbl_Fact[[#This Row],[Duration]] / 60</f>
        <v>2.0412222544352165E-2</v>
      </c>
      <c r="J4571">
        <f>IF(OR(G4571="Run Time", G4571="CC (Changeover Cleaning)"), I4571, 0)</f>
        <v>2.0412222544352165E-2</v>
      </c>
      <c r="K4571">
        <f>IF(G4571&lt;&gt;"PM (Maintenance)", I4571, 0)</f>
        <v>2.0412222544352165E-2</v>
      </c>
      <c r="L4571" s="5">
        <f>MAX(tbl_Fact[[#This Row],[TotalBiscuitsMade]],tbl_Fact[[#This Row],[GoodMadeBiscuits]])</f>
        <v>234394</v>
      </c>
      <c r="M4571" s="5">
        <f>IF(tbl_Fact[[#This Row],[Operating_Hours]]&gt;0,tbl_Fact[[#This Row],[Operating_Hours]]*51840,0)</f>
        <v>1058.1696166992162</v>
      </c>
    </row>
    <row r="4572" spans="1:13" hidden="1" x14ac:dyDescent="0.2">
      <c r="A4572" t="s">
        <v>14</v>
      </c>
      <c r="B4572" s="1">
        <v>44405.244988425926</v>
      </c>
      <c r="C4572" s="1">
        <v>44405.245752314811</v>
      </c>
      <c r="D4572">
        <v>1.1049000024795499</v>
      </c>
      <c r="E4572">
        <v>0</v>
      </c>
      <c r="F4572">
        <v>45</v>
      </c>
      <c r="G4572" t="s">
        <v>43</v>
      </c>
      <c r="H4572" t="s">
        <v>33</v>
      </c>
      <c r="I4572">
        <f>tbl_Fact[[#This Row],[Duration]] / 60</f>
        <v>1.8415000041325832E-2</v>
      </c>
      <c r="J4572">
        <f>IF(OR(G4572="Run Time", G4572="CC (Changeover Cleaning)"), I4572, 0)</f>
        <v>1.8415000041325832E-2</v>
      </c>
      <c r="K4572">
        <f>IF(G4572&lt;&gt;"PM (Maintenance)", I4572, 0)</f>
        <v>1.8415000041325832E-2</v>
      </c>
      <c r="L4572" s="5">
        <f>MAX(tbl_Fact[[#This Row],[TotalBiscuitsMade]],tbl_Fact[[#This Row],[GoodMadeBiscuits]])</f>
        <v>45</v>
      </c>
      <c r="M4572" s="5">
        <f>IF(tbl_Fact[[#This Row],[Operating_Hours]]&gt;0,tbl_Fact[[#This Row],[Operating_Hours]]*51840,0)</f>
        <v>954.63360214233114</v>
      </c>
    </row>
    <row r="4573" spans="1:13" hidden="1" x14ac:dyDescent="0.2">
      <c r="A4573" t="s">
        <v>14</v>
      </c>
      <c r="B4573" s="1">
        <v>44405.245752314811</v>
      </c>
      <c r="C4573" s="1">
        <v>44405.246342592596</v>
      </c>
      <c r="D4573">
        <v>0.85559999942779497</v>
      </c>
      <c r="E4573">
        <v>0</v>
      </c>
      <c r="F4573">
        <v>356</v>
      </c>
      <c r="G4573" t="s">
        <v>44</v>
      </c>
      <c r="H4573" t="s">
        <v>33</v>
      </c>
      <c r="I4573">
        <f>tbl_Fact[[#This Row],[Duration]] / 60</f>
        <v>1.425999999046325E-2</v>
      </c>
      <c r="J4573">
        <f>IF(OR(G4573="Run Time", G4573="CC (Changeover Cleaning)"), I4573, 0)</f>
        <v>0</v>
      </c>
      <c r="K4573">
        <f>IF(G4573&lt;&gt;"PM (Maintenance)", I4573, 0)</f>
        <v>1.425999999046325E-2</v>
      </c>
      <c r="L4573" s="5">
        <f>MAX(tbl_Fact[[#This Row],[TotalBiscuitsMade]],tbl_Fact[[#This Row],[GoodMadeBiscuits]])</f>
        <v>356</v>
      </c>
      <c r="M4573" s="5">
        <f>IF(tbl_Fact[[#This Row],[Operating_Hours]]&gt;0,tbl_Fact[[#This Row],[Operating_Hours]]*51840,0)</f>
        <v>0</v>
      </c>
    </row>
    <row r="4574" spans="1:13" hidden="1" x14ac:dyDescent="0.2">
      <c r="A4574" t="s">
        <v>12</v>
      </c>
      <c r="B4574" s="1">
        <v>44405.245833333334</v>
      </c>
      <c r="C4574" s="1">
        <v>44405.246342592596</v>
      </c>
      <c r="D4574">
        <v>0.73576658964157104</v>
      </c>
      <c r="E4574">
        <v>234788</v>
      </c>
      <c r="F4574">
        <v>251</v>
      </c>
      <c r="G4574" t="s">
        <v>44</v>
      </c>
      <c r="H4574" t="s">
        <v>33</v>
      </c>
      <c r="I4574">
        <f>tbl_Fact[[#This Row],[Duration]] / 60</f>
        <v>1.2262776494026184E-2</v>
      </c>
      <c r="J4574">
        <f>IF(OR(G4574="Run Time", G4574="CC (Changeover Cleaning)"), I4574, 0)</f>
        <v>0</v>
      </c>
      <c r="K4574">
        <f>IF(G4574&lt;&gt;"PM (Maintenance)", I4574, 0)</f>
        <v>1.2262776494026184E-2</v>
      </c>
      <c r="L4574" s="5">
        <f>MAX(tbl_Fact[[#This Row],[TotalBiscuitsMade]],tbl_Fact[[#This Row],[GoodMadeBiscuits]])</f>
        <v>234788</v>
      </c>
      <c r="M4574" s="5">
        <f>IF(tbl_Fact[[#This Row],[Operating_Hours]]&gt;0,tbl_Fact[[#This Row],[Operating_Hours]]*51840,0)</f>
        <v>0</v>
      </c>
    </row>
    <row r="4575" spans="1:13" hidden="1" x14ac:dyDescent="0.2">
      <c r="A4575" t="s">
        <v>14</v>
      </c>
      <c r="B4575" s="1">
        <v>44405.246342592596</v>
      </c>
      <c r="C4575" s="1">
        <v>44405.247025462966</v>
      </c>
      <c r="D4575">
        <v>0.97933328151702903</v>
      </c>
      <c r="E4575">
        <v>0</v>
      </c>
      <c r="F4575">
        <v>437</v>
      </c>
      <c r="G4575" t="s">
        <v>43</v>
      </c>
      <c r="H4575" t="s">
        <v>33</v>
      </c>
      <c r="I4575">
        <f>tbl_Fact[[#This Row],[Duration]] / 60</f>
        <v>1.6322221358617151E-2</v>
      </c>
      <c r="J4575">
        <f>IF(OR(G4575="Run Time", G4575="CC (Changeover Cleaning)"), I4575, 0)</f>
        <v>1.6322221358617151E-2</v>
      </c>
      <c r="K4575">
        <f>IF(G4575&lt;&gt;"PM (Maintenance)", I4575, 0)</f>
        <v>1.6322221358617151E-2</v>
      </c>
      <c r="L4575" s="5">
        <f>MAX(tbl_Fact[[#This Row],[TotalBiscuitsMade]],tbl_Fact[[#This Row],[GoodMadeBiscuits]])</f>
        <v>437</v>
      </c>
      <c r="M4575" s="5">
        <f>IF(tbl_Fact[[#This Row],[Operating_Hours]]&gt;0,tbl_Fact[[#This Row],[Operating_Hours]]*51840,0)</f>
        <v>846.14395523071312</v>
      </c>
    </row>
    <row r="4576" spans="1:13" hidden="1" x14ac:dyDescent="0.2">
      <c r="A4576" t="s">
        <v>12</v>
      </c>
      <c r="B4576" s="1">
        <v>44405.246342592596</v>
      </c>
      <c r="C4576" s="1">
        <v>44405.247106481482</v>
      </c>
      <c r="D4576">
        <v>1.09916663169861</v>
      </c>
      <c r="E4576">
        <v>234909</v>
      </c>
      <c r="F4576">
        <v>496</v>
      </c>
      <c r="G4576" t="s">
        <v>43</v>
      </c>
      <c r="H4576" t="s">
        <v>33</v>
      </c>
      <c r="I4576">
        <f>tbl_Fact[[#This Row],[Duration]] / 60</f>
        <v>1.8319443861643501E-2</v>
      </c>
      <c r="J4576">
        <f>IF(OR(G4576="Run Time", G4576="CC (Changeover Cleaning)"), I4576, 0)</f>
        <v>1.8319443861643501E-2</v>
      </c>
      <c r="K4576">
        <f>IF(G4576&lt;&gt;"PM (Maintenance)", I4576, 0)</f>
        <v>1.8319443861643501E-2</v>
      </c>
      <c r="L4576" s="5">
        <f>MAX(tbl_Fact[[#This Row],[TotalBiscuitsMade]],tbl_Fact[[#This Row],[GoodMadeBiscuits]])</f>
        <v>234909</v>
      </c>
      <c r="M4576" s="5">
        <f>IF(tbl_Fact[[#This Row],[Operating_Hours]]&gt;0,tbl_Fact[[#This Row],[Operating_Hours]]*51840,0)</f>
        <v>949.67996978759913</v>
      </c>
    </row>
    <row r="4577" spans="1:13" hidden="1" x14ac:dyDescent="0.2">
      <c r="A4577" t="s">
        <v>14</v>
      </c>
      <c r="B4577" s="1">
        <v>44405.247025462966</v>
      </c>
      <c r="C4577" s="1">
        <v>44405.250983796293</v>
      </c>
      <c r="D4577">
        <v>5.7059497833251998</v>
      </c>
      <c r="E4577">
        <v>0</v>
      </c>
      <c r="F4577">
        <v>230</v>
      </c>
      <c r="G4577" t="s">
        <v>44</v>
      </c>
      <c r="H4577" t="s">
        <v>33</v>
      </c>
      <c r="I4577">
        <f>tbl_Fact[[#This Row],[Duration]] / 60</f>
        <v>9.5099163055420002E-2</v>
      </c>
      <c r="J4577">
        <f>IF(OR(G4577="Run Time", G4577="CC (Changeover Cleaning)"), I4577, 0)</f>
        <v>0</v>
      </c>
      <c r="K4577">
        <f>IF(G4577&lt;&gt;"PM (Maintenance)", I4577, 0)</f>
        <v>9.5099163055420002E-2</v>
      </c>
      <c r="L4577" s="5">
        <f>MAX(tbl_Fact[[#This Row],[TotalBiscuitsMade]],tbl_Fact[[#This Row],[GoodMadeBiscuits]])</f>
        <v>230</v>
      </c>
      <c r="M4577" s="5">
        <f>IF(tbl_Fact[[#This Row],[Operating_Hours]]&gt;0,tbl_Fact[[#This Row],[Operating_Hours]]*51840,0)</f>
        <v>0</v>
      </c>
    </row>
    <row r="4578" spans="1:13" hidden="1" x14ac:dyDescent="0.2">
      <c r="A4578" t="s">
        <v>12</v>
      </c>
      <c r="B4578" s="1">
        <v>44405.247106481482</v>
      </c>
      <c r="C4578" s="1">
        <v>44405.250983796293</v>
      </c>
      <c r="D4578">
        <v>5.5861167907714799</v>
      </c>
      <c r="E4578">
        <v>239389</v>
      </c>
      <c r="F4578">
        <v>87</v>
      </c>
      <c r="G4578" t="s">
        <v>44</v>
      </c>
      <c r="H4578" t="s">
        <v>33</v>
      </c>
      <c r="I4578">
        <f>tbl_Fact[[#This Row],[Duration]] / 60</f>
        <v>9.3101946512857997E-2</v>
      </c>
      <c r="J4578">
        <f>IF(OR(G4578="Run Time", G4578="CC (Changeover Cleaning)"), I4578, 0)</f>
        <v>0</v>
      </c>
      <c r="K4578">
        <f>IF(G4578&lt;&gt;"PM (Maintenance)", I4578, 0)</f>
        <v>9.3101946512857997E-2</v>
      </c>
      <c r="L4578" s="5">
        <f>MAX(tbl_Fact[[#This Row],[TotalBiscuitsMade]],tbl_Fact[[#This Row],[GoodMadeBiscuits]])</f>
        <v>239389</v>
      </c>
      <c r="M4578" s="5">
        <f>IF(tbl_Fact[[#This Row],[Operating_Hours]]&gt;0,tbl_Fact[[#This Row],[Operating_Hours]]*51840,0)</f>
        <v>0</v>
      </c>
    </row>
    <row r="4579" spans="1:13" hidden="1" x14ac:dyDescent="0.2">
      <c r="A4579" t="s">
        <v>5</v>
      </c>
      <c r="B4579" s="1">
        <v>44405.247847222221</v>
      </c>
      <c r="C4579" s="1">
        <v>44405.251238425924</v>
      </c>
      <c r="D4579">
        <v>4.8833332061767596</v>
      </c>
      <c r="E4579">
        <v>243162</v>
      </c>
      <c r="F4579">
        <v>243598</v>
      </c>
      <c r="G4579" t="s">
        <v>43</v>
      </c>
      <c r="H4579" t="s">
        <v>3</v>
      </c>
      <c r="I4579">
        <f>tbl_Fact[[#This Row],[Duration]] / 60</f>
        <v>8.1388886769612659E-2</v>
      </c>
      <c r="J4579">
        <f>IF(OR(G4579="Run Time", G4579="CC (Changeover Cleaning)"), I4579, 0)</f>
        <v>8.1388886769612659E-2</v>
      </c>
      <c r="K4579">
        <f>IF(G4579&lt;&gt;"PM (Maintenance)", I4579, 0)</f>
        <v>8.1388886769612659E-2</v>
      </c>
      <c r="L4579" s="5">
        <f>MAX(tbl_Fact[[#This Row],[TotalBiscuitsMade]],tbl_Fact[[#This Row],[GoodMadeBiscuits]])</f>
        <v>243598</v>
      </c>
      <c r="M4579" s="5">
        <f>IF(tbl_Fact[[#This Row],[Operating_Hours]]&gt;0,tbl_Fact[[#This Row],[Operating_Hours]]*51840,0)</f>
        <v>4219.1998901367206</v>
      </c>
    </row>
    <row r="4580" spans="1:13" hidden="1" x14ac:dyDescent="0.2">
      <c r="A4580" t="s">
        <v>14</v>
      </c>
      <c r="B4580" s="1">
        <v>44405.250983796293</v>
      </c>
      <c r="C4580" s="1">
        <v>44405.251006944447</v>
      </c>
      <c r="D4580">
        <v>3.01665998995304E-2</v>
      </c>
      <c r="E4580">
        <v>0</v>
      </c>
      <c r="F4580">
        <v>483</v>
      </c>
      <c r="G4580" t="s">
        <v>43</v>
      </c>
      <c r="H4580" t="s">
        <v>33</v>
      </c>
      <c r="I4580">
        <f>tbl_Fact[[#This Row],[Duration]] / 60</f>
        <v>5.0277666499217333E-4</v>
      </c>
      <c r="J4580">
        <f>IF(OR(G4580="Run Time", G4580="CC (Changeover Cleaning)"), I4580, 0)</f>
        <v>5.0277666499217333E-4</v>
      </c>
      <c r="K4580">
        <f>IF(G4580&lt;&gt;"PM (Maintenance)", I4580, 0)</f>
        <v>5.0277666499217333E-4</v>
      </c>
      <c r="L4580" s="5">
        <f>MAX(tbl_Fact[[#This Row],[TotalBiscuitsMade]],tbl_Fact[[#This Row],[GoodMadeBiscuits]])</f>
        <v>483</v>
      </c>
      <c r="M4580" s="5">
        <f>IF(tbl_Fact[[#This Row],[Operating_Hours]]&gt;0,tbl_Fact[[#This Row],[Operating_Hours]]*51840,0)</f>
        <v>26.063942313194264</v>
      </c>
    </row>
    <row r="4581" spans="1:13" hidden="1" x14ac:dyDescent="0.2">
      <c r="A4581" t="s">
        <v>12</v>
      </c>
      <c r="B4581" s="1">
        <v>44405.250983796293</v>
      </c>
      <c r="C4581" s="1">
        <v>44405.251180555555</v>
      </c>
      <c r="D4581">
        <v>0.27500000596046398</v>
      </c>
      <c r="E4581">
        <v>239489</v>
      </c>
      <c r="F4581">
        <v>341</v>
      </c>
      <c r="G4581" t="s">
        <v>43</v>
      </c>
      <c r="H4581" t="s">
        <v>33</v>
      </c>
      <c r="I4581">
        <f>tbl_Fact[[#This Row],[Duration]] / 60</f>
        <v>4.5833334326744E-3</v>
      </c>
      <c r="J4581">
        <f>IF(OR(G4581="Run Time", G4581="CC (Changeover Cleaning)"), I4581, 0)</f>
        <v>4.5833334326744E-3</v>
      </c>
      <c r="K4581">
        <f>IF(G4581&lt;&gt;"PM (Maintenance)", I4581, 0)</f>
        <v>4.5833334326744E-3</v>
      </c>
      <c r="L4581" s="5">
        <f>MAX(tbl_Fact[[#This Row],[TotalBiscuitsMade]],tbl_Fact[[#This Row],[GoodMadeBiscuits]])</f>
        <v>239489</v>
      </c>
      <c r="M4581" s="5">
        <f>IF(tbl_Fact[[#This Row],[Operating_Hours]]&gt;0,tbl_Fact[[#This Row],[Operating_Hours]]*51840,0)</f>
        <v>237.60000514984088</v>
      </c>
    </row>
    <row r="4582" spans="1:13" hidden="1" x14ac:dyDescent="0.2">
      <c r="A4582" t="s">
        <v>14</v>
      </c>
      <c r="B4582" s="1">
        <v>44405.251006944447</v>
      </c>
      <c r="C4582" s="1">
        <v>44405.251493055555</v>
      </c>
      <c r="D4582">
        <v>0.69466662406921398</v>
      </c>
      <c r="E4582">
        <v>0</v>
      </c>
      <c r="F4582">
        <v>209</v>
      </c>
      <c r="G4582" t="s">
        <v>44</v>
      </c>
      <c r="H4582" t="s">
        <v>33</v>
      </c>
      <c r="I4582">
        <f>tbl_Fact[[#This Row],[Duration]] / 60</f>
        <v>1.1577777067820233E-2</v>
      </c>
      <c r="J4582">
        <f>IF(OR(G4582="Run Time", G4582="CC (Changeover Cleaning)"), I4582, 0)</f>
        <v>0</v>
      </c>
      <c r="K4582">
        <f>IF(G4582&lt;&gt;"PM (Maintenance)", I4582, 0)</f>
        <v>1.1577777067820233E-2</v>
      </c>
      <c r="L4582" s="5">
        <f>MAX(tbl_Fact[[#This Row],[TotalBiscuitsMade]],tbl_Fact[[#This Row],[GoodMadeBiscuits]])</f>
        <v>209</v>
      </c>
      <c r="M4582" s="5">
        <f>IF(tbl_Fact[[#This Row],[Operating_Hours]]&gt;0,tbl_Fact[[#This Row],[Operating_Hours]]*51840,0)</f>
        <v>0</v>
      </c>
    </row>
    <row r="4583" spans="1:13" hidden="1" x14ac:dyDescent="0.2">
      <c r="A4583" t="s">
        <v>12</v>
      </c>
      <c r="B4583" s="1">
        <v>44405.251180555555</v>
      </c>
      <c r="C4583" s="1">
        <v>44405.251493055555</v>
      </c>
      <c r="D4583">
        <v>0.449833303689957</v>
      </c>
      <c r="E4583">
        <v>239922</v>
      </c>
      <c r="F4583">
        <v>233</v>
      </c>
      <c r="G4583" t="s">
        <v>44</v>
      </c>
      <c r="H4583" t="s">
        <v>33</v>
      </c>
      <c r="I4583">
        <f>tbl_Fact[[#This Row],[Duration]] / 60</f>
        <v>7.4972217281659504E-3</v>
      </c>
      <c r="J4583">
        <f>IF(OR(G4583="Run Time", G4583="CC (Changeover Cleaning)"), I4583, 0)</f>
        <v>0</v>
      </c>
      <c r="K4583">
        <f>IF(G4583&lt;&gt;"PM (Maintenance)", I4583, 0)</f>
        <v>7.4972217281659504E-3</v>
      </c>
      <c r="L4583" s="5">
        <f>MAX(tbl_Fact[[#This Row],[TotalBiscuitsMade]],tbl_Fact[[#This Row],[GoodMadeBiscuits]])</f>
        <v>239922</v>
      </c>
      <c r="M4583" s="5">
        <f>IF(tbl_Fact[[#This Row],[Operating_Hours]]&gt;0,tbl_Fact[[#This Row],[Operating_Hours]]*51840,0)</f>
        <v>0</v>
      </c>
    </row>
    <row r="4584" spans="1:13" hidden="1" x14ac:dyDescent="0.2">
      <c r="A4584" t="s">
        <v>5</v>
      </c>
      <c r="B4584" s="1">
        <v>44405.251238425924</v>
      </c>
      <c r="C4584" s="1">
        <v>44405.259699074071</v>
      </c>
      <c r="D4584">
        <v>12.1833333969116</v>
      </c>
      <c r="E4584">
        <v>251279</v>
      </c>
      <c r="F4584">
        <v>252115</v>
      </c>
      <c r="G4584" t="s">
        <v>44</v>
      </c>
      <c r="H4584" t="s">
        <v>3</v>
      </c>
      <c r="I4584">
        <f>tbl_Fact[[#This Row],[Duration]] / 60</f>
        <v>0.20305555661519334</v>
      </c>
      <c r="J4584">
        <f>IF(OR(G4584="Run Time", G4584="CC (Changeover Cleaning)"), I4584, 0)</f>
        <v>0</v>
      </c>
      <c r="K4584">
        <f>IF(G4584&lt;&gt;"PM (Maintenance)", I4584, 0)</f>
        <v>0.20305555661519334</v>
      </c>
      <c r="L4584" s="5">
        <f>MAX(tbl_Fact[[#This Row],[TotalBiscuitsMade]],tbl_Fact[[#This Row],[GoodMadeBiscuits]])</f>
        <v>252115</v>
      </c>
      <c r="M4584" s="5">
        <f>IF(tbl_Fact[[#This Row],[Operating_Hours]]&gt;0,tbl_Fact[[#This Row],[Operating_Hours]]*51840,0)</f>
        <v>0</v>
      </c>
    </row>
    <row r="4585" spans="1:13" hidden="1" x14ac:dyDescent="0.2">
      <c r="A4585" t="s">
        <v>14</v>
      </c>
      <c r="B4585" s="1">
        <v>44405.251493055555</v>
      </c>
      <c r="C4585" s="1">
        <v>44405.252789351849</v>
      </c>
      <c r="D4585">
        <v>1.87061655521393</v>
      </c>
      <c r="E4585">
        <v>0</v>
      </c>
      <c r="F4585">
        <v>316</v>
      </c>
      <c r="G4585" t="s">
        <v>43</v>
      </c>
      <c r="H4585" t="s">
        <v>33</v>
      </c>
      <c r="I4585">
        <f>tbl_Fact[[#This Row],[Duration]] / 60</f>
        <v>3.1176942586898834E-2</v>
      </c>
      <c r="J4585">
        <f>IF(OR(G4585="Run Time", G4585="CC (Changeover Cleaning)"), I4585, 0)</f>
        <v>3.1176942586898834E-2</v>
      </c>
      <c r="K4585">
        <f>IF(G4585&lt;&gt;"PM (Maintenance)", I4585, 0)</f>
        <v>3.1176942586898834E-2</v>
      </c>
      <c r="L4585" s="5">
        <f>MAX(tbl_Fact[[#This Row],[TotalBiscuitsMade]],tbl_Fact[[#This Row],[GoodMadeBiscuits]])</f>
        <v>316</v>
      </c>
      <c r="M4585" s="5">
        <f>IF(tbl_Fact[[#This Row],[Operating_Hours]]&gt;0,tbl_Fact[[#This Row],[Operating_Hours]]*51840,0)</f>
        <v>1616.2127037048356</v>
      </c>
    </row>
    <row r="4586" spans="1:13" hidden="1" x14ac:dyDescent="0.2">
      <c r="A4586" t="s">
        <v>12</v>
      </c>
      <c r="B4586" s="1">
        <v>44405.251493055555</v>
      </c>
      <c r="C4586" s="1">
        <v>44405.25372685185</v>
      </c>
      <c r="D4586">
        <v>3.2200500965118399</v>
      </c>
      <c r="E4586">
        <v>239663</v>
      </c>
      <c r="F4586">
        <v>239</v>
      </c>
      <c r="G4586" t="s">
        <v>43</v>
      </c>
      <c r="H4586" t="s">
        <v>33</v>
      </c>
      <c r="I4586">
        <f>tbl_Fact[[#This Row],[Duration]] / 60</f>
        <v>5.3667501608530663E-2</v>
      </c>
      <c r="J4586">
        <f>IF(OR(G4586="Run Time", G4586="CC (Changeover Cleaning)"), I4586, 0)</f>
        <v>5.3667501608530663E-2</v>
      </c>
      <c r="K4586">
        <f>IF(G4586&lt;&gt;"PM (Maintenance)", I4586, 0)</f>
        <v>5.3667501608530663E-2</v>
      </c>
      <c r="L4586" s="5">
        <f>MAX(tbl_Fact[[#This Row],[TotalBiscuitsMade]],tbl_Fact[[#This Row],[GoodMadeBiscuits]])</f>
        <v>239663</v>
      </c>
      <c r="M4586" s="5">
        <f>IF(tbl_Fact[[#This Row],[Operating_Hours]]&gt;0,tbl_Fact[[#This Row],[Operating_Hours]]*51840,0)</f>
        <v>2782.1232833862296</v>
      </c>
    </row>
    <row r="4587" spans="1:13" hidden="1" x14ac:dyDescent="0.2">
      <c r="A4587" t="s">
        <v>14</v>
      </c>
      <c r="B4587" s="1">
        <v>44405.252789351849</v>
      </c>
      <c r="C4587" s="1">
        <v>44405.255011574074</v>
      </c>
      <c r="D4587">
        <v>3.1951000690460201</v>
      </c>
      <c r="E4587">
        <v>0</v>
      </c>
      <c r="F4587">
        <v>352</v>
      </c>
      <c r="G4587" t="s">
        <v>44</v>
      </c>
      <c r="H4587" t="s">
        <v>33</v>
      </c>
      <c r="I4587">
        <f>tbl_Fact[[#This Row],[Duration]] / 60</f>
        <v>5.3251667817433665E-2</v>
      </c>
      <c r="J4587">
        <f>IF(OR(G4587="Run Time", G4587="CC (Changeover Cleaning)"), I4587, 0)</f>
        <v>0</v>
      </c>
      <c r="K4587">
        <f>IF(G4587&lt;&gt;"PM (Maintenance)", I4587, 0)</f>
        <v>5.3251667817433665E-2</v>
      </c>
      <c r="L4587" s="5">
        <f>MAX(tbl_Fact[[#This Row],[TotalBiscuitsMade]],tbl_Fact[[#This Row],[GoodMadeBiscuits]])</f>
        <v>352</v>
      </c>
      <c r="M4587" s="5">
        <f>IF(tbl_Fact[[#This Row],[Operating_Hours]]&gt;0,tbl_Fact[[#This Row],[Operating_Hours]]*51840,0)</f>
        <v>0</v>
      </c>
    </row>
    <row r="4588" spans="1:13" hidden="1" x14ac:dyDescent="0.2">
      <c r="A4588" t="s">
        <v>12</v>
      </c>
      <c r="B4588" s="1">
        <v>44405.25372685185</v>
      </c>
      <c r="C4588" s="1">
        <v>44405.255011574074</v>
      </c>
      <c r="D4588">
        <v>1.8456666469573999</v>
      </c>
      <c r="E4588">
        <v>241297</v>
      </c>
      <c r="F4588">
        <v>319</v>
      </c>
      <c r="G4588" t="s">
        <v>44</v>
      </c>
      <c r="H4588" t="s">
        <v>33</v>
      </c>
      <c r="I4588">
        <f>tbl_Fact[[#This Row],[Duration]] / 60</f>
        <v>3.0761110782623332E-2</v>
      </c>
      <c r="J4588">
        <f>IF(OR(G4588="Run Time", G4588="CC (Changeover Cleaning)"), I4588, 0)</f>
        <v>0</v>
      </c>
      <c r="K4588">
        <f>IF(G4588&lt;&gt;"PM (Maintenance)", I4588, 0)</f>
        <v>3.0761110782623332E-2</v>
      </c>
      <c r="L4588" s="5">
        <f>MAX(tbl_Fact[[#This Row],[TotalBiscuitsMade]],tbl_Fact[[#This Row],[GoodMadeBiscuits]])</f>
        <v>241297</v>
      </c>
      <c r="M4588" s="5">
        <f>IF(tbl_Fact[[#This Row],[Operating_Hours]]&gt;0,tbl_Fact[[#This Row],[Operating_Hours]]*51840,0)</f>
        <v>0</v>
      </c>
    </row>
    <row r="4589" spans="1:13" hidden="1" x14ac:dyDescent="0.2">
      <c r="A4589" t="s">
        <v>14</v>
      </c>
      <c r="B4589" s="1">
        <v>44405.255011574074</v>
      </c>
      <c r="C4589" s="1">
        <v>44405.25509259259</v>
      </c>
      <c r="D4589">
        <v>0.119499996304512</v>
      </c>
      <c r="E4589">
        <v>0</v>
      </c>
      <c r="F4589">
        <v>44</v>
      </c>
      <c r="G4589" t="s">
        <v>43</v>
      </c>
      <c r="H4589" t="s">
        <v>33</v>
      </c>
      <c r="I4589">
        <f>tbl_Fact[[#This Row],[Duration]] / 60</f>
        <v>1.9916666050752E-3</v>
      </c>
      <c r="J4589">
        <f>IF(OR(G4589="Run Time", G4589="CC (Changeover Cleaning)"), I4589, 0)</f>
        <v>1.9916666050752E-3</v>
      </c>
      <c r="K4589">
        <f>IF(G4589&lt;&gt;"PM (Maintenance)", I4589, 0)</f>
        <v>1.9916666050752E-3</v>
      </c>
      <c r="L4589" s="5">
        <f>MAX(tbl_Fact[[#This Row],[TotalBiscuitsMade]],tbl_Fact[[#This Row],[GoodMadeBiscuits]])</f>
        <v>44</v>
      </c>
      <c r="M4589" s="5">
        <f>IF(tbl_Fact[[#This Row],[Operating_Hours]]&gt;0,tbl_Fact[[#This Row],[Operating_Hours]]*51840,0)</f>
        <v>103.24799680709837</v>
      </c>
    </row>
    <row r="4590" spans="1:13" hidden="1" x14ac:dyDescent="0.2">
      <c r="A4590" t="s">
        <v>12</v>
      </c>
      <c r="B4590" s="1">
        <v>44405.255011574074</v>
      </c>
      <c r="C4590" s="1">
        <v>44405.255624999998</v>
      </c>
      <c r="D4590">
        <v>0.88083332777023304</v>
      </c>
      <c r="E4590">
        <v>241400</v>
      </c>
      <c r="F4590">
        <v>473</v>
      </c>
      <c r="G4590" t="s">
        <v>43</v>
      </c>
      <c r="H4590" t="s">
        <v>33</v>
      </c>
      <c r="I4590">
        <f>tbl_Fact[[#This Row],[Duration]] / 60</f>
        <v>1.4680555462837218E-2</v>
      </c>
      <c r="J4590">
        <f>IF(OR(G4590="Run Time", G4590="CC (Changeover Cleaning)"), I4590, 0)</f>
        <v>1.4680555462837218E-2</v>
      </c>
      <c r="K4590">
        <f>IF(G4590&lt;&gt;"PM (Maintenance)", I4590, 0)</f>
        <v>1.4680555462837218E-2</v>
      </c>
      <c r="L4590" s="5">
        <f>MAX(tbl_Fact[[#This Row],[TotalBiscuitsMade]],tbl_Fact[[#This Row],[GoodMadeBiscuits]])</f>
        <v>241400</v>
      </c>
      <c r="M4590" s="5">
        <f>IF(tbl_Fact[[#This Row],[Operating_Hours]]&gt;0,tbl_Fact[[#This Row],[Operating_Hours]]*51840,0)</f>
        <v>761.03999519348133</v>
      </c>
    </row>
    <row r="4591" spans="1:13" hidden="1" x14ac:dyDescent="0.2">
      <c r="A4591" t="s">
        <v>14</v>
      </c>
      <c r="B4591" s="1">
        <v>44405.25509259259</v>
      </c>
      <c r="C4591" s="1">
        <v>44405.261342592596</v>
      </c>
      <c r="D4591">
        <v>9.0054502487182599</v>
      </c>
      <c r="E4591">
        <v>0</v>
      </c>
      <c r="F4591">
        <v>381</v>
      </c>
      <c r="G4591" t="s">
        <v>44</v>
      </c>
      <c r="H4591" t="s">
        <v>33</v>
      </c>
      <c r="I4591">
        <f>tbl_Fact[[#This Row],[Duration]] / 60</f>
        <v>0.15009083747863766</v>
      </c>
      <c r="J4591">
        <f>IF(OR(G4591="Run Time", G4591="CC (Changeover Cleaning)"), I4591, 0)</f>
        <v>0</v>
      </c>
      <c r="K4591">
        <f>IF(G4591&lt;&gt;"PM (Maintenance)", I4591, 0)</f>
        <v>0.15009083747863766</v>
      </c>
      <c r="L4591" s="5">
        <f>MAX(tbl_Fact[[#This Row],[TotalBiscuitsMade]],tbl_Fact[[#This Row],[GoodMadeBiscuits]])</f>
        <v>381</v>
      </c>
      <c r="M4591" s="5">
        <f>IF(tbl_Fact[[#This Row],[Operating_Hours]]&gt;0,tbl_Fact[[#This Row],[Operating_Hours]]*51840,0)</f>
        <v>0</v>
      </c>
    </row>
    <row r="4592" spans="1:13" hidden="1" x14ac:dyDescent="0.2">
      <c r="A4592" t="s">
        <v>12</v>
      </c>
      <c r="B4592" s="1">
        <v>44405.255624999998</v>
      </c>
      <c r="C4592" s="1">
        <v>44405.257997685185</v>
      </c>
      <c r="D4592">
        <v>3.4138998985290501</v>
      </c>
      <c r="E4592">
        <v>244191</v>
      </c>
      <c r="F4592">
        <v>135</v>
      </c>
      <c r="G4592" t="s">
        <v>44</v>
      </c>
      <c r="H4592" t="s">
        <v>33</v>
      </c>
      <c r="I4592">
        <f>tbl_Fact[[#This Row],[Duration]] / 60</f>
        <v>5.6898331642150836E-2</v>
      </c>
      <c r="J4592">
        <f>IF(OR(G4592="Run Time", G4592="CC (Changeover Cleaning)"), I4592, 0)</f>
        <v>0</v>
      </c>
      <c r="K4592">
        <f>IF(G4592&lt;&gt;"PM (Maintenance)", I4592, 0)</f>
        <v>5.6898331642150836E-2</v>
      </c>
      <c r="L4592" s="5">
        <f>MAX(tbl_Fact[[#This Row],[TotalBiscuitsMade]],tbl_Fact[[#This Row],[GoodMadeBiscuits]])</f>
        <v>244191</v>
      </c>
      <c r="M4592" s="5">
        <f>IF(tbl_Fact[[#This Row],[Operating_Hours]]&gt;0,tbl_Fact[[#This Row],[Operating_Hours]]*51840,0)</f>
        <v>0</v>
      </c>
    </row>
    <row r="4593" spans="1:13" hidden="1" x14ac:dyDescent="0.2">
      <c r="A4593" t="s">
        <v>12</v>
      </c>
      <c r="B4593" s="1">
        <v>44405.257997685185</v>
      </c>
      <c r="C4593" s="1">
        <v>44405.258252314816</v>
      </c>
      <c r="D4593">
        <v>0.380549997091293</v>
      </c>
      <c r="E4593">
        <v>243951</v>
      </c>
      <c r="F4593">
        <v>462</v>
      </c>
      <c r="G4593" t="s">
        <v>43</v>
      </c>
      <c r="H4593" t="s">
        <v>33</v>
      </c>
      <c r="I4593">
        <f>tbl_Fact[[#This Row],[Duration]] / 60</f>
        <v>6.3424999515215496E-3</v>
      </c>
      <c r="J4593">
        <f>IF(OR(G4593="Run Time", G4593="CC (Changeover Cleaning)"), I4593, 0)</f>
        <v>6.3424999515215496E-3</v>
      </c>
      <c r="K4593">
        <f>IF(G4593&lt;&gt;"PM (Maintenance)", I4593, 0)</f>
        <v>6.3424999515215496E-3</v>
      </c>
      <c r="L4593" s="5">
        <f>MAX(tbl_Fact[[#This Row],[TotalBiscuitsMade]],tbl_Fact[[#This Row],[GoodMadeBiscuits]])</f>
        <v>243951</v>
      </c>
      <c r="M4593" s="5">
        <f>IF(tbl_Fact[[#This Row],[Operating_Hours]]&gt;0,tbl_Fact[[#This Row],[Operating_Hours]]*51840,0)</f>
        <v>328.79519748687716</v>
      </c>
    </row>
    <row r="4594" spans="1:13" hidden="1" x14ac:dyDescent="0.2">
      <c r="A4594" t="s">
        <v>12</v>
      </c>
      <c r="B4594" s="1">
        <v>44405.258252314816</v>
      </c>
      <c r="C4594" s="1">
        <v>44405.261238425926</v>
      </c>
      <c r="D4594">
        <v>4.2910499572753897</v>
      </c>
      <c r="E4594">
        <v>247559</v>
      </c>
      <c r="F4594">
        <v>379</v>
      </c>
      <c r="G4594" t="s">
        <v>44</v>
      </c>
      <c r="H4594" t="s">
        <v>33</v>
      </c>
      <c r="I4594">
        <f>tbl_Fact[[#This Row],[Duration]] / 60</f>
        <v>7.1517499287923156E-2</v>
      </c>
      <c r="J4594">
        <f>IF(OR(G4594="Run Time", G4594="CC (Changeover Cleaning)"), I4594, 0)</f>
        <v>0</v>
      </c>
      <c r="K4594">
        <f>IF(G4594&lt;&gt;"PM (Maintenance)", I4594, 0)</f>
        <v>7.1517499287923156E-2</v>
      </c>
      <c r="L4594" s="5">
        <f>MAX(tbl_Fact[[#This Row],[TotalBiscuitsMade]],tbl_Fact[[#This Row],[GoodMadeBiscuits]])</f>
        <v>247559</v>
      </c>
      <c r="M4594" s="5">
        <f>IF(tbl_Fact[[#This Row],[Operating_Hours]]&gt;0,tbl_Fact[[#This Row],[Operating_Hours]]*51840,0)</f>
        <v>0</v>
      </c>
    </row>
    <row r="4595" spans="1:13" hidden="1" x14ac:dyDescent="0.2">
      <c r="A4595" t="s">
        <v>5</v>
      </c>
      <c r="B4595" s="1">
        <v>44405.259699074071</v>
      </c>
      <c r="C4595" s="1">
        <v>44405.298773148148</v>
      </c>
      <c r="D4595">
        <v>56.266666412353501</v>
      </c>
      <c r="E4595">
        <v>251228</v>
      </c>
      <c r="F4595">
        <v>25</v>
      </c>
      <c r="G4595" t="s">
        <v>43</v>
      </c>
      <c r="H4595" t="s">
        <v>3</v>
      </c>
      <c r="I4595">
        <f>tbl_Fact[[#This Row],[Duration]] / 60</f>
        <v>0.93777777353922498</v>
      </c>
      <c r="J4595">
        <f>IF(OR(G4595="Run Time", G4595="CC (Changeover Cleaning)"), I4595, 0)</f>
        <v>0.93777777353922498</v>
      </c>
      <c r="K4595">
        <f>IF(G4595&lt;&gt;"PM (Maintenance)", I4595, 0)</f>
        <v>0.93777777353922498</v>
      </c>
      <c r="L4595" s="5">
        <f>MAX(tbl_Fact[[#This Row],[TotalBiscuitsMade]],tbl_Fact[[#This Row],[GoodMadeBiscuits]])</f>
        <v>251228</v>
      </c>
      <c r="M4595" s="5">
        <f>IF(tbl_Fact[[#This Row],[Operating_Hours]]&gt;0,tbl_Fact[[#This Row],[Operating_Hours]]*51840,0)</f>
        <v>48614.399780273423</v>
      </c>
    </row>
    <row r="4596" spans="1:13" hidden="1" x14ac:dyDescent="0.2">
      <c r="A4596" t="s">
        <v>5</v>
      </c>
      <c r="B4596" s="1">
        <v>44405.259699074071</v>
      </c>
      <c r="C4596" s="1">
        <v>44405.259699074071</v>
      </c>
      <c r="D4596">
        <v>0</v>
      </c>
      <c r="E4596">
        <v>251464</v>
      </c>
      <c r="F4596">
        <v>415</v>
      </c>
      <c r="G4596" t="s">
        <v>43</v>
      </c>
      <c r="H4596" t="s">
        <v>3</v>
      </c>
      <c r="I4596">
        <f>tbl_Fact[[#This Row],[Duration]] / 60</f>
        <v>0</v>
      </c>
      <c r="J4596">
        <f>IF(OR(G4596="Run Time", G4596="CC (Changeover Cleaning)"), I4596, 0)</f>
        <v>0</v>
      </c>
      <c r="K4596">
        <f>IF(G4596&lt;&gt;"PM (Maintenance)", I4596, 0)</f>
        <v>0</v>
      </c>
      <c r="L4596" s="5">
        <f>MAX(tbl_Fact[[#This Row],[TotalBiscuitsMade]],tbl_Fact[[#This Row],[GoodMadeBiscuits]])</f>
        <v>251464</v>
      </c>
      <c r="M4596" s="5">
        <f>IF(tbl_Fact[[#This Row],[Operating_Hours]]&gt;0,tbl_Fact[[#This Row],[Operating_Hours]]*51840,0)</f>
        <v>0</v>
      </c>
    </row>
    <row r="4597" spans="1:13" hidden="1" x14ac:dyDescent="0.2">
      <c r="A4597" t="s">
        <v>13</v>
      </c>
      <c r="B4597" s="1">
        <v>44405.260011574072</v>
      </c>
      <c r="C4597" s="1">
        <v>44405.266956018517</v>
      </c>
      <c r="D4597">
        <v>9.9988336563110405</v>
      </c>
      <c r="E4597">
        <v>0</v>
      </c>
      <c r="F4597">
        <v>481</v>
      </c>
      <c r="G4597" t="s">
        <v>43</v>
      </c>
      <c r="H4597" t="s">
        <v>33</v>
      </c>
      <c r="I4597">
        <f>tbl_Fact[[#This Row],[Duration]] / 60</f>
        <v>0.166647227605184</v>
      </c>
      <c r="J4597">
        <f>IF(OR(G4597="Run Time", G4597="CC (Changeover Cleaning)"), I4597, 0)</f>
        <v>0.166647227605184</v>
      </c>
      <c r="K4597">
        <f>IF(G4597&lt;&gt;"PM (Maintenance)", I4597, 0)</f>
        <v>0.166647227605184</v>
      </c>
      <c r="L4597" s="5">
        <f>MAX(tbl_Fact[[#This Row],[TotalBiscuitsMade]],tbl_Fact[[#This Row],[GoodMadeBiscuits]])</f>
        <v>481</v>
      </c>
      <c r="M4597" s="5">
        <f>IF(tbl_Fact[[#This Row],[Operating_Hours]]&gt;0,tbl_Fact[[#This Row],[Operating_Hours]]*51840,0)</f>
        <v>8638.992279052738</v>
      </c>
    </row>
    <row r="4598" spans="1:13" hidden="1" x14ac:dyDescent="0.2">
      <c r="A4598" t="s">
        <v>12</v>
      </c>
      <c r="B4598" s="1">
        <v>44405.261238425926</v>
      </c>
      <c r="C4598" s="1">
        <v>44405.291863425926</v>
      </c>
      <c r="D4598">
        <v>44.102001190185497</v>
      </c>
      <c r="E4598">
        <v>247697</v>
      </c>
      <c r="F4598">
        <v>66</v>
      </c>
      <c r="G4598" t="s">
        <v>43</v>
      </c>
      <c r="H4598" t="s">
        <v>33</v>
      </c>
      <c r="I4598">
        <f>tbl_Fact[[#This Row],[Duration]] / 60</f>
        <v>0.73503335316975826</v>
      </c>
      <c r="J4598">
        <f>IF(OR(G4598="Run Time", G4598="CC (Changeover Cleaning)"), I4598, 0)</f>
        <v>0.73503335316975826</v>
      </c>
      <c r="K4598">
        <f>IF(G4598&lt;&gt;"PM (Maintenance)", I4598, 0)</f>
        <v>0.73503335316975826</v>
      </c>
      <c r="L4598" s="5">
        <f>MAX(tbl_Fact[[#This Row],[TotalBiscuitsMade]],tbl_Fact[[#This Row],[GoodMadeBiscuits]])</f>
        <v>247697</v>
      </c>
      <c r="M4598" s="5">
        <f>IF(tbl_Fact[[#This Row],[Operating_Hours]]&gt;0,tbl_Fact[[#This Row],[Operating_Hours]]*51840,0)</f>
        <v>38104.129028320269</v>
      </c>
    </row>
    <row r="4599" spans="1:13" hidden="1" x14ac:dyDescent="0.2">
      <c r="A4599" t="s">
        <v>14</v>
      </c>
      <c r="B4599" s="1">
        <v>44405.261342592596</v>
      </c>
      <c r="C4599" s="1">
        <v>44405.267245370371</v>
      </c>
      <c r="D4599">
        <v>8.5001668930053693</v>
      </c>
      <c r="E4599">
        <v>0</v>
      </c>
      <c r="F4599">
        <v>272</v>
      </c>
      <c r="G4599" t="s">
        <v>43</v>
      </c>
      <c r="H4599" t="s">
        <v>33</v>
      </c>
      <c r="I4599">
        <f>tbl_Fact[[#This Row],[Duration]] / 60</f>
        <v>0.14166944821675614</v>
      </c>
      <c r="J4599">
        <f>IF(OR(G4599="Run Time", G4599="CC (Changeover Cleaning)"), I4599, 0)</f>
        <v>0.14166944821675614</v>
      </c>
      <c r="K4599">
        <f>IF(G4599&lt;&gt;"PM (Maintenance)", I4599, 0)</f>
        <v>0.14166944821675614</v>
      </c>
      <c r="L4599" s="5">
        <f>MAX(tbl_Fact[[#This Row],[TotalBiscuitsMade]],tbl_Fact[[#This Row],[GoodMadeBiscuits]])</f>
        <v>272</v>
      </c>
      <c r="M4599" s="5">
        <f>IF(tbl_Fact[[#This Row],[Operating_Hours]]&gt;0,tbl_Fact[[#This Row],[Operating_Hours]]*51840,0)</f>
        <v>7344.1441955566388</v>
      </c>
    </row>
    <row r="4600" spans="1:13" hidden="1" x14ac:dyDescent="0.2">
      <c r="A4600" t="s">
        <v>14</v>
      </c>
      <c r="B4600" s="1">
        <v>44405.267245370371</v>
      </c>
      <c r="C4600" s="1">
        <v>44405.267395833333</v>
      </c>
      <c r="D4600">
        <v>0.216666594147682</v>
      </c>
      <c r="E4600">
        <v>0</v>
      </c>
      <c r="F4600">
        <v>369</v>
      </c>
      <c r="G4600" t="s">
        <v>44</v>
      </c>
      <c r="H4600" t="s">
        <v>33</v>
      </c>
      <c r="I4600">
        <f>tbl_Fact[[#This Row],[Duration]] / 60</f>
        <v>3.6111099024613664E-3</v>
      </c>
      <c r="J4600">
        <f>IF(OR(G4600="Run Time", G4600="CC (Changeover Cleaning)"), I4600, 0)</f>
        <v>0</v>
      </c>
      <c r="K4600">
        <f>IF(G4600&lt;&gt;"PM (Maintenance)", I4600, 0)</f>
        <v>3.6111099024613664E-3</v>
      </c>
      <c r="L4600" s="5">
        <f>MAX(tbl_Fact[[#This Row],[TotalBiscuitsMade]],tbl_Fact[[#This Row],[GoodMadeBiscuits]])</f>
        <v>369</v>
      </c>
      <c r="M4600" s="5">
        <f>IF(tbl_Fact[[#This Row],[Operating_Hours]]&gt;0,tbl_Fact[[#This Row],[Operating_Hours]]*51840,0)</f>
        <v>0</v>
      </c>
    </row>
    <row r="4601" spans="1:13" hidden="1" x14ac:dyDescent="0.2">
      <c r="A4601" t="s">
        <v>14</v>
      </c>
      <c r="B4601" s="1">
        <v>44405.267395833333</v>
      </c>
      <c r="C4601" s="1">
        <v>44405.268078703702</v>
      </c>
      <c r="D4601">
        <v>0.97495001554489102</v>
      </c>
      <c r="E4601">
        <v>0</v>
      </c>
      <c r="F4601">
        <v>97</v>
      </c>
      <c r="G4601" t="s">
        <v>43</v>
      </c>
      <c r="H4601" t="s">
        <v>33</v>
      </c>
      <c r="I4601">
        <f>tbl_Fact[[#This Row],[Duration]] / 60</f>
        <v>1.6249166925748185E-2</v>
      </c>
      <c r="J4601">
        <f>IF(OR(G4601="Run Time", G4601="CC (Changeover Cleaning)"), I4601, 0)</f>
        <v>1.6249166925748185E-2</v>
      </c>
      <c r="K4601">
        <f>IF(G4601&lt;&gt;"PM (Maintenance)", I4601, 0)</f>
        <v>1.6249166925748185E-2</v>
      </c>
      <c r="L4601" s="5">
        <f>MAX(tbl_Fact[[#This Row],[TotalBiscuitsMade]],tbl_Fact[[#This Row],[GoodMadeBiscuits]])</f>
        <v>97</v>
      </c>
      <c r="M4601" s="5">
        <f>IF(tbl_Fact[[#This Row],[Operating_Hours]]&gt;0,tbl_Fact[[#This Row],[Operating_Hours]]*51840,0)</f>
        <v>842.35681343078591</v>
      </c>
    </row>
    <row r="4602" spans="1:13" hidden="1" x14ac:dyDescent="0.2">
      <c r="A4602" t="s">
        <v>14</v>
      </c>
      <c r="B4602" s="1">
        <v>44405.268078703702</v>
      </c>
      <c r="C4602" s="1">
        <v>44405.290324074071</v>
      </c>
      <c r="D4602">
        <v>32.041049957275398</v>
      </c>
      <c r="E4602">
        <v>0</v>
      </c>
      <c r="F4602">
        <v>201</v>
      </c>
      <c r="G4602" t="s">
        <v>44</v>
      </c>
      <c r="H4602" t="s">
        <v>33</v>
      </c>
      <c r="I4602">
        <f>tbl_Fact[[#This Row],[Duration]] / 60</f>
        <v>0.5340174992879233</v>
      </c>
      <c r="J4602">
        <f>IF(OR(G4602="Run Time", G4602="CC (Changeover Cleaning)"), I4602, 0)</f>
        <v>0</v>
      </c>
      <c r="K4602">
        <f>IF(G4602&lt;&gt;"PM (Maintenance)", I4602, 0)</f>
        <v>0.5340174992879233</v>
      </c>
      <c r="L4602" s="5">
        <f>MAX(tbl_Fact[[#This Row],[TotalBiscuitsMade]],tbl_Fact[[#This Row],[GoodMadeBiscuits]])</f>
        <v>201</v>
      </c>
      <c r="M4602" s="5">
        <f>IF(tbl_Fact[[#This Row],[Operating_Hours]]&gt;0,tbl_Fact[[#This Row],[Operating_Hours]]*51840,0)</f>
        <v>0</v>
      </c>
    </row>
    <row r="4603" spans="1:13" hidden="1" x14ac:dyDescent="0.2">
      <c r="A4603" t="s">
        <v>14</v>
      </c>
      <c r="B4603" s="1">
        <v>44405.290324074071</v>
      </c>
      <c r="C4603" s="1">
        <v>44405.311712962961</v>
      </c>
      <c r="D4603">
        <v>30.801834106445298</v>
      </c>
      <c r="E4603">
        <v>0</v>
      </c>
      <c r="F4603">
        <v>396</v>
      </c>
      <c r="G4603" t="s">
        <v>43</v>
      </c>
      <c r="H4603" t="s">
        <v>33</v>
      </c>
      <c r="I4603">
        <f>tbl_Fact[[#This Row],[Duration]] / 60</f>
        <v>0.5133639017740883</v>
      </c>
      <c r="J4603">
        <f>IF(OR(G4603="Run Time", G4603="CC (Changeover Cleaning)"), I4603, 0)</f>
        <v>0.5133639017740883</v>
      </c>
      <c r="K4603">
        <f>IF(G4603&lt;&gt;"PM (Maintenance)", I4603, 0)</f>
        <v>0.5133639017740883</v>
      </c>
      <c r="L4603" s="5">
        <f>MAX(tbl_Fact[[#This Row],[TotalBiscuitsMade]],tbl_Fact[[#This Row],[GoodMadeBiscuits]])</f>
        <v>396</v>
      </c>
      <c r="M4603" s="5">
        <f>IF(tbl_Fact[[#This Row],[Operating_Hours]]&gt;0,tbl_Fact[[#This Row],[Operating_Hours]]*51840,0)</f>
        <v>26612.784667968739</v>
      </c>
    </row>
    <row r="4604" spans="1:13" hidden="1" x14ac:dyDescent="0.2">
      <c r="A4604" t="s">
        <v>12</v>
      </c>
      <c r="B4604" s="1">
        <v>44405.291863425926</v>
      </c>
      <c r="C4604" s="1">
        <v>44405.3127662037</v>
      </c>
      <c r="D4604">
        <v>30.106399536132798</v>
      </c>
      <c r="E4604">
        <v>247420</v>
      </c>
      <c r="F4604">
        <v>20</v>
      </c>
      <c r="G4604" t="s">
        <v>43</v>
      </c>
      <c r="H4604" t="s">
        <v>33</v>
      </c>
      <c r="I4604">
        <f>tbl_Fact[[#This Row],[Duration]] / 60</f>
        <v>0.50177332560221333</v>
      </c>
      <c r="J4604">
        <f>IF(OR(G4604="Run Time", G4604="CC (Changeover Cleaning)"), I4604, 0)</f>
        <v>0.50177332560221333</v>
      </c>
      <c r="K4604">
        <f>IF(G4604&lt;&gt;"PM (Maintenance)", I4604, 0)</f>
        <v>0.50177332560221333</v>
      </c>
      <c r="L4604" s="5">
        <f>MAX(tbl_Fact[[#This Row],[TotalBiscuitsMade]],tbl_Fact[[#This Row],[GoodMadeBiscuits]])</f>
        <v>247420</v>
      </c>
      <c r="M4604" s="5">
        <f>IF(tbl_Fact[[#This Row],[Operating_Hours]]&gt;0,tbl_Fact[[#This Row],[Operating_Hours]]*51840,0)</f>
        <v>26011.929199218739</v>
      </c>
    </row>
    <row r="4605" spans="1:13" hidden="1" x14ac:dyDescent="0.2">
      <c r="A4605" t="s">
        <v>5</v>
      </c>
      <c r="B4605" s="1">
        <v>44405.298773148148</v>
      </c>
      <c r="C4605" s="1">
        <v>44405.302256944444</v>
      </c>
      <c r="D4605">
        <v>5.0166668891906703</v>
      </c>
      <c r="E4605">
        <v>254749</v>
      </c>
      <c r="F4605">
        <v>3504</v>
      </c>
      <c r="G4605" t="s">
        <v>44</v>
      </c>
      <c r="H4605" t="s">
        <v>3</v>
      </c>
      <c r="I4605">
        <f>tbl_Fact[[#This Row],[Duration]] / 60</f>
        <v>8.3611114819844498E-2</v>
      </c>
      <c r="J4605">
        <f>IF(OR(G4605="Run Time", G4605="CC (Changeover Cleaning)"), I4605, 0)</f>
        <v>0</v>
      </c>
      <c r="K4605">
        <f>IF(G4605&lt;&gt;"PM (Maintenance)", I4605, 0)</f>
        <v>8.3611114819844498E-2</v>
      </c>
      <c r="L4605" s="5">
        <f>MAX(tbl_Fact[[#This Row],[TotalBiscuitsMade]],tbl_Fact[[#This Row],[GoodMadeBiscuits]])</f>
        <v>254749</v>
      </c>
      <c r="M4605" s="5">
        <f>IF(tbl_Fact[[#This Row],[Operating_Hours]]&gt;0,tbl_Fact[[#This Row],[Operating_Hours]]*51840,0)</f>
        <v>0</v>
      </c>
    </row>
    <row r="4606" spans="1:13" hidden="1" x14ac:dyDescent="0.2">
      <c r="A4606" t="s">
        <v>5</v>
      </c>
      <c r="B4606" s="1">
        <v>44405.302256944444</v>
      </c>
      <c r="C4606" s="1">
        <v>44405.302523148152</v>
      </c>
      <c r="D4606">
        <v>0.38333332538604697</v>
      </c>
      <c r="E4606">
        <v>254555</v>
      </c>
      <c r="F4606">
        <v>3406</v>
      </c>
      <c r="G4606" t="s">
        <v>43</v>
      </c>
      <c r="H4606" t="s">
        <v>3</v>
      </c>
      <c r="I4606">
        <f>tbl_Fact[[#This Row],[Duration]] / 60</f>
        <v>6.3888887564341164E-3</v>
      </c>
      <c r="J4606">
        <f>IF(OR(G4606="Run Time", G4606="CC (Changeover Cleaning)"), I4606, 0)</f>
        <v>6.3888887564341164E-3</v>
      </c>
      <c r="K4606">
        <f>IF(G4606&lt;&gt;"PM (Maintenance)", I4606, 0)</f>
        <v>6.3888887564341164E-3</v>
      </c>
      <c r="L4606" s="5">
        <f>MAX(tbl_Fact[[#This Row],[TotalBiscuitsMade]],tbl_Fact[[#This Row],[GoodMadeBiscuits]])</f>
        <v>254555</v>
      </c>
      <c r="M4606" s="5">
        <f>IF(tbl_Fact[[#This Row],[Operating_Hours]]&gt;0,tbl_Fact[[#This Row],[Operating_Hours]]*51840,0)</f>
        <v>331.19999313354458</v>
      </c>
    </row>
    <row r="4607" spans="1:13" hidden="1" x14ac:dyDescent="0.2">
      <c r="A4607" t="s">
        <v>5</v>
      </c>
      <c r="B4607" s="1">
        <v>44405.302523148152</v>
      </c>
      <c r="C4607" s="1">
        <v>44405.303483796299</v>
      </c>
      <c r="D4607">
        <v>1.38333332538605</v>
      </c>
      <c r="E4607">
        <v>255376</v>
      </c>
      <c r="F4607">
        <v>4271</v>
      </c>
      <c r="G4607" t="s">
        <v>44</v>
      </c>
      <c r="H4607" t="s">
        <v>3</v>
      </c>
      <c r="I4607">
        <f>tbl_Fact[[#This Row],[Duration]] / 60</f>
        <v>2.3055555423100834E-2</v>
      </c>
      <c r="J4607">
        <f>IF(OR(G4607="Run Time", G4607="CC (Changeover Cleaning)"), I4607, 0)</f>
        <v>0</v>
      </c>
      <c r="K4607">
        <f>IF(G4607&lt;&gt;"PM (Maintenance)", I4607, 0)</f>
        <v>2.3055555423100834E-2</v>
      </c>
      <c r="L4607" s="5">
        <f>MAX(tbl_Fact[[#This Row],[TotalBiscuitsMade]],tbl_Fact[[#This Row],[GoodMadeBiscuits]])</f>
        <v>255376</v>
      </c>
      <c r="M4607" s="5">
        <f>IF(tbl_Fact[[#This Row],[Operating_Hours]]&gt;0,tbl_Fact[[#This Row],[Operating_Hours]]*51840,0)</f>
        <v>0</v>
      </c>
    </row>
    <row r="4608" spans="1:13" hidden="1" x14ac:dyDescent="0.2">
      <c r="A4608" t="s">
        <v>5</v>
      </c>
      <c r="B4608" s="1">
        <v>44405.303483796299</v>
      </c>
      <c r="C4608" s="1">
        <v>44405.304710648146</v>
      </c>
      <c r="D4608">
        <v>1.7666666507720901</v>
      </c>
      <c r="E4608">
        <v>255597</v>
      </c>
      <c r="F4608">
        <v>4293</v>
      </c>
      <c r="G4608" t="s">
        <v>43</v>
      </c>
      <c r="H4608" t="s">
        <v>3</v>
      </c>
      <c r="I4608">
        <f>tbl_Fact[[#This Row],[Duration]] / 60</f>
        <v>2.9444444179534835E-2</v>
      </c>
      <c r="J4608">
        <f>IF(OR(G4608="Run Time", G4608="CC (Changeover Cleaning)"), I4608, 0)</f>
        <v>2.9444444179534835E-2</v>
      </c>
      <c r="K4608">
        <f>IF(G4608&lt;&gt;"PM (Maintenance)", I4608, 0)</f>
        <v>2.9444444179534835E-2</v>
      </c>
      <c r="L4608" s="5">
        <f>MAX(tbl_Fact[[#This Row],[TotalBiscuitsMade]],tbl_Fact[[#This Row],[GoodMadeBiscuits]])</f>
        <v>255597</v>
      </c>
      <c r="M4608" s="5">
        <f>IF(tbl_Fact[[#This Row],[Operating_Hours]]&gt;0,tbl_Fact[[#This Row],[Operating_Hours]]*51840,0)</f>
        <v>1526.3999862670858</v>
      </c>
    </row>
    <row r="4609" spans="1:13" hidden="1" x14ac:dyDescent="0.2">
      <c r="A4609" t="s">
        <v>5</v>
      </c>
      <c r="B4609" s="1">
        <v>44405.304710648146</v>
      </c>
      <c r="C4609" s="1">
        <v>44405.305694444447</v>
      </c>
      <c r="D4609">
        <v>1.4166666269302399</v>
      </c>
      <c r="E4609">
        <v>255823</v>
      </c>
      <c r="F4609">
        <v>4761</v>
      </c>
      <c r="G4609" t="s">
        <v>44</v>
      </c>
      <c r="H4609" t="s">
        <v>3</v>
      </c>
      <c r="I4609">
        <f>tbl_Fact[[#This Row],[Duration]] / 60</f>
        <v>2.3611110448837333E-2</v>
      </c>
      <c r="J4609">
        <f>IF(OR(G4609="Run Time", G4609="CC (Changeover Cleaning)"), I4609, 0)</f>
        <v>0</v>
      </c>
      <c r="K4609">
        <f>IF(G4609&lt;&gt;"PM (Maintenance)", I4609, 0)</f>
        <v>2.3611110448837333E-2</v>
      </c>
      <c r="L4609" s="5">
        <f>MAX(tbl_Fact[[#This Row],[TotalBiscuitsMade]],tbl_Fact[[#This Row],[GoodMadeBiscuits]])</f>
        <v>255823</v>
      </c>
      <c r="M4609" s="5">
        <f>IF(tbl_Fact[[#This Row],[Operating_Hours]]&gt;0,tbl_Fact[[#This Row],[Operating_Hours]]*51840,0)</f>
        <v>0</v>
      </c>
    </row>
    <row r="4610" spans="1:13" hidden="1" x14ac:dyDescent="0.2">
      <c r="A4610" t="s">
        <v>5</v>
      </c>
      <c r="B4610" s="1">
        <v>44405.305694444447</v>
      </c>
      <c r="C4610" s="1">
        <v>44405.306064814817</v>
      </c>
      <c r="D4610">
        <v>0.53333336114883401</v>
      </c>
      <c r="E4610">
        <v>256252</v>
      </c>
      <c r="F4610">
        <v>4649</v>
      </c>
      <c r="G4610" t="s">
        <v>43</v>
      </c>
      <c r="H4610" t="s">
        <v>3</v>
      </c>
      <c r="I4610">
        <f>tbl_Fact[[#This Row],[Duration]] / 60</f>
        <v>8.8888893524805661E-3</v>
      </c>
      <c r="J4610">
        <f>IF(OR(G4610="Run Time", G4610="CC (Changeover Cleaning)"), I4610, 0)</f>
        <v>8.8888893524805661E-3</v>
      </c>
      <c r="K4610">
        <f>IF(G4610&lt;&gt;"PM (Maintenance)", I4610, 0)</f>
        <v>8.8888893524805661E-3</v>
      </c>
      <c r="L4610" s="5">
        <f>MAX(tbl_Fact[[#This Row],[TotalBiscuitsMade]],tbl_Fact[[#This Row],[GoodMadeBiscuits]])</f>
        <v>256252</v>
      </c>
      <c r="M4610" s="5">
        <f>IF(tbl_Fact[[#This Row],[Operating_Hours]]&gt;0,tbl_Fact[[#This Row],[Operating_Hours]]*51840,0)</f>
        <v>460.80002403259255</v>
      </c>
    </row>
    <row r="4611" spans="1:13" hidden="1" x14ac:dyDescent="0.2">
      <c r="A4611" t="s">
        <v>5</v>
      </c>
      <c r="B4611" s="1">
        <v>44405.306064814817</v>
      </c>
      <c r="C4611" s="1">
        <v>44405.31627314815</v>
      </c>
      <c r="D4611">
        <v>14.699999809265099</v>
      </c>
      <c r="E4611">
        <v>265891</v>
      </c>
      <c r="F4611">
        <v>14899</v>
      </c>
      <c r="G4611" t="s">
        <v>44</v>
      </c>
      <c r="H4611" t="s">
        <v>3</v>
      </c>
      <c r="I4611">
        <f>tbl_Fact[[#This Row],[Duration]] / 60</f>
        <v>0.244999996821085</v>
      </c>
      <c r="J4611">
        <f>IF(OR(G4611="Run Time", G4611="CC (Changeover Cleaning)"), I4611, 0)</f>
        <v>0</v>
      </c>
      <c r="K4611">
        <f>IF(G4611&lt;&gt;"PM (Maintenance)", I4611, 0)</f>
        <v>0.244999996821085</v>
      </c>
      <c r="L4611" s="5">
        <f>MAX(tbl_Fact[[#This Row],[TotalBiscuitsMade]],tbl_Fact[[#This Row],[GoodMadeBiscuits]])</f>
        <v>265891</v>
      </c>
      <c r="M4611" s="5">
        <f>IF(tbl_Fact[[#This Row],[Operating_Hours]]&gt;0,tbl_Fact[[#This Row],[Operating_Hours]]*51840,0)</f>
        <v>0</v>
      </c>
    </row>
    <row r="4612" spans="1:13" hidden="1" x14ac:dyDescent="0.2">
      <c r="A4612" t="s">
        <v>14</v>
      </c>
      <c r="B4612" s="1">
        <v>44405.311712962961</v>
      </c>
      <c r="C4612" s="1">
        <v>44405.318009259259</v>
      </c>
      <c r="D4612">
        <v>9.0656166076660192</v>
      </c>
      <c r="E4612">
        <v>0</v>
      </c>
      <c r="F4612">
        <v>159</v>
      </c>
      <c r="G4612" t="s">
        <v>44</v>
      </c>
      <c r="H4612" t="s">
        <v>33</v>
      </c>
      <c r="I4612">
        <f>tbl_Fact[[#This Row],[Duration]] / 60</f>
        <v>0.15109361012776698</v>
      </c>
      <c r="J4612">
        <f>IF(OR(G4612="Run Time", G4612="CC (Changeover Cleaning)"), I4612, 0)</f>
        <v>0</v>
      </c>
      <c r="K4612">
        <f>IF(G4612&lt;&gt;"PM (Maintenance)", I4612, 0)</f>
        <v>0.15109361012776698</v>
      </c>
      <c r="L4612" s="5">
        <f>MAX(tbl_Fact[[#This Row],[TotalBiscuitsMade]],tbl_Fact[[#This Row],[GoodMadeBiscuits]])</f>
        <v>159</v>
      </c>
      <c r="M4612" s="5">
        <f>IF(tbl_Fact[[#This Row],[Operating_Hours]]&gt;0,tbl_Fact[[#This Row],[Operating_Hours]]*51840,0)</f>
        <v>0</v>
      </c>
    </row>
    <row r="4613" spans="1:13" hidden="1" x14ac:dyDescent="0.2">
      <c r="A4613" t="s">
        <v>12</v>
      </c>
      <c r="B4613" s="1">
        <v>44405.3127662037</v>
      </c>
      <c r="C4613" s="1">
        <v>44405.312847222223</v>
      </c>
      <c r="D4613">
        <v>0.116166599094868</v>
      </c>
      <c r="E4613">
        <v>247509</v>
      </c>
      <c r="F4613">
        <v>496</v>
      </c>
      <c r="G4613" t="s">
        <v>44</v>
      </c>
      <c r="H4613" t="s">
        <v>33</v>
      </c>
      <c r="I4613">
        <f>tbl_Fact[[#This Row],[Duration]] / 60</f>
        <v>1.9361099849144667E-3</v>
      </c>
      <c r="J4613">
        <f>IF(OR(G4613="Run Time", G4613="CC (Changeover Cleaning)"), I4613, 0)</f>
        <v>0</v>
      </c>
      <c r="K4613">
        <f>IF(G4613&lt;&gt;"PM (Maintenance)", I4613, 0)</f>
        <v>1.9361099849144667E-3</v>
      </c>
      <c r="L4613" s="5">
        <f>MAX(tbl_Fact[[#This Row],[TotalBiscuitsMade]],tbl_Fact[[#This Row],[GoodMadeBiscuits]])</f>
        <v>247509</v>
      </c>
      <c r="M4613" s="5">
        <f>IF(tbl_Fact[[#This Row],[Operating_Hours]]&gt;0,tbl_Fact[[#This Row],[Operating_Hours]]*51840,0)</f>
        <v>0</v>
      </c>
    </row>
    <row r="4614" spans="1:13" hidden="1" x14ac:dyDescent="0.2">
      <c r="A4614" t="s">
        <v>12</v>
      </c>
      <c r="B4614" s="1">
        <v>44405.312847222223</v>
      </c>
      <c r="C4614" s="1">
        <v>44405.314780092594</v>
      </c>
      <c r="D4614">
        <v>2.7798833847045898</v>
      </c>
      <c r="E4614">
        <v>247817</v>
      </c>
      <c r="F4614">
        <v>276</v>
      </c>
      <c r="G4614" t="s">
        <v>43</v>
      </c>
      <c r="H4614" t="s">
        <v>33</v>
      </c>
      <c r="I4614">
        <f>tbl_Fact[[#This Row],[Duration]] / 60</f>
        <v>4.6331389745076494E-2</v>
      </c>
      <c r="J4614">
        <f>IF(OR(G4614="Run Time", G4614="CC (Changeover Cleaning)"), I4614, 0)</f>
        <v>4.6331389745076494E-2</v>
      </c>
      <c r="K4614">
        <f>IF(G4614&lt;&gt;"PM (Maintenance)", I4614, 0)</f>
        <v>4.6331389745076494E-2</v>
      </c>
      <c r="L4614" s="5">
        <f>MAX(tbl_Fact[[#This Row],[TotalBiscuitsMade]],tbl_Fact[[#This Row],[GoodMadeBiscuits]])</f>
        <v>247817</v>
      </c>
      <c r="M4614" s="5">
        <f>IF(tbl_Fact[[#This Row],[Operating_Hours]]&gt;0,tbl_Fact[[#This Row],[Operating_Hours]]*51840,0)</f>
        <v>2401.8192443847656</v>
      </c>
    </row>
    <row r="4615" spans="1:13" hidden="1" x14ac:dyDescent="0.2">
      <c r="A4615" t="s">
        <v>12</v>
      </c>
      <c r="B4615" s="1">
        <v>44405.314780092594</v>
      </c>
      <c r="C4615" s="1">
        <v>44405.315162037034</v>
      </c>
      <c r="D4615">
        <v>0.54516661167144798</v>
      </c>
      <c r="E4615">
        <v>248025</v>
      </c>
      <c r="F4615">
        <v>88</v>
      </c>
      <c r="G4615" t="s">
        <v>44</v>
      </c>
      <c r="H4615" t="s">
        <v>33</v>
      </c>
      <c r="I4615">
        <f>tbl_Fact[[#This Row],[Duration]] / 60</f>
        <v>9.0861101945241326E-3</v>
      </c>
      <c r="J4615">
        <f>IF(OR(G4615="Run Time", G4615="CC (Changeover Cleaning)"), I4615, 0)</f>
        <v>0</v>
      </c>
      <c r="K4615">
        <f>IF(G4615&lt;&gt;"PM (Maintenance)", I4615, 0)</f>
        <v>9.0861101945241326E-3</v>
      </c>
      <c r="L4615" s="5">
        <f>MAX(tbl_Fact[[#This Row],[TotalBiscuitsMade]],tbl_Fact[[#This Row],[GoodMadeBiscuits]])</f>
        <v>248025</v>
      </c>
      <c r="M4615" s="5">
        <f>IF(tbl_Fact[[#This Row],[Operating_Hours]]&gt;0,tbl_Fact[[#This Row],[Operating_Hours]]*51840,0)</f>
        <v>0</v>
      </c>
    </row>
    <row r="4616" spans="1:13" hidden="1" x14ac:dyDescent="0.2">
      <c r="A4616" t="s">
        <v>12</v>
      </c>
      <c r="B4616" s="1">
        <v>44405.315162037034</v>
      </c>
      <c r="C4616" s="1">
        <v>44405.317395833335</v>
      </c>
      <c r="D4616">
        <v>3.2247166633606001</v>
      </c>
      <c r="E4616">
        <v>248233</v>
      </c>
      <c r="F4616">
        <v>334</v>
      </c>
      <c r="G4616" t="s">
        <v>43</v>
      </c>
      <c r="H4616" t="s">
        <v>33</v>
      </c>
      <c r="I4616">
        <f>tbl_Fact[[#This Row],[Duration]] / 60</f>
        <v>5.374527772267667E-2</v>
      </c>
      <c r="J4616">
        <f>IF(OR(G4616="Run Time", G4616="CC (Changeover Cleaning)"), I4616, 0)</f>
        <v>5.374527772267667E-2</v>
      </c>
      <c r="K4616">
        <f>IF(G4616&lt;&gt;"PM (Maintenance)", I4616, 0)</f>
        <v>5.374527772267667E-2</v>
      </c>
      <c r="L4616" s="5">
        <f>MAX(tbl_Fact[[#This Row],[TotalBiscuitsMade]],tbl_Fact[[#This Row],[GoodMadeBiscuits]])</f>
        <v>248233</v>
      </c>
      <c r="M4616" s="5">
        <f>IF(tbl_Fact[[#This Row],[Operating_Hours]]&gt;0,tbl_Fact[[#This Row],[Operating_Hours]]*51840,0)</f>
        <v>2786.1551971435583</v>
      </c>
    </row>
    <row r="4617" spans="1:13" hidden="1" x14ac:dyDescent="0.2">
      <c r="A4617" t="s">
        <v>5</v>
      </c>
      <c r="B4617" s="1">
        <v>44405.31627314815</v>
      </c>
      <c r="C4617" s="1">
        <v>44405.319328703707</v>
      </c>
      <c r="D4617">
        <v>4.4000000953674299</v>
      </c>
      <c r="E4617">
        <v>266226</v>
      </c>
      <c r="F4617">
        <v>15021</v>
      </c>
      <c r="G4617" t="s">
        <v>43</v>
      </c>
      <c r="H4617" t="s">
        <v>3</v>
      </c>
      <c r="I4617">
        <f>tbl_Fact[[#This Row],[Duration]] / 60</f>
        <v>7.3333334922790497E-2</v>
      </c>
      <c r="J4617">
        <f>IF(OR(G4617="Run Time", G4617="CC (Changeover Cleaning)"), I4617, 0)</f>
        <v>7.3333334922790497E-2</v>
      </c>
      <c r="K4617">
        <f>IF(G4617&lt;&gt;"PM (Maintenance)", I4617, 0)</f>
        <v>7.3333334922790497E-2</v>
      </c>
      <c r="L4617" s="5">
        <f>MAX(tbl_Fact[[#This Row],[TotalBiscuitsMade]],tbl_Fact[[#This Row],[GoodMadeBiscuits]])</f>
        <v>266226</v>
      </c>
      <c r="M4617" s="5">
        <f>IF(tbl_Fact[[#This Row],[Operating_Hours]]&gt;0,tbl_Fact[[#This Row],[Operating_Hours]]*51840,0)</f>
        <v>3801.6000823974596</v>
      </c>
    </row>
    <row r="4618" spans="1:13" hidden="1" x14ac:dyDescent="0.2">
      <c r="A4618" t="s">
        <v>12</v>
      </c>
      <c r="B4618" s="1">
        <v>44405.317395833335</v>
      </c>
      <c r="C4618" s="1">
        <v>44405.318009259259</v>
      </c>
      <c r="D4618">
        <v>0.88456660509109497</v>
      </c>
      <c r="E4618">
        <v>248930</v>
      </c>
      <c r="F4618">
        <v>398</v>
      </c>
      <c r="G4618" t="s">
        <v>44</v>
      </c>
      <c r="H4618" t="s">
        <v>33</v>
      </c>
      <c r="I4618">
        <f>tbl_Fact[[#This Row],[Duration]] / 60</f>
        <v>1.474277675151825E-2</v>
      </c>
      <c r="J4618">
        <f>IF(OR(G4618="Run Time", G4618="CC (Changeover Cleaning)"), I4618, 0)</f>
        <v>0</v>
      </c>
      <c r="K4618">
        <f>IF(G4618&lt;&gt;"PM (Maintenance)", I4618, 0)</f>
        <v>1.474277675151825E-2</v>
      </c>
      <c r="L4618" s="5">
        <f>MAX(tbl_Fact[[#This Row],[TotalBiscuitsMade]],tbl_Fact[[#This Row],[GoodMadeBiscuits]])</f>
        <v>248930</v>
      </c>
      <c r="M4618" s="5">
        <f>IF(tbl_Fact[[#This Row],[Operating_Hours]]&gt;0,tbl_Fact[[#This Row],[Operating_Hours]]*51840,0)</f>
        <v>0</v>
      </c>
    </row>
    <row r="4619" spans="1:13" hidden="1" x14ac:dyDescent="0.2">
      <c r="A4619" t="s">
        <v>14</v>
      </c>
      <c r="B4619" s="1">
        <v>44405.318009259259</v>
      </c>
      <c r="C4619" s="1">
        <v>44405.318229166667</v>
      </c>
      <c r="D4619">
        <v>0.30471658706665</v>
      </c>
      <c r="E4619">
        <v>0</v>
      </c>
      <c r="F4619">
        <v>457</v>
      </c>
      <c r="G4619" t="s">
        <v>43</v>
      </c>
      <c r="H4619" t="s">
        <v>33</v>
      </c>
      <c r="I4619">
        <f>tbl_Fact[[#This Row],[Duration]] / 60</f>
        <v>5.0786097844441663E-3</v>
      </c>
      <c r="J4619">
        <f>IF(OR(G4619="Run Time", G4619="CC (Changeover Cleaning)"), I4619, 0)</f>
        <v>5.0786097844441663E-3</v>
      </c>
      <c r="K4619">
        <f>IF(G4619&lt;&gt;"PM (Maintenance)", I4619, 0)</f>
        <v>5.0786097844441663E-3</v>
      </c>
      <c r="L4619" s="5">
        <f>MAX(tbl_Fact[[#This Row],[TotalBiscuitsMade]],tbl_Fact[[#This Row],[GoodMadeBiscuits]])</f>
        <v>457</v>
      </c>
      <c r="M4619" s="5">
        <f>IF(tbl_Fact[[#This Row],[Operating_Hours]]&gt;0,tbl_Fact[[#This Row],[Operating_Hours]]*51840,0)</f>
        <v>263.2751312255856</v>
      </c>
    </row>
    <row r="4620" spans="1:13" hidden="1" x14ac:dyDescent="0.2">
      <c r="A4620" t="s">
        <v>12</v>
      </c>
      <c r="B4620" s="1">
        <v>44405.318009259259</v>
      </c>
      <c r="C4620" s="1">
        <v>44405.321238425924</v>
      </c>
      <c r="D4620">
        <v>4.6510500907897896</v>
      </c>
      <c r="E4620">
        <v>249033</v>
      </c>
      <c r="F4620">
        <v>107</v>
      </c>
      <c r="G4620" t="s">
        <v>43</v>
      </c>
      <c r="H4620" t="s">
        <v>33</v>
      </c>
      <c r="I4620">
        <f>tbl_Fact[[#This Row],[Duration]] / 60</f>
        <v>7.7517501513163153E-2</v>
      </c>
      <c r="J4620">
        <f>IF(OR(G4620="Run Time", G4620="CC (Changeover Cleaning)"), I4620, 0)</f>
        <v>7.7517501513163153E-2</v>
      </c>
      <c r="K4620">
        <f>IF(G4620&lt;&gt;"PM (Maintenance)", I4620, 0)</f>
        <v>7.7517501513163153E-2</v>
      </c>
      <c r="L4620" s="5">
        <f>MAX(tbl_Fact[[#This Row],[TotalBiscuitsMade]],tbl_Fact[[#This Row],[GoodMadeBiscuits]])</f>
        <v>249033</v>
      </c>
      <c r="M4620" s="5">
        <f>IF(tbl_Fact[[#This Row],[Operating_Hours]]&gt;0,tbl_Fact[[#This Row],[Operating_Hours]]*51840,0)</f>
        <v>4018.5072784423778</v>
      </c>
    </row>
    <row r="4621" spans="1:13" hidden="1" x14ac:dyDescent="0.2">
      <c r="A4621" t="s">
        <v>14</v>
      </c>
      <c r="B4621" s="1">
        <v>44405.318229166667</v>
      </c>
      <c r="C4621" s="1">
        <v>44405.31827546296</v>
      </c>
      <c r="D4621">
        <v>6.6166602075099903E-2</v>
      </c>
      <c r="E4621">
        <v>0</v>
      </c>
      <c r="F4621">
        <v>83</v>
      </c>
      <c r="G4621" t="s">
        <v>44</v>
      </c>
      <c r="H4621" t="s">
        <v>33</v>
      </c>
      <c r="I4621">
        <f>tbl_Fact[[#This Row],[Duration]] / 60</f>
        <v>1.102776701251665E-3</v>
      </c>
      <c r="J4621">
        <f>IF(OR(G4621="Run Time", G4621="CC (Changeover Cleaning)"), I4621, 0)</f>
        <v>0</v>
      </c>
      <c r="K4621">
        <f>IF(G4621&lt;&gt;"PM (Maintenance)", I4621, 0)</f>
        <v>1.102776701251665E-3</v>
      </c>
      <c r="L4621" s="5">
        <f>MAX(tbl_Fact[[#This Row],[TotalBiscuitsMade]],tbl_Fact[[#This Row],[GoodMadeBiscuits]])</f>
        <v>83</v>
      </c>
      <c r="M4621" s="5">
        <f>IF(tbl_Fact[[#This Row],[Operating_Hours]]&gt;0,tbl_Fact[[#This Row],[Operating_Hours]]*51840,0)</f>
        <v>0</v>
      </c>
    </row>
    <row r="4622" spans="1:13" hidden="1" x14ac:dyDescent="0.2">
      <c r="A4622" t="s">
        <v>14</v>
      </c>
      <c r="B4622" s="1">
        <v>44405.31827546296</v>
      </c>
      <c r="C4622" s="1">
        <v>44405.31927083333</v>
      </c>
      <c r="D4622">
        <v>1.4452832937240601</v>
      </c>
      <c r="E4622">
        <v>0</v>
      </c>
      <c r="F4622">
        <v>313</v>
      </c>
      <c r="G4622" t="s">
        <v>43</v>
      </c>
      <c r="H4622" t="s">
        <v>33</v>
      </c>
      <c r="I4622">
        <f>tbl_Fact[[#This Row],[Duration]] / 60</f>
        <v>2.4088054895401001E-2</v>
      </c>
      <c r="J4622">
        <f>IF(OR(G4622="Run Time", G4622="CC (Changeover Cleaning)"), I4622, 0)</f>
        <v>2.4088054895401001E-2</v>
      </c>
      <c r="K4622">
        <f>IF(G4622&lt;&gt;"PM (Maintenance)", I4622, 0)</f>
        <v>2.4088054895401001E-2</v>
      </c>
      <c r="L4622" s="5">
        <f>MAX(tbl_Fact[[#This Row],[TotalBiscuitsMade]],tbl_Fact[[#This Row],[GoodMadeBiscuits]])</f>
        <v>313</v>
      </c>
      <c r="M4622" s="5">
        <f>IF(tbl_Fact[[#This Row],[Operating_Hours]]&gt;0,tbl_Fact[[#This Row],[Operating_Hours]]*51840,0)</f>
        <v>1248.7247657775879</v>
      </c>
    </row>
    <row r="4623" spans="1:13" hidden="1" x14ac:dyDescent="0.2">
      <c r="A4623" t="s">
        <v>14</v>
      </c>
      <c r="B4623" s="1">
        <v>44405.31927083333</v>
      </c>
      <c r="C4623" s="1">
        <v>44405.319571759261</v>
      </c>
      <c r="D4623">
        <v>0.43421658873558</v>
      </c>
      <c r="E4623">
        <v>0</v>
      </c>
      <c r="F4623">
        <v>208</v>
      </c>
      <c r="G4623" t="s">
        <v>44</v>
      </c>
      <c r="H4623" t="s">
        <v>33</v>
      </c>
      <c r="I4623">
        <f>tbl_Fact[[#This Row],[Duration]] / 60</f>
        <v>7.2369431455930004E-3</v>
      </c>
      <c r="J4623">
        <f>IF(OR(G4623="Run Time", G4623="CC (Changeover Cleaning)"), I4623, 0)</f>
        <v>0</v>
      </c>
      <c r="K4623">
        <f>IF(G4623&lt;&gt;"PM (Maintenance)", I4623, 0)</f>
        <v>7.2369431455930004E-3</v>
      </c>
      <c r="L4623" s="5">
        <f>MAX(tbl_Fact[[#This Row],[TotalBiscuitsMade]],tbl_Fact[[#This Row],[GoodMadeBiscuits]])</f>
        <v>208</v>
      </c>
      <c r="M4623" s="5">
        <f>IF(tbl_Fact[[#This Row],[Operating_Hours]]&gt;0,tbl_Fact[[#This Row],[Operating_Hours]]*51840,0)</f>
        <v>0</v>
      </c>
    </row>
    <row r="4624" spans="1:13" hidden="1" x14ac:dyDescent="0.2">
      <c r="A4624" t="s">
        <v>5</v>
      </c>
      <c r="B4624" s="1">
        <v>44405.319328703707</v>
      </c>
      <c r="C4624" s="1">
        <v>44405.322152777779</v>
      </c>
      <c r="D4624">
        <v>4.0666666030883798</v>
      </c>
      <c r="E4624">
        <v>268552</v>
      </c>
      <c r="F4624">
        <v>17683</v>
      </c>
      <c r="G4624" t="s">
        <v>44</v>
      </c>
      <c r="H4624" t="s">
        <v>3</v>
      </c>
      <c r="I4624">
        <f>tbl_Fact[[#This Row],[Duration]] / 60</f>
        <v>6.7777776718139657E-2</v>
      </c>
      <c r="J4624">
        <f>IF(OR(G4624="Run Time", G4624="CC (Changeover Cleaning)"), I4624, 0)</f>
        <v>0</v>
      </c>
      <c r="K4624">
        <f>IF(G4624&lt;&gt;"PM (Maintenance)", I4624, 0)</f>
        <v>6.7777776718139657E-2</v>
      </c>
      <c r="L4624" s="5">
        <f>MAX(tbl_Fact[[#This Row],[TotalBiscuitsMade]],tbl_Fact[[#This Row],[GoodMadeBiscuits]])</f>
        <v>268552</v>
      </c>
      <c r="M4624" s="5">
        <f>IF(tbl_Fact[[#This Row],[Operating_Hours]]&gt;0,tbl_Fact[[#This Row],[Operating_Hours]]*51840,0)</f>
        <v>0</v>
      </c>
    </row>
    <row r="4625" spans="1:13" hidden="1" x14ac:dyDescent="0.2">
      <c r="A4625" t="s">
        <v>14</v>
      </c>
      <c r="B4625" s="1">
        <v>44405.319571759261</v>
      </c>
      <c r="C4625" s="1">
        <v>44405.320925925924</v>
      </c>
      <c r="D4625">
        <v>1.94095003604889</v>
      </c>
      <c r="E4625">
        <v>0</v>
      </c>
      <c r="F4625">
        <v>468</v>
      </c>
      <c r="G4625" t="s">
        <v>43</v>
      </c>
      <c r="H4625" t="s">
        <v>33</v>
      </c>
      <c r="I4625">
        <f>tbl_Fact[[#This Row],[Duration]] / 60</f>
        <v>3.23491672674815E-2</v>
      </c>
      <c r="J4625">
        <f>IF(OR(G4625="Run Time", G4625="CC (Changeover Cleaning)"), I4625, 0)</f>
        <v>3.23491672674815E-2</v>
      </c>
      <c r="K4625">
        <f>IF(G4625&lt;&gt;"PM (Maintenance)", I4625, 0)</f>
        <v>3.23491672674815E-2</v>
      </c>
      <c r="L4625" s="5">
        <f>MAX(tbl_Fact[[#This Row],[TotalBiscuitsMade]],tbl_Fact[[#This Row],[GoodMadeBiscuits]])</f>
        <v>468</v>
      </c>
      <c r="M4625" s="5">
        <f>IF(tbl_Fact[[#This Row],[Operating_Hours]]&gt;0,tbl_Fact[[#This Row],[Operating_Hours]]*51840,0)</f>
        <v>1676.9808311462409</v>
      </c>
    </row>
    <row r="4626" spans="1:13" hidden="1" x14ac:dyDescent="0.2">
      <c r="A4626" t="s">
        <v>14</v>
      </c>
      <c r="B4626" s="1">
        <v>44405.320925925924</v>
      </c>
      <c r="C4626" s="1">
        <v>44405.333935185183</v>
      </c>
      <c r="D4626">
        <v>18.740383148193398</v>
      </c>
      <c r="E4626">
        <v>0</v>
      </c>
      <c r="F4626">
        <v>108</v>
      </c>
      <c r="G4626" t="s">
        <v>44</v>
      </c>
      <c r="H4626" t="s">
        <v>33</v>
      </c>
      <c r="I4626">
        <f>tbl_Fact[[#This Row],[Duration]] / 60</f>
        <v>0.31233971913655662</v>
      </c>
      <c r="J4626">
        <f>IF(OR(G4626="Run Time", G4626="CC (Changeover Cleaning)"), I4626, 0)</f>
        <v>0</v>
      </c>
      <c r="K4626">
        <f>IF(G4626&lt;&gt;"PM (Maintenance)", I4626, 0)</f>
        <v>0.31233971913655662</v>
      </c>
      <c r="L4626" s="5">
        <f>MAX(tbl_Fact[[#This Row],[TotalBiscuitsMade]],tbl_Fact[[#This Row],[GoodMadeBiscuits]])</f>
        <v>108</v>
      </c>
      <c r="M4626" s="5">
        <f>IF(tbl_Fact[[#This Row],[Operating_Hours]]&gt;0,tbl_Fact[[#This Row],[Operating_Hours]]*51840,0)</f>
        <v>0</v>
      </c>
    </row>
    <row r="4627" spans="1:13" hidden="1" x14ac:dyDescent="0.2">
      <c r="A4627" t="s">
        <v>12</v>
      </c>
      <c r="B4627" s="1">
        <v>44405.321238425924</v>
      </c>
      <c r="C4627" s="1">
        <v>44405.325590277775</v>
      </c>
      <c r="D4627">
        <v>6.2552165985107404</v>
      </c>
      <c r="E4627">
        <v>254242</v>
      </c>
      <c r="F4627">
        <v>207</v>
      </c>
      <c r="G4627" t="s">
        <v>44</v>
      </c>
      <c r="H4627" t="s">
        <v>33</v>
      </c>
      <c r="I4627">
        <f>tbl_Fact[[#This Row],[Duration]] / 60</f>
        <v>0.104253609975179</v>
      </c>
      <c r="J4627">
        <f>IF(OR(G4627="Run Time", G4627="CC (Changeover Cleaning)"), I4627, 0)</f>
        <v>0</v>
      </c>
      <c r="K4627">
        <f>IF(G4627&lt;&gt;"PM (Maintenance)", I4627, 0)</f>
        <v>0.104253609975179</v>
      </c>
      <c r="L4627" s="5">
        <f>MAX(tbl_Fact[[#This Row],[TotalBiscuitsMade]],tbl_Fact[[#This Row],[GoodMadeBiscuits]])</f>
        <v>254242</v>
      </c>
      <c r="M4627" s="5">
        <f>IF(tbl_Fact[[#This Row],[Operating_Hours]]&gt;0,tbl_Fact[[#This Row],[Operating_Hours]]*51840,0)</f>
        <v>0</v>
      </c>
    </row>
    <row r="4628" spans="1:13" hidden="1" x14ac:dyDescent="0.2">
      <c r="A4628" t="s">
        <v>5</v>
      </c>
      <c r="B4628" s="1">
        <v>44405.322152777779</v>
      </c>
      <c r="C4628" s="1">
        <v>44405.325567129628</v>
      </c>
      <c r="D4628">
        <v>4.9166665077209499</v>
      </c>
      <c r="E4628">
        <v>268829</v>
      </c>
      <c r="F4628">
        <v>17652</v>
      </c>
      <c r="G4628" t="s">
        <v>43</v>
      </c>
      <c r="H4628" t="s">
        <v>3</v>
      </c>
      <c r="I4628">
        <f>tbl_Fact[[#This Row],[Duration]] / 60</f>
        <v>8.1944441795349168E-2</v>
      </c>
      <c r="J4628">
        <f>IF(OR(G4628="Run Time", G4628="CC (Changeover Cleaning)"), I4628, 0)</f>
        <v>8.1944441795349168E-2</v>
      </c>
      <c r="K4628">
        <f>IF(G4628&lt;&gt;"PM (Maintenance)", I4628, 0)</f>
        <v>8.1944441795349168E-2</v>
      </c>
      <c r="L4628" s="5">
        <f>MAX(tbl_Fact[[#This Row],[TotalBiscuitsMade]],tbl_Fact[[#This Row],[GoodMadeBiscuits]])</f>
        <v>268829</v>
      </c>
      <c r="M4628" s="5">
        <f>IF(tbl_Fact[[#This Row],[Operating_Hours]]&gt;0,tbl_Fact[[#This Row],[Operating_Hours]]*51840,0)</f>
        <v>4247.9998626709012</v>
      </c>
    </row>
    <row r="4629" spans="1:13" hidden="1" x14ac:dyDescent="0.2">
      <c r="A4629" t="s">
        <v>5</v>
      </c>
      <c r="B4629" s="1">
        <v>44405.325567129628</v>
      </c>
      <c r="C4629" s="1">
        <v>44405.326828703706</v>
      </c>
      <c r="D4629">
        <v>1.81666672229767</v>
      </c>
      <c r="E4629">
        <v>269747</v>
      </c>
      <c r="F4629">
        <v>18606</v>
      </c>
      <c r="G4629" t="s">
        <v>44</v>
      </c>
      <c r="H4629" t="s">
        <v>3</v>
      </c>
      <c r="I4629">
        <f>tbl_Fact[[#This Row],[Duration]] / 60</f>
        <v>3.0277778704961168E-2</v>
      </c>
      <c r="J4629">
        <f>IF(OR(G4629="Run Time", G4629="CC (Changeover Cleaning)"), I4629, 0)</f>
        <v>0</v>
      </c>
      <c r="K4629">
        <f>IF(G4629&lt;&gt;"PM (Maintenance)", I4629, 0)</f>
        <v>3.0277778704961168E-2</v>
      </c>
      <c r="L4629" s="5">
        <f>MAX(tbl_Fact[[#This Row],[TotalBiscuitsMade]],tbl_Fact[[#This Row],[GoodMadeBiscuits]])</f>
        <v>269747</v>
      </c>
      <c r="M4629" s="5">
        <f>IF(tbl_Fact[[#This Row],[Operating_Hours]]&gt;0,tbl_Fact[[#This Row],[Operating_Hours]]*51840,0)</f>
        <v>0</v>
      </c>
    </row>
    <row r="4630" spans="1:13" hidden="1" x14ac:dyDescent="0.2">
      <c r="A4630" t="s">
        <v>12</v>
      </c>
      <c r="B4630" s="1">
        <v>44405.325590277775</v>
      </c>
      <c r="C4630" s="1">
        <v>44405.333425925928</v>
      </c>
      <c r="D4630">
        <v>11.2852334976196</v>
      </c>
      <c r="E4630">
        <v>254109</v>
      </c>
      <c r="F4630">
        <v>227</v>
      </c>
      <c r="G4630" t="s">
        <v>43</v>
      </c>
      <c r="H4630" t="s">
        <v>33</v>
      </c>
      <c r="I4630">
        <f>tbl_Fact[[#This Row],[Duration]] / 60</f>
        <v>0.18808722496032668</v>
      </c>
      <c r="J4630">
        <f>IF(OR(G4630="Run Time", G4630="CC (Changeover Cleaning)"), I4630, 0)</f>
        <v>0.18808722496032668</v>
      </c>
      <c r="K4630">
        <f>IF(G4630&lt;&gt;"PM (Maintenance)", I4630, 0)</f>
        <v>0.18808722496032668</v>
      </c>
      <c r="L4630" s="5">
        <f>MAX(tbl_Fact[[#This Row],[TotalBiscuitsMade]],tbl_Fact[[#This Row],[GoodMadeBiscuits]])</f>
        <v>254109</v>
      </c>
      <c r="M4630" s="5">
        <f>IF(tbl_Fact[[#This Row],[Operating_Hours]]&gt;0,tbl_Fact[[#This Row],[Operating_Hours]]*51840,0)</f>
        <v>9750.4417419433357</v>
      </c>
    </row>
    <row r="4631" spans="1:13" hidden="1" x14ac:dyDescent="0.2">
      <c r="A4631" t="s">
        <v>5</v>
      </c>
      <c r="B4631" s="1">
        <v>44405.326828703706</v>
      </c>
      <c r="C4631" s="1">
        <v>44405.327766203707</v>
      </c>
      <c r="D4631">
        <v>1.3500000238418599</v>
      </c>
      <c r="E4631">
        <v>269635</v>
      </c>
      <c r="F4631">
        <v>18465</v>
      </c>
      <c r="G4631" t="s">
        <v>43</v>
      </c>
      <c r="H4631" t="s">
        <v>3</v>
      </c>
      <c r="I4631">
        <f>tbl_Fact[[#This Row],[Duration]] / 60</f>
        <v>2.2500000397364332E-2</v>
      </c>
      <c r="J4631">
        <f>IF(OR(G4631="Run Time", G4631="CC (Changeover Cleaning)"), I4631, 0)</f>
        <v>2.2500000397364332E-2</v>
      </c>
      <c r="K4631">
        <f>IF(G4631&lt;&gt;"PM (Maintenance)", I4631, 0)</f>
        <v>2.2500000397364332E-2</v>
      </c>
      <c r="L4631" s="5">
        <f>MAX(tbl_Fact[[#This Row],[TotalBiscuitsMade]],tbl_Fact[[#This Row],[GoodMadeBiscuits]])</f>
        <v>269635</v>
      </c>
      <c r="M4631" s="5">
        <f>IF(tbl_Fact[[#This Row],[Operating_Hours]]&gt;0,tbl_Fact[[#This Row],[Operating_Hours]]*51840,0)</f>
        <v>1166.4000205993671</v>
      </c>
    </row>
    <row r="4632" spans="1:13" hidden="1" x14ac:dyDescent="0.2">
      <c r="A4632" t="s">
        <v>5</v>
      </c>
      <c r="B4632" s="1">
        <v>44405.327766203707</v>
      </c>
      <c r="C4632" s="1">
        <v>44405.328263888892</v>
      </c>
      <c r="D4632">
        <v>0.71666663885116599</v>
      </c>
      <c r="E4632">
        <v>270079</v>
      </c>
      <c r="F4632">
        <v>18681</v>
      </c>
      <c r="G4632" t="s">
        <v>44</v>
      </c>
      <c r="H4632" t="s">
        <v>3</v>
      </c>
      <c r="I4632">
        <f>tbl_Fact[[#This Row],[Duration]] / 60</f>
        <v>1.1944443980852766E-2</v>
      </c>
      <c r="J4632">
        <f>IF(OR(G4632="Run Time", G4632="CC (Changeover Cleaning)"), I4632, 0)</f>
        <v>0</v>
      </c>
      <c r="K4632">
        <f>IF(G4632&lt;&gt;"PM (Maintenance)", I4632, 0)</f>
        <v>1.1944443980852766E-2</v>
      </c>
      <c r="L4632" s="5">
        <f>MAX(tbl_Fact[[#This Row],[TotalBiscuitsMade]],tbl_Fact[[#This Row],[GoodMadeBiscuits]])</f>
        <v>270079</v>
      </c>
      <c r="M4632" s="5">
        <f>IF(tbl_Fact[[#This Row],[Operating_Hours]]&gt;0,tbl_Fact[[#This Row],[Operating_Hours]]*51840,0)</f>
        <v>0</v>
      </c>
    </row>
    <row r="4633" spans="1:13" hidden="1" x14ac:dyDescent="0.2">
      <c r="A4633" t="s">
        <v>5</v>
      </c>
      <c r="B4633" s="1">
        <v>44405.328263888892</v>
      </c>
      <c r="C4633" s="1">
        <v>44405.329606481479</v>
      </c>
      <c r="D4633">
        <v>1.93333327770233</v>
      </c>
      <c r="E4633">
        <v>270069</v>
      </c>
      <c r="F4633">
        <v>18992</v>
      </c>
      <c r="G4633" t="s">
        <v>43</v>
      </c>
      <c r="H4633" t="s">
        <v>3</v>
      </c>
      <c r="I4633">
        <f>tbl_Fact[[#This Row],[Duration]] / 60</f>
        <v>3.2222221295038836E-2</v>
      </c>
      <c r="J4633">
        <f>IF(OR(G4633="Run Time", G4633="CC (Changeover Cleaning)"), I4633, 0)</f>
        <v>3.2222221295038836E-2</v>
      </c>
      <c r="K4633">
        <f>IF(G4633&lt;&gt;"PM (Maintenance)", I4633, 0)</f>
        <v>3.2222221295038836E-2</v>
      </c>
      <c r="L4633" s="5">
        <f>MAX(tbl_Fact[[#This Row],[TotalBiscuitsMade]],tbl_Fact[[#This Row],[GoodMadeBiscuits]])</f>
        <v>270069</v>
      </c>
      <c r="M4633" s="5">
        <f>IF(tbl_Fact[[#This Row],[Operating_Hours]]&gt;0,tbl_Fact[[#This Row],[Operating_Hours]]*51840,0)</f>
        <v>1670.3999519348133</v>
      </c>
    </row>
    <row r="4634" spans="1:13" hidden="1" x14ac:dyDescent="0.2">
      <c r="A4634" t="s">
        <v>5</v>
      </c>
      <c r="B4634" s="1">
        <v>44405.329606481479</v>
      </c>
      <c r="C4634" s="1">
        <v>44405.346747685187</v>
      </c>
      <c r="D4634">
        <v>24.683332443237301</v>
      </c>
      <c r="E4634">
        <v>286867</v>
      </c>
      <c r="F4634">
        <v>36106</v>
      </c>
      <c r="G4634" t="s">
        <v>44</v>
      </c>
      <c r="H4634" t="s">
        <v>3</v>
      </c>
      <c r="I4634">
        <f>tbl_Fact[[#This Row],[Duration]] / 60</f>
        <v>0.41138887405395502</v>
      </c>
      <c r="J4634">
        <f>IF(OR(G4634="Run Time", G4634="CC (Changeover Cleaning)"), I4634, 0)</f>
        <v>0</v>
      </c>
      <c r="K4634">
        <f>IF(G4634&lt;&gt;"PM (Maintenance)", I4634, 0)</f>
        <v>0.41138887405395502</v>
      </c>
      <c r="L4634" s="5">
        <f>MAX(tbl_Fact[[#This Row],[TotalBiscuitsMade]],tbl_Fact[[#This Row],[GoodMadeBiscuits]])</f>
        <v>286867</v>
      </c>
      <c r="M4634" s="5">
        <f>IF(tbl_Fact[[#This Row],[Operating_Hours]]&gt;0,tbl_Fact[[#This Row],[Operating_Hours]]*51840,0)</f>
        <v>0</v>
      </c>
    </row>
    <row r="4635" spans="1:13" hidden="1" x14ac:dyDescent="0.2">
      <c r="A4635" t="s">
        <v>12</v>
      </c>
      <c r="B4635" s="1">
        <v>44405.333425925928</v>
      </c>
      <c r="C4635" s="1">
        <v>44405.33394675926</v>
      </c>
      <c r="D4635">
        <v>0.74726659059524503</v>
      </c>
      <c r="E4635">
        <v>254920</v>
      </c>
      <c r="F4635">
        <v>325</v>
      </c>
      <c r="G4635" t="s">
        <v>44</v>
      </c>
      <c r="H4635" t="s">
        <v>33</v>
      </c>
      <c r="I4635">
        <f>tbl_Fact[[#This Row],[Duration]] / 60</f>
        <v>1.2454443176587417E-2</v>
      </c>
      <c r="J4635">
        <f>IF(OR(G4635="Run Time", G4635="CC (Changeover Cleaning)"), I4635, 0)</f>
        <v>0</v>
      </c>
      <c r="K4635">
        <f>IF(G4635&lt;&gt;"PM (Maintenance)", I4635, 0)</f>
        <v>1.2454443176587417E-2</v>
      </c>
      <c r="L4635" s="5">
        <f>MAX(tbl_Fact[[#This Row],[TotalBiscuitsMade]],tbl_Fact[[#This Row],[GoodMadeBiscuits]])</f>
        <v>254920</v>
      </c>
      <c r="M4635" s="5">
        <f>IF(tbl_Fact[[#This Row],[Operating_Hours]]&gt;0,tbl_Fact[[#This Row],[Operating_Hours]]*51840,0)</f>
        <v>0</v>
      </c>
    </row>
    <row r="4636" spans="1:13" hidden="1" x14ac:dyDescent="0.2">
      <c r="A4636" t="s">
        <v>14</v>
      </c>
      <c r="B4636" s="1">
        <v>44405.333935185183</v>
      </c>
      <c r="C4636" s="1">
        <v>44405.33394675926</v>
      </c>
      <c r="D4636">
        <v>1.01666003465652E-2</v>
      </c>
      <c r="E4636">
        <v>0</v>
      </c>
      <c r="F4636">
        <v>30</v>
      </c>
      <c r="G4636" t="s">
        <v>43</v>
      </c>
      <c r="H4636" t="s">
        <v>33</v>
      </c>
      <c r="I4636">
        <f>tbl_Fact[[#This Row],[Duration]] / 60</f>
        <v>1.6944333910941998E-4</v>
      </c>
      <c r="J4636">
        <f>IF(OR(G4636="Run Time", G4636="CC (Changeover Cleaning)"), I4636, 0)</f>
        <v>1.6944333910941998E-4</v>
      </c>
      <c r="K4636">
        <f>IF(G4636&lt;&gt;"PM (Maintenance)", I4636, 0)</f>
        <v>1.6944333910941998E-4</v>
      </c>
      <c r="L4636" s="5">
        <f>MAX(tbl_Fact[[#This Row],[TotalBiscuitsMade]],tbl_Fact[[#This Row],[GoodMadeBiscuits]])</f>
        <v>30</v>
      </c>
      <c r="M4636" s="5">
        <f>IF(tbl_Fact[[#This Row],[Operating_Hours]]&gt;0,tbl_Fact[[#This Row],[Operating_Hours]]*51840,0)</f>
        <v>8.7839426994323322</v>
      </c>
    </row>
    <row r="4637" spans="1:13" hidden="1" x14ac:dyDescent="0.2">
      <c r="A4637" t="s">
        <v>12</v>
      </c>
      <c r="B4637" s="1">
        <v>44405.33394675926</v>
      </c>
      <c r="C4637" s="1">
        <v>44405.334340277775</v>
      </c>
      <c r="D4637">
        <v>0.57300001382827803</v>
      </c>
      <c r="E4637">
        <v>254557</v>
      </c>
      <c r="F4637">
        <v>163</v>
      </c>
      <c r="G4637" t="s">
        <v>43</v>
      </c>
      <c r="H4637" t="s">
        <v>33</v>
      </c>
      <c r="I4637">
        <f>tbl_Fact[[#This Row],[Duration]] / 60</f>
        <v>9.5500002304713012E-3</v>
      </c>
      <c r="J4637">
        <f>IF(OR(G4637="Run Time", G4637="CC (Changeover Cleaning)"), I4637, 0)</f>
        <v>9.5500002304713012E-3</v>
      </c>
      <c r="K4637">
        <f>IF(G4637&lt;&gt;"PM (Maintenance)", I4637, 0)</f>
        <v>9.5500002304713012E-3</v>
      </c>
      <c r="L4637" s="5">
        <f>MAX(tbl_Fact[[#This Row],[TotalBiscuitsMade]],tbl_Fact[[#This Row],[GoodMadeBiscuits]])</f>
        <v>254557</v>
      </c>
      <c r="M4637" s="5">
        <f>IF(tbl_Fact[[#This Row],[Operating_Hours]]&gt;0,tbl_Fact[[#This Row],[Operating_Hours]]*51840,0)</f>
        <v>495.07201194763223</v>
      </c>
    </row>
    <row r="4638" spans="1:13" hidden="1" x14ac:dyDescent="0.2">
      <c r="A4638" t="s">
        <v>14</v>
      </c>
      <c r="B4638" s="1">
        <v>44405.33394675926</v>
      </c>
      <c r="C4638" s="1">
        <v>44405.335416666669</v>
      </c>
      <c r="D4638">
        <v>2.12016654014587</v>
      </c>
      <c r="E4638">
        <v>0</v>
      </c>
      <c r="F4638">
        <v>366</v>
      </c>
      <c r="G4638" t="s">
        <v>44</v>
      </c>
      <c r="H4638" t="s">
        <v>33</v>
      </c>
      <c r="I4638">
        <f>tbl_Fact[[#This Row],[Duration]] / 60</f>
        <v>3.5336109002431164E-2</v>
      </c>
      <c r="J4638">
        <f>IF(OR(G4638="Run Time", G4638="CC (Changeover Cleaning)"), I4638, 0)</f>
        <v>0</v>
      </c>
      <c r="K4638">
        <f>IF(G4638&lt;&gt;"PM (Maintenance)", I4638, 0)</f>
        <v>3.5336109002431164E-2</v>
      </c>
      <c r="L4638" s="5">
        <f>MAX(tbl_Fact[[#This Row],[TotalBiscuitsMade]],tbl_Fact[[#This Row],[GoodMadeBiscuits]])</f>
        <v>366</v>
      </c>
      <c r="M4638" s="5">
        <f>IF(tbl_Fact[[#This Row],[Operating_Hours]]&gt;0,tbl_Fact[[#This Row],[Operating_Hours]]*51840,0)</f>
        <v>0</v>
      </c>
    </row>
    <row r="4639" spans="1:13" hidden="1" x14ac:dyDescent="0.2">
      <c r="A4639" t="s">
        <v>12</v>
      </c>
      <c r="B4639" s="1">
        <v>44405.334340277775</v>
      </c>
      <c r="C4639" s="1">
        <v>44405.334363425929</v>
      </c>
      <c r="D4639">
        <v>2.6833299547433902E-2</v>
      </c>
      <c r="E4639">
        <v>254679</v>
      </c>
      <c r="F4639">
        <v>370</v>
      </c>
      <c r="G4639" t="s">
        <v>44</v>
      </c>
      <c r="H4639" t="s">
        <v>33</v>
      </c>
      <c r="I4639">
        <f>tbl_Fact[[#This Row],[Duration]] / 60</f>
        <v>4.4722165912389834E-4</v>
      </c>
      <c r="J4639">
        <f>IF(OR(G4639="Run Time", G4639="CC (Changeover Cleaning)"), I4639, 0)</f>
        <v>0</v>
      </c>
      <c r="K4639">
        <f>IF(G4639&lt;&gt;"PM (Maintenance)", I4639, 0)</f>
        <v>4.4722165912389834E-4</v>
      </c>
      <c r="L4639" s="5">
        <f>MAX(tbl_Fact[[#This Row],[TotalBiscuitsMade]],tbl_Fact[[#This Row],[GoodMadeBiscuits]])</f>
        <v>254679</v>
      </c>
      <c r="M4639" s="5">
        <f>IF(tbl_Fact[[#This Row],[Operating_Hours]]&gt;0,tbl_Fact[[#This Row],[Operating_Hours]]*51840,0)</f>
        <v>0</v>
      </c>
    </row>
    <row r="4640" spans="1:13" hidden="1" x14ac:dyDescent="0.2">
      <c r="A4640" t="s">
        <v>12</v>
      </c>
      <c r="B4640" s="1">
        <v>44405.334363425929</v>
      </c>
      <c r="C4640" s="1">
        <v>44405.334756944445</v>
      </c>
      <c r="D4640">
        <v>0.56883329153060902</v>
      </c>
      <c r="E4640">
        <v>254941</v>
      </c>
      <c r="F4640">
        <v>88</v>
      </c>
      <c r="G4640" t="s">
        <v>43</v>
      </c>
      <c r="H4640" t="s">
        <v>33</v>
      </c>
      <c r="I4640">
        <f>tbl_Fact[[#This Row],[Duration]] / 60</f>
        <v>9.4805548588434829E-3</v>
      </c>
      <c r="J4640">
        <f>IF(OR(G4640="Run Time", G4640="CC (Changeover Cleaning)"), I4640, 0)</f>
        <v>9.4805548588434829E-3</v>
      </c>
      <c r="K4640">
        <f>IF(G4640&lt;&gt;"PM (Maintenance)", I4640, 0)</f>
        <v>9.4805548588434829E-3</v>
      </c>
      <c r="L4640" s="5">
        <f>MAX(tbl_Fact[[#This Row],[TotalBiscuitsMade]],tbl_Fact[[#This Row],[GoodMadeBiscuits]])</f>
        <v>254941</v>
      </c>
      <c r="M4640" s="5">
        <f>IF(tbl_Fact[[#This Row],[Operating_Hours]]&gt;0,tbl_Fact[[#This Row],[Operating_Hours]]*51840,0)</f>
        <v>491.47196388244618</v>
      </c>
    </row>
    <row r="4641" spans="1:13" hidden="1" x14ac:dyDescent="0.2">
      <c r="A4641" t="s">
        <v>12</v>
      </c>
      <c r="B4641" s="1">
        <v>44405.334756944445</v>
      </c>
      <c r="C4641" s="1">
        <v>44405.335069444445</v>
      </c>
      <c r="D4641">
        <v>0.45916658639907798</v>
      </c>
      <c r="E4641">
        <v>255302</v>
      </c>
      <c r="F4641">
        <v>344</v>
      </c>
      <c r="G4641" t="s">
        <v>44</v>
      </c>
      <c r="H4641" t="s">
        <v>33</v>
      </c>
      <c r="I4641">
        <f>tbl_Fact[[#This Row],[Duration]] / 60</f>
        <v>7.652776439984633E-3</v>
      </c>
      <c r="J4641">
        <f>IF(OR(G4641="Run Time", G4641="CC (Changeover Cleaning)"), I4641, 0)</f>
        <v>0</v>
      </c>
      <c r="K4641">
        <f>IF(G4641&lt;&gt;"PM (Maintenance)", I4641, 0)</f>
        <v>7.652776439984633E-3</v>
      </c>
      <c r="L4641" s="5">
        <f>MAX(tbl_Fact[[#This Row],[TotalBiscuitsMade]],tbl_Fact[[#This Row],[GoodMadeBiscuits]])</f>
        <v>255302</v>
      </c>
      <c r="M4641" s="5">
        <f>IF(tbl_Fact[[#This Row],[Operating_Hours]]&gt;0,tbl_Fact[[#This Row],[Operating_Hours]]*51840,0)</f>
        <v>0</v>
      </c>
    </row>
    <row r="4642" spans="1:13" hidden="1" x14ac:dyDescent="0.2">
      <c r="A4642" t="s">
        <v>12</v>
      </c>
      <c r="B4642" s="1">
        <v>44405.335069444445</v>
      </c>
      <c r="C4642" s="1">
        <v>44405.33520833333</v>
      </c>
      <c r="D4642">
        <v>0.195899993181229</v>
      </c>
      <c r="E4642">
        <v>255100</v>
      </c>
      <c r="F4642">
        <v>239</v>
      </c>
      <c r="G4642" t="s">
        <v>43</v>
      </c>
      <c r="H4642" t="s">
        <v>33</v>
      </c>
      <c r="I4642">
        <f>tbl_Fact[[#This Row],[Duration]] / 60</f>
        <v>3.2649998863538165E-3</v>
      </c>
      <c r="J4642">
        <f>IF(OR(G4642="Run Time", G4642="CC (Changeover Cleaning)"), I4642, 0)</f>
        <v>3.2649998863538165E-3</v>
      </c>
      <c r="K4642">
        <f>IF(G4642&lt;&gt;"PM (Maintenance)", I4642, 0)</f>
        <v>3.2649998863538165E-3</v>
      </c>
      <c r="L4642" s="5">
        <f>MAX(tbl_Fact[[#This Row],[TotalBiscuitsMade]],tbl_Fact[[#This Row],[GoodMadeBiscuits]])</f>
        <v>255100</v>
      </c>
      <c r="M4642" s="5">
        <f>IF(tbl_Fact[[#This Row],[Operating_Hours]]&gt;0,tbl_Fact[[#This Row],[Operating_Hours]]*51840,0)</f>
        <v>169.25759410858186</v>
      </c>
    </row>
    <row r="4643" spans="1:13" hidden="1" x14ac:dyDescent="0.2">
      <c r="A4643" t="s">
        <v>12</v>
      </c>
      <c r="B4643" s="1">
        <v>44405.33520833333</v>
      </c>
      <c r="C4643" s="1">
        <v>44405.335416666669</v>
      </c>
      <c r="D4643">
        <v>0.29954999685287498</v>
      </c>
      <c r="E4643">
        <v>255229</v>
      </c>
      <c r="F4643">
        <v>433</v>
      </c>
      <c r="G4643" t="s">
        <v>44</v>
      </c>
      <c r="H4643" t="s">
        <v>33</v>
      </c>
      <c r="I4643">
        <f>tbl_Fact[[#This Row],[Duration]] / 60</f>
        <v>4.9924999475479161E-3</v>
      </c>
      <c r="J4643">
        <f>IF(OR(G4643="Run Time", G4643="CC (Changeover Cleaning)"), I4643, 0)</f>
        <v>0</v>
      </c>
      <c r="K4643">
        <f>IF(G4643&lt;&gt;"PM (Maintenance)", I4643, 0)</f>
        <v>4.9924999475479161E-3</v>
      </c>
      <c r="L4643" s="5">
        <f>MAX(tbl_Fact[[#This Row],[TotalBiscuitsMade]],tbl_Fact[[#This Row],[GoodMadeBiscuits]])</f>
        <v>255229</v>
      </c>
      <c r="M4643" s="5">
        <f>IF(tbl_Fact[[#This Row],[Operating_Hours]]&gt;0,tbl_Fact[[#This Row],[Operating_Hours]]*51840,0)</f>
        <v>0</v>
      </c>
    </row>
    <row r="4644" spans="1:13" hidden="1" x14ac:dyDescent="0.2">
      <c r="A4644" t="s">
        <v>14</v>
      </c>
      <c r="B4644" s="1">
        <v>44405.335416666669</v>
      </c>
      <c r="C4644" s="1">
        <v>44405.335497685184</v>
      </c>
      <c r="D4644">
        <v>0.109883300960064</v>
      </c>
      <c r="E4644">
        <v>0</v>
      </c>
      <c r="F4644">
        <v>255</v>
      </c>
      <c r="G4644" t="s">
        <v>43</v>
      </c>
      <c r="H4644" t="s">
        <v>33</v>
      </c>
      <c r="I4644">
        <f>tbl_Fact[[#This Row],[Duration]] / 60</f>
        <v>1.8313883493344001E-3</v>
      </c>
      <c r="J4644">
        <f>IF(OR(G4644="Run Time", G4644="CC (Changeover Cleaning)"), I4644, 0)</f>
        <v>1.8313883493344001E-3</v>
      </c>
      <c r="K4644">
        <f>IF(G4644&lt;&gt;"PM (Maintenance)", I4644, 0)</f>
        <v>1.8313883493344001E-3</v>
      </c>
      <c r="L4644" s="5">
        <f>MAX(tbl_Fact[[#This Row],[TotalBiscuitsMade]],tbl_Fact[[#This Row],[GoodMadeBiscuits]])</f>
        <v>255</v>
      </c>
      <c r="M4644" s="5">
        <f>IF(tbl_Fact[[#This Row],[Operating_Hours]]&gt;0,tbl_Fact[[#This Row],[Operating_Hours]]*51840,0)</f>
        <v>94.93917202949531</v>
      </c>
    </row>
    <row r="4645" spans="1:13" hidden="1" x14ac:dyDescent="0.2">
      <c r="A4645" t="s">
        <v>12</v>
      </c>
      <c r="B4645" s="1">
        <v>44405.335416666669</v>
      </c>
      <c r="C4645" s="1">
        <v>44405.336192129631</v>
      </c>
      <c r="D4645">
        <v>1.11995005607605</v>
      </c>
      <c r="E4645">
        <v>255392</v>
      </c>
      <c r="F4645">
        <v>116</v>
      </c>
      <c r="G4645" t="s">
        <v>43</v>
      </c>
      <c r="H4645" t="s">
        <v>33</v>
      </c>
      <c r="I4645">
        <f>tbl_Fact[[#This Row],[Duration]] / 60</f>
        <v>1.8665834267934167E-2</v>
      </c>
      <c r="J4645">
        <f>IF(OR(G4645="Run Time", G4645="CC (Changeover Cleaning)"), I4645, 0)</f>
        <v>1.8665834267934167E-2</v>
      </c>
      <c r="K4645">
        <f>IF(G4645&lt;&gt;"PM (Maintenance)", I4645, 0)</f>
        <v>1.8665834267934167E-2</v>
      </c>
      <c r="L4645" s="5">
        <f>MAX(tbl_Fact[[#This Row],[TotalBiscuitsMade]],tbl_Fact[[#This Row],[GoodMadeBiscuits]])</f>
        <v>255392</v>
      </c>
      <c r="M4645" s="5">
        <f>IF(tbl_Fact[[#This Row],[Operating_Hours]]&gt;0,tbl_Fact[[#This Row],[Operating_Hours]]*51840,0)</f>
        <v>967.63684844970726</v>
      </c>
    </row>
    <row r="4646" spans="1:13" hidden="1" x14ac:dyDescent="0.2">
      <c r="A4646" t="s">
        <v>14</v>
      </c>
      <c r="B4646" s="1">
        <v>44405.335497685184</v>
      </c>
      <c r="C4646" s="1">
        <v>44405.34888888889</v>
      </c>
      <c r="D4646">
        <v>19.2959995269775</v>
      </c>
      <c r="E4646">
        <v>0</v>
      </c>
      <c r="F4646">
        <v>442</v>
      </c>
      <c r="G4646" t="s">
        <v>44</v>
      </c>
      <c r="H4646" t="s">
        <v>33</v>
      </c>
      <c r="I4646">
        <f>tbl_Fact[[#This Row],[Duration]] / 60</f>
        <v>0.32159999211629164</v>
      </c>
      <c r="J4646">
        <f>IF(OR(G4646="Run Time", G4646="CC (Changeover Cleaning)"), I4646, 0)</f>
        <v>0</v>
      </c>
      <c r="K4646">
        <f>IF(G4646&lt;&gt;"PM (Maintenance)", I4646, 0)</f>
        <v>0.32159999211629164</v>
      </c>
      <c r="L4646" s="5">
        <f>MAX(tbl_Fact[[#This Row],[TotalBiscuitsMade]],tbl_Fact[[#This Row],[GoodMadeBiscuits]])</f>
        <v>442</v>
      </c>
      <c r="M4646" s="5">
        <f>IF(tbl_Fact[[#This Row],[Operating_Hours]]&gt;0,tbl_Fact[[#This Row],[Operating_Hours]]*51840,0)</f>
        <v>0</v>
      </c>
    </row>
    <row r="4647" spans="1:13" hidden="1" x14ac:dyDescent="0.2">
      <c r="A4647" t="s">
        <v>12</v>
      </c>
      <c r="B4647" s="1">
        <v>44405.336192129631</v>
      </c>
      <c r="C4647" s="1">
        <v>44405.338125000002</v>
      </c>
      <c r="D4647">
        <v>2.77600002288818</v>
      </c>
      <c r="E4647">
        <v>257650</v>
      </c>
      <c r="F4647">
        <v>71</v>
      </c>
      <c r="G4647" t="s">
        <v>44</v>
      </c>
      <c r="H4647" t="s">
        <v>33</v>
      </c>
      <c r="I4647">
        <f>tbl_Fact[[#This Row],[Duration]] / 60</f>
        <v>4.6266667048136333E-2</v>
      </c>
      <c r="J4647">
        <f>IF(OR(G4647="Run Time", G4647="CC (Changeover Cleaning)"), I4647, 0)</f>
        <v>0</v>
      </c>
      <c r="K4647">
        <f>IF(G4647&lt;&gt;"PM (Maintenance)", I4647, 0)</f>
        <v>4.6266667048136333E-2</v>
      </c>
      <c r="L4647" s="5">
        <f>MAX(tbl_Fact[[#This Row],[TotalBiscuitsMade]],tbl_Fact[[#This Row],[GoodMadeBiscuits]])</f>
        <v>257650</v>
      </c>
      <c r="M4647" s="5">
        <f>IF(tbl_Fact[[#This Row],[Operating_Hours]]&gt;0,tbl_Fact[[#This Row],[Operating_Hours]]*51840,0)</f>
        <v>0</v>
      </c>
    </row>
    <row r="4648" spans="1:13" hidden="1" x14ac:dyDescent="0.2">
      <c r="A4648" t="s">
        <v>12</v>
      </c>
      <c r="B4648" s="1">
        <v>44405.338125000002</v>
      </c>
      <c r="C4648" s="1">
        <v>44405.345543981479</v>
      </c>
      <c r="D4648">
        <v>10.679933547973601</v>
      </c>
      <c r="E4648">
        <v>257702</v>
      </c>
      <c r="F4648">
        <v>28</v>
      </c>
      <c r="G4648" t="s">
        <v>43</v>
      </c>
      <c r="H4648" t="s">
        <v>33</v>
      </c>
      <c r="I4648">
        <f>tbl_Fact[[#This Row],[Duration]] / 60</f>
        <v>0.17799889246622669</v>
      </c>
      <c r="J4648">
        <f>IF(OR(G4648="Run Time", G4648="CC (Changeover Cleaning)"), I4648, 0)</f>
        <v>0.17799889246622669</v>
      </c>
      <c r="K4648">
        <f>IF(G4648&lt;&gt;"PM (Maintenance)", I4648, 0)</f>
        <v>0.17799889246622669</v>
      </c>
      <c r="L4648" s="5">
        <f>MAX(tbl_Fact[[#This Row],[TotalBiscuitsMade]],tbl_Fact[[#This Row],[GoodMadeBiscuits]])</f>
        <v>257702</v>
      </c>
      <c r="M4648" s="5">
        <f>IF(tbl_Fact[[#This Row],[Operating_Hours]]&gt;0,tbl_Fact[[#This Row],[Operating_Hours]]*51840,0)</f>
        <v>9227.4625854491915</v>
      </c>
    </row>
    <row r="4649" spans="1:13" hidden="1" x14ac:dyDescent="0.2">
      <c r="A4649" t="s">
        <v>11</v>
      </c>
      <c r="B4649" s="1">
        <v>44405.341053240743</v>
      </c>
      <c r="C4649" s="1">
        <v>44405.341296296298</v>
      </c>
      <c r="D4649">
        <v>0.34988334774971003</v>
      </c>
      <c r="E4649">
        <v>0</v>
      </c>
      <c r="F4649">
        <v>396</v>
      </c>
      <c r="G4649" t="s">
        <v>43</v>
      </c>
      <c r="H4649" t="s">
        <v>3</v>
      </c>
      <c r="I4649">
        <f>tbl_Fact[[#This Row],[Duration]] / 60</f>
        <v>5.8313891291618342E-3</v>
      </c>
      <c r="J4649">
        <f>IF(OR(G4649="Run Time", G4649="CC (Changeover Cleaning)"), I4649, 0)</f>
        <v>5.8313891291618342E-3</v>
      </c>
      <c r="K4649">
        <f>IF(G4649&lt;&gt;"PM (Maintenance)", I4649, 0)</f>
        <v>5.8313891291618342E-3</v>
      </c>
      <c r="L4649" s="5">
        <f>MAX(tbl_Fact[[#This Row],[TotalBiscuitsMade]],tbl_Fact[[#This Row],[GoodMadeBiscuits]])</f>
        <v>396</v>
      </c>
      <c r="M4649" s="5">
        <f>IF(tbl_Fact[[#This Row],[Operating_Hours]]&gt;0,tbl_Fact[[#This Row],[Operating_Hours]]*51840,0)</f>
        <v>302.29921245574951</v>
      </c>
    </row>
    <row r="4650" spans="1:13" hidden="1" x14ac:dyDescent="0.2">
      <c r="A4650" t="s">
        <v>11</v>
      </c>
      <c r="B4650" s="1">
        <v>44405.341296296298</v>
      </c>
      <c r="C4650" s="1">
        <v>44405.341620370367</v>
      </c>
      <c r="D4650">
        <v>0.458766669034958</v>
      </c>
      <c r="E4650">
        <v>0</v>
      </c>
      <c r="F4650">
        <v>452</v>
      </c>
      <c r="G4650" t="s">
        <v>44</v>
      </c>
      <c r="H4650" t="s">
        <v>3</v>
      </c>
      <c r="I4650">
        <f>tbl_Fact[[#This Row],[Duration]] / 60</f>
        <v>7.6461111505826329E-3</v>
      </c>
      <c r="J4650">
        <f>IF(OR(G4650="Run Time", G4650="CC (Changeover Cleaning)"), I4650, 0)</f>
        <v>0</v>
      </c>
      <c r="K4650">
        <f>IF(G4650&lt;&gt;"PM (Maintenance)", I4650, 0)</f>
        <v>7.6461111505826329E-3</v>
      </c>
      <c r="L4650" s="5">
        <f>MAX(tbl_Fact[[#This Row],[TotalBiscuitsMade]],tbl_Fact[[#This Row],[GoodMadeBiscuits]])</f>
        <v>452</v>
      </c>
      <c r="M4650" s="5">
        <f>IF(tbl_Fact[[#This Row],[Operating_Hours]]&gt;0,tbl_Fact[[#This Row],[Operating_Hours]]*51840,0)</f>
        <v>0</v>
      </c>
    </row>
    <row r="4651" spans="1:13" hidden="1" x14ac:dyDescent="0.2">
      <c r="A4651" t="s">
        <v>11</v>
      </c>
      <c r="B4651" s="1">
        <v>44405.341620370367</v>
      </c>
      <c r="C4651" s="1">
        <v>44405.341782407406</v>
      </c>
      <c r="D4651">
        <v>0.24121665954589799</v>
      </c>
      <c r="E4651">
        <v>0</v>
      </c>
      <c r="F4651">
        <v>355</v>
      </c>
      <c r="G4651" t="s">
        <v>43</v>
      </c>
      <c r="H4651" t="s">
        <v>3</v>
      </c>
      <c r="I4651">
        <f>tbl_Fact[[#This Row],[Duration]] / 60</f>
        <v>4.0202776590983003E-3</v>
      </c>
      <c r="J4651">
        <f>IF(OR(G4651="Run Time", G4651="CC (Changeover Cleaning)"), I4651, 0)</f>
        <v>4.0202776590983003E-3</v>
      </c>
      <c r="K4651">
        <f>IF(G4651&lt;&gt;"PM (Maintenance)", I4651, 0)</f>
        <v>4.0202776590983003E-3</v>
      </c>
      <c r="L4651" s="5">
        <f>MAX(tbl_Fact[[#This Row],[TotalBiscuitsMade]],tbl_Fact[[#This Row],[GoodMadeBiscuits]])</f>
        <v>355</v>
      </c>
      <c r="M4651" s="5">
        <f>IF(tbl_Fact[[#This Row],[Operating_Hours]]&gt;0,tbl_Fact[[#This Row],[Operating_Hours]]*51840,0)</f>
        <v>208.41119384765588</v>
      </c>
    </row>
    <row r="4652" spans="1:13" hidden="1" x14ac:dyDescent="0.2">
      <c r="A4652" t="s">
        <v>11</v>
      </c>
      <c r="B4652" s="1">
        <v>44405.341782407406</v>
      </c>
      <c r="C4652" s="1">
        <v>44405.364525462966</v>
      </c>
      <c r="D4652">
        <v>32.734283447265597</v>
      </c>
      <c r="E4652">
        <v>0</v>
      </c>
      <c r="F4652">
        <v>403</v>
      </c>
      <c r="G4652" t="s">
        <v>44</v>
      </c>
      <c r="H4652" t="s">
        <v>3</v>
      </c>
      <c r="I4652">
        <f>tbl_Fact[[#This Row],[Duration]] / 60</f>
        <v>0.54557139078775996</v>
      </c>
      <c r="J4652">
        <f>IF(OR(G4652="Run Time", G4652="CC (Changeover Cleaning)"), I4652, 0)</f>
        <v>0</v>
      </c>
      <c r="K4652">
        <f>IF(G4652&lt;&gt;"PM (Maintenance)", I4652, 0)</f>
        <v>0.54557139078775996</v>
      </c>
      <c r="L4652" s="5">
        <f>MAX(tbl_Fact[[#This Row],[TotalBiscuitsMade]],tbl_Fact[[#This Row],[GoodMadeBiscuits]])</f>
        <v>403</v>
      </c>
      <c r="M4652" s="5">
        <f>IF(tbl_Fact[[#This Row],[Operating_Hours]]&gt;0,tbl_Fact[[#This Row],[Operating_Hours]]*51840,0)</f>
        <v>0</v>
      </c>
    </row>
    <row r="4653" spans="1:13" hidden="1" x14ac:dyDescent="0.2">
      <c r="A4653" t="s">
        <v>12</v>
      </c>
      <c r="B4653" s="1">
        <v>44405.345543981479</v>
      </c>
      <c r="C4653" s="1">
        <v>44405.34888888889</v>
      </c>
      <c r="D4653">
        <v>4.8299999237060502</v>
      </c>
      <c r="E4653">
        <v>261439</v>
      </c>
      <c r="F4653">
        <v>268</v>
      </c>
      <c r="G4653" t="s">
        <v>44</v>
      </c>
      <c r="H4653" t="s">
        <v>33</v>
      </c>
      <c r="I4653">
        <f>tbl_Fact[[#This Row],[Duration]] / 60</f>
        <v>8.0499998728434177E-2</v>
      </c>
      <c r="J4653">
        <f>IF(OR(G4653="Run Time", G4653="CC (Changeover Cleaning)"), I4653, 0)</f>
        <v>0</v>
      </c>
      <c r="K4653">
        <f>IF(G4653&lt;&gt;"PM (Maintenance)", I4653, 0)</f>
        <v>8.0499998728434177E-2</v>
      </c>
      <c r="L4653" s="5">
        <f>MAX(tbl_Fact[[#This Row],[TotalBiscuitsMade]],tbl_Fact[[#This Row],[GoodMadeBiscuits]])</f>
        <v>261439</v>
      </c>
      <c r="M4653" s="5">
        <f>IF(tbl_Fact[[#This Row],[Operating_Hours]]&gt;0,tbl_Fact[[#This Row],[Operating_Hours]]*51840,0)</f>
        <v>0</v>
      </c>
    </row>
    <row r="4654" spans="1:13" hidden="1" x14ac:dyDescent="0.2">
      <c r="A4654" t="s">
        <v>5</v>
      </c>
      <c r="B4654" s="1">
        <v>44405.346747685187</v>
      </c>
      <c r="C4654" s="1">
        <v>44405.346956018519</v>
      </c>
      <c r="D4654">
        <v>0.30000001192092901</v>
      </c>
      <c r="E4654">
        <v>287276</v>
      </c>
      <c r="F4654">
        <v>36043</v>
      </c>
      <c r="G4654" t="s">
        <v>43</v>
      </c>
      <c r="H4654" t="s">
        <v>3</v>
      </c>
      <c r="I4654">
        <f>tbl_Fact[[#This Row],[Duration]] / 60</f>
        <v>5.0000001986821498E-3</v>
      </c>
      <c r="J4654">
        <f>IF(OR(G4654="Run Time", G4654="CC (Changeover Cleaning)"), I4654, 0)</f>
        <v>5.0000001986821498E-3</v>
      </c>
      <c r="K4654">
        <f>IF(G4654&lt;&gt;"PM (Maintenance)", I4654, 0)</f>
        <v>5.0000001986821498E-3</v>
      </c>
      <c r="L4654" s="5">
        <f>MAX(tbl_Fact[[#This Row],[TotalBiscuitsMade]],tbl_Fact[[#This Row],[GoodMadeBiscuits]])</f>
        <v>287276</v>
      </c>
      <c r="M4654" s="5">
        <f>IF(tbl_Fact[[#This Row],[Operating_Hours]]&gt;0,tbl_Fact[[#This Row],[Operating_Hours]]*51840,0)</f>
        <v>259.20001029968267</v>
      </c>
    </row>
    <row r="4655" spans="1:13" hidden="1" x14ac:dyDescent="0.2">
      <c r="A4655" t="s">
        <v>5</v>
      </c>
      <c r="B4655" s="1">
        <v>44405.346956018519</v>
      </c>
      <c r="C4655" s="1">
        <v>44405.348090277781</v>
      </c>
      <c r="D4655">
        <v>1.63333332538605</v>
      </c>
      <c r="E4655">
        <v>287872</v>
      </c>
      <c r="F4655">
        <v>36601</v>
      </c>
      <c r="G4655" t="s">
        <v>44</v>
      </c>
      <c r="H4655" t="s">
        <v>3</v>
      </c>
      <c r="I4655">
        <f>tbl_Fact[[#This Row],[Duration]] / 60</f>
        <v>2.72222220897675E-2</v>
      </c>
      <c r="J4655">
        <f>IF(OR(G4655="Run Time", G4655="CC (Changeover Cleaning)"), I4655, 0)</f>
        <v>0</v>
      </c>
      <c r="K4655">
        <f>IF(G4655&lt;&gt;"PM (Maintenance)", I4655, 0)</f>
        <v>2.72222220897675E-2</v>
      </c>
      <c r="L4655" s="5">
        <f>MAX(tbl_Fact[[#This Row],[TotalBiscuitsMade]],tbl_Fact[[#This Row],[GoodMadeBiscuits]])</f>
        <v>287872</v>
      </c>
      <c r="M4655" s="5">
        <f>IF(tbl_Fact[[#This Row],[Operating_Hours]]&gt;0,tbl_Fact[[#This Row],[Operating_Hours]]*51840,0)</f>
        <v>0</v>
      </c>
    </row>
    <row r="4656" spans="1:13" hidden="1" x14ac:dyDescent="0.2">
      <c r="A4656" t="s">
        <v>5</v>
      </c>
      <c r="B4656" s="1">
        <v>44405.348090277781</v>
      </c>
      <c r="C4656" s="1">
        <v>44405.348402777781</v>
      </c>
      <c r="D4656">
        <v>0.44999998807907099</v>
      </c>
      <c r="E4656">
        <v>287935</v>
      </c>
      <c r="F4656">
        <v>37087</v>
      </c>
      <c r="G4656" t="s">
        <v>43</v>
      </c>
      <c r="H4656" t="s">
        <v>3</v>
      </c>
      <c r="I4656">
        <f>tbl_Fact[[#This Row],[Duration]] / 60</f>
        <v>7.49999980131785E-3</v>
      </c>
      <c r="J4656">
        <f>IF(OR(G4656="Run Time", G4656="CC (Changeover Cleaning)"), I4656, 0)</f>
        <v>7.49999980131785E-3</v>
      </c>
      <c r="K4656">
        <f>IF(G4656&lt;&gt;"PM (Maintenance)", I4656, 0)</f>
        <v>7.49999980131785E-3</v>
      </c>
      <c r="L4656" s="5">
        <f>MAX(tbl_Fact[[#This Row],[TotalBiscuitsMade]],tbl_Fact[[#This Row],[GoodMadeBiscuits]])</f>
        <v>287935</v>
      </c>
      <c r="M4656" s="5">
        <f>IF(tbl_Fact[[#This Row],[Operating_Hours]]&gt;0,tbl_Fact[[#This Row],[Operating_Hours]]*51840,0)</f>
        <v>388.79998970031733</v>
      </c>
    </row>
    <row r="4657" spans="1:13" hidden="1" x14ac:dyDescent="0.2">
      <c r="A4657" t="s">
        <v>5</v>
      </c>
      <c r="B4657" s="1">
        <v>44405.348402777781</v>
      </c>
      <c r="C4657" s="1">
        <v>44405.358657407407</v>
      </c>
      <c r="D4657">
        <v>14.7666664123535</v>
      </c>
      <c r="E4657">
        <v>298070</v>
      </c>
      <c r="F4657">
        <v>47048</v>
      </c>
      <c r="G4657" t="s">
        <v>44</v>
      </c>
      <c r="H4657" t="s">
        <v>3</v>
      </c>
      <c r="I4657">
        <f>tbl_Fact[[#This Row],[Duration]] / 60</f>
        <v>0.24611110687255833</v>
      </c>
      <c r="J4657">
        <f>IF(OR(G4657="Run Time", G4657="CC (Changeover Cleaning)"), I4657, 0)</f>
        <v>0</v>
      </c>
      <c r="K4657">
        <f>IF(G4657&lt;&gt;"PM (Maintenance)", I4657, 0)</f>
        <v>0.24611110687255833</v>
      </c>
      <c r="L4657" s="5">
        <f>MAX(tbl_Fact[[#This Row],[TotalBiscuitsMade]],tbl_Fact[[#This Row],[GoodMadeBiscuits]])</f>
        <v>298070</v>
      </c>
      <c r="M4657" s="5">
        <f>IF(tbl_Fact[[#This Row],[Operating_Hours]]&gt;0,tbl_Fact[[#This Row],[Operating_Hours]]*51840,0)</f>
        <v>0</v>
      </c>
    </row>
    <row r="4658" spans="1:13" hidden="1" x14ac:dyDescent="0.2">
      <c r="A4658" t="s">
        <v>12</v>
      </c>
      <c r="B4658" s="1">
        <v>44405.34888888889</v>
      </c>
      <c r="C4658" s="1">
        <v>44405.350358796299</v>
      </c>
      <c r="D4658">
        <v>2.10716652870178</v>
      </c>
      <c r="E4658">
        <v>261696</v>
      </c>
      <c r="F4658">
        <v>345</v>
      </c>
      <c r="G4658" t="s">
        <v>43</v>
      </c>
      <c r="H4658" t="s">
        <v>33</v>
      </c>
      <c r="I4658">
        <f>tbl_Fact[[#This Row],[Duration]] / 60</f>
        <v>3.511944214502967E-2</v>
      </c>
      <c r="J4658">
        <f>IF(OR(G4658="Run Time", G4658="CC (Changeover Cleaning)"), I4658, 0)</f>
        <v>3.511944214502967E-2</v>
      </c>
      <c r="K4658">
        <f>IF(G4658&lt;&gt;"PM (Maintenance)", I4658, 0)</f>
        <v>3.511944214502967E-2</v>
      </c>
      <c r="L4658" s="5">
        <f>MAX(tbl_Fact[[#This Row],[TotalBiscuitsMade]],tbl_Fact[[#This Row],[GoodMadeBiscuits]])</f>
        <v>261696</v>
      </c>
      <c r="M4658" s="5">
        <f>IF(tbl_Fact[[#This Row],[Operating_Hours]]&gt;0,tbl_Fact[[#This Row],[Operating_Hours]]*51840,0)</f>
        <v>1820.591880798338</v>
      </c>
    </row>
    <row r="4659" spans="1:13" hidden="1" x14ac:dyDescent="0.2">
      <c r="A4659" t="s">
        <v>14</v>
      </c>
      <c r="B4659" s="1">
        <v>44405.34888888889</v>
      </c>
      <c r="C4659" s="1">
        <v>44405.34957175926</v>
      </c>
      <c r="D4659">
        <v>0.97516661882400502</v>
      </c>
      <c r="E4659">
        <v>0</v>
      </c>
      <c r="F4659">
        <v>75</v>
      </c>
      <c r="G4659" t="s">
        <v>43</v>
      </c>
      <c r="H4659" t="s">
        <v>33</v>
      </c>
      <c r="I4659">
        <f>tbl_Fact[[#This Row],[Duration]] / 60</f>
        <v>1.6252776980400084E-2</v>
      </c>
      <c r="J4659">
        <f>IF(OR(G4659="Run Time", G4659="CC (Changeover Cleaning)"), I4659, 0)</f>
        <v>1.6252776980400084E-2</v>
      </c>
      <c r="K4659">
        <f>IF(G4659&lt;&gt;"PM (Maintenance)", I4659, 0)</f>
        <v>1.6252776980400084E-2</v>
      </c>
      <c r="L4659" s="5">
        <f>MAX(tbl_Fact[[#This Row],[TotalBiscuitsMade]],tbl_Fact[[#This Row],[GoodMadeBiscuits]])</f>
        <v>75</v>
      </c>
      <c r="M4659" s="5">
        <f>IF(tbl_Fact[[#This Row],[Operating_Hours]]&gt;0,tbl_Fact[[#This Row],[Operating_Hours]]*51840,0)</f>
        <v>842.54395866394032</v>
      </c>
    </row>
    <row r="4660" spans="1:13" hidden="1" x14ac:dyDescent="0.2">
      <c r="A4660" t="s">
        <v>14</v>
      </c>
      <c r="B4660" s="1">
        <v>44405.34957175926</v>
      </c>
      <c r="C4660" s="1">
        <v>44405.349652777775</v>
      </c>
      <c r="D4660">
        <v>0.125566601753235</v>
      </c>
      <c r="E4660">
        <v>0</v>
      </c>
      <c r="F4660">
        <v>409</v>
      </c>
      <c r="G4660" t="s">
        <v>44</v>
      </c>
      <c r="H4660" t="s">
        <v>33</v>
      </c>
      <c r="I4660">
        <f>tbl_Fact[[#This Row],[Duration]] / 60</f>
        <v>2.0927766958872499E-3</v>
      </c>
      <c r="J4660">
        <f>IF(OR(G4660="Run Time", G4660="CC (Changeover Cleaning)"), I4660, 0)</f>
        <v>0</v>
      </c>
      <c r="K4660">
        <f>IF(G4660&lt;&gt;"PM (Maintenance)", I4660, 0)</f>
        <v>2.0927766958872499E-3</v>
      </c>
      <c r="L4660" s="5">
        <f>MAX(tbl_Fact[[#This Row],[TotalBiscuitsMade]],tbl_Fact[[#This Row],[GoodMadeBiscuits]])</f>
        <v>409</v>
      </c>
      <c r="M4660" s="5">
        <f>IF(tbl_Fact[[#This Row],[Operating_Hours]]&gt;0,tbl_Fact[[#This Row],[Operating_Hours]]*51840,0)</f>
        <v>0</v>
      </c>
    </row>
    <row r="4661" spans="1:13" hidden="1" x14ac:dyDescent="0.2">
      <c r="A4661" t="s">
        <v>14</v>
      </c>
      <c r="B4661" s="1">
        <v>44405.349652777775</v>
      </c>
      <c r="C4661" s="1">
        <v>44405.350254629629</v>
      </c>
      <c r="D4661">
        <v>0.85976660251617398</v>
      </c>
      <c r="E4661">
        <v>0</v>
      </c>
      <c r="F4661">
        <v>224</v>
      </c>
      <c r="G4661" t="s">
        <v>43</v>
      </c>
      <c r="H4661" t="s">
        <v>33</v>
      </c>
      <c r="I4661">
        <f>tbl_Fact[[#This Row],[Duration]] / 60</f>
        <v>1.4329443375269566E-2</v>
      </c>
      <c r="J4661">
        <f>IF(OR(G4661="Run Time", G4661="CC (Changeover Cleaning)"), I4661, 0)</f>
        <v>1.4329443375269566E-2</v>
      </c>
      <c r="K4661">
        <f>IF(G4661&lt;&gt;"PM (Maintenance)", I4661, 0)</f>
        <v>1.4329443375269566E-2</v>
      </c>
      <c r="L4661" s="5">
        <f>MAX(tbl_Fact[[#This Row],[TotalBiscuitsMade]],tbl_Fact[[#This Row],[GoodMadeBiscuits]])</f>
        <v>224</v>
      </c>
      <c r="M4661" s="5">
        <f>IF(tbl_Fact[[#This Row],[Operating_Hours]]&gt;0,tbl_Fact[[#This Row],[Operating_Hours]]*51840,0)</f>
        <v>742.83834457397427</v>
      </c>
    </row>
    <row r="4662" spans="1:13" hidden="1" x14ac:dyDescent="0.2">
      <c r="A4662" t="s">
        <v>14</v>
      </c>
      <c r="B4662" s="1">
        <v>44405.350254629629</v>
      </c>
      <c r="C4662" s="1">
        <v>44405.356539351851</v>
      </c>
      <c r="D4662">
        <v>9.0464496612548793</v>
      </c>
      <c r="E4662">
        <v>0</v>
      </c>
      <c r="F4662">
        <v>66</v>
      </c>
      <c r="G4662" t="s">
        <v>44</v>
      </c>
      <c r="H4662" t="s">
        <v>33</v>
      </c>
      <c r="I4662">
        <f>tbl_Fact[[#This Row],[Duration]] / 60</f>
        <v>0.15077416102091465</v>
      </c>
      <c r="J4662">
        <f>IF(OR(G4662="Run Time", G4662="CC (Changeover Cleaning)"), I4662, 0)</f>
        <v>0</v>
      </c>
      <c r="K4662">
        <f>IF(G4662&lt;&gt;"PM (Maintenance)", I4662, 0)</f>
        <v>0.15077416102091465</v>
      </c>
      <c r="L4662" s="5">
        <f>MAX(tbl_Fact[[#This Row],[TotalBiscuitsMade]],tbl_Fact[[#This Row],[GoodMadeBiscuits]])</f>
        <v>66</v>
      </c>
      <c r="M4662" s="5">
        <f>IF(tbl_Fact[[#This Row],[Operating_Hours]]&gt;0,tbl_Fact[[#This Row],[Operating_Hours]]*51840,0)</f>
        <v>0</v>
      </c>
    </row>
    <row r="4663" spans="1:13" hidden="1" x14ac:dyDescent="0.2">
      <c r="A4663" t="s">
        <v>12</v>
      </c>
      <c r="B4663" s="1">
        <v>44405.350358796299</v>
      </c>
      <c r="C4663" s="1">
        <v>44405.356539351851</v>
      </c>
      <c r="D4663">
        <v>8.8997831344604492</v>
      </c>
      <c r="E4663">
        <v>268899</v>
      </c>
      <c r="F4663">
        <v>37</v>
      </c>
      <c r="G4663" t="s">
        <v>44</v>
      </c>
      <c r="H4663" t="s">
        <v>33</v>
      </c>
      <c r="I4663">
        <f>tbl_Fact[[#This Row],[Duration]] / 60</f>
        <v>0.14832971890767416</v>
      </c>
      <c r="J4663">
        <f>IF(OR(G4663="Run Time", G4663="CC (Changeover Cleaning)"), I4663, 0)</f>
        <v>0</v>
      </c>
      <c r="K4663">
        <f>IF(G4663&lt;&gt;"PM (Maintenance)", I4663, 0)</f>
        <v>0.14832971890767416</v>
      </c>
      <c r="L4663" s="5">
        <f>MAX(tbl_Fact[[#This Row],[TotalBiscuitsMade]],tbl_Fact[[#This Row],[GoodMadeBiscuits]])</f>
        <v>268899</v>
      </c>
      <c r="M4663" s="5">
        <f>IF(tbl_Fact[[#This Row],[Operating_Hours]]&gt;0,tbl_Fact[[#This Row],[Operating_Hours]]*51840,0)</f>
        <v>0</v>
      </c>
    </row>
    <row r="4664" spans="1:13" hidden="1" x14ac:dyDescent="0.2">
      <c r="A4664" t="s">
        <v>12</v>
      </c>
      <c r="B4664" s="1">
        <v>44405.356539351851</v>
      </c>
      <c r="C4664" s="1">
        <v>44405.357245370367</v>
      </c>
      <c r="D4664">
        <v>1.0238833427429199</v>
      </c>
      <c r="E4664">
        <v>268922</v>
      </c>
      <c r="F4664">
        <v>45</v>
      </c>
      <c r="G4664" t="s">
        <v>43</v>
      </c>
      <c r="H4664" t="s">
        <v>33</v>
      </c>
      <c r="I4664">
        <f>tbl_Fact[[#This Row],[Duration]] / 60</f>
        <v>1.7064722379048665E-2</v>
      </c>
      <c r="J4664">
        <f>IF(OR(G4664="Run Time", G4664="CC (Changeover Cleaning)"), I4664, 0)</f>
        <v>1.7064722379048665E-2</v>
      </c>
      <c r="K4664">
        <f>IF(G4664&lt;&gt;"PM (Maintenance)", I4664, 0)</f>
        <v>1.7064722379048665E-2</v>
      </c>
      <c r="L4664" s="5">
        <f>MAX(tbl_Fact[[#This Row],[TotalBiscuitsMade]],tbl_Fact[[#This Row],[GoodMadeBiscuits]])</f>
        <v>268922</v>
      </c>
      <c r="M4664" s="5">
        <f>IF(tbl_Fact[[#This Row],[Operating_Hours]]&gt;0,tbl_Fact[[#This Row],[Operating_Hours]]*51840,0)</f>
        <v>884.63520812988281</v>
      </c>
    </row>
    <row r="4665" spans="1:13" hidden="1" x14ac:dyDescent="0.2">
      <c r="A4665" t="s">
        <v>14</v>
      </c>
      <c r="B4665" s="1">
        <v>44405.356539351851</v>
      </c>
      <c r="C4665" s="1">
        <v>44405.357164351852</v>
      </c>
      <c r="D4665">
        <v>0.90878331661224399</v>
      </c>
      <c r="E4665">
        <v>0</v>
      </c>
      <c r="F4665">
        <v>240</v>
      </c>
      <c r="G4665" t="s">
        <v>43</v>
      </c>
      <c r="H4665" t="s">
        <v>33</v>
      </c>
      <c r="I4665">
        <f>tbl_Fact[[#This Row],[Duration]] / 60</f>
        <v>1.5146388610204066E-2</v>
      </c>
      <c r="J4665">
        <f>IF(OR(G4665="Run Time", G4665="CC (Changeover Cleaning)"), I4665, 0)</f>
        <v>1.5146388610204066E-2</v>
      </c>
      <c r="K4665">
        <f>IF(G4665&lt;&gt;"PM (Maintenance)", I4665, 0)</f>
        <v>1.5146388610204066E-2</v>
      </c>
      <c r="L4665" s="5">
        <f>MAX(tbl_Fact[[#This Row],[TotalBiscuitsMade]],tbl_Fact[[#This Row],[GoodMadeBiscuits]])</f>
        <v>240</v>
      </c>
      <c r="M4665" s="5">
        <f>IF(tbl_Fact[[#This Row],[Operating_Hours]]&gt;0,tbl_Fact[[#This Row],[Operating_Hours]]*51840,0)</f>
        <v>785.18878555297874</v>
      </c>
    </row>
    <row r="4666" spans="1:13" hidden="1" x14ac:dyDescent="0.2">
      <c r="A4666" t="s">
        <v>14</v>
      </c>
      <c r="B4666" s="1">
        <v>44405.357164351852</v>
      </c>
      <c r="C4666" s="1">
        <v>44405.365231481483</v>
      </c>
      <c r="D4666">
        <v>11.611433029174799</v>
      </c>
      <c r="E4666">
        <v>0</v>
      </c>
      <c r="F4666">
        <v>32</v>
      </c>
      <c r="G4666" t="s">
        <v>44</v>
      </c>
      <c r="H4666" t="s">
        <v>33</v>
      </c>
      <c r="I4666">
        <f>tbl_Fact[[#This Row],[Duration]] / 60</f>
        <v>0.19352388381957999</v>
      </c>
      <c r="J4666">
        <f>IF(OR(G4666="Run Time", G4666="CC (Changeover Cleaning)"), I4666, 0)</f>
        <v>0</v>
      </c>
      <c r="K4666">
        <f>IF(G4666&lt;&gt;"PM (Maintenance)", I4666, 0)</f>
        <v>0.19352388381957999</v>
      </c>
      <c r="L4666" s="5">
        <f>MAX(tbl_Fact[[#This Row],[TotalBiscuitsMade]],tbl_Fact[[#This Row],[GoodMadeBiscuits]])</f>
        <v>32</v>
      </c>
      <c r="M4666" s="5">
        <f>IF(tbl_Fact[[#This Row],[Operating_Hours]]&gt;0,tbl_Fact[[#This Row],[Operating_Hours]]*51840,0)</f>
        <v>0</v>
      </c>
    </row>
    <row r="4667" spans="1:13" hidden="1" x14ac:dyDescent="0.2">
      <c r="A4667" t="s">
        <v>12</v>
      </c>
      <c r="B4667" s="1">
        <v>44405.357245370367</v>
      </c>
      <c r="C4667" s="1">
        <v>44405.3590625</v>
      </c>
      <c r="D4667">
        <v>2.6199998855590798</v>
      </c>
      <c r="E4667">
        <v>270848</v>
      </c>
      <c r="F4667">
        <v>394</v>
      </c>
      <c r="G4667" t="s">
        <v>44</v>
      </c>
      <c r="H4667" t="s">
        <v>33</v>
      </c>
      <c r="I4667">
        <f>tbl_Fact[[#This Row],[Duration]] / 60</f>
        <v>4.3666664759317998E-2</v>
      </c>
      <c r="J4667">
        <f>IF(OR(G4667="Run Time", G4667="CC (Changeover Cleaning)"), I4667, 0)</f>
        <v>0</v>
      </c>
      <c r="K4667">
        <f>IF(G4667&lt;&gt;"PM (Maintenance)", I4667, 0)</f>
        <v>4.3666664759317998E-2</v>
      </c>
      <c r="L4667" s="5">
        <f>MAX(tbl_Fact[[#This Row],[TotalBiscuitsMade]],tbl_Fact[[#This Row],[GoodMadeBiscuits]])</f>
        <v>270848</v>
      </c>
      <c r="M4667" s="5">
        <f>IF(tbl_Fact[[#This Row],[Operating_Hours]]&gt;0,tbl_Fact[[#This Row],[Operating_Hours]]*51840,0)</f>
        <v>0</v>
      </c>
    </row>
    <row r="4668" spans="1:13" hidden="1" x14ac:dyDescent="0.2">
      <c r="A4668" t="s">
        <v>5</v>
      </c>
      <c r="B4668" s="1">
        <v>44405.358657407407</v>
      </c>
      <c r="C4668" s="1">
        <v>44405.360694444447</v>
      </c>
      <c r="D4668">
        <v>2.9333333969116202</v>
      </c>
      <c r="E4668">
        <v>298501</v>
      </c>
      <c r="F4668">
        <v>47305</v>
      </c>
      <c r="G4668" t="s">
        <v>43</v>
      </c>
      <c r="H4668" t="s">
        <v>3</v>
      </c>
      <c r="I4668">
        <f>tbl_Fact[[#This Row],[Duration]] / 60</f>
        <v>4.8888889948527005E-2</v>
      </c>
      <c r="J4668">
        <f>IF(OR(G4668="Run Time", G4668="CC (Changeover Cleaning)"), I4668, 0)</f>
        <v>4.8888889948527005E-2</v>
      </c>
      <c r="K4668">
        <f>IF(G4668&lt;&gt;"PM (Maintenance)", I4668, 0)</f>
        <v>4.8888889948527005E-2</v>
      </c>
      <c r="L4668" s="5">
        <f>MAX(tbl_Fact[[#This Row],[TotalBiscuitsMade]],tbl_Fact[[#This Row],[GoodMadeBiscuits]])</f>
        <v>298501</v>
      </c>
      <c r="M4668" s="5">
        <f>IF(tbl_Fact[[#This Row],[Operating_Hours]]&gt;0,tbl_Fact[[#This Row],[Operating_Hours]]*51840,0)</f>
        <v>2534.4000549316397</v>
      </c>
    </row>
    <row r="4669" spans="1:13" hidden="1" x14ac:dyDescent="0.2">
      <c r="A4669" t="s">
        <v>12</v>
      </c>
      <c r="B4669" s="1">
        <v>44405.3590625</v>
      </c>
      <c r="C4669" s="1">
        <v>44405.359074074076</v>
      </c>
      <c r="D4669">
        <v>6.5000001341104499E-3</v>
      </c>
      <c r="E4669">
        <v>271062</v>
      </c>
      <c r="F4669">
        <v>263</v>
      </c>
      <c r="G4669">
        <v>0</v>
      </c>
      <c r="H4669" t="s">
        <v>33</v>
      </c>
      <c r="I4669">
        <f>tbl_Fact[[#This Row],[Duration]] / 60</f>
        <v>1.0833333556850749E-4</v>
      </c>
      <c r="J4669">
        <f>IF(OR(G4669="Run Time", G4669="CC (Changeover Cleaning)"), I4669, 0)</f>
        <v>0</v>
      </c>
      <c r="K4669">
        <f>IF(G4669&lt;&gt;"PM (Maintenance)", I4669, 0)</f>
        <v>1.0833333556850749E-4</v>
      </c>
      <c r="L4669" s="5">
        <f>MAX(tbl_Fact[[#This Row],[TotalBiscuitsMade]],tbl_Fact[[#This Row],[GoodMadeBiscuits]])</f>
        <v>271062</v>
      </c>
      <c r="M4669" s="5">
        <f>IF(tbl_Fact[[#This Row],[Operating_Hours]]&gt;0,tbl_Fact[[#This Row],[Operating_Hours]]*51840,0)</f>
        <v>0</v>
      </c>
    </row>
    <row r="4670" spans="1:13" hidden="1" x14ac:dyDescent="0.2">
      <c r="A4670" t="s">
        <v>12</v>
      </c>
      <c r="B4670" s="1">
        <v>44405.359074074076</v>
      </c>
      <c r="C4670" s="1">
        <v>44405.359537037039</v>
      </c>
      <c r="D4670">
        <v>0.66861659288406405</v>
      </c>
      <c r="E4670">
        <v>270972</v>
      </c>
      <c r="F4670">
        <v>50</v>
      </c>
      <c r="G4670" t="s">
        <v>43</v>
      </c>
      <c r="H4670" t="s">
        <v>33</v>
      </c>
      <c r="I4670">
        <f>tbl_Fact[[#This Row],[Duration]] / 60</f>
        <v>1.1143609881401067E-2</v>
      </c>
      <c r="J4670">
        <f>IF(OR(G4670="Run Time", G4670="CC (Changeover Cleaning)"), I4670, 0)</f>
        <v>1.1143609881401067E-2</v>
      </c>
      <c r="K4670">
        <f>IF(G4670&lt;&gt;"PM (Maintenance)", I4670, 0)</f>
        <v>1.1143609881401067E-2</v>
      </c>
      <c r="L4670" s="5">
        <f>MAX(tbl_Fact[[#This Row],[TotalBiscuitsMade]],tbl_Fact[[#This Row],[GoodMadeBiscuits]])</f>
        <v>270972</v>
      </c>
      <c r="M4670" s="5">
        <f>IF(tbl_Fact[[#This Row],[Operating_Hours]]&gt;0,tbl_Fact[[#This Row],[Operating_Hours]]*51840,0)</f>
        <v>577.68473625183128</v>
      </c>
    </row>
    <row r="4671" spans="1:13" hidden="1" x14ac:dyDescent="0.2">
      <c r="A4671" t="s">
        <v>12</v>
      </c>
      <c r="B4671" s="1">
        <v>44405.359537037039</v>
      </c>
      <c r="C4671" s="1">
        <v>44405.360960648148</v>
      </c>
      <c r="D4671">
        <v>2.04516649246216</v>
      </c>
      <c r="E4671">
        <v>0</v>
      </c>
      <c r="F4671">
        <v>213</v>
      </c>
      <c r="G4671" t="s">
        <v>44</v>
      </c>
      <c r="H4671" t="s">
        <v>33</v>
      </c>
      <c r="I4671">
        <f>tbl_Fact[[#This Row],[Duration]] / 60</f>
        <v>3.4086108207702664E-2</v>
      </c>
      <c r="J4671">
        <f>IF(OR(G4671="Run Time", G4671="CC (Changeover Cleaning)"), I4671, 0)</f>
        <v>0</v>
      </c>
      <c r="K4671">
        <f>IF(G4671&lt;&gt;"PM (Maintenance)", I4671, 0)</f>
        <v>3.4086108207702664E-2</v>
      </c>
      <c r="L4671" s="5">
        <f>MAX(tbl_Fact[[#This Row],[TotalBiscuitsMade]],tbl_Fact[[#This Row],[GoodMadeBiscuits]])</f>
        <v>213</v>
      </c>
      <c r="M4671" s="5">
        <f>IF(tbl_Fact[[#This Row],[Operating_Hours]]&gt;0,tbl_Fact[[#This Row],[Operating_Hours]]*51840,0)</f>
        <v>0</v>
      </c>
    </row>
    <row r="4672" spans="1:13" hidden="1" x14ac:dyDescent="0.2">
      <c r="A4672" t="s">
        <v>5</v>
      </c>
      <c r="B4672" s="1">
        <v>44405.360694444447</v>
      </c>
      <c r="C4672" s="1">
        <v>44405.369988425926</v>
      </c>
      <c r="D4672">
        <v>13.3833332061768</v>
      </c>
      <c r="E4672">
        <v>307188</v>
      </c>
      <c r="F4672">
        <v>56225</v>
      </c>
      <c r="G4672" t="s">
        <v>44</v>
      </c>
      <c r="H4672" t="s">
        <v>3</v>
      </c>
      <c r="I4672">
        <f>tbl_Fact[[#This Row],[Duration]] / 60</f>
        <v>0.22305555343628</v>
      </c>
      <c r="J4672">
        <f>IF(OR(G4672="Run Time", G4672="CC (Changeover Cleaning)"), I4672, 0)</f>
        <v>0</v>
      </c>
      <c r="K4672">
        <f>IF(G4672&lt;&gt;"PM (Maintenance)", I4672, 0)</f>
        <v>0.22305555343628</v>
      </c>
      <c r="L4672" s="5">
        <f>MAX(tbl_Fact[[#This Row],[TotalBiscuitsMade]],tbl_Fact[[#This Row],[GoodMadeBiscuits]])</f>
        <v>307188</v>
      </c>
      <c r="M4672" s="5">
        <f>IF(tbl_Fact[[#This Row],[Operating_Hours]]&gt;0,tbl_Fact[[#This Row],[Operating_Hours]]*51840,0)</f>
        <v>0</v>
      </c>
    </row>
    <row r="4673" spans="1:13" hidden="1" x14ac:dyDescent="0.2">
      <c r="A4673" t="s">
        <v>12</v>
      </c>
      <c r="B4673" s="1">
        <v>44405.360960648148</v>
      </c>
      <c r="C4673" s="1">
        <v>44405.395358796297</v>
      </c>
      <c r="D4673">
        <v>49.544715881347699</v>
      </c>
      <c r="E4673">
        <v>0</v>
      </c>
      <c r="F4673">
        <v>8</v>
      </c>
      <c r="G4673" t="s">
        <v>43</v>
      </c>
      <c r="H4673" t="s">
        <v>34</v>
      </c>
      <c r="I4673">
        <f>tbl_Fact[[#This Row],[Duration]] / 60</f>
        <v>0.82574526468912834</v>
      </c>
      <c r="J4673">
        <f>IF(OR(G4673="Run Time", G4673="CC (Changeover Cleaning)"), I4673, 0)</f>
        <v>0.82574526468912834</v>
      </c>
      <c r="K4673">
        <f>IF(G4673&lt;&gt;"PM (Maintenance)", I4673, 0)</f>
        <v>0.82574526468912834</v>
      </c>
      <c r="L4673" s="5">
        <f>MAX(tbl_Fact[[#This Row],[TotalBiscuitsMade]],tbl_Fact[[#This Row],[GoodMadeBiscuits]])</f>
        <v>8</v>
      </c>
      <c r="M4673" s="5">
        <f>IF(tbl_Fact[[#This Row],[Operating_Hours]]&gt;0,tbl_Fact[[#This Row],[Operating_Hours]]*51840,0)</f>
        <v>42806.634521484411</v>
      </c>
    </row>
    <row r="4674" spans="1:13" hidden="1" x14ac:dyDescent="0.2">
      <c r="A4674" t="s">
        <v>11</v>
      </c>
      <c r="B4674" s="1">
        <v>44405.364525462966</v>
      </c>
      <c r="C4674" s="1">
        <v>44405.364814814813</v>
      </c>
      <c r="D4674">
        <v>0.42503333091735801</v>
      </c>
      <c r="E4674">
        <v>0</v>
      </c>
      <c r="F4674">
        <v>319</v>
      </c>
      <c r="G4674" t="s">
        <v>43</v>
      </c>
      <c r="H4674" t="s">
        <v>3</v>
      </c>
      <c r="I4674">
        <f>tbl_Fact[[#This Row],[Duration]] / 60</f>
        <v>7.0838888486226331E-3</v>
      </c>
      <c r="J4674">
        <f>IF(OR(G4674="Run Time", G4674="CC (Changeover Cleaning)"), I4674, 0)</f>
        <v>7.0838888486226331E-3</v>
      </c>
      <c r="K4674">
        <f>IF(G4674&lt;&gt;"PM (Maintenance)", I4674, 0)</f>
        <v>7.0838888486226331E-3</v>
      </c>
      <c r="L4674" s="5">
        <f>MAX(tbl_Fact[[#This Row],[TotalBiscuitsMade]],tbl_Fact[[#This Row],[GoodMadeBiscuits]])</f>
        <v>319</v>
      </c>
      <c r="M4674" s="5">
        <f>IF(tbl_Fact[[#This Row],[Operating_Hours]]&gt;0,tbl_Fact[[#This Row],[Operating_Hours]]*51840,0)</f>
        <v>367.22879791259732</v>
      </c>
    </row>
    <row r="4675" spans="1:13" hidden="1" x14ac:dyDescent="0.2">
      <c r="A4675" t="s">
        <v>11</v>
      </c>
      <c r="B4675" s="1">
        <v>44405.364814814813</v>
      </c>
      <c r="C4675" s="1">
        <v>44405.981516203705</v>
      </c>
      <c r="D4675">
        <v>888.05670166015602</v>
      </c>
      <c r="E4675">
        <v>0</v>
      </c>
      <c r="F4675">
        <v>465</v>
      </c>
      <c r="G4675" t="s">
        <v>44</v>
      </c>
      <c r="H4675" t="s">
        <v>24</v>
      </c>
      <c r="I4675">
        <f>tbl_Fact[[#This Row],[Duration]] / 60</f>
        <v>14.800945027669266</v>
      </c>
      <c r="J4675">
        <f>IF(OR(G4675="Run Time", G4675="CC (Changeover Cleaning)"), I4675, 0)</f>
        <v>0</v>
      </c>
      <c r="K4675">
        <f>IF(G4675&lt;&gt;"PM (Maintenance)", I4675, 0)</f>
        <v>14.800945027669266</v>
      </c>
      <c r="L4675" s="5">
        <f>MAX(tbl_Fact[[#This Row],[TotalBiscuitsMade]],tbl_Fact[[#This Row],[GoodMadeBiscuits]])</f>
        <v>465</v>
      </c>
      <c r="M4675" s="5">
        <f>IF(tbl_Fact[[#This Row],[Operating_Hours]]&gt;0,tbl_Fact[[#This Row],[Operating_Hours]]*51840,0)</f>
        <v>0</v>
      </c>
    </row>
    <row r="4676" spans="1:13" hidden="1" x14ac:dyDescent="0.2">
      <c r="A4676" t="s">
        <v>14</v>
      </c>
      <c r="B4676" s="1">
        <v>44405.365231481483</v>
      </c>
      <c r="C4676" s="1">
        <v>44405.430601851855</v>
      </c>
      <c r="D4676">
        <v>94.133064270019503</v>
      </c>
      <c r="E4676">
        <v>0</v>
      </c>
      <c r="F4676">
        <v>198</v>
      </c>
      <c r="G4676" t="s">
        <v>43</v>
      </c>
      <c r="H4676" t="s">
        <v>34</v>
      </c>
      <c r="I4676">
        <f>tbl_Fact[[#This Row],[Duration]] / 60</f>
        <v>1.568884404500325</v>
      </c>
      <c r="J4676">
        <f>IF(OR(G4676="Run Time", G4676="CC (Changeover Cleaning)"), I4676, 0)</f>
        <v>1.568884404500325</v>
      </c>
      <c r="K4676">
        <f>IF(G4676&lt;&gt;"PM (Maintenance)", I4676, 0)</f>
        <v>1.568884404500325</v>
      </c>
      <c r="L4676" s="5">
        <f>MAX(tbl_Fact[[#This Row],[TotalBiscuitsMade]],tbl_Fact[[#This Row],[GoodMadeBiscuits]])</f>
        <v>198</v>
      </c>
      <c r="M4676" s="5">
        <f>IF(tbl_Fact[[#This Row],[Operating_Hours]]&gt;0,tbl_Fact[[#This Row],[Operating_Hours]]*51840,0)</f>
        <v>81330.967529296846</v>
      </c>
    </row>
    <row r="4677" spans="1:13" hidden="1" x14ac:dyDescent="0.2">
      <c r="A4677" t="s">
        <v>5</v>
      </c>
      <c r="B4677" s="1">
        <v>44405.369988425926</v>
      </c>
      <c r="C4677" s="1">
        <v>44405.375451388885</v>
      </c>
      <c r="D4677">
        <v>7.8666667938232404</v>
      </c>
      <c r="E4677">
        <v>307111</v>
      </c>
      <c r="F4677">
        <v>56280</v>
      </c>
      <c r="G4677" t="s">
        <v>43</v>
      </c>
      <c r="H4677" t="s">
        <v>3</v>
      </c>
      <c r="I4677">
        <f>tbl_Fact[[#This Row],[Duration]] / 60</f>
        <v>0.13111111323038735</v>
      </c>
      <c r="J4677">
        <f>IF(OR(G4677="Run Time", G4677="CC (Changeover Cleaning)"), I4677, 0)</f>
        <v>0.13111111323038735</v>
      </c>
      <c r="K4677">
        <f>IF(G4677&lt;&gt;"PM (Maintenance)", I4677, 0)</f>
        <v>0.13111111323038735</v>
      </c>
      <c r="L4677" s="5">
        <f>MAX(tbl_Fact[[#This Row],[TotalBiscuitsMade]],tbl_Fact[[#This Row],[GoodMadeBiscuits]])</f>
        <v>307111</v>
      </c>
      <c r="M4677" s="5">
        <f>IF(tbl_Fact[[#This Row],[Operating_Hours]]&gt;0,tbl_Fact[[#This Row],[Operating_Hours]]*51840,0)</f>
        <v>6796.8001098632803</v>
      </c>
    </row>
    <row r="4678" spans="1:13" hidden="1" x14ac:dyDescent="0.2">
      <c r="A4678" t="s">
        <v>5</v>
      </c>
      <c r="B4678" s="1">
        <v>44405.375451388885</v>
      </c>
      <c r="C4678" s="1">
        <v>44405.383125</v>
      </c>
      <c r="D4678">
        <v>11.050000190734901</v>
      </c>
      <c r="E4678">
        <v>314490</v>
      </c>
      <c r="F4678">
        <v>63690</v>
      </c>
      <c r="G4678" t="s">
        <v>44</v>
      </c>
      <c r="H4678" t="s">
        <v>3</v>
      </c>
      <c r="I4678">
        <f>tbl_Fact[[#This Row],[Duration]] / 60</f>
        <v>0.18416666984558167</v>
      </c>
      <c r="J4678">
        <f>IF(OR(G4678="Run Time", G4678="CC (Changeover Cleaning)"), I4678, 0)</f>
        <v>0</v>
      </c>
      <c r="K4678">
        <f>IF(G4678&lt;&gt;"PM (Maintenance)", I4678, 0)</f>
        <v>0.18416666984558167</v>
      </c>
      <c r="L4678" s="5">
        <f>MAX(tbl_Fact[[#This Row],[TotalBiscuitsMade]],tbl_Fact[[#This Row],[GoodMadeBiscuits]])</f>
        <v>314490</v>
      </c>
      <c r="M4678" s="5">
        <f>IF(tbl_Fact[[#This Row],[Operating_Hours]]&gt;0,tbl_Fact[[#This Row],[Operating_Hours]]*51840,0)</f>
        <v>0</v>
      </c>
    </row>
    <row r="4679" spans="1:13" hidden="1" x14ac:dyDescent="0.2">
      <c r="A4679" t="s">
        <v>5</v>
      </c>
      <c r="B4679" s="1">
        <v>44405.383125</v>
      </c>
      <c r="C4679" s="1">
        <v>44405.383472222224</v>
      </c>
      <c r="D4679">
        <v>0.5</v>
      </c>
      <c r="E4679">
        <v>314871</v>
      </c>
      <c r="F4679">
        <v>63480</v>
      </c>
      <c r="G4679" t="s">
        <v>43</v>
      </c>
      <c r="H4679" t="s">
        <v>3</v>
      </c>
      <c r="I4679">
        <f>tbl_Fact[[#This Row],[Duration]] / 60</f>
        <v>8.3333333333333332E-3</v>
      </c>
      <c r="J4679">
        <f>IF(OR(G4679="Run Time", G4679="CC (Changeover Cleaning)"), I4679, 0)</f>
        <v>8.3333333333333332E-3</v>
      </c>
      <c r="K4679">
        <f>IF(G4679&lt;&gt;"PM (Maintenance)", I4679, 0)</f>
        <v>8.3333333333333332E-3</v>
      </c>
      <c r="L4679" s="5">
        <f>MAX(tbl_Fact[[#This Row],[TotalBiscuitsMade]],tbl_Fact[[#This Row],[GoodMadeBiscuits]])</f>
        <v>314871</v>
      </c>
      <c r="M4679" s="5">
        <f>IF(tbl_Fact[[#This Row],[Operating_Hours]]&gt;0,tbl_Fact[[#This Row],[Operating_Hours]]*51840,0)</f>
        <v>432</v>
      </c>
    </row>
    <row r="4680" spans="1:13" hidden="1" x14ac:dyDescent="0.2">
      <c r="A4680" t="s">
        <v>5</v>
      </c>
      <c r="B4680" s="1">
        <v>44405.383472222224</v>
      </c>
      <c r="C4680" s="1">
        <v>44405.394004629627</v>
      </c>
      <c r="D4680">
        <v>15.1666669845581</v>
      </c>
      <c r="E4680">
        <v>325079</v>
      </c>
      <c r="F4680">
        <v>73597</v>
      </c>
      <c r="G4680" t="s">
        <v>44</v>
      </c>
      <c r="H4680" t="s">
        <v>3</v>
      </c>
      <c r="I4680">
        <f>tbl_Fact[[#This Row],[Duration]] / 60</f>
        <v>0.25277778307596832</v>
      </c>
      <c r="J4680">
        <f>IF(OR(G4680="Run Time", G4680="CC (Changeover Cleaning)"), I4680, 0)</f>
        <v>0</v>
      </c>
      <c r="K4680">
        <f>IF(G4680&lt;&gt;"PM (Maintenance)", I4680, 0)</f>
        <v>0.25277778307596832</v>
      </c>
      <c r="L4680" s="5">
        <f>MAX(tbl_Fact[[#This Row],[TotalBiscuitsMade]],tbl_Fact[[#This Row],[GoodMadeBiscuits]])</f>
        <v>325079</v>
      </c>
      <c r="M4680" s="5">
        <f>IF(tbl_Fact[[#This Row],[Operating_Hours]]&gt;0,tbl_Fact[[#This Row],[Operating_Hours]]*51840,0)</f>
        <v>0</v>
      </c>
    </row>
    <row r="4681" spans="1:13" hidden="1" x14ac:dyDescent="0.2">
      <c r="A4681" t="s">
        <v>13</v>
      </c>
      <c r="B4681" s="1">
        <v>44405.390092592592</v>
      </c>
      <c r="C4681" s="1">
        <v>44405.392743055556</v>
      </c>
      <c r="D4681">
        <v>3.8113334178924601</v>
      </c>
      <c r="E4681">
        <v>0</v>
      </c>
      <c r="F4681">
        <v>158</v>
      </c>
      <c r="G4681" t="s">
        <v>43</v>
      </c>
      <c r="H4681" t="s">
        <v>34</v>
      </c>
      <c r="I4681">
        <f>tbl_Fact[[#This Row],[Duration]] / 60</f>
        <v>6.3522223631541003E-2</v>
      </c>
      <c r="J4681">
        <f>IF(OR(G4681="Run Time", G4681="CC (Changeover Cleaning)"), I4681, 0)</f>
        <v>6.3522223631541003E-2</v>
      </c>
      <c r="K4681">
        <f>IF(G4681&lt;&gt;"PM (Maintenance)", I4681, 0)</f>
        <v>6.3522223631541003E-2</v>
      </c>
      <c r="L4681" s="5">
        <f>MAX(tbl_Fact[[#This Row],[TotalBiscuitsMade]],tbl_Fact[[#This Row],[GoodMadeBiscuits]])</f>
        <v>158</v>
      </c>
      <c r="M4681" s="5">
        <f>IF(tbl_Fact[[#This Row],[Operating_Hours]]&gt;0,tbl_Fact[[#This Row],[Operating_Hours]]*51840,0)</f>
        <v>3292.9920730590857</v>
      </c>
    </row>
    <row r="4682" spans="1:13" hidden="1" x14ac:dyDescent="0.2">
      <c r="A4682" t="s">
        <v>5</v>
      </c>
      <c r="B4682" s="1">
        <v>44405.394004629627</v>
      </c>
      <c r="C4682" s="1">
        <v>44405.394375000003</v>
      </c>
      <c r="D4682">
        <v>0.53333336114883401</v>
      </c>
      <c r="E4682">
        <v>325054</v>
      </c>
      <c r="F4682">
        <v>74045</v>
      </c>
      <c r="G4682" t="s">
        <v>43</v>
      </c>
      <c r="H4682" t="s">
        <v>3</v>
      </c>
      <c r="I4682">
        <f>tbl_Fact[[#This Row],[Duration]] / 60</f>
        <v>8.8888893524805661E-3</v>
      </c>
      <c r="J4682">
        <f>IF(OR(G4682="Run Time", G4682="CC (Changeover Cleaning)"), I4682, 0)</f>
        <v>8.8888893524805661E-3</v>
      </c>
      <c r="K4682">
        <f>IF(G4682&lt;&gt;"PM (Maintenance)", I4682, 0)</f>
        <v>8.8888893524805661E-3</v>
      </c>
      <c r="L4682" s="5">
        <f>MAX(tbl_Fact[[#This Row],[TotalBiscuitsMade]],tbl_Fact[[#This Row],[GoodMadeBiscuits]])</f>
        <v>325054</v>
      </c>
      <c r="M4682" s="5">
        <f>IF(tbl_Fact[[#This Row],[Operating_Hours]]&gt;0,tbl_Fact[[#This Row],[Operating_Hours]]*51840,0)</f>
        <v>460.80002403259255</v>
      </c>
    </row>
    <row r="4683" spans="1:13" hidden="1" x14ac:dyDescent="0.2">
      <c r="A4683" t="s">
        <v>5</v>
      </c>
      <c r="B4683" s="1">
        <v>44405.394375000003</v>
      </c>
      <c r="C4683" s="1">
        <v>44405.396481481483</v>
      </c>
      <c r="D4683">
        <v>3.0333333015441899</v>
      </c>
      <c r="E4683">
        <v>325101</v>
      </c>
      <c r="F4683">
        <v>73724</v>
      </c>
      <c r="G4683" t="s">
        <v>43</v>
      </c>
      <c r="H4683" t="s">
        <v>3</v>
      </c>
      <c r="I4683">
        <f>tbl_Fact[[#This Row],[Duration]] / 60</f>
        <v>5.0555555025736498E-2</v>
      </c>
      <c r="J4683">
        <f>IF(OR(G4683="Run Time", G4683="CC (Changeover Cleaning)"), I4683, 0)</f>
        <v>5.0555555025736498E-2</v>
      </c>
      <c r="K4683">
        <f>IF(G4683&lt;&gt;"PM (Maintenance)", I4683, 0)</f>
        <v>5.0555555025736498E-2</v>
      </c>
      <c r="L4683" s="5">
        <f>MAX(tbl_Fact[[#This Row],[TotalBiscuitsMade]],tbl_Fact[[#This Row],[GoodMadeBiscuits]])</f>
        <v>325101</v>
      </c>
      <c r="M4683" s="5">
        <f>IF(tbl_Fact[[#This Row],[Operating_Hours]]&gt;0,tbl_Fact[[#This Row],[Operating_Hours]]*51840,0)</f>
        <v>2620.7999725341801</v>
      </c>
    </row>
    <row r="4684" spans="1:13" hidden="1" x14ac:dyDescent="0.2">
      <c r="A4684" t="s">
        <v>12</v>
      </c>
      <c r="B4684" s="1">
        <v>44405.395358796297</v>
      </c>
      <c r="C4684" s="1">
        <v>44405.421875</v>
      </c>
      <c r="D4684">
        <v>38.172565460205099</v>
      </c>
      <c r="E4684">
        <v>0</v>
      </c>
      <c r="F4684">
        <v>456</v>
      </c>
      <c r="G4684" t="s">
        <v>44</v>
      </c>
      <c r="H4684" t="s">
        <v>34</v>
      </c>
      <c r="I4684">
        <f>tbl_Fact[[#This Row],[Duration]] / 60</f>
        <v>0.63620942433675165</v>
      </c>
      <c r="J4684">
        <f>IF(OR(G4684="Run Time", G4684="CC (Changeover Cleaning)"), I4684, 0)</f>
        <v>0</v>
      </c>
      <c r="K4684">
        <f>IF(G4684&lt;&gt;"PM (Maintenance)", I4684, 0)</f>
        <v>0.63620942433675165</v>
      </c>
      <c r="L4684" s="5">
        <f>MAX(tbl_Fact[[#This Row],[TotalBiscuitsMade]],tbl_Fact[[#This Row],[GoodMadeBiscuits]])</f>
        <v>456</v>
      </c>
      <c r="M4684" s="5">
        <f>IF(tbl_Fact[[#This Row],[Operating_Hours]]&gt;0,tbl_Fact[[#This Row],[Operating_Hours]]*51840,0)</f>
        <v>0</v>
      </c>
    </row>
    <row r="4685" spans="1:13" hidden="1" x14ac:dyDescent="0.2">
      <c r="A4685" t="s">
        <v>5</v>
      </c>
      <c r="B4685" s="1">
        <v>44405.396481481483</v>
      </c>
      <c r="C4685" s="1">
        <v>44405.400104166663</v>
      </c>
      <c r="D4685">
        <v>5.2166666984558097</v>
      </c>
      <c r="E4685">
        <v>328403</v>
      </c>
      <c r="F4685">
        <v>77327</v>
      </c>
      <c r="G4685" t="s">
        <v>44</v>
      </c>
      <c r="H4685" t="s">
        <v>3</v>
      </c>
      <c r="I4685">
        <f>tbl_Fact[[#This Row],[Duration]] / 60</f>
        <v>8.6944444974263499E-2</v>
      </c>
      <c r="J4685">
        <f>IF(OR(G4685="Run Time", G4685="CC (Changeover Cleaning)"), I4685, 0)</f>
        <v>0</v>
      </c>
      <c r="K4685">
        <f>IF(G4685&lt;&gt;"PM (Maintenance)", I4685, 0)</f>
        <v>8.6944444974263499E-2</v>
      </c>
      <c r="L4685" s="5">
        <f>MAX(tbl_Fact[[#This Row],[TotalBiscuitsMade]],tbl_Fact[[#This Row],[GoodMadeBiscuits]])</f>
        <v>328403</v>
      </c>
      <c r="M4685" s="5">
        <f>IF(tbl_Fact[[#This Row],[Operating_Hours]]&gt;0,tbl_Fact[[#This Row],[Operating_Hours]]*51840,0)</f>
        <v>0</v>
      </c>
    </row>
    <row r="4686" spans="1:13" hidden="1" x14ac:dyDescent="0.2">
      <c r="A4686" t="s">
        <v>5</v>
      </c>
      <c r="B4686" s="1">
        <v>44405.400104166663</v>
      </c>
      <c r="C4686" s="1">
        <v>44405.403703703705</v>
      </c>
      <c r="D4686">
        <v>5.1833333969116202</v>
      </c>
      <c r="E4686">
        <v>328560</v>
      </c>
      <c r="F4686">
        <v>77128</v>
      </c>
      <c r="G4686" t="s">
        <v>43</v>
      </c>
      <c r="H4686" t="s">
        <v>3</v>
      </c>
      <c r="I4686">
        <f>tbl_Fact[[#This Row],[Duration]] / 60</f>
        <v>8.6388889948527003E-2</v>
      </c>
      <c r="J4686">
        <f>IF(OR(G4686="Run Time", G4686="CC (Changeover Cleaning)"), I4686, 0)</f>
        <v>8.6388889948527003E-2</v>
      </c>
      <c r="K4686">
        <f>IF(G4686&lt;&gt;"PM (Maintenance)", I4686, 0)</f>
        <v>8.6388889948527003E-2</v>
      </c>
      <c r="L4686" s="5">
        <f>MAX(tbl_Fact[[#This Row],[TotalBiscuitsMade]],tbl_Fact[[#This Row],[GoodMadeBiscuits]])</f>
        <v>328560</v>
      </c>
      <c r="M4686" s="5">
        <f>IF(tbl_Fact[[#This Row],[Operating_Hours]]&gt;0,tbl_Fact[[#This Row],[Operating_Hours]]*51840,0)</f>
        <v>4478.4000549316397</v>
      </c>
    </row>
    <row r="4687" spans="1:13" hidden="1" x14ac:dyDescent="0.2">
      <c r="A4687" t="s">
        <v>5</v>
      </c>
      <c r="B4687" s="1">
        <v>44405.403703703705</v>
      </c>
      <c r="C4687" s="1">
        <v>44405.404988425929</v>
      </c>
      <c r="D4687">
        <v>1.8500000238418599</v>
      </c>
      <c r="E4687">
        <v>329305</v>
      </c>
      <c r="F4687">
        <v>78431</v>
      </c>
      <c r="G4687" t="s">
        <v>44</v>
      </c>
      <c r="H4687" t="s">
        <v>3</v>
      </c>
      <c r="I4687">
        <f>tbl_Fact[[#This Row],[Duration]] / 60</f>
        <v>3.0833333730697667E-2</v>
      </c>
      <c r="J4687">
        <f>IF(OR(G4687="Run Time", G4687="CC (Changeover Cleaning)"), I4687, 0)</f>
        <v>0</v>
      </c>
      <c r="K4687">
        <f>IF(G4687&lt;&gt;"PM (Maintenance)", I4687, 0)</f>
        <v>3.0833333730697667E-2</v>
      </c>
      <c r="L4687" s="5">
        <f>MAX(tbl_Fact[[#This Row],[TotalBiscuitsMade]],tbl_Fact[[#This Row],[GoodMadeBiscuits]])</f>
        <v>329305</v>
      </c>
      <c r="M4687" s="5">
        <f>IF(tbl_Fact[[#This Row],[Operating_Hours]]&gt;0,tbl_Fact[[#This Row],[Operating_Hours]]*51840,0)</f>
        <v>0</v>
      </c>
    </row>
    <row r="4688" spans="1:13" hidden="1" x14ac:dyDescent="0.2">
      <c r="A4688" t="s">
        <v>5</v>
      </c>
      <c r="B4688" s="1">
        <v>44405.404988425929</v>
      </c>
      <c r="C4688" s="1">
        <v>44405.405682870369</v>
      </c>
      <c r="D4688">
        <v>1</v>
      </c>
      <c r="E4688">
        <v>329457</v>
      </c>
      <c r="F4688">
        <v>78526</v>
      </c>
      <c r="G4688" t="s">
        <v>43</v>
      </c>
      <c r="H4688" t="s">
        <v>3</v>
      </c>
      <c r="I4688">
        <f>tbl_Fact[[#This Row],[Duration]] / 60</f>
        <v>1.6666666666666666E-2</v>
      </c>
      <c r="J4688">
        <f>IF(OR(G4688="Run Time", G4688="CC (Changeover Cleaning)"), I4688, 0)</f>
        <v>1.6666666666666666E-2</v>
      </c>
      <c r="K4688">
        <f>IF(G4688&lt;&gt;"PM (Maintenance)", I4688, 0)</f>
        <v>1.6666666666666666E-2</v>
      </c>
      <c r="L4688" s="5">
        <f>MAX(tbl_Fact[[#This Row],[TotalBiscuitsMade]],tbl_Fact[[#This Row],[GoodMadeBiscuits]])</f>
        <v>329457</v>
      </c>
      <c r="M4688" s="5">
        <f>IF(tbl_Fact[[#This Row],[Operating_Hours]]&gt;0,tbl_Fact[[#This Row],[Operating_Hours]]*51840,0)</f>
        <v>864</v>
      </c>
    </row>
    <row r="4689" spans="1:13" hidden="1" x14ac:dyDescent="0.2">
      <c r="A4689" t="s">
        <v>5</v>
      </c>
      <c r="B4689" s="1">
        <v>44405.405682870369</v>
      </c>
      <c r="C4689" s="1">
        <v>44405.408495370371</v>
      </c>
      <c r="D4689">
        <v>4.0500001907348597</v>
      </c>
      <c r="E4689">
        <v>332007</v>
      </c>
      <c r="F4689">
        <v>80862</v>
      </c>
      <c r="G4689" t="s">
        <v>44</v>
      </c>
      <c r="H4689" t="s">
        <v>3</v>
      </c>
      <c r="I4689">
        <f>tbl_Fact[[#This Row],[Duration]] / 60</f>
        <v>6.7500003178914331E-2</v>
      </c>
      <c r="J4689">
        <f>IF(OR(G4689="Run Time", G4689="CC (Changeover Cleaning)"), I4689, 0)</f>
        <v>0</v>
      </c>
      <c r="K4689">
        <f>IF(G4689&lt;&gt;"PM (Maintenance)", I4689, 0)</f>
        <v>6.7500003178914331E-2</v>
      </c>
      <c r="L4689" s="5">
        <f>MAX(tbl_Fact[[#This Row],[TotalBiscuitsMade]],tbl_Fact[[#This Row],[GoodMadeBiscuits]])</f>
        <v>332007</v>
      </c>
      <c r="M4689" s="5">
        <f>IF(tbl_Fact[[#This Row],[Operating_Hours]]&gt;0,tbl_Fact[[#This Row],[Operating_Hours]]*51840,0)</f>
        <v>0</v>
      </c>
    </row>
    <row r="4690" spans="1:13" hidden="1" x14ac:dyDescent="0.2">
      <c r="A4690" t="s">
        <v>5</v>
      </c>
      <c r="B4690" s="1">
        <v>44405.408495370371</v>
      </c>
      <c r="C4690" s="1">
        <v>44405.411863425928</v>
      </c>
      <c r="D4690">
        <v>4.8499999046325701</v>
      </c>
      <c r="E4690">
        <v>332004</v>
      </c>
      <c r="F4690">
        <v>80790</v>
      </c>
      <c r="G4690" t="s">
        <v>43</v>
      </c>
      <c r="H4690" t="s">
        <v>3</v>
      </c>
      <c r="I4690">
        <f>tbl_Fact[[#This Row],[Duration]] / 60</f>
        <v>8.0833331743876163E-2</v>
      </c>
      <c r="J4690">
        <f>IF(OR(G4690="Run Time", G4690="CC (Changeover Cleaning)"), I4690, 0)</f>
        <v>8.0833331743876163E-2</v>
      </c>
      <c r="K4690">
        <f>IF(G4690&lt;&gt;"PM (Maintenance)", I4690, 0)</f>
        <v>8.0833331743876163E-2</v>
      </c>
      <c r="L4690" s="5">
        <f>MAX(tbl_Fact[[#This Row],[TotalBiscuitsMade]],tbl_Fact[[#This Row],[GoodMadeBiscuits]])</f>
        <v>332004</v>
      </c>
      <c r="M4690" s="5">
        <f>IF(tbl_Fact[[#This Row],[Operating_Hours]]&gt;0,tbl_Fact[[#This Row],[Operating_Hours]]*51840,0)</f>
        <v>4190.39991760254</v>
      </c>
    </row>
    <row r="4691" spans="1:13" hidden="1" x14ac:dyDescent="0.2">
      <c r="A4691" t="s">
        <v>5</v>
      </c>
      <c r="B4691" s="1">
        <v>44405.411863425928</v>
      </c>
      <c r="C4691" s="1">
        <v>44405.413275462961</v>
      </c>
      <c r="D4691">
        <v>2.0333333015441899</v>
      </c>
      <c r="E4691">
        <v>333035</v>
      </c>
      <c r="F4691">
        <v>81829</v>
      </c>
      <c r="G4691" t="s">
        <v>44</v>
      </c>
      <c r="H4691" t="s">
        <v>3</v>
      </c>
      <c r="I4691">
        <f>tbl_Fact[[#This Row],[Duration]] / 60</f>
        <v>3.3888888359069828E-2</v>
      </c>
      <c r="J4691">
        <f>IF(OR(G4691="Run Time", G4691="CC (Changeover Cleaning)"), I4691, 0)</f>
        <v>0</v>
      </c>
      <c r="K4691">
        <f>IF(G4691&lt;&gt;"PM (Maintenance)", I4691, 0)</f>
        <v>3.3888888359069828E-2</v>
      </c>
      <c r="L4691" s="5">
        <f>MAX(tbl_Fact[[#This Row],[TotalBiscuitsMade]],tbl_Fact[[#This Row],[GoodMadeBiscuits]])</f>
        <v>333035</v>
      </c>
      <c r="M4691" s="5">
        <f>IF(tbl_Fact[[#This Row],[Operating_Hours]]&gt;0,tbl_Fact[[#This Row],[Operating_Hours]]*51840,0)</f>
        <v>0</v>
      </c>
    </row>
    <row r="4692" spans="1:13" hidden="1" x14ac:dyDescent="0.2">
      <c r="A4692" t="s">
        <v>5</v>
      </c>
      <c r="B4692" s="1">
        <v>44405.413275462961</v>
      </c>
      <c r="C4692" s="1">
        <v>44405.419456018521</v>
      </c>
      <c r="D4692">
        <v>8.8999996185302699</v>
      </c>
      <c r="E4692">
        <v>333286</v>
      </c>
      <c r="F4692">
        <v>82169</v>
      </c>
      <c r="G4692" t="s">
        <v>43</v>
      </c>
      <c r="H4692" t="s">
        <v>3</v>
      </c>
      <c r="I4692">
        <f>tbl_Fact[[#This Row],[Duration]] / 60</f>
        <v>0.1483333269755045</v>
      </c>
      <c r="J4692">
        <f>IF(OR(G4692="Run Time", G4692="CC (Changeover Cleaning)"), I4692, 0)</f>
        <v>0.1483333269755045</v>
      </c>
      <c r="K4692">
        <f>IF(G4692&lt;&gt;"PM (Maintenance)", I4692, 0)</f>
        <v>0.1483333269755045</v>
      </c>
      <c r="L4692" s="5">
        <f>MAX(tbl_Fact[[#This Row],[TotalBiscuitsMade]],tbl_Fact[[#This Row],[GoodMadeBiscuits]])</f>
        <v>333286</v>
      </c>
      <c r="M4692" s="5">
        <f>IF(tbl_Fact[[#This Row],[Operating_Hours]]&gt;0,tbl_Fact[[#This Row],[Operating_Hours]]*51840,0)</f>
        <v>7689.5996704101535</v>
      </c>
    </row>
    <row r="4693" spans="1:13" hidden="1" x14ac:dyDescent="0.2">
      <c r="A4693" t="s">
        <v>5</v>
      </c>
      <c r="B4693" s="1">
        <v>44405.419456018521</v>
      </c>
      <c r="C4693" s="1">
        <v>44405.421388888892</v>
      </c>
      <c r="D4693">
        <v>2.7833333015441899</v>
      </c>
      <c r="E4693">
        <v>335201</v>
      </c>
      <c r="F4693">
        <v>83582</v>
      </c>
      <c r="G4693" t="s">
        <v>44</v>
      </c>
      <c r="H4693" t="s">
        <v>3</v>
      </c>
      <c r="I4693">
        <f>tbl_Fact[[#This Row],[Duration]] / 60</f>
        <v>4.6388888359069833E-2</v>
      </c>
      <c r="J4693">
        <f>IF(OR(G4693="Run Time", G4693="CC (Changeover Cleaning)"), I4693, 0)</f>
        <v>0</v>
      </c>
      <c r="K4693">
        <f>IF(G4693&lt;&gt;"PM (Maintenance)", I4693, 0)</f>
        <v>4.6388888359069833E-2</v>
      </c>
      <c r="L4693" s="5">
        <f>MAX(tbl_Fact[[#This Row],[TotalBiscuitsMade]],tbl_Fact[[#This Row],[GoodMadeBiscuits]])</f>
        <v>335201</v>
      </c>
      <c r="M4693" s="5">
        <f>IF(tbl_Fact[[#This Row],[Operating_Hours]]&gt;0,tbl_Fact[[#This Row],[Operating_Hours]]*51840,0)</f>
        <v>0</v>
      </c>
    </row>
    <row r="4694" spans="1:13" hidden="1" x14ac:dyDescent="0.2">
      <c r="A4694" t="s">
        <v>5</v>
      </c>
      <c r="B4694" s="1">
        <v>44405.421388888892</v>
      </c>
      <c r="C4694" s="1">
        <v>44405.430243055554</v>
      </c>
      <c r="D4694">
        <v>12.75</v>
      </c>
      <c r="E4694">
        <v>335120</v>
      </c>
      <c r="F4694">
        <v>83820</v>
      </c>
      <c r="G4694" t="s">
        <v>43</v>
      </c>
      <c r="H4694" t="s">
        <v>3</v>
      </c>
      <c r="I4694">
        <f>tbl_Fact[[#This Row],[Duration]] / 60</f>
        <v>0.21249999999999999</v>
      </c>
      <c r="J4694">
        <f>IF(OR(G4694="Run Time", G4694="CC (Changeover Cleaning)"), I4694, 0)</f>
        <v>0.21249999999999999</v>
      </c>
      <c r="K4694">
        <f>IF(G4694&lt;&gt;"PM (Maintenance)", I4694, 0)</f>
        <v>0.21249999999999999</v>
      </c>
      <c r="L4694" s="5">
        <f>MAX(tbl_Fact[[#This Row],[TotalBiscuitsMade]],tbl_Fact[[#This Row],[GoodMadeBiscuits]])</f>
        <v>335120</v>
      </c>
      <c r="M4694" s="5">
        <f>IF(tbl_Fact[[#This Row],[Operating_Hours]]&gt;0,tbl_Fact[[#This Row],[Operating_Hours]]*51840,0)</f>
        <v>11016</v>
      </c>
    </row>
    <row r="4695" spans="1:13" hidden="1" x14ac:dyDescent="0.2">
      <c r="A4695" t="s">
        <v>12</v>
      </c>
      <c r="B4695" s="1">
        <v>44405.421875</v>
      </c>
      <c r="C4695" s="1">
        <v>44405.421886574077</v>
      </c>
      <c r="D4695">
        <v>2.0549999549984901E-2</v>
      </c>
      <c r="E4695">
        <v>0</v>
      </c>
      <c r="F4695">
        <v>366</v>
      </c>
      <c r="G4695" t="s">
        <v>44</v>
      </c>
      <c r="H4695" t="s">
        <v>34</v>
      </c>
      <c r="I4695">
        <f>tbl_Fact[[#This Row],[Duration]] / 60</f>
        <v>3.4249999249974836E-4</v>
      </c>
      <c r="J4695">
        <f>IF(OR(G4695="Run Time", G4695="CC (Changeover Cleaning)"), I4695, 0)</f>
        <v>0</v>
      </c>
      <c r="K4695">
        <f>IF(G4695&lt;&gt;"PM (Maintenance)", I4695, 0)</f>
        <v>3.4249999249974836E-4</v>
      </c>
      <c r="L4695" s="5">
        <f>MAX(tbl_Fact[[#This Row],[TotalBiscuitsMade]],tbl_Fact[[#This Row],[GoodMadeBiscuits]])</f>
        <v>366</v>
      </c>
      <c r="M4695" s="5">
        <f>IF(tbl_Fact[[#This Row],[Operating_Hours]]&gt;0,tbl_Fact[[#This Row],[Operating_Hours]]*51840,0)</f>
        <v>0</v>
      </c>
    </row>
    <row r="4696" spans="1:13" hidden="1" x14ac:dyDescent="0.2">
      <c r="A4696" t="s">
        <v>12</v>
      </c>
      <c r="B4696" s="1">
        <v>44405.421886574077</v>
      </c>
      <c r="C4696" s="1">
        <v>44405.421909722223</v>
      </c>
      <c r="D4696">
        <v>3.4666601568460499E-2</v>
      </c>
      <c r="E4696">
        <v>0</v>
      </c>
      <c r="F4696">
        <v>147</v>
      </c>
      <c r="G4696" t="s">
        <v>43</v>
      </c>
      <c r="H4696" t="s">
        <v>34</v>
      </c>
      <c r="I4696">
        <f>tbl_Fact[[#This Row],[Duration]] / 60</f>
        <v>5.7777669280767495E-4</v>
      </c>
      <c r="J4696">
        <f>IF(OR(G4696="Run Time", G4696="CC (Changeover Cleaning)"), I4696, 0)</f>
        <v>5.7777669280767495E-4</v>
      </c>
      <c r="K4696">
        <f>IF(G4696&lt;&gt;"PM (Maintenance)", I4696, 0)</f>
        <v>5.7777669280767495E-4</v>
      </c>
      <c r="L4696" s="5">
        <f>MAX(tbl_Fact[[#This Row],[TotalBiscuitsMade]],tbl_Fact[[#This Row],[GoodMadeBiscuits]])</f>
        <v>147</v>
      </c>
      <c r="M4696" s="5">
        <f>IF(tbl_Fact[[#This Row],[Operating_Hours]]&gt;0,tbl_Fact[[#This Row],[Operating_Hours]]*51840,0)</f>
        <v>29.95194375514987</v>
      </c>
    </row>
    <row r="4697" spans="1:13" hidden="1" x14ac:dyDescent="0.2">
      <c r="A4697" t="s">
        <v>12</v>
      </c>
      <c r="B4697" s="1">
        <v>44405.421909722223</v>
      </c>
      <c r="C4697" s="1">
        <v>44405.4219212963</v>
      </c>
      <c r="D4697">
        <v>1.9283300265669798E-2</v>
      </c>
      <c r="E4697">
        <v>0</v>
      </c>
      <c r="F4697">
        <v>285</v>
      </c>
      <c r="G4697" t="s">
        <v>44</v>
      </c>
      <c r="H4697" t="s">
        <v>34</v>
      </c>
      <c r="I4697">
        <f>tbl_Fact[[#This Row],[Duration]] / 60</f>
        <v>3.2138833776116331E-4</v>
      </c>
      <c r="J4697">
        <f>IF(OR(G4697="Run Time", G4697="CC (Changeover Cleaning)"), I4697, 0)</f>
        <v>0</v>
      </c>
      <c r="K4697">
        <f>IF(G4697&lt;&gt;"PM (Maintenance)", I4697, 0)</f>
        <v>3.2138833776116331E-4</v>
      </c>
      <c r="L4697" s="5">
        <f>MAX(tbl_Fact[[#This Row],[TotalBiscuitsMade]],tbl_Fact[[#This Row],[GoodMadeBiscuits]])</f>
        <v>285</v>
      </c>
      <c r="M4697" s="5">
        <f>IF(tbl_Fact[[#This Row],[Operating_Hours]]&gt;0,tbl_Fact[[#This Row],[Operating_Hours]]*51840,0)</f>
        <v>0</v>
      </c>
    </row>
    <row r="4698" spans="1:13" hidden="1" x14ac:dyDescent="0.2">
      <c r="A4698" t="s">
        <v>12</v>
      </c>
      <c r="B4698" s="1">
        <v>44405.4219212963</v>
      </c>
      <c r="C4698" s="1">
        <v>44405.421944444446</v>
      </c>
      <c r="D4698">
        <v>3.5433299839496599E-2</v>
      </c>
      <c r="E4698">
        <v>0</v>
      </c>
      <c r="F4698">
        <v>387</v>
      </c>
      <c r="G4698" t="s">
        <v>43</v>
      </c>
      <c r="H4698" t="s">
        <v>34</v>
      </c>
      <c r="I4698">
        <f>tbl_Fact[[#This Row],[Duration]] / 60</f>
        <v>5.905549973249433E-4</v>
      </c>
      <c r="J4698">
        <f>IF(OR(G4698="Run Time", G4698="CC (Changeover Cleaning)"), I4698, 0)</f>
        <v>5.905549973249433E-4</v>
      </c>
      <c r="K4698">
        <f>IF(G4698&lt;&gt;"PM (Maintenance)", I4698, 0)</f>
        <v>5.905549973249433E-4</v>
      </c>
      <c r="L4698" s="5">
        <f>MAX(tbl_Fact[[#This Row],[TotalBiscuitsMade]],tbl_Fact[[#This Row],[GoodMadeBiscuits]])</f>
        <v>387</v>
      </c>
      <c r="M4698" s="5">
        <f>IF(tbl_Fact[[#This Row],[Operating_Hours]]&gt;0,tbl_Fact[[#This Row],[Operating_Hours]]*51840,0)</f>
        <v>30.614371061325063</v>
      </c>
    </row>
    <row r="4699" spans="1:13" hidden="1" x14ac:dyDescent="0.2">
      <c r="A4699" t="s">
        <v>12</v>
      </c>
      <c r="B4699" s="1">
        <v>44405.421944444446</v>
      </c>
      <c r="C4699" s="1">
        <v>44405.421967592592</v>
      </c>
      <c r="D4699">
        <v>2.0566599443554899E-2</v>
      </c>
      <c r="E4699">
        <v>0</v>
      </c>
      <c r="F4699">
        <v>321</v>
      </c>
      <c r="G4699" t="s">
        <v>44</v>
      </c>
      <c r="H4699" t="s">
        <v>34</v>
      </c>
      <c r="I4699">
        <f>tbl_Fact[[#This Row],[Duration]] / 60</f>
        <v>3.4277665739258165E-4</v>
      </c>
      <c r="J4699">
        <f>IF(OR(G4699="Run Time", G4699="CC (Changeover Cleaning)"), I4699, 0)</f>
        <v>0</v>
      </c>
      <c r="K4699">
        <f>IF(G4699&lt;&gt;"PM (Maintenance)", I4699, 0)</f>
        <v>3.4277665739258165E-4</v>
      </c>
      <c r="L4699" s="5">
        <f>MAX(tbl_Fact[[#This Row],[TotalBiscuitsMade]],tbl_Fact[[#This Row],[GoodMadeBiscuits]])</f>
        <v>321</v>
      </c>
      <c r="M4699" s="5">
        <f>IF(tbl_Fact[[#This Row],[Operating_Hours]]&gt;0,tbl_Fact[[#This Row],[Operating_Hours]]*51840,0)</f>
        <v>0</v>
      </c>
    </row>
    <row r="4700" spans="1:13" hidden="1" x14ac:dyDescent="0.2">
      <c r="A4700" t="s">
        <v>12</v>
      </c>
      <c r="B4700" s="1">
        <v>44405.421967592592</v>
      </c>
      <c r="C4700" s="1">
        <v>44405.421990740739</v>
      </c>
      <c r="D4700">
        <v>3.4600000828504597E-2</v>
      </c>
      <c r="E4700">
        <v>0</v>
      </c>
      <c r="F4700">
        <v>414</v>
      </c>
      <c r="G4700" t="s">
        <v>43</v>
      </c>
      <c r="H4700" t="s">
        <v>34</v>
      </c>
      <c r="I4700">
        <f>tbl_Fact[[#This Row],[Duration]] / 60</f>
        <v>5.7666668047507666E-4</v>
      </c>
      <c r="J4700">
        <f>IF(OR(G4700="Run Time", G4700="CC (Changeover Cleaning)"), I4700, 0)</f>
        <v>5.7666668047507666E-4</v>
      </c>
      <c r="K4700">
        <f>IF(G4700&lt;&gt;"PM (Maintenance)", I4700, 0)</f>
        <v>5.7666668047507666E-4</v>
      </c>
      <c r="L4700" s="5">
        <f>MAX(tbl_Fact[[#This Row],[TotalBiscuitsMade]],tbl_Fact[[#This Row],[GoodMadeBiscuits]])</f>
        <v>414</v>
      </c>
      <c r="M4700" s="5">
        <f>IF(tbl_Fact[[#This Row],[Operating_Hours]]&gt;0,tbl_Fact[[#This Row],[Operating_Hours]]*51840,0)</f>
        <v>29.894400715827974</v>
      </c>
    </row>
    <row r="4701" spans="1:13" hidden="1" x14ac:dyDescent="0.2">
      <c r="A4701" t="s">
        <v>12</v>
      </c>
      <c r="B4701" s="1">
        <v>44405.421990740739</v>
      </c>
      <c r="C4701" s="1">
        <v>44405.422002314815</v>
      </c>
      <c r="D4701">
        <v>1.9833300262689601E-2</v>
      </c>
      <c r="E4701">
        <v>0</v>
      </c>
      <c r="F4701">
        <v>422</v>
      </c>
      <c r="G4701" t="s">
        <v>44</v>
      </c>
      <c r="H4701" t="s">
        <v>34</v>
      </c>
      <c r="I4701">
        <f>tbl_Fact[[#This Row],[Duration]] / 60</f>
        <v>3.3055500437816001E-4</v>
      </c>
      <c r="J4701">
        <f>IF(OR(G4701="Run Time", G4701="CC (Changeover Cleaning)"), I4701, 0)</f>
        <v>0</v>
      </c>
      <c r="K4701">
        <f>IF(G4701&lt;&gt;"PM (Maintenance)", I4701, 0)</f>
        <v>3.3055500437816001E-4</v>
      </c>
      <c r="L4701" s="5">
        <f>MAX(tbl_Fact[[#This Row],[TotalBiscuitsMade]],tbl_Fact[[#This Row],[GoodMadeBiscuits]])</f>
        <v>422</v>
      </c>
      <c r="M4701" s="5">
        <f>IF(tbl_Fact[[#This Row],[Operating_Hours]]&gt;0,tbl_Fact[[#This Row],[Operating_Hours]]*51840,0)</f>
        <v>0</v>
      </c>
    </row>
    <row r="4702" spans="1:13" hidden="1" x14ac:dyDescent="0.2">
      <c r="A4702" t="s">
        <v>12</v>
      </c>
      <c r="B4702" s="1">
        <v>44405.422002314815</v>
      </c>
      <c r="C4702" s="1">
        <v>44405.422025462962</v>
      </c>
      <c r="D4702">
        <v>3.64499986171722E-2</v>
      </c>
      <c r="E4702">
        <v>0</v>
      </c>
      <c r="F4702">
        <v>123</v>
      </c>
      <c r="G4702" t="s">
        <v>43</v>
      </c>
      <c r="H4702" t="s">
        <v>34</v>
      </c>
      <c r="I4702">
        <f>tbl_Fact[[#This Row],[Duration]] / 60</f>
        <v>6.0749997695287001E-4</v>
      </c>
      <c r="J4702">
        <f>IF(OR(G4702="Run Time", G4702="CC (Changeover Cleaning)"), I4702, 0)</f>
        <v>6.0749997695287001E-4</v>
      </c>
      <c r="K4702">
        <f>IF(G4702&lt;&gt;"PM (Maintenance)", I4702, 0)</f>
        <v>6.0749997695287001E-4</v>
      </c>
      <c r="L4702" s="5">
        <f>MAX(tbl_Fact[[#This Row],[TotalBiscuitsMade]],tbl_Fact[[#This Row],[GoodMadeBiscuits]])</f>
        <v>123</v>
      </c>
      <c r="M4702" s="5">
        <f>IF(tbl_Fact[[#This Row],[Operating_Hours]]&gt;0,tbl_Fact[[#This Row],[Operating_Hours]]*51840,0)</f>
        <v>31.492798805236781</v>
      </c>
    </row>
    <row r="4703" spans="1:13" hidden="1" x14ac:dyDescent="0.2">
      <c r="A4703" t="s">
        <v>12</v>
      </c>
      <c r="B4703" s="1">
        <v>44405.422025462962</v>
      </c>
      <c r="C4703" s="1">
        <v>44405.422037037039</v>
      </c>
      <c r="D4703">
        <v>1.87832992523909E-2</v>
      </c>
      <c r="E4703">
        <v>0</v>
      </c>
      <c r="F4703">
        <v>285</v>
      </c>
      <c r="G4703" t="s">
        <v>44</v>
      </c>
      <c r="H4703" t="s">
        <v>34</v>
      </c>
      <c r="I4703">
        <f>tbl_Fact[[#This Row],[Duration]] / 60</f>
        <v>3.1305498753984835E-4</v>
      </c>
      <c r="J4703">
        <f>IF(OR(G4703="Run Time", G4703="CC (Changeover Cleaning)"), I4703, 0)</f>
        <v>0</v>
      </c>
      <c r="K4703">
        <f>IF(G4703&lt;&gt;"PM (Maintenance)", I4703, 0)</f>
        <v>3.1305498753984835E-4</v>
      </c>
      <c r="L4703" s="5">
        <f>MAX(tbl_Fact[[#This Row],[TotalBiscuitsMade]],tbl_Fact[[#This Row],[GoodMadeBiscuits]])</f>
        <v>285</v>
      </c>
      <c r="M4703" s="5">
        <f>IF(tbl_Fact[[#This Row],[Operating_Hours]]&gt;0,tbl_Fact[[#This Row],[Operating_Hours]]*51840,0)</f>
        <v>0</v>
      </c>
    </row>
    <row r="4704" spans="1:13" hidden="1" x14ac:dyDescent="0.2">
      <c r="A4704" t="s">
        <v>12</v>
      </c>
      <c r="B4704" s="1">
        <v>44405.422037037039</v>
      </c>
      <c r="C4704" s="1">
        <v>44405.422037037039</v>
      </c>
      <c r="D4704">
        <v>4.9332999624311898E-3</v>
      </c>
      <c r="E4704">
        <v>0</v>
      </c>
      <c r="F4704">
        <v>413</v>
      </c>
      <c r="G4704">
        <v>0</v>
      </c>
      <c r="H4704" t="s">
        <v>34</v>
      </c>
      <c r="I4704">
        <f>tbl_Fact[[#This Row],[Duration]] / 60</f>
        <v>8.2221666040519826E-5</v>
      </c>
      <c r="J4704">
        <f>IF(OR(G4704="Run Time", G4704="CC (Changeover Cleaning)"), I4704, 0)</f>
        <v>0</v>
      </c>
      <c r="K4704">
        <f>IF(G4704&lt;&gt;"PM (Maintenance)", I4704, 0)</f>
        <v>8.2221666040519826E-5</v>
      </c>
      <c r="L4704" s="5">
        <f>MAX(tbl_Fact[[#This Row],[TotalBiscuitsMade]],tbl_Fact[[#This Row],[GoodMadeBiscuits]])</f>
        <v>413</v>
      </c>
      <c r="M4704" s="5">
        <f>IF(tbl_Fact[[#This Row],[Operating_Hours]]&gt;0,tbl_Fact[[#This Row],[Operating_Hours]]*51840,0)</f>
        <v>0</v>
      </c>
    </row>
    <row r="4705" spans="1:13" hidden="1" x14ac:dyDescent="0.2">
      <c r="A4705" t="s">
        <v>12</v>
      </c>
      <c r="B4705" s="1">
        <v>44405.422037037039</v>
      </c>
      <c r="C4705" s="1">
        <v>44405.422256944446</v>
      </c>
      <c r="D4705">
        <v>0.31490001082420299</v>
      </c>
      <c r="E4705">
        <v>0</v>
      </c>
      <c r="F4705">
        <v>371</v>
      </c>
      <c r="G4705" t="s">
        <v>43</v>
      </c>
      <c r="H4705" t="s">
        <v>34</v>
      </c>
      <c r="I4705">
        <f>tbl_Fact[[#This Row],[Duration]] / 60</f>
        <v>5.2483335137367164E-3</v>
      </c>
      <c r="J4705">
        <f>IF(OR(G4705="Run Time", G4705="CC (Changeover Cleaning)"), I4705, 0)</f>
        <v>5.2483335137367164E-3</v>
      </c>
      <c r="K4705">
        <f>IF(G4705&lt;&gt;"PM (Maintenance)", I4705, 0)</f>
        <v>5.2483335137367164E-3</v>
      </c>
      <c r="L4705" s="5">
        <f>MAX(tbl_Fact[[#This Row],[TotalBiscuitsMade]],tbl_Fact[[#This Row],[GoodMadeBiscuits]])</f>
        <v>371</v>
      </c>
      <c r="M4705" s="5">
        <f>IF(tbl_Fact[[#This Row],[Operating_Hours]]&gt;0,tbl_Fact[[#This Row],[Operating_Hours]]*51840,0)</f>
        <v>272.07360935211136</v>
      </c>
    </row>
    <row r="4706" spans="1:13" hidden="1" x14ac:dyDescent="0.2">
      <c r="A4706" t="s">
        <v>12</v>
      </c>
      <c r="B4706" s="1">
        <v>44405.422256944446</v>
      </c>
      <c r="C4706" s="1">
        <v>44405.422280092593</v>
      </c>
      <c r="D4706">
        <v>2.3716600611805898E-2</v>
      </c>
      <c r="E4706">
        <v>0</v>
      </c>
      <c r="F4706">
        <v>475</v>
      </c>
      <c r="G4706" t="s">
        <v>44</v>
      </c>
      <c r="H4706" t="s">
        <v>34</v>
      </c>
      <c r="I4706">
        <f>tbl_Fact[[#This Row],[Duration]] / 60</f>
        <v>3.9527667686343164E-4</v>
      </c>
      <c r="J4706">
        <f>IF(OR(G4706="Run Time", G4706="CC (Changeover Cleaning)"), I4706, 0)</f>
        <v>0</v>
      </c>
      <c r="K4706">
        <f>IF(G4706&lt;&gt;"PM (Maintenance)", I4706, 0)</f>
        <v>3.9527667686343164E-4</v>
      </c>
      <c r="L4706" s="5">
        <f>MAX(tbl_Fact[[#This Row],[TotalBiscuitsMade]],tbl_Fact[[#This Row],[GoodMadeBiscuits]])</f>
        <v>475</v>
      </c>
      <c r="M4706" s="5">
        <f>IF(tbl_Fact[[#This Row],[Operating_Hours]]&gt;0,tbl_Fact[[#This Row],[Operating_Hours]]*51840,0)</f>
        <v>0</v>
      </c>
    </row>
    <row r="4707" spans="1:13" hidden="1" x14ac:dyDescent="0.2">
      <c r="A4707" t="s">
        <v>12</v>
      </c>
      <c r="B4707" s="1">
        <v>44405.422280092593</v>
      </c>
      <c r="C4707" s="1">
        <v>44405.422303240739</v>
      </c>
      <c r="D4707">
        <v>3.1716600060463E-2</v>
      </c>
      <c r="E4707">
        <v>0</v>
      </c>
      <c r="F4707">
        <v>88</v>
      </c>
      <c r="G4707" t="s">
        <v>43</v>
      </c>
      <c r="H4707" t="s">
        <v>34</v>
      </c>
      <c r="I4707">
        <f>tbl_Fact[[#This Row],[Duration]] / 60</f>
        <v>5.2861000100771669E-4</v>
      </c>
      <c r="J4707">
        <f>IF(OR(G4707="Run Time", G4707="CC (Changeover Cleaning)"), I4707, 0)</f>
        <v>5.2861000100771669E-4</v>
      </c>
      <c r="K4707">
        <f>IF(G4707&lt;&gt;"PM (Maintenance)", I4707, 0)</f>
        <v>5.2861000100771669E-4</v>
      </c>
      <c r="L4707" s="5">
        <f>MAX(tbl_Fact[[#This Row],[TotalBiscuitsMade]],tbl_Fact[[#This Row],[GoodMadeBiscuits]])</f>
        <v>88</v>
      </c>
      <c r="M4707" s="5">
        <f>IF(tbl_Fact[[#This Row],[Operating_Hours]]&gt;0,tbl_Fact[[#This Row],[Operating_Hours]]*51840,0)</f>
        <v>27.403142452240033</v>
      </c>
    </row>
    <row r="4708" spans="1:13" hidden="1" x14ac:dyDescent="0.2">
      <c r="A4708" t="s">
        <v>12</v>
      </c>
      <c r="B4708" s="1">
        <v>44405.422303240739</v>
      </c>
      <c r="C4708" s="1">
        <v>44405.422314814816</v>
      </c>
      <c r="D4708">
        <v>1.9566599279642102E-2</v>
      </c>
      <c r="E4708">
        <v>0</v>
      </c>
      <c r="F4708">
        <v>252</v>
      </c>
      <c r="G4708" t="s">
        <v>44</v>
      </c>
      <c r="H4708" t="s">
        <v>34</v>
      </c>
      <c r="I4708">
        <f>tbl_Fact[[#This Row],[Duration]] / 60</f>
        <v>3.2610998799403505E-4</v>
      </c>
      <c r="J4708">
        <f>IF(OR(G4708="Run Time", G4708="CC (Changeover Cleaning)"), I4708, 0)</f>
        <v>0</v>
      </c>
      <c r="K4708">
        <f>IF(G4708&lt;&gt;"PM (Maintenance)", I4708, 0)</f>
        <v>3.2610998799403505E-4</v>
      </c>
      <c r="L4708" s="5">
        <f>MAX(tbl_Fact[[#This Row],[TotalBiscuitsMade]],tbl_Fact[[#This Row],[GoodMadeBiscuits]])</f>
        <v>252</v>
      </c>
      <c r="M4708" s="5">
        <f>IF(tbl_Fact[[#This Row],[Operating_Hours]]&gt;0,tbl_Fact[[#This Row],[Operating_Hours]]*51840,0)</f>
        <v>0</v>
      </c>
    </row>
    <row r="4709" spans="1:13" hidden="1" x14ac:dyDescent="0.2">
      <c r="A4709" t="s">
        <v>12</v>
      </c>
      <c r="B4709" s="1">
        <v>44405.422314814816</v>
      </c>
      <c r="C4709" s="1">
        <v>44405.423356481479</v>
      </c>
      <c r="D4709">
        <v>1.5104333162307699</v>
      </c>
      <c r="E4709">
        <v>0</v>
      </c>
      <c r="F4709">
        <v>341</v>
      </c>
      <c r="G4709" t="s">
        <v>43</v>
      </c>
      <c r="H4709" t="s">
        <v>34</v>
      </c>
      <c r="I4709">
        <f>tbl_Fact[[#This Row],[Duration]] / 60</f>
        <v>2.5173888603846166E-2</v>
      </c>
      <c r="J4709">
        <f>IF(OR(G4709="Run Time", G4709="CC (Changeover Cleaning)"), I4709, 0)</f>
        <v>2.5173888603846166E-2</v>
      </c>
      <c r="K4709">
        <f>IF(G4709&lt;&gt;"PM (Maintenance)", I4709, 0)</f>
        <v>2.5173888603846166E-2</v>
      </c>
      <c r="L4709" s="5">
        <f>MAX(tbl_Fact[[#This Row],[TotalBiscuitsMade]],tbl_Fact[[#This Row],[GoodMadeBiscuits]])</f>
        <v>341</v>
      </c>
      <c r="M4709" s="5">
        <f>IF(tbl_Fact[[#This Row],[Operating_Hours]]&gt;0,tbl_Fact[[#This Row],[Operating_Hours]]*51840,0)</f>
        <v>1305.0143852233853</v>
      </c>
    </row>
    <row r="4710" spans="1:13" hidden="1" x14ac:dyDescent="0.2">
      <c r="A4710" t="s">
        <v>12</v>
      </c>
      <c r="B4710" s="1">
        <v>44405.423356481479</v>
      </c>
      <c r="C4710" s="1">
        <v>44405.423379629632</v>
      </c>
      <c r="D4710">
        <v>1.97832994163036E-2</v>
      </c>
      <c r="E4710">
        <v>0</v>
      </c>
      <c r="F4710">
        <v>319</v>
      </c>
      <c r="G4710" t="s">
        <v>44</v>
      </c>
      <c r="H4710" t="s">
        <v>34</v>
      </c>
      <c r="I4710">
        <f>tbl_Fact[[#This Row],[Duration]] / 60</f>
        <v>3.2972165693839333E-4</v>
      </c>
      <c r="J4710">
        <f>IF(OR(G4710="Run Time", G4710="CC (Changeover Cleaning)"), I4710, 0)</f>
        <v>0</v>
      </c>
      <c r="K4710">
        <f>IF(G4710&lt;&gt;"PM (Maintenance)", I4710, 0)</f>
        <v>3.2972165693839333E-4</v>
      </c>
      <c r="L4710" s="5">
        <f>MAX(tbl_Fact[[#This Row],[TotalBiscuitsMade]],tbl_Fact[[#This Row],[GoodMadeBiscuits]])</f>
        <v>319</v>
      </c>
      <c r="M4710" s="5">
        <f>IF(tbl_Fact[[#This Row],[Operating_Hours]]&gt;0,tbl_Fact[[#This Row],[Operating_Hours]]*51840,0)</f>
        <v>0</v>
      </c>
    </row>
    <row r="4711" spans="1:13" hidden="1" x14ac:dyDescent="0.2">
      <c r="A4711" t="s">
        <v>12</v>
      </c>
      <c r="B4711" s="1">
        <v>44405.423379629632</v>
      </c>
      <c r="C4711" s="1">
        <v>44405.423437500001</v>
      </c>
      <c r="D4711">
        <v>9.0383298695087405E-2</v>
      </c>
      <c r="E4711">
        <v>0</v>
      </c>
      <c r="F4711">
        <v>378</v>
      </c>
      <c r="G4711" t="s">
        <v>43</v>
      </c>
      <c r="H4711" t="s">
        <v>34</v>
      </c>
      <c r="I4711">
        <f>tbl_Fact[[#This Row],[Duration]] / 60</f>
        <v>1.5063883115847901E-3</v>
      </c>
      <c r="J4711">
        <f>IF(OR(G4711="Run Time", G4711="CC (Changeover Cleaning)"), I4711, 0)</f>
        <v>1.5063883115847901E-3</v>
      </c>
      <c r="K4711">
        <f>IF(G4711&lt;&gt;"PM (Maintenance)", I4711, 0)</f>
        <v>1.5063883115847901E-3</v>
      </c>
      <c r="L4711" s="5">
        <f>MAX(tbl_Fact[[#This Row],[TotalBiscuitsMade]],tbl_Fact[[#This Row],[GoodMadeBiscuits]])</f>
        <v>378</v>
      </c>
      <c r="M4711" s="5">
        <f>IF(tbl_Fact[[#This Row],[Operating_Hours]]&gt;0,tbl_Fact[[#This Row],[Operating_Hours]]*51840,0)</f>
        <v>78.091170072555514</v>
      </c>
    </row>
    <row r="4712" spans="1:13" hidden="1" x14ac:dyDescent="0.2">
      <c r="A4712" t="s">
        <v>12</v>
      </c>
      <c r="B4712" s="1">
        <v>44405.423437500001</v>
      </c>
      <c r="C4712" s="1">
        <v>44405.423449074071</v>
      </c>
      <c r="D4712">
        <v>1.9566599279642102E-2</v>
      </c>
      <c r="E4712">
        <v>0</v>
      </c>
      <c r="F4712">
        <v>98</v>
      </c>
      <c r="G4712" t="s">
        <v>44</v>
      </c>
      <c r="H4712" t="s">
        <v>34</v>
      </c>
      <c r="I4712">
        <f>tbl_Fact[[#This Row],[Duration]] / 60</f>
        <v>3.2610998799403505E-4</v>
      </c>
      <c r="J4712">
        <f>IF(OR(G4712="Run Time", G4712="CC (Changeover Cleaning)"), I4712, 0)</f>
        <v>0</v>
      </c>
      <c r="K4712">
        <f>IF(G4712&lt;&gt;"PM (Maintenance)", I4712, 0)</f>
        <v>3.2610998799403505E-4</v>
      </c>
      <c r="L4712" s="5">
        <f>MAX(tbl_Fact[[#This Row],[TotalBiscuitsMade]],tbl_Fact[[#This Row],[GoodMadeBiscuits]])</f>
        <v>98</v>
      </c>
      <c r="M4712" s="5">
        <f>IF(tbl_Fact[[#This Row],[Operating_Hours]]&gt;0,tbl_Fact[[#This Row],[Operating_Hours]]*51840,0)</f>
        <v>0</v>
      </c>
    </row>
    <row r="4713" spans="1:13" hidden="1" x14ac:dyDescent="0.2">
      <c r="A4713" t="s">
        <v>12</v>
      </c>
      <c r="B4713" s="1">
        <v>44405.423449074071</v>
      </c>
      <c r="C4713" s="1">
        <v>44405.423483796294</v>
      </c>
      <c r="D4713">
        <v>3.9833299815654803E-2</v>
      </c>
      <c r="E4713">
        <v>0</v>
      </c>
      <c r="F4713">
        <v>145</v>
      </c>
      <c r="G4713" t="s">
        <v>43</v>
      </c>
      <c r="H4713" t="s">
        <v>34</v>
      </c>
      <c r="I4713">
        <f>tbl_Fact[[#This Row],[Duration]] / 60</f>
        <v>6.6388833026091341E-4</v>
      </c>
      <c r="J4713">
        <f>IF(OR(G4713="Run Time", G4713="CC (Changeover Cleaning)"), I4713, 0)</f>
        <v>6.6388833026091341E-4</v>
      </c>
      <c r="K4713">
        <f>IF(G4713&lt;&gt;"PM (Maintenance)", I4713, 0)</f>
        <v>6.6388833026091341E-4</v>
      </c>
      <c r="L4713" s="5">
        <f>MAX(tbl_Fact[[#This Row],[TotalBiscuitsMade]],tbl_Fact[[#This Row],[GoodMadeBiscuits]])</f>
        <v>145</v>
      </c>
      <c r="M4713" s="5">
        <f>IF(tbl_Fact[[#This Row],[Operating_Hours]]&gt;0,tbl_Fact[[#This Row],[Operating_Hours]]*51840,0)</f>
        <v>34.415971040725751</v>
      </c>
    </row>
    <row r="4714" spans="1:13" hidden="1" x14ac:dyDescent="0.2">
      <c r="A4714" t="s">
        <v>12</v>
      </c>
      <c r="B4714" s="1">
        <v>44405.423483796294</v>
      </c>
      <c r="C4714" s="1">
        <v>44405.423495370371</v>
      </c>
      <c r="D4714">
        <v>2.0600000396370902E-2</v>
      </c>
      <c r="E4714">
        <v>0</v>
      </c>
      <c r="F4714">
        <v>135</v>
      </c>
      <c r="G4714" t="s">
        <v>44</v>
      </c>
      <c r="H4714" t="s">
        <v>34</v>
      </c>
      <c r="I4714">
        <f>tbl_Fact[[#This Row],[Duration]] / 60</f>
        <v>3.4333333993951504E-4</v>
      </c>
      <c r="J4714">
        <f>IF(OR(G4714="Run Time", G4714="CC (Changeover Cleaning)"), I4714, 0)</f>
        <v>0</v>
      </c>
      <c r="K4714">
        <f>IF(G4714&lt;&gt;"PM (Maintenance)", I4714, 0)</f>
        <v>3.4333333993951504E-4</v>
      </c>
      <c r="L4714" s="5">
        <f>MAX(tbl_Fact[[#This Row],[TotalBiscuitsMade]],tbl_Fact[[#This Row],[GoodMadeBiscuits]])</f>
        <v>135</v>
      </c>
      <c r="M4714" s="5">
        <f>IF(tbl_Fact[[#This Row],[Operating_Hours]]&gt;0,tbl_Fact[[#This Row],[Operating_Hours]]*51840,0)</f>
        <v>0</v>
      </c>
    </row>
    <row r="4715" spans="1:13" hidden="1" x14ac:dyDescent="0.2">
      <c r="A4715" t="s">
        <v>12</v>
      </c>
      <c r="B4715" s="1">
        <v>44405.423495370371</v>
      </c>
      <c r="C4715" s="1">
        <v>44405.423518518517</v>
      </c>
      <c r="D4715">
        <v>3.48999984562397E-2</v>
      </c>
      <c r="E4715">
        <v>0</v>
      </c>
      <c r="F4715">
        <v>490</v>
      </c>
      <c r="G4715" t="s">
        <v>43</v>
      </c>
      <c r="H4715" t="s">
        <v>34</v>
      </c>
      <c r="I4715">
        <f>tbl_Fact[[#This Row],[Duration]] / 60</f>
        <v>5.8166664093732838E-4</v>
      </c>
      <c r="J4715">
        <f>IF(OR(G4715="Run Time", G4715="CC (Changeover Cleaning)"), I4715, 0)</f>
        <v>5.8166664093732838E-4</v>
      </c>
      <c r="K4715">
        <f>IF(G4715&lt;&gt;"PM (Maintenance)", I4715, 0)</f>
        <v>5.8166664093732838E-4</v>
      </c>
      <c r="L4715" s="5">
        <f>MAX(tbl_Fact[[#This Row],[TotalBiscuitsMade]],tbl_Fact[[#This Row],[GoodMadeBiscuits]])</f>
        <v>490</v>
      </c>
      <c r="M4715" s="5">
        <f>IF(tbl_Fact[[#This Row],[Operating_Hours]]&gt;0,tbl_Fact[[#This Row],[Operating_Hours]]*51840,0)</f>
        <v>30.153598666191105</v>
      </c>
    </row>
    <row r="4716" spans="1:13" hidden="1" x14ac:dyDescent="0.2">
      <c r="A4716" t="s">
        <v>12</v>
      </c>
      <c r="B4716" s="1">
        <v>44405.423518518517</v>
      </c>
      <c r="C4716" s="1">
        <v>44405.423530092594</v>
      </c>
      <c r="D4716">
        <v>1.9500000402331401E-2</v>
      </c>
      <c r="E4716">
        <v>0</v>
      </c>
      <c r="F4716">
        <v>212</v>
      </c>
      <c r="G4716" t="s">
        <v>44</v>
      </c>
      <c r="H4716" t="s">
        <v>34</v>
      </c>
      <c r="I4716">
        <f>tbl_Fact[[#This Row],[Duration]] / 60</f>
        <v>3.2500000670552333E-4</v>
      </c>
      <c r="J4716">
        <f>IF(OR(G4716="Run Time", G4716="CC (Changeover Cleaning)"), I4716, 0)</f>
        <v>0</v>
      </c>
      <c r="K4716">
        <f>IF(G4716&lt;&gt;"PM (Maintenance)", I4716, 0)</f>
        <v>3.2500000670552333E-4</v>
      </c>
      <c r="L4716" s="5">
        <f>MAX(tbl_Fact[[#This Row],[TotalBiscuitsMade]],tbl_Fact[[#This Row],[GoodMadeBiscuits]])</f>
        <v>212</v>
      </c>
      <c r="M4716" s="5">
        <f>IF(tbl_Fact[[#This Row],[Operating_Hours]]&gt;0,tbl_Fact[[#This Row],[Operating_Hours]]*51840,0)</f>
        <v>0</v>
      </c>
    </row>
    <row r="4717" spans="1:13" hidden="1" x14ac:dyDescent="0.2">
      <c r="A4717" t="s">
        <v>12</v>
      </c>
      <c r="B4717" s="1">
        <v>44405.423530092594</v>
      </c>
      <c r="C4717" s="1">
        <v>44405.42355324074</v>
      </c>
      <c r="D4717">
        <v>3.49332988262177E-2</v>
      </c>
      <c r="E4717">
        <v>0</v>
      </c>
      <c r="F4717">
        <v>174</v>
      </c>
      <c r="G4717" t="s">
        <v>43</v>
      </c>
      <c r="H4717" t="s">
        <v>34</v>
      </c>
      <c r="I4717">
        <f>tbl_Fact[[#This Row],[Duration]] / 60</f>
        <v>5.8222164710362834E-4</v>
      </c>
      <c r="J4717">
        <f>IF(OR(G4717="Run Time", G4717="CC (Changeover Cleaning)"), I4717, 0)</f>
        <v>5.8222164710362834E-4</v>
      </c>
      <c r="K4717">
        <f>IF(G4717&lt;&gt;"PM (Maintenance)", I4717, 0)</f>
        <v>5.8222164710362834E-4</v>
      </c>
      <c r="L4717" s="5">
        <f>MAX(tbl_Fact[[#This Row],[TotalBiscuitsMade]],tbl_Fact[[#This Row],[GoodMadeBiscuits]])</f>
        <v>174</v>
      </c>
      <c r="M4717" s="5">
        <f>IF(tbl_Fact[[#This Row],[Operating_Hours]]&gt;0,tbl_Fact[[#This Row],[Operating_Hours]]*51840,0)</f>
        <v>30.182370185852093</v>
      </c>
    </row>
    <row r="4718" spans="1:13" hidden="1" x14ac:dyDescent="0.2">
      <c r="A4718" t="s">
        <v>12</v>
      </c>
      <c r="B4718" s="1">
        <v>44405.42355324074</v>
      </c>
      <c r="C4718" s="1">
        <v>44405.423564814817</v>
      </c>
      <c r="D4718">
        <v>2.0833300426602398E-2</v>
      </c>
      <c r="E4718">
        <v>0</v>
      </c>
      <c r="F4718">
        <v>220</v>
      </c>
      <c r="G4718" t="s">
        <v>44</v>
      </c>
      <c r="H4718" t="s">
        <v>34</v>
      </c>
      <c r="I4718">
        <f>tbl_Fact[[#This Row],[Duration]] / 60</f>
        <v>3.4722167377670662E-4</v>
      </c>
      <c r="J4718">
        <f>IF(OR(G4718="Run Time", G4718="CC (Changeover Cleaning)"), I4718, 0)</f>
        <v>0</v>
      </c>
      <c r="K4718">
        <f>IF(G4718&lt;&gt;"PM (Maintenance)", I4718, 0)</f>
        <v>3.4722167377670662E-4</v>
      </c>
      <c r="L4718" s="5">
        <f>MAX(tbl_Fact[[#This Row],[TotalBiscuitsMade]],tbl_Fact[[#This Row],[GoodMadeBiscuits]])</f>
        <v>220</v>
      </c>
      <c r="M4718" s="5">
        <f>IF(tbl_Fact[[#This Row],[Operating_Hours]]&gt;0,tbl_Fact[[#This Row],[Operating_Hours]]*51840,0)</f>
        <v>0</v>
      </c>
    </row>
    <row r="4719" spans="1:13" hidden="1" x14ac:dyDescent="0.2">
      <c r="A4719" t="s">
        <v>12</v>
      </c>
      <c r="B4719" s="1">
        <v>44405.423564814817</v>
      </c>
      <c r="C4719" s="1">
        <v>44405.42359953704</v>
      </c>
      <c r="D4719">
        <v>3.4333299845457098E-2</v>
      </c>
      <c r="E4719">
        <v>0</v>
      </c>
      <c r="F4719">
        <v>234</v>
      </c>
      <c r="G4719" t="s">
        <v>43</v>
      </c>
      <c r="H4719" t="s">
        <v>34</v>
      </c>
      <c r="I4719">
        <f>tbl_Fact[[#This Row],[Duration]] / 60</f>
        <v>5.7222166409095165E-4</v>
      </c>
      <c r="J4719">
        <f>IF(OR(G4719="Run Time", G4719="CC (Changeover Cleaning)"), I4719, 0)</f>
        <v>5.7222166409095165E-4</v>
      </c>
      <c r="K4719">
        <f>IF(G4719&lt;&gt;"PM (Maintenance)", I4719, 0)</f>
        <v>5.7222166409095165E-4</v>
      </c>
      <c r="L4719" s="5">
        <f>MAX(tbl_Fact[[#This Row],[TotalBiscuitsMade]],tbl_Fact[[#This Row],[GoodMadeBiscuits]])</f>
        <v>234</v>
      </c>
      <c r="M4719" s="5">
        <f>IF(tbl_Fact[[#This Row],[Operating_Hours]]&gt;0,tbl_Fact[[#This Row],[Operating_Hours]]*51840,0)</f>
        <v>29.663971066474932</v>
      </c>
    </row>
    <row r="4720" spans="1:13" hidden="1" x14ac:dyDescent="0.2">
      <c r="A4720" t="s">
        <v>12</v>
      </c>
      <c r="B4720" s="1">
        <v>44405.42359953704</v>
      </c>
      <c r="C4720" s="1">
        <v>44405.423611111109</v>
      </c>
      <c r="D4720">
        <v>1.9833300262689601E-2</v>
      </c>
      <c r="E4720">
        <v>0</v>
      </c>
      <c r="F4720">
        <v>253</v>
      </c>
      <c r="G4720" t="s">
        <v>44</v>
      </c>
      <c r="H4720" t="s">
        <v>34</v>
      </c>
      <c r="I4720">
        <f>tbl_Fact[[#This Row],[Duration]] / 60</f>
        <v>3.3055500437816001E-4</v>
      </c>
      <c r="J4720">
        <f>IF(OR(G4720="Run Time", G4720="CC (Changeover Cleaning)"), I4720, 0)</f>
        <v>0</v>
      </c>
      <c r="K4720">
        <f>IF(G4720&lt;&gt;"PM (Maintenance)", I4720, 0)</f>
        <v>3.3055500437816001E-4</v>
      </c>
      <c r="L4720" s="5">
        <f>MAX(tbl_Fact[[#This Row],[TotalBiscuitsMade]],tbl_Fact[[#This Row],[GoodMadeBiscuits]])</f>
        <v>253</v>
      </c>
      <c r="M4720" s="5">
        <f>IF(tbl_Fact[[#This Row],[Operating_Hours]]&gt;0,tbl_Fact[[#This Row],[Operating_Hours]]*51840,0)</f>
        <v>0</v>
      </c>
    </row>
    <row r="4721" spans="1:13" hidden="1" x14ac:dyDescent="0.2">
      <c r="A4721" t="s">
        <v>12</v>
      </c>
      <c r="B4721" s="1">
        <v>44405.423611111109</v>
      </c>
      <c r="C4721" s="1">
        <v>44405.423634259256</v>
      </c>
      <c r="D4721">
        <v>3.5666599869728102E-2</v>
      </c>
      <c r="E4721">
        <v>0</v>
      </c>
      <c r="F4721">
        <v>418</v>
      </c>
      <c r="G4721" t="s">
        <v>43</v>
      </c>
      <c r="H4721" t="s">
        <v>34</v>
      </c>
      <c r="I4721">
        <f>tbl_Fact[[#This Row],[Duration]] / 60</f>
        <v>5.9444333116213499E-4</v>
      </c>
      <c r="J4721">
        <f>IF(OR(G4721="Run Time", G4721="CC (Changeover Cleaning)"), I4721, 0)</f>
        <v>5.9444333116213499E-4</v>
      </c>
      <c r="K4721">
        <f>IF(G4721&lt;&gt;"PM (Maintenance)", I4721, 0)</f>
        <v>5.9444333116213499E-4</v>
      </c>
      <c r="L4721" s="5">
        <f>MAX(tbl_Fact[[#This Row],[TotalBiscuitsMade]],tbl_Fact[[#This Row],[GoodMadeBiscuits]])</f>
        <v>418</v>
      </c>
      <c r="M4721" s="5">
        <f>IF(tbl_Fact[[#This Row],[Operating_Hours]]&gt;0,tbl_Fact[[#This Row],[Operating_Hours]]*51840,0)</f>
        <v>30.815942287445079</v>
      </c>
    </row>
    <row r="4722" spans="1:13" hidden="1" x14ac:dyDescent="0.2">
      <c r="A4722" t="s">
        <v>12</v>
      </c>
      <c r="B4722" s="1">
        <v>44405.423634259256</v>
      </c>
      <c r="C4722" s="1">
        <v>44405.423645833333</v>
      </c>
      <c r="D4722">
        <v>1.9566599279642102E-2</v>
      </c>
      <c r="E4722">
        <v>0</v>
      </c>
      <c r="F4722">
        <v>186</v>
      </c>
      <c r="G4722" t="s">
        <v>44</v>
      </c>
      <c r="H4722" t="s">
        <v>34</v>
      </c>
      <c r="I4722">
        <f>tbl_Fact[[#This Row],[Duration]] / 60</f>
        <v>3.2610998799403505E-4</v>
      </c>
      <c r="J4722">
        <f>IF(OR(G4722="Run Time", G4722="CC (Changeover Cleaning)"), I4722, 0)</f>
        <v>0</v>
      </c>
      <c r="K4722">
        <f>IF(G4722&lt;&gt;"PM (Maintenance)", I4722, 0)</f>
        <v>3.2610998799403505E-4</v>
      </c>
      <c r="L4722" s="5">
        <f>MAX(tbl_Fact[[#This Row],[TotalBiscuitsMade]],tbl_Fact[[#This Row],[GoodMadeBiscuits]])</f>
        <v>186</v>
      </c>
      <c r="M4722" s="5">
        <f>IF(tbl_Fact[[#This Row],[Operating_Hours]]&gt;0,tbl_Fact[[#This Row],[Operating_Hours]]*51840,0)</f>
        <v>0</v>
      </c>
    </row>
    <row r="4723" spans="1:13" hidden="1" x14ac:dyDescent="0.2">
      <c r="A4723" t="s">
        <v>12</v>
      </c>
      <c r="B4723" s="1">
        <v>44405.423645833333</v>
      </c>
      <c r="C4723" s="1">
        <v>44405.423668981479</v>
      </c>
      <c r="D4723">
        <v>4.0600001811981201E-2</v>
      </c>
      <c r="E4723">
        <v>0</v>
      </c>
      <c r="F4723">
        <v>117</v>
      </c>
      <c r="G4723" t="s">
        <v>43</v>
      </c>
      <c r="H4723" t="s">
        <v>34</v>
      </c>
      <c r="I4723">
        <f>tbl_Fact[[#This Row],[Duration]] / 60</f>
        <v>6.7666669686635339E-4</v>
      </c>
      <c r="J4723">
        <f>IF(OR(G4723="Run Time", G4723="CC (Changeover Cleaning)"), I4723, 0)</f>
        <v>6.7666669686635339E-4</v>
      </c>
      <c r="K4723">
        <f>IF(G4723&lt;&gt;"PM (Maintenance)", I4723, 0)</f>
        <v>6.7666669686635339E-4</v>
      </c>
      <c r="L4723" s="5">
        <f>MAX(tbl_Fact[[#This Row],[TotalBiscuitsMade]],tbl_Fact[[#This Row],[GoodMadeBiscuits]])</f>
        <v>117</v>
      </c>
      <c r="M4723" s="5">
        <f>IF(tbl_Fact[[#This Row],[Operating_Hours]]&gt;0,tbl_Fact[[#This Row],[Operating_Hours]]*51840,0)</f>
        <v>35.078401565551758</v>
      </c>
    </row>
    <row r="4724" spans="1:13" hidden="1" x14ac:dyDescent="0.2">
      <c r="A4724" t="s">
        <v>12</v>
      </c>
      <c r="B4724" s="1">
        <v>44405.423668981479</v>
      </c>
      <c r="C4724" s="1">
        <v>44405.423692129632</v>
      </c>
      <c r="D4724">
        <v>1.9283300265669798E-2</v>
      </c>
      <c r="E4724">
        <v>0</v>
      </c>
      <c r="F4724">
        <v>264</v>
      </c>
      <c r="G4724" t="s">
        <v>44</v>
      </c>
      <c r="H4724" t="s">
        <v>34</v>
      </c>
      <c r="I4724">
        <f>tbl_Fact[[#This Row],[Duration]] / 60</f>
        <v>3.2138833776116331E-4</v>
      </c>
      <c r="J4724">
        <f>IF(OR(G4724="Run Time", G4724="CC (Changeover Cleaning)"), I4724, 0)</f>
        <v>0</v>
      </c>
      <c r="K4724">
        <f>IF(G4724&lt;&gt;"PM (Maintenance)", I4724, 0)</f>
        <v>3.2138833776116331E-4</v>
      </c>
      <c r="L4724" s="5">
        <f>MAX(tbl_Fact[[#This Row],[TotalBiscuitsMade]],tbl_Fact[[#This Row],[GoodMadeBiscuits]])</f>
        <v>264</v>
      </c>
      <c r="M4724" s="5">
        <f>IF(tbl_Fact[[#This Row],[Operating_Hours]]&gt;0,tbl_Fact[[#This Row],[Operating_Hours]]*51840,0)</f>
        <v>0</v>
      </c>
    </row>
    <row r="4725" spans="1:13" hidden="1" x14ac:dyDescent="0.2">
      <c r="A4725" t="s">
        <v>12</v>
      </c>
      <c r="B4725" s="1">
        <v>44405.423692129632</v>
      </c>
      <c r="C4725" s="1">
        <v>44405.423715277779</v>
      </c>
      <c r="D4725">
        <v>3.5166598856449099E-2</v>
      </c>
      <c r="E4725">
        <v>0</v>
      </c>
      <c r="F4725">
        <v>273</v>
      </c>
      <c r="G4725" t="s">
        <v>43</v>
      </c>
      <c r="H4725" t="s">
        <v>34</v>
      </c>
      <c r="I4725">
        <f>tbl_Fact[[#This Row],[Duration]] / 60</f>
        <v>5.8610998094081829E-4</v>
      </c>
      <c r="J4725">
        <f>IF(OR(G4725="Run Time", G4725="CC (Changeover Cleaning)"), I4725, 0)</f>
        <v>5.8610998094081829E-4</v>
      </c>
      <c r="K4725">
        <f>IF(G4725&lt;&gt;"PM (Maintenance)", I4725, 0)</f>
        <v>5.8610998094081829E-4</v>
      </c>
      <c r="L4725" s="5">
        <f>MAX(tbl_Fact[[#This Row],[TotalBiscuitsMade]],tbl_Fact[[#This Row],[GoodMadeBiscuits]])</f>
        <v>273</v>
      </c>
      <c r="M4725" s="5">
        <f>IF(tbl_Fact[[#This Row],[Operating_Hours]]&gt;0,tbl_Fact[[#This Row],[Operating_Hours]]*51840,0)</f>
        <v>30.383941411972021</v>
      </c>
    </row>
    <row r="4726" spans="1:13" hidden="1" x14ac:dyDescent="0.2">
      <c r="A4726" t="s">
        <v>12</v>
      </c>
      <c r="B4726" s="1">
        <v>44405.423715277779</v>
      </c>
      <c r="C4726" s="1">
        <v>44405.423726851855</v>
      </c>
      <c r="D4726">
        <v>2.0333299413323399E-2</v>
      </c>
      <c r="E4726">
        <v>0</v>
      </c>
      <c r="F4726">
        <v>187</v>
      </c>
      <c r="G4726" t="s">
        <v>44</v>
      </c>
      <c r="H4726" t="s">
        <v>34</v>
      </c>
      <c r="I4726">
        <f>tbl_Fact[[#This Row],[Duration]] / 60</f>
        <v>3.3888832355538997E-4</v>
      </c>
      <c r="J4726">
        <f>IF(OR(G4726="Run Time", G4726="CC (Changeover Cleaning)"), I4726, 0)</f>
        <v>0</v>
      </c>
      <c r="K4726">
        <f>IF(G4726&lt;&gt;"PM (Maintenance)", I4726, 0)</f>
        <v>3.3888832355538997E-4</v>
      </c>
      <c r="L4726" s="5">
        <f>MAX(tbl_Fact[[#This Row],[TotalBiscuitsMade]],tbl_Fact[[#This Row],[GoodMadeBiscuits]])</f>
        <v>187</v>
      </c>
      <c r="M4726" s="5">
        <f>IF(tbl_Fact[[#This Row],[Operating_Hours]]&gt;0,tbl_Fact[[#This Row],[Operating_Hours]]*51840,0)</f>
        <v>0</v>
      </c>
    </row>
    <row r="4727" spans="1:13" hidden="1" x14ac:dyDescent="0.2">
      <c r="A4727" t="s">
        <v>12</v>
      </c>
      <c r="B4727" s="1">
        <v>44405.423726851855</v>
      </c>
      <c r="C4727" s="1">
        <v>44405.423750000002</v>
      </c>
      <c r="D4727">
        <v>3.5166598856449099E-2</v>
      </c>
      <c r="E4727">
        <v>0</v>
      </c>
      <c r="F4727">
        <v>400</v>
      </c>
      <c r="G4727" t="s">
        <v>43</v>
      </c>
      <c r="H4727" t="s">
        <v>34</v>
      </c>
      <c r="I4727">
        <f>tbl_Fact[[#This Row],[Duration]] / 60</f>
        <v>5.8610998094081829E-4</v>
      </c>
      <c r="J4727">
        <f>IF(OR(G4727="Run Time", G4727="CC (Changeover Cleaning)"), I4727, 0)</f>
        <v>5.8610998094081829E-4</v>
      </c>
      <c r="K4727">
        <f>IF(G4727&lt;&gt;"PM (Maintenance)", I4727, 0)</f>
        <v>5.8610998094081829E-4</v>
      </c>
      <c r="L4727" s="5">
        <f>MAX(tbl_Fact[[#This Row],[TotalBiscuitsMade]],tbl_Fact[[#This Row],[GoodMadeBiscuits]])</f>
        <v>400</v>
      </c>
      <c r="M4727" s="5">
        <f>IF(tbl_Fact[[#This Row],[Operating_Hours]]&gt;0,tbl_Fact[[#This Row],[Operating_Hours]]*51840,0)</f>
        <v>30.383941411972021</v>
      </c>
    </row>
    <row r="4728" spans="1:13" hidden="1" x14ac:dyDescent="0.2">
      <c r="A4728" t="s">
        <v>12</v>
      </c>
      <c r="B4728" s="1">
        <v>44405.423750000002</v>
      </c>
      <c r="C4728" s="1">
        <v>44405.423761574071</v>
      </c>
      <c r="D4728">
        <v>1.9216600805521001E-2</v>
      </c>
      <c r="E4728">
        <v>0</v>
      </c>
      <c r="F4728">
        <v>205</v>
      </c>
      <c r="G4728" t="s">
        <v>44</v>
      </c>
      <c r="H4728" t="s">
        <v>34</v>
      </c>
      <c r="I4728">
        <f>tbl_Fact[[#This Row],[Duration]] / 60</f>
        <v>3.202766800920167E-4</v>
      </c>
      <c r="J4728">
        <f>IF(OR(G4728="Run Time", G4728="CC (Changeover Cleaning)"), I4728, 0)</f>
        <v>0</v>
      </c>
      <c r="K4728">
        <f>IF(G4728&lt;&gt;"PM (Maintenance)", I4728, 0)</f>
        <v>3.202766800920167E-4</v>
      </c>
      <c r="L4728" s="5">
        <f>MAX(tbl_Fact[[#This Row],[TotalBiscuitsMade]],tbl_Fact[[#This Row],[GoodMadeBiscuits]])</f>
        <v>205</v>
      </c>
      <c r="M4728" s="5">
        <f>IF(tbl_Fact[[#This Row],[Operating_Hours]]&gt;0,tbl_Fact[[#This Row],[Operating_Hours]]*51840,0)</f>
        <v>0</v>
      </c>
    </row>
    <row r="4729" spans="1:13" hidden="1" x14ac:dyDescent="0.2">
      <c r="A4729" t="s">
        <v>12</v>
      </c>
      <c r="B4729" s="1">
        <v>44405.423761574071</v>
      </c>
      <c r="C4729" s="1">
        <v>44405.423784722225</v>
      </c>
      <c r="D4729">
        <v>3.4949999302625698E-2</v>
      </c>
      <c r="E4729">
        <v>0</v>
      </c>
      <c r="F4729">
        <v>355</v>
      </c>
      <c r="G4729" t="s">
        <v>43</v>
      </c>
      <c r="H4729" t="s">
        <v>34</v>
      </c>
      <c r="I4729">
        <f>tbl_Fact[[#This Row],[Duration]] / 60</f>
        <v>5.8249998837709501E-4</v>
      </c>
      <c r="J4729">
        <f>IF(OR(G4729="Run Time", G4729="CC (Changeover Cleaning)"), I4729, 0)</f>
        <v>5.8249998837709501E-4</v>
      </c>
      <c r="K4729">
        <f>IF(G4729&lt;&gt;"PM (Maintenance)", I4729, 0)</f>
        <v>5.8249998837709501E-4</v>
      </c>
      <c r="L4729" s="5">
        <f>MAX(tbl_Fact[[#This Row],[TotalBiscuitsMade]],tbl_Fact[[#This Row],[GoodMadeBiscuits]])</f>
        <v>355</v>
      </c>
      <c r="M4729" s="5">
        <f>IF(tbl_Fact[[#This Row],[Operating_Hours]]&gt;0,tbl_Fact[[#This Row],[Operating_Hours]]*51840,0)</f>
        <v>30.196799397468606</v>
      </c>
    </row>
    <row r="4730" spans="1:13" hidden="1" x14ac:dyDescent="0.2">
      <c r="A4730" t="s">
        <v>12</v>
      </c>
      <c r="B4730" s="1">
        <v>44405.423784722225</v>
      </c>
      <c r="C4730" s="1">
        <v>44405.423807870371</v>
      </c>
      <c r="D4730">
        <v>2.0050000399351099E-2</v>
      </c>
      <c r="E4730">
        <v>0</v>
      </c>
      <c r="F4730">
        <v>349</v>
      </c>
      <c r="G4730" t="s">
        <v>44</v>
      </c>
      <c r="H4730" t="s">
        <v>34</v>
      </c>
      <c r="I4730">
        <f>tbl_Fact[[#This Row],[Duration]] / 60</f>
        <v>3.3416667332251834E-4</v>
      </c>
      <c r="J4730">
        <f>IF(OR(G4730="Run Time", G4730="CC (Changeover Cleaning)"), I4730, 0)</f>
        <v>0</v>
      </c>
      <c r="K4730">
        <f>IF(G4730&lt;&gt;"PM (Maintenance)", I4730, 0)</f>
        <v>3.3416667332251834E-4</v>
      </c>
      <c r="L4730" s="5">
        <f>MAX(tbl_Fact[[#This Row],[TotalBiscuitsMade]],tbl_Fact[[#This Row],[GoodMadeBiscuits]])</f>
        <v>349</v>
      </c>
      <c r="M4730" s="5">
        <f>IF(tbl_Fact[[#This Row],[Operating_Hours]]&gt;0,tbl_Fact[[#This Row],[Operating_Hours]]*51840,0)</f>
        <v>0</v>
      </c>
    </row>
    <row r="4731" spans="1:13" hidden="1" x14ac:dyDescent="0.2">
      <c r="A4731" t="s">
        <v>12</v>
      </c>
      <c r="B4731" s="1">
        <v>44405.423807870371</v>
      </c>
      <c r="C4731" s="1">
        <v>44405.423831018517</v>
      </c>
      <c r="D4731">
        <v>3.5166598856449099E-2</v>
      </c>
      <c r="E4731">
        <v>0</v>
      </c>
      <c r="F4731">
        <v>367</v>
      </c>
      <c r="G4731" t="s">
        <v>43</v>
      </c>
      <c r="H4731" t="s">
        <v>34</v>
      </c>
      <c r="I4731">
        <f>tbl_Fact[[#This Row],[Duration]] / 60</f>
        <v>5.8610998094081829E-4</v>
      </c>
      <c r="J4731">
        <f>IF(OR(G4731="Run Time", G4731="CC (Changeover Cleaning)"), I4731, 0)</f>
        <v>5.8610998094081829E-4</v>
      </c>
      <c r="K4731">
        <f>IF(G4731&lt;&gt;"PM (Maintenance)", I4731, 0)</f>
        <v>5.8610998094081829E-4</v>
      </c>
      <c r="L4731" s="5">
        <f>MAX(tbl_Fact[[#This Row],[TotalBiscuitsMade]],tbl_Fact[[#This Row],[GoodMadeBiscuits]])</f>
        <v>367</v>
      </c>
      <c r="M4731" s="5">
        <f>IF(tbl_Fact[[#This Row],[Operating_Hours]]&gt;0,tbl_Fact[[#This Row],[Operating_Hours]]*51840,0)</f>
        <v>30.383941411972021</v>
      </c>
    </row>
    <row r="4732" spans="1:13" hidden="1" x14ac:dyDescent="0.2">
      <c r="A4732" t="s">
        <v>12</v>
      </c>
      <c r="B4732" s="1">
        <v>44405.423831018517</v>
      </c>
      <c r="C4732" s="1">
        <v>44405.423842592594</v>
      </c>
      <c r="D4732">
        <v>2.0283300429582599E-2</v>
      </c>
      <c r="E4732">
        <v>0</v>
      </c>
      <c r="F4732">
        <v>61</v>
      </c>
      <c r="G4732" t="s">
        <v>44</v>
      </c>
      <c r="H4732" t="s">
        <v>34</v>
      </c>
      <c r="I4732">
        <f>tbl_Fact[[#This Row],[Duration]] / 60</f>
        <v>3.3805500715970997E-4</v>
      </c>
      <c r="J4732">
        <f>IF(OR(G4732="Run Time", G4732="CC (Changeover Cleaning)"), I4732, 0)</f>
        <v>0</v>
      </c>
      <c r="K4732">
        <f>IF(G4732&lt;&gt;"PM (Maintenance)", I4732, 0)</f>
        <v>3.3805500715970997E-4</v>
      </c>
      <c r="L4732" s="5">
        <f>MAX(tbl_Fact[[#This Row],[TotalBiscuitsMade]],tbl_Fact[[#This Row],[GoodMadeBiscuits]])</f>
        <v>61</v>
      </c>
      <c r="M4732" s="5">
        <f>IF(tbl_Fact[[#This Row],[Operating_Hours]]&gt;0,tbl_Fact[[#This Row],[Operating_Hours]]*51840,0)</f>
        <v>0</v>
      </c>
    </row>
    <row r="4733" spans="1:13" hidden="1" x14ac:dyDescent="0.2">
      <c r="A4733" t="s">
        <v>12</v>
      </c>
      <c r="B4733" s="1">
        <v>44405.423842592594</v>
      </c>
      <c r="C4733" s="1">
        <v>44405.42386574074</v>
      </c>
      <c r="D4733">
        <v>3.9883300662040697E-2</v>
      </c>
      <c r="E4733">
        <v>0</v>
      </c>
      <c r="F4733">
        <v>331</v>
      </c>
      <c r="G4733" t="s">
        <v>43</v>
      </c>
      <c r="H4733" t="s">
        <v>34</v>
      </c>
      <c r="I4733">
        <f>tbl_Fact[[#This Row],[Duration]] / 60</f>
        <v>6.647216777006783E-4</v>
      </c>
      <c r="J4733">
        <f>IF(OR(G4733="Run Time", G4733="CC (Changeover Cleaning)"), I4733, 0)</f>
        <v>6.647216777006783E-4</v>
      </c>
      <c r="K4733">
        <f>IF(G4733&lt;&gt;"PM (Maintenance)", I4733, 0)</f>
        <v>6.647216777006783E-4</v>
      </c>
      <c r="L4733" s="5">
        <f>MAX(tbl_Fact[[#This Row],[TotalBiscuitsMade]],tbl_Fact[[#This Row],[GoodMadeBiscuits]])</f>
        <v>331</v>
      </c>
      <c r="M4733" s="5">
        <f>IF(tbl_Fact[[#This Row],[Operating_Hours]]&gt;0,tbl_Fact[[#This Row],[Operating_Hours]]*51840,0)</f>
        <v>34.45917177200316</v>
      </c>
    </row>
    <row r="4734" spans="1:13" hidden="1" x14ac:dyDescent="0.2">
      <c r="A4734" t="s">
        <v>12</v>
      </c>
      <c r="B4734" s="1">
        <v>44405.42386574074</v>
      </c>
      <c r="C4734" s="1">
        <v>44405.423877314817</v>
      </c>
      <c r="D4734">
        <v>1.97832994163036E-2</v>
      </c>
      <c r="E4734">
        <v>0</v>
      </c>
      <c r="F4734">
        <v>471</v>
      </c>
      <c r="G4734" t="s">
        <v>44</v>
      </c>
      <c r="H4734" t="s">
        <v>34</v>
      </c>
      <c r="I4734">
        <f>tbl_Fact[[#This Row],[Duration]] / 60</f>
        <v>3.2972165693839333E-4</v>
      </c>
      <c r="J4734">
        <f>IF(OR(G4734="Run Time", G4734="CC (Changeover Cleaning)"), I4734, 0)</f>
        <v>0</v>
      </c>
      <c r="K4734">
        <f>IF(G4734&lt;&gt;"PM (Maintenance)", I4734, 0)</f>
        <v>3.2972165693839333E-4</v>
      </c>
      <c r="L4734" s="5">
        <f>MAX(tbl_Fact[[#This Row],[TotalBiscuitsMade]],tbl_Fact[[#This Row],[GoodMadeBiscuits]])</f>
        <v>471</v>
      </c>
      <c r="M4734" s="5">
        <f>IF(tbl_Fact[[#This Row],[Operating_Hours]]&gt;0,tbl_Fact[[#This Row],[Operating_Hours]]*51840,0)</f>
        <v>0</v>
      </c>
    </row>
    <row r="4735" spans="1:13" hidden="1" x14ac:dyDescent="0.2">
      <c r="A4735" t="s">
        <v>12</v>
      </c>
      <c r="B4735" s="1">
        <v>44405.423877314817</v>
      </c>
      <c r="C4735" s="1">
        <v>44405.42391203704</v>
      </c>
      <c r="D4735">
        <v>3.5166598856449099E-2</v>
      </c>
      <c r="E4735">
        <v>0</v>
      </c>
      <c r="F4735">
        <v>246</v>
      </c>
      <c r="G4735" t="s">
        <v>43</v>
      </c>
      <c r="H4735" t="s">
        <v>34</v>
      </c>
      <c r="I4735">
        <f>tbl_Fact[[#This Row],[Duration]] / 60</f>
        <v>5.8610998094081829E-4</v>
      </c>
      <c r="J4735">
        <f>IF(OR(G4735="Run Time", G4735="CC (Changeover Cleaning)"), I4735, 0)</f>
        <v>5.8610998094081829E-4</v>
      </c>
      <c r="K4735">
        <f>IF(G4735&lt;&gt;"PM (Maintenance)", I4735, 0)</f>
        <v>5.8610998094081829E-4</v>
      </c>
      <c r="L4735" s="5">
        <f>MAX(tbl_Fact[[#This Row],[TotalBiscuitsMade]],tbl_Fact[[#This Row],[GoodMadeBiscuits]])</f>
        <v>246</v>
      </c>
      <c r="M4735" s="5">
        <f>IF(tbl_Fact[[#This Row],[Operating_Hours]]&gt;0,tbl_Fact[[#This Row],[Operating_Hours]]*51840,0)</f>
        <v>30.383941411972021</v>
      </c>
    </row>
    <row r="4736" spans="1:13" hidden="1" x14ac:dyDescent="0.2">
      <c r="A4736" t="s">
        <v>12</v>
      </c>
      <c r="B4736" s="1">
        <v>44405.42391203704</v>
      </c>
      <c r="C4736" s="1">
        <v>44405.42392361111</v>
      </c>
      <c r="D4736">
        <v>2.1116599440574601E-2</v>
      </c>
      <c r="E4736">
        <v>0</v>
      </c>
      <c r="F4736">
        <v>359</v>
      </c>
      <c r="G4736" t="s">
        <v>44</v>
      </c>
      <c r="H4736" t="s">
        <v>34</v>
      </c>
      <c r="I4736">
        <f>tbl_Fact[[#This Row],[Duration]] / 60</f>
        <v>3.5194332400957667E-4</v>
      </c>
      <c r="J4736">
        <f>IF(OR(G4736="Run Time", G4736="CC (Changeover Cleaning)"), I4736, 0)</f>
        <v>0</v>
      </c>
      <c r="K4736">
        <f>IF(G4736&lt;&gt;"PM (Maintenance)", I4736, 0)</f>
        <v>3.5194332400957667E-4</v>
      </c>
      <c r="L4736" s="5">
        <f>MAX(tbl_Fact[[#This Row],[TotalBiscuitsMade]],tbl_Fact[[#This Row],[GoodMadeBiscuits]])</f>
        <v>359</v>
      </c>
      <c r="M4736" s="5">
        <f>IF(tbl_Fact[[#This Row],[Operating_Hours]]&gt;0,tbl_Fact[[#This Row],[Operating_Hours]]*51840,0)</f>
        <v>0</v>
      </c>
    </row>
    <row r="4737" spans="1:13" hidden="1" x14ac:dyDescent="0.2">
      <c r="A4737" t="s">
        <v>12</v>
      </c>
      <c r="B4737" s="1">
        <v>44405.42392361111</v>
      </c>
      <c r="C4737" s="1">
        <v>44405.423946759256</v>
      </c>
      <c r="D4737">
        <v>3.3833298832178102E-2</v>
      </c>
      <c r="E4737">
        <v>0</v>
      </c>
      <c r="F4737">
        <v>105</v>
      </c>
      <c r="G4737" t="s">
        <v>43</v>
      </c>
      <c r="H4737" t="s">
        <v>34</v>
      </c>
      <c r="I4737">
        <f>tbl_Fact[[#This Row],[Duration]] / 60</f>
        <v>5.6388831386963505E-4</v>
      </c>
      <c r="J4737">
        <f>IF(OR(G4737="Run Time", G4737="CC (Changeover Cleaning)"), I4737, 0)</f>
        <v>5.6388831386963505E-4</v>
      </c>
      <c r="K4737">
        <f>IF(G4737&lt;&gt;"PM (Maintenance)", I4737, 0)</f>
        <v>5.6388831386963505E-4</v>
      </c>
      <c r="L4737" s="5">
        <f>MAX(tbl_Fact[[#This Row],[TotalBiscuitsMade]],tbl_Fact[[#This Row],[GoodMadeBiscuits]])</f>
        <v>105</v>
      </c>
      <c r="M4737" s="5">
        <f>IF(tbl_Fact[[#This Row],[Operating_Hours]]&gt;0,tbl_Fact[[#This Row],[Operating_Hours]]*51840,0)</f>
        <v>29.231970191001881</v>
      </c>
    </row>
    <row r="4738" spans="1:13" hidden="1" x14ac:dyDescent="0.2">
      <c r="A4738" t="s">
        <v>12</v>
      </c>
      <c r="B4738" s="1">
        <v>44405.423946759256</v>
      </c>
      <c r="C4738" s="1">
        <v>44405.423958333333</v>
      </c>
      <c r="D4738">
        <v>2.0050000399351099E-2</v>
      </c>
      <c r="E4738">
        <v>0</v>
      </c>
      <c r="F4738">
        <v>284</v>
      </c>
      <c r="G4738" t="s">
        <v>44</v>
      </c>
      <c r="H4738" t="s">
        <v>34</v>
      </c>
      <c r="I4738">
        <f>tbl_Fact[[#This Row],[Duration]] / 60</f>
        <v>3.3416667332251834E-4</v>
      </c>
      <c r="J4738">
        <f>IF(OR(G4738="Run Time", G4738="CC (Changeover Cleaning)"), I4738, 0)</f>
        <v>0</v>
      </c>
      <c r="K4738">
        <f>IF(G4738&lt;&gt;"PM (Maintenance)", I4738, 0)</f>
        <v>3.3416667332251834E-4</v>
      </c>
      <c r="L4738" s="5">
        <f>MAX(tbl_Fact[[#This Row],[TotalBiscuitsMade]],tbl_Fact[[#This Row],[GoodMadeBiscuits]])</f>
        <v>284</v>
      </c>
      <c r="M4738" s="5">
        <f>IF(tbl_Fact[[#This Row],[Operating_Hours]]&gt;0,tbl_Fact[[#This Row],[Operating_Hours]]*51840,0)</f>
        <v>0</v>
      </c>
    </row>
    <row r="4739" spans="1:13" hidden="1" x14ac:dyDescent="0.2">
      <c r="A4739" t="s">
        <v>12</v>
      </c>
      <c r="B4739" s="1">
        <v>44405.423958333333</v>
      </c>
      <c r="C4739" s="1">
        <v>44405.423981481479</v>
      </c>
      <c r="D4739">
        <v>4.01166006922722E-2</v>
      </c>
      <c r="E4739">
        <v>0</v>
      </c>
      <c r="F4739">
        <v>305</v>
      </c>
      <c r="G4739" t="s">
        <v>43</v>
      </c>
      <c r="H4739" t="s">
        <v>34</v>
      </c>
      <c r="I4739">
        <f>tbl_Fact[[#This Row],[Duration]] / 60</f>
        <v>6.6861001153786998E-4</v>
      </c>
      <c r="J4739">
        <f>IF(OR(G4739="Run Time", G4739="CC (Changeover Cleaning)"), I4739, 0)</f>
        <v>6.6861001153786998E-4</v>
      </c>
      <c r="K4739">
        <f>IF(G4739&lt;&gt;"PM (Maintenance)", I4739, 0)</f>
        <v>6.6861001153786998E-4</v>
      </c>
      <c r="L4739" s="5">
        <f>MAX(tbl_Fact[[#This Row],[TotalBiscuitsMade]],tbl_Fact[[#This Row],[GoodMadeBiscuits]])</f>
        <v>305</v>
      </c>
      <c r="M4739" s="5">
        <f>IF(tbl_Fact[[#This Row],[Operating_Hours]]&gt;0,tbl_Fact[[#This Row],[Operating_Hours]]*51840,0)</f>
        <v>34.660742998123183</v>
      </c>
    </row>
    <row r="4740" spans="1:13" hidden="1" x14ac:dyDescent="0.2">
      <c r="A4740" t="s">
        <v>12</v>
      </c>
      <c r="B4740" s="1">
        <v>44405.423981481479</v>
      </c>
      <c r="C4740" s="1">
        <v>44405.423993055556</v>
      </c>
      <c r="D4740">
        <v>1.4600000344216799E-2</v>
      </c>
      <c r="E4740">
        <v>0</v>
      </c>
      <c r="F4740">
        <v>102</v>
      </c>
      <c r="G4740" t="s">
        <v>44</v>
      </c>
      <c r="H4740" t="s">
        <v>34</v>
      </c>
      <c r="I4740">
        <f>tbl_Fact[[#This Row],[Duration]] / 60</f>
        <v>2.4333333907028E-4</v>
      </c>
      <c r="J4740">
        <f>IF(OR(G4740="Run Time", G4740="CC (Changeover Cleaning)"), I4740, 0)</f>
        <v>0</v>
      </c>
      <c r="K4740">
        <f>IF(G4740&lt;&gt;"PM (Maintenance)", I4740, 0)</f>
        <v>2.4333333907028E-4</v>
      </c>
      <c r="L4740" s="5">
        <f>MAX(tbl_Fact[[#This Row],[TotalBiscuitsMade]],tbl_Fact[[#This Row],[GoodMadeBiscuits]])</f>
        <v>102</v>
      </c>
      <c r="M4740" s="5">
        <f>IF(tbl_Fact[[#This Row],[Operating_Hours]]&gt;0,tbl_Fact[[#This Row],[Operating_Hours]]*51840,0)</f>
        <v>0</v>
      </c>
    </row>
    <row r="4741" spans="1:13" hidden="1" x14ac:dyDescent="0.2">
      <c r="A4741" t="s">
        <v>12</v>
      </c>
      <c r="B4741" s="1">
        <v>44405.423993055556</v>
      </c>
      <c r="C4741" s="1">
        <v>44405.424016203702</v>
      </c>
      <c r="D4741">
        <v>3.5166598856449099E-2</v>
      </c>
      <c r="E4741">
        <v>0</v>
      </c>
      <c r="F4741">
        <v>374</v>
      </c>
      <c r="G4741" t="s">
        <v>43</v>
      </c>
      <c r="H4741" t="s">
        <v>34</v>
      </c>
      <c r="I4741">
        <f>tbl_Fact[[#This Row],[Duration]] / 60</f>
        <v>5.8610998094081829E-4</v>
      </c>
      <c r="J4741">
        <f>IF(OR(G4741="Run Time", G4741="CC (Changeover Cleaning)"), I4741, 0)</f>
        <v>5.8610998094081829E-4</v>
      </c>
      <c r="K4741">
        <f>IF(G4741&lt;&gt;"PM (Maintenance)", I4741, 0)</f>
        <v>5.8610998094081829E-4</v>
      </c>
      <c r="L4741" s="5">
        <f>MAX(tbl_Fact[[#This Row],[TotalBiscuitsMade]],tbl_Fact[[#This Row],[GoodMadeBiscuits]])</f>
        <v>374</v>
      </c>
      <c r="M4741" s="5">
        <f>IF(tbl_Fact[[#This Row],[Operating_Hours]]&gt;0,tbl_Fact[[#This Row],[Operating_Hours]]*51840,0)</f>
        <v>30.383941411972021</v>
      </c>
    </row>
    <row r="4742" spans="1:13" hidden="1" x14ac:dyDescent="0.2">
      <c r="A4742" t="s">
        <v>12</v>
      </c>
      <c r="B4742" s="1">
        <v>44405.424016203702</v>
      </c>
      <c r="C4742" s="1">
        <v>44405.424039351848</v>
      </c>
      <c r="D4742">
        <v>1.97832994163036E-2</v>
      </c>
      <c r="E4742">
        <v>0</v>
      </c>
      <c r="F4742">
        <v>483</v>
      </c>
      <c r="G4742" t="s">
        <v>44</v>
      </c>
      <c r="H4742" t="s">
        <v>34</v>
      </c>
      <c r="I4742">
        <f>tbl_Fact[[#This Row],[Duration]] / 60</f>
        <v>3.2972165693839333E-4</v>
      </c>
      <c r="J4742">
        <f>IF(OR(G4742="Run Time", G4742="CC (Changeover Cleaning)"), I4742, 0)</f>
        <v>0</v>
      </c>
      <c r="K4742">
        <f>IF(G4742&lt;&gt;"PM (Maintenance)", I4742, 0)</f>
        <v>3.2972165693839333E-4</v>
      </c>
      <c r="L4742" s="5">
        <f>MAX(tbl_Fact[[#This Row],[TotalBiscuitsMade]],tbl_Fact[[#This Row],[GoodMadeBiscuits]])</f>
        <v>483</v>
      </c>
      <c r="M4742" s="5">
        <f>IF(tbl_Fact[[#This Row],[Operating_Hours]]&gt;0,tbl_Fact[[#This Row],[Operating_Hours]]*51840,0)</f>
        <v>0</v>
      </c>
    </row>
    <row r="4743" spans="1:13" hidden="1" x14ac:dyDescent="0.2">
      <c r="A4743" t="s">
        <v>12</v>
      </c>
      <c r="B4743" s="1">
        <v>44405.424039351848</v>
      </c>
      <c r="C4743" s="1">
        <v>44405.424062500002</v>
      </c>
      <c r="D4743">
        <v>4.0616601705551099E-2</v>
      </c>
      <c r="E4743">
        <v>0</v>
      </c>
      <c r="F4743">
        <v>321</v>
      </c>
      <c r="G4743" t="s">
        <v>43</v>
      </c>
      <c r="H4743" t="s">
        <v>34</v>
      </c>
      <c r="I4743">
        <f>tbl_Fact[[#This Row],[Duration]] / 60</f>
        <v>6.7694336175918495E-4</v>
      </c>
      <c r="J4743">
        <f>IF(OR(G4743="Run Time", G4743="CC (Changeover Cleaning)"), I4743, 0)</f>
        <v>6.7694336175918495E-4</v>
      </c>
      <c r="K4743">
        <f>IF(G4743&lt;&gt;"PM (Maintenance)", I4743, 0)</f>
        <v>6.7694336175918495E-4</v>
      </c>
      <c r="L4743" s="5">
        <f>MAX(tbl_Fact[[#This Row],[TotalBiscuitsMade]],tbl_Fact[[#This Row],[GoodMadeBiscuits]])</f>
        <v>321</v>
      </c>
      <c r="M4743" s="5">
        <f>IF(tbl_Fact[[#This Row],[Operating_Hours]]&gt;0,tbl_Fact[[#This Row],[Operating_Hours]]*51840,0)</f>
        <v>35.092743873596149</v>
      </c>
    </row>
    <row r="4744" spans="1:13" hidden="1" x14ac:dyDescent="0.2">
      <c r="A4744" t="s">
        <v>12</v>
      </c>
      <c r="B4744" s="1">
        <v>44405.424062500002</v>
      </c>
      <c r="C4744" s="1">
        <v>44405.424074074072</v>
      </c>
      <c r="D4744">
        <v>1.9833300262689601E-2</v>
      </c>
      <c r="E4744">
        <v>0</v>
      </c>
      <c r="F4744">
        <v>488</v>
      </c>
      <c r="G4744" t="s">
        <v>44</v>
      </c>
      <c r="H4744" t="s">
        <v>34</v>
      </c>
      <c r="I4744">
        <f>tbl_Fact[[#This Row],[Duration]] / 60</f>
        <v>3.3055500437816001E-4</v>
      </c>
      <c r="J4744">
        <f>IF(OR(G4744="Run Time", G4744="CC (Changeover Cleaning)"), I4744, 0)</f>
        <v>0</v>
      </c>
      <c r="K4744">
        <f>IF(G4744&lt;&gt;"PM (Maintenance)", I4744, 0)</f>
        <v>3.3055500437816001E-4</v>
      </c>
      <c r="L4744" s="5">
        <f>MAX(tbl_Fact[[#This Row],[TotalBiscuitsMade]],tbl_Fact[[#This Row],[GoodMadeBiscuits]])</f>
        <v>488</v>
      </c>
      <c r="M4744" s="5">
        <f>IF(tbl_Fact[[#This Row],[Operating_Hours]]&gt;0,tbl_Fact[[#This Row],[Operating_Hours]]*51840,0)</f>
        <v>0</v>
      </c>
    </row>
    <row r="4745" spans="1:13" hidden="1" x14ac:dyDescent="0.2">
      <c r="A4745" t="s">
        <v>12</v>
      </c>
      <c r="B4745" s="1">
        <v>44405.424074074072</v>
      </c>
      <c r="C4745" s="1">
        <v>44405.424097222225</v>
      </c>
      <c r="D4745">
        <v>3.4883301705122001E-2</v>
      </c>
      <c r="E4745">
        <v>0</v>
      </c>
      <c r="F4745">
        <v>487</v>
      </c>
      <c r="G4745" t="s">
        <v>43</v>
      </c>
      <c r="H4745" t="s">
        <v>34</v>
      </c>
      <c r="I4745">
        <f>tbl_Fact[[#This Row],[Duration]] / 60</f>
        <v>5.8138836175203334E-4</v>
      </c>
      <c r="J4745">
        <f>IF(OR(G4745="Run Time", G4745="CC (Changeover Cleaning)"), I4745, 0)</f>
        <v>5.8138836175203334E-4</v>
      </c>
      <c r="K4745">
        <f>IF(G4745&lt;&gt;"PM (Maintenance)", I4745, 0)</f>
        <v>5.8138836175203334E-4</v>
      </c>
      <c r="L4745" s="5">
        <f>MAX(tbl_Fact[[#This Row],[TotalBiscuitsMade]],tbl_Fact[[#This Row],[GoodMadeBiscuits]])</f>
        <v>487</v>
      </c>
      <c r="M4745" s="5">
        <f>IF(tbl_Fact[[#This Row],[Operating_Hours]]&gt;0,tbl_Fact[[#This Row],[Operating_Hours]]*51840,0)</f>
        <v>30.13917267322541</v>
      </c>
    </row>
    <row r="4746" spans="1:13" hidden="1" x14ac:dyDescent="0.2">
      <c r="A4746" t="s">
        <v>12</v>
      </c>
      <c r="B4746" s="1">
        <v>44405.424097222225</v>
      </c>
      <c r="C4746" s="1">
        <v>44405.424120370371</v>
      </c>
      <c r="D4746">
        <v>2.0050000399351099E-2</v>
      </c>
      <c r="E4746">
        <v>0</v>
      </c>
      <c r="F4746">
        <v>357</v>
      </c>
      <c r="G4746" t="s">
        <v>44</v>
      </c>
      <c r="H4746" t="s">
        <v>34</v>
      </c>
      <c r="I4746">
        <f>tbl_Fact[[#This Row],[Duration]] / 60</f>
        <v>3.3416667332251834E-4</v>
      </c>
      <c r="J4746">
        <f>IF(OR(G4746="Run Time", G4746="CC (Changeover Cleaning)"), I4746, 0)</f>
        <v>0</v>
      </c>
      <c r="K4746">
        <f>IF(G4746&lt;&gt;"PM (Maintenance)", I4746, 0)</f>
        <v>3.3416667332251834E-4</v>
      </c>
      <c r="L4746" s="5">
        <f>MAX(tbl_Fact[[#This Row],[TotalBiscuitsMade]],tbl_Fact[[#This Row],[GoodMadeBiscuits]])</f>
        <v>357</v>
      </c>
      <c r="M4746" s="5">
        <f>IF(tbl_Fact[[#This Row],[Operating_Hours]]&gt;0,tbl_Fact[[#This Row],[Operating_Hours]]*51840,0)</f>
        <v>0</v>
      </c>
    </row>
    <row r="4747" spans="1:13" hidden="1" x14ac:dyDescent="0.2">
      <c r="A4747" t="s">
        <v>12</v>
      </c>
      <c r="B4747" s="1">
        <v>44405.424120370371</v>
      </c>
      <c r="C4747" s="1">
        <v>44405.424143518518</v>
      </c>
      <c r="D4747">
        <v>3.48999984562397E-2</v>
      </c>
      <c r="E4747">
        <v>0</v>
      </c>
      <c r="F4747">
        <v>487</v>
      </c>
      <c r="G4747" t="s">
        <v>43</v>
      </c>
      <c r="H4747" t="s">
        <v>34</v>
      </c>
      <c r="I4747">
        <f>tbl_Fact[[#This Row],[Duration]] / 60</f>
        <v>5.8166664093732838E-4</v>
      </c>
      <c r="J4747">
        <f>IF(OR(G4747="Run Time", G4747="CC (Changeover Cleaning)"), I4747, 0)</f>
        <v>5.8166664093732838E-4</v>
      </c>
      <c r="K4747">
        <f>IF(G4747&lt;&gt;"PM (Maintenance)", I4747, 0)</f>
        <v>5.8166664093732838E-4</v>
      </c>
      <c r="L4747" s="5">
        <f>MAX(tbl_Fact[[#This Row],[TotalBiscuitsMade]],tbl_Fact[[#This Row],[GoodMadeBiscuits]])</f>
        <v>487</v>
      </c>
      <c r="M4747" s="5">
        <f>IF(tbl_Fact[[#This Row],[Operating_Hours]]&gt;0,tbl_Fact[[#This Row],[Operating_Hours]]*51840,0)</f>
        <v>30.153598666191105</v>
      </c>
    </row>
    <row r="4748" spans="1:13" hidden="1" x14ac:dyDescent="0.2">
      <c r="A4748" t="s">
        <v>12</v>
      </c>
      <c r="B4748" s="1">
        <v>44405.424143518518</v>
      </c>
      <c r="C4748" s="1">
        <v>44405.424155092594</v>
      </c>
      <c r="D4748">
        <v>2.0050000399351099E-2</v>
      </c>
      <c r="E4748">
        <v>0</v>
      </c>
      <c r="F4748">
        <v>293</v>
      </c>
      <c r="G4748" t="s">
        <v>44</v>
      </c>
      <c r="H4748" t="s">
        <v>34</v>
      </c>
      <c r="I4748">
        <f>tbl_Fact[[#This Row],[Duration]] / 60</f>
        <v>3.3416667332251834E-4</v>
      </c>
      <c r="J4748">
        <f>IF(OR(G4748="Run Time", G4748="CC (Changeover Cleaning)"), I4748, 0)</f>
        <v>0</v>
      </c>
      <c r="K4748">
        <f>IF(G4748&lt;&gt;"PM (Maintenance)", I4748, 0)</f>
        <v>3.3416667332251834E-4</v>
      </c>
      <c r="L4748" s="5">
        <f>MAX(tbl_Fact[[#This Row],[TotalBiscuitsMade]],tbl_Fact[[#This Row],[GoodMadeBiscuits]])</f>
        <v>293</v>
      </c>
      <c r="M4748" s="5">
        <f>IF(tbl_Fact[[#This Row],[Operating_Hours]]&gt;0,tbl_Fact[[#This Row],[Operating_Hours]]*51840,0)</f>
        <v>0</v>
      </c>
    </row>
    <row r="4749" spans="1:13" hidden="1" x14ac:dyDescent="0.2">
      <c r="A4749" t="s">
        <v>12</v>
      </c>
      <c r="B4749" s="1">
        <v>44405.424155092594</v>
      </c>
      <c r="C4749" s="1">
        <v>44405.424178240741</v>
      </c>
      <c r="D4749">
        <v>3.5166598856449099E-2</v>
      </c>
      <c r="E4749">
        <v>0</v>
      </c>
      <c r="F4749">
        <v>277</v>
      </c>
      <c r="G4749" t="s">
        <v>43</v>
      </c>
      <c r="H4749" t="s">
        <v>34</v>
      </c>
      <c r="I4749">
        <f>tbl_Fact[[#This Row],[Duration]] / 60</f>
        <v>5.8610998094081829E-4</v>
      </c>
      <c r="J4749">
        <f>IF(OR(G4749="Run Time", G4749="CC (Changeover Cleaning)"), I4749, 0)</f>
        <v>5.8610998094081829E-4</v>
      </c>
      <c r="K4749">
        <f>IF(G4749&lt;&gt;"PM (Maintenance)", I4749, 0)</f>
        <v>5.8610998094081829E-4</v>
      </c>
      <c r="L4749" s="5">
        <f>MAX(tbl_Fact[[#This Row],[TotalBiscuitsMade]],tbl_Fact[[#This Row],[GoodMadeBiscuits]])</f>
        <v>277</v>
      </c>
      <c r="M4749" s="5">
        <f>IF(tbl_Fact[[#This Row],[Operating_Hours]]&gt;0,tbl_Fact[[#This Row],[Operating_Hours]]*51840,0)</f>
        <v>30.383941411972021</v>
      </c>
    </row>
    <row r="4750" spans="1:13" hidden="1" x14ac:dyDescent="0.2">
      <c r="A4750" t="s">
        <v>12</v>
      </c>
      <c r="B4750" s="1">
        <v>44405.424178240741</v>
      </c>
      <c r="C4750" s="1">
        <v>44405.424189814818</v>
      </c>
      <c r="D4750">
        <v>2.0050000399351099E-2</v>
      </c>
      <c r="E4750">
        <v>0</v>
      </c>
      <c r="F4750">
        <v>322</v>
      </c>
      <c r="G4750" t="s">
        <v>44</v>
      </c>
      <c r="H4750" t="s">
        <v>34</v>
      </c>
      <c r="I4750">
        <f>tbl_Fact[[#This Row],[Duration]] / 60</f>
        <v>3.3416667332251834E-4</v>
      </c>
      <c r="J4750">
        <f>IF(OR(G4750="Run Time", G4750="CC (Changeover Cleaning)"), I4750, 0)</f>
        <v>0</v>
      </c>
      <c r="K4750">
        <f>IF(G4750&lt;&gt;"PM (Maintenance)", I4750, 0)</f>
        <v>3.3416667332251834E-4</v>
      </c>
      <c r="L4750" s="5">
        <f>MAX(tbl_Fact[[#This Row],[TotalBiscuitsMade]],tbl_Fact[[#This Row],[GoodMadeBiscuits]])</f>
        <v>322</v>
      </c>
      <c r="M4750" s="5">
        <f>IF(tbl_Fact[[#This Row],[Operating_Hours]]&gt;0,tbl_Fact[[#This Row],[Operating_Hours]]*51840,0)</f>
        <v>0</v>
      </c>
    </row>
    <row r="4751" spans="1:13" hidden="1" x14ac:dyDescent="0.2">
      <c r="A4751" t="s">
        <v>12</v>
      </c>
      <c r="B4751" s="1">
        <v>44405.424189814818</v>
      </c>
      <c r="C4751" s="1">
        <v>44405.424212962964</v>
      </c>
      <c r="D4751">
        <v>3.48999984562397E-2</v>
      </c>
      <c r="E4751">
        <v>0</v>
      </c>
      <c r="F4751">
        <v>39</v>
      </c>
      <c r="G4751" t="s">
        <v>43</v>
      </c>
      <c r="H4751" t="s">
        <v>34</v>
      </c>
      <c r="I4751">
        <f>tbl_Fact[[#This Row],[Duration]] / 60</f>
        <v>5.8166664093732838E-4</v>
      </c>
      <c r="J4751">
        <f>IF(OR(G4751="Run Time", G4751="CC (Changeover Cleaning)"), I4751, 0)</f>
        <v>5.8166664093732838E-4</v>
      </c>
      <c r="K4751">
        <f>IF(G4751&lt;&gt;"PM (Maintenance)", I4751, 0)</f>
        <v>5.8166664093732838E-4</v>
      </c>
      <c r="L4751" s="5">
        <f>MAX(tbl_Fact[[#This Row],[TotalBiscuitsMade]],tbl_Fact[[#This Row],[GoodMadeBiscuits]])</f>
        <v>39</v>
      </c>
      <c r="M4751" s="5">
        <f>IF(tbl_Fact[[#This Row],[Operating_Hours]]&gt;0,tbl_Fact[[#This Row],[Operating_Hours]]*51840,0)</f>
        <v>30.153598666191105</v>
      </c>
    </row>
    <row r="4752" spans="1:13" hidden="1" x14ac:dyDescent="0.2">
      <c r="A4752" t="s">
        <v>12</v>
      </c>
      <c r="B4752" s="1">
        <v>44405.424212962964</v>
      </c>
      <c r="C4752" s="1">
        <v>44405.42423611111</v>
      </c>
      <c r="D4752">
        <v>2.0833300426602398E-2</v>
      </c>
      <c r="E4752">
        <v>0</v>
      </c>
      <c r="F4752">
        <v>80</v>
      </c>
      <c r="G4752" t="s">
        <v>44</v>
      </c>
      <c r="H4752" t="s">
        <v>34</v>
      </c>
      <c r="I4752">
        <f>tbl_Fact[[#This Row],[Duration]] / 60</f>
        <v>3.4722167377670662E-4</v>
      </c>
      <c r="J4752">
        <f>IF(OR(G4752="Run Time", G4752="CC (Changeover Cleaning)"), I4752, 0)</f>
        <v>0</v>
      </c>
      <c r="K4752">
        <f>IF(G4752&lt;&gt;"PM (Maintenance)", I4752, 0)</f>
        <v>3.4722167377670662E-4</v>
      </c>
      <c r="L4752" s="5">
        <f>MAX(tbl_Fact[[#This Row],[TotalBiscuitsMade]],tbl_Fact[[#This Row],[GoodMadeBiscuits]])</f>
        <v>80</v>
      </c>
      <c r="M4752" s="5">
        <f>IF(tbl_Fact[[#This Row],[Operating_Hours]]&gt;0,tbl_Fact[[#This Row],[Operating_Hours]]*51840,0)</f>
        <v>0</v>
      </c>
    </row>
    <row r="4753" spans="1:13" hidden="1" x14ac:dyDescent="0.2">
      <c r="A4753" t="s">
        <v>12</v>
      </c>
      <c r="B4753" s="1">
        <v>44405.42423611111</v>
      </c>
      <c r="C4753" s="1">
        <v>44405.424259259256</v>
      </c>
      <c r="D4753">
        <v>3.9099998772144297E-2</v>
      </c>
      <c r="E4753">
        <v>0</v>
      </c>
      <c r="F4753">
        <v>37</v>
      </c>
      <c r="G4753" t="s">
        <v>43</v>
      </c>
      <c r="H4753" t="s">
        <v>34</v>
      </c>
      <c r="I4753">
        <f>tbl_Fact[[#This Row],[Duration]] / 60</f>
        <v>6.5166664620240492E-4</v>
      </c>
      <c r="J4753">
        <f>IF(OR(G4753="Run Time", G4753="CC (Changeover Cleaning)"), I4753, 0)</f>
        <v>6.5166664620240492E-4</v>
      </c>
      <c r="K4753">
        <f>IF(G4753&lt;&gt;"PM (Maintenance)", I4753, 0)</f>
        <v>6.5166664620240492E-4</v>
      </c>
      <c r="L4753" s="5">
        <f>MAX(tbl_Fact[[#This Row],[TotalBiscuitsMade]],tbl_Fact[[#This Row],[GoodMadeBiscuits]])</f>
        <v>37</v>
      </c>
      <c r="M4753" s="5">
        <f>IF(tbl_Fact[[#This Row],[Operating_Hours]]&gt;0,tbl_Fact[[#This Row],[Operating_Hours]]*51840,0)</f>
        <v>33.782398939132669</v>
      </c>
    </row>
    <row r="4754" spans="1:13" hidden="1" x14ac:dyDescent="0.2">
      <c r="A4754" t="s">
        <v>12</v>
      </c>
      <c r="B4754" s="1">
        <v>44405.424259259256</v>
      </c>
      <c r="C4754" s="1">
        <v>44405.424270833333</v>
      </c>
      <c r="D4754">
        <v>2.0066600292921101E-2</v>
      </c>
      <c r="E4754">
        <v>0</v>
      </c>
      <c r="F4754">
        <v>308</v>
      </c>
      <c r="G4754" t="s">
        <v>44</v>
      </c>
      <c r="H4754" t="s">
        <v>34</v>
      </c>
      <c r="I4754">
        <f>tbl_Fact[[#This Row],[Duration]] / 60</f>
        <v>3.3444333821535169E-4</v>
      </c>
      <c r="J4754">
        <f>IF(OR(G4754="Run Time", G4754="CC (Changeover Cleaning)"), I4754, 0)</f>
        <v>0</v>
      </c>
      <c r="K4754">
        <f>IF(G4754&lt;&gt;"PM (Maintenance)", I4754, 0)</f>
        <v>3.3444333821535169E-4</v>
      </c>
      <c r="L4754" s="5">
        <f>MAX(tbl_Fact[[#This Row],[TotalBiscuitsMade]],tbl_Fact[[#This Row],[GoodMadeBiscuits]])</f>
        <v>308</v>
      </c>
      <c r="M4754" s="5">
        <f>IF(tbl_Fact[[#This Row],[Operating_Hours]]&gt;0,tbl_Fact[[#This Row],[Operating_Hours]]*51840,0)</f>
        <v>0</v>
      </c>
    </row>
    <row r="4755" spans="1:13" hidden="1" x14ac:dyDescent="0.2">
      <c r="A4755" t="s">
        <v>12</v>
      </c>
      <c r="B4755" s="1">
        <v>44405.424270833333</v>
      </c>
      <c r="C4755" s="1">
        <v>44405.424293981479</v>
      </c>
      <c r="D4755">
        <v>3.5100001841783503E-2</v>
      </c>
      <c r="E4755">
        <v>0</v>
      </c>
      <c r="F4755">
        <v>69</v>
      </c>
      <c r="G4755" t="s">
        <v>43</v>
      </c>
      <c r="H4755" t="s">
        <v>34</v>
      </c>
      <c r="I4755">
        <f>tbl_Fact[[#This Row],[Duration]] / 60</f>
        <v>5.8500003069639173E-4</v>
      </c>
      <c r="J4755">
        <f>IF(OR(G4755="Run Time", G4755="CC (Changeover Cleaning)"), I4755, 0)</f>
        <v>5.8500003069639173E-4</v>
      </c>
      <c r="K4755">
        <f>IF(G4755&lt;&gt;"PM (Maintenance)", I4755, 0)</f>
        <v>5.8500003069639173E-4</v>
      </c>
      <c r="L4755" s="5">
        <f>MAX(tbl_Fact[[#This Row],[TotalBiscuitsMade]],tbl_Fact[[#This Row],[GoodMadeBiscuits]])</f>
        <v>69</v>
      </c>
      <c r="M4755" s="5">
        <f>IF(tbl_Fact[[#This Row],[Operating_Hours]]&gt;0,tbl_Fact[[#This Row],[Operating_Hours]]*51840,0)</f>
        <v>30.326401591300947</v>
      </c>
    </row>
    <row r="4756" spans="1:13" hidden="1" x14ac:dyDescent="0.2">
      <c r="A4756" t="s">
        <v>12</v>
      </c>
      <c r="B4756" s="1">
        <v>44405.424293981479</v>
      </c>
      <c r="C4756" s="1">
        <v>44405.424305555556</v>
      </c>
      <c r="D4756">
        <v>1.9833300262689601E-2</v>
      </c>
      <c r="E4756">
        <v>0</v>
      </c>
      <c r="F4756">
        <v>197</v>
      </c>
      <c r="G4756" t="s">
        <v>44</v>
      </c>
      <c r="H4756" t="s">
        <v>34</v>
      </c>
      <c r="I4756">
        <f>tbl_Fact[[#This Row],[Duration]] / 60</f>
        <v>3.3055500437816001E-4</v>
      </c>
      <c r="J4756">
        <f>IF(OR(G4756="Run Time", G4756="CC (Changeover Cleaning)"), I4756, 0)</f>
        <v>0</v>
      </c>
      <c r="K4756">
        <f>IF(G4756&lt;&gt;"PM (Maintenance)", I4756, 0)</f>
        <v>3.3055500437816001E-4</v>
      </c>
      <c r="L4756" s="5">
        <f>MAX(tbl_Fact[[#This Row],[TotalBiscuitsMade]],tbl_Fact[[#This Row],[GoodMadeBiscuits]])</f>
        <v>197</v>
      </c>
      <c r="M4756" s="5">
        <f>IF(tbl_Fact[[#This Row],[Operating_Hours]]&gt;0,tbl_Fact[[#This Row],[Operating_Hours]]*51840,0)</f>
        <v>0</v>
      </c>
    </row>
    <row r="4757" spans="1:13" hidden="1" x14ac:dyDescent="0.2">
      <c r="A4757" t="s">
        <v>12</v>
      </c>
      <c r="B4757" s="1">
        <v>44405.424305555556</v>
      </c>
      <c r="C4757" s="1">
        <v>44405.424328703702</v>
      </c>
      <c r="D4757">
        <v>3.48999984562397E-2</v>
      </c>
      <c r="E4757">
        <v>0</v>
      </c>
      <c r="F4757">
        <v>386</v>
      </c>
      <c r="G4757" t="s">
        <v>43</v>
      </c>
      <c r="H4757" t="s">
        <v>34</v>
      </c>
      <c r="I4757">
        <f>tbl_Fact[[#This Row],[Duration]] / 60</f>
        <v>5.8166664093732838E-4</v>
      </c>
      <c r="J4757">
        <f>IF(OR(G4757="Run Time", G4757="CC (Changeover Cleaning)"), I4757, 0)</f>
        <v>5.8166664093732838E-4</v>
      </c>
      <c r="K4757">
        <f>IF(G4757&lt;&gt;"PM (Maintenance)", I4757, 0)</f>
        <v>5.8166664093732838E-4</v>
      </c>
      <c r="L4757" s="5">
        <f>MAX(tbl_Fact[[#This Row],[TotalBiscuitsMade]],tbl_Fact[[#This Row],[GoodMadeBiscuits]])</f>
        <v>386</v>
      </c>
      <c r="M4757" s="5">
        <f>IF(tbl_Fact[[#This Row],[Operating_Hours]]&gt;0,tbl_Fact[[#This Row],[Operating_Hours]]*51840,0)</f>
        <v>30.153598666191105</v>
      </c>
    </row>
    <row r="4758" spans="1:13" hidden="1" x14ac:dyDescent="0.2">
      <c r="A4758" t="s">
        <v>12</v>
      </c>
      <c r="B4758" s="1">
        <v>44405.424328703702</v>
      </c>
      <c r="C4758" s="1">
        <v>44405.424351851849</v>
      </c>
      <c r="D4758">
        <v>2.0050000399351099E-2</v>
      </c>
      <c r="E4758">
        <v>0</v>
      </c>
      <c r="F4758">
        <v>355</v>
      </c>
      <c r="G4758" t="s">
        <v>44</v>
      </c>
      <c r="H4758" t="s">
        <v>34</v>
      </c>
      <c r="I4758">
        <f>tbl_Fact[[#This Row],[Duration]] / 60</f>
        <v>3.3416667332251834E-4</v>
      </c>
      <c r="J4758">
        <f>IF(OR(G4758="Run Time", G4758="CC (Changeover Cleaning)"), I4758, 0)</f>
        <v>0</v>
      </c>
      <c r="K4758">
        <f>IF(G4758&lt;&gt;"PM (Maintenance)", I4758, 0)</f>
        <v>3.3416667332251834E-4</v>
      </c>
      <c r="L4758" s="5">
        <f>MAX(tbl_Fact[[#This Row],[TotalBiscuitsMade]],tbl_Fact[[#This Row],[GoodMadeBiscuits]])</f>
        <v>355</v>
      </c>
      <c r="M4758" s="5">
        <f>IF(tbl_Fact[[#This Row],[Operating_Hours]]&gt;0,tbl_Fact[[#This Row],[Operating_Hours]]*51840,0)</f>
        <v>0</v>
      </c>
    </row>
    <row r="4759" spans="1:13" hidden="1" x14ac:dyDescent="0.2">
      <c r="A4759" t="s">
        <v>12</v>
      </c>
      <c r="B4759" s="1">
        <v>44405.424351851849</v>
      </c>
      <c r="C4759" s="1">
        <v>44405.428819444445</v>
      </c>
      <c r="D4759">
        <v>6.4358334541320801</v>
      </c>
      <c r="E4759">
        <v>0</v>
      </c>
      <c r="F4759">
        <v>9</v>
      </c>
      <c r="G4759" t="s">
        <v>43</v>
      </c>
      <c r="H4759" t="s">
        <v>34</v>
      </c>
      <c r="I4759">
        <f>tbl_Fact[[#This Row],[Duration]] / 60</f>
        <v>0.10726389090220133</v>
      </c>
      <c r="J4759">
        <f>IF(OR(G4759="Run Time", G4759="CC (Changeover Cleaning)"), I4759, 0)</f>
        <v>0.10726389090220133</v>
      </c>
      <c r="K4759">
        <f>IF(G4759&lt;&gt;"PM (Maintenance)", I4759, 0)</f>
        <v>0.10726389090220133</v>
      </c>
      <c r="L4759" s="5">
        <f>MAX(tbl_Fact[[#This Row],[TotalBiscuitsMade]],tbl_Fact[[#This Row],[GoodMadeBiscuits]])</f>
        <v>9</v>
      </c>
      <c r="M4759" s="5">
        <f>IF(tbl_Fact[[#This Row],[Operating_Hours]]&gt;0,tbl_Fact[[#This Row],[Operating_Hours]]*51840,0)</f>
        <v>5560.5601043701172</v>
      </c>
    </row>
    <row r="4760" spans="1:13" hidden="1" x14ac:dyDescent="0.2">
      <c r="A4760" t="s">
        <v>12</v>
      </c>
      <c r="B4760" s="1">
        <v>44405.428819444445</v>
      </c>
      <c r="C4760" s="1">
        <v>44405.428831018522</v>
      </c>
      <c r="D4760">
        <v>2.0050000399351099E-2</v>
      </c>
      <c r="E4760">
        <v>0</v>
      </c>
      <c r="F4760">
        <v>395</v>
      </c>
      <c r="G4760" t="s">
        <v>44</v>
      </c>
      <c r="H4760" t="s">
        <v>34</v>
      </c>
      <c r="I4760">
        <f>tbl_Fact[[#This Row],[Duration]] / 60</f>
        <v>3.3416667332251834E-4</v>
      </c>
      <c r="J4760">
        <f>IF(OR(G4760="Run Time", G4760="CC (Changeover Cleaning)"), I4760, 0)</f>
        <v>0</v>
      </c>
      <c r="K4760">
        <f>IF(G4760&lt;&gt;"PM (Maintenance)", I4760, 0)</f>
        <v>3.3416667332251834E-4</v>
      </c>
      <c r="L4760" s="5">
        <f>MAX(tbl_Fact[[#This Row],[TotalBiscuitsMade]],tbl_Fact[[#This Row],[GoodMadeBiscuits]])</f>
        <v>395</v>
      </c>
      <c r="M4760" s="5">
        <f>IF(tbl_Fact[[#This Row],[Operating_Hours]]&gt;0,tbl_Fact[[#This Row],[Operating_Hours]]*51840,0)</f>
        <v>0</v>
      </c>
    </row>
    <row r="4761" spans="1:13" hidden="1" x14ac:dyDescent="0.2">
      <c r="A4761" t="s">
        <v>12</v>
      </c>
      <c r="B4761" s="1">
        <v>44405.428831018522</v>
      </c>
      <c r="C4761" s="1">
        <v>44405.428854166668</v>
      </c>
      <c r="D4761">
        <v>3.90666015446186E-2</v>
      </c>
      <c r="E4761">
        <v>0</v>
      </c>
      <c r="F4761">
        <v>326</v>
      </c>
      <c r="G4761" t="s">
        <v>43</v>
      </c>
      <c r="H4761" t="s">
        <v>34</v>
      </c>
      <c r="I4761">
        <f>tbl_Fact[[#This Row],[Duration]] / 60</f>
        <v>6.5111002574364332E-4</v>
      </c>
      <c r="J4761">
        <f>IF(OR(G4761="Run Time", G4761="CC (Changeover Cleaning)"), I4761, 0)</f>
        <v>6.5111002574364332E-4</v>
      </c>
      <c r="K4761">
        <f>IF(G4761&lt;&gt;"PM (Maintenance)", I4761, 0)</f>
        <v>6.5111002574364332E-4</v>
      </c>
      <c r="L4761" s="5">
        <f>MAX(tbl_Fact[[#This Row],[TotalBiscuitsMade]],tbl_Fact[[#This Row],[GoodMadeBiscuits]])</f>
        <v>326</v>
      </c>
      <c r="M4761" s="5">
        <f>IF(tbl_Fact[[#This Row],[Operating_Hours]]&gt;0,tbl_Fact[[#This Row],[Operating_Hours]]*51840,0)</f>
        <v>33.753543734550469</v>
      </c>
    </row>
    <row r="4762" spans="1:13" hidden="1" x14ac:dyDescent="0.2">
      <c r="A4762" t="s">
        <v>12</v>
      </c>
      <c r="B4762" s="1">
        <v>44405.428854166668</v>
      </c>
      <c r="C4762" s="1">
        <v>44405.428877314815</v>
      </c>
      <c r="D4762">
        <v>2.0050000399351099E-2</v>
      </c>
      <c r="E4762">
        <v>0</v>
      </c>
      <c r="F4762">
        <v>230</v>
      </c>
      <c r="G4762" t="s">
        <v>44</v>
      </c>
      <c r="H4762" t="s">
        <v>34</v>
      </c>
      <c r="I4762">
        <f>tbl_Fact[[#This Row],[Duration]] / 60</f>
        <v>3.3416667332251834E-4</v>
      </c>
      <c r="J4762">
        <f>IF(OR(G4762="Run Time", G4762="CC (Changeover Cleaning)"), I4762, 0)</f>
        <v>0</v>
      </c>
      <c r="K4762">
        <f>IF(G4762&lt;&gt;"PM (Maintenance)", I4762, 0)</f>
        <v>3.3416667332251834E-4</v>
      </c>
      <c r="L4762" s="5">
        <f>MAX(tbl_Fact[[#This Row],[TotalBiscuitsMade]],tbl_Fact[[#This Row],[GoodMadeBiscuits]])</f>
        <v>230</v>
      </c>
      <c r="M4762" s="5">
        <f>IF(tbl_Fact[[#This Row],[Operating_Hours]]&gt;0,tbl_Fact[[#This Row],[Operating_Hours]]*51840,0)</f>
        <v>0</v>
      </c>
    </row>
    <row r="4763" spans="1:13" hidden="1" x14ac:dyDescent="0.2">
      <c r="A4763" t="s">
        <v>12</v>
      </c>
      <c r="B4763" s="1">
        <v>44405.428877314815</v>
      </c>
      <c r="C4763" s="1">
        <v>44405.428900462961</v>
      </c>
      <c r="D4763">
        <v>3.5383298993110698E-2</v>
      </c>
      <c r="E4763">
        <v>0</v>
      </c>
      <c r="F4763">
        <v>20</v>
      </c>
      <c r="G4763" t="s">
        <v>43</v>
      </c>
      <c r="H4763" t="s">
        <v>34</v>
      </c>
      <c r="I4763">
        <f>tbl_Fact[[#This Row],[Duration]] / 60</f>
        <v>5.8972164988517831E-4</v>
      </c>
      <c r="J4763">
        <f>IF(OR(G4763="Run Time", G4763="CC (Changeover Cleaning)"), I4763, 0)</f>
        <v>5.8972164988517831E-4</v>
      </c>
      <c r="K4763">
        <f>IF(G4763&lt;&gt;"PM (Maintenance)", I4763, 0)</f>
        <v>5.8972164988517831E-4</v>
      </c>
      <c r="L4763" s="5">
        <f>MAX(tbl_Fact[[#This Row],[TotalBiscuitsMade]],tbl_Fact[[#This Row],[GoodMadeBiscuits]])</f>
        <v>20</v>
      </c>
      <c r="M4763" s="5">
        <f>IF(tbl_Fact[[#This Row],[Operating_Hours]]&gt;0,tbl_Fact[[#This Row],[Operating_Hours]]*51840,0)</f>
        <v>30.571170330047643</v>
      </c>
    </row>
    <row r="4764" spans="1:13" hidden="1" x14ac:dyDescent="0.2">
      <c r="A4764" t="s">
        <v>12</v>
      </c>
      <c r="B4764" s="1">
        <v>44405.428900462961</v>
      </c>
      <c r="C4764" s="1">
        <v>44405.428912037038</v>
      </c>
      <c r="D4764">
        <v>2.0333299413323399E-2</v>
      </c>
      <c r="E4764">
        <v>0</v>
      </c>
      <c r="F4764">
        <v>15</v>
      </c>
      <c r="G4764" t="s">
        <v>44</v>
      </c>
      <c r="H4764" t="s">
        <v>34</v>
      </c>
      <c r="I4764">
        <f>tbl_Fact[[#This Row],[Duration]] / 60</f>
        <v>3.3888832355538997E-4</v>
      </c>
      <c r="J4764">
        <f>IF(OR(G4764="Run Time", G4764="CC (Changeover Cleaning)"), I4764, 0)</f>
        <v>0</v>
      </c>
      <c r="K4764">
        <f>IF(G4764&lt;&gt;"PM (Maintenance)", I4764, 0)</f>
        <v>3.3888832355538997E-4</v>
      </c>
      <c r="L4764" s="5">
        <f>MAX(tbl_Fact[[#This Row],[TotalBiscuitsMade]],tbl_Fact[[#This Row],[GoodMadeBiscuits]])</f>
        <v>15</v>
      </c>
      <c r="M4764" s="5">
        <f>IF(tbl_Fact[[#This Row],[Operating_Hours]]&gt;0,tbl_Fact[[#This Row],[Operating_Hours]]*51840,0)</f>
        <v>0</v>
      </c>
    </row>
    <row r="4765" spans="1:13" hidden="1" x14ac:dyDescent="0.2">
      <c r="A4765" t="s">
        <v>12</v>
      </c>
      <c r="B4765" s="1">
        <v>44405.428912037038</v>
      </c>
      <c r="C4765" s="1">
        <v>44405.428935185184</v>
      </c>
      <c r="D4765">
        <v>3.5450000315904603E-2</v>
      </c>
      <c r="E4765">
        <v>0</v>
      </c>
      <c r="F4765">
        <v>391</v>
      </c>
      <c r="G4765" t="s">
        <v>43</v>
      </c>
      <c r="H4765" t="s">
        <v>34</v>
      </c>
      <c r="I4765">
        <f>tbl_Fact[[#This Row],[Duration]] / 60</f>
        <v>5.9083333859841008E-4</v>
      </c>
      <c r="J4765">
        <f>IF(OR(G4765="Run Time", G4765="CC (Changeover Cleaning)"), I4765, 0)</f>
        <v>5.9083333859841008E-4</v>
      </c>
      <c r="K4765">
        <f>IF(G4765&lt;&gt;"PM (Maintenance)", I4765, 0)</f>
        <v>5.9083333859841008E-4</v>
      </c>
      <c r="L4765" s="5">
        <f>MAX(tbl_Fact[[#This Row],[TotalBiscuitsMade]],tbl_Fact[[#This Row],[GoodMadeBiscuits]])</f>
        <v>391</v>
      </c>
      <c r="M4765" s="5">
        <f>IF(tbl_Fact[[#This Row],[Operating_Hours]]&gt;0,tbl_Fact[[#This Row],[Operating_Hours]]*51840,0)</f>
        <v>30.628800272941579</v>
      </c>
    </row>
    <row r="4766" spans="1:13" hidden="1" x14ac:dyDescent="0.2">
      <c r="A4766" t="s">
        <v>12</v>
      </c>
      <c r="B4766" s="1">
        <v>44405.428935185184</v>
      </c>
      <c r="C4766" s="1">
        <v>44405.428946759261</v>
      </c>
      <c r="D4766">
        <v>1.9283300265669798E-2</v>
      </c>
      <c r="E4766">
        <v>0</v>
      </c>
      <c r="F4766">
        <v>254</v>
      </c>
      <c r="G4766" t="s">
        <v>44</v>
      </c>
      <c r="H4766" t="s">
        <v>34</v>
      </c>
      <c r="I4766">
        <f>tbl_Fact[[#This Row],[Duration]] / 60</f>
        <v>3.2138833776116331E-4</v>
      </c>
      <c r="J4766">
        <f>IF(OR(G4766="Run Time", G4766="CC (Changeover Cleaning)"), I4766, 0)</f>
        <v>0</v>
      </c>
      <c r="K4766">
        <f>IF(G4766&lt;&gt;"PM (Maintenance)", I4766, 0)</f>
        <v>3.2138833776116331E-4</v>
      </c>
      <c r="L4766" s="5">
        <f>MAX(tbl_Fact[[#This Row],[TotalBiscuitsMade]],tbl_Fact[[#This Row],[GoodMadeBiscuits]])</f>
        <v>254</v>
      </c>
      <c r="M4766" s="5">
        <f>IF(tbl_Fact[[#This Row],[Operating_Hours]]&gt;0,tbl_Fact[[#This Row],[Operating_Hours]]*51840,0)</f>
        <v>0</v>
      </c>
    </row>
    <row r="4767" spans="1:13" hidden="1" x14ac:dyDescent="0.2">
      <c r="A4767" t="s">
        <v>12</v>
      </c>
      <c r="B4767" s="1">
        <v>44405.428946759261</v>
      </c>
      <c r="C4767" s="1">
        <v>44405.428969907407</v>
      </c>
      <c r="D4767">
        <v>3.4883301705122001E-2</v>
      </c>
      <c r="E4767">
        <v>0</v>
      </c>
      <c r="F4767">
        <v>459</v>
      </c>
      <c r="G4767" t="s">
        <v>43</v>
      </c>
      <c r="H4767" t="s">
        <v>34</v>
      </c>
      <c r="I4767">
        <f>tbl_Fact[[#This Row],[Duration]] / 60</f>
        <v>5.8138836175203334E-4</v>
      </c>
      <c r="J4767">
        <f>IF(OR(G4767="Run Time", G4767="CC (Changeover Cleaning)"), I4767, 0)</f>
        <v>5.8138836175203334E-4</v>
      </c>
      <c r="K4767">
        <f>IF(G4767&lt;&gt;"PM (Maintenance)", I4767, 0)</f>
        <v>5.8138836175203334E-4</v>
      </c>
      <c r="L4767" s="5">
        <f>MAX(tbl_Fact[[#This Row],[TotalBiscuitsMade]],tbl_Fact[[#This Row],[GoodMadeBiscuits]])</f>
        <v>459</v>
      </c>
      <c r="M4767" s="5">
        <f>IF(tbl_Fact[[#This Row],[Operating_Hours]]&gt;0,tbl_Fact[[#This Row],[Operating_Hours]]*51840,0)</f>
        <v>30.13917267322541</v>
      </c>
    </row>
    <row r="4768" spans="1:13" hidden="1" x14ac:dyDescent="0.2">
      <c r="A4768" t="s">
        <v>12</v>
      </c>
      <c r="B4768" s="1">
        <v>44405.428969907407</v>
      </c>
      <c r="C4768" s="1">
        <v>44405.428981481484</v>
      </c>
      <c r="D4768">
        <v>2.0050000399351099E-2</v>
      </c>
      <c r="E4768">
        <v>0</v>
      </c>
      <c r="F4768">
        <v>75</v>
      </c>
      <c r="G4768" t="s">
        <v>44</v>
      </c>
      <c r="H4768" t="s">
        <v>34</v>
      </c>
      <c r="I4768">
        <f>tbl_Fact[[#This Row],[Duration]] / 60</f>
        <v>3.3416667332251834E-4</v>
      </c>
      <c r="J4768">
        <f>IF(OR(G4768="Run Time", G4768="CC (Changeover Cleaning)"), I4768, 0)</f>
        <v>0</v>
      </c>
      <c r="K4768">
        <f>IF(G4768&lt;&gt;"PM (Maintenance)", I4768, 0)</f>
        <v>3.3416667332251834E-4</v>
      </c>
      <c r="L4768" s="5">
        <f>MAX(tbl_Fact[[#This Row],[TotalBiscuitsMade]],tbl_Fact[[#This Row],[GoodMadeBiscuits]])</f>
        <v>75</v>
      </c>
      <c r="M4768" s="5">
        <f>IF(tbl_Fact[[#This Row],[Operating_Hours]]&gt;0,tbl_Fact[[#This Row],[Operating_Hours]]*51840,0)</f>
        <v>0</v>
      </c>
    </row>
    <row r="4769" spans="1:13" hidden="1" x14ac:dyDescent="0.2">
      <c r="A4769" t="s">
        <v>12</v>
      </c>
      <c r="B4769" s="1">
        <v>44405.428981481484</v>
      </c>
      <c r="C4769" s="1">
        <v>44405.429016203707</v>
      </c>
      <c r="D4769">
        <v>3.9833299815654803E-2</v>
      </c>
      <c r="E4769">
        <v>0</v>
      </c>
      <c r="F4769">
        <v>111</v>
      </c>
      <c r="G4769" t="s">
        <v>43</v>
      </c>
      <c r="H4769" t="s">
        <v>34</v>
      </c>
      <c r="I4769">
        <f>tbl_Fact[[#This Row],[Duration]] / 60</f>
        <v>6.6388833026091341E-4</v>
      </c>
      <c r="J4769">
        <f>IF(OR(G4769="Run Time", G4769="CC (Changeover Cleaning)"), I4769, 0)</f>
        <v>6.6388833026091341E-4</v>
      </c>
      <c r="K4769">
        <f>IF(G4769&lt;&gt;"PM (Maintenance)", I4769, 0)</f>
        <v>6.6388833026091341E-4</v>
      </c>
      <c r="L4769" s="5">
        <f>MAX(tbl_Fact[[#This Row],[TotalBiscuitsMade]],tbl_Fact[[#This Row],[GoodMadeBiscuits]])</f>
        <v>111</v>
      </c>
      <c r="M4769" s="5">
        <f>IF(tbl_Fact[[#This Row],[Operating_Hours]]&gt;0,tbl_Fact[[#This Row],[Operating_Hours]]*51840,0)</f>
        <v>34.415971040725751</v>
      </c>
    </row>
    <row r="4770" spans="1:13" hidden="1" x14ac:dyDescent="0.2">
      <c r="A4770" t="s">
        <v>12</v>
      </c>
      <c r="B4770" s="1">
        <v>44405.429016203707</v>
      </c>
      <c r="C4770" s="1">
        <v>44405.429027777776</v>
      </c>
      <c r="D4770">
        <v>2.0333299413323399E-2</v>
      </c>
      <c r="E4770">
        <v>0</v>
      </c>
      <c r="F4770">
        <v>329</v>
      </c>
      <c r="G4770" t="s">
        <v>44</v>
      </c>
      <c r="H4770" t="s">
        <v>34</v>
      </c>
      <c r="I4770">
        <f>tbl_Fact[[#This Row],[Duration]] / 60</f>
        <v>3.3888832355538997E-4</v>
      </c>
      <c r="J4770">
        <f>IF(OR(G4770="Run Time", G4770="CC (Changeover Cleaning)"), I4770, 0)</f>
        <v>0</v>
      </c>
      <c r="K4770">
        <f>IF(G4770&lt;&gt;"PM (Maintenance)", I4770, 0)</f>
        <v>3.3888832355538997E-4</v>
      </c>
      <c r="L4770" s="5">
        <f>MAX(tbl_Fact[[#This Row],[TotalBiscuitsMade]],tbl_Fact[[#This Row],[GoodMadeBiscuits]])</f>
        <v>329</v>
      </c>
      <c r="M4770" s="5">
        <f>IF(tbl_Fact[[#This Row],[Operating_Hours]]&gt;0,tbl_Fact[[#This Row],[Operating_Hours]]*51840,0)</f>
        <v>0</v>
      </c>
    </row>
    <row r="4771" spans="1:13" hidden="1" x14ac:dyDescent="0.2">
      <c r="A4771" t="s">
        <v>12</v>
      </c>
      <c r="B4771" s="1">
        <v>44405.429027777776</v>
      </c>
      <c r="C4771" s="1">
        <v>44405.429050925923</v>
      </c>
      <c r="D4771">
        <v>3.4666601568460499E-2</v>
      </c>
      <c r="E4771">
        <v>0</v>
      </c>
      <c r="F4771">
        <v>377</v>
      </c>
      <c r="G4771" t="s">
        <v>43</v>
      </c>
      <c r="H4771" t="s">
        <v>34</v>
      </c>
      <c r="I4771">
        <f>tbl_Fact[[#This Row],[Duration]] / 60</f>
        <v>5.7777669280767495E-4</v>
      </c>
      <c r="J4771">
        <f>IF(OR(G4771="Run Time", G4771="CC (Changeover Cleaning)"), I4771, 0)</f>
        <v>5.7777669280767495E-4</v>
      </c>
      <c r="K4771">
        <f>IF(G4771&lt;&gt;"PM (Maintenance)", I4771, 0)</f>
        <v>5.7777669280767495E-4</v>
      </c>
      <c r="L4771" s="5">
        <f>MAX(tbl_Fact[[#This Row],[TotalBiscuitsMade]],tbl_Fact[[#This Row],[GoodMadeBiscuits]])</f>
        <v>377</v>
      </c>
      <c r="M4771" s="5">
        <f>IF(tbl_Fact[[#This Row],[Operating_Hours]]&gt;0,tbl_Fact[[#This Row],[Operating_Hours]]*51840,0)</f>
        <v>29.95194375514987</v>
      </c>
    </row>
    <row r="4772" spans="1:13" hidden="1" x14ac:dyDescent="0.2">
      <c r="A4772" t="s">
        <v>12</v>
      </c>
      <c r="B4772" s="1">
        <v>44405.429050925923</v>
      </c>
      <c r="C4772" s="1">
        <v>44405.429062499999</v>
      </c>
      <c r="D4772">
        <v>2.0283300429582599E-2</v>
      </c>
      <c r="E4772">
        <v>0</v>
      </c>
      <c r="F4772">
        <v>487</v>
      </c>
      <c r="G4772" t="s">
        <v>44</v>
      </c>
      <c r="H4772" t="s">
        <v>34</v>
      </c>
      <c r="I4772">
        <f>tbl_Fact[[#This Row],[Duration]] / 60</f>
        <v>3.3805500715970997E-4</v>
      </c>
      <c r="J4772">
        <f>IF(OR(G4772="Run Time", G4772="CC (Changeover Cleaning)"), I4772, 0)</f>
        <v>0</v>
      </c>
      <c r="K4772">
        <f>IF(G4772&lt;&gt;"PM (Maintenance)", I4772, 0)</f>
        <v>3.3805500715970997E-4</v>
      </c>
      <c r="L4772" s="5">
        <f>MAX(tbl_Fact[[#This Row],[TotalBiscuitsMade]],tbl_Fact[[#This Row],[GoodMadeBiscuits]])</f>
        <v>487</v>
      </c>
      <c r="M4772" s="5">
        <f>IF(tbl_Fact[[#This Row],[Operating_Hours]]&gt;0,tbl_Fact[[#This Row],[Operating_Hours]]*51840,0)</f>
        <v>0</v>
      </c>
    </row>
    <row r="4773" spans="1:13" hidden="1" x14ac:dyDescent="0.2">
      <c r="A4773" t="s">
        <v>12</v>
      </c>
      <c r="B4773" s="1">
        <v>44405.429062499999</v>
      </c>
      <c r="C4773" s="1">
        <v>44405.429085648146</v>
      </c>
      <c r="D4773">
        <v>3.4883301705122001E-2</v>
      </c>
      <c r="E4773">
        <v>0</v>
      </c>
      <c r="F4773">
        <v>141</v>
      </c>
      <c r="G4773" t="s">
        <v>43</v>
      </c>
      <c r="H4773" t="s">
        <v>34</v>
      </c>
      <c r="I4773">
        <f>tbl_Fact[[#This Row],[Duration]] / 60</f>
        <v>5.8138836175203334E-4</v>
      </c>
      <c r="J4773">
        <f>IF(OR(G4773="Run Time", G4773="CC (Changeover Cleaning)"), I4773, 0)</f>
        <v>5.8138836175203334E-4</v>
      </c>
      <c r="K4773">
        <f>IF(G4773&lt;&gt;"PM (Maintenance)", I4773, 0)</f>
        <v>5.8138836175203334E-4</v>
      </c>
      <c r="L4773" s="5">
        <f>MAX(tbl_Fact[[#This Row],[TotalBiscuitsMade]],tbl_Fact[[#This Row],[GoodMadeBiscuits]])</f>
        <v>141</v>
      </c>
      <c r="M4773" s="5">
        <f>IF(tbl_Fact[[#This Row],[Operating_Hours]]&gt;0,tbl_Fact[[#This Row],[Operating_Hours]]*51840,0)</f>
        <v>30.13917267322541</v>
      </c>
    </row>
    <row r="4774" spans="1:13" hidden="1" x14ac:dyDescent="0.2">
      <c r="A4774" t="s">
        <v>12</v>
      </c>
      <c r="B4774" s="1">
        <v>44405.429085648146</v>
      </c>
      <c r="C4774" s="1">
        <v>44405.429108796299</v>
      </c>
      <c r="D4774">
        <v>1.9566599279642102E-2</v>
      </c>
      <c r="E4774">
        <v>0</v>
      </c>
      <c r="F4774">
        <v>343</v>
      </c>
      <c r="G4774" t="s">
        <v>44</v>
      </c>
      <c r="H4774" t="s">
        <v>34</v>
      </c>
      <c r="I4774">
        <f>tbl_Fact[[#This Row],[Duration]] / 60</f>
        <v>3.2610998799403505E-4</v>
      </c>
      <c r="J4774">
        <f>IF(OR(G4774="Run Time", G4774="CC (Changeover Cleaning)"), I4774, 0)</f>
        <v>0</v>
      </c>
      <c r="K4774">
        <f>IF(G4774&lt;&gt;"PM (Maintenance)", I4774, 0)</f>
        <v>3.2610998799403505E-4</v>
      </c>
      <c r="L4774" s="5">
        <f>MAX(tbl_Fact[[#This Row],[TotalBiscuitsMade]],tbl_Fact[[#This Row],[GoodMadeBiscuits]])</f>
        <v>343</v>
      </c>
      <c r="M4774" s="5">
        <f>IF(tbl_Fact[[#This Row],[Operating_Hours]]&gt;0,tbl_Fact[[#This Row],[Operating_Hours]]*51840,0)</f>
        <v>0</v>
      </c>
    </row>
    <row r="4775" spans="1:13" hidden="1" x14ac:dyDescent="0.2">
      <c r="A4775" t="s">
        <v>12</v>
      </c>
      <c r="B4775" s="1">
        <v>44405.429108796299</v>
      </c>
      <c r="C4775" s="1">
        <v>44405.429131944446</v>
      </c>
      <c r="D4775">
        <v>3.4883301705122001E-2</v>
      </c>
      <c r="E4775">
        <v>0</v>
      </c>
      <c r="F4775">
        <v>104</v>
      </c>
      <c r="G4775" t="s">
        <v>43</v>
      </c>
      <c r="H4775" t="s">
        <v>34</v>
      </c>
      <c r="I4775">
        <f>tbl_Fact[[#This Row],[Duration]] / 60</f>
        <v>5.8138836175203334E-4</v>
      </c>
      <c r="J4775">
        <f>IF(OR(G4775="Run Time", G4775="CC (Changeover Cleaning)"), I4775, 0)</f>
        <v>5.8138836175203334E-4</v>
      </c>
      <c r="K4775">
        <f>IF(G4775&lt;&gt;"PM (Maintenance)", I4775, 0)</f>
        <v>5.8138836175203334E-4</v>
      </c>
      <c r="L4775" s="5">
        <f>MAX(tbl_Fact[[#This Row],[TotalBiscuitsMade]],tbl_Fact[[#This Row],[GoodMadeBiscuits]])</f>
        <v>104</v>
      </c>
      <c r="M4775" s="5">
        <f>IF(tbl_Fact[[#This Row],[Operating_Hours]]&gt;0,tbl_Fact[[#This Row],[Operating_Hours]]*51840,0)</f>
        <v>30.13917267322541</v>
      </c>
    </row>
    <row r="4776" spans="1:13" hidden="1" x14ac:dyDescent="0.2">
      <c r="A4776" t="s">
        <v>12</v>
      </c>
      <c r="B4776" s="1">
        <v>44405.429131944446</v>
      </c>
      <c r="C4776" s="1">
        <v>44405.429143518515</v>
      </c>
      <c r="D4776">
        <v>2.1116599440574601E-2</v>
      </c>
      <c r="E4776">
        <v>0</v>
      </c>
      <c r="F4776">
        <v>246</v>
      </c>
      <c r="G4776" t="s">
        <v>44</v>
      </c>
      <c r="H4776" t="s">
        <v>34</v>
      </c>
      <c r="I4776">
        <f>tbl_Fact[[#This Row],[Duration]] / 60</f>
        <v>3.5194332400957667E-4</v>
      </c>
      <c r="J4776">
        <f>IF(OR(G4776="Run Time", G4776="CC (Changeover Cleaning)"), I4776, 0)</f>
        <v>0</v>
      </c>
      <c r="K4776">
        <f>IF(G4776&lt;&gt;"PM (Maintenance)", I4776, 0)</f>
        <v>3.5194332400957667E-4</v>
      </c>
      <c r="L4776" s="5">
        <f>MAX(tbl_Fact[[#This Row],[TotalBiscuitsMade]],tbl_Fact[[#This Row],[GoodMadeBiscuits]])</f>
        <v>246</v>
      </c>
      <c r="M4776" s="5">
        <f>IF(tbl_Fact[[#This Row],[Operating_Hours]]&gt;0,tbl_Fact[[#This Row],[Operating_Hours]]*51840,0)</f>
        <v>0</v>
      </c>
    </row>
    <row r="4777" spans="1:13" hidden="1" x14ac:dyDescent="0.2">
      <c r="A4777" t="s">
        <v>12</v>
      </c>
      <c r="B4777" s="1">
        <v>44405.429143518515</v>
      </c>
      <c r="C4777" s="1">
        <v>44405.429166666669</v>
      </c>
      <c r="D4777">
        <v>3.4383300691842998E-2</v>
      </c>
      <c r="E4777">
        <v>0</v>
      </c>
      <c r="F4777">
        <v>38</v>
      </c>
      <c r="G4777" t="s">
        <v>43</v>
      </c>
      <c r="H4777" t="s">
        <v>34</v>
      </c>
      <c r="I4777">
        <f>tbl_Fact[[#This Row],[Duration]] / 60</f>
        <v>5.7305501153071664E-4</v>
      </c>
      <c r="J4777">
        <f>IF(OR(G4777="Run Time", G4777="CC (Changeover Cleaning)"), I4777, 0)</f>
        <v>5.7305501153071664E-4</v>
      </c>
      <c r="K4777">
        <f>IF(G4777&lt;&gt;"PM (Maintenance)", I4777, 0)</f>
        <v>5.7305501153071664E-4</v>
      </c>
      <c r="L4777" s="5">
        <f>MAX(tbl_Fact[[#This Row],[TotalBiscuitsMade]],tbl_Fact[[#This Row],[GoodMadeBiscuits]])</f>
        <v>38</v>
      </c>
      <c r="M4777" s="5">
        <f>IF(tbl_Fact[[#This Row],[Operating_Hours]]&gt;0,tbl_Fact[[#This Row],[Operating_Hours]]*51840,0)</f>
        <v>29.707171797752352</v>
      </c>
    </row>
    <row r="4778" spans="1:13" hidden="1" x14ac:dyDescent="0.2">
      <c r="A4778" t="s">
        <v>12</v>
      </c>
      <c r="B4778" s="1">
        <v>44405.429166666669</v>
      </c>
      <c r="C4778" s="1">
        <v>44405.429178240738</v>
      </c>
      <c r="D4778">
        <v>1.95499993860722E-2</v>
      </c>
      <c r="E4778">
        <v>0</v>
      </c>
      <c r="F4778">
        <v>235</v>
      </c>
      <c r="G4778" t="s">
        <v>44</v>
      </c>
      <c r="H4778" t="s">
        <v>34</v>
      </c>
      <c r="I4778">
        <f>tbl_Fact[[#This Row],[Duration]] / 60</f>
        <v>3.2583332310120333E-4</v>
      </c>
      <c r="J4778">
        <f>IF(OR(G4778="Run Time", G4778="CC (Changeover Cleaning)"), I4778, 0)</f>
        <v>0</v>
      </c>
      <c r="K4778">
        <f>IF(G4778&lt;&gt;"PM (Maintenance)", I4778, 0)</f>
        <v>3.2583332310120333E-4</v>
      </c>
      <c r="L4778" s="5">
        <f>MAX(tbl_Fact[[#This Row],[TotalBiscuitsMade]],tbl_Fact[[#This Row],[GoodMadeBiscuits]])</f>
        <v>235</v>
      </c>
      <c r="M4778" s="5">
        <f>IF(tbl_Fact[[#This Row],[Operating_Hours]]&gt;0,tbl_Fact[[#This Row],[Operating_Hours]]*51840,0)</f>
        <v>0</v>
      </c>
    </row>
    <row r="4779" spans="1:13" hidden="1" x14ac:dyDescent="0.2">
      <c r="A4779" t="s">
        <v>12</v>
      </c>
      <c r="B4779" s="1">
        <v>44405.429178240738</v>
      </c>
      <c r="C4779" s="1">
        <v>44405.429247685184</v>
      </c>
      <c r="D4779">
        <v>9.5833301544189495E-2</v>
      </c>
      <c r="E4779">
        <v>0</v>
      </c>
      <c r="F4779">
        <v>263</v>
      </c>
      <c r="G4779" t="s">
        <v>43</v>
      </c>
      <c r="H4779" t="s">
        <v>34</v>
      </c>
      <c r="I4779">
        <f>tbl_Fact[[#This Row],[Duration]] / 60</f>
        <v>1.5972216924031583E-3</v>
      </c>
      <c r="J4779">
        <f>IF(OR(G4779="Run Time", G4779="CC (Changeover Cleaning)"), I4779, 0)</f>
        <v>1.5972216924031583E-3</v>
      </c>
      <c r="K4779">
        <f>IF(G4779&lt;&gt;"PM (Maintenance)", I4779, 0)</f>
        <v>1.5972216924031583E-3</v>
      </c>
      <c r="L4779" s="5">
        <f>MAX(tbl_Fact[[#This Row],[TotalBiscuitsMade]],tbl_Fact[[#This Row],[GoodMadeBiscuits]])</f>
        <v>263</v>
      </c>
      <c r="M4779" s="5">
        <f>IF(tbl_Fact[[#This Row],[Operating_Hours]]&gt;0,tbl_Fact[[#This Row],[Operating_Hours]]*51840,0)</f>
        <v>82.79997253417973</v>
      </c>
    </row>
    <row r="4780" spans="1:13" hidden="1" x14ac:dyDescent="0.2">
      <c r="A4780" t="s">
        <v>12</v>
      </c>
      <c r="B4780" s="1">
        <v>44405.429247685184</v>
      </c>
      <c r="C4780" s="1">
        <v>44405.429259259261</v>
      </c>
      <c r="D4780">
        <v>1.97832994163036E-2</v>
      </c>
      <c r="E4780">
        <v>0</v>
      </c>
      <c r="F4780">
        <v>500</v>
      </c>
      <c r="G4780" t="s">
        <v>44</v>
      </c>
      <c r="H4780" t="s">
        <v>34</v>
      </c>
      <c r="I4780">
        <f>tbl_Fact[[#This Row],[Duration]] / 60</f>
        <v>3.2972165693839333E-4</v>
      </c>
      <c r="J4780">
        <f>IF(OR(G4780="Run Time", G4780="CC (Changeover Cleaning)"), I4780, 0)</f>
        <v>0</v>
      </c>
      <c r="K4780">
        <f>IF(G4780&lt;&gt;"PM (Maintenance)", I4780, 0)</f>
        <v>3.2972165693839333E-4</v>
      </c>
      <c r="L4780" s="5">
        <f>MAX(tbl_Fact[[#This Row],[TotalBiscuitsMade]],tbl_Fact[[#This Row],[GoodMadeBiscuits]])</f>
        <v>500</v>
      </c>
      <c r="M4780" s="5">
        <f>IF(tbl_Fact[[#This Row],[Operating_Hours]]&gt;0,tbl_Fact[[#This Row],[Operating_Hours]]*51840,0)</f>
        <v>0</v>
      </c>
    </row>
    <row r="4781" spans="1:13" hidden="1" x14ac:dyDescent="0.2">
      <c r="A4781" t="s">
        <v>12</v>
      </c>
      <c r="B4781" s="1">
        <v>44405.429259259261</v>
      </c>
      <c r="C4781" s="1">
        <v>44405.429282407407</v>
      </c>
      <c r="D4781">
        <v>3.5166598856449099E-2</v>
      </c>
      <c r="E4781">
        <v>0</v>
      </c>
      <c r="F4781">
        <v>275</v>
      </c>
      <c r="G4781" t="s">
        <v>43</v>
      </c>
      <c r="H4781" t="s">
        <v>34</v>
      </c>
      <c r="I4781">
        <f>tbl_Fact[[#This Row],[Duration]] / 60</f>
        <v>5.8610998094081829E-4</v>
      </c>
      <c r="J4781">
        <f>IF(OR(G4781="Run Time", G4781="CC (Changeover Cleaning)"), I4781, 0)</f>
        <v>5.8610998094081829E-4</v>
      </c>
      <c r="K4781">
        <f>IF(G4781&lt;&gt;"PM (Maintenance)", I4781, 0)</f>
        <v>5.8610998094081829E-4</v>
      </c>
      <c r="L4781" s="5">
        <f>MAX(tbl_Fact[[#This Row],[TotalBiscuitsMade]],tbl_Fact[[#This Row],[GoodMadeBiscuits]])</f>
        <v>275</v>
      </c>
      <c r="M4781" s="5">
        <f>IF(tbl_Fact[[#This Row],[Operating_Hours]]&gt;0,tbl_Fact[[#This Row],[Operating_Hours]]*51840,0)</f>
        <v>30.383941411972021</v>
      </c>
    </row>
    <row r="4782" spans="1:13" hidden="1" x14ac:dyDescent="0.2">
      <c r="A4782" t="s">
        <v>12</v>
      </c>
      <c r="B4782" s="1">
        <v>44405.429282407407</v>
      </c>
      <c r="C4782" s="1">
        <v>44405.429305555554</v>
      </c>
      <c r="D4782">
        <v>2.0333299413323399E-2</v>
      </c>
      <c r="E4782">
        <v>0</v>
      </c>
      <c r="F4782">
        <v>77</v>
      </c>
      <c r="G4782" t="s">
        <v>44</v>
      </c>
      <c r="H4782" t="s">
        <v>34</v>
      </c>
      <c r="I4782">
        <f>tbl_Fact[[#This Row],[Duration]] / 60</f>
        <v>3.3888832355538997E-4</v>
      </c>
      <c r="J4782">
        <f>IF(OR(G4782="Run Time", G4782="CC (Changeover Cleaning)"), I4782, 0)</f>
        <v>0</v>
      </c>
      <c r="K4782">
        <f>IF(G4782&lt;&gt;"PM (Maintenance)", I4782, 0)</f>
        <v>3.3888832355538997E-4</v>
      </c>
      <c r="L4782" s="5">
        <f>MAX(tbl_Fact[[#This Row],[TotalBiscuitsMade]],tbl_Fact[[#This Row],[GoodMadeBiscuits]])</f>
        <v>77</v>
      </c>
      <c r="M4782" s="5">
        <f>IF(tbl_Fact[[#This Row],[Operating_Hours]]&gt;0,tbl_Fact[[#This Row],[Operating_Hours]]*51840,0)</f>
        <v>0</v>
      </c>
    </row>
    <row r="4783" spans="1:13" hidden="1" x14ac:dyDescent="0.2">
      <c r="A4783" t="s">
        <v>12</v>
      </c>
      <c r="B4783" s="1">
        <v>44405.429305555554</v>
      </c>
      <c r="C4783" s="1">
        <v>44405.429328703707</v>
      </c>
      <c r="D4783">
        <v>3.3833298832178102E-2</v>
      </c>
      <c r="E4783">
        <v>0</v>
      </c>
      <c r="F4783">
        <v>388</v>
      </c>
      <c r="G4783" t="s">
        <v>43</v>
      </c>
      <c r="H4783" t="s">
        <v>34</v>
      </c>
      <c r="I4783">
        <f>tbl_Fact[[#This Row],[Duration]] / 60</f>
        <v>5.6388831386963505E-4</v>
      </c>
      <c r="J4783">
        <f>IF(OR(G4783="Run Time", G4783="CC (Changeover Cleaning)"), I4783, 0)</f>
        <v>5.6388831386963505E-4</v>
      </c>
      <c r="K4783">
        <f>IF(G4783&lt;&gt;"PM (Maintenance)", I4783, 0)</f>
        <v>5.6388831386963505E-4</v>
      </c>
      <c r="L4783" s="5">
        <f>MAX(tbl_Fact[[#This Row],[TotalBiscuitsMade]],tbl_Fact[[#This Row],[GoodMadeBiscuits]])</f>
        <v>388</v>
      </c>
      <c r="M4783" s="5">
        <f>IF(tbl_Fact[[#This Row],[Operating_Hours]]&gt;0,tbl_Fact[[#This Row],[Operating_Hours]]*51840,0)</f>
        <v>29.231970191001881</v>
      </c>
    </row>
    <row r="4784" spans="1:13" hidden="1" x14ac:dyDescent="0.2">
      <c r="A4784" t="s">
        <v>12</v>
      </c>
      <c r="B4784" s="1">
        <v>44405.429328703707</v>
      </c>
      <c r="C4784" s="1">
        <v>44405.429340277777</v>
      </c>
      <c r="D4784">
        <v>2.0333299413323399E-2</v>
      </c>
      <c r="E4784">
        <v>0</v>
      </c>
      <c r="F4784">
        <v>181</v>
      </c>
      <c r="G4784" t="s">
        <v>44</v>
      </c>
      <c r="H4784" t="s">
        <v>34</v>
      </c>
      <c r="I4784">
        <f>tbl_Fact[[#This Row],[Duration]] / 60</f>
        <v>3.3888832355538997E-4</v>
      </c>
      <c r="J4784">
        <f>IF(OR(G4784="Run Time", G4784="CC (Changeover Cleaning)"), I4784, 0)</f>
        <v>0</v>
      </c>
      <c r="K4784">
        <f>IF(G4784&lt;&gt;"PM (Maintenance)", I4784, 0)</f>
        <v>3.3888832355538997E-4</v>
      </c>
      <c r="L4784" s="5">
        <f>MAX(tbl_Fact[[#This Row],[TotalBiscuitsMade]],tbl_Fact[[#This Row],[GoodMadeBiscuits]])</f>
        <v>181</v>
      </c>
      <c r="M4784" s="5">
        <f>IF(tbl_Fact[[#This Row],[Operating_Hours]]&gt;0,tbl_Fact[[#This Row],[Operating_Hours]]*51840,0)</f>
        <v>0</v>
      </c>
    </row>
    <row r="4785" spans="1:13" hidden="1" x14ac:dyDescent="0.2">
      <c r="A4785" t="s">
        <v>12</v>
      </c>
      <c r="B4785" s="1">
        <v>44405.429340277777</v>
      </c>
      <c r="C4785" s="1">
        <v>44405.429363425923</v>
      </c>
      <c r="D4785">
        <v>3.5450000315904603E-2</v>
      </c>
      <c r="E4785">
        <v>0</v>
      </c>
      <c r="F4785">
        <v>359</v>
      </c>
      <c r="G4785" t="s">
        <v>43</v>
      </c>
      <c r="H4785" t="s">
        <v>34</v>
      </c>
      <c r="I4785">
        <f>tbl_Fact[[#This Row],[Duration]] / 60</f>
        <v>5.9083333859841008E-4</v>
      </c>
      <c r="J4785">
        <f>IF(OR(G4785="Run Time", G4785="CC (Changeover Cleaning)"), I4785, 0)</f>
        <v>5.9083333859841008E-4</v>
      </c>
      <c r="K4785">
        <f>IF(G4785&lt;&gt;"PM (Maintenance)", I4785, 0)</f>
        <v>5.9083333859841008E-4</v>
      </c>
      <c r="L4785" s="5">
        <f>MAX(tbl_Fact[[#This Row],[TotalBiscuitsMade]],tbl_Fact[[#This Row],[GoodMadeBiscuits]])</f>
        <v>359</v>
      </c>
      <c r="M4785" s="5">
        <f>IF(tbl_Fact[[#This Row],[Operating_Hours]]&gt;0,tbl_Fact[[#This Row],[Operating_Hours]]*51840,0)</f>
        <v>30.628800272941579</v>
      </c>
    </row>
    <row r="4786" spans="1:13" hidden="1" x14ac:dyDescent="0.2">
      <c r="A4786" t="s">
        <v>12</v>
      </c>
      <c r="B4786" s="1">
        <v>44405.429363425923</v>
      </c>
      <c r="C4786" s="1">
        <v>44405.429375</v>
      </c>
      <c r="D4786">
        <v>1.97666008025408E-2</v>
      </c>
      <c r="E4786">
        <v>0</v>
      </c>
      <c r="F4786">
        <v>191</v>
      </c>
      <c r="G4786" t="s">
        <v>44</v>
      </c>
      <c r="H4786" t="s">
        <v>34</v>
      </c>
      <c r="I4786">
        <f>tbl_Fact[[#This Row],[Duration]] / 60</f>
        <v>3.2944334670901334E-4</v>
      </c>
      <c r="J4786">
        <f>IF(OR(G4786="Run Time", G4786="CC (Changeover Cleaning)"), I4786, 0)</f>
        <v>0</v>
      </c>
      <c r="K4786">
        <f>IF(G4786&lt;&gt;"PM (Maintenance)", I4786, 0)</f>
        <v>3.2944334670901334E-4</v>
      </c>
      <c r="L4786" s="5">
        <f>MAX(tbl_Fact[[#This Row],[TotalBiscuitsMade]],tbl_Fact[[#This Row],[GoodMadeBiscuits]])</f>
        <v>191</v>
      </c>
      <c r="M4786" s="5">
        <f>IF(tbl_Fact[[#This Row],[Operating_Hours]]&gt;0,tbl_Fact[[#This Row],[Operating_Hours]]*51840,0)</f>
        <v>0</v>
      </c>
    </row>
    <row r="4787" spans="1:13" hidden="1" x14ac:dyDescent="0.2">
      <c r="A4787" t="s">
        <v>12</v>
      </c>
      <c r="B4787" s="1">
        <v>44405.429375</v>
      </c>
      <c r="C4787" s="1">
        <v>44405.429398148146</v>
      </c>
      <c r="D4787">
        <v>3.5950001329183599E-2</v>
      </c>
      <c r="E4787">
        <v>0</v>
      </c>
      <c r="F4787">
        <v>460</v>
      </c>
      <c r="G4787" t="s">
        <v>43</v>
      </c>
      <c r="H4787" t="s">
        <v>34</v>
      </c>
      <c r="I4787">
        <f>tbl_Fact[[#This Row],[Duration]] / 60</f>
        <v>5.9916668881972667E-4</v>
      </c>
      <c r="J4787">
        <f>IF(OR(G4787="Run Time", G4787="CC (Changeover Cleaning)"), I4787, 0)</f>
        <v>5.9916668881972667E-4</v>
      </c>
      <c r="K4787">
        <f>IF(G4787&lt;&gt;"PM (Maintenance)", I4787, 0)</f>
        <v>5.9916668881972667E-4</v>
      </c>
      <c r="L4787" s="5">
        <f>MAX(tbl_Fact[[#This Row],[TotalBiscuitsMade]],tbl_Fact[[#This Row],[GoodMadeBiscuits]])</f>
        <v>460</v>
      </c>
      <c r="M4787" s="5">
        <f>IF(tbl_Fact[[#This Row],[Operating_Hours]]&gt;0,tbl_Fact[[#This Row],[Operating_Hours]]*51840,0)</f>
        <v>31.06080114841463</v>
      </c>
    </row>
    <row r="4788" spans="1:13" hidden="1" x14ac:dyDescent="0.2">
      <c r="A4788" t="s">
        <v>12</v>
      </c>
      <c r="B4788" s="1">
        <v>44405.429398148146</v>
      </c>
      <c r="C4788" s="1">
        <v>44405.4294212963</v>
      </c>
      <c r="D4788">
        <v>2.42165997624397E-2</v>
      </c>
      <c r="E4788">
        <v>0</v>
      </c>
      <c r="F4788">
        <v>438</v>
      </c>
      <c r="G4788" t="s">
        <v>44</v>
      </c>
      <c r="H4788" t="s">
        <v>34</v>
      </c>
      <c r="I4788">
        <f>tbl_Fact[[#This Row],[Duration]] / 60</f>
        <v>4.0360999604066166E-4</v>
      </c>
      <c r="J4788">
        <f>IF(OR(G4788="Run Time", G4788="CC (Changeover Cleaning)"), I4788, 0)</f>
        <v>0</v>
      </c>
      <c r="K4788">
        <f>IF(G4788&lt;&gt;"PM (Maintenance)", I4788, 0)</f>
        <v>4.0360999604066166E-4</v>
      </c>
      <c r="L4788" s="5">
        <f>MAX(tbl_Fact[[#This Row],[TotalBiscuitsMade]],tbl_Fact[[#This Row],[GoodMadeBiscuits]])</f>
        <v>438</v>
      </c>
      <c r="M4788" s="5">
        <f>IF(tbl_Fact[[#This Row],[Operating_Hours]]&gt;0,tbl_Fact[[#This Row],[Operating_Hours]]*51840,0)</f>
        <v>0</v>
      </c>
    </row>
    <row r="4789" spans="1:13" hidden="1" x14ac:dyDescent="0.2">
      <c r="A4789" t="s">
        <v>12</v>
      </c>
      <c r="B4789" s="1">
        <v>44405.4294212963</v>
      </c>
      <c r="C4789" s="1">
        <v>44405.429965277777</v>
      </c>
      <c r="D4789">
        <v>0.78506660461425803</v>
      </c>
      <c r="E4789">
        <v>0</v>
      </c>
      <c r="F4789">
        <v>466</v>
      </c>
      <c r="G4789" t="s">
        <v>43</v>
      </c>
      <c r="H4789" t="s">
        <v>34</v>
      </c>
      <c r="I4789">
        <f>tbl_Fact[[#This Row],[Duration]] / 60</f>
        <v>1.3084443410237633E-2</v>
      </c>
      <c r="J4789">
        <f>IF(OR(G4789="Run Time", G4789="CC (Changeover Cleaning)"), I4789, 0)</f>
        <v>1.3084443410237633E-2</v>
      </c>
      <c r="K4789">
        <f>IF(G4789&lt;&gt;"PM (Maintenance)", I4789, 0)</f>
        <v>1.3084443410237633E-2</v>
      </c>
      <c r="L4789" s="5">
        <f>MAX(tbl_Fact[[#This Row],[TotalBiscuitsMade]],tbl_Fact[[#This Row],[GoodMadeBiscuits]])</f>
        <v>466</v>
      </c>
      <c r="M4789" s="5">
        <f>IF(tbl_Fact[[#This Row],[Operating_Hours]]&gt;0,tbl_Fact[[#This Row],[Operating_Hours]]*51840,0)</f>
        <v>678.29754638671886</v>
      </c>
    </row>
    <row r="4790" spans="1:13" hidden="1" x14ac:dyDescent="0.2">
      <c r="A4790" t="s">
        <v>12</v>
      </c>
      <c r="B4790" s="1">
        <v>44405.429965277777</v>
      </c>
      <c r="C4790" s="1">
        <v>44405.430034722223</v>
      </c>
      <c r="D4790">
        <v>0.109600000083447</v>
      </c>
      <c r="E4790">
        <v>0</v>
      </c>
      <c r="F4790">
        <v>384</v>
      </c>
      <c r="G4790" t="s">
        <v>44</v>
      </c>
      <c r="H4790" t="s">
        <v>34</v>
      </c>
      <c r="I4790">
        <f>tbl_Fact[[#This Row],[Duration]] / 60</f>
        <v>1.8266666680574501E-3</v>
      </c>
      <c r="J4790">
        <f>IF(OR(G4790="Run Time", G4790="CC (Changeover Cleaning)"), I4790, 0)</f>
        <v>0</v>
      </c>
      <c r="K4790">
        <f>IF(G4790&lt;&gt;"PM (Maintenance)", I4790, 0)</f>
        <v>1.8266666680574501E-3</v>
      </c>
      <c r="L4790" s="5">
        <f>MAX(tbl_Fact[[#This Row],[TotalBiscuitsMade]],tbl_Fact[[#This Row],[GoodMadeBiscuits]])</f>
        <v>384</v>
      </c>
      <c r="M4790" s="5">
        <f>IF(tbl_Fact[[#This Row],[Operating_Hours]]&gt;0,tbl_Fact[[#This Row],[Operating_Hours]]*51840,0)</f>
        <v>0</v>
      </c>
    </row>
    <row r="4791" spans="1:13" hidden="1" x14ac:dyDescent="0.2">
      <c r="A4791" t="s">
        <v>12</v>
      </c>
      <c r="B4791" s="1">
        <v>44405.430034722223</v>
      </c>
      <c r="C4791" s="1">
        <v>44405.43105324074</v>
      </c>
      <c r="D4791">
        <v>1.45550000667572</v>
      </c>
      <c r="E4791">
        <v>0</v>
      </c>
      <c r="F4791">
        <v>277</v>
      </c>
      <c r="G4791" t="s">
        <v>43</v>
      </c>
      <c r="H4791" t="s">
        <v>34</v>
      </c>
      <c r="I4791">
        <f>tbl_Fact[[#This Row],[Duration]] / 60</f>
        <v>2.4258333444595333E-2</v>
      </c>
      <c r="J4791">
        <f>IF(OR(G4791="Run Time", G4791="CC (Changeover Cleaning)"), I4791, 0)</f>
        <v>2.4258333444595333E-2</v>
      </c>
      <c r="K4791">
        <f>IF(G4791&lt;&gt;"PM (Maintenance)", I4791, 0)</f>
        <v>2.4258333444595333E-2</v>
      </c>
      <c r="L4791" s="5">
        <f>MAX(tbl_Fact[[#This Row],[TotalBiscuitsMade]],tbl_Fact[[#This Row],[GoodMadeBiscuits]])</f>
        <v>277</v>
      </c>
      <c r="M4791" s="5">
        <f>IF(tbl_Fact[[#This Row],[Operating_Hours]]&gt;0,tbl_Fact[[#This Row],[Operating_Hours]]*51840,0)</f>
        <v>1257.552005767822</v>
      </c>
    </row>
    <row r="4792" spans="1:13" hidden="1" x14ac:dyDescent="0.2">
      <c r="A4792" t="s">
        <v>5</v>
      </c>
      <c r="B4792" s="1">
        <v>44405.430243055554</v>
      </c>
      <c r="C4792" s="1">
        <v>44405.431145833332</v>
      </c>
      <c r="D4792">
        <v>1.29999995231628</v>
      </c>
      <c r="E4792">
        <v>335549</v>
      </c>
      <c r="F4792">
        <v>84230</v>
      </c>
      <c r="G4792" t="s">
        <v>44</v>
      </c>
      <c r="H4792" t="s">
        <v>3</v>
      </c>
      <c r="I4792">
        <f>tbl_Fact[[#This Row],[Duration]] / 60</f>
        <v>2.1666665871937999E-2</v>
      </c>
      <c r="J4792">
        <f>IF(OR(G4792="Run Time", G4792="CC (Changeover Cleaning)"), I4792, 0)</f>
        <v>0</v>
      </c>
      <c r="K4792">
        <f>IF(G4792&lt;&gt;"PM (Maintenance)", I4792, 0)</f>
        <v>2.1666665871937999E-2</v>
      </c>
      <c r="L4792" s="5">
        <f>MAX(tbl_Fact[[#This Row],[TotalBiscuitsMade]],tbl_Fact[[#This Row],[GoodMadeBiscuits]])</f>
        <v>335549</v>
      </c>
      <c r="M4792" s="5">
        <f>IF(tbl_Fact[[#This Row],[Operating_Hours]]&gt;0,tbl_Fact[[#This Row],[Operating_Hours]]*51840,0)</f>
        <v>0</v>
      </c>
    </row>
    <row r="4793" spans="1:13" hidden="1" x14ac:dyDescent="0.2">
      <c r="A4793" t="s">
        <v>14</v>
      </c>
      <c r="B4793" s="1">
        <v>44405.430601851855</v>
      </c>
      <c r="C4793" s="1">
        <v>44405.433009259257</v>
      </c>
      <c r="D4793">
        <v>3.45943331718445</v>
      </c>
      <c r="E4793">
        <v>0</v>
      </c>
      <c r="F4793">
        <v>145</v>
      </c>
      <c r="G4793" t="s">
        <v>44</v>
      </c>
      <c r="H4793" t="s">
        <v>34</v>
      </c>
      <c r="I4793">
        <f>tbl_Fact[[#This Row],[Duration]] / 60</f>
        <v>5.765722195307417E-2</v>
      </c>
      <c r="J4793">
        <f>IF(OR(G4793="Run Time", G4793="CC (Changeover Cleaning)"), I4793, 0)</f>
        <v>0</v>
      </c>
      <c r="K4793">
        <f>IF(G4793&lt;&gt;"PM (Maintenance)", I4793, 0)</f>
        <v>5.765722195307417E-2</v>
      </c>
      <c r="L4793" s="5">
        <f>MAX(tbl_Fact[[#This Row],[TotalBiscuitsMade]],tbl_Fact[[#This Row],[GoodMadeBiscuits]])</f>
        <v>145</v>
      </c>
      <c r="M4793" s="5">
        <f>IF(tbl_Fact[[#This Row],[Operating_Hours]]&gt;0,tbl_Fact[[#This Row],[Operating_Hours]]*51840,0)</f>
        <v>0</v>
      </c>
    </row>
    <row r="4794" spans="1:13" hidden="1" x14ac:dyDescent="0.2">
      <c r="A4794" t="s">
        <v>12</v>
      </c>
      <c r="B4794" s="1">
        <v>44405.43105324074</v>
      </c>
      <c r="C4794" s="1">
        <v>44405.431134259263</v>
      </c>
      <c r="D4794">
        <v>0.119833298027515</v>
      </c>
      <c r="E4794">
        <v>0</v>
      </c>
      <c r="F4794">
        <v>248</v>
      </c>
      <c r="G4794" t="s">
        <v>44</v>
      </c>
      <c r="H4794" t="s">
        <v>34</v>
      </c>
      <c r="I4794">
        <f>tbl_Fact[[#This Row],[Duration]] / 60</f>
        <v>1.9972216337919165E-3</v>
      </c>
      <c r="J4794">
        <f>IF(OR(G4794="Run Time", G4794="CC (Changeover Cleaning)"), I4794, 0)</f>
        <v>0</v>
      </c>
      <c r="K4794">
        <f>IF(G4794&lt;&gt;"PM (Maintenance)", I4794, 0)</f>
        <v>1.9972216337919165E-3</v>
      </c>
      <c r="L4794" s="5">
        <f>MAX(tbl_Fact[[#This Row],[TotalBiscuitsMade]],tbl_Fact[[#This Row],[GoodMadeBiscuits]])</f>
        <v>248</v>
      </c>
      <c r="M4794" s="5">
        <f>IF(tbl_Fact[[#This Row],[Operating_Hours]]&gt;0,tbl_Fact[[#This Row],[Operating_Hours]]*51840,0)</f>
        <v>0</v>
      </c>
    </row>
    <row r="4795" spans="1:13" hidden="1" x14ac:dyDescent="0.2">
      <c r="A4795" t="s">
        <v>12</v>
      </c>
      <c r="B4795" s="1">
        <v>44405.431134259263</v>
      </c>
      <c r="C4795" s="1">
        <v>44405.432025462964</v>
      </c>
      <c r="D4795">
        <v>1.28511655330658</v>
      </c>
      <c r="E4795">
        <v>0</v>
      </c>
      <c r="F4795">
        <v>291</v>
      </c>
      <c r="G4795" t="s">
        <v>43</v>
      </c>
      <c r="H4795" t="s">
        <v>34</v>
      </c>
      <c r="I4795">
        <f>tbl_Fact[[#This Row],[Duration]] / 60</f>
        <v>2.1418609221776335E-2</v>
      </c>
      <c r="J4795">
        <f>IF(OR(G4795="Run Time", G4795="CC (Changeover Cleaning)"), I4795, 0)</f>
        <v>2.1418609221776335E-2</v>
      </c>
      <c r="K4795">
        <f>IF(G4795&lt;&gt;"PM (Maintenance)", I4795, 0)</f>
        <v>2.1418609221776335E-2</v>
      </c>
      <c r="L4795" s="5">
        <f>MAX(tbl_Fact[[#This Row],[TotalBiscuitsMade]],tbl_Fact[[#This Row],[GoodMadeBiscuits]])</f>
        <v>291</v>
      </c>
      <c r="M4795" s="5">
        <f>IF(tbl_Fact[[#This Row],[Operating_Hours]]&gt;0,tbl_Fact[[#This Row],[Operating_Hours]]*51840,0)</f>
        <v>1110.3407020568852</v>
      </c>
    </row>
    <row r="4796" spans="1:13" hidden="1" x14ac:dyDescent="0.2">
      <c r="A4796" t="s">
        <v>5</v>
      </c>
      <c r="B4796" s="1">
        <v>44405.431145833332</v>
      </c>
      <c r="C4796" s="1">
        <v>44405.45648148148</v>
      </c>
      <c r="D4796">
        <v>36.483333587646499</v>
      </c>
      <c r="E4796">
        <v>335402</v>
      </c>
      <c r="F4796">
        <v>302</v>
      </c>
      <c r="G4796" t="s">
        <v>43</v>
      </c>
      <c r="H4796" t="s">
        <v>24</v>
      </c>
      <c r="I4796">
        <f>tbl_Fact[[#This Row],[Duration]] / 60</f>
        <v>0.6080555597941083</v>
      </c>
      <c r="J4796">
        <f>IF(OR(G4796="Run Time", G4796="CC (Changeover Cleaning)"), I4796, 0)</f>
        <v>0.6080555597941083</v>
      </c>
      <c r="K4796">
        <f>IF(G4796&lt;&gt;"PM (Maintenance)", I4796, 0)</f>
        <v>0.6080555597941083</v>
      </c>
      <c r="L4796" s="5">
        <f>MAX(tbl_Fact[[#This Row],[TotalBiscuitsMade]],tbl_Fact[[#This Row],[GoodMadeBiscuits]])</f>
        <v>335402</v>
      </c>
      <c r="M4796" s="5">
        <f>IF(tbl_Fact[[#This Row],[Operating_Hours]]&gt;0,tbl_Fact[[#This Row],[Operating_Hours]]*51840,0)</f>
        <v>31521.600219726573</v>
      </c>
    </row>
    <row r="4797" spans="1:13" hidden="1" x14ac:dyDescent="0.2">
      <c r="A4797" t="s">
        <v>12</v>
      </c>
      <c r="B4797" s="1">
        <v>44405.432025462964</v>
      </c>
      <c r="C4797" s="1">
        <v>44405.433009259257</v>
      </c>
      <c r="D4797">
        <v>1.41038334369659</v>
      </c>
      <c r="E4797">
        <v>1086</v>
      </c>
      <c r="F4797">
        <v>123</v>
      </c>
      <c r="G4797" t="s">
        <v>44</v>
      </c>
      <c r="H4797" t="s">
        <v>34</v>
      </c>
      <c r="I4797">
        <f>tbl_Fact[[#This Row],[Duration]] / 60</f>
        <v>2.3506389061609834E-2</v>
      </c>
      <c r="J4797">
        <f>IF(OR(G4797="Run Time", G4797="CC (Changeover Cleaning)"), I4797, 0)</f>
        <v>0</v>
      </c>
      <c r="K4797">
        <f>IF(G4797&lt;&gt;"PM (Maintenance)", I4797, 0)</f>
        <v>2.3506389061609834E-2</v>
      </c>
      <c r="L4797" s="5">
        <f>MAX(tbl_Fact[[#This Row],[TotalBiscuitsMade]],tbl_Fact[[#This Row],[GoodMadeBiscuits]])</f>
        <v>1086</v>
      </c>
      <c r="M4797" s="5">
        <f>IF(tbl_Fact[[#This Row],[Operating_Hours]]&gt;0,tbl_Fact[[#This Row],[Operating_Hours]]*51840,0)</f>
        <v>0</v>
      </c>
    </row>
    <row r="4798" spans="1:13" hidden="1" x14ac:dyDescent="0.2">
      <c r="A4798" t="s">
        <v>14</v>
      </c>
      <c r="B4798" s="1">
        <v>44405.433009259257</v>
      </c>
      <c r="C4798" s="1">
        <v>44405.433113425926</v>
      </c>
      <c r="D4798">
        <v>0.15549999475479101</v>
      </c>
      <c r="E4798">
        <v>0</v>
      </c>
      <c r="F4798">
        <v>30</v>
      </c>
      <c r="G4798" t="s">
        <v>43</v>
      </c>
      <c r="H4798" t="s">
        <v>34</v>
      </c>
      <c r="I4798">
        <f>tbl_Fact[[#This Row],[Duration]] / 60</f>
        <v>2.5916665792465169E-3</v>
      </c>
      <c r="J4798">
        <f>IF(OR(G4798="Run Time", G4798="CC (Changeover Cleaning)"), I4798, 0)</f>
        <v>2.5916665792465169E-3</v>
      </c>
      <c r="K4798">
        <f>IF(G4798&lt;&gt;"PM (Maintenance)", I4798, 0)</f>
        <v>2.5916665792465169E-3</v>
      </c>
      <c r="L4798" s="5">
        <f>MAX(tbl_Fact[[#This Row],[TotalBiscuitsMade]],tbl_Fact[[#This Row],[GoodMadeBiscuits]])</f>
        <v>30</v>
      </c>
      <c r="M4798" s="5">
        <f>IF(tbl_Fact[[#This Row],[Operating_Hours]]&gt;0,tbl_Fact[[#This Row],[Operating_Hours]]*51840,0)</f>
        <v>134.35199546813945</v>
      </c>
    </row>
    <row r="4799" spans="1:13" hidden="1" x14ac:dyDescent="0.2">
      <c r="A4799" t="s">
        <v>12</v>
      </c>
      <c r="B4799" s="1">
        <v>44405.433009259257</v>
      </c>
      <c r="C4799" s="1">
        <v>44405.437430555554</v>
      </c>
      <c r="D4799">
        <v>6.3660001754760698</v>
      </c>
      <c r="E4799">
        <v>1145</v>
      </c>
      <c r="F4799">
        <v>366</v>
      </c>
      <c r="G4799" t="s">
        <v>43</v>
      </c>
      <c r="H4799" t="s">
        <v>34</v>
      </c>
      <c r="I4799">
        <f>tbl_Fact[[#This Row],[Duration]] / 60</f>
        <v>0.10610000292460116</v>
      </c>
      <c r="J4799">
        <f>IF(OR(G4799="Run Time", G4799="CC (Changeover Cleaning)"), I4799, 0)</f>
        <v>0.10610000292460116</v>
      </c>
      <c r="K4799">
        <f>IF(G4799&lt;&gt;"PM (Maintenance)", I4799, 0)</f>
        <v>0.10610000292460116</v>
      </c>
      <c r="L4799" s="5">
        <f>MAX(tbl_Fact[[#This Row],[TotalBiscuitsMade]],tbl_Fact[[#This Row],[GoodMadeBiscuits]])</f>
        <v>1145</v>
      </c>
      <c r="M4799" s="5">
        <f>IF(tbl_Fact[[#This Row],[Operating_Hours]]&gt;0,tbl_Fact[[#This Row],[Operating_Hours]]*51840,0)</f>
        <v>5500.2241516113245</v>
      </c>
    </row>
    <row r="4800" spans="1:13" hidden="1" x14ac:dyDescent="0.2">
      <c r="A4800" t="s">
        <v>14</v>
      </c>
      <c r="B4800" s="1">
        <v>44405.433113425926</v>
      </c>
      <c r="C4800" s="1">
        <v>44405.433680555558</v>
      </c>
      <c r="D4800">
        <v>0.814783275127411</v>
      </c>
      <c r="E4800">
        <v>0</v>
      </c>
      <c r="F4800">
        <v>2</v>
      </c>
      <c r="G4800" t="s">
        <v>44</v>
      </c>
      <c r="H4800" t="s">
        <v>34</v>
      </c>
      <c r="I4800">
        <f>tbl_Fact[[#This Row],[Duration]] / 60</f>
        <v>1.3579721252123516E-2</v>
      </c>
      <c r="J4800">
        <f>IF(OR(G4800="Run Time", G4800="CC (Changeover Cleaning)"), I4800, 0)</f>
        <v>0</v>
      </c>
      <c r="K4800">
        <f>IF(G4800&lt;&gt;"PM (Maintenance)", I4800, 0)</f>
        <v>1.3579721252123516E-2</v>
      </c>
      <c r="L4800" s="5">
        <f>MAX(tbl_Fact[[#This Row],[TotalBiscuitsMade]],tbl_Fact[[#This Row],[GoodMadeBiscuits]])</f>
        <v>2</v>
      </c>
      <c r="M4800" s="5">
        <f>IF(tbl_Fact[[#This Row],[Operating_Hours]]&gt;0,tbl_Fact[[#This Row],[Operating_Hours]]*51840,0)</f>
        <v>0</v>
      </c>
    </row>
    <row r="4801" spans="1:13" hidden="1" x14ac:dyDescent="0.2">
      <c r="A4801" t="s">
        <v>14</v>
      </c>
      <c r="B4801" s="1">
        <v>44405.433680555558</v>
      </c>
      <c r="C4801" s="1">
        <v>44405.437337962961</v>
      </c>
      <c r="D4801">
        <v>5.2759499549865696</v>
      </c>
      <c r="E4801">
        <v>0</v>
      </c>
      <c r="F4801">
        <v>368</v>
      </c>
      <c r="G4801" t="s">
        <v>43</v>
      </c>
      <c r="H4801" t="s">
        <v>34</v>
      </c>
      <c r="I4801">
        <f>tbl_Fact[[#This Row],[Duration]] / 60</f>
        <v>8.7932499249776155E-2</v>
      </c>
      <c r="J4801">
        <f>IF(OR(G4801="Run Time", G4801="CC (Changeover Cleaning)"), I4801, 0)</f>
        <v>8.7932499249776155E-2</v>
      </c>
      <c r="K4801">
        <f>IF(G4801&lt;&gt;"PM (Maintenance)", I4801, 0)</f>
        <v>8.7932499249776155E-2</v>
      </c>
      <c r="L4801" s="5">
        <f>MAX(tbl_Fact[[#This Row],[TotalBiscuitsMade]],tbl_Fact[[#This Row],[GoodMadeBiscuits]])</f>
        <v>368</v>
      </c>
      <c r="M4801" s="5">
        <f>IF(tbl_Fact[[#This Row],[Operating_Hours]]&gt;0,tbl_Fact[[#This Row],[Operating_Hours]]*51840,0)</f>
        <v>4558.4207611083957</v>
      </c>
    </row>
    <row r="4802" spans="1:13" hidden="1" x14ac:dyDescent="0.2">
      <c r="A4802" t="s">
        <v>14</v>
      </c>
      <c r="B4802" s="1">
        <v>44405.437337962961</v>
      </c>
      <c r="C4802" s="1">
        <v>44405.438368055555</v>
      </c>
      <c r="D4802">
        <v>1.4788832664489699</v>
      </c>
      <c r="E4802">
        <v>0</v>
      </c>
      <c r="F4802">
        <v>404</v>
      </c>
      <c r="G4802" t="s">
        <v>44</v>
      </c>
      <c r="H4802" t="s">
        <v>34</v>
      </c>
      <c r="I4802">
        <f>tbl_Fact[[#This Row],[Duration]] / 60</f>
        <v>2.4648054440816167E-2</v>
      </c>
      <c r="J4802">
        <f>IF(OR(G4802="Run Time", G4802="CC (Changeover Cleaning)"), I4802, 0)</f>
        <v>0</v>
      </c>
      <c r="K4802">
        <f>IF(G4802&lt;&gt;"PM (Maintenance)", I4802, 0)</f>
        <v>2.4648054440816167E-2</v>
      </c>
      <c r="L4802" s="5">
        <f>MAX(tbl_Fact[[#This Row],[TotalBiscuitsMade]],tbl_Fact[[#This Row],[GoodMadeBiscuits]])</f>
        <v>404</v>
      </c>
      <c r="M4802" s="5">
        <f>IF(tbl_Fact[[#This Row],[Operating_Hours]]&gt;0,tbl_Fact[[#This Row],[Operating_Hours]]*51840,0)</f>
        <v>0</v>
      </c>
    </row>
    <row r="4803" spans="1:13" hidden="1" x14ac:dyDescent="0.2">
      <c r="A4803" t="s">
        <v>12</v>
      </c>
      <c r="B4803" s="1">
        <v>44405.437430555554</v>
      </c>
      <c r="C4803" s="1">
        <v>44405.438368055555</v>
      </c>
      <c r="D4803">
        <v>1.3591165542602499</v>
      </c>
      <c r="E4803">
        <v>1975</v>
      </c>
      <c r="F4803">
        <v>347</v>
      </c>
      <c r="G4803" t="s">
        <v>44</v>
      </c>
      <c r="H4803" t="s">
        <v>34</v>
      </c>
      <c r="I4803">
        <f>tbl_Fact[[#This Row],[Duration]] / 60</f>
        <v>2.2651942571004165E-2</v>
      </c>
      <c r="J4803">
        <f>IF(OR(G4803="Run Time", G4803="CC (Changeover Cleaning)"), I4803, 0)</f>
        <v>0</v>
      </c>
      <c r="K4803">
        <f>IF(G4803&lt;&gt;"PM (Maintenance)", I4803, 0)</f>
        <v>2.2651942571004165E-2</v>
      </c>
      <c r="L4803" s="5">
        <f>MAX(tbl_Fact[[#This Row],[TotalBiscuitsMade]],tbl_Fact[[#This Row],[GoodMadeBiscuits]])</f>
        <v>1975</v>
      </c>
      <c r="M4803" s="5">
        <f>IF(tbl_Fact[[#This Row],[Operating_Hours]]&gt;0,tbl_Fact[[#This Row],[Operating_Hours]]*51840,0)</f>
        <v>0</v>
      </c>
    </row>
    <row r="4804" spans="1:13" hidden="1" x14ac:dyDescent="0.2">
      <c r="A4804" t="s">
        <v>10</v>
      </c>
      <c r="B4804" s="1">
        <v>44405.4375</v>
      </c>
      <c r="C4804" s="1">
        <v>44405.87672453704</v>
      </c>
      <c r="D4804">
        <v>632.47869873046898</v>
      </c>
      <c r="E4804">
        <v>0</v>
      </c>
      <c r="F4804">
        <v>157</v>
      </c>
      <c r="G4804" t="s">
        <v>44</v>
      </c>
      <c r="H4804" t="s">
        <v>24</v>
      </c>
      <c r="I4804">
        <f>tbl_Fact[[#This Row],[Duration]] / 60</f>
        <v>10.541311645507816</v>
      </c>
      <c r="J4804">
        <f>IF(OR(G4804="Run Time", G4804="CC (Changeover Cleaning)"), I4804, 0)</f>
        <v>0</v>
      </c>
      <c r="K4804">
        <f>IF(G4804&lt;&gt;"PM (Maintenance)", I4804, 0)</f>
        <v>10.541311645507816</v>
      </c>
      <c r="L4804" s="5">
        <f>MAX(tbl_Fact[[#This Row],[TotalBiscuitsMade]],tbl_Fact[[#This Row],[GoodMadeBiscuits]])</f>
        <v>157</v>
      </c>
      <c r="M4804" s="5">
        <f>IF(tbl_Fact[[#This Row],[Operating_Hours]]&gt;0,tbl_Fact[[#This Row],[Operating_Hours]]*51840,0)</f>
        <v>0</v>
      </c>
    </row>
    <row r="4805" spans="1:13" hidden="1" x14ac:dyDescent="0.2">
      <c r="A4805" t="s">
        <v>12</v>
      </c>
      <c r="B4805" s="1">
        <v>44405.438368055555</v>
      </c>
      <c r="C4805" s="1">
        <v>44405.44017361111</v>
      </c>
      <c r="D4805">
        <v>2.5906167030334499</v>
      </c>
      <c r="E4805">
        <v>2235</v>
      </c>
      <c r="F4805">
        <v>122</v>
      </c>
      <c r="G4805" t="s">
        <v>43</v>
      </c>
      <c r="H4805" t="s">
        <v>34</v>
      </c>
      <c r="I4805">
        <f>tbl_Fact[[#This Row],[Duration]] / 60</f>
        <v>4.3176945050557497E-2</v>
      </c>
      <c r="J4805">
        <f>IF(OR(G4805="Run Time", G4805="CC (Changeover Cleaning)"), I4805, 0)</f>
        <v>4.3176945050557497E-2</v>
      </c>
      <c r="K4805">
        <f>IF(G4805&lt;&gt;"PM (Maintenance)", I4805, 0)</f>
        <v>4.3176945050557497E-2</v>
      </c>
      <c r="L4805" s="5">
        <f>MAX(tbl_Fact[[#This Row],[TotalBiscuitsMade]],tbl_Fact[[#This Row],[GoodMadeBiscuits]])</f>
        <v>2235</v>
      </c>
      <c r="M4805" s="5">
        <f>IF(tbl_Fact[[#This Row],[Operating_Hours]]&gt;0,tbl_Fact[[#This Row],[Operating_Hours]]*51840,0)</f>
        <v>2238.2928314209007</v>
      </c>
    </row>
    <row r="4806" spans="1:13" hidden="1" x14ac:dyDescent="0.2">
      <c r="A4806" t="s">
        <v>14</v>
      </c>
      <c r="B4806" s="1">
        <v>44405.438368055555</v>
      </c>
      <c r="C4806" s="1">
        <v>44405.440104166664</v>
      </c>
      <c r="D4806">
        <v>2.4908332824707</v>
      </c>
      <c r="E4806">
        <v>0</v>
      </c>
      <c r="F4806">
        <v>290</v>
      </c>
      <c r="G4806" t="s">
        <v>43</v>
      </c>
      <c r="H4806" t="s">
        <v>34</v>
      </c>
      <c r="I4806">
        <f>tbl_Fact[[#This Row],[Duration]] / 60</f>
        <v>4.151388804117833E-2</v>
      </c>
      <c r="J4806">
        <f>IF(OR(G4806="Run Time", G4806="CC (Changeover Cleaning)"), I4806, 0)</f>
        <v>4.151388804117833E-2</v>
      </c>
      <c r="K4806">
        <f>IF(G4806&lt;&gt;"PM (Maintenance)", I4806, 0)</f>
        <v>4.151388804117833E-2</v>
      </c>
      <c r="L4806" s="5">
        <f>MAX(tbl_Fact[[#This Row],[TotalBiscuitsMade]],tbl_Fact[[#This Row],[GoodMadeBiscuits]])</f>
        <v>290</v>
      </c>
      <c r="M4806" s="5">
        <f>IF(tbl_Fact[[#This Row],[Operating_Hours]]&gt;0,tbl_Fact[[#This Row],[Operating_Hours]]*51840,0)</f>
        <v>2152.0799560546848</v>
      </c>
    </row>
    <row r="4807" spans="1:13" hidden="1" x14ac:dyDescent="0.2">
      <c r="A4807" t="s">
        <v>14</v>
      </c>
      <c r="B4807" s="1">
        <v>44405.440104166664</v>
      </c>
      <c r="C4807" s="1">
        <v>44405.464212962965</v>
      </c>
      <c r="D4807">
        <v>34.724166870117202</v>
      </c>
      <c r="E4807">
        <v>0</v>
      </c>
      <c r="F4807">
        <v>90</v>
      </c>
      <c r="G4807" t="s">
        <v>44</v>
      </c>
      <c r="H4807" t="s">
        <v>34</v>
      </c>
      <c r="I4807">
        <f>tbl_Fact[[#This Row],[Duration]] / 60</f>
        <v>0.57873611450195339</v>
      </c>
      <c r="J4807">
        <f>IF(OR(G4807="Run Time", G4807="CC (Changeover Cleaning)"), I4807, 0)</f>
        <v>0</v>
      </c>
      <c r="K4807">
        <f>IF(G4807&lt;&gt;"PM (Maintenance)", I4807, 0)</f>
        <v>0.57873611450195339</v>
      </c>
      <c r="L4807" s="5">
        <f>MAX(tbl_Fact[[#This Row],[TotalBiscuitsMade]],tbl_Fact[[#This Row],[GoodMadeBiscuits]])</f>
        <v>90</v>
      </c>
      <c r="M4807" s="5">
        <f>IF(tbl_Fact[[#This Row],[Operating_Hours]]&gt;0,tbl_Fact[[#This Row],[Operating_Hours]]*51840,0)</f>
        <v>0</v>
      </c>
    </row>
    <row r="4808" spans="1:13" hidden="1" x14ac:dyDescent="0.2">
      <c r="A4808" t="s">
        <v>12</v>
      </c>
      <c r="B4808" s="1">
        <v>44405.44017361111</v>
      </c>
      <c r="C4808" s="1">
        <v>44405.440636574072</v>
      </c>
      <c r="D4808">
        <v>0.68033331632614102</v>
      </c>
      <c r="E4808">
        <v>2813</v>
      </c>
      <c r="F4808">
        <v>305</v>
      </c>
      <c r="G4808" t="s">
        <v>44</v>
      </c>
      <c r="H4808" t="s">
        <v>34</v>
      </c>
      <c r="I4808">
        <f>tbl_Fact[[#This Row],[Duration]] / 60</f>
        <v>1.1338888605435684E-2</v>
      </c>
      <c r="J4808">
        <f>IF(OR(G4808="Run Time", G4808="CC (Changeover Cleaning)"), I4808, 0)</f>
        <v>0</v>
      </c>
      <c r="K4808">
        <f>IF(G4808&lt;&gt;"PM (Maintenance)", I4808, 0)</f>
        <v>1.1338888605435684E-2</v>
      </c>
      <c r="L4808" s="5">
        <f>MAX(tbl_Fact[[#This Row],[TotalBiscuitsMade]],tbl_Fact[[#This Row],[GoodMadeBiscuits]])</f>
        <v>2813</v>
      </c>
      <c r="M4808" s="5">
        <f>IF(tbl_Fact[[#This Row],[Operating_Hours]]&gt;0,tbl_Fact[[#This Row],[Operating_Hours]]*51840,0)</f>
        <v>0</v>
      </c>
    </row>
    <row r="4809" spans="1:13" hidden="1" x14ac:dyDescent="0.2">
      <c r="A4809" t="s">
        <v>12</v>
      </c>
      <c r="B4809" s="1">
        <v>44405.440636574072</v>
      </c>
      <c r="C4809" s="1">
        <v>44405.441562499997</v>
      </c>
      <c r="D4809">
        <v>1.32521665096283</v>
      </c>
      <c r="E4809">
        <v>2691</v>
      </c>
      <c r="F4809">
        <v>170</v>
      </c>
      <c r="G4809" t="s">
        <v>43</v>
      </c>
      <c r="H4809" t="s">
        <v>34</v>
      </c>
      <c r="I4809">
        <f>tbl_Fact[[#This Row],[Duration]] / 60</f>
        <v>2.2086944182713834E-2</v>
      </c>
      <c r="J4809">
        <f>IF(OR(G4809="Run Time", G4809="CC (Changeover Cleaning)"), I4809, 0)</f>
        <v>2.2086944182713834E-2</v>
      </c>
      <c r="K4809">
        <f>IF(G4809&lt;&gt;"PM (Maintenance)", I4809, 0)</f>
        <v>2.2086944182713834E-2</v>
      </c>
      <c r="L4809" s="5">
        <f>MAX(tbl_Fact[[#This Row],[TotalBiscuitsMade]],tbl_Fact[[#This Row],[GoodMadeBiscuits]])</f>
        <v>2691</v>
      </c>
      <c r="M4809" s="5">
        <f>IF(tbl_Fact[[#This Row],[Operating_Hours]]&gt;0,tbl_Fact[[#This Row],[Operating_Hours]]*51840,0)</f>
        <v>1144.9871864318852</v>
      </c>
    </row>
    <row r="4810" spans="1:13" hidden="1" x14ac:dyDescent="0.2">
      <c r="A4810" t="s">
        <v>12</v>
      </c>
      <c r="B4810" s="1">
        <v>44405.441562499997</v>
      </c>
      <c r="C4810" s="1">
        <v>44405.442800925928</v>
      </c>
      <c r="D4810">
        <v>1.7795000076293901</v>
      </c>
      <c r="E4810">
        <v>4197</v>
      </c>
      <c r="F4810">
        <v>253</v>
      </c>
      <c r="G4810" t="s">
        <v>44</v>
      </c>
      <c r="H4810" t="s">
        <v>34</v>
      </c>
      <c r="I4810">
        <f>tbl_Fact[[#This Row],[Duration]] / 60</f>
        <v>2.9658333460489836E-2</v>
      </c>
      <c r="J4810">
        <f>IF(OR(G4810="Run Time", G4810="CC (Changeover Cleaning)"), I4810, 0)</f>
        <v>0</v>
      </c>
      <c r="K4810">
        <f>IF(G4810&lt;&gt;"PM (Maintenance)", I4810, 0)</f>
        <v>2.9658333460489836E-2</v>
      </c>
      <c r="L4810" s="5">
        <f>MAX(tbl_Fact[[#This Row],[TotalBiscuitsMade]],tbl_Fact[[#This Row],[GoodMadeBiscuits]])</f>
        <v>4197</v>
      </c>
      <c r="M4810" s="5">
        <f>IF(tbl_Fact[[#This Row],[Operating_Hours]]&gt;0,tbl_Fact[[#This Row],[Operating_Hours]]*51840,0)</f>
        <v>0</v>
      </c>
    </row>
    <row r="4811" spans="1:13" hidden="1" x14ac:dyDescent="0.2">
      <c r="A4811" t="s">
        <v>12</v>
      </c>
      <c r="B4811" s="1">
        <v>44405.442800925928</v>
      </c>
      <c r="C4811" s="1">
        <v>44405.444108796299</v>
      </c>
      <c r="D4811">
        <v>1.8904500007629399</v>
      </c>
      <c r="E4811">
        <v>4304</v>
      </c>
      <c r="F4811">
        <v>136</v>
      </c>
      <c r="G4811" t="s">
        <v>43</v>
      </c>
      <c r="H4811" t="s">
        <v>34</v>
      </c>
      <c r="I4811">
        <f>tbl_Fact[[#This Row],[Duration]] / 60</f>
        <v>3.1507500012715663E-2</v>
      </c>
      <c r="J4811">
        <f>IF(OR(G4811="Run Time", G4811="CC (Changeover Cleaning)"), I4811, 0)</f>
        <v>3.1507500012715663E-2</v>
      </c>
      <c r="K4811">
        <f>IF(G4811&lt;&gt;"PM (Maintenance)", I4811, 0)</f>
        <v>3.1507500012715663E-2</v>
      </c>
      <c r="L4811" s="5">
        <f>MAX(tbl_Fact[[#This Row],[TotalBiscuitsMade]],tbl_Fact[[#This Row],[GoodMadeBiscuits]])</f>
        <v>4304</v>
      </c>
      <c r="M4811" s="5">
        <f>IF(tbl_Fact[[#This Row],[Operating_Hours]]&gt;0,tbl_Fact[[#This Row],[Operating_Hours]]*51840,0)</f>
        <v>1633.3488006591799</v>
      </c>
    </row>
    <row r="4812" spans="1:13" hidden="1" x14ac:dyDescent="0.2">
      <c r="A4812" t="s">
        <v>12</v>
      </c>
      <c r="B4812" s="1">
        <v>44405.444108796299</v>
      </c>
      <c r="C4812" s="1">
        <v>44405.444525462961</v>
      </c>
      <c r="D4812">
        <v>0.59516662359237704</v>
      </c>
      <c r="E4812">
        <v>4941</v>
      </c>
      <c r="F4812">
        <v>324</v>
      </c>
      <c r="G4812" t="s">
        <v>44</v>
      </c>
      <c r="H4812" t="s">
        <v>34</v>
      </c>
      <c r="I4812">
        <f>tbl_Fact[[#This Row],[Duration]] / 60</f>
        <v>9.9194437265396167E-3</v>
      </c>
      <c r="J4812">
        <f>IF(OR(G4812="Run Time", G4812="CC (Changeover Cleaning)"), I4812, 0)</f>
        <v>0</v>
      </c>
      <c r="K4812">
        <f>IF(G4812&lt;&gt;"PM (Maintenance)", I4812, 0)</f>
        <v>9.9194437265396167E-3</v>
      </c>
      <c r="L4812" s="5">
        <f>MAX(tbl_Fact[[#This Row],[TotalBiscuitsMade]],tbl_Fact[[#This Row],[GoodMadeBiscuits]])</f>
        <v>4941</v>
      </c>
      <c r="M4812" s="5">
        <f>IF(tbl_Fact[[#This Row],[Operating_Hours]]&gt;0,tbl_Fact[[#This Row],[Operating_Hours]]*51840,0)</f>
        <v>0</v>
      </c>
    </row>
    <row r="4813" spans="1:13" hidden="1" x14ac:dyDescent="0.2">
      <c r="A4813" t="s">
        <v>12</v>
      </c>
      <c r="B4813" s="1">
        <v>44405.444525462961</v>
      </c>
      <c r="C4813" s="1">
        <v>44405.445532407408</v>
      </c>
      <c r="D4813">
        <v>1.45000004768372</v>
      </c>
      <c r="E4813">
        <v>5037</v>
      </c>
      <c r="F4813">
        <v>378</v>
      </c>
      <c r="G4813" t="s">
        <v>43</v>
      </c>
      <c r="H4813" t="s">
        <v>34</v>
      </c>
      <c r="I4813">
        <f>tbl_Fact[[#This Row],[Duration]] / 60</f>
        <v>2.4166667461395334E-2</v>
      </c>
      <c r="J4813">
        <f>IF(OR(G4813="Run Time", G4813="CC (Changeover Cleaning)"), I4813, 0)</f>
        <v>2.4166667461395334E-2</v>
      </c>
      <c r="K4813">
        <f>IF(G4813&lt;&gt;"PM (Maintenance)", I4813, 0)</f>
        <v>2.4166667461395334E-2</v>
      </c>
      <c r="L4813" s="5">
        <f>MAX(tbl_Fact[[#This Row],[TotalBiscuitsMade]],tbl_Fact[[#This Row],[GoodMadeBiscuits]])</f>
        <v>5037</v>
      </c>
      <c r="M4813" s="5">
        <f>IF(tbl_Fact[[#This Row],[Operating_Hours]]&gt;0,tbl_Fact[[#This Row],[Operating_Hours]]*51840,0)</f>
        <v>1252.8000411987341</v>
      </c>
    </row>
    <row r="4814" spans="1:13" hidden="1" x14ac:dyDescent="0.2">
      <c r="A4814" t="s">
        <v>12</v>
      </c>
      <c r="B4814" s="1">
        <v>44405.445532407408</v>
      </c>
      <c r="C4814" s="1">
        <v>44405.445937500001</v>
      </c>
      <c r="D4814">
        <v>0.59021657705306996</v>
      </c>
      <c r="E4814">
        <v>5422</v>
      </c>
      <c r="F4814">
        <v>203</v>
      </c>
      <c r="G4814" t="s">
        <v>44</v>
      </c>
      <c r="H4814" t="s">
        <v>34</v>
      </c>
      <c r="I4814">
        <f>tbl_Fact[[#This Row],[Duration]] / 60</f>
        <v>9.8369429508844992E-3</v>
      </c>
      <c r="J4814">
        <f>IF(OR(G4814="Run Time", G4814="CC (Changeover Cleaning)"), I4814, 0)</f>
        <v>0</v>
      </c>
      <c r="K4814">
        <f>IF(G4814&lt;&gt;"PM (Maintenance)", I4814, 0)</f>
        <v>9.8369429508844992E-3</v>
      </c>
      <c r="L4814" s="5">
        <f>MAX(tbl_Fact[[#This Row],[TotalBiscuitsMade]],tbl_Fact[[#This Row],[GoodMadeBiscuits]])</f>
        <v>5422</v>
      </c>
      <c r="M4814" s="5">
        <f>IF(tbl_Fact[[#This Row],[Operating_Hours]]&gt;0,tbl_Fact[[#This Row],[Operating_Hours]]*51840,0)</f>
        <v>0</v>
      </c>
    </row>
    <row r="4815" spans="1:13" hidden="1" x14ac:dyDescent="0.2">
      <c r="A4815" t="s">
        <v>12</v>
      </c>
      <c r="B4815" s="1">
        <v>44405.445937500001</v>
      </c>
      <c r="C4815" s="1">
        <v>44405.446122685185</v>
      </c>
      <c r="D4815">
        <v>0.26488330960273698</v>
      </c>
      <c r="E4815">
        <v>5136</v>
      </c>
      <c r="F4815">
        <v>64</v>
      </c>
      <c r="G4815" t="s">
        <v>43</v>
      </c>
      <c r="H4815" t="s">
        <v>34</v>
      </c>
      <c r="I4815">
        <f>tbl_Fact[[#This Row],[Duration]] / 60</f>
        <v>4.4147218267122828E-3</v>
      </c>
      <c r="J4815">
        <f>IF(OR(G4815="Run Time", G4815="CC (Changeover Cleaning)"), I4815, 0)</f>
        <v>4.4147218267122828E-3</v>
      </c>
      <c r="K4815">
        <f>IF(G4815&lt;&gt;"PM (Maintenance)", I4815, 0)</f>
        <v>4.4147218267122828E-3</v>
      </c>
      <c r="L4815" s="5">
        <f>MAX(tbl_Fact[[#This Row],[TotalBiscuitsMade]],tbl_Fact[[#This Row],[GoodMadeBiscuits]])</f>
        <v>5136</v>
      </c>
      <c r="M4815" s="5">
        <f>IF(tbl_Fact[[#This Row],[Operating_Hours]]&gt;0,tbl_Fact[[#This Row],[Operating_Hours]]*51840,0)</f>
        <v>228.85917949676474</v>
      </c>
    </row>
    <row r="4816" spans="1:13" hidden="1" x14ac:dyDescent="0.2">
      <c r="A4816" t="s">
        <v>12</v>
      </c>
      <c r="B4816" s="1">
        <v>44405.446122685185</v>
      </c>
      <c r="C4816" s="1">
        <v>44405.446712962963</v>
      </c>
      <c r="D4816">
        <v>0.84466660022735596</v>
      </c>
      <c r="E4816">
        <v>5794</v>
      </c>
      <c r="F4816">
        <v>243</v>
      </c>
      <c r="G4816" t="s">
        <v>44</v>
      </c>
      <c r="H4816" t="s">
        <v>34</v>
      </c>
      <c r="I4816">
        <f>tbl_Fact[[#This Row],[Duration]] / 60</f>
        <v>1.4077776670455932E-2</v>
      </c>
      <c r="J4816">
        <f>IF(OR(G4816="Run Time", G4816="CC (Changeover Cleaning)"), I4816, 0)</f>
        <v>0</v>
      </c>
      <c r="K4816">
        <f>IF(G4816&lt;&gt;"PM (Maintenance)", I4816, 0)</f>
        <v>1.4077776670455932E-2</v>
      </c>
      <c r="L4816" s="5">
        <f>MAX(tbl_Fact[[#This Row],[TotalBiscuitsMade]],tbl_Fact[[#This Row],[GoodMadeBiscuits]])</f>
        <v>5794</v>
      </c>
      <c r="M4816" s="5">
        <f>IF(tbl_Fact[[#This Row],[Operating_Hours]]&gt;0,tbl_Fact[[#This Row],[Operating_Hours]]*51840,0)</f>
        <v>0</v>
      </c>
    </row>
    <row r="4817" spans="1:13" hidden="1" x14ac:dyDescent="0.2">
      <c r="A4817" t="s">
        <v>12</v>
      </c>
      <c r="B4817" s="1">
        <v>44405.446712962963</v>
      </c>
      <c r="C4817" s="1">
        <v>44405.446956018517</v>
      </c>
      <c r="D4817">
        <v>0.35528329014778098</v>
      </c>
      <c r="E4817">
        <v>6114</v>
      </c>
      <c r="F4817">
        <v>156</v>
      </c>
      <c r="G4817" t="s">
        <v>43</v>
      </c>
      <c r="H4817" t="s">
        <v>34</v>
      </c>
      <c r="I4817">
        <f>tbl_Fact[[#This Row],[Duration]] / 60</f>
        <v>5.921388169129683E-3</v>
      </c>
      <c r="J4817">
        <f>IF(OR(G4817="Run Time", G4817="CC (Changeover Cleaning)"), I4817, 0)</f>
        <v>5.921388169129683E-3</v>
      </c>
      <c r="K4817">
        <f>IF(G4817&lt;&gt;"PM (Maintenance)", I4817, 0)</f>
        <v>5.921388169129683E-3</v>
      </c>
      <c r="L4817" s="5">
        <f>MAX(tbl_Fact[[#This Row],[TotalBiscuitsMade]],tbl_Fact[[#This Row],[GoodMadeBiscuits]])</f>
        <v>6114</v>
      </c>
      <c r="M4817" s="5">
        <f>IF(tbl_Fact[[#This Row],[Operating_Hours]]&gt;0,tbl_Fact[[#This Row],[Operating_Hours]]*51840,0)</f>
        <v>306.96476268768276</v>
      </c>
    </row>
    <row r="4818" spans="1:13" hidden="1" x14ac:dyDescent="0.2">
      <c r="A4818" t="s">
        <v>12</v>
      </c>
      <c r="B4818" s="1">
        <v>44405.446956018517</v>
      </c>
      <c r="C4818" s="1">
        <v>44405.447731481479</v>
      </c>
      <c r="D4818">
        <v>1.11528325080872</v>
      </c>
      <c r="E4818">
        <v>6821</v>
      </c>
      <c r="F4818">
        <v>76</v>
      </c>
      <c r="G4818" t="s">
        <v>44</v>
      </c>
      <c r="H4818" t="s">
        <v>34</v>
      </c>
      <c r="I4818">
        <f>tbl_Fact[[#This Row],[Duration]] / 60</f>
        <v>1.8588054180145332E-2</v>
      </c>
      <c r="J4818">
        <f>IF(OR(G4818="Run Time", G4818="CC (Changeover Cleaning)"), I4818, 0)</f>
        <v>0</v>
      </c>
      <c r="K4818">
        <f>IF(G4818&lt;&gt;"PM (Maintenance)", I4818, 0)</f>
        <v>1.8588054180145332E-2</v>
      </c>
      <c r="L4818" s="5">
        <f>MAX(tbl_Fact[[#This Row],[TotalBiscuitsMade]],tbl_Fact[[#This Row],[GoodMadeBiscuits]])</f>
        <v>6821</v>
      </c>
      <c r="M4818" s="5">
        <f>IF(tbl_Fact[[#This Row],[Operating_Hours]]&gt;0,tbl_Fact[[#This Row],[Operating_Hours]]*51840,0)</f>
        <v>0</v>
      </c>
    </row>
    <row r="4819" spans="1:13" hidden="1" x14ac:dyDescent="0.2">
      <c r="A4819" t="s">
        <v>12</v>
      </c>
      <c r="B4819" s="1">
        <v>44405.447731481479</v>
      </c>
      <c r="C4819" s="1">
        <v>44405.448182870372</v>
      </c>
      <c r="D4819">
        <v>0.64493328332901001</v>
      </c>
      <c r="E4819">
        <v>6872</v>
      </c>
      <c r="F4819">
        <v>228</v>
      </c>
      <c r="G4819" t="s">
        <v>43</v>
      </c>
      <c r="H4819" t="s">
        <v>34</v>
      </c>
      <c r="I4819">
        <f>tbl_Fact[[#This Row],[Duration]] / 60</f>
        <v>1.07488880554835E-2</v>
      </c>
      <c r="J4819">
        <f>IF(OR(G4819="Run Time", G4819="CC (Changeover Cleaning)"), I4819, 0)</f>
        <v>1.07488880554835E-2</v>
      </c>
      <c r="K4819">
        <f>IF(G4819&lt;&gt;"PM (Maintenance)", I4819, 0)</f>
        <v>1.07488880554835E-2</v>
      </c>
      <c r="L4819" s="5">
        <f>MAX(tbl_Fact[[#This Row],[TotalBiscuitsMade]],tbl_Fact[[#This Row],[GoodMadeBiscuits]])</f>
        <v>6872</v>
      </c>
      <c r="M4819" s="5">
        <f>IF(tbl_Fact[[#This Row],[Operating_Hours]]&gt;0,tbl_Fact[[#This Row],[Operating_Hours]]*51840,0)</f>
        <v>557.22235679626465</v>
      </c>
    </row>
    <row r="4820" spans="1:13" hidden="1" x14ac:dyDescent="0.2">
      <c r="A4820" t="s">
        <v>12</v>
      </c>
      <c r="B4820" s="1">
        <v>44405.448182870372</v>
      </c>
      <c r="C4820" s="1">
        <v>44405.448344907411</v>
      </c>
      <c r="D4820">
        <v>0.24483330547809601</v>
      </c>
      <c r="E4820">
        <v>7167</v>
      </c>
      <c r="F4820">
        <v>140</v>
      </c>
      <c r="G4820" t="s">
        <v>44</v>
      </c>
      <c r="H4820" t="s">
        <v>34</v>
      </c>
      <c r="I4820">
        <f>tbl_Fact[[#This Row],[Duration]] / 60</f>
        <v>4.0805550913016004E-3</v>
      </c>
      <c r="J4820">
        <f>IF(OR(G4820="Run Time", G4820="CC (Changeover Cleaning)"), I4820, 0)</f>
        <v>0</v>
      </c>
      <c r="K4820">
        <f>IF(G4820&lt;&gt;"PM (Maintenance)", I4820, 0)</f>
        <v>4.0805550913016004E-3</v>
      </c>
      <c r="L4820" s="5">
        <f>MAX(tbl_Fact[[#This Row],[TotalBiscuitsMade]],tbl_Fact[[#This Row],[GoodMadeBiscuits]])</f>
        <v>7167</v>
      </c>
      <c r="M4820" s="5">
        <f>IF(tbl_Fact[[#This Row],[Operating_Hours]]&gt;0,tbl_Fact[[#This Row],[Operating_Hours]]*51840,0)</f>
        <v>0</v>
      </c>
    </row>
    <row r="4821" spans="1:13" hidden="1" x14ac:dyDescent="0.2">
      <c r="A4821" t="s">
        <v>12</v>
      </c>
      <c r="B4821" s="1">
        <v>44405.448344907411</v>
      </c>
      <c r="C4821" s="1">
        <v>44405.470370370371</v>
      </c>
      <c r="D4821">
        <v>31.7077331542969</v>
      </c>
      <c r="E4821">
        <v>6953</v>
      </c>
      <c r="F4821">
        <v>359</v>
      </c>
      <c r="G4821" t="s">
        <v>43</v>
      </c>
      <c r="H4821" t="s">
        <v>34</v>
      </c>
      <c r="I4821">
        <f>tbl_Fact[[#This Row],[Duration]] / 60</f>
        <v>0.52846221923828163</v>
      </c>
      <c r="J4821">
        <f>IF(OR(G4821="Run Time", G4821="CC (Changeover Cleaning)"), I4821, 0)</f>
        <v>0.52846221923828163</v>
      </c>
      <c r="K4821">
        <f>IF(G4821&lt;&gt;"PM (Maintenance)", I4821, 0)</f>
        <v>0.52846221923828163</v>
      </c>
      <c r="L4821" s="5">
        <f>MAX(tbl_Fact[[#This Row],[TotalBiscuitsMade]],tbl_Fact[[#This Row],[GoodMadeBiscuits]])</f>
        <v>6953</v>
      </c>
      <c r="M4821" s="5">
        <f>IF(tbl_Fact[[#This Row],[Operating_Hours]]&gt;0,tbl_Fact[[#This Row],[Operating_Hours]]*51840,0)</f>
        <v>27395.481445312518</v>
      </c>
    </row>
    <row r="4822" spans="1:13" hidden="1" x14ac:dyDescent="0.2">
      <c r="A4822" t="s">
        <v>5</v>
      </c>
      <c r="B4822" s="1">
        <v>44405.45648148148</v>
      </c>
      <c r="C4822" s="1">
        <v>44405.466990740744</v>
      </c>
      <c r="D4822">
        <v>15.1333332061768</v>
      </c>
      <c r="E4822">
        <v>335491</v>
      </c>
      <c r="F4822">
        <v>121</v>
      </c>
      <c r="G4822" t="s">
        <v>44</v>
      </c>
      <c r="H4822" t="s">
        <v>24</v>
      </c>
      <c r="I4822">
        <f>tbl_Fact[[#This Row],[Duration]] / 60</f>
        <v>0.25222222010294665</v>
      </c>
      <c r="J4822">
        <f>IF(OR(G4822="Run Time", G4822="CC (Changeover Cleaning)"), I4822, 0)</f>
        <v>0</v>
      </c>
      <c r="K4822">
        <f>IF(G4822&lt;&gt;"PM (Maintenance)", I4822, 0)</f>
        <v>0.25222222010294665</v>
      </c>
      <c r="L4822" s="5">
        <f>MAX(tbl_Fact[[#This Row],[TotalBiscuitsMade]],tbl_Fact[[#This Row],[GoodMadeBiscuits]])</f>
        <v>335491</v>
      </c>
      <c r="M4822" s="5">
        <f>IF(tbl_Fact[[#This Row],[Operating_Hours]]&gt;0,tbl_Fact[[#This Row],[Operating_Hours]]*51840,0)</f>
        <v>0</v>
      </c>
    </row>
    <row r="4823" spans="1:13" hidden="1" x14ac:dyDescent="0.2">
      <c r="A4823" t="s">
        <v>14</v>
      </c>
      <c r="B4823" s="1">
        <v>44405.464212962965</v>
      </c>
      <c r="C4823" s="1">
        <v>44405.465104166666</v>
      </c>
      <c r="D4823">
        <v>1.2887833118438701</v>
      </c>
      <c r="E4823">
        <v>0</v>
      </c>
      <c r="F4823">
        <v>248</v>
      </c>
      <c r="G4823" t="s">
        <v>43</v>
      </c>
      <c r="H4823" t="s">
        <v>34</v>
      </c>
      <c r="I4823">
        <f>tbl_Fact[[#This Row],[Duration]] / 60</f>
        <v>2.1479721864064501E-2</v>
      </c>
      <c r="J4823">
        <f>IF(OR(G4823="Run Time", G4823="CC (Changeover Cleaning)"), I4823, 0)</f>
        <v>2.1479721864064501E-2</v>
      </c>
      <c r="K4823">
        <f>IF(G4823&lt;&gt;"PM (Maintenance)", I4823, 0)</f>
        <v>2.1479721864064501E-2</v>
      </c>
      <c r="L4823" s="5">
        <f>MAX(tbl_Fact[[#This Row],[TotalBiscuitsMade]],tbl_Fact[[#This Row],[GoodMadeBiscuits]])</f>
        <v>248</v>
      </c>
      <c r="M4823" s="5">
        <f>IF(tbl_Fact[[#This Row],[Operating_Hours]]&gt;0,tbl_Fact[[#This Row],[Operating_Hours]]*51840,0)</f>
        <v>1113.5087814331036</v>
      </c>
    </row>
    <row r="4824" spans="1:13" hidden="1" x14ac:dyDescent="0.2">
      <c r="A4824" t="s">
        <v>14</v>
      </c>
      <c r="B4824" s="1">
        <v>44405.465104166666</v>
      </c>
      <c r="C4824" s="1">
        <v>44405.467106481483</v>
      </c>
      <c r="D4824">
        <v>2.8702666759490998</v>
      </c>
      <c r="E4824">
        <v>0</v>
      </c>
      <c r="F4824">
        <v>394</v>
      </c>
      <c r="G4824" t="s">
        <v>44</v>
      </c>
      <c r="H4824" t="s">
        <v>34</v>
      </c>
      <c r="I4824">
        <f>tbl_Fact[[#This Row],[Duration]] / 60</f>
        <v>4.7837777932484997E-2</v>
      </c>
      <c r="J4824">
        <f>IF(OR(G4824="Run Time", G4824="CC (Changeover Cleaning)"), I4824, 0)</f>
        <v>0</v>
      </c>
      <c r="K4824">
        <f>IF(G4824&lt;&gt;"PM (Maintenance)", I4824, 0)</f>
        <v>4.7837777932484997E-2</v>
      </c>
      <c r="L4824" s="5">
        <f>MAX(tbl_Fact[[#This Row],[TotalBiscuitsMade]],tbl_Fact[[#This Row],[GoodMadeBiscuits]])</f>
        <v>394</v>
      </c>
      <c r="M4824" s="5">
        <f>IF(tbl_Fact[[#This Row],[Operating_Hours]]&gt;0,tbl_Fact[[#This Row],[Operating_Hours]]*51840,0)</f>
        <v>0</v>
      </c>
    </row>
    <row r="4825" spans="1:13" hidden="1" x14ac:dyDescent="0.2">
      <c r="A4825" t="s">
        <v>5</v>
      </c>
      <c r="B4825" s="1">
        <v>44405.466990740744</v>
      </c>
      <c r="C4825" s="1">
        <v>44405.482233796298</v>
      </c>
      <c r="D4825">
        <v>21.950000762939499</v>
      </c>
      <c r="E4825">
        <v>335195</v>
      </c>
      <c r="F4825">
        <v>291</v>
      </c>
      <c r="G4825" t="s">
        <v>43</v>
      </c>
      <c r="H4825" t="s">
        <v>24</v>
      </c>
      <c r="I4825">
        <f>tbl_Fact[[#This Row],[Duration]] / 60</f>
        <v>0.36583334604899165</v>
      </c>
      <c r="J4825">
        <f>IF(OR(G4825="Run Time", G4825="CC (Changeover Cleaning)"), I4825, 0)</f>
        <v>0.36583334604899165</v>
      </c>
      <c r="K4825">
        <f>IF(G4825&lt;&gt;"PM (Maintenance)", I4825, 0)</f>
        <v>0.36583334604899165</v>
      </c>
      <c r="L4825" s="5">
        <f>MAX(tbl_Fact[[#This Row],[TotalBiscuitsMade]],tbl_Fact[[#This Row],[GoodMadeBiscuits]])</f>
        <v>335195</v>
      </c>
      <c r="M4825" s="5">
        <f>IF(tbl_Fact[[#This Row],[Operating_Hours]]&gt;0,tbl_Fact[[#This Row],[Operating_Hours]]*51840,0)</f>
        <v>18964.800659179728</v>
      </c>
    </row>
    <row r="4826" spans="1:13" hidden="1" x14ac:dyDescent="0.2">
      <c r="A4826" t="s">
        <v>14</v>
      </c>
      <c r="B4826" s="1">
        <v>44405.467106481483</v>
      </c>
      <c r="C4826" s="1">
        <v>44405.467453703706</v>
      </c>
      <c r="D4826">
        <v>0.50428330898284901</v>
      </c>
      <c r="E4826">
        <v>0</v>
      </c>
      <c r="F4826">
        <v>148</v>
      </c>
      <c r="G4826" t="s">
        <v>43</v>
      </c>
      <c r="H4826" t="s">
        <v>34</v>
      </c>
      <c r="I4826">
        <f>tbl_Fact[[#This Row],[Duration]] / 60</f>
        <v>8.4047218163808175E-3</v>
      </c>
      <c r="J4826">
        <f>IF(OR(G4826="Run Time", G4826="CC (Changeover Cleaning)"), I4826, 0)</f>
        <v>8.4047218163808175E-3</v>
      </c>
      <c r="K4826">
        <f>IF(G4826&lt;&gt;"PM (Maintenance)", I4826, 0)</f>
        <v>8.4047218163808175E-3</v>
      </c>
      <c r="L4826" s="5">
        <f>MAX(tbl_Fact[[#This Row],[TotalBiscuitsMade]],tbl_Fact[[#This Row],[GoodMadeBiscuits]])</f>
        <v>148</v>
      </c>
      <c r="M4826" s="5">
        <f>IF(tbl_Fact[[#This Row],[Operating_Hours]]&gt;0,tbl_Fact[[#This Row],[Operating_Hours]]*51840,0)</f>
        <v>435.70077896118158</v>
      </c>
    </row>
    <row r="4827" spans="1:13" hidden="1" x14ac:dyDescent="0.2">
      <c r="A4827" t="s">
        <v>14</v>
      </c>
      <c r="B4827" s="1">
        <v>44405.467453703706</v>
      </c>
      <c r="C4827" s="1">
        <v>44405.471307870372</v>
      </c>
      <c r="D4827">
        <v>5.5606665611267099</v>
      </c>
      <c r="E4827">
        <v>0</v>
      </c>
      <c r="F4827">
        <v>27</v>
      </c>
      <c r="G4827" t="s">
        <v>44</v>
      </c>
      <c r="H4827" t="s">
        <v>34</v>
      </c>
      <c r="I4827">
        <f>tbl_Fact[[#This Row],[Duration]] / 60</f>
        <v>9.2677776018778496E-2</v>
      </c>
      <c r="J4827">
        <f>IF(OR(G4827="Run Time", G4827="CC (Changeover Cleaning)"), I4827, 0)</f>
        <v>0</v>
      </c>
      <c r="K4827">
        <f>IF(G4827&lt;&gt;"PM (Maintenance)", I4827, 0)</f>
        <v>9.2677776018778496E-2</v>
      </c>
      <c r="L4827" s="5">
        <f>MAX(tbl_Fact[[#This Row],[TotalBiscuitsMade]],tbl_Fact[[#This Row],[GoodMadeBiscuits]])</f>
        <v>27</v>
      </c>
      <c r="M4827" s="5">
        <f>IF(tbl_Fact[[#This Row],[Operating_Hours]]&gt;0,tbl_Fact[[#This Row],[Operating_Hours]]*51840,0)</f>
        <v>0</v>
      </c>
    </row>
    <row r="4828" spans="1:13" hidden="1" x14ac:dyDescent="0.2">
      <c r="A4828" t="s">
        <v>12</v>
      </c>
      <c r="B4828" s="1">
        <v>44405.470370370371</v>
      </c>
      <c r="C4828" s="1">
        <v>44405.470416666663</v>
      </c>
      <c r="D4828">
        <v>7.5000002980232197E-2</v>
      </c>
      <c r="E4828">
        <v>7000</v>
      </c>
      <c r="F4828">
        <v>211</v>
      </c>
      <c r="G4828" t="s">
        <v>44</v>
      </c>
      <c r="H4828" t="s">
        <v>34</v>
      </c>
      <c r="I4828">
        <f>tbl_Fact[[#This Row],[Duration]] / 60</f>
        <v>1.2500000496705366E-3</v>
      </c>
      <c r="J4828">
        <f>IF(OR(G4828="Run Time", G4828="CC (Changeover Cleaning)"), I4828, 0)</f>
        <v>0</v>
      </c>
      <c r="K4828">
        <f>IF(G4828&lt;&gt;"PM (Maintenance)", I4828, 0)</f>
        <v>1.2500000496705366E-3</v>
      </c>
      <c r="L4828" s="5">
        <f>MAX(tbl_Fact[[#This Row],[TotalBiscuitsMade]],tbl_Fact[[#This Row],[GoodMadeBiscuits]])</f>
        <v>7000</v>
      </c>
      <c r="M4828" s="5">
        <f>IF(tbl_Fact[[#This Row],[Operating_Hours]]&gt;0,tbl_Fact[[#This Row],[Operating_Hours]]*51840,0)</f>
        <v>0</v>
      </c>
    </row>
    <row r="4829" spans="1:13" hidden="1" x14ac:dyDescent="0.2">
      <c r="A4829" t="s">
        <v>12</v>
      </c>
      <c r="B4829" s="1">
        <v>44405.470416666663</v>
      </c>
      <c r="C4829" s="1">
        <v>44405.470648148148</v>
      </c>
      <c r="D4829">
        <v>0.320383310317993</v>
      </c>
      <c r="E4829">
        <v>7206</v>
      </c>
      <c r="F4829">
        <v>286</v>
      </c>
      <c r="G4829" t="s">
        <v>43</v>
      </c>
      <c r="H4829" t="s">
        <v>34</v>
      </c>
      <c r="I4829">
        <f>tbl_Fact[[#This Row],[Duration]] / 60</f>
        <v>5.3397218386332162E-3</v>
      </c>
      <c r="J4829">
        <f>IF(OR(G4829="Run Time", G4829="CC (Changeover Cleaning)"), I4829, 0)</f>
        <v>5.3397218386332162E-3</v>
      </c>
      <c r="K4829">
        <f>IF(G4829&lt;&gt;"PM (Maintenance)", I4829, 0)</f>
        <v>5.3397218386332162E-3</v>
      </c>
      <c r="L4829" s="5">
        <f>MAX(tbl_Fact[[#This Row],[TotalBiscuitsMade]],tbl_Fact[[#This Row],[GoodMadeBiscuits]])</f>
        <v>7206</v>
      </c>
      <c r="M4829" s="5">
        <f>IF(tbl_Fact[[#This Row],[Operating_Hours]]&gt;0,tbl_Fact[[#This Row],[Operating_Hours]]*51840,0)</f>
        <v>276.81118011474592</v>
      </c>
    </row>
    <row r="4830" spans="1:13" hidden="1" x14ac:dyDescent="0.2">
      <c r="A4830" t="s">
        <v>12</v>
      </c>
      <c r="B4830" s="1">
        <v>44405.470648148148</v>
      </c>
      <c r="C4830" s="1">
        <v>44405.471307870372</v>
      </c>
      <c r="D4830">
        <v>0.96450001001357999</v>
      </c>
      <c r="E4830">
        <v>8020</v>
      </c>
      <c r="F4830">
        <v>266</v>
      </c>
      <c r="G4830" t="s">
        <v>44</v>
      </c>
      <c r="H4830" t="s">
        <v>34</v>
      </c>
      <c r="I4830">
        <f>tbl_Fact[[#This Row],[Duration]] / 60</f>
        <v>1.6075000166892998E-2</v>
      </c>
      <c r="J4830">
        <f>IF(OR(G4830="Run Time", G4830="CC (Changeover Cleaning)"), I4830, 0)</f>
        <v>0</v>
      </c>
      <c r="K4830">
        <f>IF(G4830&lt;&gt;"PM (Maintenance)", I4830, 0)</f>
        <v>1.6075000166892998E-2</v>
      </c>
      <c r="L4830" s="5">
        <f>MAX(tbl_Fact[[#This Row],[TotalBiscuitsMade]],tbl_Fact[[#This Row],[GoodMadeBiscuits]])</f>
        <v>8020</v>
      </c>
      <c r="M4830" s="5">
        <f>IF(tbl_Fact[[#This Row],[Operating_Hours]]&gt;0,tbl_Fact[[#This Row],[Operating_Hours]]*51840,0)</f>
        <v>0</v>
      </c>
    </row>
    <row r="4831" spans="1:13" hidden="1" x14ac:dyDescent="0.2">
      <c r="A4831" t="s">
        <v>14</v>
      </c>
      <c r="B4831" s="1">
        <v>44405.471307870372</v>
      </c>
      <c r="C4831" s="1">
        <v>44405.472245370373</v>
      </c>
      <c r="D4831">
        <v>1.3499499559402499</v>
      </c>
      <c r="E4831">
        <v>0</v>
      </c>
      <c r="F4831">
        <v>391</v>
      </c>
      <c r="G4831" t="s">
        <v>43</v>
      </c>
      <c r="H4831" t="s">
        <v>34</v>
      </c>
      <c r="I4831">
        <f>tbl_Fact[[#This Row],[Duration]] / 60</f>
        <v>2.2499165932337497E-2</v>
      </c>
      <c r="J4831">
        <f>IF(OR(G4831="Run Time", G4831="CC (Changeover Cleaning)"), I4831, 0)</f>
        <v>2.2499165932337497E-2</v>
      </c>
      <c r="K4831">
        <f>IF(G4831&lt;&gt;"PM (Maintenance)", I4831, 0)</f>
        <v>2.2499165932337497E-2</v>
      </c>
      <c r="L4831" s="5">
        <f>MAX(tbl_Fact[[#This Row],[TotalBiscuitsMade]],tbl_Fact[[#This Row],[GoodMadeBiscuits]])</f>
        <v>391</v>
      </c>
      <c r="M4831" s="5">
        <f>IF(tbl_Fact[[#This Row],[Operating_Hours]]&gt;0,tbl_Fact[[#This Row],[Operating_Hours]]*51840,0)</f>
        <v>1166.3567619323758</v>
      </c>
    </row>
    <row r="4832" spans="1:13" hidden="1" x14ac:dyDescent="0.2">
      <c r="A4832" t="s">
        <v>12</v>
      </c>
      <c r="B4832" s="1">
        <v>44405.471307870372</v>
      </c>
      <c r="C4832" s="1">
        <v>44405.472326388888</v>
      </c>
      <c r="D4832">
        <v>1.4653333425521899</v>
      </c>
      <c r="E4832">
        <v>8120</v>
      </c>
      <c r="F4832">
        <v>254</v>
      </c>
      <c r="G4832" t="s">
        <v>43</v>
      </c>
      <c r="H4832" t="s">
        <v>34</v>
      </c>
      <c r="I4832">
        <f>tbl_Fact[[#This Row],[Duration]] / 60</f>
        <v>2.4422222375869832E-2</v>
      </c>
      <c r="J4832">
        <f>IF(OR(G4832="Run Time", G4832="CC (Changeover Cleaning)"), I4832, 0)</f>
        <v>2.4422222375869832E-2</v>
      </c>
      <c r="K4832">
        <f>IF(G4832&lt;&gt;"PM (Maintenance)", I4832, 0)</f>
        <v>2.4422222375869832E-2</v>
      </c>
      <c r="L4832" s="5">
        <f>MAX(tbl_Fact[[#This Row],[TotalBiscuitsMade]],tbl_Fact[[#This Row],[GoodMadeBiscuits]])</f>
        <v>8120</v>
      </c>
      <c r="M4832" s="5">
        <f>IF(tbl_Fact[[#This Row],[Operating_Hours]]&gt;0,tbl_Fact[[#This Row],[Operating_Hours]]*51840,0)</f>
        <v>1266.0480079650922</v>
      </c>
    </row>
    <row r="4833" spans="1:13" hidden="1" x14ac:dyDescent="0.2">
      <c r="A4833" t="s">
        <v>14</v>
      </c>
      <c r="B4833" s="1">
        <v>44405.472245370373</v>
      </c>
      <c r="C4833" s="1">
        <v>44405.472696759258</v>
      </c>
      <c r="D4833">
        <v>0.63633328676223799</v>
      </c>
      <c r="E4833">
        <v>0</v>
      </c>
      <c r="F4833">
        <v>452</v>
      </c>
      <c r="G4833" t="s">
        <v>44</v>
      </c>
      <c r="H4833" t="s">
        <v>34</v>
      </c>
      <c r="I4833">
        <f>tbl_Fact[[#This Row],[Duration]] / 60</f>
        <v>1.0605554779370634E-2</v>
      </c>
      <c r="J4833">
        <f>IF(OR(G4833="Run Time", G4833="CC (Changeover Cleaning)"), I4833, 0)</f>
        <v>0</v>
      </c>
      <c r="K4833">
        <f>IF(G4833&lt;&gt;"PM (Maintenance)", I4833, 0)</f>
        <v>1.0605554779370634E-2</v>
      </c>
      <c r="L4833" s="5">
        <f>MAX(tbl_Fact[[#This Row],[TotalBiscuitsMade]],tbl_Fact[[#This Row],[GoodMadeBiscuits]])</f>
        <v>452</v>
      </c>
      <c r="M4833" s="5">
        <f>IF(tbl_Fact[[#This Row],[Operating_Hours]]&gt;0,tbl_Fact[[#This Row],[Operating_Hours]]*51840,0)</f>
        <v>0</v>
      </c>
    </row>
    <row r="4834" spans="1:13" hidden="1" x14ac:dyDescent="0.2">
      <c r="A4834" t="s">
        <v>12</v>
      </c>
      <c r="B4834" s="1">
        <v>44405.472326388888</v>
      </c>
      <c r="C4834" s="1">
        <v>44405.472696759258</v>
      </c>
      <c r="D4834">
        <v>0.52878332138061501</v>
      </c>
      <c r="E4834">
        <v>8219</v>
      </c>
      <c r="F4834">
        <v>254</v>
      </c>
      <c r="G4834" t="s">
        <v>44</v>
      </c>
      <c r="H4834" t="s">
        <v>34</v>
      </c>
      <c r="I4834">
        <f>tbl_Fact[[#This Row],[Duration]] / 60</f>
        <v>8.8130553563435833E-3</v>
      </c>
      <c r="J4834">
        <f>IF(OR(G4834="Run Time", G4834="CC (Changeover Cleaning)"), I4834, 0)</f>
        <v>0</v>
      </c>
      <c r="K4834">
        <f>IF(G4834&lt;&gt;"PM (Maintenance)", I4834, 0)</f>
        <v>8.8130553563435833E-3</v>
      </c>
      <c r="L4834" s="5">
        <f>MAX(tbl_Fact[[#This Row],[TotalBiscuitsMade]],tbl_Fact[[#This Row],[GoodMadeBiscuits]])</f>
        <v>8219</v>
      </c>
      <c r="M4834" s="5">
        <f>IF(tbl_Fact[[#This Row],[Operating_Hours]]&gt;0,tbl_Fact[[#This Row],[Operating_Hours]]*51840,0)</f>
        <v>0</v>
      </c>
    </row>
    <row r="4835" spans="1:13" hidden="1" x14ac:dyDescent="0.2">
      <c r="A4835" t="s">
        <v>14</v>
      </c>
      <c r="B4835" s="1">
        <v>44405.472696759258</v>
      </c>
      <c r="C4835" s="1">
        <v>44405.472800925927</v>
      </c>
      <c r="D4835">
        <v>0.15860000252723699</v>
      </c>
      <c r="E4835">
        <v>0</v>
      </c>
      <c r="F4835">
        <v>440</v>
      </c>
      <c r="G4835" t="s">
        <v>43</v>
      </c>
      <c r="H4835" t="s">
        <v>34</v>
      </c>
      <c r="I4835">
        <f>tbl_Fact[[#This Row],[Duration]] / 60</f>
        <v>2.6433333754539499E-3</v>
      </c>
      <c r="J4835">
        <f>IF(OR(G4835="Run Time", G4835="CC (Changeover Cleaning)"), I4835, 0)</f>
        <v>2.6433333754539499E-3</v>
      </c>
      <c r="K4835">
        <f>IF(G4835&lt;&gt;"PM (Maintenance)", I4835, 0)</f>
        <v>2.6433333754539499E-3</v>
      </c>
      <c r="L4835" s="5">
        <f>MAX(tbl_Fact[[#This Row],[TotalBiscuitsMade]],tbl_Fact[[#This Row],[GoodMadeBiscuits]])</f>
        <v>440</v>
      </c>
      <c r="M4835" s="5">
        <f>IF(tbl_Fact[[#This Row],[Operating_Hours]]&gt;0,tbl_Fact[[#This Row],[Operating_Hours]]*51840,0)</f>
        <v>137.03040218353277</v>
      </c>
    </row>
    <row r="4836" spans="1:13" hidden="1" x14ac:dyDescent="0.2">
      <c r="A4836" t="s">
        <v>12</v>
      </c>
      <c r="B4836" s="1">
        <v>44405.472696759258</v>
      </c>
      <c r="C4836" s="1">
        <v>44405.475729166668</v>
      </c>
      <c r="D4836">
        <v>4.3663830757141104</v>
      </c>
      <c r="E4836">
        <v>8267</v>
      </c>
      <c r="F4836">
        <v>170</v>
      </c>
      <c r="G4836" t="s">
        <v>43</v>
      </c>
      <c r="H4836" t="s">
        <v>34</v>
      </c>
      <c r="I4836">
        <f>tbl_Fact[[#This Row],[Duration]] / 60</f>
        <v>7.2773051261901839E-2</v>
      </c>
      <c r="J4836">
        <f>IF(OR(G4836="Run Time", G4836="CC (Changeover Cleaning)"), I4836, 0)</f>
        <v>7.2773051261901839E-2</v>
      </c>
      <c r="K4836">
        <f>IF(G4836&lt;&gt;"PM (Maintenance)", I4836, 0)</f>
        <v>7.2773051261901839E-2</v>
      </c>
      <c r="L4836" s="5">
        <f>MAX(tbl_Fact[[#This Row],[TotalBiscuitsMade]],tbl_Fact[[#This Row],[GoodMadeBiscuits]])</f>
        <v>8267</v>
      </c>
      <c r="M4836" s="5">
        <f>IF(tbl_Fact[[#This Row],[Operating_Hours]]&gt;0,tbl_Fact[[#This Row],[Operating_Hours]]*51840,0)</f>
        <v>3772.5549774169913</v>
      </c>
    </row>
    <row r="4837" spans="1:13" hidden="1" x14ac:dyDescent="0.2">
      <c r="A4837" t="s">
        <v>14</v>
      </c>
      <c r="B4837" s="1">
        <v>44405.472800925927</v>
      </c>
      <c r="C4837" s="1">
        <v>44405.472858796296</v>
      </c>
      <c r="D4837">
        <v>8.5450001060962705E-2</v>
      </c>
      <c r="E4837">
        <v>0</v>
      </c>
      <c r="F4837">
        <v>318</v>
      </c>
      <c r="G4837" t="s">
        <v>44</v>
      </c>
      <c r="H4837" t="s">
        <v>34</v>
      </c>
      <c r="I4837">
        <f>tbl_Fact[[#This Row],[Duration]] / 60</f>
        <v>1.4241666843493783E-3</v>
      </c>
      <c r="J4837">
        <f>IF(OR(G4837="Run Time", G4837="CC (Changeover Cleaning)"), I4837, 0)</f>
        <v>0</v>
      </c>
      <c r="K4837">
        <f>IF(G4837&lt;&gt;"PM (Maintenance)", I4837, 0)</f>
        <v>1.4241666843493783E-3</v>
      </c>
      <c r="L4837" s="5">
        <f>MAX(tbl_Fact[[#This Row],[TotalBiscuitsMade]],tbl_Fact[[#This Row],[GoodMadeBiscuits]])</f>
        <v>318</v>
      </c>
      <c r="M4837" s="5">
        <f>IF(tbl_Fact[[#This Row],[Operating_Hours]]&gt;0,tbl_Fact[[#This Row],[Operating_Hours]]*51840,0)</f>
        <v>0</v>
      </c>
    </row>
    <row r="4838" spans="1:13" hidden="1" x14ac:dyDescent="0.2">
      <c r="A4838" t="s">
        <v>14</v>
      </c>
      <c r="B4838" s="1">
        <v>44405.472858796296</v>
      </c>
      <c r="C4838" s="1">
        <v>44405.475648148145</v>
      </c>
      <c r="D4838">
        <v>4.0103831291198704</v>
      </c>
      <c r="E4838">
        <v>0</v>
      </c>
      <c r="F4838">
        <v>323</v>
      </c>
      <c r="G4838" t="s">
        <v>43</v>
      </c>
      <c r="H4838" t="s">
        <v>34</v>
      </c>
      <c r="I4838">
        <f>tbl_Fact[[#This Row],[Duration]] / 60</f>
        <v>6.6839718818664504E-2</v>
      </c>
      <c r="J4838">
        <f>IF(OR(G4838="Run Time", G4838="CC (Changeover Cleaning)"), I4838, 0)</f>
        <v>6.6839718818664504E-2</v>
      </c>
      <c r="K4838">
        <f>IF(G4838&lt;&gt;"PM (Maintenance)", I4838, 0)</f>
        <v>6.6839718818664504E-2</v>
      </c>
      <c r="L4838" s="5">
        <f>MAX(tbl_Fact[[#This Row],[TotalBiscuitsMade]],tbl_Fact[[#This Row],[GoodMadeBiscuits]])</f>
        <v>323</v>
      </c>
      <c r="M4838" s="5">
        <f>IF(tbl_Fact[[#This Row],[Operating_Hours]]&gt;0,tbl_Fact[[#This Row],[Operating_Hours]]*51840,0)</f>
        <v>3464.971023559568</v>
      </c>
    </row>
    <row r="4839" spans="1:13" hidden="1" x14ac:dyDescent="0.2">
      <c r="A4839" t="s">
        <v>14</v>
      </c>
      <c r="B4839" s="1">
        <v>44405.475648148145</v>
      </c>
      <c r="C4839" s="1">
        <v>44405.482233796298</v>
      </c>
      <c r="D4839">
        <v>9.4806165695190394</v>
      </c>
      <c r="E4839">
        <v>0</v>
      </c>
      <c r="F4839">
        <v>406</v>
      </c>
      <c r="G4839" t="s">
        <v>44</v>
      </c>
      <c r="H4839" t="s">
        <v>34</v>
      </c>
      <c r="I4839">
        <f>tbl_Fact[[#This Row],[Duration]] / 60</f>
        <v>0.15801027615865065</v>
      </c>
      <c r="J4839">
        <f>IF(OR(G4839="Run Time", G4839="CC (Changeover Cleaning)"), I4839, 0)</f>
        <v>0</v>
      </c>
      <c r="K4839">
        <f>IF(G4839&lt;&gt;"PM (Maintenance)", I4839, 0)</f>
        <v>0.15801027615865065</v>
      </c>
      <c r="L4839" s="5">
        <f>MAX(tbl_Fact[[#This Row],[TotalBiscuitsMade]],tbl_Fact[[#This Row],[GoodMadeBiscuits]])</f>
        <v>406</v>
      </c>
      <c r="M4839" s="5">
        <f>IF(tbl_Fact[[#This Row],[Operating_Hours]]&gt;0,tbl_Fact[[#This Row],[Operating_Hours]]*51840,0)</f>
        <v>0</v>
      </c>
    </row>
    <row r="4840" spans="1:13" hidden="1" x14ac:dyDescent="0.2">
      <c r="A4840" t="s">
        <v>12</v>
      </c>
      <c r="B4840" s="1">
        <v>44405.475729166668</v>
      </c>
      <c r="C4840" s="1">
        <v>44405.478078703702</v>
      </c>
      <c r="D4840">
        <v>3.3800499439239502</v>
      </c>
      <c r="E4840">
        <v>11130</v>
      </c>
      <c r="F4840">
        <v>223</v>
      </c>
      <c r="G4840" t="s">
        <v>44</v>
      </c>
      <c r="H4840" t="s">
        <v>34</v>
      </c>
      <c r="I4840">
        <f>tbl_Fact[[#This Row],[Duration]] / 60</f>
        <v>5.6334165732065837E-2</v>
      </c>
      <c r="J4840">
        <f>IF(OR(G4840="Run Time", G4840="CC (Changeover Cleaning)"), I4840, 0)</f>
        <v>0</v>
      </c>
      <c r="K4840">
        <f>IF(G4840&lt;&gt;"PM (Maintenance)", I4840, 0)</f>
        <v>5.6334165732065837E-2</v>
      </c>
      <c r="L4840" s="5">
        <f>MAX(tbl_Fact[[#This Row],[TotalBiscuitsMade]],tbl_Fact[[#This Row],[GoodMadeBiscuits]])</f>
        <v>11130</v>
      </c>
      <c r="M4840" s="5">
        <f>IF(tbl_Fact[[#This Row],[Operating_Hours]]&gt;0,tbl_Fact[[#This Row],[Operating_Hours]]*51840,0)</f>
        <v>0</v>
      </c>
    </row>
    <row r="4841" spans="1:13" hidden="1" x14ac:dyDescent="0.2">
      <c r="A4841" t="s">
        <v>12</v>
      </c>
      <c r="B4841" s="1">
        <v>44405.478078703702</v>
      </c>
      <c r="C4841" s="1">
        <v>44405.480509259258</v>
      </c>
      <c r="D4841">
        <v>3.5001165866851802</v>
      </c>
      <c r="E4841">
        <v>11205</v>
      </c>
      <c r="F4841">
        <v>458</v>
      </c>
      <c r="G4841" t="s">
        <v>43</v>
      </c>
      <c r="H4841" t="s">
        <v>34</v>
      </c>
      <c r="I4841">
        <f>tbl_Fact[[#This Row],[Duration]] / 60</f>
        <v>5.8335276444753004E-2</v>
      </c>
      <c r="J4841">
        <f>IF(OR(G4841="Run Time", G4841="CC (Changeover Cleaning)"), I4841, 0)</f>
        <v>5.8335276444753004E-2</v>
      </c>
      <c r="K4841">
        <f>IF(G4841&lt;&gt;"PM (Maintenance)", I4841, 0)</f>
        <v>5.8335276444753004E-2</v>
      </c>
      <c r="L4841" s="5">
        <f>MAX(tbl_Fact[[#This Row],[TotalBiscuitsMade]],tbl_Fact[[#This Row],[GoodMadeBiscuits]])</f>
        <v>11205</v>
      </c>
      <c r="M4841" s="5">
        <f>IF(tbl_Fact[[#This Row],[Operating_Hours]]&gt;0,tbl_Fact[[#This Row],[Operating_Hours]]*51840,0)</f>
        <v>3024.1007308959956</v>
      </c>
    </row>
    <row r="4842" spans="1:13" hidden="1" x14ac:dyDescent="0.2">
      <c r="A4842" t="s">
        <v>12</v>
      </c>
      <c r="B4842" s="1">
        <v>44405.480509259258</v>
      </c>
      <c r="C4842" s="1">
        <v>44405.480706018519</v>
      </c>
      <c r="D4842">
        <v>0.28028330206870999</v>
      </c>
      <c r="E4842">
        <v>11748</v>
      </c>
      <c r="F4842">
        <v>50</v>
      </c>
      <c r="G4842" t="s">
        <v>44</v>
      </c>
      <c r="H4842" t="s">
        <v>34</v>
      </c>
      <c r="I4842">
        <f>tbl_Fact[[#This Row],[Duration]] / 60</f>
        <v>4.6713883678118334E-3</v>
      </c>
      <c r="J4842">
        <f>IF(OR(G4842="Run Time", G4842="CC (Changeover Cleaning)"), I4842, 0)</f>
        <v>0</v>
      </c>
      <c r="K4842">
        <f>IF(G4842&lt;&gt;"PM (Maintenance)", I4842, 0)</f>
        <v>4.6713883678118334E-3</v>
      </c>
      <c r="L4842" s="5">
        <f>MAX(tbl_Fact[[#This Row],[TotalBiscuitsMade]],tbl_Fact[[#This Row],[GoodMadeBiscuits]])</f>
        <v>11748</v>
      </c>
      <c r="M4842" s="5">
        <f>IF(tbl_Fact[[#This Row],[Operating_Hours]]&gt;0,tbl_Fact[[#This Row],[Operating_Hours]]*51840,0)</f>
        <v>0</v>
      </c>
    </row>
    <row r="4843" spans="1:13" hidden="1" x14ac:dyDescent="0.2">
      <c r="A4843" t="s">
        <v>5</v>
      </c>
      <c r="B4843" s="1">
        <v>44405.482233796298</v>
      </c>
      <c r="C4843" s="1">
        <v>44405.482314814813</v>
      </c>
      <c r="D4843">
        <v>0.116666667163372</v>
      </c>
      <c r="E4843">
        <v>335372</v>
      </c>
      <c r="F4843">
        <v>102</v>
      </c>
      <c r="G4843" t="s">
        <v>44</v>
      </c>
      <c r="H4843" t="s">
        <v>24</v>
      </c>
      <c r="I4843">
        <f>tbl_Fact[[#This Row],[Duration]] / 60</f>
        <v>1.9444444527228666E-3</v>
      </c>
      <c r="J4843">
        <f>IF(OR(G4843="Run Time", G4843="CC (Changeover Cleaning)"), I4843, 0)</f>
        <v>0</v>
      </c>
      <c r="K4843">
        <f>IF(G4843&lt;&gt;"PM (Maintenance)", I4843, 0)</f>
        <v>1.9444444527228666E-3</v>
      </c>
      <c r="L4843" s="5">
        <f>MAX(tbl_Fact[[#This Row],[TotalBiscuitsMade]],tbl_Fact[[#This Row],[GoodMadeBiscuits]])</f>
        <v>335372</v>
      </c>
      <c r="M4843" s="5">
        <f>IF(tbl_Fact[[#This Row],[Operating_Hours]]&gt;0,tbl_Fact[[#This Row],[Operating_Hours]]*51840,0)</f>
        <v>0</v>
      </c>
    </row>
    <row r="4844" spans="1:13" hidden="1" x14ac:dyDescent="0.2">
      <c r="A4844" t="s">
        <v>12</v>
      </c>
      <c r="B4844" s="1">
        <v>44405.48228009259</v>
      </c>
      <c r="C4844" s="1">
        <v>44405.483530092592</v>
      </c>
      <c r="D4844">
        <v>1.80006659030914</v>
      </c>
      <c r="E4844">
        <v>11587</v>
      </c>
      <c r="F4844">
        <v>297</v>
      </c>
      <c r="G4844" t="s">
        <v>43</v>
      </c>
      <c r="H4844" t="s">
        <v>34</v>
      </c>
      <c r="I4844">
        <f>tbl_Fact[[#This Row],[Duration]] / 60</f>
        <v>3.0001109838485664E-2</v>
      </c>
      <c r="J4844">
        <f>IF(OR(G4844="Run Time", G4844="CC (Changeover Cleaning)"), I4844, 0)</f>
        <v>3.0001109838485664E-2</v>
      </c>
      <c r="K4844">
        <f>IF(G4844&lt;&gt;"PM (Maintenance)", I4844, 0)</f>
        <v>3.0001109838485664E-2</v>
      </c>
      <c r="L4844" s="5">
        <f>MAX(tbl_Fact[[#This Row],[TotalBiscuitsMade]],tbl_Fact[[#This Row],[GoodMadeBiscuits]])</f>
        <v>11587</v>
      </c>
      <c r="M4844" s="5">
        <f>IF(tbl_Fact[[#This Row],[Operating_Hours]]&gt;0,tbl_Fact[[#This Row],[Operating_Hours]]*51840,0)</f>
        <v>1555.2575340270969</v>
      </c>
    </row>
    <row r="4845" spans="1:13" hidden="1" x14ac:dyDescent="0.2">
      <c r="A4845" t="s">
        <v>5</v>
      </c>
      <c r="B4845" s="1">
        <v>44405.482314814813</v>
      </c>
      <c r="C4845" s="1">
        <v>44405.52853009259</v>
      </c>
      <c r="D4845">
        <v>66.550003051757798</v>
      </c>
      <c r="E4845">
        <v>335134</v>
      </c>
      <c r="F4845">
        <v>359</v>
      </c>
      <c r="G4845" t="s">
        <v>43</v>
      </c>
      <c r="H4845" t="s">
        <v>24</v>
      </c>
      <c r="I4845">
        <f>tbl_Fact[[#This Row],[Duration]] / 60</f>
        <v>1.1091667175292967</v>
      </c>
      <c r="J4845">
        <f>IF(OR(G4845="Run Time", G4845="CC (Changeover Cleaning)"), I4845, 0)</f>
        <v>1.1091667175292967</v>
      </c>
      <c r="K4845">
        <f>IF(G4845&lt;&gt;"PM (Maintenance)", I4845, 0)</f>
        <v>1.1091667175292967</v>
      </c>
      <c r="L4845" s="5">
        <f>MAX(tbl_Fact[[#This Row],[TotalBiscuitsMade]],tbl_Fact[[#This Row],[GoodMadeBiscuits]])</f>
        <v>335134</v>
      </c>
      <c r="M4845" s="5">
        <f>IF(tbl_Fact[[#This Row],[Operating_Hours]]&gt;0,tbl_Fact[[#This Row],[Operating_Hours]]*51840,0)</f>
        <v>57499.202636718743</v>
      </c>
    </row>
    <row r="4846" spans="1:13" hidden="1" x14ac:dyDescent="0.2">
      <c r="A4846" t="s">
        <v>13</v>
      </c>
      <c r="B4846" s="1">
        <v>44405.48232638889</v>
      </c>
      <c r="C4846" s="1">
        <v>44405.483576388891</v>
      </c>
      <c r="D4846">
        <v>1.8000999689102199</v>
      </c>
      <c r="E4846">
        <v>0</v>
      </c>
      <c r="F4846">
        <v>440</v>
      </c>
      <c r="G4846" t="s">
        <v>44</v>
      </c>
      <c r="H4846" t="s">
        <v>34</v>
      </c>
      <c r="I4846">
        <f>tbl_Fact[[#This Row],[Duration]] / 60</f>
        <v>3.0001666148503667E-2</v>
      </c>
      <c r="J4846">
        <f>IF(OR(G4846="Run Time", G4846="CC (Changeover Cleaning)"), I4846, 0)</f>
        <v>0</v>
      </c>
      <c r="K4846">
        <f>IF(G4846&lt;&gt;"PM (Maintenance)", I4846, 0)</f>
        <v>3.0001666148503667E-2</v>
      </c>
      <c r="L4846" s="5">
        <f>MAX(tbl_Fact[[#This Row],[TotalBiscuitsMade]],tbl_Fact[[#This Row],[GoodMadeBiscuits]])</f>
        <v>440</v>
      </c>
      <c r="M4846" s="5">
        <f>IF(tbl_Fact[[#This Row],[Operating_Hours]]&gt;0,tbl_Fact[[#This Row],[Operating_Hours]]*51840,0)</f>
        <v>0</v>
      </c>
    </row>
    <row r="4847" spans="1:13" hidden="1" x14ac:dyDescent="0.2">
      <c r="A4847" t="s">
        <v>14</v>
      </c>
      <c r="B4847" s="1">
        <v>44405.482476851852</v>
      </c>
      <c r="C4847" s="1">
        <v>44405.483726851853</v>
      </c>
      <c r="D4847">
        <v>1.8000500202178999</v>
      </c>
      <c r="E4847">
        <v>0</v>
      </c>
      <c r="F4847">
        <v>5</v>
      </c>
      <c r="G4847" t="s">
        <v>43</v>
      </c>
      <c r="H4847" t="s">
        <v>34</v>
      </c>
      <c r="I4847">
        <f>tbl_Fact[[#This Row],[Duration]] / 60</f>
        <v>3.0000833670298332E-2</v>
      </c>
      <c r="J4847">
        <f>IF(OR(G4847="Run Time", G4847="CC (Changeover Cleaning)"), I4847, 0)</f>
        <v>3.0000833670298332E-2</v>
      </c>
      <c r="K4847">
        <f>IF(G4847&lt;&gt;"PM (Maintenance)", I4847, 0)</f>
        <v>3.0000833670298332E-2</v>
      </c>
      <c r="L4847" s="5">
        <f>MAX(tbl_Fact[[#This Row],[TotalBiscuitsMade]],tbl_Fact[[#This Row],[GoodMadeBiscuits]])</f>
        <v>5</v>
      </c>
      <c r="M4847" s="5">
        <f>IF(tbl_Fact[[#This Row],[Operating_Hours]]&gt;0,tbl_Fact[[#This Row],[Operating_Hours]]*51840,0)</f>
        <v>1555.2432174682656</v>
      </c>
    </row>
    <row r="4848" spans="1:13" hidden="1" x14ac:dyDescent="0.2">
      <c r="A4848" t="s">
        <v>12</v>
      </c>
      <c r="B4848" s="1">
        <v>44405.483530092592</v>
      </c>
      <c r="C4848" s="1">
        <v>44405.488263888888</v>
      </c>
      <c r="D4848">
        <v>6.8181667327880904</v>
      </c>
      <c r="E4848">
        <v>11422</v>
      </c>
      <c r="F4848">
        <v>456</v>
      </c>
      <c r="G4848" t="s">
        <v>43</v>
      </c>
      <c r="H4848" t="s">
        <v>34</v>
      </c>
      <c r="I4848">
        <f>tbl_Fact[[#This Row],[Duration]] / 60</f>
        <v>0.11363611221313484</v>
      </c>
      <c r="J4848">
        <f>IF(OR(G4848="Run Time", G4848="CC (Changeover Cleaning)"), I4848, 0)</f>
        <v>0.11363611221313484</v>
      </c>
      <c r="K4848">
        <f>IF(G4848&lt;&gt;"PM (Maintenance)", I4848, 0)</f>
        <v>0.11363611221313484</v>
      </c>
      <c r="L4848" s="5">
        <f>MAX(tbl_Fact[[#This Row],[TotalBiscuitsMade]],tbl_Fact[[#This Row],[GoodMadeBiscuits]])</f>
        <v>11422</v>
      </c>
      <c r="M4848" s="5">
        <f>IF(tbl_Fact[[#This Row],[Operating_Hours]]&gt;0,tbl_Fact[[#This Row],[Operating_Hours]]*51840,0)</f>
        <v>5890.8960571289099</v>
      </c>
    </row>
    <row r="4849" spans="1:13" hidden="1" x14ac:dyDescent="0.2">
      <c r="A4849" t="s">
        <v>14</v>
      </c>
      <c r="B4849" s="1">
        <v>44405.483726851853</v>
      </c>
      <c r="C4849" s="1">
        <v>44405.488182870373</v>
      </c>
      <c r="D4849">
        <v>6.4141664505004901</v>
      </c>
      <c r="E4849">
        <v>0</v>
      </c>
      <c r="F4849">
        <v>350</v>
      </c>
      <c r="G4849" t="s">
        <v>43</v>
      </c>
      <c r="H4849" t="s">
        <v>34</v>
      </c>
      <c r="I4849">
        <f>tbl_Fact[[#This Row],[Duration]] / 60</f>
        <v>0.10690277417500817</v>
      </c>
      <c r="J4849">
        <f>IF(OR(G4849="Run Time", G4849="CC (Changeover Cleaning)"), I4849, 0)</f>
        <v>0.10690277417500817</v>
      </c>
      <c r="K4849">
        <f>IF(G4849&lt;&gt;"PM (Maintenance)", I4849, 0)</f>
        <v>0.10690277417500817</v>
      </c>
      <c r="L4849" s="5">
        <f>MAX(tbl_Fact[[#This Row],[TotalBiscuitsMade]],tbl_Fact[[#This Row],[GoodMadeBiscuits]])</f>
        <v>350</v>
      </c>
      <c r="M4849" s="5">
        <f>IF(tbl_Fact[[#This Row],[Operating_Hours]]&gt;0,tbl_Fact[[#This Row],[Operating_Hours]]*51840,0)</f>
        <v>5541.8398132324237</v>
      </c>
    </row>
    <row r="4850" spans="1:13" hidden="1" x14ac:dyDescent="0.2">
      <c r="A4850" t="s">
        <v>14</v>
      </c>
      <c r="B4850" s="1">
        <v>44405.488182870373</v>
      </c>
      <c r="C4850" s="1">
        <v>44405.498819444445</v>
      </c>
      <c r="D4850">
        <v>15.3168830871582</v>
      </c>
      <c r="E4850">
        <v>0</v>
      </c>
      <c r="F4850">
        <v>488</v>
      </c>
      <c r="G4850" t="s">
        <v>44</v>
      </c>
      <c r="H4850" t="s">
        <v>34</v>
      </c>
      <c r="I4850">
        <f>tbl_Fact[[#This Row],[Duration]] / 60</f>
        <v>0.25528138478597001</v>
      </c>
      <c r="J4850">
        <f>IF(OR(G4850="Run Time", G4850="CC (Changeover Cleaning)"), I4850, 0)</f>
        <v>0</v>
      </c>
      <c r="K4850">
        <f>IF(G4850&lt;&gt;"PM (Maintenance)", I4850, 0)</f>
        <v>0.25528138478597001</v>
      </c>
      <c r="L4850" s="5">
        <f>MAX(tbl_Fact[[#This Row],[TotalBiscuitsMade]],tbl_Fact[[#This Row],[GoodMadeBiscuits]])</f>
        <v>488</v>
      </c>
      <c r="M4850" s="5">
        <f>IF(tbl_Fact[[#This Row],[Operating_Hours]]&gt;0,tbl_Fact[[#This Row],[Operating_Hours]]*51840,0)</f>
        <v>0</v>
      </c>
    </row>
    <row r="4851" spans="1:13" hidden="1" x14ac:dyDescent="0.2">
      <c r="A4851" t="s">
        <v>12</v>
      </c>
      <c r="B4851" s="1">
        <v>44405.488263888888</v>
      </c>
      <c r="C4851" s="1">
        <v>44405.48877314815</v>
      </c>
      <c r="D4851">
        <v>0.73426657915115401</v>
      </c>
      <c r="E4851">
        <v>12197</v>
      </c>
      <c r="F4851">
        <v>296</v>
      </c>
      <c r="G4851" t="s">
        <v>44</v>
      </c>
      <c r="H4851" t="s">
        <v>34</v>
      </c>
      <c r="I4851">
        <f>tbl_Fact[[#This Row],[Duration]] / 60</f>
        <v>1.22377763191859E-2</v>
      </c>
      <c r="J4851">
        <f>IF(OR(G4851="Run Time", G4851="CC (Changeover Cleaning)"), I4851, 0)</f>
        <v>0</v>
      </c>
      <c r="K4851">
        <f>IF(G4851&lt;&gt;"PM (Maintenance)", I4851, 0)</f>
        <v>1.22377763191859E-2</v>
      </c>
      <c r="L4851" s="5">
        <f>MAX(tbl_Fact[[#This Row],[TotalBiscuitsMade]],tbl_Fact[[#This Row],[GoodMadeBiscuits]])</f>
        <v>12197</v>
      </c>
      <c r="M4851" s="5">
        <f>IF(tbl_Fact[[#This Row],[Operating_Hours]]&gt;0,tbl_Fact[[#This Row],[Operating_Hours]]*51840,0)</f>
        <v>0</v>
      </c>
    </row>
    <row r="4852" spans="1:13" hidden="1" x14ac:dyDescent="0.2">
      <c r="A4852" t="s">
        <v>12</v>
      </c>
      <c r="B4852" s="1">
        <v>44405.48877314815</v>
      </c>
      <c r="C4852" s="1">
        <v>44405.491273148145</v>
      </c>
      <c r="D4852">
        <v>3.6006166934967001</v>
      </c>
      <c r="E4852">
        <v>12106</v>
      </c>
      <c r="F4852">
        <v>272</v>
      </c>
      <c r="G4852" t="s">
        <v>43</v>
      </c>
      <c r="H4852" t="s">
        <v>34</v>
      </c>
      <c r="I4852">
        <f>tbl_Fact[[#This Row],[Duration]] / 60</f>
        <v>6.0010278224945E-2</v>
      </c>
      <c r="J4852">
        <f>IF(OR(G4852="Run Time", G4852="CC (Changeover Cleaning)"), I4852, 0)</f>
        <v>6.0010278224945E-2</v>
      </c>
      <c r="K4852">
        <f>IF(G4852&lt;&gt;"PM (Maintenance)", I4852, 0)</f>
        <v>6.0010278224945E-2</v>
      </c>
      <c r="L4852" s="5">
        <f>MAX(tbl_Fact[[#This Row],[TotalBiscuitsMade]],tbl_Fact[[#This Row],[GoodMadeBiscuits]])</f>
        <v>12106</v>
      </c>
      <c r="M4852" s="5">
        <f>IF(tbl_Fact[[#This Row],[Operating_Hours]]&gt;0,tbl_Fact[[#This Row],[Operating_Hours]]*51840,0)</f>
        <v>3110.9328231811487</v>
      </c>
    </row>
    <row r="4853" spans="1:13" hidden="1" x14ac:dyDescent="0.2">
      <c r="A4853" t="s">
        <v>12</v>
      </c>
      <c r="B4853" s="1">
        <v>44405.491273148145</v>
      </c>
      <c r="C4853" s="1">
        <v>44405.491342592592</v>
      </c>
      <c r="D4853">
        <v>9.6116602420806899E-2</v>
      </c>
      <c r="E4853">
        <v>12445</v>
      </c>
      <c r="F4853">
        <v>236</v>
      </c>
      <c r="G4853" t="s">
        <v>44</v>
      </c>
      <c r="H4853" t="s">
        <v>34</v>
      </c>
      <c r="I4853">
        <f>tbl_Fact[[#This Row],[Duration]] / 60</f>
        <v>1.601943373680115E-3</v>
      </c>
      <c r="J4853">
        <f>IF(OR(G4853="Run Time", G4853="CC (Changeover Cleaning)"), I4853, 0)</f>
        <v>0</v>
      </c>
      <c r="K4853">
        <f>IF(G4853&lt;&gt;"PM (Maintenance)", I4853, 0)</f>
        <v>1.601943373680115E-3</v>
      </c>
      <c r="L4853" s="5">
        <f>MAX(tbl_Fact[[#This Row],[TotalBiscuitsMade]],tbl_Fact[[#This Row],[GoodMadeBiscuits]])</f>
        <v>12445</v>
      </c>
      <c r="M4853" s="5">
        <f>IF(tbl_Fact[[#This Row],[Operating_Hours]]&gt;0,tbl_Fact[[#This Row],[Operating_Hours]]*51840,0)</f>
        <v>0</v>
      </c>
    </row>
    <row r="4854" spans="1:13" hidden="1" x14ac:dyDescent="0.2">
      <c r="A4854" t="s">
        <v>12</v>
      </c>
      <c r="B4854" s="1">
        <v>44405.491342592592</v>
      </c>
      <c r="C4854" s="1">
        <v>44405.494085648148</v>
      </c>
      <c r="D4854">
        <v>3.9504332542419398</v>
      </c>
      <c r="E4854">
        <v>12040</v>
      </c>
      <c r="F4854">
        <v>418</v>
      </c>
      <c r="G4854" t="s">
        <v>43</v>
      </c>
      <c r="H4854" t="s">
        <v>34</v>
      </c>
      <c r="I4854">
        <f>tbl_Fact[[#This Row],[Duration]] / 60</f>
        <v>6.5840554237365664E-2</v>
      </c>
      <c r="J4854">
        <f>IF(OR(G4854="Run Time", G4854="CC (Changeover Cleaning)"), I4854, 0)</f>
        <v>6.5840554237365664E-2</v>
      </c>
      <c r="K4854">
        <f>IF(G4854&lt;&gt;"PM (Maintenance)", I4854, 0)</f>
        <v>6.5840554237365664E-2</v>
      </c>
      <c r="L4854" s="5">
        <f>MAX(tbl_Fact[[#This Row],[TotalBiscuitsMade]],tbl_Fact[[#This Row],[GoodMadeBiscuits]])</f>
        <v>12040</v>
      </c>
      <c r="M4854" s="5">
        <f>IF(tbl_Fact[[#This Row],[Operating_Hours]]&gt;0,tbl_Fact[[#This Row],[Operating_Hours]]*51840,0)</f>
        <v>3413.1743316650359</v>
      </c>
    </row>
    <row r="4855" spans="1:13" hidden="1" x14ac:dyDescent="0.2">
      <c r="A4855" t="s">
        <v>12</v>
      </c>
      <c r="B4855" s="1">
        <v>44405.494085648148</v>
      </c>
      <c r="C4855" s="1">
        <v>44405.494259259256</v>
      </c>
      <c r="D4855">
        <v>0.24878330528736101</v>
      </c>
      <c r="E4855">
        <v>12297</v>
      </c>
      <c r="F4855">
        <v>385</v>
      </c>
      <c r="G4855" t="s">
        <v>44</v>
      </c>
      <c r="H4855" t="s">
        <v>34</v>
      </c>
      <c r="I4855">
        <f>tbl_Fact[[#This Row],[Duration]] / 60</f>
        <v>4.1463884214560168E-3</v>
      </c>
      <c r="J4855">
        <f>IF(OR(G4855="Run Time", G4855="CC (Changeover Cleaning)"), I4855, 0)</f>
        <v>0</v>
      </c>
      <c r="K4855">
        <f>IF(G4855&lt;&gt;"PM (Maintenance)", I4855, 0)</f>
        <v>4.1463884214560168E-3</v>
      </c>
      <c r="L4855" s="5">
        <f>MAX(tbl_Fact[[#This Row],[TotalBiscuitsMade]],tbl_Fact[[#This Row],[GoodMadeBiscuits]])</f>
        <v>12297</v>
      </c>
      <c r="M4855" s="5">
        <f>IF(tbl_Fact[[#This Row],[Operating_Hours]]&gt;0,tbl_Fact[[#This Row],[Operating_Hours]]*51840,0)</f>
        <v>0</v>
      </c>
    </row>
    <row r="4856" spans="1:13" hidden="1" x14ac:dyDescent="0.2">
      <c r="A4856" t="s">
        <v>12</v>
      </c>
      <c r="B4856" s="1">
        <v>44405.494259259256</v>
      </c>
      <c r="C4856" s="1">
        <v>44405.494444444441</v>
      </c>
      <c r="D4856">
        <v>0.26538330316543601</v>
      </c>
      <c r="E4856">
        <v>12348</v>
      </c>
      <c r="F4856">
        <v>153</v>
      </c>
      <c r="G4856" t="s">
        <v>43</v>
      </c>
      <c r="H4856" t="s">
        <v>34</v>
      </c>
      <c r="I4856">
        <f>tbl_Fact[[#This Row],[Duration]] / 60</f>
        <v>4.4230550527572668E-3</v>
      </c>
      <c r="J4856">
        <f>IF(OR(G4856="Run Time", G4856="CC (Changeover Cleaning)"), I4856, 0)</f>
        <v>4.4230550527572668E-3</v>
      </c>
      <c r="K4856">
        <f>IF(G4856&lt;&gt;"PM (Maintenance)", I4856, 0)</f>
        <v>4.4230550527572668E-3</v>
      </c>
      <c r="L4856" s="5">
        <f>MAX(tbl_Fact[[#This Row],[TotalBiscuitsMade]],tbl_Fact[[#This Row],[GoodMadeBiscuits]])</f>
        <v>12348</v>
      </c>
      <c r="M4856" s="5">
        <f>IF(tbl_Fact[[#This Row],[Operating_Hours]]&gt;0,tbl_Fact[[#This Row],[Operating_Hours]]*51840,0)</f>
        <v>229.29117393493672</v>
      </c>
    </row>
    <row r="4857" spans="1:13" hidden="1" x14ac:dyDescent="0.2">
      <c r="A4857" t="s">
        <v>12</v>
      </c>
      <c r="B4857" s="1">
        <v>44405.494444444441</v>
      </c>
      <c r="C4857" s="1">
        <v>44405.494618055556</v>
      </c>
      <c r="D4857">
        <v>0.25033330917358398</v>
      </c>
      <c r="E4857">
        <v>12675</v>
      </c>
      <c r="F4857">
        <v>9</v>
      </c>
      <c r="G4857" t="s">
        <v>44</v>
      </c>
      <c r="H4857" t="s">
        <v>34</v>
      </c>
      <c r="I4857">
        <f>tbl_Fact[[#This Row],[Duration]] / 60</f>
        <v>4.1722218195597328E-3</v>
      </c>
      <c r="J4857">
        <f>IF(OR(G4857="Run Time", G4857="CC (Changeover Cleaning)"), I4857, 0)</f>
        <v>0</v>
      </c>
      <c r="K4857">
        <f>IF(G4857&lt;&gt;"PM (Maintenance)", I4857, 0)</f>
        <v>4.1722218195597328E-3</v>
      </c>
      <c r="L4857" s="5">
        <f>MAX(tbl_Fact[[#This Row],[TotalBiscuitsMade]],tbl_Fact[[#This Row],[GoodMadeBiscuits]])</f>
        <v>12675</v>
      </c>
      <c r="M4857" s="5">
        <f>IF(tbl_Fact[[#This Row],[Operating_Hours]]&gt;0,tbl_Fact[[#This Row],[Operating_Hours]]*51840,0)</f>
        <v>0</v>
      </c>
    </row>
    <row r="4858" spans="1:13" hidden="1" x14ac:dyDescent="0.2">
      <c r="A4858" t="s">
        <v>12</v>
      </c>
      <c r="B4858" s="1">
        <v>44405.494618055556</v>
      </c>
      <c r="C4858" s="1">
        <v>44405.499861111108</v>
      </c>
      <c r="D4858">
        <v>7.5511164665222203</v>
      </c>
      <c r="E4858">
        <v>12842</v>
      </c>
      <c r="F4858">
        <v>196</v>
      </c>
      <c r="G4858" t="s">
        <v>43</v>
      </c>
      <c r="H4858" t="s">
        <v>34</v>
      </c>
      <c r="I4858">
        <f>tbl_Fact[[#This Row],[Duration]] / 60</f>
        <v>0.12585194110870368</v>
      </c>
      <c r="J4858">
        <f>IF(OR(G4858="Run Time", G4858="CC (Changeover Cleaning)"), I4858, 0)</f>
        <v>0.12585194110870368</v>
      </c>
      <c r="K4858">
        <f>IF(G4858&lt;&gt;"PM (Maintenance)", I4858, 0)</f>
        <v>0.12585194110870368</v>
      </c>
      <c r="L4858" s="5">
        <f>MAX(tbl_Fact[[#This Row],[TotalBiscuitsMade]],tbl_Fact[[#This Row],[GoodMadeBiscuits]])</f>
        <v>12842</v>
      </c>
      <c r="M4858" s="5">
        <f>IF(tbl_Fact[[#This Row],[Operating_Hours]]&gt;0,tbl_Fact[[#This Row],[Operating_Hours]]*51840,0)</f>
        <v>6524.164627075199</v>
      </c>
    </row>
    <row r="4859" spans="1:13" hidden="1" x14ac:dyDescent="0.2">
      <c r="A4859" t="s">
        <v>14</v>
      </c>
      <c r="B4859" s="1">
        <v>44405.498819444445</v>
      </c>
      <c r="C4859" s="1">
        <v>44405.499780092592</v>
      </c>
      <c r="D4859">
        <v>1.38461661338806</v>
      </c>
      <c r="E4859">
        <v>0</v>
      </c>
      <c r="F4859">
        <v>360</v>
      </c>
      <c r="G4859" t="s">
        <v>43</v>
      </c>
      <c r="H4859" t="s">
        <v>34</v>
      </c>
      <c r="I4859">
        <f>tbl_Fact[[#This Row],[Duration]] / 60</f>
        <v>2.3076943556467666E-2</v>
      </c>
      <c r="J4859">
        <f>IF(OR(G4859="Run Time", G4859="CC (Changeover Cleaning)"), I4859, 0)</f>
        <v>2.3076943556467666E-2</v>
      </c>
      <c r="K4859">
        <f>IF(G4859&lt;&gt;"PM (Maintenance)", I4859, 0)</f>
        <v>2.3076943556467666E-2</v>
      </c>
      <c r="L4859" s="5">
        <f>MAX(tbl_Fact[[#This Row],[TotalBiscuitsMade]],tbl_Fact[[#This Row],[GoodMadeBiscuits]])</f>
        <v>360</v>
      </c>
      <c r="M4859" s="5">
        <f>IF(tbl_Fact[[#This Row],[Operating_Hours]]&gt;0,tbl_Fact[[#This Row],[Operating_Hours]]*51840,0)</f>
        <v>1196.3087539672838</v>
      </c>
    </row>
    <row r="4860" spans="1:13" hidden="1" x14ac:dyDescent="0.2">
      <c r="A4860" t="s">
        <v>14</v>
      </c>
      <c r="B4860" s="1">
        <v>44405.499780092592</v>
      </c>
      <c r="C4860" s="1">
        <v>44405.504629629628</v>
      </c>
      <c r="D4860">
        <v>6.9759998321533203</v>
      </c>
      <c r="E4860">
        <v>0</v>
      </c>
      <c r="F4860">
        <v>459</v>
      </c>
      <c r="G4860" t="s">
        <v>44</v>
      </c>
      <c r="H4860" t="s">
        <v>34</v>
      </c>
      <c r="I4860">
        <f>tbl_Fact[[#This Row],[Duration]] / 60</f>
        <v>0.11626666386922201</v>
      </c>
      <c r="J4860">
        <f>IF(OR(G4860="Run Time", G4860="CC (Changeover Cleaning)"), I4860, 0)</f>
        <v>0</v>
      </c>
      <c r="K4860">
        <f>IF(G4860&lt;&gt;"PM (Maintenance)", I4860, 0)</f>
        <v>0.11626666386922201</v>
      </c>
      <c r="L4860" s="5">
        <f>MAX(tbl_Fact[[#This Row],[TotalBiscuitsMade]],tbl_Fact[[#This Row],[GoodMadeBiscuits]])</f>
        <v>459</v>
      </c>
      <c r="M4860" s="5">
        <f>IF(tbl_Fact[[#This Row],[Operating_Hours]]&gt;0,tbl_Fact[[#This Row],[Operating_Hours]]*51840,0)</f>
        <v>0</v>
      </c>
    </row>
    <row r="4861" spans="1:13" hidden="1" x14ac:dyDescent="0.2">
      <c r="A4861" t="s">
        <v>12</v>
      </c>
      <c r="B4861" s="1">
        <v>44405.499861111108</v>
      </c>
      <c r="C4861" s="1">
        <v>44405.501956018517</v>
      </c>
      <c r="D4861">
        <v>3.01433324813843</v>
      </c>
      <c r="E4861">
        <v>15384</v>
      </c>
      <c r="F4861">
        <v>104</v>
      </c>
      <c r="G4861" t="s">
        <v>44</v>
      </c>
      <c r="H4861" t="s">
        <v>34</v>
      </c>
      <c r="I4861">
        <f>tbl_Fact[[#This Row],[Duration]] / 60</f>
        <v>5.0238887468973835E-2</v>
      </c>
      <c r="J4861">
        <f>IF(OR(G4861="Run Time", G4861="CC (Changeover Cleaning)"), I4861, 0)</f>
        <v>0</v>
      </c>
      <c r="K4861">
        <f>IF(G4861&lt;&gt;"PM (Maintenance)", I4861, 0)</f>
        <v>5.0238887468973835E-2</v>
      </c>
      <c r="L4861" s="5">
        <f>MAX(tbl_Fact[[#This Row],[TotalBiscuitsMade]],tbl_Fact[[#This Row],[GoodMadeBiscuits]])</f>
        <v>15384</v>
      </c>
      <c r="M4861" s="5">
        <f>IF(tbl_Fact[[#This Row],[Operating_Hours]]&gt;0,tbl_Fact[[#This Row],[Operating_Hours]]*51840,0)</f>
        <v>0</v>
      </c>
    </row>
    <row r="4862" spans="1:13" hidden="1" x14ac:dyDescent="0.2">
      <c r="A4862" t="s">
        <v>12</v>
      </c>
      <c r="B4862" s="1">
        <v>44405.501956018517</v>
      </c>
      <c r="C4862" s="1">
        <v>44405.503333333334</v>
      </c>
      <c r="D4862">
        <v>1.9850000143051101</v>
      </c>
      <c r="E4862">
        <v>15008</v>
      </c>
      <c r="F4862">
        <v>90</v>
      </c>
      <c r="G4862" t="s">
        <v>43</v>
      </c>
      <c r="H4862" t="s">
        <v>34</v>
      </c>
      <c r="I4862">
        <f>tbl_Fact[[#This Row],[Duration]] / 60</f>
        <v>3.3083333571751833E-2</v>
      </c>
      <c r="J4862">
        <f>IF(OR(G4862="Run Time", G4862="CC (Changeover Cleaning)"), I4862, 0)</f>
        <v>3.3083333571751833E-2</v>
      </c>
      <c r="K4862">
        <f>IF(G4862&lt;&gt;"PM (Maintenance)", I4862, 0)</f>
        <v>3.3083333571751833E-2</v>
      </c>
      <c r="L4862" s="5">
        <f>MAX(tbl_Fact[[#This Row],[TotalBiscuitsMade]],tbl_Fact[[#This Row],[GoodMadeBiscuits]])</f>
        <v>15008</v>
      </c>
      <c r="M4862" s="5">
        <f>IF(tbl_Fact[[#This Row],[Operating_Hours]]&gt;0,tbl_Fact[[#This Row],[Operating_Hours]]*51840,0)</f>
        <v>1715.040012359615</v>
      </c>
    </row>
    <row r="4863" spans="1:13" hidden="1" x14ac:dyDescent="0.2">
      <c r="A4863" t="s">
        <v>12</v>
      </c>
      <c r="B4863" s="1">
        <v>44405.503333333334</v>
      </c>
      <c r="C4863" s="1">
        <v>44405.503344907411</v>
      </c>
      <c r="D4863">
        <v>1.4833300374448299E-2</v>
      </c>
      <c r="E4863">
        <v>15011</v>
      </c>
      <c r="F4863">
        <v>46</v>
      </c>
      <c r="G4863" t="s">
        <v>44</v>
      </c>
      <c r="H4863" t="s">
        <v>34</v>
      </c>
      <c r="I4863">
        <f>tbl_Fact[[#This Row],[Duration]] / 60</f>
        <v>2.4722167290747166E-4</v>
      </c>
      <c r="J4863">
        <f>IF(OR(G4863="Run Time", G4863="CC (Changeover Cleaning)"), I4863, 0)</f>
        <v>0</v>
      </c>
      <c r="K4863">
        <f>IF(G4863&lt;&gt;"PM (Maintenance)", I4863, 0)</f>
        <v>2.4722167290747166E-4</v>
      </c>
      <c r="L4863" s="5">
        <f>MAX(tbl_Fact[[#This Row],[TotalBiscuitsMade]],tbl_Fact[[#This Row],[GoodMadeBiscuits]])</f>
        <v>15011</v>
      </c>
      <c r="M4863" s="5">
        <f>IF(tbl_Fact[[#This Row],[Operating_Hours]]&gt;0,tbl_Fact[[#This Row],[Operating_Hours]]*51840,0)</f>
        <v>0</v>
      </c>
    </row>
    <row r="4864" spans="1:13" hidden="1" x14ac:dyDescent="0.2">
      <c r="A4864" t="s">
        <v>12</v>
      </c>
      <c r="B4864" s="1">
        <v>44405.503344907411</v>
      </c>
      <c r="C4864" s="1">
        <v>44405.503495370373</v>
      </c>
      <c r="D4864">
        <v>0.21516659855842599</v>
      </c>
      <c r="E4864">
        <v>15323</v>
      </c>
      <c r="F4864">
        <v>250</v>
      </c>
      <c r="G4864" t="s">
        <v>43</v>
      </c>
      <c r="H4864" t="s">
        <v>34</v>
      </c>
      <c r="I4864">
        <f>tbl_Fact[[#This Row],[Duration]] / 60</f>
        <v>3.5861099759737663E-3</v>
      </c>
      <c r="J4864">
        <f>IF(OR(G4864="Run Time", G4864="CC (Changeover Cleaning)"), I4864, 0)</f>
        <v>3.5861099759737663E-3</v>
      </c>
      <c r="K4864">
        <f>IF(G4864&lt;&gt;"PM (Maintenance)", I4864, 0)</f>
        <v>3.5861099759737663E-3</v>
      </c>
      <c r="L4864" s="5">
        <f>MAX(tbl_Fact[[#This Row],[TotalBiscuitsMade]],tbl_Fact[[#This Row],[GoodMadeBiscuits]])</f>
        <v>15323</v>
      </c>
      <c r="M4864" s="5">
        <f>IF(tbl_Fact[[#This Row],[Operating_Hours]]&gt;0,tbl_Fact[[#This Row],[Operating_Hours]]*51840,0)</f>
        <v>185.90394115448004</v>
      </c>
    </row>
    <row r="4865" spans="1:13" hidden="1" x14ac:dyDescent="0.2">
      <c r="A4865" t="s">
        <v>12</v>
      </c>
      <c r="B4865" s="1">
        <v>44405.503495370373</v>
      </c>
      <c r="C4865" s="1">
        <v>44405.503807870373</v>
      </c>
      <c r="D4865">
        <v>0.44461658596992498</v>
      </c>
      <c r="E4865">
        <v>15718</v>
      </c>
      <c r="F4865">
        <v>104</v>
      </c>
      <c r="G4865" t="s">
        <v>44</v>
      </c>
      <c r="H4865" t="s">
        <v>34</v>
      </c>
      <c r="I4865">
        <f>tbl_Fact[[#This Row],[Duration]] / 60</f>
        <v>7.410276432832083E-3</v>
      </c>
      <c r="J4865">
        <f>IF(OR(G4865="Run Time", G4865="CC (Changeover Cleaning)"), I4865, 0)</f>
        <v>0</v>
      </c>
      <c r="K4865">
        <f>IF(G4865&lt;&gt;"PM (Maintenance)", I4865, 0)</f>
        <v>7.410276432832083E-3</v>
      </c>
      <c r="L4865" s="5">
        <f>MAX(tbl_Fact[[#This Row],[TotalBiscuitsMade]],tbl_Fact[[#This Row],[GoodMadeBiscuits]])</f>
        <v>15718</v>
      </c>
      <c r="M4865" s="5">
        <f>IF(tbl_Fact[[#This Row],[Operating_Hours]]&gt;0,tbl_Fact[[#This Row],[Operating_Hours]]*51840,0)</f>
        <v>0</v>
      </c>
    </row>
    <row r="4866" spans="1:13" hidden="1" x14ac:dyDescent="0.2">
      <c r="A4866" t="s">
        <v>12</v>
      </c>
      <c r="B4866" s="1">
        <v>44405.503807870373</v>
      </c>
      <c r="C4866" s="1">
        <v>44405.504201388889</v>
      </c>
      <c r="D4866">
        <v>0.580333292484283</v>
      </c>
      <c r="E4866">
        <v>15691</v>
      </c>
      <c r="F4866">
        <v>183</v>
      </c>
      <c r="G4866" t="s">
        <v>43</v>
      </c>
      <c r="H4866" t="s">
        <v>34</v>
      </c>
      <c r="I4866">
        <f>tbl_Fact[[#This Row],[Duration]] / 60</f>
        <v>9.6722215414047161E-3</v>
      </c>
      <c r="J4866">
        <f>IF(OR(G4866="Run Time", G4866="CC (Changeover Cleaning)"), I4866, 0)</f>
        <v>9.6722215414047161E-3</v>
      </c>
      <c r="K4866">
        <f>IF(G4866&lt;&gt;"PM (Maintenance)", I4866, 0)</f>
        <v>9.6722215414047161E-3</v>
      </c>
      <c r="L4866" s="5">
        <f>MAX(tbl_Fact[[#This Row],[TotalBiscuitsMade]],tbl_Fact[[#This Row],[GoodMadeBiscuits]])</f>
        <v>15691</v>
      </c>
      <c r="M4866" s="5">
        <f>IF(tbl_Fact[[#This Row],[Operating_Hours]]&gt;0,tbl_Fact[[#This Row],[Operating_Hours]]*51840,0)</f>
        <v>501.4079647064205</v>
      </c>
    </row>
    <row r="4867" spans="1:13" hidden="1" x14ac:dyDescent="0.2">
      <c r="A4867" t="s">
        <v>12</v>
      </c>
      <c r="B4867" s="1">
        <v>44405.504201388889</v>
      </c>
      <c r="C4867" s="1">
        <v>44405.504629629628</v>
      </c>
      <c r="D4867">
        <v>0.60554999113082897</v>
      </c>
      <c r="E4867">
        <v>15936</v>
      </c>
      <c r="F4867">
        <v>24</v>
      </c>
      <c r="G4867" t="s">
        <v>44</v>
      </c>
      <c r="H4867" t="s">
        <v>34</v>
      </c>
      <c r="I4867">
        <f>tbl_Fact[[#This Row],[Duration]] / 60</f>
        <v>1.0092499852180482E-2</v>
      </c>
      <c r="J4867">
        <f>IF(OR(G4867="Run Time", G4867="CC (Changeover Cleaning)"), I4867, 0)</f>
        <v>0</v>
      </c>
      <c r="K4867">
        <f>IF(G4867&lt;&gt;"PM (Maintenance)", I4867, 0)</f>
        <v>1.0092499852180482E-2</v>
      </c>
      <c r="L4867" s="5">
        <f>MAX(tbl_Fact[[#This Row],[TotalBiscuitsMade]],tbl_Fact[[#This Row],[GoodMadeBiscuits]])</f>
        <v>15936</v>
      </c>
      <c r="M4867" s="5">
        <f>IF(tbl_Fact[[#This Row],[Operating_Hours]]&gt;0,tbl_Fact[[#This Row],[Operating_Hours]]*51840,0)</f>
        <v>0</v>
      </c>
    </row>
    <row r="4868" spans="1:13" hidden="1" x14ac:dyDescent="0.2">
      <c r="A4868" t="s">
        <v>14</v>
      </c>
      <c r="B4868" s="1">
        <v>44405.504629629628</v>
      </c>
      <c r="C4868" s="1">
        <v>44405.505347222221</v>
      </c>
      <c r="D4868">
        <v>1.04445004463196</v>
      </c>
      <c r="E4868">
        <v>0</v>
      </c>
      <c r="F4868">
        <v>243</v>
      </c>
      <c r="G4868" t="s">
        <v>43</v>
      </c>
      <c r="H4868" t="s">
        <v>34</v>
      </c>
      <c r="I4868">
        <f>tbl_Fact[[#This Row],[Duration]] / 60</f>
        <v>1.7407500743865999E-2</v>
      </c>
      <c r="J4868">
        <f>IF(OR(G4868="Run Time", G4868="CC (Changeover Cleaning)"), I4868, 0)</f>
        <v>1.7407500743865999E-2</v>
      </c>
      <c r="K4868">
        <f>IF(G4868&lt;&gt;"PM (Maintenance)", I4868, 0)</f>
        <v>1.7407500743865999E-2</v>
      </c>
      <c r="L4868" s="5">
        <f>MAX(tbl_Fact[[#This Row],[TotalBiscuitsMade]],tbl_Fact[[#This Row],[GoodMadeBiscuits]])</f>
        <v>243</v>
      </c>
      <c r="M4868" s="5">
        <f>IF(tbl_Fact[[#This Row],[Operating_Hours]]&gt;0,tbl_Fact[[#This Row],[Operating_Hours]]*51840,0)</f>
        <v>902.40483856201342</v>
      </c>
    </row>
    <row r="4869" spans="1:13" hidden="1" x14ac:dyDescent="0.2">
      <c r="A4869" t="s">
        <v>12</v>
      </c>
      <c r="B4869" s="1">
        <v>44405.504629629628</v>
      </c>
      <c r="C4869" s="1">
        <v>44405.50577546296</v>
      </c>
      <c r="D4869">
        <v>1.6497832536697401</v>
      </c>
      <c r="E4869">
        <v>16186</v>
      </c>
      <c r="F4869">
        <v>114</v>
      </c>
      <c r="G4869" t="s">
        <v>43</v>
      </c>
      <c r="H4869" t="s">
        <v>34</v>
      </c>
      <c r="I4869">
        <f>tbl_Fact[[#This Row],[Duration]] / 60</f>
        <v>2.7496387561162336E-2</v>
      </c>
      <c r="J4869">
        <f>IF(OR(G4869="Run Time", G4869="CC (Changeover Cleaning)"), I4869, 0)</f>
        <v>2.7496387561162336E-2</v>
      </c>
      <c r="K4869">
        <f>IF(G4869&lt;&gt;"PM (Maintenance)", I4869, 0)</f>
        <v>2.7496387561162336E-2</v>
      </c>
      <c r="L4869" s="5">
        <f>MAX(tbl_Fact[[#This Row],[TotalBiscuitsMade]],tbl_Fact[[#This Row],[GoodMadeBiscuits]])</f>
        <v>16186</v>
      </c>
      <c r="M4869" s="5">
        <f>IF(tbl_Fact[[#This Row],[Operating_Hours]]&gt;0,tbl_Fact[[#This Row],[Operating_Hours]]*51840,0)</f>
        <v>1425.4127311706554</v>
      </c>
    </row>
    <row r="4870" spans="1:13" hidden="1" x14ac:dyDescent="0.2">
      <c r="A4870" t="s">
        <v>14</v>
      </c>
      <c r="B4870" s="1">
        <v>44405.505347222221</v>
      </c>
      <c r="C4870" s="1">
        <v>44405.507835648146</v>
      </c>
      <c r="D4870">
        <v>3.58555006980896</v>
      </c>
      <c r="E4870">
        <v>0</v>
      </c>
      <c r="F4870">
        <v>444</v>
      </c>
      <c r="G4870" t="s">
        <v>44</v>
      </c>
      <c r="H4870" t="s">
        <v>34</v>
      </c>
      <c r="I4870">
        <f>tbl_Fact[[#This Row],[Duration]] / 60</f>
        <v>5.9759167830149333E-2</v>
      </c>
      <c r="J4870">
        <f>IF(OR(G4870="Run Time", G4870="CC (Changeover Cleaning)"), I4870, 0)</f>
        <v>0</v>
      </c>
      <c r="K4870">
        <f>IF(G4870&lt;&gt;"PM (Maintenance)", I4870, 0)</f>
        <v>5.9759167830149333E-2</v>
      </c>
      <c r="L4870" s="5">
        <f>MAX(tbl_Fact[[#This Row],[TotalBiscuitsMade]],tbl_Fact[[#This Row],[GoodMadeBiscuits]])</f>
        <v>444</v>
      </c>
      <c r="M4870" s="5">
        <f>IF(tbl_Fact[[#This Row],[Operating_Hours]]&gt;0,tbl_Fact[[#This Row],[Operating_Hours]]*51840,0)</f>
        <v>0</v>
      </c>
    </row>
    <row r="4871" spans="1:13" hidden="1" x14ac:dyDescent="0.2">
      <c r="A4871" t="s">
        <v>12</v>
      </c>
      <c r="B4871" s="1">
        <v>44405.50577546296</v>
      </c>
      <c r="C4871" s="1">
        <v>44405.506099537037</v>
      </c>
      <c r="D4871">
        <v>0.47426658868789701</v>
      </c>
      <c r="E4871">
        <v>16475</v>
      </c>
      <c r="F4871">
        <v>124</v>
      </c>
      <c r="G4871" t="s">
        <v>44</v>
      </c>
      <c r="H4871" t="s">
        <v>34</v>
      </c>
      <c r="I4871">
        <f>tbl_Fact[[#This Row],[Duration]] / 60</f>
        <v>7.9044431447982833E-3</v>
      </c>
      <c r="J4871">
        <f>IF(OR(G4871="Run Time", G4871="CC (Changeover Cleaning)"), I4871, 0)</f>
        <v>0</v>
      </c>
      <c r="K4871">
        <f>IF(G4871&lt;&gt;"PM (Maintenance)", I4871, 0)</f>
        <v>7.9044431447982833E-3</v>
      </c>
      <c r="L4871" s="5">
        <f>MAX(tbl_Fact[[#This Row],[TotalBiscuitsMade]],tbl_Fact[[#This Row],[GoodMadeBiscuits]])</f>
        <v>16475</v>
      </c>
      <c r="M4871" s="5">
        <f>IF(tbl_Fact[[#This Row],[Operating_Hours]]&gt;0,tbl_Fact[[#This Row],[Operating_Hours]]*51840,0)</f>
        <v>0</v>
      </c>
    </row>
    <row r="4872" spans="1:13" hidden="1" x14ac:dyDescent="0.2">
      <c r="A4872" t="s">
        <v>12</v>
      </c>
      <c r="B4872" s="1">
        <v>44405.506099537037</v>
      </c>
      <c r="C4872" s="1">
        <v>44405.506261574075</v>
      </c>
      <c r="D4872">
        <v>0.23056660592556</v>
      </c>
      <c r="E4872">
        <v>16693</v>
      </c>
      <c r="F4872">
        <v>415</v>
      </c>
      <c r="G4872" t="s">
        <v>43</v>
      </c>
      <c r="H4872" t="s">
        <v>34</v>
      </c>
      <c r="I4872">
        <f>tbl_Fact[[#This Row],[Duration]] / 60</f>
        <v>3.8427767654259999E-3</v>
      </c>
      <c r="J4872">
        <f>IF(OR(G4872="Run Time", G4872="CC (Changeover Cleaning)"), I4872, 0)</f>
        <v>3.8427767654259999E-3</v>
      </c>
      <c r="K4872">
        <f>IF(G4872&lt;&gt;"PM (Maintenance)", I4872, 0)</f>
        <v>3.8427767654259999E-3</v>
      </c>
      <c r="L4872" s="5">
        <f>MAX(tbl_Fact[[#This Row],[TotalBiscuitsMade]],tbl_Fact[[#This Row],[GoodMadeBiscuits]])</f>
        <v>16693</v>
      </c>
      <c r="M4872" s="5">
        <f>IF(tbl_Fact[[#This Row],[Operating_Hours]]&gt;0,tbl_Fact[[#This Row],[Operating_Hours]]*51840,0)</f>
        <v>199.20954751968384</v>
      </c>
    </row>
    <row r="4873" spans="1:13" hidden="1" x14ac:dyDescent="0.2">
      <c r="A4873" t="s">
        <v>12</v>
      </c>
      <c r="B4873" s="1">
        <v>44405.506261574075</v>
      </c>
      <c r="C4873" s="1">
        <v>44405.506724537037</v>
      </c>
      <c r="D4873">
        <v>0.66493332386016801</v>
      </c>
      <c r="E4873">
        <v>17063</v>
      </c>
      <c r="F4873">
        <v>260</v>
      </c>
      <c r="G4873" t="s">
        <v>44</v>
      </c>
      <c r="H4873" t="s">
        <v>34</v>
      </c>
      <c r="I4873">
        <f>tbl_Fact[[#This Row],[Duration]] / 60</f>
        <v>1.1082222064336133E-2</v>
      </c>
      <c r="J4873">
        <f>IF(OR(G4873="Run Time", G4873="CC (Changeover Cleaning)"), I4873, 0)</f>
        <v>0</v>
      </c>
      <c r="K4873">
        <f>IF(G4873&lt;&gt;"PM (Maintenance)", I4873, 0)</f>
        <v>1.1082222064336133E-2</v>
      </c>
      <c r="L4873" s="5">
        <f>MAX(tbl_Fact[[#This Row],[TotalBiscuitsMade]],tbl_Fact[[#This Row],[GoodMadeBiscuits]])</f>
        <v>17063</v>
      </c>
      <c r="M4873" s="5">
        <f>IF(tbl_Fact[[#This Row],[Operating_Hours]]&gt;0,tbl_Fact[[#This Row],[Operating_Hours]]*51840,0)</f>
        <v>0</v>
      </c>
    </row>
    <row r="4874" spans="1:13" hidden="1" x14ac:dyDescent="0.2">
      <c r="A4874" t="s">
        <v>12</v>
      </c>
      <c r="B4874" s="1">
        <v>44405.506724537037</v>
      </c>
      <c r="C4874" s="1">
        <v>44405.507210648146</v>
      </c>
      <c r="D4874">
        <v>0.70039999485015902</v>
      </c>
      <c r="E4874">
        <v>17006</v>
      </c>
      <c r="F4874">
        <v>196</v>
      </c>
      <c r="G4874" t="s">
        <v>43</v>
      </c>
      <c r="H4874" t="s">
        <v>34</v>
      </c>
      <c r="I4874">
        <f>tbl_Fact[[#This Row],[Duration]] / 60</f>
        <v>1.167333324750265E-2</v>
      </c>
      <c r="J4874">
        <f>IF(OR(G4874="Run Time", G4874="CC (Changeover Cleaning)"), I4874, 0)</f>
        <v>1.167333324750265E-2</v>
      </c>
      <c r="K4874">
        <f>IF(G4874&lt;&gt;"PM (Maintenance)", I4874, 0)</f>
        <v>1.167333324750265E-2</v>
      </c>
      <c r="L4874" s="5">
        <f>MAX(tbl_Fact[[#This Row],[TotalBiscuitsMade]],tbl_Fact[[#This Row],[GoodMadeBiscuits]])</f>
        <v>17006</v>
      </c>
      <c r="M4874" s="5">
        <f>IF(tbl_Fact[[#This Row],[Operating_Hours]]&gt;0,tbl_Fact[[#This Row],[Operating_Hours]]*51840,0)</f>
        <v>605.14559555053734</v>
      </c>
    </row>
    <row r="4875" spans="1:13" hidden="1" x14ac:dyDescent="0.2">
      <c r="A4875" t="s">
        <v>12</v>
      </c>
      <c r="B4875" s="1">
        <v>44405.507210648146</v>
      </c>
      <c r="C4875" s="1">
        <v>44405.507418981484</v>
      </c>
      <c r="D4875">
        <v>0.30555000901222201</v>
      </c>
      <c r="E4875">
        <v>17178</v>
      </c>
      <c r="F4875">
        <v>26</v>
      </c>
      <c r="G4875" t="s">
        <v>44</v>
      </c>
      <c r="H4875" t="s">
        <v>34</v>
      </c>
      <c r="I4875">
        <f>tbl_Fact[[#This Row],[Duration]] / 60</f>
        <v>5.0925001502037E-3</v>
      </c>
      <c r="J4875">
        <f>IF(OR(G4875="Run Time", G4875="CC (Changeover Cleaning)"), I4875, 0)</f>
        <v>0</v>
      </c>
      <c r="K4875">
        <f>IF(G4875&lt;&gt;"PM (Maintenance)", I4875, 0)</f>
        <v>5.0925001502037E-3</v>
      </c>
      <c r="L4875" s="5">
        <f>MAX(tbl_Fact[[#This Row],[TotalBiscuitsMade]],tbl_Fact[[#This Row],[GoodMadeBiscuits]])</f>
        <v>17178</v>
      </c>
      <c r="M4875" s="5">
        <f>IF(tbl_Fact[[#This Row],[Operating_Hours]]&gt;0,tbl_Fact[[#This Row],[Operating_Hours]]*51840,0)</f>
        <v>0</v>
      </c>
    </row>
    <row r="4876" spans="1:13" hidden="1" x14ac:dyDescent="0.2">
      <c r="A4876" t="s">
        <v>12</v>
      </c>
      <c r="B4876" s="1">
        <v>44405.507418981484</v>
      </c>
      <c r="C4876" s="1">
        <v>44405.536874999998</v>
      </c>
      <c r="D4876">
        <v>42.408218383789098</v>
      </c>
      <c r="E4876">
        <v>17338</v>
      </c>
      <c r="F4876">
        <v>287</v>
      </c>
      <c r="G4876" t="s">
        <v>43</v>
      </c>
      <c r="H4876" t="s">
        <v>35</v>
      </c>
      <c r="I4876">
        <f>tbl_Fact[[#This Row],[Duration]] / 60</f>
        <v>0.7068036397298183</v>
      </c>
      <c r="J4876">
        <f>IF(OR(G4876="Run Time", G4876="CC (Changeover Cleaning)"), I4876, 0)</f>
        <v>0.7068036397298183</v>
      </c>
      <c r="K4876">
        <f>IF(G4876&lt;&gt;"PM (Maintenance)", I4876, 0)</f>
        <v>0.7068036397298183</v>
      </c>
      <c r="L4876" s="5">
        <f>MAX(tbl_Fact[[#This Row],[TotalBiscuitsMade]],tbl_Fact[[#This Row],[GoodMadeBiscuits]])</f>
        <v>17338</v>
      </c>
      <c r="M4876" s="5">
        <f>IF(tbl_Fact[[#This Row],[Operating_Hours]]&gt;0,tbl_Fact[[#This Row],[Operating_Hours]]*51840,0)</f>
        <v>36640.700683593779</v>
      </c>
    </row>
    <row r="4877" spans="1:13" hidden="1" x14ac:dyDescent="0.2">
      <c r="A4877" t="s">
        <v>14</v>
      </c>
      <c r="B4877" s="1">
        <v>44405.507835648146</v>
      </c>
      <c r="C4877" s="1">
        <v>44405.508148148147</v>
      </c>
      <c r="D4877">
        <v>0.44595000147819502</v>
      </c>
      <c r="E4877">
        <v>0</v>
      </c>
      <c r="F4877">
        <v>266</v>
      </c>
      <c r="G4877" t="s">
        <v>43</v>
      </c>
      <c r="H4877" t="s">
        <v>34</v>
      </c>
      <c r="I4877">
        <f>tbl_Fact[[#This Row],[Duration]] / 60</f>
        <v>7.4325000246365834E-3</v>
      </c>
      <c r="J4877">
        <f>IF(OR(G4877="Run Time", G4877="CC (Changeover Cleaning)"), I4877, 0)</f>
        <v>7.4325000246365834E-3</v>
      </c>
      <c r="K4877">
        <f>IF(G4877&lt;&gt;"PM (Maintenance)", I4877, 0)</f>
        <v>7.4325000246365834E-3</v>
      </c>
      <c r="L4877" s="5">
        <f>MAX(tbl_Fact[[#This Row],[TotalBiscuitsMade]],tbl_Fact[[#This Row],[GoodMadeBiscuits]])</f>
        <v>266</v>
      </c>
      <c r="M4877" s="5">
        <f>IF(tbl_Fact[[#This Row],[Operating_Hours]]&gt;0,tbl_Fact[[#This Row],[Operating_Hours]]*51840,0)</f>
        <v>385.30080127716047</v>
      </c>
    </row>
    <row r="4878" spans="1:13" hidden="1" x14ac:dyDescent="0.2">
      <c r="A4878" t="s">
        <v>14</v>
      </c>
      <c r="B4878" s="1">
        <v>44405.508148148147</v>
      </c>
      <c r="C4878" s="1">
        <v>44405.510520833333</v>
      </c>
      <c r="D4878">
        <v>3.4138832092285201</v>
      </c>
      <c r="E4878">
        <v>0</v>
      </c>
      <c r="F4878">
        <v>346</v>
      </c>
      <c r="G4878" t="s">
        <v>44</v>
      </c>
      <c r="H4878" t="s">
        <v>34</v>
      </c>
      <c r="I4878">
        <f>tbl_Fact[[#This Row],[Duration]] / 60</f>
        <v>5.6898053487142004E-2</v>
      </c>
      <c r="J4878">
        <f>IF(OR(G4878="Run Time", G4878="CC (Changeover Cleaning)"), I4878, 0)</f>
        <v>0</v>
      </c>
      <c r="K4878">
        <f>IF(G4878&lt;&gt;"PM (Maintenance)", I4878, 0)</f>
        <v>5.6898053487142004E-2</v>
      </c>
      <c r="L4878" s="5">
        <f>MAX(tbl_Fact[[#This Row],[TotalBiscuitsMade]],tbl_Fact[[#This Row],[GoodMadeBiscuits]])</f>
        <v>346</v>
      </c>
      <c r="M4878" s="5">
        <f>IF(tbl_Fact[[#This Row],[Operating_Hours]]&gt;0,tbl_Fact[[#This Row],[Operating_Hours]]*51840,0)</f>
        <v>0</v>
      </c>
    </row>
    <row r="4879" spans="1:13" hidden="1" x14ac:dyDescent="0.2">
      <c r="A4879" t="s">
        <v>14</v>
      </c>
      <c r="B4879" s="1">
        <v>44405.510520833333</v>
      </c>
      <c r="C4879" s="1">
        <v>44405.535925925928</v>
      </c>
      <c r="D4879">
        <v>36.583499908447301</v>
      </c>
      <c r="E4879">
        <v>0</v>
      </c>
      <c r="F4879">
        <v>256</v>
      </c>
      <c r="G4879" t="s">
        <v>43</v>
      </c>
      <c r="H4879" t="s">
        <v>35</v>
      </c>
      <c r="I4879">
        <f>tbl_Fact[[#This Row],[Duration]] / 60</f>
        <v>0.60972499847412165</v>
      </c>
      <c r="J4879">
        <f>IF(OR(G4879="Run Time", G4879="CC (Changeover Cleaning)"), I4879, 0)</f>
        <v>0.60972499847412165</v>
      </c>
      <c r="K4879">
        <f>IF(G4879&lt;&gt;"PM (Maintenance)", I4879, 0)</f>
        <v>0.60972499847412165</v>
      </c>
      <c r="L4879" s="5">
        <f>MAX(tbl_Fact[[#This Row],[TotalBiscuitsMade]],tbl_Fact[[#This Row],[GoodMadeBiscuits]])</f>
        <v>256</v>
      </c>
      <c r="M4879" s="5">
        <f>IF(tbl_Fact[[#This Row],[Operating_Hours]]&gt;0,tbl_Fact[[#This Row],[Operating_Hours]]*51840,0)</f>
        <v>31608.143920898467</v>
      </c>
    </row>
    <row r="4880" spans="1:13" hidden="1" x14ac:dyDescent="0.2">
      <c r="A4880" t="s">
        <v>13</v>
      </c>
      <c r="B4880" s="1">
        <v>44405.518333333333</v>
      </c>
      <c r="C4880" s="1">
        <v>44405.519247685188</v>
      </c>
      <c r="D4880">
        <v>1.33050000667572</v>
      </c>
      <c r="E4880">
        <v>0</v>
      </c>
      <c r="F4880">
        <v>317</v>
      </c>
      <c r="G4880" t="s">
        <v>43</v>
      </c>
      <c r="H4880" t="s">
        <v>35</v>
      </c>
      <c r="I4880">
        <f>tbl_Fact[[#This Row],[Duration]] / 60</f>
        <v>2.2175000111262E-2</v>
      </c>
      <c r="J4880">
        <f>IF(OR(G4880="Run Time", G4880="CC (Changeover Cleaning)"), I4880, 0)</f>
        <v>2.2175000111262E-2</v>
      </c>
      <c r="K4880">
        <f>IF(G4880&lt;&gt;"PM (Maintenance)", I4880, 0)</f>
        <v>2.2175000111262E-2</v>
      </c>
      <c r="L4880" s="5">
        <f>MAX(tbl_Fact[[#This Row],[TotalBiscuitsMade]],tbl_Fact[[#This Row],[GoodMadeBiscuits]])</f>
        <v>317</v>
      </c>
      <c r="M4880" s="5">
        <f>IF(tbl_Fact[[#This Row],[Operating_Hours]]&gt;0,tbl_Fact[[#This Row],[Operating_Hours]]*51840,0)</f>
        <v>1149.552005767822</v>
      </c>
    </row>
    <row r="4881" spans="1:13" hidden="1" x14ac:dyDescent="0.2">
      <c r="A4881" t="s">
        <v>13</v>
      </c>
      <c r="B4881" s="1">
        <v>44405.519247685188</v>
      </c>
      <c r="C4881" s="1">
        <v>44405.845381944448</v>
      </c>
      <c r="D4881">
        <v>469.63128662109398</v>
      </c>
      <c r="E4881">
        <v>0</v>
      </c>
      <c r="F4881">
        <v>336</v>
      </c>
      <c r="G4881" t="s">
        <v>44</v>
      </c>
      <c r="H4881" t="s">
        <v>35</v>
      </c>
      <c r="I4881">
        <f>tbl_Fact[[#This Row],[Duration]] / 60</f>
        <v>7.8271881103515666</v>
      </c>
      <c r="J4881">
        <f>IF(OR(G4881="Run Time", G4881="CC (Changeover Cleaning)"), I4881, 0)</f>
        <v>0</v>
      </c>
      <c r="K4881">
        <f>IF(G4881&lt;&gt;"PM (Maintenance)", I4881, 0)</f>
        <v>7.8271881103515666</v>
      </c>
      <c r="L4881" s="5">
        <f>MAX(tbl_Fact[[#This Row],[TotalBiscuitsMade]],tbl_Fact[[#This Row],[GoodMadeBiscuits]])</f>
        <v>336</v>
      </c>
      <c r="M4881" s="5">
        <f>IF(tbl_Fact[[#This Row],[Operating_Hours]]&gt;0,tbl_Fact[[#This Row],[Operating_Hours]]*51840,0)</f>
        <v>0</v>
      </c>
    </row>
    <row r="4882" spans="1:13" hidden="1" x14ac:dyDescent="0.2">
      <c r="A4882" t="s">
        <v>5</v>
      </c>
      <c r="B4882" s="1">
        <v>44405.52853009259</v>
      </c>
      <c r="C4882" s="1">
        <v>44405.628518518519</v>
      </c>
      <c r="D4882">
        <v>143.98333740234401</v>
      </c>
      <c r="E4882">
        <v>335467</v>
      </c>
      <c r="F4882">
        <v>187</v>
      </c>
      <c r="G4882" t="s">
        <v>44</v>
      </c>
      <c r="H4882" t="s">
        <v>24</v>
      </c>
      <c r="I4882">
        <f>tbl_Fact[[#This Row],[Duration]] / 60</f>
        <v>2.3997222900390667</v>
      </c>
      <c r="J4882">
        <f>IF(OR(G4882="Run Time", G4882="CC (Changeover Cleaning)"), I4882, 0)</f>
        <v>0</v>
      </c>
      <c r="K4882">
        <f>IF(G4882&lt;&gt;"PM (Maintenance)", I4882, 0)</f>
        <v>2.3997222900390667</v>
      </c>
      <c r="L4882" s="5">
        <f>MAX(tbl_Fact[[#This Row],[TotalBiscuitsMade]],tbl_Fact[[#This Row],[GoodMadeBiscuits]])</f>
        <v>335467</v>
      </c>
      <c r="M4882" s="5">
        <f>IF(tbl_Fact[[#This Row],[Operating_Hours]]&gt;0,tbl_Fact[[#This Row],[Operating_Hours]]*51840,0)</f>
        <v>0</v>
      </c>
    </row>
    <row r="4883" spans="1:13" hidden="1" x14ac:dyDescent="0.2">
      <c r="A4883" t="s">
        <v>14</v>
      </c>
      <c r="B4883" s="1">
        <v>44405.535925925928</v>
      </c>
      <c r="C4883" s="1">
        <v>44405.538842592592</v>
      </c>
      <c r="D4883">
        <v>4.2051668167114302</v>
      </c>
      <c r="E4883">
        <v>0</v>
      </c>
      <c r="F4883">
        <v>90</v>
      </c>
      <c r="G4883" t="s">
        <v>44</v>
      </c>
      <c r="H4883" t="s">
        <v>35</v>
      </c>
      <c r="I4883">
        <f>tbl_Fact[[#This Row],[Duration]] / 60</f>
        <v>7.0086113611857168E-2</v>
      </c>
      <c r="J4883">
        <f>IF(OR(G4883="Run Time", G4883="CC (Changeover Cleaning)"), I4883, 0)</f>
        <v>0</v>
      </c>
      <c r="K4883">
        <f>IF(G4883&lt;&gt;"PM (Maintenance)", I4883, 0)</f>
        <v>7.0086113611857168E-2</v>
      </c>
      <c r="L4883" s="5">
        <f>MAX(tbl_Fact[[#This Row],[TotalBiscuitsMade]],tbl_Fact[[#This Row],[GoodMadeBiscuits]])</f>
        <v>90</v>
      </c>
      <c r="M4883" s="5">
        <f>IF(tbl_Fact[[#This Row],[Operating_Hours]]&gt;0,tbl_Fact[[#This Row],[Operating_Hours]]*51840,0)</f>
        <v>0</v>
      </c>
    </row>
    <row r="4884" spans="1:13" hidden="1" x14ac:dyDescent="0.2">
      <c r="A4884" t="s">
        <v>12</v>
      </c>
      <c r="B4884" s="1">
        <v>44405.536874999998</v>
      </c>
      <c r="C4884" s="1">
        <v>44405.53696759259</v>
      </c>
      <c r="D4884">
        <v>0.134399995207787</v>
      </c>
      <c r="E4884">
        <v>17344</v>
      </c>
      <c r="F4884">
        <v>333</v>
      </c>
      <c r="G4884" t="s">
        <v>44</v>
      </c>
      <c r="H4884" t="s">
        <v>35</v>
      </c>
      <c r="I4884">
        <f>tbl_Fact[[#This Row],[Duration]] / 60</f>
        <v>2.2399999201297835E-3</v>
      </c>
      <c r="J4884">
        <f>IF(OR(G4884="Run Time", G4884="CC (Changeover Cleaning)"), I4884, 0)</f>
        <v>0</v>
      </c>
      <c r="K4884">
        <f>IF(G4884&lt;&gt;"PM (Maintenance)", I4884, 0)</f>
        <v>2.2399999201297835E-3</v>
      </c>
      <c r="L4884" s="5">
        <f>MAX(tbl_Fact[[#This Row],[TotalBiscuitsMade]],tbl_Fact[[#This Row],[GoodMadeBiscuits]])</f>
        <v>17344</v>
      </c>
      <c r="M4884" s="5">
        <f>IF(tbl_Fact[[#This Row],[Operating_Hours]]&gt;0,tbl_Fact[[#This Row],[Operating_Hours]]*51840,0)</f>
        <v>0</v>
      </c>
    </row>
    <row r="4885" spans="1:13" hidden="1" x14ac:dyDescent="0.2">
      <c r="A4885" t="s">
        <v>12</v>
      </c>
      <c r="B4885" s="1">
        <v>44405.53696759259</v>
      </c>
      <c r="C4885" s="1">
        <v>44405.537986111114</v>
      </c>
      <c r="D4885">
        <v>1.4750000238418599</v>
      </c>
      <c r="E4885">
        <v>17148</v>
      </c>
      <c r="F4885">
        <v>299</v>
      </c>
      <c r="G4885" t="s">
        <v>43</v>
      </c>
      <c r="H4885" t="s">
        <v>35</v>
      </c>
      <c r="I4885">
        <f>tbl_Fact[[#This Row],[Duration]] / 60</f>
        <v>2.4583333730697664E-2</v>
      </c>
      <c r="J4885">
        <f>IF(OR(G4885="Run Time", G4885="CC (Changeover Cleaning)"), I4885, 0)</f>
        <v>2.4583333730697664E-2</v>
      </c>
      <c r="K4885">
        <f>IF(G4885&lt;&gt;"PM (Maintenance)", I4885, 0)</f>
        <v>2.4583333730697664E-2</v>
      </c>
      <c r="L4885" s="5">
        <f>MAX(tbl_Fact[[#This Row],[TotalBiscuitsMade]],tbl_Fact[[#This Row],[GoodMadeBiscuits]])</f>
        <v>17148</v>
      </c>
      <c r="M4885" s="5">
        <f>IF(tbl_Fact[[#This Row],[Operating_Hours]]&gt;0,tbl_Fact[[#This Row],[Operating_Hours]]*51840,0)</f>
        <v>1274.4000205993668</v>
      </c>
    </row>
    <row r="4886" spans="1:13" hidden="1" x14ac:dyDescent="0.2">
      <c r="A4886" t="s">
        <v>12</v>
      </c>
      <c r="B4886" s="1">
        <v>44405.537986111114</v>
      </c>
      <c r="C4886" s="1">
        <v>44405.538842592592</v>
      </c>
      <c r="D4886">
        <v>1.2353832721710201</v>
      </c>
      <c r="E4886">
        <v>18369</v>
      </c>
      <c r="F4886">
        <v>108</v>
      </c>
      <c r="G4886" t="s">
        <v>44</v>
      </c>
      <c r="H4886" t="s">
        <v>35</v>
      </c>
      <c r="I4886">
        <f>tbl_Fact[[#This Row],[Duration]] / 60</f>
        <v>2.0589721202850336E-2</v>
      </c>
      <c r="J4886">
        <f>IF(OR(G4886="Run Time", G4886="CC (Changeover Cleaning)"), I4886, 0)</f>
        <v>0</v>
      </c>
      <c r="K4886">
        <f>IF(G4886&lt;&gt;"PM (Maintenance)", I4886, 0)</f>
        <v>2.0589721202850336E-2</v>
      </c>
      <c r="L4886" s="5">
        <f>MAX(tbl_Fact[[#This Row],[TotalBiscuitsMade]],tbl_Fact[[#This Row],[GoodMadeBiscuits]])</f>
        <v>18369</v>
      </c>
      <c r="M4886" s="5">
        <f>IF(tbl_Fact[[#This Row],[Operating_Hours]]&gt;0,tbl_Fact[[#This Row],[Operating_Hours]]*51840,0)</f>
        <v>0</v>
      </c>
    </row>
    <row r="4887" spans="1:13" hidden="1" x14ac:dyDescent="0.2">
      <c r="A4887" t="s">
        <v>14</v>
      </c>
      <c r="B4887" s="1">
        <v>44405.538842592592</v>
      </c>
      <c r="C4887" s="1">
        <v>44405.539513888885</v>
      </c>
      <c r="D4887">
        <v>0.96633332967758201</v>
      </c>
      <c r="E4887">
        <v>0</v>
      </c>
      <c r="F4887">
        <v>464</v>
      </c>
      <c r="G4887" t="s">
        <v>43</v>
      </c>
      <c r="H4887" t="s">
        <v>35</v>
      </c>
      <c r="I4887">
        <f>tbl_Fact[[#This Row],[Duration]] / 60</f>
        <v>1.6105555494626368E-2</v>
      </c>
      <c r="J4887">
        <f>IF(OR(G4887="Run Time", G4887="CC (Changeover Cleaning)"), I4887, 0)</f>
        <v>1.6105555494626368E-2</v>
      </c>
      <c r="K4887">
        <f>IF(G4887&lt;&gt;"PM (Maintenance)", I4887, 0)</f>
        <v>1.6105555494626368E-2</v>
      </c>
      <c r="L4887" s="5">
        <f>MAX(tbl_Fact[[#This Row],[TotalBiscuitsMade]],tbl_Fact[[#This Row],[GoodMadeBiscuits]])</f>
        <v>464</v>
      </c>
      <c r="M4887" s="5">
        <f>IF(tbl_Fact[[#This Row],[Operating_Hours]]&gt;0,tbl_Fact[[#This Row],[Operating_Hours]]*51840,0)</f>
        <v>834.91199684143089</v>
      </c>
    </row>
    <row r="4888" spans="1:13" hidden="1" x14ac:dyDescent="0.2">
      <c r="A4888" t="s">
        <v>12</v>
      </c>
      <c r="B4888" s="1">
        <v>44405.538842592592</v>
      </c>
      <c r="C4888" s="1">
        <v>44405.540532407409</v>
      </c>
      <c r="D4888">
        <v>2.4311666488647501</v>
      </c>
      <c r="E4888">
        <v>18442</v>
      </c>
      <c r="F4888">
        <v>413</v>
      </c>
      <c r="G4888" t="s">
        <v>43</v>
      </c>
      <c r="H4888" t="s">
        <v>35</v>
      </c>
      <c r="I4888">
        <f>tbl_Fact[[#This Row],[Duration]] / 60</f>
        <v>4.0519444147745838E-2</v>
      </c>
      <c r="J4888">
        <f>IF(OR(G4888="Run Time", G4888="CC (Changeover Cleaning)"), I4888, 0)</f>
        <v>4.0519444147745838E-2</v>
      </c>
      <c r="K4888">
        <f>IF(G4888&lt;&gt;"PM (Maintenance)", I4888, 0)</f>
        <v>4.0519444147745838E-2</v>
      </c>
      <c r="L4888" s="5">
        <f>MAX(tbl_Fact[[#This Row],[TotalBiscuitsMade]],tbl_Fact[[#This Row],[GoodMadeBiscuits]])</f>
        <v>18442</v>
      </c>
      <c r="M4888" s="5">
        <f>IF(tbl_Fact[[#This Row],[Operating_Hours]]&gt;0,tbl_Fact[[#This Row],[Operating_Hours]]*51840,0)</f>
        <v>2100.5279846191443</v>
      </c>
    </row>
    <row r="4889" spans="1:13" hidden="1" x14ac:dyDescent="0.2">
      <c r="A4889" t="s">
        <v>14</v>
      </c>
      <c r="B4889" s="1">
        <v>44405.539513888885</v>
      </c>
      <c r="C4889" s="1">
        <v>44405.539583333331</v>
      </c>
      <c r="D4889">
        <v>9.3216598033905002E-2</v>
      </c>
      <c r="E4889">
        <v>0</v>
      </c>
      <c r="F4889">
        <v>171</v>
      </c>
      <c r="G4889" t="s">
        <v>44</v>
      </c>
      <c r="H4889" t="s">
        <v>35</v>
      </c>
      <c r="I4889">
        <f>tbl_Fact[[#This Row],[Duration]] / 60</f>
        <v>1.5536099672317501E-3</v>
      </c>
      <c r="J4889">
        <f>IF(OR(G4889="Run Time", G4889="CC (Changeover Cleaning)"), I4889, 0)</f>
        <v>0</v>
      </c>
      <c r="K4889">
        <f>IF(G4889&lt;&gt;"PM (Maintenance)", I4889, 0)</f>
        <v>1.5536099672317501E-3</v>
      </c>
      <c r="L4889" s="5">
        <f>MAX(tbl_Fact[[#This Row],[TotalBiscuitsMade]],tbl_Fact[[#This Row],[GoodMadeBiscuits]])</f>
        <v>171</v>
      </c>
      <c r="M4889" s="5">
        <f>IF(tbl_Fact[[#This Row],[Operating_Hours]]&gt;0,tbl_Fact[[#This Row],[Operating_Hours]]*51840,0)</f>
        <v>0</v>
      </c>
    </row>
    <row r="4890" spans="1:13" hidden="1" x14ac:dyDescent="0.2">
      <c r="A4890" t="s">
        <v>14</v>
      </c>
      <c r="B4890" s="1">
        <v>44405.539583333331</v>
      </c>
      <c r="C4890" s="1">
        <v>44405.540196759262</v>
      </c>
      <c r="D4890">
        <v>0.89028328657150302</v>
      </c>
      <c r="E4890">
        <v>0</v>
      </c>
      <c r="F4890">
        <v>198</v>
      </c>
      <c r="G4890" t="s">
        <v>43</v>
      </c>
      <c r="H4890" t="s">
        <v>35</v>
      </c>
      <c r="I4890">
        <f>tbl_Fact[[#This Row],[Duration]] / 60</f>
        <v>1.4838054776191717E-2</v>
      </c>
      <c r="J4890">
        <f>IF(OR(G4890="Run Time", G4890="CC (Changeover Cleaning)"), I4890, 0)</f>
        <v>1.4838054776191717E-2</v>
      </c>
      <c r="K4890">
        <f>IF(G4890&lt;&gt;"PM (Maintenance)", I4890, 0)</f>
        <v>1.4838054776191717E-2</v>
      </c>
      <c r="L4890" s="5">
        <f>MAX(tbl_Fact[[#This Row],[TotalBiscuitsMade]],tbl_Fact[[#This Row],[GoodMadeBiscuits]])</f>
        <v>198</v>
      </c>
      <c r="M4890" s="5">
        <f>IF(tbl_Fact[[#This Row],[Operating_Hours]]&gt;0,tbl_Fact[[#This Row],[Operating_Hours]]*51840,0)</f>
        <v>769.20475959777855</v>
      </c>
    </row>
    <row r="4891" spans="1:13" hidden="1" x14ac:dyDescent="0.2">
      <c r="A4891" t="s">
        <v>14</v>
      </c>
      <c r="B4891" s="1">
        <v>44405.540196759262</v>
      </c>
      <c r="C4891" s="1">
        <v>44405.547500000001</v>
      </c>
      <c r="D4891">
        <v>10.511282920837401</v>
      </c>
      <c r="E4891">
        <v>0</v>
      </c>
      <c r="F4891">
        <v>214</v>
      </c>
      <c r="G4891" t="s">
        <v>44</v>
      </c>
      <c r="H4891" t="s">
        <v>35</v>
      </c>
      <c r="I4891">
        <f>tbl_Fact[[#This Row],[Duration]] / 60</f>
        <v>0.17518804868062335</v>
      </c>
      <c r="J4891">
        <f>IF(OR(G4891="Run Time", G4891="CC (Changeover Cleaning)"), I4891, 0)</f>
        <v>0</v>
      </c>
      <c r="K4891">
        <f>IF(G4891&lt;&gt;"PM (Maintenance)", I4891, 0)</f>
        <v>0.17518804868062335</v>
      </c>
      <c r="L4891" s="5">
        <f>MAX(tbl_Fact[[#This Row],[TotalBiscuitsMade]],tbl_Fact[[#This Row],[GoodMadeBiscuits]])</f>
        <v>214</v>
      </c>
      <c r="M4891" s="5">
        <f>IF(tbl_Fact[[#This Row],[Operating_Hours]]&gt;0,tbl_Fact[[#This Row],[Operating_Hours]]*51840,0)</f>
        <v>0</v>
      </c>
    </row>
    <row r="4892" spans="1:13" hidden="1" x14ac:dyDescent="0.2">
      <c r="A4892" t="s">
        <v>12</v>
      </c>
      <c r="B4892" s="1">
        <v>44405.540532407409</v>
      </c>
      <c r="C4892" s="1">
        <v>44405.547500000001</v>
      </c>
      <c r="D4892">
        <v>10.029950141906699</v>
      </c>
      <c r="E4892">
        <v>26852</v>
      </c>
      <c r="F4892">
        <v>441</v>
      </c>
      <c r="G4892" t="s">
        <v>44</v>
      </c>
      <c r="H4892" t="s">
        <v>35</v>
      </c>
      <c r="I4892">
        <f>tbl_Fact[[#This Row],[Duration]] / 60</f>
        <v>0.16716583569844498</v>
      </c>
      <c r="J4892">
        <f>IF(OR(G4892="Run Time", G4892="CC (Changeover Cleaning)"), I4892, 0)</f>
        <v>0</v>
      </c>
      <c r="K4892">
        <f>IF(G4892&lt;&gt;"PM (Maintenance)", I4892, 0)</f>
        <v>0.16716583569844498</v>
      </c>
      <c r="L4892" s="5">
        <f>MAX(tbl_Fact[[#This Row],[TotalBiscuitsMade]],tbl_Fact[[#This Row],[GoodMadeBiscuits]])</f>
        <v>26852</v>
      </c>
      <c r="M4892" s="5">
        <f>IF(tbl_Fact[[#This Row],[Operating_Hours]]&gt;0,tbl_Fact[[#This Row],[Operating_Hours]]*51840,0)</f>
        <v>0</v>
      </c>
    </row>
    <row r="4893" spans="1:13" hidden="1" x14ac:dyDescent="0.2">
      <c r="A4893" t="s">
        <v>14</v>
      </c>
      <c r="B4893" s="1">
        <v>44405.547500000001</v>
      </c>
      <c r="C4893" s="1">
        <v>44405.547546296293</v>
      </c>
      <c r="D4893">
        <v>5.9099998325109503E-2</v>
      </c>
      <c r="E4893">
        <v>0</v>
      </c>
      <c r="F4893">
        <v>127</v>
      </c>
      <c r="G4893" t="s">
        <v>43</v>
      </c>
      <c r="H4893" t="s">
        <v>35</v>
      </c>
      <c r="I4893">
        <f>tbl_Fact[[#This Row],[Duration]] / 60</f>
        <v>9.8499997208515832E-4</v>
      </c>
      <c r="J4893">
        <f>IF(OR(G4893="Run Time", G4893="CC (Changeover Cleaning)"), I4893, 0)</f>
        <v>9.8499997208515832E-4</v>
      </c>
      <c r="K4893">
        <f>IF(G4893&lt;&gt;"PM (Maintenance)", I4893, 0)</f>
        <v>9.8499997208515832E-4</v>
      </c>
      <c r="L4893" s="5">
        <f>MAX(tbl_Fact[[#This Row],[TotalBiscuitsMade]],tbl_Fact[[#This Row],[GoodMadeBiscuits]])</f>
        <v>127</v>
      </c>
      <c r="M4893" s="5">
        <f>IF(tbl_Fact[[#This Row],[Operating_Hours]]&gt;0,tbl_Fact[[#This Row],[Operating_Hours]]*51840,0)</f>
        <v>51.062398552894606</v>
      </c>
    </row>
    <row r="4894" spans="1:13" hidden="1" x14ac:dyDescent="0.2">
      <c r="A4894" t="s">
        <v>12</v>
      </c>
      <c r="B4894" s="1">
        <v>44405.547500000001</v>
      </c>
      <c r="C4894" s="1">
        <v>44405.547835648147</v>
      </c>
      <c r="D4894">
        <v>0.48500001430511502</v>
      </c>
      <c r="E4894">
        <v>27058</v>
      </c>
      <c r="F4894">
        <v>263</v>
      </c>
      <c r="G4894" t="s">
        <v>43</v>
      </c>
      <c r="H4894" t="s">
        <v>35</v>
      </c>
      <c r="I4894">
        <f>tbl_Fact[[#This Row],[Duration]] / 60</f>
        <v>8.0833335717519165E-3</v>
      </c>
      <c r="J4894">
        <f>IF(OR(G4894="Run Time", G4894="CC (Changeover Cleaning)"), I4894, 0)</f>
        <v>8.0833335717519165E-3</v>
      </c>
      <c r="K4894">
        <f>IF(G4894&lt;&gt;"PM (Maintenance)", I4894, 0)</f>
        <v>8.0833335717519165E-3</v>
      </c>
      <c r="L4894" s="5">
        <f>MAX(tbl_Fact[[#This Row],[TotalBiscuitsMade]],tbl_Fact[[#This Row],[GoodMadeBiscuits]])</f>
        <v>27058</v>
      </c>
      <c r="M4894" s="5">
        <f>IF(tbl_Fact[[#This Row],[Operating_Hours]]&gt;0,tbl_Fact[[#This Row],[Operating_Hours]]*51840,0)</f>
        <v>419.04001235961937</v>
      </c>
    </row>
    <row r="4895" spans="1:13" hidden="1" x14ac:dyDescent="0.2">
      <c r="A4895" t="s">
        <v>14</v>
      </c>
      <c r="B4895" s="1">
        <v>44405.547546296293</v>
      </c>
      <c r="C4895" s="1">
        <v>44405.554351851853</v>
      </c>
      <c r="D4895">
        <v>9.8114500045776403</v>
      </c>
      <c r="E4895">
        <v>0</v>
      </c>
      <c r="F4895">
        <v>363</v>
      </c>
      <c r="G4895" t="s">
        <v>44</v>
      </c>
      <c r="H4895" t="s">
        <v>35</v>
      </c>
      <c r="I4895">
        <f>tbl_Fact[[#This Row],[Duration]] / 60</f>
        <v>0.16352416674296066</v>
      </c>
      <c r="J4895">
        <f>IF(OR(G4895="Run Time", G4895="CC (Changeover Cleaning)"), I4895, 0)</f>
        <v>0</v>
      </c>
      <c r="K4895">
        <f>IF(G4895&lt;&gt;"PM (Maintenance)", I4895, 0)</f>
        <v>0.16352416674296066</v>
      </c>
      <c r="L4895" s="5">
        <f>MAX(tbl_Fact[[#This Row],[TotalBiscuitsMade]],tbl_Fact[[#This Row],[GoodMadeBiscuits]])</f>
        <v>363</v>
      </c>
      <c r="M4895" s="5">
        <f>IF(tbl_Fact[[#This Row],[Operating_Hours]]&gt;0,tbl_Fact[[#This Row],[Operating_Hours]]*51840,0)</f>
        <v>0</v>
      </c>
    </row>
    <row r="4896" spans="1:13" hidden="1" x14ac:dyDescent="0.2">
      <c r="A4896" t="s">
        <v>12</v>
      </c>
      <c r="B4896" s="1">
        <v>44405.547835648147</v>
      </c>
      <c r="C4896" s="1">
        <v>44405.554363425923</v>
      </c>
      <c r="D4896">
        <v>9.3996000289916992</v>
      </c>
      <c r="E4896">
        <v>35153</v>
      </c>
      <c r="F4896">
        <v>6</v>
      </c>
      <c r="G4896" t="s">
        <v>44</v>
      </c>
      <c r="H4896" t="s">
        <v>35</v>
      </c>
      <c r="I4896">
        <f>tbl_Fact[[#This Row],[Duration]] / 60</f>
        <v>0.15666000048319498</v>
      </c>
      <c r="J4896">
        <f>IF(OR(G4896="Run Time", G4896="CC (Changeover Cleaning)"), I4896, 0)</f>
        <v>0</v>
      </c>
      <c r="K4896">
        <f>IF(G4896&lt;&gt;"PM (Maintenance)", I4896, 0)</f>
        <v>0.15666000048319498</v>
      </c>
      <c r="L4896" s="5">
        <f>MAX(tbl_Fact[[#This Row],[TotalBiscuitsMade]],tbl_Fact[[#This Row],[GoodMadeBiscuits]])</f>
        <v>35153</v>
      </c>
      <c r="M4896" s="5">
        <f>IF(tbl_Fact[[#This Row],[Operating_Hours]]&gt;0,tbl_Fact[[#This Row],[Operating_Hours]]*51840,0)</f>
        <v>0</v>
      </c>
    </row>
    <row r="4897" spans="1:13" hidden="1" x14ac:dyDescent="0.2">
      <c r="A4897" t="s">
        <v>14</v>
      </c>
      <c r="B4897" s="1">
        <v>44405.554351851853</v>
      </c>
      <c r="C4897" s="1">
        <v>44405.554456018515</v>
      </c>
      <c r="D4897">
        <v>0.14483329653739899</v>
      </c>
      <c r="E4897">
        <v>0</v>
      </c>
      <c r="F4897">
        <v>27</v>
      </c>
      <c r="G4897" t="s">
        <v>43</v>
      </c>
      <c r="H4897" t="s">
        <v>35</v>
      </c>
      <c r="I4897">
        <f>tbl_Fact[[#This Row],[Duration]] / 60</f>
        <v>2.4138882756233166E-3</v>
      </c>
      <c r="J4897">
        <f>IF(OR(G4897="Run Time", G4897="CC (Changeover Cleaning)"), I4897, 0)</f>
        <v>2.4138882756233166E-3</v>
      </c>
      <c r="K4897">
        <f>IF(G4897&lt;&gt;"PM (Maintenance)", I4897, 0)</f>
        <v>2.4138882756233166E-3</v>
      </c>
      <c r="L4897" s="5">
        <f>MAX(tbl_Fact[[#This Row],[TotalBiscuitsMade]],tbl_Fact[[#This Row],[GoodMadeBiscuits]])</f>
        <v>27</v>
      </c>
      <c r="M4897" s="5">
        <f>IF(tbl_Fact[[#This Row],[Operating_Hours]]&gt;0,tbl_Fact[[#This Row],[Operating_Hours]]*51840,0)</f>
        <v>125.13596820831273</v>
      </c>
    </row>
    <row r="4898" spans="1:13" hidden="1" x14ac:dyDescent="0.2">
      <c r="A4898" t="s">
        <v>12</v>
      </c>
      <c r="B4898" s="1">
        <v>44405.554363425923</v>
      </c>
      <c r="C4898" s="1">
        <v>44405.554791666669</v>
      </c>
      <c r="D4898">
        <v>0.60611659288406405</v>
      </c>
      <c r="E4898">
        <v>34944</v>
      </c>
      <c r="F4898">
        <v>399</v>
      </c>
      <c r="G4898" t="s">
        <v>43</v>
      </c>
      <c r="H4898" t="s">
        <v>35</v>
      </c>
      <c r="I4898">
        <f>tbl_Fact[[#This Row],[Duration]] / 60</f>
        <v>1.0101943214734401E-2</v>
      </c>
      <c r="J4898">
        <f>IF(OR(G4898="Run Time", G4898="CC (Changeover Cleaning)"), I4898, 0)</f>
        <v>1.0101943214734401E-2</v>
      </c>
      <c r="K4898">
        <f>IF(G4898&lt;&gt;"PM (Maintenance)", I4898, 0)</f>
        <v>1.0101943214734401E-2</v>
      </c>
      <c r="L4898" s="5">
        <f>MAX(tbl_Fact[[#This Row],[TotalBiscuitsMade]],tbl_Fact[[#This Row],[GoodMadeBiscuits]])</f>
        <v>34944</v>
      </c>
      <c r="M4898" s="5">
        <f>IF(tbl_Fact[[#This Row],[Operating_Hours]]&gt;0,tbl_Fact[[#This Row],[Operating_Hours]]*51840,0)</f>
        <v>523.68473625183128</v>
      </c>
    </row>
    <row r="4899" spans="1:13" hidden="1" x14ac:dyDescent="0.2">
      <c r="A4899" t="s">
        <v>14</v>
      </c>
      <c r="B4899" s="1">
        <v>44405.554456018515</v>
      </c>
      <c r="C4899" s="1">
        <v>44405.56318287037</v>
      </c>
      <c r="D4899">
        <v>12.5603332519531</v>
      </c>
      <c r="E4899">
        <v>0</v>
      </c>
      <c r="F4899">
        <v>82</v>
      </c>
      <c r="G4899" t="s">
        <v>44</v>
      </c>
      <c r="H4899" t="s">
        <v>35</v>
      </c>
      <c r="I4899">
        <f>tbl_Fact[[#This Row],[Duration]] / 60</f>
        <v>0.20933888753255167</v>
      </c>
      <c r="J4899">
        <f>IF(OR(G4899="Run Time", G4899="CC (Changeover Cleaning)"), I4899, 0)</f>
        <v>0</v>
      </c>
      <c r="K4899">
        <f>IF(G4899&lt;&gt;"PM (Maintenance)", I4899, 0)</f>
        <v>0.20933888753255167</v>
      </c>
      <c r="L4899" s="5">
        <f>MAX(tbl_Fact[[#This Row],[TotalBiscuitsMade]],tbl_Fact[[#This Row],[GoodMadeBiscuits]])</f>
        <v>82</v>
      </c>
      <c r="M4899" s="5">
        <f>IF(tbl_Fact[[#This Row],[Operating_Hours]]&gt;0,tbl_Fact[[#This Row],[Operating_Hours]]*51840,0)</f>
        <v>0</v>
      </c>
    </row>
    <row r="4900" spans="1:13" hidden="1" x14ac:dyDescent="0.2">
      <c r="A4900" t="s">
        <v>12</v>
      </c>
      <c r="B4900" s="1">
        <v>44405.554791666669</v>
      </c>
      <c r="C4900" s="1">
        <v>44405.563125000001</v>
      </c>
      <c r="D4900">
        <v>12.0100002288818</v>
      </c>
      <c r="E4900">
        <v>45142</v>
      </c>
      <c r="F4900">
        <v>292</v>
      </c>
      <c r="G4900" t="s">
        <v>44</v>
      </c>
      <c r="H4900" t="s">
        <v>35</v>
      </c>
      <c r="I4900">
        <f>tbl_Fact[[#This Row],[Duration]] / 60</f>
        <v>0.20016667048136333</v>
      </c>
      <c r="J4900">
        <f>IF(OR(G4900="Run Time", G4900="CC (Changeover Cleaning)"), I4900, 0)</f>
        <v>0</v>
      </c>
      <c r="K4900">
        <f>IF(G4900&lt;&gt;"PM (Maintenance)", I4900, 0)</f>
        <v>0.20016667048136333</v>
      </c>
      <c r="L4900" s="5">
        <f>MAX(tbl_Fact[[#This Row],[TotalBiscuitsMade]],tbl_Fact[[#This Row],[GoodMadeBiscuits]])</f>
        <v>45142</v>
      </c>
      <c r="M4900" s="5">
        <f>IF(tbl_Fact[[#This Row],[Operating_Hours]]&gt;0,tbl_Fact[[#This Row],[Operating_Hours]]*51840,0)</f>
        <v>0</v>
      </c>
    </row>
    <row r="4901" spans="1:13" hidden="1" x14ac:dyDescent="0.2">
      <c r="A4901" t="s">
        <v>12</v>
      </c>
      <c r="B4901" s="1">
        <v>44405.563125000001</v>
      </c>
      <c r="C4901" s="1">
        <v>44405.563263888886</v>
      </c>
      <c r="D4901">
        <v>0.19505000114440901</v>
      </c>
      <c r="E4901">
        <v>45086</v>
      </c>
      <c r="F4901">
        <v>279</v>
      </c>
      <c r="G4901" t="s">
        <v>43</v>
      </c>
      <c r="H4901" t="s">
        <v>35</v>
      </c>
      <c r="I4901">
        <f>tbl_Fact[[#This Row],[Duration]] / 60</f>
        <v>3.2508333524068167E-3</v>
      </c>
      <c r="J4901">
        <f>IF(OR(G4901="Run Time", G4901="CC (Changeover Cleaning)"), I4901, 0)</f>
        <v>3.2508333524068167E-3</v>
      </c>
      <c r="K4901">
        <f>IF(G4901&lt;&gt;"PM (Maintenance)", I4901, 0)</f>
        <v>3.2508333524068167E-3</v>
      </c>
      <c r="L4901" s="5">
        <f>MAX(tbl_Fact[[#This Row],[TotalBiscuitsMade]],tbl_Fact[[#This Row],[GoodMadeBiscuits]])</f>
        <v>45086</v>
      </c>
      <c r="M4901" s="5">
        <f>IF(tbl_Fact[[#This Row],[Operating_Hours]]&gt;0,tbl_Fact[[#This Row],[Operating_Hours]]*51840,0)</f>
        <v>168.52320098876939</v>
      </c>
    </row>
    <row r="4902" spans="1:13" hidden="1" x14ac:dyDescent="0.2">
      <c r="A4902" t="s">
        <v>14</v>
      </c>
      <c r="B4902" s="1">
        <v>44405.56318287037</v>
      </c>
      <c r="C4902" s="1">
        <v>44405.563194444447</v>
      </c>
      <c r="D4902">
        <v>1.6450000926852199E-2</v>
      </c>
      <c r="E4902">
        <v>0</v>
      </c>
      <c r="F4902">
        <v>199</v>
      </c>
      <c r="G4902" t="s">
        <v>43</v>
      </c>
      <c r="H4902" t="s">
        <v>35</v>
      </c>
      <c r="I4902">
        <f>tbl_Fact[[#This Row],[Duration]] / 60</f>
        <v>2.7416668211420329E-4</v>
      </c>
      <c r="J4902">
        <f>IF(OR(G4902="Run Time", G4902="CC (Changeover Cleaning)"), I4902, 0)</f>
        <v>2.7416668211420329E-4</v>
      </c>
      <c r="K4902">
        <f>IF(G4902&lt;&gt;"PM (Maintenance)", I4902, 0)</f>
        <v>2.7416668211420329E-4</v>
      </c>
      <c r="L4902" s="5">
        <f>MAX(tbl_Fact[[#This Row],[TotalBiscuitsMade]],tbl_Fact[[#This Row],[GoodMadeBiscuits]])</f>
        <v>199</v>
      </c>
      <c r="M4902" s="5">
        <f>IF(tbl_Fact[[#This Row],[Operating_Hours]]&gt;0,tbl_Fact[[#This Row],[Operating_Hours]]*51840,0)</f>
        <v>14.212800800800299</v>
      </c>
    </row>
    <row r="4903" spans="1:13" hidden="1" x14ac:dyDescent="0.2">
      <c r="A4903" t="s">
        <v>14</v>
      </c>
      <c r="B4903" s="1">
        <v>44405.563194444447</v>
      </c>
      <c r="C4903" s="1">
        <v>44405.57</v>
      </c>
      <c r="D4903">
        <v>9.8056669235229492</v>
      </c>
      <c r="E4903">
        <v>0</v>
      </c>
      <c r="F4903">
        <v>451</v>
      </c>
      <c r="G4903" t="s">
        <v>44</v>
      </c>
      <c r="H4903" t="s">
        <v>35</v>
      </c>
      <c r="I4903">
        <f>tbl_Fact[[#This Row],[Duration]] / 60</f>
        <v>0.16342778205871583</v>
      </c>
      <c r="J4903">
        <f>IF(OR(G4903="Run Time", G4903="CC (Changeover Cleaning)"), I4903, 0)</f>
        <v>0</v>
      </c>
      <c r="K4903">
        <f>IF(G4903&lt;&gt;"PM (Maintenance)", I4903, 0)</f>
        <v>0.16342778205871583</v>
      </c>
      <c r="L4903" s="5">
        <f>MAX(tbl_Fact[[#This Row],[TotalBiscuitsMade]],tbl_Fact[[#This Row],[GoodMadeBiscuits]])</f>
        <v>451</v>
      </c>
      <c r="M4903" s="5">
        <f>IF(tbl_Fact[[#This Row],[Operating_Hours]]&gt;0,tbl_Fact[[#This Row],[Operating_Hours]]*51840,0)</f>
        <v>0</v>
      </c>
    </row>
    <row r="4904" spans="1:13" hidden="1" x14ac:dyDescent="0.2">
      <c r="A4904" t="s">
        <v>12</v>
      </c>
      <c r="B4904" s="1">
        <v>44405.563263888886</v>
      </c>
      <c r="C4904" s="1">
        <v>44405.565115740741</v>
      </c>
      <c r="D4904">
        <v>2.6703333854675302</v>
      </c>
      <c r="E4904">
        <v>47390</v>
      </c>
      <c r="F4904">
        <v>114</v>
      </c>
      <c r="G4904" t="s">
        <v>44</v>
      </c>
      <c r="H4904" t="s">
        <v>35</v>
      </c>
      <c r="I4904">
        <f>tbl_Fact[[#This Row],[Duration]] / 60</f>
        <v>4.4505556424458838E-2</v>
      </c>
      <c r="J4904">
        <f>IF(OR(G4904="Run Time", G4904="CC (Changeover Cleaning)"), I4904, 0)</f>
        <v>0</v>
      </c>
      <c r="K4904">
        <f>IF(G4904&lt;&gt;"PM (Maintenance)", I4904, 0)</f>
        <v>4.4505556424458838E-2</v>
      </c>
      <c r="L4904" s="5">
        <f>MAX(tbl_Fact[[#This Row],[TotalBiscuitsMade]],tbl_Fact[[#This Row],[GoodMadeBiscuits]])</f>
        <v>47390</v>
      </c>
      <c r="M4904" s="5">
        <f>IF(tbl_Fact[[#This Row],[Operating_Hours]]&gt;0,tbl_Fact[[#This Row],[Operating_Hours]]*51840,0)</f>
        <v>0</v>
      </c>
    </row>
    <row r="4905" spans="1:13" hidden="1" x14ac:dyDescent="0.2">
      <c r="A4905" t="s">
        <v>12</v>
      </c>
      <c r="B4905" s="1">
        <v>44405.565115740741</v>
      </c>
      <c r="C4905" s="1">
        <v>44405.565474537034</v>
      </c>
      <c r="D4905">
        <v>0.51545000076293901</v>
      </c>
      <c r="E4905">
        <v>47480</v>
      </c>
      <c r="F4905">
        <v>88</v>
      </c>
      <c r="G4905" t="s">
        <v>43</v>
      </c>
      <c r="H4905" t="s">
        <v>35</v>
      </c>
      <c r="I4905">
        <f>tbl_Fact[[#This Row],[Duration]] / 60</f>
        <v>8.5908333460489837E-3</v>
      </c>
      <c r="J4905">
        <f>IF(OR(G4905="Run Time", G4905="CC (Changeover Cleaning)"), I4905, 0)</f>
        <v>8.5908333460489837E-3</v>
      </c>
      <c r="K4905">
        <f>IF(G4905&lt;&gt;"PM (Maintenance)", I4905, 0)</f>
        <v>8.5908333460489837E-3</v>
      </c>
      <c r="L4905" s="5">
        <f>MAX(tbl_Fact[[#This Row],[TotalBiscuitsMade]],tbl_Fact[[#This Row],[GoodMadeBiscuits]])</f>
        <v>47480</v>
      </c>
      <c r="M4905" s="5">
        <f>IF(tbl_Fact[[#This Row],[Operating_Hours]]&gt;0,tbl_Fact[[#This Row],[Operating_Hours]]*51840,0)</f>
        <v>445.34880065917929</v>
      </c>
    </row>
    <row r="4906" spans="1:13" hidden="1" x14ac:dyDescent="0.2">
      <c r="A4906" t="s">
        <v>12</v>
      </c>
      <c r="B4906" s="1">
        <v>44405.565474537034</v>
      </c>
      <c r="C4906" s="1">
        <v>44405.566041666665</v>
      </c>
      <c r="D4906">
        <v>0.82516658306121804</v>
      </c>
      <c r="E4906">
        <v>48049</v>
      </c>
      <c r="F4906">
        <v>162</v>
      </c>
      <c r="G4906" t="s">
        <v>44</v>
      </c>
      <c r="H4906" t="s">
        <v>35</v>
      </c>
      <c r="I4906">
        <f>tbl_Fact[[#This Row],[Duration]] / 60</f>
        <v>1.3752776384353634E-2</v>
      </c>
      <c r="J4906">
        <f>IF(OR(G4906="Run Time", G4906="CC (Changeover Cleaning)"), I4906, 0)</f>
        <v>0</v>
      </c>
      <c r="K4906">
        <f>IF(G4906&lt;&gt;"PM (Maintenance)", I4906, 0)</f>
        <v>1.3752776384353634E-2</v>
      </c>
      <c r="L4906" s="5">
        <f>MAX(tbl_Fact[[#This Row],[TotalBiscuitsMade]],tbl_Fact[[#This Row],[GoodMadeBiscuits]])</f>
        <v>48049</v>
      </c>
      <c r="M4906" s="5">
        <f>IF(tbl_Fact[[#This Row],[Operating_Hours]]&gt;0,tbl_Fact[[#This Row],[Operating_Hours]]*51840,0)</f>
        <v>0</v>
      </c>
    </row>
    <row r="4907" spans="1:13" hidden="1" x14ac:dyDescent="0.2">
      <c r="A4907" t="s">
        <v>12</v>
      </c>
      <c r="B4907" s="1">
        <v>44405.566041666665</v>
      </c>
      <c r="C4907" s="1">
        <v>44405.566805555558</v>
      </c>
      <c r="D4907">
        <v>1.08533334732056</v>
      </c>
      <c r="E4907">
        <v>48226</v>
      </c>
      <c r="F4907">
        <v>93</v>
      </c>
      <c r="G4907" t="s">
        <v>43</v>
      </c>
      <c r="H4907" t="s">
        <v>35</v>
      </c>
      <c r="I4907">
        <f>tbl_Fact[[#This Row],[Duration]] / 60</f>
        <v>1.8088889122009334E-2</v>
      </c>
      <c r="J4907">
        <f>IF(OR(G4907="Run Time", G4907="CC (Changeover Cleaning)"), I4907, 0)</f>
        <v>1.8088889122009334E-2</v>
      </c>
      <c r="K4907">
        <f>IF(G4907&lt;&gt;"PM (Maintenance)", I4907, 0)</f>
        <v>1.8088889122009334E-2</v>
      </c>
      <c r="L4907" s="5">
        <f>MAX(tbl_Fact[[#This Row],[TotalBiscuitsMade]],tbl_Fact[[#This Row],[GoodMadeBiscuits]])</f>
        <v>48226</v>
      </c>
      <c r="M4907" s="5">
        <f>IF(tbl_Fact[[#This Row],[Operating_Hours]]&gt;0,tbl_Fact[[#This Row],[Operating_Hours]]*51840,0)</f>
        <v>937.72801208496389</v>
      </c>
    </row>
    <row r="4908" spans="1:13" hidden="1" x14ac:dyDescent="0.2">
      <c r="A4908" t="s">
        <v>12</v>
      </c>
      <c r="B4908" s="1">
        <v>44405.566805555558</v>
      </c>
      <c r="C4908" s="1">
        <v>44405.57</v>
      </c>
      <c r="D4908">
        <v>4.6057834625244096</v>
      </c>
      <c r="E4908">
        <v>52077</v>
      </c>
      <c r="F4908">
        <v>81</v>
      </c>
      <c r="G4908" t="s">
        <v>44</v>
      </c>
      <c r="H4908" t="s">
        <v>35</v>
      </c>
      <c r="I4908">
        <f>tbl_Fact[[#This Row],[Duration]] / 60</f>
        <v>7.6763057708740159E-2</v>
      </c>
      <c r="J4908">
        <f>IF(OR(G4908="Run Time", G4908="CC (Changeover Cleaning)"), I4908, 0)</f>
        <v>0</v>
      </c>
      <c r="K4908">
        <f>IF(G4908&lt;&gt;"PM (Maintenance)", I4908, 0)</f>
        <v>7.6763057708740159E-2</v>
      </c>
      <c r="L4908" s="5">
        <f>MAX(tbl_Fact[[#This Row],[TotalBiscuitsMade]],tbl_Fact[[#This Row],[GoodMadeBiscuits]])</f>
        <v>52077</v>
      </c>
      <c r="M4908" s="5">
        <f>IF(tbl_Fact[[#This Row],[Operating_Hours]]&gt;0,tbl_Fact[[#This Row],[Operating_Hours]]*51840,0)</f>
        <v>0</v>
      </c>
    </row>
    <row r="4909" spans="1:13" hidden="1" x14ac:dyDescent="0.2">
      <c r="A4909" t="s">
        <v>14</v>
      </c>
      <c r="B4909" s="1">
        <v>44405.57</v>
      </c>
      <c r="C4909" s="1">
        <v>44405.570208333331</v>
      </c>
      <c r="D4909">
        <v>0.30450001358985901</v>
      </c>
      <c r="E4909">
        <v>0</v>
      </c>
      <c r="F4909">
        <v>340</v>
      </c>
      <c r="G4909" t="s">
        <v>43</v>
      </c>
      <c r="H4909" t="s">
        <v>35</v>
      </c>
      <c r="I4909">
        <f>tbl_Fact[[#This Row],[Duration]] / 60</f>
        <v>5.0750002264976501E-3</v>
      </c>
      <c r="J4909">
        <f>IF(OR(G4909="Run Time", G4909="CC (Changeover Cleaning)"), I4909, 0)</f>
        <v>5.0750002264976501E-3</v>
      </c>
      <c r="K4909">
        <f>IF(G4909&lt;&gt;"PM (Maintenance)", I4909, 0)</f>
        <v>5.0750002264976501E-3</v>
      </c>
      <c r="L4909" s="5">
        <f>MAX(tbl_Fact[[#This Row],[TotalBiscuitsMade]],tbl_Fact[[#This Row],[GoodMadeBiscuits]])</f>
        <v>340</v>
      </c>
      <c r="M4909" s="5">
        <f>IF(tbl_Fact[[#This Row],[Operating_Hours]]&gt;0,tbl_Fact[[#This Row],[Operating_Hours]]*51840,0)</f>
        <v>263.08801174163818</v>
      </c>
    </row>
    <row r="4910" spans="1:13" hidden="1" x14ac:dyDescent="0.2">
      <c r="A4910" t="s">
        <v>12</v>
      </c>
      <c r="B4910" s="1">
        <v>44405.57</v>
      </c>
      <c r="C4910" s="1">
        <v>44405.570347222223</v>
      </c>
      <c r="D4910">
        <v>0.50921660661697399</v>
      </c>
      <c r="E4910">
        <v>51986</v>
      </c>
      <c r="F4910">
        <v>219</v>
      </c>
      <c r="G4910" t="s">
        <v>43</v>
      </c>
      <c r="H4910" t="s">
        <v>35</v>
      </c>
      <c r="I4910">
        <f>tbl_Fact[[#This Row],[Duration]] / 60</f>
        <v>8.4869434436162326E-3</v>
      </c>
      <c r="J4910">
        <f>IF(OR(G4910="Run Time", G4910="CC (Changeover Cleaning)"), I4910, 0)</f>
        <v>8.4869434436162326E-3</v>
      </c>
      <c r="K4910">
        <f>IF(G4910&lt;&gt;"PM (Maintenance)", I4910, 0)</f>
        <v>8.4869434436162326E-3</v>
      </c>
      <c r="L4910" s="5">
        <f>MAX(tbl_Fact[[#This Row],[TotalBiscuitsMade]],tbl_Fact[[#This Row],[GoodMadeBiscuits]])</f>
        <v>51986</v>
      </c>
      <c r="M4910" s="5">
        <f>IF(tbl_Fact[[#This Row],[Operating_Hours]]&gt;0,tbl_Fact[[#This Row],[Operating_Hours]]*51840,0)</f>
        <v>439.96314811706549</v>
      </c>
    </row>
    <row r="4911" spans="1:13" hidden="1" x14ac:dyDescent="0.2">
      <c r="A4911" t="s">
        <v>14</v>
      </c>
      <c r="B4911" s="1">
        <v>44405.570208333331</v>
      </c>
      <c r="C4911" s="1">
        <v>44405.576608796298</v>
      </c>
      <c r="D4911">
        <v>9.2055501937866193</v>
      </c>
      <c r="E4911">
        <v>0</v>
      </c>
      <c r="F4911">
        <v>136</v>
      </c>
      <c r="G4911" t="s">
        <v>44</v>
      </c>
      <c r="H4911" t="s">
        <v>35</v>
      </c>
      <c r="I4911">
        <f>tbl_Fact[[#This Row],[Duration]] / 60</f>
        <v>0.15342583656311032</v>
      </c>
      <c r="J4911">
        <f>IF(OR(G4911="Run Time", G4911="CC (Changeover Cleaning)"), I4911, 0)</f>
        <v>0</v>
      </c>
      <c r="K4911">
        <f>IF(G4911&lt;&gt;"PM (Maintenance)", I4911, 0)</f>
        <v>0.15342583656311032</v>
      </c>
      <c r="L4911" s="5">
        <f>MAX(tbl_Fact[[#This Row],[TotalBiscuitsMade]],tbl_Fact[[#This Row],[GoodMadeBiscuits]])</f>
        <v>136</v>
      </c>
      <c r="M4911" s="5">
        <f>IF(tbl_Fact[[#This Row],[Operating_Hours]]&gt;0,tbl_Fact[[#This Row],[Operating_Hours]]*51840,0)</f>
        <v>0</v>
      </c>
    </row>
    <row r="4912" spans="1:13" hidden="1" x14ac:dyDescent="0.2">
      <c r="A4912" t="s">
        <v>12</v>
      </c>
      <c r="B4912" s="1">
        <v>44405.570347222223</v>
      </c>
      <c r="C4912" s="1">
        <v>44405.574664351851</v>
      </c>
      <c r="D4912">
        <v>6.2050499916076696</v>
      </c>
      <c r="E4912">
        <v>57087</v>
      </c>
      <c r="F4912">
        <v>469</v>
      </c>
      <c r="G4912" t="s">
        <v>44</v>
      </c>
      <c r="H4912" t="s">
        <v>35</v>
      </c>
      <c r="I4912">
        <f>tbl_Fact[[#This Row],[Duration]] / 60</f>
        <v>0.10341749986012783</v>
      </c>
      <c r="J4912">
        <f>IF(OR(G4912="Run Time", G4912="CC (Changeover Cleaning)"), I4912, 0)</f>
        <v>0</v>
      </c>
      <c r="K4912">
        <f>IF(G4912&lt;&gt;"PM (Maintenance)", I4912, 0)</f>
        <v>0.10341749986012783</v>
      </c>
      <c r="L4912" s="5">
        <f>MAX(tbl_Fact[[#This Row],[TotalBiscuitsMade]],tbl_Fact[[#This Row],[GoodMadeBiscuits]])</f>
        <v>57087</v>
      </c>
      <c r="M4912" s="5">
        <f>IF(tbl_Fact[[#This Row],[Operating_Hours]]&gt;0,tbl_Fact[[#This Row],[Operating_Hours]]*51840,0)</f>
        <v>0</v>
      </c>
    </row>
    <row r="4913" spans="1:13" hidden="1" x14ac:dyDescent="0.2">
      <c r="A4913" t="s">
        <v>12</v>
      </c>
      <c r="B4913" s="1">
        <v>44405.574664351851</v>
      </c>
      <c r="C4913" s="1">
        <v>44405.575057870374</v>
      </c>
      <c r="D4913">
        <v>0.57561659812927202</v>
      </c>
      <c r="E4913">
        <v>57142</v>
      </c>
      <c r="F4913">
        <v>444</v>
      </c>
      <c r="G4913" t="s">
        <v>43</v>
      </c>
      <c r="H4913" t="s">
        <v>35</v>
      </c>
      <c r="I4913">
        <f>tbl_Fact[[#This Row],[Duration]] / 60</f>
        <v>9.5936099688211998E-3</v>
      </c>
      <c r="J4913">
        <f>IF(OR(G4913="Run Time", G4913="CC (Changeover Cleaning)"), I4913, 0)</f>
        <v>9.5936099688211998E-3</v>
      </c>
      <c r="K4913">
        <f>IF(G4913&lt;&gt;"PM (Maintenance)", I4913, 0)</f>
        <v>9.5936099688211998E-3</v>
      </c>
      <c r="L4913" s="5">
        <f>MAX(tbl_Fact[[#This Row],[TotalBiscuitsMade]],tbl_Fact[[#This Row],[GoodMadeBiscuits]])</f>
        <v>57142</v>
      </c>
      <c r="M4913" s="5">
        <f>IF(tbl_Fact[[#This Row],[Operating_Hours]]&gt;0,tbl_Fact[[#This Row],[Operating_Hours]]*51840,0)</f>
        <v>497.33274078369101</v>
      </c>
    </row>
    <row r="4914" spans="1:13" hidden="1" x14ac:dyDescent="0.2">
      <c r="A4914" t="s">
        <v>12</v>
      </c>
      <c r="B4914" s="1">
        <v>44405.575057870374</v>
      </c>
      <c r="C4914" s="1">
        <v>44405.576608796298</v>
      </c>
      <c r="D4914">
        <v>2.2201666831970202</v>
      </c>
      <c r="E4914">
        <v>59245</v>
      </c>
      <c r="F4914">
        <v>171</v>
      </c>
      <c r="G4914" t="s">
        <v>44</v>
      </c>
      <c r="H4914" t="s">
        <v>35</v>
      </c>
      <c r="I4914">
        <f>tbl_Fact[[#This Row],[Duration]] / 60</f>
        <v>3.7002778053283669E-2</v>
      </c>
      <c r="J4914">
        <f>IF(OR(G4914="Run Time", G4914="CC (Changeover Cleaning)"), I4914, 0)</f>
        <v>0</v>
      </c>
      <c r="K4914">
        <f>IF(G4914&lt;&gt;"PM (Maintenance)", I4914, 0)</f>
        <v>3.7002778053283669E-2</v>
      </c>
      <c r="L4914" s="5">
        <f>MAX(tbl_Fact[[#This Row],[TotalBiscuitsMade]],tbl_Fact[[#This Row],[GoodMadeBiscuits]])</f>
        <v>59245</v>
      </c>
      <c r="M4914" s="5">
        <f>IF(tbl_Fact[[#This Row],[Operating_Hours]]&gt;0,tbl_Fact[[#This Row],[Operating_Hours]]*51840,0)</f>
        <v>0</v>
      </c>
    </row>
    <row r="4915" spans="1:13" hidden="1" x14ac:dyDescent="0.2">
      <c r="A4915" t="s">
        <v>14</v>
      </c>
      <c r="B4915" s="1">
        <v>44405.576608796298</v>
      </c>
      <c r="C4915" s="1">
        <v>44405.582951388889</v>
      </c>
      <c r="D4915">
        <v>9.1459503173828107</v>
      </c>
      <c r="E4915">
        <v>0</v>
      </c>
      <c r="F4915">
        <v>239</v>
      </c>
      <c r="G4915" t="s">
        <v>43</v>
      </c>
      <c r="H4915" t="s">
        <v>35</v>
      </c>
      <c r="I4915">
        <f>tbl_Fact[[#This Row],[Duration]] / 60</f>
        <v>0.1524325052897135</v>
      </c>
      <c r="J4915">
        <f>IF(OR(G4915="Run Time", G4915="CC (Changeover Cleaning)"), I4915, 0)</f>
        <v>0.1524325052897135</v>
      </c>
      <c r="K4915">
        <f>IF(G4915&lt;&gt;"PM (Maintenance)", I4915, 0)</f>
        <v>0.1524325052897135</v>
      </c>
      <c r="L4915" s="5">
        <f>MAX(tbl_Fact[[#This Row],[TotalBiscuitsMade]],tbl_Fact[[#This Row],[GoodMadeBiscuits]])</f>
        <v>239</v>
      </c>
      <c r="M4915" s="5">
        <f>IF(tbl_Fact[[#This Row],[Operating_Hours]]&gt;0,tbl_Fact[[#This Row],[Operating_Hours]]*51840,0)</f>
        <v>7902.1010742187482</v>
      </c>
    </row>
    <row r="4916" spans="1:13" hidden="1" x14ac:dyDescent="0.2">
      <c r="A4916" t="s">
        <v>12</v>
      </c>
      <c r="B4916" s="1">
        <v>44405.576608796298</v>
      </c>
      <c r="C4916" s="1">
        <v>44405.583113425928</v>
      </c>
      <c r="D4916">
        <v>9.3762168884277308</v>
      </c>
      <c r="E4916">
        <v>59442</v>
      </c>
      <c r="F4916">
        <v>213</v>
      </c>
      <c r="G4916" t="s">
        <v>43</v>
      </c>
      <c r="H4916" t="s">
        <v>35</v>
      </c>
      <c r="I4916">
        <f>tbl_Fact[[#This Row],[Duration]] / 60</f>
        <v>0.15627028147379551</v>
      </c>
      <c r="J4916">
        <f>IF(OR(G4916="Run Time", G4916="CC (Changeover Cleaning)"), I4916, 0)</f>
        <v>0.15627028147379551</v>
      </c>
      <c r="K4916">
        <f>IF(G4916&lt;&gt;"PM (Maintenance)", I4916, 0)</f>
        <v>0.15627028147379551</v>
      </c>
      <c r="L4916" s="5">
        <f>MAX(tbl_Fact[[#This Row],[TotalBiscuitsMade]],tbl_Fact[[#This Row],[GoodMadeBiscuits]])</f>
        <v>59442</v>
      </c>
      <c r="M4916" s="5">
        <f>IF(tbl_Fact[[#This Row],[Operating_Hours]]&gt;0,tbl_Fact[[#This Row],[Operating_Hours]]*51840,0)</f>
        <v>8101.0513916015598</v>
      </c>
    </row>
    <row r="4917" spans="1:13" hidden="1" x14ac:dyDescent="0.2">
      <c r="A4917" t="s">
        <v>14</v>
      </c>
      <c r="B4917" s="1">
        <v>44405.582951388889</v>
      </c>
      <c r="C4917" s="1">
        <v>44405.584502314814</v>
      </c>
      <c r="D4917">
        <v>2.2352666854858398</v>
      </c>
      <c r="E4917">
        <v>0</v>
      </c>
      <c r="F4917">
        <v>108</v>
      </c>
      <c r="G4917" t="s">
        <v>44</v>
      </c>
      <c r="H4917" t="s">
        <v>35</v>
      </c>
      <c r="I4917">
        <f>tbl_Fact[[#This Row],[Duration]] / 60</f>
        <v>3.7254444758097333E-2</v>
      </c>
      <c r="J4917">
        <f>IF(OR(G4917="Run Time", G4917="CC (Changeover Cleaning)"), I4917, 0)</f>
        <v>0</v>
      </c>
      <c r="K4917">
        <f>IF(G4917&lt;&gt;"PM (Maintenance)", I4917, 0)</f>
        <v>3.7254444758097333E-2</v>
      </c>
      <c r="L4917" s="5">
        <f>MAX(tbl_Fact[[#This Row],[TotalBiscuitsMade]],tbl_Fact[[#This Row],[GoodMadeBiscuits]])</f>
        <v>108</v>
      </c>
      <c r="M4917" s="5">
        <f>IF(tbl_Fact[[#This Row],[Operating_Hours]]&gt;0,tbl_Fact[[#This Row],[Operating_Hours]]*51840,0)</f>
        <v>0</v>
      </c>
    </row>
    <row r="4918" spans="1:13" hidden="1" x14ac:dyDescent="0.2">
      <c r="A4918" t="s">
        <v>12</v>
      </c>
      <c r="B4918" s="1">
        <v>44405.583113425928</v>
      </c>
      <c r="C4918" s="1">
        <v>44405.584502314814</v>
      </c>
      <c r="D4918">
        <v>2.0050001144409202</v>
      </c>
      <c r="E4918">
        <v>60729</v>
      </c>
      <c r="F4918">
        <v>7</v>
      </c>
      <c r="G4918" t="s">
        <v>44</v>
      </c>
      <c r="H4918" t="s">
        <v>35</v>
      </c>
      <c r="I4918">
        <f>tbl_Fact[[#This Row],[Duration]] / 60</f>
        <v>3.3416668574015339E-2</v>
      </c>
      <c r="J4918">
        <f>IF(OR(G4918="Run Time", G4918="CC (Changeover Cleaning)"), I4918, 0)</f>
        <v>0</v>
      </c>
      <c r="K4918">
        <f>IF(G4918&lt;&gt;"PM (Maintenance)", I4918, 0)</f>
        <v>3.3416668574015339E-2</v>
      </c>
      <c r="L4918" s="5">
        <f>MAX(tbl_Fact[[#This Row],[TotalBiscuitsMade]],tbl_Fact[[#This Row],[GoodMadeBiscuits]])</f>
        <v>60729</v>
      </c>
      <c r="M4918" s="5">
        <f>IF(tbl_Fact[[#This Row],[Operating_Hours]]&gt;0,tbl_Fact[[#This Row],[Operating_Hours]]*51840,0)</f>
        <v>0</v>
      </c>
    </row>
    <row r="4919" spans="1:13" hidden="1" x14ac:dyDescent="0.2">
      <c r="A4919" t="s">
        <v>14</v>
      </c>
      <c r="B4919" s="1">
        <v>44405.584502314814</v>
      </c>
      <c r="C4919" s="1">
        <v>44405.584918981483</v>
      </c>
      <c r="D4919">
        <v>0.600399971008301</v>
      </c>
      <c r="E4919">
        <v>0</v>
      </c>
      <c r="F4919">
        <v>496</v>
      </c>
      <c r="G4919" t="s">
        <v>43</v>
      </c>
      <c r="H4919" t="s">
        <v>35</v>
      </c>
      <c r="I4919">
        <f>tbl_Fact[[#This Row],[Duration]] / 60</f>
        <v>1.0006666183471683E-2</v>
      </c>
      <c r="J4919">
        <f>IF(OR(G4919="Run Time", G4919="CC (Changeover Cleaning)"), I4919, 0)</f>
        <v>1.0006666183471683E-2</v>
      </c>
      <c r="K4919">
        <f>IF(G4919&lt;&gt;"PM (Maintenance)", I4919, 0)</f>
        <v>1.0006666183471683E-2</v>
      </c>
      <c r="L4919" s="5">
        <f>MAX(tbl_Fact[[#This Row],[TotalBiscuitsMade]],tbl_Fact[[#This Row],[GoodMadeBiscuits]])</f>
        <v>496</v>
      </c>
      <c r="M4919" s="5">
        <f>IF(tbl_Fact[[#This Row],[Operating_Hours]]&gt;0,tbl_Fact[[#This Row],[Operating_Hours]]*51840,0)</f>
        <v>518.7455749511721</v>
      </c>
    </row>
    <row r="4920" spans="1:13" hidden="1" x14ac:dyDescent="0.2">
      <c r="A4920" t="s">
        <v>12</v>
      </c>
      <c r="B4920" s="1">
        <v>44405.584502314814</v>
      </c>
      <c r="C4920" s="1">
        <v>44405.585011574076</v>
      </c>
      <c r="D4920">
        <v>0.71966660022735596</v>
      </c>
      <c r="E4920">
        <v>60846</v>
      </c>
      <c r="F4920">
        <v>418</v>
      </c>
      <c r="G4920" t="s">
        <v>43</v>
      </c>
      <c r="H4920" t="s">
        <v>35</v>
      </c>
      <c r="I4920">
        <f>tbl_Fact[[#This Row],[Duration]] / 60</f>
        <v>1.1994443337122599E-2</v>
      </c>
      <c r="J4920">
        <f>IF(OR(G4920="Run Time", G4920="CC (Changeover Cleaning)"), I4920, 0)</f>
        <v>1.1994443337122599E-2</v>
      </c>
      <c r="K4920">
        <f>IF(G4920&lt;&gt;"PM (Maintenance)", I4920, 0)</f>
        <v>1.1994443337122599E-2</v>
      </c>
      <c r="L4920" s="5">
        <f>MAX(tbl_Fact[[#This Row],[TotalBiscuitsMade]],tbl_Fact[[#This Row],[GoodMadeBiscuits]])</f>
        <v>60846</v>
      </c>
      <c r="M4920" s="5">
        <f>IF(tbl_Fact[[#This Row],[Operating_Hours]]&gt;0,tbl_Fact[[#This Row],[Operating_Hours]]*51840,0)</f>
        <v>621.79194259643555</v>
      </c>
    </row>
    <row r="4921" spans="1:13" hidden="1" x14ac:dyDescent="0.2">
      <c r="A4921" t="s">
        <v>14</v>
      </c>
      <c r="B4921" s="1">
        <v>44405.584918981483</v>
      </c>
      <c r="C4921" s="1">
        <v>44405.586469907408</v>
      </c>
      <c r="D4921">
        <v>2.2342665195465101</v>
      </c>
      <c r="E4921">
        <v>0</v>
      </c>
      <c r="F4921">
        <v>267</v>
      </c>
      <c r="G4921" t="s">
        <v>44</v>
      </c>
      <c r="H4921" t="s">
        <v>35</v>
      </c>
      <c r="I4921">
        <f>tbl_Fact[[#This Row],[Duration]] / 60</f>
        <v>3.7237775325775171E-2</v>
      </c>
      <c r="J4921">
        <f>IF(OR(G4921="Run Time", G4921="CC (Changeover Cleaning)"), I4921, 0)</f>
        <v>0</v>
      </c>
      <c r="K4921">
        <f>IF(G4921&lt;&gt;"PM (Maintenance)", I4921, 0)</f>
        <v>3.7237775325775171E-2</v>
      </c>
      <c r="L4921" s="5">
        <f>MAX(tbl_Fact[[#This Row],[TotalBiscuitsMade]],tbl_Fact[[#This Row],[GoodMadeBiscuits]])</f>
        <v>267</v>
      </c>
      <c r="M4921" s="5">
        <f>IF(tbl_Fact[[#This Row],[Operating_Hours]]&gt;0,tbl_Fact[[#This Row],[Operating_Hours]]*51840,0)</f>
        <v>0</v>
      </c>
    </row>
    <row r="4922" spans="1:13" hidden="1" x14ac:dyDescent="0.2">
      <c r="A4922" t="s">
        <v>12</v>
      </c>
      <c r="B4922" s="1">
        <v>44405.585011574076</v>
      </c>
      <c r="C4922" s="1">
        <v>44405.586469907408</v>
      </c>
      <c r="D4922">
        <v>2.1150000095367401</v>
      </c>
      <c r="E4922">
        <v>62604</v>
      </c>
      <c r="F4922">
        <v>189</v>
      </c>
      <c r="G4922" t="s">
        <v>44</v>
      </c>
      <c r="H4922" t="s">
        <v>35</v>
      </c>
      <c r="I4922">
        <f>tbl_Fact[[#This Row],[Duration]] / 60</f>
        <v>3.5250000158945666E-2</v>
      </c>
      <c r="J4922">
        <f>IF(OR(G4922="Run Time", G4922="CC (Changeover Cleaning)"), I4922, 0)</f>
        <v>0</v>
      </c>
      <c r="K4922">
        <f>IF(G4922&lt;&gt;"PM (Maintenance)", I4922, 0)</f>
        <v>3.5250000158945666E-2</v>
      </c>
      <c r="L4922" s="5">
        <f>MAX(tbl_Fact[[#This Row],[TotalBiscuitsMade]],tbl_Fact[[#This Row],[GoodMadeBiscuits]])</f>
        <v>62604</v>
      </c>
      <c r="M4922" s="5">
        <f>IF(tbl_Fact[[#This Row],[Operating_Hours]]&gt;0,tbl_Fact[[#This Row],[Operating_Hours]]*51840,0)</f>
        <v>0</v>
      </c>
    </row>
    <row r="4923" spans="1:13" hidden="1" x14ac:dyDescent="0.2">
      <c r="A4923" t="s">
        <v>14</v>
      </c>
      <c r="B4923" s="1">
        <v>44405.586469907408</v>
      </c>
      <c r="C4923" s="1">
        <v>44405.587083333332</v>
      </c>
      <c r="D4923">
        <v>0.88116657733917203</v>
      </c>
      <c r="E4923">
        <v>0</v>
      </c>
      <c r="F4923">
        <v>75</v>
      </c>
      <c r="G4923" t="s">
        <v>43</v>
      </c>
      <c r="H4923" t="s">
        <v>35</v>
      </c>
      <c r="I4923">
        <f>tbl_Fact[[#This Row],[Duration]] / 60</f>
        <v>1.4686109622319534E-2</v>
      </c>
      <c r="J4923">
        <f>IF(OR(G4923="Run Time", G4923="CC (Changeover Cleaning)"), I4923, 0)</f>
        <v>1.4686109622319534E-2</v>
      </c>
      <c r="K4923">
        <f>IF(G4923&lt;&gt;"PM (Maintenance)", I4923, 0)</f>
        <v>1.4686109622319534E-2</v>
      </c>
      <c r="L4923" s="5">
        <f>MAX(tbl_Fact[[#This Row],[TotalBiscuitsMade]],tbl_Fact[[#This Row],[GoodMadeBiscuits]])</f>
        <v>75</v>
      </c>
      <c r="M4923" s="5">
        <f>IF(tbl_Fact[[#This Row],[Operating_Hours]]&gt;0,tbl_Fact[[#This Row],[Operating_Hours]]*51840,0)</f>
        <v>761.32792282104458</v>
      </c>
    </row>
    <row r="4924" spans="1:13" hidden="1" x14ac:dyDescent="0.2">
      <c r="A4924" t="s">
        <v>12</v>
      </c>
      <c r="B4924" s="1">
        <v>44405.586469907408</v>
      </c>
      <c r="C4924" s="1">
        <v>44405.587164351855</v>
      </c>
      <c r="D4924">
        <v>0.99523329734802202</v>
      </c>
      <c r="E4924">
        <v>62564</v>
      </c>
      <c r="F4924">
        <v>346</v>
      </c>
      <c r="G4924" t="s">
        <v>43</v>
      </c>
      <c r="H4924" t="s">
        <v>35</v>
      </c>
      <c r="I4924">
        <f>tbl_Fact[[#This Row],[Duration]] / 60</f>
        <v>1.6587221622467032E-2</v>
      </c>
      <c r="J4924">
        <f>IF(OR(G4924="Run Time", G4924="CC (Changeover Cleaning)"), I4924, 0)</f>
        <v>1.6587221622467032E-2</v>
      </c>
      <c r="K4924">
        <f>IF(G4924&lt;&gt;"PM (Maintenance)", I4924, 0)</f>
        <v>1.6587221622467032E-2</v>
      </c>
      <c r="L4924" s="5">
        <f>MAX(tbl_Fact[[#This Row],[TotalBiscuitsMade]],tbl_Fact[[#This Row],[GoodMadeBiscuits]])</f>
        <v>62564</v>
      </c>
      <c r="M4924" s="5">
        <f>IF(tbl_Fact[[#This Row],[Operating_Hours]]&gt;0,tbl_Fact[[#This Row],[Operating_Hours]]*51840,0)</f>
        <v>859.88156890869095</v>
      </c>
    </row>
    <row r="4925" spans="1:13" hidden="1" x14ac:dyDescent="0.2">
      <c r="A4925" t="s">
        <v>14</v>
      </c>
      <c r="B4925" s="1">
        <v>44405.587083333332</v>
      </c>
      <c r="C4925" s="1">
        <v>44405.58734953704</v>
      </c>
      <c r="D4925">
        <v>0.37428331375122098</v>
      </c>
      <c r="E4925">
        <v>0</v>
      </c>
      <c r="F4925">
        <v>102</v>
      </c>
      <c r="G4925" t="s">
        <v>44</v>
      </c>
      <c r="H4925" t="s">
        <v>35</v>
      </c>
      <c r="I4925">
        <f>tbl_Fact[[#This Row],[Duration]] / 60</f>
        <v>6.2380552291870167E-3</v>
      </c>
      <c r="J4925">
        <f>IF(OR(G4925="Run Time", G4925="CC (Changeover Cleaning)"), I4925, 0)</f>
        <v>0</v>
      </c>
      <c r="K4925">
        <f>IF(G4925&lt;&gt;"PM (Maintenance)", I4925, 0)</f>
        <v>6.2380552291870167E-3</v>
      </c>
      <c r="L4925" s="5">
        <f>MAX(tbl_Fact[[#This Row],[TotalBiscuitsMade]],tbl_Fact[[#This Row],[GoodMadeBiscuits]])</f>
        <v>102</v>
      </c>
      <c r="M4925" s="5">
        <f>IF(tbl_Fact[[#This Row],[Operating_Hours]]&gt;0,tbl_Fact[[#This Row],[Operating_Hours]]*51840,0)</f>
        <v>0</v>
      </c>
    </row>
    <row r="4926" spans="1:13" hidden="1" x14ac:dyDescent="0.2">
      <c r="A4926" t="s">
        <v>12</v>
      </c>
      <c r="B4926" s="1">
        <v>44405.587164351855</v>
      </c>
      <c r="C4926" s="1">
        <v>44405.58734953704</v>
      </c>
      <c r="D4926">
        <v>0.26021659374237099</v>
      </c>
      <c r="E4926">
        <v>62716</v>
      </c>
      <c r="F4926">
        <v>347</v>
      </c>
      <c r="G4926" t="s">
        <v>44</v>
      </c>
      <c r="H4926" t="s">
        <v>35</v>
      </c>
      <c r="I4926">
        <f>tbl_Fact[[#This Row],[Duration]] / 60</f>
        <v>4.3369432290395167E-3</v>
      </c>
      <c r="J4926">
        <f>IF(OR(G4926="Run Time", G4926="CC (Changeover Cleaning)"), I4926, 0)</f>
        <v>0</v>
      </c>
      <c r="K4926">
        <f>IF(G4926&lt;&gt;"PM (Maintenance)", I4926, 0)</f>
        <v>4.3369432290395167E-3</v>
      </c>
      <c r="L4926" s="5">
        <f>MAX(tbl_Fact[[#This Row],[TotalBiscuitsMade]],tbl_Fact[[#This Row],[GoodMadeBiscuits]])</f>
        <v>62716</v>
      </c>
      <c r="M4926" s="5">
        <f>IF(tbl_Fact[[#This Row],[Operating_Hours]]&gt;0,tbl_Fact[[#This Row],[Operating_Hours]]*51840,0)</f>
        <v>0</v>
      </c>
    </row>
    <row r="4927" spans="1:13" hidden="1" x14ac:dyDescent="0.2">
      <c r="A4927" t="s">
        <v>14</v>
      </c>
      <c r="B4927" s="1">
        <v>44405.58734953704</v>
      </c>
      <c r="C4927" s="1">
        <v>44405.587881944448</v>
      </c>
      <c r="D4927">
        <v>0.76494997739791903</v>
      </c>
      <c r="E4927">
        <v>0</v>
      </c>
      <c r="F4927">
        <v>12</v>
      </c>
      <c r="G4927" t="s">
        <v>43</v>
      </c>
      <c r="H4927" t="s">
        <v>35</v>
      </c>
      <c r="I4927">
        <f>tbl_Fact[[#This Row],[Duration]] / 60</f>
        <v>1.2749166289965317E-2</v>
      </c>
      <c r="J4927">
        <f>IF(OR(G4927="Run Time", G4927="CC (Changeover Cleaning)"), I4927, 0)</f>
        <v>1.2749166289965317E-2</v>
      </c>
      <c r="K4927">
        <f>IF(G4927&lt;&gt;"PM (Maintenance)", I4927, 0)</f>
        <v>1.2749166289965317E-2</v>
      </c>
      <c r="L4927" s="5">
        <f>MAX(tbl_Fact[[#This Row],[TotalBiscuitsMade]],tbl_Fact[[#This Row],[GoodMadeBiscuits]])</f>
        <v>12</v>
      </c>
      <c r="M4927" s="5">
        <f>IF(tbl_Fact[[#This Row],[Operating_Hours]]&gt;0,tbl_Fact[[#This Row],[Operating_Hours]]*51840,0)</f>
        <v>660.91678047180199</v>
      </c>
    </row>
    <row r="4928" spans="1:13" hidden="1" x14ac:dyDescent="0.2">
      <c r="A4928" t="s">
        <v>12</v>
      </c>
      <c r="B4928" s="1">
        <v>44405.58734953704</v>
      </c>
      <c r="C4928" s="1">
        <v>44405.587962962964</v>
      </c>
      <c r="D4928">
        <v>0.88011658191680897</v>
      </c>
      <c r="E4928">
        <v>62818</v>
      </c>
      <c r="F4928">
        <v>100</v>
      </c>
      <c r="G4928" t="s">
        <v>43</v>
      </c>
      <c r="H4928" t="s">
        <v>35</v>
      </c>
      <c r="I4928">
        <f>tbl_Fact[[#This Row],[Duration]] / 60</f>
        <v>1.4668609698613482E-2</v>
      </c>
      <c r="J4928">
        <f>IF(OR(G4928="Run Time", G4928="CC (Changeover Cleaning)"), I4928, 0)</f>
        <v>1.4668609698613482E-2</v>
      </c>
      <c r="K4928">
        <f>IF(G4928&lt;&gt;"PM (Maintenance)", I4928, 0)</f>
        <v>1.4668609698613482E-2</v>
      </c>
      <c r="L4928" s="5">
        <f>MAX(tbl_Fact[[#This Row],[TotalBiscuitsMade]],tbl_Fact[[#This Row],[GoodMadeBiscuits]])</f>
        <v>62818</v>
      </c>
      <c r="M4928" s="5">
        <f>IF(tbl_Fact[[#This Row],[Operating_Hours]]&gt;0,tbl_Fact[[#This Row],[Operating_Hours]]*51840,0)</f>
        <v>760.42072677612293</v>
      </c>
    </row>
    <row r="4929" spans="1:13" hidden="1" x14ac:dyDescent="0.2">
      <c r="A4929" t="s">
        <v>14</v>
      </c>
      <c r="B4929" s="1">
        <v>44405.587881944448</v>
      </c>
      <c r="C4929" s="1">
        <v>44405.588136574072</v>
      </c>
      <c r="D4929">
        <v>0.36466661095619202</v>
      </c>
      <c r="E4929">
        <v>0</v>
      </c>
      <c r="F4929">
        <v>3</v>
      </c>
      <c r="G4929" t="s">
        <v>44</v>
      </c>
      <c r="H4929" t="s">
        <v>35</v>
      </c>
      <c r="I4929">
        <f>tbl_Fact[[#This Row],[Duration]] / 60</f>
        <v>6.0777768492698671E-3</v>
      </c>
      <c r="J4929">
        <f>IF(OR(G4929="Run Time", G4929="CC (Changeover Cleaning)"), I4929, 0)</f>
        <v>0</v>
      </c>
      <c r="K4929">
        <f>IF(G4929&lt;&gt;"PM (Maintenance)", I4929, 0)</f>
        <v>6.0777768492698671E-3</v>
      </c>
      <c r="L4929" s="5">
        <f>MAX(tbl_Fact[[#This Row],[TotalBiscuitsMade]],tbl_Fact[[#This Row],[GoodMadeBiscuits]])</f>
        <v>3</v>
      </c>
      <c r="M4929" s="5">
        <f>IF(tbl_Fact[[#This Row],[Operating_Hours]]&gt;0,tbl_Fact[[#This Row],[Operating_Hours]]*51840,0)</f>
        <v>0</v>
      </c>
    </row>
    <row r="4930" spans="1:13" hidden="1" x14ac:dyDescent="0.2">
      <c r="A4930" t="s">
        <v>12</v>
      </c>
      <c r="B4930" s="1">
        <v>44405.587962962964</v>
      </c>
      <c r="C4930" s="1">
        <v>44405.588136574072</v>
      </c>
      <c r="D4930">
        <v>0.249500006437302</v>
      </c>
      <c r="E4930">
        <v>63164</v>
      </c>
      <c r="F4930">
        <v>497</v>
      </c>
      <c r="G4930" t="s">
        <v>44</v>
      </c>
      <c r="H4930" t="s">
        <v>35</v>
      </c>
      <c r="I4930">
        <f>tbl_Fact[[#This Row],[Duration]] / 60</f>
        <v>4.1583334406216999E-3</v>
      </c>
      <c r="J4930">
        <f>IF(OR(G4930="Run Time", G4930="CC (Changeover Cleaning)"), I4930, 0)</f>
        <v>0</v>
      </c>
      <c r="K4930">
        <f>IF(G4930&lt;&gt;"PM (Maintenance)", I4930, 0)</f>
        <v>4.1583334406216999E-3</v>
      </c>
      <c r="L4930" s="5">
        <f>MAX(tbl_Fact[[#This Row],[TotalBiscuitsMade]],tbl_Fact[[#This Row],[GoodMadeBiscuits]])</f>
        <v>63164</v>
      </c>
      <c r="M4930" s="5">
        <f>IF(tbl_Fact[[#This Row],[Operating_Hours]]&gt;0,tbl_Fact[[#This Row],[Operating_Hours]]*51840,0)</f>
        <v>0</v>
      </c>
    </row>
    <row r="4931" spans="1:13" hidden="1" x14ac:dyDescent="0.2">
      <c r="A4931" t="s">
        <v>14</v>
      </c>
      <c r="B4931" s="1">
        <v>44405.588136574072</v>
      </c>
      <c r="C4931" s="1">
        <v>44405.589143518519</v>
      </c>
      <c r="D4931">
        <v>1.4630500078201301</v>
      </c>
      <c r="E4931">
        <v>0</v>
      </c>
      <c r="F4931">
        <v>448</v>
      </c>
      <c r="G4931" t="s">
        <v>43</v>
      </c>
      <c r="H4931" t="s">
        <v>35</v>
      </c>
      <c r="I4931">
        <f>tbl_Fact[[#This Row],[Duration]] / 60</f>
        <v>2.4384166797002168E-2</v>
      </c>
      <c r="J4931">
        <f>IF(OR(G4931="Run Time", G4931="CC (Changeover Cleaning)"), I4931, 0)</f>
        <v>2.4384166797002168E-2</v>
      </c>
      <c r="K4931">
        <f>IF(G4931&lt;&gt;"PM (Maintenance)", I4931, 0)</f>
        <v>2.4384166797002168E-2</v>
      </c>
      <c r="L4931" s="5">
        <f>MAX(tbl_Fact[[#This Row],[TotalBiscuitsMade]],tbl_Fact[[#This Row],[GoodMadeBiscuits]])</f>
        <v>448</v>
      </c>
      <c r="M4931" s="5">
        <f>IF(tbl_Fact[[#This Row],[Operating_Hours]]&gt;0,tbl_Fact[[#This Row],[Operating_Hours]]*51840,0)</f>
        <v>1264.0752067565925</v>
      </c>
    </row>
    <row r="4932" spans="1:13" hidden="1" x14ac:dyDescent="0.2">
      <c r="A4932" t="s">
        <v>12</v>
      </c>
      <c r="B4932" s="1">
        <v>44405.588136574072</v>
      </c>
      <c r="C4932" s="1">
        <v>44405.589548611111</v>
      </c>
      <c r="D4932">
        <v>2.0412666797637899</v>
      </c>
      <c r="E4932">
        <v>63319</v>
      </c>
      <c r="F4932">
        <v>364</v>
      </c>
      <c r="G4932" t="s">
        <v>43</v>
      </c>
      <c r="H4932" t="s">
        <v>35</v>
      </c>
      <c r="I4932">
        <f>tbl_Fact[[#This Row],[Duration]] / 60</f>
        <v>3.4021111329396496E-2</v>
      </c>
      <c r="J4932">
        <f>IF(OR(G4932="Run Time", G4932="CC (Changeover Cleaning)"), I4932, 0)</f>
        <v>3.4021111329396496E-2</v>
      </c>
      <c r="K4932">
        <f>IF(G4932&lt;&gt;"PM (Maintenance)", I4932, 0)</f>
        <v>3.4021111329396496E-2</v>
      </c>
      <c r="L4932" s="5">
        <f>MAX(tbl_Fact[[#This Row],[TotalBiscuitsMade]],tbl_Fact[[#This Row],[GoodMadeBiscuits]])</f>
        <v>63319</v>
      </c>
      <c r="M4932" s="5">
        <f>IF(tbl_Fact[[#This Row],[Operating_Hours]]&gt;0,tbl_Fact[[#This Row],[Operating_Hours]]*51840,0)</f>
        <v>1763.6544113159143</v>
      </c>
    </row>
    <row r="4933" spans="1:13" hidden="1" x14ac:dyDescent="0.2">
      <c r="A4933" t="s">
        <v>14</v>
      </c>
      <c r="B4933" s="1">
        <v>44405.589143518519</v>
      </c>
      <c r="C4933" s="1">
        <v>44405.590138888889</v>
      </c>
      <c r="D4933">
        <v>1.4273333549499501</v>
      </c>
      <c r="E4933">
        <v>0</v>
      </c>
      <c r="F4933">
        <v>452</v>
      </c>
      <c r="G4933" t="s">
        <v>44</v>
      </c>
      <c r="H4933" t="s">
        <v>35</v>
      </c>
      <c r="I4933">
        <f>tbl_Fact[[#This Row],[Duration]] / 60</f>
        <v>2.3788889249165834E-2</v>
      </c>
      <c r="J4933">
        <f>IF(OR(G4933="Run Time", G4933="CC (Changeover Cleaning)"), I4933, 0)</f>
        <v>0</v>
      </c>
      <c r="K4933">
        <f>IF(G4933&lt;&gt;"PM (Maintenance)", I4933, 0)</f>
        <v>2.3788889249165834E-2</v>
      </c>
      <c r="L4933" s="5">
        <f>MAX(tbl_Fact[[#This Row],[TotalBiscuitsMade]],tbl_Fact[[#This Row],[GoodMadeBiscuits]])</f>
        <v>452</v>
      </c>
      <c r="M4933" s="5">
        <f>IF(tbl_Fact[[#This Row],[Operating_Hours]]&gt;0,tbl_Fact[[#This Row],[Operating_Hours]]*51840,0)</f>
        <v>0</v>
      </c>
    </row>
    <row r="4934" spans="1:13" hidden="1" x14ac:dyDescent="0.2">
      <c r="A4934" t="s">
        <v>12</v>
      </c>
      <c r="B4934" s="1">
        <v>44405.589548611111</v>
      </c>
      <c r="C4934" s="1">
        <v>44405.589560185188</v>
      </c>
      <c r="D4934">
        <v>2.3666599765420002E-2</v>
      </c>
      <c r="E4934">
        <v>63292</v>
      </c>
      <c r="F4934">
        <v>224</v>
      </c>
      <c r="G4934" t="s">
        <v>44</v>
      </c>
      <c r="H4934" t="s">
        <v>35</v>
      </c>
      <c r="I4934">
        <f>tbl_Fact[[#This Row],[Duration]] / 60</f>
        <v>3.9444332942366669E-4</v>
      </c>
      <c r="J4934">
        <f>IF(OR(G4934="Run Time", G4934="CC (Changeover Cleaning)"), I4934, 0)</f>
        <v>0</v>
      </c>
      <c r="K4934">
        <f>IF(G4934&lt;&gt;"PM (Maintenance)", I4934, 0)</f>
        <v>3.9444332942366669E-4</v>
      </c>
      <c r="L4934" s="5">
        <f>MAX(tbl_Fact[[#This Row],[TotalBiscuitsMade]],tbl_Fact[[#This Row],[GoodMadeBiscuits]])</f>
        <v>63292</v>
      </c>
      <c r="M4934" s="5">
        <f>IF(tbl_Fact[[#This Row],[Operating_Hours]]&gt;0,tbl_Fact[[#This Row],[Operating_Hours]]*51840,0)</f>
        <v>0</v>
      </c>
    </row>
    <row r="4935" spans="1:13" hidden="1" x14ac:dyDescent="0.2">
      <c r="A4935" t="s">
        <v>12</v>
      </c>
      <c r="B4935" s="1">
        <v>44405.589560185188</v>
      </c>
      <c r="C4935" s="1">
        <v>44405.589745370373</v>
      </c>
      <c r="D4935">
        <v>0.25633329153060902</v>
      </c>
      <c r="E4935">
        <v>63034</v>
      </c>
      <c r="F4935">
        <v>191</v>
      </c>
      <c r="G4935" t="s">
        <v>43</v>
      </c>
      <c r="H4935" t="s">
        <v>35</v>
      </c>
      <c r="I4935">
        <f>tbl_Fact[[#This Row],[Duration]] / 60</f>
        <v>4.2722215255101507E-3</v>
      </c>
      <c r="J4935">
        <f>IF(OR(G4935="Run Time", G4935="CC (Changeover Cleaning)"), I4935, 0)</f>
        <v>4.2722215255101507E-3</v>
      </c>
      <c r="K4935">
        <f>IF(G4935&lt;&gt;"PM (Maintenance)", I4935, 0)</f>
        <v>4.2722215255101507E-3</v>
      </c>
      <c r="L4935" s="5">
        <f>MAX(tbl_Fact[[#This Row],[TotalBiscuitsMade]],tbl_Fact[[#This Row],[GoodMadeBiscuits]])</f>
        <v>63034</v>
      </c>
      <c r="M4935" s="5">
        <f>IF(tbl_Fact[[#This Row],[Operating_Hours]]&gt;0,tbl_Fact[[#This Row],[Operating_Hours]]*51840,0)</f>
        <v>221.4719638824462</v>
      </c>
    </row>
    <row r="4936" spans="1:13" hidden="1" x14ac:dyDescent="0.2">
      <c r="A4936" t="s">
        <v>12</v>
      </c>
      <c r="B4936" s="1">
        <v>44405.589745370373</v>
      </c>
      <c r="C4936" s="1">
        <v>44405.590138888889</v>
      </c>
      <c r="D4936">
        <v>0.56911659240722701</v>
      </c>
      <c r="E4936">
        <v>63451</v>
      </c>
      <c r="F4936">
        <v>37</v>
      </c>
      <c r="G4936" t="s">
        <v>44</v>
      </c>
      <c r="H4936" t="s">
        <v>35</v>
      </c>
      <c r="I4936">
        <f>tbl_Fact[[#This Row],[Duration]] / 60</f>
        <v>9.4852765401204509E-3</v>
      </c>
      <c r="J4936">
        <f>IF(OR(G4936="Run Time", G4936="CC (Changeover Cleaning)"), I4936, 0)</f>
        <v>0</v>
      </c>
      <c r="K4936">
        <f>IF(G4936&lt;&gt;"PM (Maintenance)", I4936, 0)</f>
        <v>9.4852765401204509E-3</v>
      </c>
      <c r="L4936" s="5">
        <f>MAX(tbl_Fact[[#This Row],[TotalBiscuitsMade]],tbl_Fact[[#This Row],[GoodMadeBiscuits]])</f>
        <v>63451</v>
      </c>
      <c r="M4936" s="5">
        <f>IF(tbl_Fact[[#This Row],[Operating_Hours]]&gt;0,tbl_Fact[[#This Row],[Operating_Hours]]*51840,0)</f>
        <v>0</v>
      </c>
    </row>
    <row r="4937" spans="1:13" hidden="1" x14ac:dyDescent="0.2">
      <c r="A4937" t="s">
        <v>12</v>
      </c>
      <c r="B4937" s="1">
        <v>44405.590138888889</v>
      </c>
      <c r="C4937" s="1">
        <v>44405.592962962961</v>
      </c>
      <c r="D4937">
        <v>4.0653333663940403</v>
      </c>
      <c r="E4937">
        <v>63521</v>
      </c>
      <c r="F4937">
        <v>484</v>
      </c>
      <c r="G4937" t="s">
        <v>43</v>
      </c>
      <c r="H4937" t="s">
        <v>35</v>
      </c>
      <c r="I4937">
        <f>tbl_Fact[[#This Row],[Duration]] / 60</f>
        <v>6.7755556106567333E-2</v>
      </c>
      <c r="J4937">
        <f>IF(OR(G4937="Run Time", G4937="CC (Changeover Cleaning)"), I4937, 0)</f>
        <v>6.7755556106567333E-2</v>
      </c>
      <c r="K4937">
        <f>IF(G4937&lt;&gt;"PM (Maintenance)", I4937, 0)</f>
        <v>6.7755556106567333E-2</v>
      </c>
      <c r="L4937" s="5">
        <f>MAX(tbl_Fact[[#This Row],[TotalBiscuitsMade]],tbl_Fact[[#This Row],[GoodMadeBiscuits]])</f>
        <v>63521</v>
      </c>
      <c r="M4937" s="5">
        <f>IF(tbl_Fact[[#This Row],[Operating_Hours]]&gt;0,tbl_Fact[[#This Row],[Operating_Hours]]*51840,0)</f>
        <v>3512.4480285644504</v>
      </c>
    </row>
    <row r="4938" spans="1:13" hidden="1" x14ac:dyDescent="0.2">
      <c r="A4938" t="s">
        <v>14</v>
      </c>
      <c r="B4938" s="1">
        <v>44405.590138888889</v>
      </c>
      <c r="C4938" s="1">
        <v>44405.592800925922</v>
      </c>
      <c r="D4938">
        <v>3.8361165523529102</v>
      </c>
      <c r="E4938">
        <v>0</v>
      </c>
      <c r="F4938">
        <v>378</v>
      </c>
      <c r="G4938" t="s">
        <v>43</v>
      </c>
      <c r="H4938" t="s">
        <v>35</v>
      </c>
      <c r="I4938">
        <f>tbl_Fact[[#This Row],[Duration]] / 60</f>
        <v>6.3935275872548505E-2</v>
      </c>
      <c r="J4938">
        <f>IF(OR(G4938="Run Time", G4938="CC (Changeover Cleaning)"), I4938, 0)</f>
        <v>6.3935275872548505E-2</v>
      </c>
      <c r="K4938">
        <f>IF(G4938&lt;&gt;"PM (Maintenance)", I4938, 0)</f>
        <v>6.3935275872548505E-2</v>
      </c>
      <c r="L4938" s="5">
        <f>MAX(tbl_Fact[[#This Row],[TotalBiscuitsMade]],tbl_Fact[[#This Row],[GoodMadeBiscuits]])</f>
        <v>378</v>
      </c>
      <c r="M4938" s="5">
        <f>IF(tbl_Fact[[#This Row],[Operating_Hours]]&gt;0,tbl_Fact[[#This Row],[Operating_Hours]]*51840,0)</f>
        <v>3314.4047012329147</v>
      </c>
    </row>
    <row r="4939" spans="1:13" hidden="1" x14ac:dyDescent="0.2">
      <c r="A4939" t="s">
        <v>14</v>
      </c>
      <c r="B4939" s="1">
        <v>44405.592800925922</v>
      </c>
      <c r="C4939" s="1">
        <v>44405.593090277776</v>
      </c>
      <c r="D4939">
        <v>0.40916660428047202</v>
      </c>
      <c r="E4939">
        <v>0</v>
      </c>
      <c r="F4939">
        <v>439</v>
      </c>
      <c r="G4939" t="s">
        <v>44</v>
      </c>
      <c r="H4939" t="s">
        <v>35</v>
      </c>
      <c r="I4939">
        <f>tbl_Fact[[#This Row],[Duration]] / 60</f>
        <v>6.819443404674534E-3</v>
      </c>
      <c r="J4939">
        <f>IF(OR(G4939="Run Time", G4939="CC (Changeover Cleaning)"), I4939, 0)</f>
        <v>0</v>
      </c>
      <c r="K4939">
        <f>IF(G4939&lt;&gt;"PM (Maintenance)", I4939, 0)</f>
        <v>6.819443404674534E-3</v>
      </c>
      <c r="L4939" s="5">
        <f>MAX(tbl_Fact[[#This Row],[TotalBiscuitsMade]],tbl_Fact[[#This Row],[GoodMadeBiscuits]])</f>
        <v>439</v>
      </c>
      <c r="M4939" s="5">
        <f>IF(tbl_Fact[[#This Row],[Operating_Hours]]&gt;0,tbl_Fact[[#This Row],[Operating_Hours]]*51840,0)</f>
        <v>0</v>
      </c>
    </row>
    <row r="4940" spans="1:13" hidden="1" x14ac:dyDescent="0.2">
      <c r="A4940" t="s">
        <v>12</v>
      </c>
      <c r="B4940" s="1">
        <v>44405.592962962961</v>
      </c>
      <c r="C4940" s="1">
        <v>44405.593090277776</v>
      </c>
      <c r="D4940">
        <v>0.17994999885559099</v>
      </c>
      <c r="E4940">
        <v>63925</v>
      </c>
      <c r="F4940">
        <v>26</v>
      </c>
      <c r="G4940" t="s">
        <v>44</v>
      </c>
      <c r="H4940" t="s">
        <v>35</v>
      </c>
      <c r="I4940">
        <f>tbl_Fact[[#This Row],[Duration]] / 60</f>
        <v>2.9991666475931832E-3</v>
      </c>
      <c r="J4940">
        <f>IF(OR(G4940="Run Time", G4940="CC (Changeover Cleaning)"), I4940, 0)</f>
        <v>0</v>
      </c>
      <c r="K4940">
        <f>IF(G4940&lt;&gt;"PM (Maintenance)", I4940, 0)</f>
        <v>2.9991666475931832E-3</v>
      </c>
      <c r="L4940" s="5">
        <f>MAX(tbl_Fact[[#This Row],[TotalBiscuitsMade]],tbl_Fact[[#This Row],[GoodMadeBiscuits]])</f>
        <v>63925</v>
      </c>
      <c r="M4940" s="5">
        <f>IF(tbl_Fact[[#This Row],[Operating_Hours]]&gt;0,tbl_Fact[[#This Row],[Operating_Hours]]*51840,0)</f>
        <v>0</v>
      </c>
    </row>
    <row r="4941" spans="1:13" hidden="1" x14ac:dyDescent="0.2">
      <c r="A4941" t="s">
        <v>14</v>
      </c>
      <c r="B4941" s="1">
        <v>44405.593090277776</v>
      </c>
      <c r="C4941" s="1">
        <v>44405.595046296294</v>
      </c>
      <c r="D4941">
        <v>2.8155999183654798</v>
      </c>
      <c r="E4941">
        <v>0</v>
      </c>
      <c r="F4941">
        <v>464</v>
      </c>
      <c r="G4941" t="s">
        <v>43</v>
      </c>
      <c r="H4941" t="s">
        <v>35</v>
      </c>
      <c r="I4941">
        <f>tbl_Fact[[#This Row],[Duration]] / 60</f>
        <v>4.6926665306091332E-2</v>
      </c>
      <c r="J4941">
        <f>IF(OR(G4941="Run Time", G4941="CC (Changeover Cleaning)"), I4941, 0)</f>
        <v>4.6926665306091332E-2</v>
      </c>
      <c r="K4941">
        <f>IF(G4941&lt;&gt;"PM (Maintenance)", I4941, 0)</f>
        <v>4.6926665306091332E-2</v>
      </c>
      <c r="L4941" s="5">
        <f>MAX(tbl_Fact[[#This Row],[TotalBiscuitsMade]],tbl_Fact[[#This Row],[GoodMadeBiscuits]])</f>
        <v>464</v>
      </c>
      <c r="M4941" s="5">
        <f>IF(tbl_Fact[[#This Row],[Operating_Hours]]&gt;0,tbl_Fact[[#This Row],[Operating_Hours]]*51840,0)</f>
        <v>2432.6783294677748</v>
      </c>
    </row>
    <row r="4942" spans="1:13" hidden="1" x14ac:dyDescent="0.2">
      <c r="A4942" t="s">
        <v>12</v>
      </c>
      <c r="B4942" s="1">
        <v>44405.593090277776</v>
      </c>
      <c r="C4942" s="1">
        <v>44405.595312500001</v>
      </c>
      <c r="D4942">
        <v>3.2005999088287398</v>
      </c>
      <c r="E4942">
        <v>63979</v>
      </c>
      <c r="F4942">
        <v>241</v>
      </c>
      <c r="G4942" t="s">
        <v>43</v>
      </c>
      <c r="H4942" t="s">
        <v>35</v>
      </c>
      <c r="I4942">
        <f>tbl_Fact[[#This Row],[Duration]] / 60</f>
        <v>5.3343331813812331E-2</v>
      </c>
      <c r="J4942">
        <f>IF(OR(G4942="Run Time", G4942="CC (Changeover Cleaning)"), I4942, 0)</f>
        <v>5.3343331813812331E-2</v>
      </c>
      <c r="K4942">
        <f>IF(G4942&lt;&gt;"PM (Maintenance)", I4942, 0)</f>
        <v>5.3343331813812331E-2</v>
      </c>
      <c r="L4942" s="5">
        <f>MAX(tbl_Fact[[#This Row],[TotalBiscuitsMade]],tbl_Fact[[#This Row],[GoodMadeBiscuits]])</f>
        <v>63979</v>
      </c>
      <c r="M4942" s="5">
        <f>IF(tbl_Fact[[#This Row],[Operating_Hours]]&gt;0,tbl_Fact[[#This Row],[Operating_Hours]]*51840,0)</f>
        <v>2765.3183212280314</v>
      </c>
    </row>
    <row r="4943" spans="1:13" hidden="1" x14ac:dyDescent="0.2">
      <c r="A4943" t="s">
        <v>14</v>
      </c>
      <c r="B4943" s="1">
        <v>44405.595046296294</v>
      </c>
      <c r="C4943" s="1">
        <v>44405.595659722225</v>
      </c>
      <c r="D4943">
        <v>0.894999980926514</v>
      </c>
      <c r="E4943">
        <v>0</v>
      </c>
      <c r="F4943">
        <v>325</v>
      </c>
      <c r="G4943" t="s">
        <v>44</v>
      </c>
      <c r="H4943" t="s">
        <v>35</v>
      </c>
      <c r="I4943">
        <f>tbl_Fact[[#This Row],[Duration]] / 60</f>
        <v>1.4916666348775233E-2</v>
      </c>
      <c r="J4943">
        <f>IF(OR(G4943="Run Time", G4943="CC (Changeover Cleaning)"), I4943, 0)</f>
        <v>0</v>
      </c>
      <c r="K4943">
        <f>IF(G4943&lt;&gt;"PM (Maintenance)", I4943, 0)</f>
        <v>1.4916666348775233E-2</v>
      </c>
      <c r="L4943" s="5">
        <f>MAX(tbl_Fact[[#This Row],[TotalBiscuitsMade]],tbl_Fact[[#This Row],[GoodMadeBiscuits]])</f>
        <v>325</v>
      </c>
      <c r="M4943" s="5">
        <f>IF(tbl_Fact[[#This Row],[Operating_Hours]]&gt;0,tbl_Fact[[#This Row],[Operating_Hours]]*51840,0)</f>
        <v>0</v>
      </c>
    </row>
    <row r="4944" spans="1:13" hidden="1" x14ac:dyDescent="0.2">
      <c r="A4944" t="s">
        <v>12</v>
      </c>
      <c r="B4944" s="1">
        <v>44405.595312500001</v>
      </c>
      <c r="C4944" s="1">
        <v>44405.595659722225</v>
      </c>
      <c r="D4944">
        <v>0.50999999046325695</v>
      </c>
      <c r="E4944">
        <v>64106</v>
      </c>
      <c r="F4944">
        <v>30</v>
      </c>
      <c r="G4944" t="s">
        <v>44</v>
      </c>
      <c r="H4944" t="s">
        <v>35</v>
      </c>
      <c r="I4944">
        <f>tbl_Fact[[#This Row],[Duration]] / 60</f>
        <v>8.4999998410542829E-3</v>
      </c>
      <c r="J4944">
        <f>IF(OR(G4944="Run Time", G4944="CC (Changeover Cleaning)"), I4944, 0)</f>
        <v>0</v>
      </c>
      <c r="K4944">
        <f>IF(G4944&lt;&gt;"PM (Maintenance)", I4944, 0)</f>
        <v>8.4999998410542829E-3</v>
      </c>
      <c r="L4944" s="5">
        <f>MAX(tbl_Fact[[#This Row],[TotalBiscuitsMade]],tbl_Fact[[#This Row],[GoodMadeBiscuits]])</f>
        <v>64106</v>
      </c>
      <c r="M4944" s="5">
        <f>IF(tbl_Fact[[#This Row],[Operating_Hours]]&gt;0,tbl_Fact[[#This Row],[Operating_Hours]]*51840,0)</f>
        <v>0</v>
      </c>
    </row>
    <row r="4945" spans="1:13" hidden="1" x14ac:dyDescent="0.2">
      <c r="A4945" t="s">
        <v>12</v>
      </c>
      <c r="B4945" s="1">
        <v>44405.595659722225</v>
      </c>
      <c r="C4945" s="1">
        <v>44405.606469907405</v>
      </c>
      <c r="D4945">
        <v>15.566333770751999</v>
      </c>
      <c r="E4945">
        <v>64161</v>
      </c>
      <c r="F4945">
        <v>475</v>
      </c>
      <c r="G4945" t="s">
        <v>43</v>
      </c>
      <c r="H4945" t="s">
        <v>35</v>
      </c>
      <c r="I4945">
        <f>tbl_Fact[[#This Row],[Duration]] / 60</f>
        <v>0.25943889617919996</v>
      </c>
      <c r="J4945">
        <f>IF(OR(G4945="Run Time", G4945="CC (Changeover Cleaning)"), I4945, 0)</f>
        <v>0.25943889617919996</v>
      </c>
      <c r="K4945">
        <f>IF(G4945&lt;&gt;"PM (Maintenance)", I4945, 0)</f>
        <v>0.25943889617919996</v>
      </c>
      <c r="L4945" s="5">
        <f>MAX(tbl_Fact[[#This Row],[TotalBiscuitsMade]],tbl_Fact[[#This Row],[GoodMadeBiscuits]])</f>
        <v>64161</v>
      </c>
      <c r="M4945" s="5">
        <f>IF(tbl_Fact[[#This Row],[Operating_Hours]]&gt;0,tbl_Fact[[#This Row],[Operating_Hours]]*51840,0)</f>
        <v>13449.312377929726</v>
      </c>
    </row>
    <row r="4946" spans="1:13" hidden="1" x14ac:dyDescent="0.2">
      <c r="A4946" t="s">
        <v>14</v>
      </c>
      <c r="B4946" s="1">
        <v>44405.595659722225</v>
      </c>
      <c r="C4946" s="1">
        <v>44405.605810185189</v>
      </c>
      <c r="D4946">
        <v>14.6187829971313</v>
      </c>
      <c r="E4946">
        <v>0</v>
      </c>
      <c r="F4946">
        <v>33</v>
      </c>
      <c r="G4946" t="s">
        <v>43</v>
      </c>
      <c r="H4946" t="s">
        <v>35</v>
      </c>
      <c r="I4946">
        <f>tbl_Fact[[#This Row],[Duration]] / 60</f>
        <v>0.24364638328552166</v>
      </c>
      <c r="J4946">
        <f>IF(OR(G4946="Run Time", G4946="CC (Changeover Cleaning)"), I4946, 0)</f>
        <v>0.24364638328552166</v>
      </c>
      <c r="K4946">
        <f>IF(G4946&lt;&gt;"PM (Maintenance)", I4946, 0)</f>
        <v>0.24364638328552166</v>
      </c>
      <c r="L4946" s="5">
        <f>MAX(tbl_Fact[[#This Row],[TotalBiscuitsMade]],tbl_Fact[[#This Row],[GoodMadeBiscuits]])</f>
        <v>33</v>
      </c>
      <c r="M4946" s="5">
        <f>IF(tbl_Fact[[#This Row],[Operating_Hours]]&gt;0,tbl_Fact[[#This Row],[Operating_Hours]]*51840,0)</f>
        <v>12630.628509521443</v>
      </c>
    </row>
    <row r="4947" spans="1:13" hidden="1" x14ac:dyDescent="0.2">
      <c r="A4947" t="s">
        <v>14</v>
      </c>
      <c r="B4947" s="1">
        <v>44405.605810185189</v>
      </c>
      <c r="C4947" s="1">
        <v>44405.610625000001</v>
      </c>
      <c r="D4947">
        <v>6.9327831268310502</v>
      </c>
      <c r="E4947">
        <v>0</v>
      </c>
      <c r="F4947">
        <v>434</v>
      </c>
      <c r="G4947" t="s">
        <v>44</v>
      </c>
      <c r="H4947" t="s">
        <v>35</v>
      </c>
      <c r="I4947">
        <f>tbl_Fact[[#This Row],[Duration]] / 60</f>
        <v>0.11554638544718417</v>
      </c>
      <c r="J4947">
        <f>IF(OR(G4947="Run Time", G4947="CC (Changeover Cleaning)"), I4947, 0)</f>
        <v>0</v>
      </c>
      <c r="K4947">
        <f>IF(G4947&lt;&gt;"PM (Maintenance)", I4947, 0)</f>
        <v>0.11554638544718417</v>
      </c>
      <c r="L4947" s="5">
        <f>MAX(tbl_Fact[[#This Row],[TotalBiscuitsMade]],tbl_Fact[[#This Row],[GoodMadeBiscuits]])</f>
        <v>434</v>
      </c>
      <c r="M4947" s="5">
        <f>IF(tbl_Fact[[#This Row],[Operating_Hours]]&gt;0,tbl_Fact[[#This Row],[Operating_Hours]]*51840,0)</f>
        <v>0</v>
      </c>
    </row>
    <row r="4948" spans="1:13" hidden="1" x14ac:dyDescent="0.2">
      <c r="A4948" t="s">
        <v>12</v>
      </c>
      <c r="B4948" s="1">
        <v>44405.606469907405</v>
      </c>
      <c r="C4948" s="1">
        <v>44405.606724537036</v>
      </c>
      <c r="D4948">
        <v>0.35449999570846602</v>
      </c>
      <c r="E4948">
        <v>64323</v>
      </c>
      <c r="F4948">
        <v>296</v>
      </c>
      <c r="G4948" t="s">
        <v>44</v>
      </c>
      <c r="H4948" t="s">
        <v>35</v>
      </c>
      <c r="I4948">
        <f>tbl_Fact[[#This Row],[Duration]] / 60</f>
        <v>5.9083332618077673E-3</v>
      </c>
      <c r="J4948">
        <f>IF(OR(G4948="Run Time", G4948="CC (Changeover Cleaning)"), I4948, 0)</f>
        <v>0</v>
      </c>
      <c r="K4948">
        <f>IF(G4948&lt;&gt;"PM (Maintenance)", I4948, 0)</f>
        <v>5.9083332618077673E-3</v>
      </c>
      <c r="L4948" s="5">
        <f>MAX(tbl_Fact[[#This Row],[TotalBiscuitsMade]],tbl_Fact[[#This Row],[GoodMadeBiscuits]])</f>
        <v>64323</v>
      </c>
      <c r="M4948" s="5">
        <f>IF(tbl_Fact[[#This Row],[Operating_Hours]]&gt;0,tbl_Fact[[#This Row],[Operating_Hours]]*51840,0)</f>
        <v>0</v>
      </c>
    </row>
    <row r="4949" spans="1:13" hidden="1" x14ac:dyDescent="0.2">
      <c r="A4949" t="s">
        <v>12</v>
      </c>
      <c r="B4949" s="1">
        <v>44405.606724537036</v>
      </c>
      <c r="C4949" s="1">
        <v>44405.606805555559</v>
      </c>
      <c r="D4949">
        <v>0.120333299040794</v>
      </c>
      <c r="E4949">
        <v>64433</v>
      </c>
      <c r="F4949">
        <v>118</v>
      </c>
      <c r="G4949" t="s">
        <v>43</v>
      </c>
      <c r="H4949" t="s">
        <v>35</v>
      </c>
      <c r="I4949">
        <f>tbl_Fact[[#This Row],[Duration]] / 60</f>
        <v>2.0055549840132334E-3</v>
      </c>
      <c r="J4949">
        <f>IF(OR(G4949="Run Time", G4949="CC (Changeover Cleaning)"), I4949, 0)</f>
        <v>2.0055549840132334E-3</v>
      </c>
      <c r="K4949">
        <f>IF(G4949&lt;&gt;"PM (Maintenance)", I4949, 0)</f>
        <v>2.0055549840132334E-3</v>
      </c>
      <c r="L4949" s="5">
        <f>MAX(tbl_Fact[[#This Row],[TotalBiscuitsMade]],tbl_Fact[[#This Row],[GoodMadeBiscuits]])</f>
        <v>64433</v>
      </c>
      <c r="M4949" s="5">
        <f>IF(tbl_Fact[[#This Row],[Operating_Hours]]&gt;0,tbl_Fact[[#This Row],[Operating_Hours]]*51840,0)</f>
        <v>103.96797037124603</v>
      </c>
    </row>
    <row r="4950" spans="1:13" hidden="1" x14ac:dyDescent="0.2">
      <c r="A4950" t="s">
        <v>12</v>
      </c>
      <c r="B4950" s="1">
        <v>44405.606805555559</v>
      </c>
      <c r="C4950" s="1">
        <v>44405.610625000001</v>
      </c>
      <c r="D4950">
        <v>5.5103998184204102</v>
      </c>
      <c r="E4950">
        <v>69177</v>
      </c>
      <c r="F4950">
        <v>163</v>
      </c>
      <c r="G4950" t="s">
        <v>44</v>
      </c>
      <c r="H4950" t="s">
        <v>35</v>
      </c>
      <c r="I4950">
        <f>tbl_Fact[[#This Row],[Duration]] / 60</f>
        <v>9.1839996973673496E-2</v>
      </c>
      <c r="J4950">
        <f>IF(OR(G4950="Run Time", G4950="CC (Changeover Cleaning)"), I4950, 0)</f>
        <v>0</v>
      </c>
      <c r="K4950">
        <f>IF(G4950&lt;&gt;"PM (Maintenance)", I4950, 0)</f>
        <v>9.1839996973673496E-2</v>
      </c>
      <c r="L4950" s="5">
        <f>MAX(tbl_Fact[[#This Row],[TotalBiscuitsMade]],tbl_Fact[[#This Row],[GoodMadeBiscuits]])</f>
        <v>69177</v>
      </c>
      <c r="M4950" s="5">
        <f>IF(tbl_Fact[[#This Row],[Operating_Hours]]&gt;0,tbl_Fact[[#This Row],[Operating_Hours]]*51840,0)</f>
        <v>0</v>
      </c>
    </row>
    <row r="4951" spans="1:13" hidden="1" x14ac:dyDescent="0.2">
      <c r="A4951" t="s">
        <v>14</v>
      </c>
      <c r="B4951" s="1">
        <v>44405.610625000001</v>
      </c>
      <c r="C4951" s="1">
        <v>44405.613564814812</v>
      </c>
      <c r="D4951">
        <v>4.2301664352417001</v>
      </c>
      <c r="E4951">
        <v>0</v>
      </c>
      <c r="F4951">
        <v>7</v>
      </c>
      <c r="G4951" t="s">
        <v>43</v>
      </c>
      <c r="H4951" t="s">
        <v>35</v>
      </c>
      <c r="I4951">
        <f>tbl_Fact[[#This Row],[Duration]] / 60</f>
        <v>7.0502773920694997E-2</v>
      </c>
      <c r="J4951">
        <f>IF(OR(G4951="Run Time", G4951="CC (Changeover Cleaning)"), I4951, 0)</f>
        <v>7.0502773920694997E-2</v>
      </c>
      <c r="K4951">
        <f>IF(G4951&lt;&gt;"PM (Maintenance)", I4951, 0)</f>
        <v>7.0502773920694997E-2</v>
      </c>
      <c r="L4951" s="5">
        <f>MAX(tbl_Fact[[#This Row],[TotalBiscuitsMade]],tbl_Fact[[#This Row],[GoodMadeBiscuits]])</f>
        <v>7</v>
      </c>
      <c r="M4951" s="5">
        <f>IF(tbl_Fact[[#This Row],[Operating_Hours]]&gt;0,tbl_Fact[[#This Row],[Operating_Hours]]*51840,0)</f>
        <v>3654.8638000488286</v>
      </c>
    </row>
    <row r="4952" spans="1:13" hidden="1" x14ac:dyDescent="0.2">
      <c r="A4952" t="s">
        <v>12</v>
      </c>
      <c r="B4952" s="1">
        <v>44405.610625000001</v>
      </c>
      <c r="C4952" s="1">
        <v>44405.613888888889</v>
      </c>
      <c r="D4952">
        <v>4.6953830718994096</v>
      </c>
      <c r="E4952">
        <v>69146</v>
      </c>
      <c r="F4952">
        <v>375</v>
      </c>
      <c r="G4952" t="s">
        <v>43</v>
      </c>
      <c r="H4952" t="s">
        <v>35</v>
      </c>
      <c r="I4952">
        <f>tbl_Fact[[#This Row],[Duration]] / 60</f>
        <v>7.8256384531656828E-2</v>
      </c>
      <c r="J4952">
        <f>IF(OR(G4952="Run Time", G4952="CC (Changeover Cleaning)"), I4952, 0)</f>
        <v>7.8256384531656828E-2</v>
      </c>
      <c r="K4952">
        <f>IF(G4952&lt;&gt;"PM (Maintenance)", I4952, 0)</f>
        <v>7.8256384531656828E-2</v>
      </c>
      <c r="L4952" s="5">
        <f>MAX(tbl_Fact[[#This Row],[TotalBiscuitsMade]],tbl_Fact[[#This Row],[GoodMadeBiscuits]])</f>
        <v>69146</v>
      </c>
      <c r="M4952" s="5">
        <f>IF(tbl_Fact[[#This Row],[Operating_Hours]]&gt;0,tbl_Fact[[#This Row],[Operating_Hours]]*51840,0)</f>
        <v>4056.8109741210901</v>
      </c>
    </row>
    <row r="4953" spans="1:13" hidden="1" x14ac:dyDescent="0.2">
      <c r="A4953" t="s">
        <v>14</v>
      </c>
      <c r="B4953" s="1">
        <v>44405.613564814812</v>
      </c>
      <c r="C4953" s="1">
        <v>44405.619351851848</v>
      </c>
      <c r="D4953">
        <v>8.3304328918456996</v>
      </c>
      <c r="E4953">
        <v>0</v>
      </c>
      <c r="F4953">
        <v>424</v>
      </c>
      <c r="G4953" t="s">
        <v>44</v>
      </c>
      <c r="H4953" t="s">
        <v>35</v>
      </c>
      <c r="I4953">
        <f>tbl_Fact[[#This Row],[Duration]] / 60</f>
        <v>0.13884054819742833</v>
      </c>
      <c r="J4953">
        <f>IF(OR(G4953="Run Time", G4953="CC (Changeover Cleaning)"), I4953, 0)</f>
        <v>0</v>
      </c>
      <c r="K4953">
        <f>IF(G4953&lt;&gt;"PM (Maintenance)", I4953, 0)</f>
        <v>0.13884054819742833</v>
      </c>
      <c r="L4953" s="5">
        <f>MAX(tbl_Fact[[#This Row],[TotalBiscuitsMade]],tbl_Fact[[#This Row],[GoodMadeBiscuits]])</f>
        <v>424</v>
      </c>
      <c r="M4953" s="5">
        <f>IF(tbl_Fact[[#This Row],[Operating_Hours]]&gt;0,tbl_Fact[[#This Row],[Operating_Hours]]*51840,0)</f>
        <v>0</v>
      </c>
    </row>
    <row r="4954" spans="1:13" hidden="1" x14ac:dyDescent="0.2">
      <c r="A4954" t="s">
        <v>12</v>
      </c>
      <c r="B4954" s="1">
        <v>44405.613888888889</v>
      </c>
      <c r="C4954" s="1">
        <v>44405.619351851848</v>
      </c>
      <c r="D4954">
        <v>7.86521673202515</v>
      </c>
      <c r="E4954">
        <v>75711</v>
      </c>
      <c r="F4954">
        <v>384</v>
      </c>
      <c r="G4954" t="s">
        <v>44</v>
      </c>
      <c r="H4954" t="s">
        <v>35</v>
      </c>
      <c r="I4954">
        <f>tbl_Fact[[#This Row],[Duration]] / 60</f>
        <v>0.1310869455337525</v>
      </c>
      <c r="J4954">
        <f>IF(OR(G4954="Run Time", G4954="CC (Changeover Cleaning)"), I4954, 0)</f>
        <v>0</v>
      </c>
      <c r="K4954">
        <f>IF(G4954&lt;&gt;"PM (Maintenance)", I4954, 0)</f>
        <v>0.1310869455337525</v>
      </c>
      <c r="L4954" s="5">
        <f>MAX(tbl_Fact[[#This Row],[TotalBiscuitsMade]],tbl_Fact[[#This Row],[GoodMadeBiscuits]])</f>
        <v>75711</v>
      </c>
      <c r="M4954" s="5">
        <f>IF(tbl_Fact[[#This Row],[Operating_Hours]]&gt;0,tbl_Fact[[#This Row],[Operating_Hours]]*51840,0)</f>
        <v>0</v>
      </c>
    </row>
    <row r="4955" spans="1:13" hidden="1" x14ac:dyDescent="0.2">
      <c r="A4955" t="s">
        <v>14</v>
      </c>
      <c r="B4955" s="1">
        <v>44405.619351851848</v>
      </c>
      <c r="C4955" s="1">
        <v>44405.619432870371</v>
      </c>
      <c r="D4955">
        <v>0.11590000241994899</v>
      </c>
      <c r="E4955">
        <v>0</v>
      </c>
      <c r="F4955">
        <v>9</v>
      </c>
      <c r="G4955" t="s">
        <v>43</v>
      </c>
      <c r="H4955" t="s">
        <v>35</v>
      </c>
      <c r="I4955">
        <f>tbl_Fact[[#This Row],[Duration]] / 60</f>
        <v>1.9316667069991498E-3</v>
      </c>
      <c r="J4955">
        <f>IF(OR(G4955="Run Time", G4955="CC (Changeover Cleaning)"), I4955, 0)</f>
        <v>1.9316667069991498E-3</v>
      </c>
      <c r="K4955">
        <f>IF(G4955&lt;&gt;"PM (Maintenance)", I4955, 0)</f>
        <v>1.9316667069991498E-3</v>
      </c>
      <c r="L4955" s="5">
        <f>MAX(tbl_Fact[[#This Row],[TotalBiscuitsMade]],tbl_Fact[[#This Row],[GoodMadeBiscuits]])</f>
        <v>9</v>
      </c>
      <c r="M4955" s="5">
        <f>IF(tbl_Fact[[#This Row],[Operating_Hours]]&gt;0,tbl_Fact[[#This Row],[Operating_Hours]]*51840,0)</f>
        <v>100.13760209083593</v>
      </c>
    </row>
    <row r="4956" spans="1:13" hidden="1" x14ac:dyDescent="0.2">
      <c r="A4956" t="s">
        <v>12</v>
      </c>
      <c r="B4956" s="1">
        <v>44405.619351851848</v>
      </c>
      <c r="C4956" s="1">
        <v>44405.619675925926</v>
      </c>
      <c r="D4956">
        <v>0.46573328971862799</v>
      </c>
      <c r="E4956">
        <v>75637</v>
      </c>
      <c r="F4956">
        <v>400</v>
      </c>
      <c r="G4956" t="s">
        <v>43</v>
      </c>
      <c r="H4956" t="s">
        <v>35</v>
      </c>
      <c r="I4956">
        <f>tbl_Fact[[#This Row],[Duration]] / 60</f>
        <v>7.7622214953104668E-3</v>
      </c>
      <c r="J4956">
        <f>IF(OR(G4956="Run Time", G4956="CC (Changeover Cleaning)"), I4956, 0)</f>
        <v>7.7622214953104668E-3</v>
      </c>
      <c r="K4956">
        <f>IF(G4956&lt;&gt;"PM (Maintenance)", I4956, 0)</f>
        <v>7.7622214953104668E-3</v>
      </c>
      <c r="L4956" s="5">
        <f>MAX(tbl_Fact[[#This Row],[TotalBiscuitsMade]],tbl_Fact[[#This Row],[GoodMadeBiscuits]])</f>
        <v>75637</v>
      </c>
      <c r="M4956" s="5">
        <f>IF(tbl_Fact[[#This Row],[Operating_Hours]]&gt;0,tbl_Fact[[#This Row],[Operating_Hours]]*51840,0)</f>
        <v>402.39356231689459</v>
      </c>
    </row>
    <row r="4957" spans="1:13" hidden="1" x14ac:dyDescent="0.2">
      <c r="A4957" t="s">
        <v>14</v>
      </c>
      <c r="B4957" s="1">
        <v>44405.619432870371</v>
      </c>
      <c r="C4957" s="1">
        <v>44405.623483796298</v>
      </c>
      <c r="D4957">
        <v>5.8299999237060502</v>
      </c>
      <c r="E4957">
        <v>0</v>
      </c>
      <c r="F4957">
        <v>62</v>
      </c>
      <c r="G4957" t="s">
        <v>44</v>
      </c>
      <c r="H4957" t="s">
        <v>35</v>
      </c>
      <c r="I4957">
        <f>tbl_Fact[[#This Row],[Duration]] / 60</f>
        <v>9.716666539510084E-2</v>
      </c>
      <c r="J4957">
        <f>IF(OR(G4957="Run Time", G4957="CC (Changeover Cleaning)"), I4957, 0)</f>
        <v>0</v>
      </c>
      <c r="K4957">
        <f>IF(G4957&lt;&gt;"PM (Maintenance)", I4957, 0)</f>
        <v>9.716666539510084E-2</v>
      </c>
      <c r="L4957" s="5">
        <f>MAX(tbl_Fact[[#This Row],[TotalBiscuitsMade]],tbl_Fact[[#This Row],[GoodMadeBiscuits]])</f>
        <v>62</v>
      </c>
      <c r="M4957" s="5">
        <f>IF(tbl_Fact[[#This Row],[Operating_Hours]]&gt;0,tbl_Fact[[#This Row],[Operating_Hours]]*51840,0)</f>
        <v>0</v>
      </c>
    </row>
    <row r="4958" spans="1:13" hidden="1" x14ac:dyDescent="0.2">
      <c r="A4958" t="s">
        <v>12</v>
      </c>
      <c r="B4958" s="1">
        <v>44405.619675925926</v>
      </c>
      <c r="C4958" s="1">
        <v>44405.623483796298</v>
      </c>
      <c r="D4958">
        <v>5.4801664352417001</v>
      </c>
      <c r="E4958">
        <v>80505</v>
      </c>
      <c r="F4958">
        <v>235</v>
      </c>
      <c r="G4958" t="s">
        <v>44</v>
      </c>
      <c r="H4958" t="s">
        <v>35</v>
      </c>
      <c r="I4958">
        <f>tbl_Fact[[#This Row],[Duration]] / 60</f>
        <v>9.133610725402834E-2</v>
      </c>
      <c r="J4958">
        <f>IF(OR(G4958="Run Time", G4958="CC (Changeover Cleaning)"), I4958, 0)</f>
        <v>0</v>
      </c>
      <c r="K4958">
        <f>IF(G4958&lt;&gt;"PM (Maintenance)", I4958, 0)</f>
        <v>9.133610725402834E-2</v>
      </c>
      <c r="L4958" s="5">
        <f>MAX(tbl_Fact[[#This Row],[TotalBiscuitsMade]],tbl_Fact[[#This Row],[GoodMadeBiscuits]])</f>
        <v>80505</v>
      </c>
      <c r="M4958" s="5">
        <f>IF(tbl_Fact[[#This Row],[Operating_Hours]]&gt;0,tbl_Fact[[#This Row],[Operating_Hours]]*51840,0)</f>
        <v>0</v>
      </c>
    </row>
    <row r="4959" spans="1:13" hidden="1" x14ac:dyDescent="0.2">
      <c r="A4959" t="s">
        <v>14</v>
      </c>
      <c r="B4959" s="1">
        <v>44405.623483796298</v>
      </c>
      <c r="C4959" s="1">
        <v>44405.624178240738</v>
      </c>
      <c r="D4959">
        <v>0.995500028133392</v>
      </c>
      <c r="E4959">
        <v>0</v>
      </c>
      <c r="F4959">
        <v>99</v>
      </c>
      <c r="G4959" t="s">
        <v>43</v>
      </c>
      <c r="H4959" t="s">
        <v>35</v>
      </c>
      <c r="I4959">
        <f>tbl_Fact[[#This Row],[Duration]] / 60</f>
        <v>1.6591667135556532E-2</v>
      </c>
      <c r="J4959">
        <f>IF(OR(G4959="Run Time", G4959="CC (Changeover Cleaning)"), I4959, 0)</f>
        <v>1.6591667135556532E-2</v>
      </c>
      <c r="K4959">
        <f>IF(G4959&lt;&gt;"PM (Maintenance)", I4959, 0)</f>
        <v>1.6591667135556532E-2</v>
      </c>
      <c r="L4959" s="5">
        <f>MAX(tbl_Fact[[#This Row],[TotalBiscuitsMade]],tbl_Fact[[#This Row],[GoodMadeBiscuits]])</f>
        <v>99</v>
      </c>
      <c r="M4959" s="5">
        <f>IF(tbl_Fact[[#This Row],[Operating_Hours]]&gt;0,tbl_Fact[[#This Row],[Operating_Hours]]*51840,0)</f>
        <v>860.11202430725064</v>
      </c>
    </row>
    <row r="4960" spans="1:13" hidden="1" x14ac:dyDescent="0.2">
      <c r="A4960" t="s">
        <v>12</v>
      </c>
      <c r="B4960" s="1">
        <v>44405.623483796298</v>
      </c>
      <c r="C4960" s="1">
        <v>44405.624363425923</v>
      </c>
      <c r="D4960">
        <v>1.2710499763488801</v>
      </c>
      <c r="E4960">
        <v>80762</v>
      </c>
      <c r="F4960">
        <v>463</v>
      </c>
      <c r="G4960" t="s">
        <v>43</v>
      </c>
      <c r="H4960" t="s">
        <v>35</v>
      </c>
      <c r="I4960">
        <f>tbl_Fact[[#This Row],[Duration]] / 60</f>
        <v>2.1184166272481333E-2</v>
      </c>
      <c r="J4960">
        <f>IF(OR(G4960="Run Time", G4960="CC (Changeover Cleaning)"), I4960, 0)</f>
        <v>2.1184166272481333E-2</v>
      </c>
      <c r="K4960">
        <f>IF(G4960&lt;&gt;"PM (Maintenance)", I4960, 0)</f>
        <v>2.1184166272481333E-2</v>
      </c>
      <c r="L4960" s="5">
        <f>MAX(tbl_Fact[[#This Row],[TotalBiscuitsMade]],tbl_Fact[[#This Row],[GoodMadeBiscuits]])</f>
        <v>80762</v>
      </c>
      <c r="M4960" s="5">
        <f>IF(tbl_Fact[[#This Row],[Operating_Hours]]&gt;0,tbl_Fact[[#This Row],[Operating_Hours]]*51840,0)</f>
        <v>1098.1871795654324</v>
      </c>
    </row>
    <row r="4961" spans="1:13" hidden="1" x14ac:dyDescent="0.2">
      <c r="A4961" t="s">
        <v>14</v>
      </c>
      <c r="B4961" s="1">
        <v>44405.624178240738</v>
      </c>
      <c r="C4961" s="1">
        <v>44405.626192129632</v>
      </c>
      <c r="D4961">
        <v>2.9000000953674299</v>
      </c>
      <c r="E4961">
        <v>0</v>
      </c>
      <c r="F4961">
        <v>58</v>
      </c>
      <c r="G4961" t="s">
        <v>44</v>
      </c>
      <c r="H4961" t="s">
        <v>35</v>
      </c>
      <c r="I4961">
        <f>tbl_Fact[[#This Row],[Duration]] / 60</f>
        <v>4.8333334922790495E-2</v>
      </c>
      <c r="J4961">
        <f>IF(OR(G4961="Run Time", G4961="CC (Changeover Cleaning)"), I4961, 0)</f>
        <v>0</v>
      </c>
      <c r="K4961">
        <f>IF(G4961&lt;&gt;"PM (Maintenance)", I4961, 0)</f>
        <v>4.8333334922790495E-2</v>
      </c>
      <c r="L4961" s="5">
        <f>MAX(tbl_Fact[[#This Row],[TotalBiscuitsMade]],tbl_Fact[[#This Row],[GoodMadeBiscuits]])</f>
        <v>58</v>
      </c>
      <c r="M4961" s="5">
        <f>IF(tbl_Fact[[#This Row],[Operating_Hours]]&gt;0,tbl_Fact[[#This Row],[Operating_Hours]]*51840,0)</f>
        <v>0</v>
      </c>
    </row>
    <row r="4962" spans="1:13" hidden="1" x14ac:dyDescent="0.2">
      <c r="A4962" t="s">
        <v>12</v>
      </c>
      <c r="B4962" s="1">
        <v>44405.624363425923</v>
      </c>
      <c r="C4962" s="1">
        <v>44405.626192129632</v>
      </c>
      <c r="D4962">
        <v>2.62966656684875</v>
      </c>
      <c r="E4962">
        <v>82780</v>
      </c>
      <c r="F4962">
        <v>408</v>
      </c>
      <c r="G4962" t="s">
        <v>44</v>
      </c>
      <c r="H4962" t="s">
        <v>35</v>
      </c>
      <c r="I4962">
        <f>tbl_Fact[[#This Row],[Duration]] / 60</f>
        <v>4.3827776114145831E-2</v>
      </c>
      <c r="J4962">
        <f>IF(OR(G4962="Run Time", G4962="CC (Changeover Cleaning)"), I4962, 0)</f>
        <v>0</v>
      </c>
      <c r="K4962">
        <f>IF(G4962&lt;&gt;"PM (Maintenance)", I4962, 0)</f>
        <v>4.3827776114145831E-2</v>
      </c>
      <c r="L4962" s="5">
        <f>MAX(tbl_Fact[[#This Row],[TotalBiscuitsMade]],tbl_Fact[[#This Row],[GoodMadeBiscuits]])</f>
        <v>82780</v>
      </c>
      <c r="M4962" s="5">
        <f>IF(tbl_Fact[[#This Row],[Operating_Hours]]&gt;0,tbl_Fact[[#This Row],[Operating_Hours]]*51840,0)</f>
        <v>0</v>
      </c>
    </row>
    <row r="4963" spans="1:13" hidden="1" x14ac:dyDescent="0.2">
      <c r="A4963" t="s">
        <v>14</v>
      </c>
      <c r="B4963" s="1">
        <v>44405.626192129632</v>
      </c>
      <c r="C4963" s="1">
        <v>44405.626747685186</v>
      </c>
      <c r="D4963">
        <v>0.79933327436447099</v>
      </c>
      <c r="E4963">
        <v>0</v>
      </c>
      <c r="F4963">
        <v>409</v>
      </c>
      <c r="G4963" t="s">
        <v>43</v>
      </c>
      <c r="H4963" t="s">
        <v>35</v>
      </c>
      <c r="I4963">
        <f>tbl_Fact[[#This Row],[Duration]] / 60</f>
        <v>1.332222123940785E-2</v>
      </c>
      <c r="J4963">
        <f>IF(OR(G4963="Run Time", G4963="CC (Changeover Cleaning)"), I4963, 0)</f>
        <v>1.332222123940785E-2</v>
      </c>
      <c r="K4963">
        <f>IF(G4963&lt;&gt;"PM (Maintenance)", I4963, 0)</f>
        <v>1.332222123940785E-2</v>
      </c>
      <c r="L4963" s="5">
        <f>MAX(tbl_Fact[[#This Row],[TotalBiscuitsMade]],tbl_Fact[[#This Row],[GoodMadeBiscuits]])</f>
        <v>409</v>
      </c>
      <c r="M4963" s="5">
        <f>IF(tbl_Fact[[#This Row],[Operating_Hours]]&gt;0,tbl_Fact[[#This Row],[Operating_Hours]]*51840,0)</f>
        <v>690.62394905090298</v>
      </c>
    </row>
    <row r="4964" spans="1:13" hidden="1" x14ac:dyDescent="0.2">
      <c r="A4964" t="s">
        <v>12</v>
      </c>
      <c r="B4964" s="1">
        <v>44405.626192129632</v>
      </c>
      <c r="C4964" s="1">
        <v>44405.626944444448</v>
      </c>
      <c r="D4964">
        <v>1.07961654663086</v>
      </c>
      <c r="E4964">
        <v>82599</v>
      </c>
      <c r="F4964">
        <v>320</v>
      </c>
      <c r="G4964" t="s">
        <v>43</v>
      </c>
      <c r="H4964" t="s">
        <v>35</v>
      </c>
      <c r="I4964">
        <f>tbl_Fact[[#This Row],[Duration]] / 60</f>
        <v>1.7993609110514334E-2</v>
      </c>
      <c r="J4964">
        <f>IF(OR(G4964="Run Time", G4964="CC (Changeover Cleaning)"), I4964, 0)</f>
        <v>1.7993609110514334E-2</v>
      </c>
      <c r="K4964">
        <f>IF(G4964&lt;&gt;"PM (Maintenance)", I4964, 0)</f>
        <v>1.7993609110514334E-2</v>
      </c>
      <c r="L4964" s="5">
        <f>MAX(tbl_Fact[[#This Row],[TotalBiscuitsMade]],tbl_Fact[[#This Row],[GoodMadeBiscuits]])</f>
        <v>82599</v>
      </c>
      <c r="M4964" s="5">
        <f>IF(tbl_Fact[[#This Row],[Operating_Hours]]&gt;0,tbl_Fact[[#This Row],[Operating_Hours]]*51840,0)</f>
        <v>932.78869628906307</v>
      </c>
    </row>
    <row r="4965" spans="1:13" hidden="1" x14ac:dyDescent="0.2">
      <c r="A4965" t="s">
        <v>14</v>
      </c>
      <c r="B4965" s="1">
        <v>44405.626747685186</v>
      </c>
      <c r="C4965" s="1">
        <v>44405.631874999999</v>
      </c>
      <c r="D4965">
        <v>7.3854331970214799</v>
      </c>
      <c r="E4965">
        <v>0</v>
      </c>
      <c r="F4965">
        <v>78</v>
      </c>
      <c r="G4965" t="s">
        <v>44</v>
      </c>
      <c r="H4965" t="s">
        <v>35</v>
      </c>
      <c r="I4965">
        <f>tbl_Fact[[#This Row],[Duration]] / 60</f>
        <v>0.12309055328369133</v>
      </c>
      <c r="J4965">
        <f>IF(OR(G4965="Run Time", G4965="CC (Changeover Cleaning)"), I4965, 0)</f>
        <v>0</v>
      </c>
      <c r="K4965">
        <f>IF(G4965&lt;&gt;"PM (Maintenance)", I4965, 0)</f>
        <v>0.12309055328369133</v>
      </c>
      <c r="L4965" s="5">
        <f>MAX(tbl_Fact[[#This Row],[TotalBiscuitsMade]],tbl_Fact[[#This Row],[GoodMadeBiscuits]])</f>
        <v>78</v>
      </c>
      <c r="M4965" s="5">
        <f>IF(tbl_Fact[[#This Row],[Operating_Hours]]&gt;0,tbl_Fact[[#This Row],[Operating_Hours]]*51840,0)</f>
        <v>0</v>
      </c>
    </row>
    <row r="4966" spans="1:13" hidden="1" x14ac:dyDescent="0.2">
      <c r="A4966" t="s">
        <v>12</v>
      </c>
      <c r="B4966" s="1">
        <v>44405.626944444448</v>
      </c>
      <c r="C4966" s="1">
        <v>44405.629004629627</v>
      </c>
      <c r="D4966">
        <v>2.9705998897552499</v>
      </c>
      <c r="E4966">
        <v>85187</v>
      </c>
      <c r="F4966">
        <v>406</v>
      </c>
      <c r="G4966" t="s">
        <v>44</v>
      </c>
      <c r="H4966" t="s">
        <v>35</v>
      </c>
      <c r="I4966">
        <f>tbl_Fact[[#This Row],[Duration]] / 60</f>
        <v>4.9509998162587499E-2</v>
      </c>
      <c r="J4966">
        <f>IF(OR(G4966="Run Time", G4966="CC (Changeover Cleaning)"), I4966, 0)</f>
        <v>0</v>
      </c>
      <c r="K4966">
        <f>IF(G4966&lt;&gt;"PM (Maintenance)", I4966, 0)</f>
        <v>4.9509998162587499E-2</v>
      </c>
      <c r="L4966" s="5">
        <f>MAX(tbl_Fact[[#This Row],[TotalBiscuitsMade]],tbl_Fact[[#This Row],[GoodMadeBiscuits]])</f>
        <v>85187</v>
      </c>
      <c r="M4966" s="5">
        <f>IF(tbl_Fact[[#This Row],[Operating_Hours]]&gt;0,tbl_Fact[[#This Row],[Operating_Hours]]*51840,0)</f>
        <v>0</v>
      </c>
    </row>
    <row r="4967" spans="1:13" hidden="1" x14ac:dyDescent="0.2">
      <c r="A4967" t="s">
        <v>5</v>
      </c>
      <c r="B4967" s="1">
        <v>44405.628518518519</v>
      </c>
      <c r="C4967" s="1">
        <v>44405.801793981482</v>
      </c>
      <c r="D4967">
        <v>249.51666259765599</v>
      </c>
      <c r="E4967">
        <v>335164</v>
      </c>
      <c r="F4967">
        <v>115</v>
      </c>
      <c r="G4967" t="s">
        <v>43</v>
      </c>
      <c r="H4967" t="s">
        <v>24</v>
      </c>
      <c r="I4967">
        <f>tbl_Fact[[#This Row],[Duration]] / 60</f>
        <v>4.1586110432942665</v>
      </c>
      <c r="J4967">
        <f>IF(OR(G4967="Run Time", G4967="CC (Changeover Cleaning)"), I4967, 0)</f>
        <v>4.1586110432942665</v>
      </c>
      <c r="K4967">
        <f>IF(G4967&lt;&gt;"PM (Maintenance)", I4967, 0)</f>
        <v>4.1586110432942665</v>
      </c>
      <c r="L4967" s="5">
        <f>MAX(tbl_Fact[[#This Row],[TotalBiscuitsMade]],tbl_Fact[[#This Row],[GoodMadeBiscuits]])</f>
        <v>335164</v>
      </c>
      <c r="M4967" s="5">
        <f>IF(tbl_Fact[[#This Row],[Operating_Hours]]&gt;0,tbl_Fact[[#This Row],[Operating_Hours]]*51840,0)</f>
        <v>215582.39648437477</v>
      </c>
    </row>
    <row r="4968" spans="1:13" hidden="1" x14ac:dyDescent="0.2">
      <c r="A4968" t="s">
        <v>12</v>
      </c>
      <c r="B4968" s="1">
        <v>44405.629004629627</v>
      </c>
      <c r="C4968" s="1">
        <v>44405.629548611112</v>
      </c>
      <c r="D4968">
        <v>0.78966659307479903</v>
      </c>
      <c r="E4968">
        <v>85294</v>
      </c>
      <c r="F4968">
        <v>459</v>
      </c>
      <c r="G4968" t="s">
        <v>43</v>
      </c>
      <c r="H4968" t="s">
        <v>35</v>
      </c>
      <c r="I4968">
        <f>tbl_Fact[[#This Row],[Duration]] / 60</f>
        <v>1.3161109884579985E-2</v>
      </c>
      <c r="J4968">
        <f>IF(OR(G4968="Run Time", G4968="CC (Changeover Cleaning)"), I4968, 0)</f>
        <v>1.3161109884579985E-2</v>
      </c>
      <c r="K4968">
        <f>IF(G4968&lt;&gt;"PM (Maintenance)", I4968, 0)</f>
        <v>1.3161109884579985E-2</v>
      </c>
      <c r="L4968" s="5">
        <f>MAX(tbl_Fact[[#This Row],[TotalBiscuitsMade]],tbl_Fact[[#This Row],[GoodMadeBiscuits]])</f>
        <v>85294</v>
      </c>
      <c r="M4968" s="5">
        <f>IF(tbl_Fact[[#This Row],[Operating_Hours]]&gt;0,tbl_Fact[[#This Row],[Operating_Hours]]*51840,0)</f>
        <v>682.27193641662643</v>
      </c>
    </row>
    <row r="4969" spans="1:13" hidden="1" x14ac:dyDescent="0.2">
      <c r="A4969" t="s">
        <v>12</v>
      </c>
      <c r="B4969" s="1">
        <v>44405.629548611112</v>
      </c>
      <c r="C4969" s="1">
        <v>44405.631874999999</v>
      </c>
      <c r="D4969">
        <v>3.3396666049957302</v>
      </c>
      <c r="E4969">
        <v>87873</v>
      </c>
      <c r="F4969">
        <v>301</v>
      </c>
      <c r="G4969" t="s">
        <v>44</v>
      </c>
      <c r="H4969" t="s">
        <v>35</v>
      </c>
      <c r="I4969">
        <f>tbl_Fact[[#This Row],[Duration]] / 60</f>
        <v>5.5661110083262168E-2</v>
      </c>
      <c r="J4969">
        <f>IF(OR(G4969="Run Time", G4969="CC (Changeover Cleaning)"), I4969, 0)</f>
        <v>0</v>
      </c>
      <c r="K4969">
        <f>IF(G4969&lt;&gt;"PM (Maintenance)", I4969, 0)</f>
        <v>5.5661110083262168E-2</v>
      </c>
      <c r="L4969" s="5">
        <f>MAX(tbl_Fact[[#This Row],[TotalBiscuitsMade]],tbl_Fact[[#This Row],[GoodMadeBiscuits]])</f>
        <v>87873</v>
      </c>
      <c r="M4969" s="5">
        <f>IF(tbl_Fact[[#This Row],[Operating_Hours]]&gt;0,tbl_Fact[[#This Row],[Operating_Hours]]*51840,0)</f>
        <v>0</v>
      </c>
    </row>
    <row r="4970" spans="1:13" hidden="1" x14ac:dyDescent="0.2">
      <c r="A4970" t="s">
        <v>14</v>
      </c>
      <c r="B4970" s="1">
        <v>44405.631874999999</v>
      </c>
      <c r="C4970" s="1">
        <v>44405.64675925926</v>
      </c>
      <c r="D4970">
        <v>21.4325656890869</v>
      </c>
      <c r="E4970">
        <v>0</v>
      </c>
      <c r="F4970">
        <v>18</v>
      </c>
      <c r="G4970" t="s">
        <v>43</v>
      </c>
      <c r="H4970" t="s">
        <v>35</v>
      </c>
      <c r="I4970">
        <f>tbl_Fact[[#This Row],[Duration]] / 60</f>
        <v>0.35720942815144835</v>
      </c>
      <c r="J4970">
        <f>IF(OR(G4970="Run Time", G4970="CC (Changeover Cleaning)"), I4970, 0)</f>
        <v>0.35720942815144835</v>
      </c>
      <c r="K4970">
        <f>IF(G4970&lt;&gt;"PM (Maintenance)", I4970, 0)</f>
        <v>0.35720942815144835</v>
      </c>
      <c r="L4970" s="5">
        <f>MAX(tbl_Fact[[#This Row],[TotalBiscuitsMade]],tbl_Fact[[#This Row],[GoodMadeBiscuits]])</f>
        <v>18</v>
      </c>
      <c r="M4970" s="5">
        <f>IF(tbl_Fact[[#This Row],[Operating_Hours]]&gt;0,tbl_Fact[[#This Row],[Operating_Hours]]*51840,0)</f>
        <v>18517.736755371083</v>
      </c>
    </row>
    <row r="4971" spans="1:13" hidden="1" x14ac:dyDescent="0.2">
      <c r="A4971" t="s">
        <v>12</v>
      </c>
      <c r="B4971" s="1">
        <v>44405.631874999999</v>
      </c>
      <c r="C4971" s="1">
        <v>44405.646828703706</v>
      </c>
      <c r="D4971">
        <v>21.546667098998999</v>
      </c>
      <c r="E4971">
        <v>88363</v>
      </c>
      <c r="F4971">
        <v>304</v>
      </c>
      <c r="G4971" t="s">
        <v>43</v>
      </c>
      <c r="H4971" t="s">
        <v>35</v>
      </c>
      <c r="I4971">
        <f>tbl_Fact[[#This Row],[Duration]] / 60</f>
        <v>0.35911111831664999</v>
      </c>
      <c r="J4971">
        <f>IF(OR(G4971="Run Time", G4971="CC (Changeover Cleaning)"), I4971, 0)</f>
        <v>0.35911111831664999</v>
      </c>
      <c r="K4971">
        <f>IF(G4971&lt;&gt;"PM (Maintenance)", I4971, 0)</f>
        <v>0.35911111831664999</v>
      </c>
      <c r="L4971" s="5">
        <f>MAX(tbl_Fact[[#This Row],[TotalBiscuitsMade]],tbl_Fact[[#This Row],[GoodMadeBiscuits]])</f>
        <v>88363</v>
      </c>
      <c r="M4971" s="5">
        <f>IF(tbl_Fact[[#This Row],[Operating_Hours]]&gt;0,tbl_Fact[[#This Row],[Operating_Hours]]*51840,0)</f>
        <v>18616.320373535134</v>
      </c>
    </row>
    <row r="4972" spans="1:13" hidden="1" x14ac:dyDescent="0.2">
      <c r="A4972" t="s">
        <v>14</v>
      </c>
      <c r="B4972" s="1">
        <v>44405.64675925926</v>
      </c>
      <c r="C4972" s="1">
        <v>44405.646863425929</v>
      </c>
      <c r="D4972">
        <v>0.15004999935627</v>
      </c>
      <c r="E4972">
        <v>0</v>
      </c>
      <c r="F4972">
        <v>313</v>
      </c>
      <c r="G4972" t="s">
        <v>44</v>
      </c>
      <c r="H4972" t="s">
        <v>35</v>
      </c>
      <c r="I4972">
        <f>tbl_Fact[[#This Row],[Duration]] / 60</f>
        <v>2.5008333226045E-3</v>
      </c>
      <c r="J4972">
        <f>IF(OR(G4972="Run Time", G4972="CC (Changeover Cleaning)"), I4972, 0)</f>
        <v>0</v>
      </c>
      <c r="K4972">
        <f>IF(G4972&lt;&gt;"PM (Maintenance)", I4972, 0)</f>
        <v>2.5008333226045E-3</v>
      </c>
      <c r="L4972" s="5">
        <f>MAX(tbl_Fact[[#This Row],[TotalBiscuitsMade]],tbl_Fact[[#This Row],[GoodMadeBiscuits]])</f>
        <v>313</v>
      </c>
      <c r="M4972" s="5">
        <f>IF(tbl_Fact[[#This Row],[Operating_Hours]]&gt;0,tbl_Fact[[#This Row],[Operating_Hours]]*51840,0)</f>
        <v>0</v>
      </c>
    </row>
    <row r="4973" spans="1:13" hidden="1" x14ac:dyDescent="0.2">
      <c r="A4973" t="s">
        <v>12</v>
      </c>
      <c r="B4973" s="1">
        <v>44405.646828703706</v>
      </c>
      <c r="C4973" s="1">
        <v>44405.646863425929</v>
      </c>
      <c r="D4973">
        <v>3.8400001823902102E-2</v>
      </c>
      <c r="E4973">
        <v>88195</v>
      </c>
      <c r="F4973">
        <v>432</v>
      </c>
      <c r="G4973" t="s">
        <v>44</v>
      </c>
      <c r="H4973" t="s">
        <v>35</v>
      </c>
      <c r="I4973">
        <f>tbl_Fact[[#This Row],[Duration]] / 60</f>
        <v>6.4000003039836834E-4</v>
      </c>
      <c r="J4973">
        <f>IF(OR(G4973="Run Time", G4973="CC (Changeover Cleaning)"), I4973, 0)</f>
        <v>0</v>
      </c>
      <c r="K4973">
        <f>IF(G4973&lt;&gt;"PM (Maintenance)", I4973, 0)</f>
        <v>6.4000003039836834E-4</v>
      </c>
      <c r="L4973" s="5">
        <f>MAX(tbl_Fact[[#This Row],[TotalBiscuitsMade]],tbl_Fact[[#This Row],[GoodMadeBiscuits]])</f>
        <v>88195</v>
      </c>
      <c r="M4973" s="5">
        <f>IF(tbl_Fact[[#This Row],[Operating_Hours]]&gt;0,tbl_Fact[[#This Row],[Operating_Hours]]*51840,0)</f>
        <v>0</v>
      </c>
    </row>
    <row r="4974" spans="1:13" hidden="1" x14ac:dyDescent="0.2">
      <c r="A4974" t="s">
        <v>14</v>
      </c>
      <c r="B4974" s="1">
        <v>44405.646863425929</v>
      </c>
      <c r="C4974" s="1">
        <v>44405.650613425925</v>
      </c>
      <c r="D4974">
        <v>5.4048833847045898</v>
      </c>
      <c r="E4974">
        <v>0</v>
      </c>
      <c r="F4974">
        <v>207</v>
      </c>
      <c r="G4974" t="s">
        <v>43</v>
      </c>
      <c r="H4974" t="s">
        <v>35</v>
      </c>
      <c r="I4974">
        <f>tbl_Fact[[#This Row],[Duration]] / 60</f>
        <v>9.0081389745076498E-2</v>
      </c>
      <c r="J4974">
        <f>IF(OR(G4974="Run Time", G4974="CC (Changeover Cleaning)"), I4974, 0)</f>
        <v>9.0081389745076498E-2</v>
      </c>
      <c r="K4974">
        <f>IF(G4974&lt;&gt;"PM (Maintenance)", I4974, 0)</f>
        <v>9.0081389745076498E-2</v>
      </c>
      <c r="L4974" s="5">
        <f>MAX(tbl_Fact[[#This Row],[TotalBiscuitsMade]],tbl_Fact[[#This Row],[GoodMadeBiscuits]])</f>
        <v>207</v>
      </c>
      <c r="M4974" s="5">
        <f>IF(tbl_Fact[[#This Row],[Operating_Hours]]&gt;0,tbl_Fact[[#This Row],[Operating_Hours]]*51840,0)</f>
        <v>4669.8192443847656</v>
      </c>
    </row>
    <row r="4975" spans="1:13" hidden="1" x14ac:dyDescent="0.2">
      <c r="A4975" t="s">
        <v>12</v>
      </c>
      <c r="B4975" s="1">
        <v>44405.646863425929</v>
      </c>
      <c r="C4975" s="1">
        <v>44405.659490740742</v>
      </c>
      <c r="D4975">
        <v>18.193550109863299</v>
      </c>
      <c r="E4975">
        <v>88202</v>
      </c>
      <c r="F4975">
        <v>218</v>
      </c>
      <c r="G4975" t="s">
        <v>43</v>
      </c>
      <c r="H4975" t="s">
        <v>35</v>
      </c>
      <c r="I4975">
        <f>tbl_Fact[[#This Row],[Duration]] / 60</f>
        <v>0.30322583516438834</v>
      </c>
      <c r="J4975">
        <f>IF(OR(G4975="Run Time", G4975="CC (Changeover Cleaning)"), I4975, 0)</f>
        <v>0.30322583516438834</v>
      </c>
      <c r="K4975">
        <f>IF(G4975&lt;&gt;"PM (Maintenance)", I4975, 0)</f>
        <v>0.30322583516438834</v>
      </c>
      <c r="L4975" s="5">
        <f>MAX(tbl_Fact[[#This Row],[TotalBiscuitsMade]],tbl_Fact[[#This Row],[GoodMadeBiscuits]])</f>
        <v>88202</v>
      </c>
      <c r="M4975" s="5">
        <f>IF(tbl_Fact[[#This Row],[Operating_Hours]]&gt;0,tbl_Fact[[#This Row],[Operating_Hours]]*51840,0)</f>
        <v>15719.227294921891</v>
      </c>
    </row>
    <row r="4976" spans="1:13" hidden="1" x14ac:dyDescent="0.2">
      <c r="A4976" t="s">
        <v>14</v>
      </c>
      <c r="B4976" s="1">
        <v>44405.650613425925</v>
      </c>
      <c r="C4976" s="1">
        <v>44405.650694444441</v>
      </c>
      <c r="D4976">
        <v>0.11590000241994899</v>
      </c>
      <c r="E4976">
        <v>0</v>
      </c>
      <c r="F4976">
        <v>330</v>
      </c>
      <c r="G4976" t="s">
        <v>44</v>
      </c>
      <c r="H4976" t="s">
        <v>35</v>
      </c>
      <c r="I4976">
        <f>tbl_Fact[[#This Row],[Duration]] / 60</f>
        <v>1.9316667069991498E-3</v>
      </c>
      <c r="J4976">
        <f>IF(OR(G4976="Run Time", G4976="CC (Changeover Cleaning)"), I4976, 0)</f>
        <v>0</v>
      </c>
      <c r="K4976">
        <f>IF(G4976&lt;&gt;"PM (Maintenance)", I4976, 0)</f>
        <v>1.9316667069991498E-3</v>
      </c>
      <c r="L4976" s="5">
        <f>MAX(tbl_Fact[[#This Row],[TotalBiscuitsMade]],tbl_Fact[[#This Row],[GoodMadeBiscuits]])</f>
        <v>330</v>
      </c>
      <c r="M4976" s="5">
        <f>IF(tbl_Fact[[#This Row],[Operating_Hours]]&gt;0,tbl_Fact[[#This Row],[Operating_Hours]]*51840,0)</f>
        <v>0</v>
      </c>
    </row>
    <row r="4977" spans="1:13" hidden="1" x14ac:dyDescent="0.2">
      <c r="A4977" t="s">
        <v>14</v>
      </c>
      <c r="B4977" s="1">
        <v>44405.650694444441</v>
      </c>
      <c r="C4977" s="1">
        <v>44405.653483796297</v>
      </c>
      <c r="D4977">
        <v>4.0199999809265101</v>
      </c>
      <c r="E4977">
        <v>0</v>
      </c>
      <c r="F4977">
        <v>420</v>
      </c>
      <c r="G4977" t="s">
        <v>43</v>
      </c>
      <c r="H4977" t="s">
        <v>35</v>
      </c>
      <c r="I4977">
        <f>tbl_Fact[[#This Row],[Duration]] / 60</f>
        <v>6.6999999682108499E-2</v>
      </c>
      <c r="J4977">
        <f>IF(OR(G4977="Run Time", G4977="CC (Changeover Cleaning)"), I4977, 0)</f>
        <v>6.6999999682108499E-2</v>
      </c>
      <c r="K4977">
        <f>IF(G4977&lt;&gt;"PM (Maintenance)", I4977, 0)</f>
        <v>6.6999999682108499E-2</v>
      </c>
      <c r="L4977" s="5">
        <f>MAX(tbl_Fact[[#This Row],[TotalBiscuitsMade]],tbl_Fact[[#This Row],[GoodMadeBiscuits]])</f>
        <v>420</v>
      </c>
      <c r="M4977" s="5">
        <f>IF(tbl_Fact[[#This Row],[Operating_Hours]]&gt;0,tbl_Fact[[#This Row],[Operating_Hours]]*51840,0)</f>
        <v>3473.2799835205046</v>
      </c>
    </row>
    <row r="4978" spans="1:13" hidden="1" x14ac:dyDescent="0.2">
      <c r="A4978" t="s">
        <v>14</v>
      </c>
      <c r="B4978" s="1">
        <v>44405.653483796297</v>
      </c>
      <c r="C4978" s="1">
        <v>44405.653495370374</v>
      </c>
      <c r="D4978">
        <v>1.9833300262689601E-2</v>
      </c>
      <c r="E4978">
        <v>0</v>
      </c>
      <c r="F4978">
        <v>119</v>
      </c>
      <c r="G4978" t="s">
        <v>44</v>
      </c>
      <c r="H4978" t="s">
        <v>35</v>
      </c>
      <c r="I4978">
        <f>tbl_Fact[[#This Row],[Duration]] / 60</f>
        <v>3.3055500437816001E-4</v>
      </c>
      <c r="J4978">
        <f>IF(OR(G4978="Run Time", G4978="CC (Changeover Cleaning)"), I4978, 0)</f>
        <v>0</v>
      </c>
      <c r="K4978">
        <f>IF(G4978&lt;&gt;"PM (Maintenance)", I4978, 0)</f>
        <v>3.3055500437816001E-4</v>
      </c>
      <c r="L4978" s="5">
        <f>MAX(tbl_Fact[[#This Row],[TotalBiscuitsMade]],tbl_Fact[[#This Row],[GoodMadeBiscuits]])</f>
        <v>119</v>
      </c>
      <c r="M4978" s="5">
        <f>IF(tbl_Fact[[#This Row],[Operating_Hours]]&gt;0,tbl_Fact[[#This Row],[Operating_Hours]]*51840,0)</f>
        <v>0</v>
      </c>
    </row>
    <row r="4979" spans="1:13" hidden="1" x14ac:dyDescent="0.2">
      <c r="A4979" t="s">
        <v>14</v>
      </c>
      <c r="B4979" s="1">
        <v>44405.653495370374</v>
      </c>
      <c r="C4979" s="1">
        <v>44405.659421296295</v>
      </c>
      <c r="D4979">
        <v>8.5207662582397496</v>
      </c>
      <c r="E4979">
        <v>0</v>
      </c>
      <c r="F4979">
        <v>408</v>
      </c>
      <c r="G4979" t="s">
        <v>43</v>
      </c>
      <c r="H4979" t="s">
        <v>35</v>
      </c>
      <c r="I4979">
        <f>tbl_Fact[[#This Row],[Duration]] / 60</f>
        <v>0.14201277097066251</v>
      </c>
      <c r="J4979">
        <f>IF(OR(G4979="Run Time", G4979="CC (Changeover Cleaning)"), I4979, 0)</f>
        <v>0.14201277097066251</v>
      </c>
      <c r="K4979">
        <f>IF(G4979&lt;&gt;"PM (Maintenance)", I4979, 0)</f>
        <v>0.14201277097066251</v>
      </c>
      <c r="L4979" s="5">
        <f>MAX(tbl_Fact[[#This Row],[TotalBiscuitsMade]],tbl_Fact[[#This Row],[GoodMadeBiscuits]])</f>
        <v>408</v>
      </c>
      <c r="M4979" s="5">
        <f>IF(tbl_Fact[[#This Row],[Operating_Hours]]&gt;0,tbl_Fact[[#This Row],[Operating_Hours]]*51840,0)</f>
        <v>7361.9420471191443</v>
      </c>
    </row>
    <row r="4980" spans="1:13" hidden="1" x14ac:dyDescent="0.2">
      <c r="A4980" t="s">
        <v>14</v>
      </c>
      <c r="B4980" s="1">
        <v>44405.659421296295</v>
      </c>
      <c r="C4980" s="1">
        <v>44405.659641203703</v>
      </c>
      <c r="D4980">
        <v>0.31933331489562999</v>
      </c>
      <c r="E4980">
        <v>0</v>
      </c>
      <c r="F4980">
        <v>247</v>
      </c>
      <c r="G4980" t="s">
        <v>44</v>
      </c>
      <c r="H4980" t="s">
        <v>35</v>
      </c>
      <c r="I4980">
        <f>tbl_Fact[[#This Row],[Duration]] / 60</f>
        <v>5.3222219149271664E-3</v>
      </c>
      <c r="J4980">
        <f>IF(OR(G4980="Run Time", G4980="CC (Changeover Cleaning)"), I4980, 0)</f>
        <v>0</v>
      </c>
      <c r="K4980">
        <f>IF(G4980&lt;&gt;"PM (Maintenance)", I4980, 0)</f>
        <v>5.3222219149271664E-3</v>
      </c>
      <c r="L4980" s="5">
        <f>MAX(tbl_Fact[[#This Row],[TotalBiscuitsMade]],tbl_Fact[[#This Row],[GoodMadeBiscuits]])</f>
        <v>247</v>
      </c>
      <c r="M4980" s="5">
        <f>IF(tbl_Fact[[#This Row],[Operating_Hours]]&gt;0,tbl_Fact[[#This Row],[Operating_Hours]]*51840,0)</f>
        <v>0</v>
      </c>
    </row>
    <row r="4981" spans="1:13" hidden="1" x14ac:dyDescent="0.2">
      <c r="A4981" t="s">
        <v>12</v>
      </c>
      <c r="B4981" s="1">
        <v>44405.659490740742</v>
      </c>
      <c r="C4981" s="1">
        <v>44405.659641203703</v>
      </c>
      <c r="D4981">
        <v>0.20471659302711501</v>
      </c>
      <c r="E4981">
        <v>88339</v>
      </c>
      <c r="F4981">
        <v>93</v>
      </c>
      <c r="G4981" t="s">
        <v>44</v>
      </c>
      <c r="H4981" t="s">
        <v>35</v>
      </c>
      <c r="I4981">
        <f>tbl_Fact[[#This Row],[Duration]] / 60</f>
        <v>3.4119432171185833E-3</v>
      </c>
      <c r="J4981">
        <f>IF(OR(G4981="Run Time", G4981="CC (Changeover Cleaning)"), I4981, 0)</f>
        <v>0</v>
      </c>
      <c r="K4981">
        <f>IF(G4981&lt;&gt;"PM (Maintenance)", I4981, 0)</f>
        <v>3.4119432171185833E-3</v>
      </c>
      <c r="L4981" s="5">
        <f>MAX(tbl_Fact[[#This Row],[TotalBiscuitsMade]],tbl_Fact[[#This Row],[GoodMadeBiscuits]])</f>
        <v>88339</v>
      </c>
      <c r="M4981" s="5">
        <f>IF(tbl_Fact[[#This Row],[Operating_Hours]]&gt;0,tbl_Fact[[#This Row],[Operating_Hours]]*51840,0)</f>
        <v>0</v>
      </c>
    </row>
    <row r="4982" spans="1:13" hidden="1" x14ac:dyDescent="0.2">
      <c r="A4982" t="s">
        <v>14</v>
      </c>
      <c r="B4982" s="1">
        <v>44405.659641203703</v>
      </c>
      <c r="C4982" s="1">
        <v>44405.659942129627</v>
      </c>
      <c r="D4982">
        <v>0.44566661119461098</v>
      </c>
      <c r="E4982">
        <v>0</v>
      </c>
      <c r="F4982">
        <v>348</v>
      </c>
      <c r="G4982" t="s">
        <v>43</v>
      </c>
      <c r="H4982" t="s">
        <v>35</v>
      </c>
      <c r="I4982">
        <f>tbl_Fact[[#This Row],[Duration]] / 60</f>
        <v>7.4277768532435163E-3</v>
      </c>
      <c r="J4982">
        <f>IF(OR(G4982="Run Time", G4982="CC (Changeover Cleaning)"), I4982, 0)</f>
        <v>7.4277768532435163E-3</v>
      </c>
      <c r="K4982">
        <f>IF(G4982&lt;&gt;"PM (Maintenance)", I4982, 0)</f>
        <v>7.4277768532435163E-3</v>
      </c>
      <c r="L4982" s="5">
        <f>MAX(tbl_Fact[[#This Row],[TotalBiscuitsMade]],tbl_Fact[[#This Row],[GoodMadeBiscuits]])</f>
        <v>348</v>
      </c>
      <c r="M4982" s="5">
        <f>IF(tbl_Fact[[#This Row],[Operating_Hours]]&gt;0,tbl_Fact[[#This Row],[Operating_Hours]]*51840,0)</f>
        <v>385.0559520721439</v>
      </c>
    </row>
    <row r="4983" spans="1:13" hidden="1" x14ac:dyDescent="0.2">
      <c r="A4983" t="s">
        <v>12</v>
      </c>
      <c r="B4983" s="1">
        <v>44405.659641203703</v>
      </c>
      <c r="C4983" s="1">
        <v>44405.660034722219</v>
      </c>
      <c r="D4983">
        <v>0.564733326435089</v>
      </c>
      <c r="E4983">
        <v>88140</v>
      </c>
      <c r="F4983">
        <v>296</v>
      </c>
      <c r="G4983" t="s">
        <v>43</v>
      </c>
      <c r="H4983" t="s">
        <v>35</v>
      </c>
      <c r="I4983">
        <f>tbl_Fact[[#This Row],[Duration]] / 60</f>
        <v>9.4122221072514833E-3</v>
      </c>
      <c r="J4983">
        <f>IF(OR(G4983="Run Time", G4983="CC (Changeover Cleaning)"), I4983, 0)</f>
        <v>9.4122221072514833E-3</v>
      </c>
      <c r="K4983">
        <f>IF(G4983&lt;&gt;"PM (Maintenance)", I4983, 0)</f>
        <v>9.4122221072514833E-3</v>
      </c>
      <c r="L4983" s="5">
        <f>MAX(tbl_Fact[[#This Row],[TotalBiscuitsMade]],tbl_Fact[[#This Row],[GoodMadeBiscuits]])</f>
        <v>88140</v>
      </c>
      <c r="M4983" s="5">
        <f>IF(tbl_Fact[[#This Row],[Operating_Hours]]&gt;0,tbl_Fact[[#This Row],[Operating_Hours]]*51840,0)</f>
        <v>487.92959403991688</v>
      </c>
    </row>
    <row r="4984" spans="1:13" hidden="1" x14ac:dyDescent="0.2">
      <c r="A4984" t="s">
        <v>14</v>
      </c>
      <c r="B4984" s="1">
        <v>44405.659942129627</v>
      </c>
      <c r="C4984" s="1">
        <v>44405.660405092596</v>
      </c>
      <c r="D4984">
        <v>0.66416662931442305</v>
      </c>
      <c r="E4984">
        <v>0</v>
      </c>
      <c r="F4984">
        <v>87</v>
      </c>
      <c r="G4984" t="s">
        <v>44</v>
      </c>
      <c r="H4984" t="s">
        <v>35</v>
      </c>
      <c r="I4984">
        <f>tbl_Fact[[#This Row],[Duration]] / 60</f>
        <v>1.1069443821907051E-2</v>
      </c>
      <c r="J4984">
        <f>IF(OR(G4984="Run Time", G4984="CC (Changeover Cleaning)"), I4984, 0)</f>
        <v>0</v>
      </c>
      <c r="K4984">
        <f>IF(G4984&lt;&gt;"PM (Maintenance)", I4984, 0)</f>
        <v>1.1069443821907051E-2</v>
      </c>
      <c r="L4984" s="5">
        <f>MAX(tbl_Fact[[#This Row],[TotalBiscuitsMade]],tbl_Fact[[#This Row],[GoodMadeBiscuits]])</f>
        <v>87</v>
      </c>
      <c r="M4984" s="5">
        <f>IF(tbl_Fact[[#This Row],[Operating_Hours]]&gt;0,tbl_Fact[[#This Row],[Operating_Hours]]*51840,0)</f>
        <v>0</v>
      </c>
    </row>
    <row r="4985" spans="1:13" hidden="1" x14ac:dyDescent="0.2">
      <c r="A4985" t="s">
        <v>12</v>
      </c>
      <c r="B4985" s="1">
        <v>44405.660034722219</v>
      </c>
      <c r="C4985" s="1">
        <v>44405.660405092596</v>
      </c>
      <c r="D4985">
        <v>0.54509997367858898</v>
      </c>
      <c r="E4985">
        <v>88541</v>
      </c>
      <c r="F4985">
        <v>252</v>
      </c>
      <c r="G4985" t="s">
        <v>44</v>
      </c>
      <c r="H4985" t="s">
        <v>35</v>
      </c>
      <c r="I4985">
        <f>tbl_Fact[[#This Row],[Duration]] / 60</f>
        <v>9.0849995613098162E-3</v>
      </c>
      <c r="J4985">
        <f>IF(OR(G4985="Run Time", G4985="CC (Changeover Cleaning)"), I4985, 0)</f>
        <v>0</v>
      </c>
      <c r="K4985">
        <f>IF(G4985&lt;&gt;"PM (Maintenance)", I4985, 0)</f>
        <v>9.0849995613098162E-3</v>
      </c>
      <c r="L4985" s="5">
        <f>MAX(tbl_Fact[[#This Row],[TotalBiscuitsMade]],tbl_Fact[[#This Row],[GoodMadeBiscuits]])</f>
        <v>88541</v>
      </c>
      <c r="M4985" s="5">
        <f>IF(tbl_Fact[[#This Row],[Operating_Hours]]&gt;0,tbl_Fact[[#This Row],[Operating_Hours]]*51840,0)</f>
        <v>0</v>
      </c>
    </row>
    <row r="4986" spans="1:13" hidden="1" x14ac:dyDescent="0.2">
      <c r="A4986" t="s">
        <v>14</v>
      </c>
      <c r="B4986" s="1">
        <v>44405.660405092596</v>
      </c>
      <c r="C4986" s="1">
        <v>44405.661458333336</v>
      </c>
      <c r="D4986">
        <v>1.5203332901001001</v>
      </c>
      <c r="E4986">
        <v>0</v>
      </c>
      <c r="F4986">
        <v>206</v>
      </c>
      <c r="G4986" t="s">
        <v>43</v>
      </c>
      <c r="H4986" t="s">
        <v>35</v>
      </c>
      <c r="I4986">
        <f>tbl_Fact[[#This Row],[Duration]] / 60</f>
        <v>2.5338888168335003E-2</v>
      </c>
      <c r="J4986">
        <f>IF(OR(G4986="Run Time", G4986="CC (Changeover Cleaning)"), I4986, 0)</f>
        <v>2.5338888168335003E-2</v>
      </c>
      <c r="K4986">
        <f>IF(G4986&lt;&gt;"PM (Maintenance)", I4986, 0)</f>
        <v>2.5338888168335003E-2</v>
      </c>
      <c r="L4986" s="5">
        <f>MAX(tbl_Fact[[#This Row],[TotalBiscuitsMade]],tbl_Fact[[#This Row],[GoodMadeBiscuits]])</f>
        <v>206</v>
      </c>
      <c r="M4986" s="5">
        <f>IF(tbl_Fact[[#This Row],[Operating_Hours]]&gt;0,tbl_Fact[[#This Row],[Operating_Hours]]*51840,0)</f>
        <v>1313.5679626464864</v>
      </c>
    </row>
    <row r="4987" spans="1:13" hidden="1" x14ac:dyDescent="0.2">
      <c r="A4987" t="s">
        <v>12</v>
      </c>
      <c r="B4987" s="1">
        <v>44405.660405092596</v>
      </c>
      <c r="C4987" s="1">
        <v>44405.661539351851</v>
      </c>
      <c r="D4987">
        <v>1.6349500417709399</v>
      </c>
      <c r="E4987">
        <v>88631</v>
      </c>
      <c r="F4987">
        <v>480</v>
      </c>
      <c r="G4987" t="s">
        <v>43</v>
      </c>
      <c r="H4987" t="s">
        <v>35</v>
      </c>
      <c r="I4987">
        <f>tbl_Fact[[#This Row],[Duration]] / 60</f>
        <v>2.7249167362848999E-2</v>
      </c>
      <c r="J4987">
        <f>IF(OR(G4987="Run Time", G4987="CC (Changeover Cleaning)"), I4987, 0)</f>
        <v>2.7249167362848999E-2</v>
      </c>
      <c r="K4987">
        <f>IF(G4987&lt;&gt;"PM (Maintenance)", I4987, 0)</f>
        <v>2.7249167362848999E-2</v>
      </c>
      <c r="L4987" s="5">
        <f>MAX(tbl_Fact[[#This Row],[TotalBiscuitsMade]],tbl_Fact[[#This Row],[GoodMadeBiscuits]])</f>
        <v>88631</v>
      </c>
      <c r="M4987" s="5">
        <f>IF(tbl_Fact[[#This Row],[Operating_Hours]]&gt;0,tbl_Fact[[#This Row],[Operating_Hours]]*51840,0)</f>
        <v>1412.596836090092</v>
      </c>
    </row>
    <row r="4988" spans="1:13" hidden="1" x14ac:dyDescent="0.2">
      <c r="A4988" t="s">
        <v>14</v>
      </c>
      <c r="B4988" s="1">
        <v>44405.661458333336</v>
      </c>
      <c r="C4988" s="1">
        <v>44405.661747685182</v>
      </c>
      <c r="D4988">
        <v>0.40111660957336398</v>
      </c>
      <c r="E4988">
        <v>0</v>
      </c>
      <c r="F4988">
        <v>183</v>
      </c>
      <c r="G4988" t="s">
        <v>44</v>
      </c>
      <c r="H4988" t="s">
        <v>35</v>
      </c>
      <c r="I4988">
        <f>tbl_Fact[[#This Row],[Duration]] / 60</f>
        <v>6.685276826222733E-3</v>
      </c>
      <c r="J4988">
        <f>IF(OR(G4988="Run Time", G4988="CC (Changeover Cleaning)"), I4988, 0)</f>
        <v>0</v>
      </c>
      <c r="K4988">
        <f>IF(G4988&lt;&gt;"PM (Maintenance)", I4988, 0)</f>
        <v>6.685276826222733E-3</v>
      </c>
      <c r="L4988" s="5">
        <f>MAX(tbl_Fact[[#This Row],[TotalBiscuitsMade]],tbl_Fact[[#This Row],[GoodMadeBiscuits]])</f>
        <v>183</v>
      </c>
      <c r="M4988" s="5">
        <f>IF(tbl_Fact[[#This Row],[Operating_Hours]]&gt;0,tbl_Fact[[#This Row],[Operating_Hours]]*51840,0)</f>
        <v>0</v>
      </c>
    </row>
    <row r="4989" spans="1:13" hidden="1" x14ac:dyDescent="0.2">
      <c r="A4989" t="s">
        <v>12</v>
      </c>
      <c r="B4989" s="1">
        <v>44405.661539351851</v>
      </c>
      <c r="C4989" s="1">
        <v>44405.661747685182</v>
      </c>
      <c r="D4989">
        <v>0.28650000691413902</v>
      </c>
      <c r="E4989">
        <v>88980</v>
      </c>
      <c r="F4989">
        <v>151</v>
      </c>
      <c r="G4989" t="s">
        <v>44</v>
      </c>
      <c r="H4989" t="s">
        <v>35</v>
      </c>
      <c r="I4989">
        <f>tbl_Fact[[#This Row],[Duration]] / 60</f>
        <v>4.7750001152356506E-3</v>
      </c>
      <c r="J4989">
        <f>IF(OR(G4989="Run Time", G4989="CC (Changeover Cleaning)"), I4989, 0)</f>
        <v>0</v>
      </c>
      <c r="K4989">
        <f>IF(G4989&lt;&gt;"PM (Maintenance)", I4989, 0)</f>
        <v>4.7750001152356506E-3</v>
      </c>
      <c r="L4989" s="5">
        <f>MAX(tbl_Fact[[#This Row],[TotalBiscuitsMade]],tbl_Fact[[#This Row],[GoodMadeBiscuits]])</f>
        <v>88980</v>
      </c>
      <c r="M4989" s="5">
        <f>IF(tbl_Fact[[#This Row],[Operating_Hours]]&gt;0,tbl_Fact[[#This Row],[Operating_Hours]]*51840,0)</f>
        <v>0</v>
      </c>
    </row>
    <row r="4990" spans="1:13" hidden="1" x14ac:dyDescent="0.2">
      <c r="A4990" t="s">
        <v>14</v>
      </c>
      <c r="B4990" s="1">
        <v>44405.661747685182</v>
      </c>
      <c r="C4990" s="1">
        <v>44405.663298611114</v>
      </c>
      <c r="D4990">
        <v>2.2387166023254399</v>
      </c>
      <c r="E4990">
        <v>0</v>
      </c>
      <c r="F4990">
        <v>138</v>
      </c>
      <c r="G4990" t="s">
        <v>43</v>
      </c>
      <c r="H4990" t="s">
        <v>35</v>
      </c>
      <c r="I4990">
        <f>tbl_Fact[[#This Row],[Duration]] / 60</f>
        <v>3.7311943372090664E-2</v>
      </c>
      <c r="J4990">
        <f>IF(OR(G4990="Run Time", G4990="CC (Changeover Cleaning)"), I4990, 0)</f>
        <v>3.7311943372090664E-2</v>
      </c>
      <c r="K4990">
        <f>IF(G4990&lt;&gt;"PM (Maintenance)", I4990, 0)</f>
        <v>3.7311943372090664E-2</v>
      </c>
      <c r="L4990" s="5">
        <f>MAX(tbl_Fact[[#This Row],[TotalBiscuitsMade]],tbl_Fact[[#This Row],[GoodMadeBiscuits]])</f>
        <v>138</v>
      </c>
      <c r="M4990" s="5">
        <f>IF(tbl_Fact[[#This Row],[Operating_Hours]]&gt;0,tbl_Fact[[#This Row],[Operating_Hours]]*51840,0)</f>
        <v>1934.2511444091799</v>
      </c>
    </row>
    <row r="4991" spans="1:13" hidden="1" x14ac:dyDescent="0.2">
      <c r="A4991" t="s">
        <v>12</v>
      </c>
      <c r="B4991" s="1">
        <v>44405.661747685182</v>
      </c>
      <c r="C4991" s="1">
        <v>44405.663715277777</v>
      </c>
      <c r="D4991">
        <v>2.83438324928284</v>
      </c>
      <c r="E4991">
        <v>88771</v>
      </c>
      <c r="F4991">
        <v>425</v>
      </c>
      <c r="G4991" t="s">
        <v>43</v>
      </c>
      <c r="H4991" t="s">
        <v>35</v>
      </c>
      <c r="I4991">
        <f>tbl_Fact[[#This Row],[Duration]] / 60</f>
        <v>4.7239720821380664E-2</v>
      </c>
      <c r="J4991">
        <f>IF(OR(G4991="Run Time", G4991="CC (Changeover Cleaning)"), I4991, 0)</f>
        <v>4.7239720821380664E-2</v>
      </c>
      <c r="K4991">
        <f>IF(G4991&lt;&gt;"PM (Maintenance)", I4991, 0)</f>
        <v>4.7239720821380664E-2</v>
      </c>
      <c r="L4991" s="5">
        <f>MAX(tbl_Fact[[#This Row],[TotalBiscuitsMade]],tbl_Fact[[#This Row],[GoodMadeBiscuits]])</f>
        <v>88771</v>
      </c>
      <c r="M4991" s="5">
        <f>IF(tbl_Fact[[#This Row],[Operating_Hours]]&gt;0,tbl_Fact[[#This Row],[Operating_Hours]]*51840,0)</f>
        <v>2448.9071273803738</v>
      </c>
    </row>
    <row r="4992" spans="1:13" hidden="1" x14ac:dyDescent="0.2">
      <c r="A4992" t="s">
        <v>14</v>
      </c>
      <c r="B4992" s="1">
        <v>44405.663298611114</v>
      </c>
      <c r="C4992" s="1">
        <v>44405.668032407404</v>
      </c>
      <c r="D4992">
        <v>6.8160667419433603</v>
      </c>
      <c r="E4992">
        <v>0</v>
      </c>
      <c r="F4992">
        <v>267</v>
      </c>
      <c r="G4992" t="s">
        <v>44</v>
      </c>
      <c r="H4992" t="s">
        <v>35</v>
      </c>
      <c r="I4992">
        <f>tbl_Fact[[#This Row],[Duration]] / 60</f>
        <v>0.11360111236572266</v>
      </c>
      <c r="J4992">
        <f>IF(OR(G4992="Run Time", G4992="CC (Changeover Cleaning)"), I4992, 0)</f>
        <v>0</v>
      </c>
      <c r="K4992">
        <f>IF(G4992&lt;&gt;"PM (Maintenance)", I4992, 0)</f>
        <v>0.11360111236572266</v>
      </c>
      <c r="L4992" s="5">
        <f>MAX(tbl_Fact[[#This Row],[TotalBiscuitsMade]],tbl_Fact[[#This Row],[GoodMadeBiscuits]])</f>
        <v>267</v>
      </c>
      <c r="M4992" s="5">
        <f>IF(tbl_Fact[[#This Row],[Operating_Hours]]&gt;0,tbl_Fact[[#This Row],[Operating_Hours]]*51840,0)</f>
        <v>0</v>
      </c>
    </row>
    <row r="4993" spans="1:13" hidden="1" x14ac:dyDescent="0.2">
      <c r="A4993" t="s">
        <v>12</v>
      </c>
      <c r="B4993" s="1">
        <v>44405.663715277777</v>
      </c>
      <c r="C4993" s="1">
        <v>44405.668032407404</v>
      </c>
      <c r="D4993">
        <v>6.2203998565673801</v>
      </c>
      <c r="E4993">
        <v>94482</v>
      </c>
      <c r="F4993">
        <v>499</v>
      </c>
      <c r="G4993" t="s">
        <v>44</v>
      </c>
      <c r="H4993" t="s">
        <v>35</v>
      </c>
      <c r="I4993">
        <f>tbl_Fact[[#This Row],[Duration]] / 60</f>
        <v>0.10367333094278967</v>
      </c>
      <c r="J4993">
        <f>IF(OR(G4993="Run Time", G4993="CC (Changeover Cleaning)"), I4993, 0)</f>
        <v>0</v>
      </c>
      <c r="K4993">
        <f>IF(G4993&lt;&gt;"PM (Maintenance)", I4993, 0)</f>
        <v>0.10367333094278967</v>
      </c>
      <c r="L4993" s="5">
        <f>MAX(tbl_Fact[[#This Row],[TotalBiscuitsMade]],tbl_Fact[[#This Row],[GoodMadeBiscuits]])</f>
        <v>94482</v>
      </c>
      <c r="M4993" s="5">
        <f>IF(tbl_Fact[[#This Row],[Operating_Hours]]&gt;0,tbl_Fact[[#This Row],[Operating_Hours]]*51840,0)</f>
        <v>0</v>
      </c>
    </row>
    <row r="4994" spans="1:13" hidden="1" x14ac:dyDescent="0.2">
      <c r="A4994" t="s">
        <v>14</v>
      </c>
      <c r="B4994" s="1">
        <v>44405.668032407404</v>
      </c>
      <c r="C4994" s="1">
        <v>44405.668657407405</v>
      </c>
      <c r="D4994">
        <v>0.91060000658035301</v>
      </c>
      <c r="E4994">
        <v>0</v>
      </c>
      <c r="F4994">
        <v>216</v>
      </c>
      <c r="G4994" t="s">
        <v>43</v>
      </c>
      <c r="H4994" t="s">
        <v>35</v>
      </c>
      <c r="I4994">
        <f>tbl_Fact[[#This Row],[Duration]] / 60</f>
        <v>1.5176666776339217E-2</v>
      </c>
      <c r="J4994">
        <f>IF(OR(G4994="Run Time", G4994="CC (Changeover Cleaning)"), I4994, 0)</f>
        <v>1.5176666776339217E-2</v>
      </c>
      <c r="K4994">
        <f>IF(G4994&lt;&gt;"PM (Maintenance)", I4994, 0)</f>
        <v>1.5176666776339217E-2</v>
      </c>
      <c r="L4994" s="5">
        <f>MAX(tbl_Fact[[#This Row],[TotalBiscuitsMade]],tbl_Fact[[#This Row],[GoodMadeBiscuits]])</f>
        <v>216</v>
      </c>
      <c r="M4994" s="5">
        <f>IF(tbl_Fact[[#This Row],[Operating_Hours]]&gt;0,tbl_Fact[[#This Row],[Operating_Hours]]*51840,0)</f>
        <v>786.75840568542503</v>
      </c>
    </row>
    <row r="4995" spans="1:13" hidden="1" x14ac:dyDescent="0.2">
      <c r="A4995" t="s">
        <v>12</v>
      </c>
      <c r="B4995" s="1">
        <v>44405.668032407404</v>
      </c>
      <c r="C4995" s="1">
        <v>44405.668854166666</v>
      </c>
      <c r="D4995">
        <v>1.1804332733154299</v>
      </c>
      <c r="E4995">
        <v>94313</v>
      </c>
      <c r="F4995">
        <v>41</v>
      </c>
      <c r="G4995" t="s">
        <v>43</v>
      </c>
      <c r="H4995" t="s">
        <v>35</v>
      </c>
      <c r="I4995">
        <f>tbl_Fact[[#This Row],[Duration]] / 60</f>
        <v>1.9673887888590497E-2</v>
      </c>
      <c r="J4995">
        <f>IF(OR(G4995="Run Time", G4995="CC (Changeover Cleaning)"), I4995, 0)</f>
        <v>1.9673887888590497E-2</v>
      </c>
      <c r="K4995">
        <f>IF(G4995&lt;&gt;"PM (Maintenance)", I4995, 0)</f>
        <v>1.9673887888590497E-2</v>
      </c>
      <c r="L4995" s="5">
        <f>MAX(tbl_Fact[[#This Row],[TotalBiscuitsMade]],tbl_Fact[[#This Row],[GoodMadeBiscuits]])</f>
        <v>94313</v>
      </c>
      <c r="M4995" s="5">
        <f>IF(tbl_Fact[[#This Row],[Operating_Hours]]&gt;0,tbl_Fact[[#This Row],[Operating_Hours]]*51840,0)</f>
        <v>1019.8943481445314</v>
      </c>
    </row>
    <row r="4996" spans="1:13" hidden="1" x14ac:dyDescent="0.2">
      <c r="A4996" t="s">
        <v>14</v>
      </c>
      <c r="B4996" s="1">
        <v>44405.668657407405</v>
      </c>
      <c r="C4996" s="1">
        <v>44405.674039351848</v>
      </c>
      <c r="D4996">
        <v>7.7404499053955096</v>
      </c>
      <c r="E4996">
        <v>0</v>
      </c>
      <c r="F4996">
        <v>190</v>
      </c>
      <c r="G4996" t="s">
        <v>44</v>
      </c>
      <c r="H4996" t="s">
        <v>35</v>
      </c>
      <c r="I4996">
        <f>tbl_Fact[[#This Row],[Duration]] / 60</f>
        <v>0.12900749842325848</v>
      </c>
      <c r="J4996">
        <f>IF(OR(G4996="Run Time", G4996="CC (Changeover Cleaning)"), I4996, 0)</f>
        <v>0</v>
      </c>
      <c r="K4996">
        <f>IF(G4996&lt;&gt;"PM (Maintenance)", I4996, 0)</f>
        <v>0.12900749842325848</v>
      </c>
      <c r="L4996" s="5">
        <f>MAX(tbl_Fact[[#This Row],[TotalBiscuitsMade]],tbl_Fact[[#This Row],[GoodMadeBiscuits]])</f>
        <v>190</v>
      </c>
      <c r="M4996" s="5">
        <f>IF(tbl_Fact[[#This Row],[Operating_Hours]]&gt;0,tbl_Fact[[#This Row],[Operating_Hours]]*51840,0)</f>
        <v>0</v>
      </c>
    </row>
    <row r="4997" spans="1:13" hidden="1" x14ac:dyDescent="0.2">
      <c r="A4997" t="s">
        <v>12</v>
      </c>
      <c r="B4997" s="1">
        <v>44405.668854166666</v>
      </c>
      <c r="C4997" s="1">
        <v>44405.670057870368</v>
      </c>
      <c r="D4997">
        <v>1.74511659145355</v>
      </c>
      <c r="E4997">
        <v>95982</v>
      </c>
      <c r="F4997">
        <v>141</v>
      </c>
      <c r="G4997" t="s">
        <v>44</v>
      </c>
      <c r="H4997" t="s">
        <v>35</v>
      </c>
      <c r="I4997">
        <f>tbl_Fact[[#This Row],[Duration]] / 60</f>
        <v>2.9085276524225833E-2</v>
      </c>
      <c r="J4997">
        <f>IF(OR(G4997="Run Time", G4997="CC (Changeover Cleaning)"), I4997, 0)</f>
        <v>0</v>
      </c>
      <c r="K4997">
        <f>IF(G4997&lt;&gt;"PM (Maintenance)", I4997, 0)</f>
        <v>2.9085276524225833E-2</v>
      </c>
      <c r="L4997" s="5">
        <f>MAX(tbl_Fact[[#This Row],[TotalBiscuitsMade]],tbl_Fact[[#This Row],[GoodMadeBiscuits]])</f>
        <v>95982</v>
      </c>
      <c r="M4997" s="5">
        <f>IF(tbl_Fact[[#This Row],[Operating_Hours]]&gt;0,tbl_Fact[[#This Row],[Operating_Hours]]*51840,0)</f>
        <v>0</v>
      </c>
    </row>
    <row r="4998" spans="1:13" hidden="1" x14ac:dyDescent="0.2">
      <c r="A4998" t="s">
        <v>12</v>
      </c>
      <c r="B4998" s="1">
        <v>44405.670057870368</v>
      </c>
      <c r="C4998" s="1">
        <v>44405.670787037037</v>
      </c>
      <c r="D4998">
        <v>1.03949999809265</v>
      </c>
      <c r="E4998">
        <v>95592</v>
      </c>
      <c r="F4998">
        <v>267</v>
      </c>
      <c r="G4998" t="s">
        <v>43</v>
      </c>
      <c r="H4998" t="s">
        <v>35</v>
      </c>
      <c r="I4998">
        <f>tbl_Fact[[#This Row],[Duration]] / 60</f>
        <v>1.7324999968210835E-2</v>
      </c>
      <c r="J4998">
        <f>IF(OR(G4998="Run Time", G4998="CC (Changeover Cleaning)"), I4998, 0)</f>
        <v>1.7324999968210835E-2</v>
      </c>
      <c r="K4998">
        <f>IF(G4998&lt;&gt;"PM (Maintenance)", I4998, 0)</f>
        <v>1.7324999968210835E-2</v>
      </c>
      <c r="L4998" s="5">
        <f>MAX(tbl_Fact[[#This Row],[TotalBiscuitsMade]],tbl_Fact[[#This Row],[GoodMadeBiscuits]])</f>
        <v>95592</v>
      </c>
      <c r="M4998" s="5">
        <f>IF(tbl_Fact[[#This Row],[Operating_Hours]]&gt;0,tbl_Fact[[#This Row],[Operating_Hours]]*51840,0)</f>
        <v>898.12799835204964</v>
      </c>
    </row>
    <row r="4999" spans="1:13" hidden="1" x14ac:dyDescent="0.2">
      <c r="A4999" t="s">
        <v>12</v>
      </c>
      <c r="B4999" s="1">
        <v>44405.670787037037</v>
      </c>
      <c r="C4999" s="1">
        <v>44405.671527777777</v>
      </c>
      <c r="D4999">
        <v>1.0749499797821001</v>
      </c>
      <c r="E4999">
        <v>96753</v>
      </c>
      <c r="F4999">
        <v>37</v>
      </c>
      <c r="G4999" t="s">
        <v>44</v>
      </c>
      <c r="H4999" t="s">
        <v>35</v>
      </c>
      <c r="I4999">
        <f>tbl_Fact[[#This Row],[Duration]] / 60</f>
        <v>1.7915832996368335E-2</v>
      </c>
      <c r="J4999">
        <f>IF(OR(G4999="Run Time", G4999="CC (Changeover Cleaning)"), I4999, 0)</f>
        <v>0</v>
      </c>
      <c r="K4999">
        <f>IF(G4999&lt;&gt;"PM (Maintenance)", I4999, 0)</f>
        <v>1.7915832996368335E-2</v>
      </c>
      <c r="L4999" s="5">
        <f>MAX(tbl_Fact[[#This Row],[TotalBiscuitsMade]],tbl_Fact[[#This Row],[GoodMadeBiscuits]])</f>
        <v>96753</v>
      </c>
      <c r="M4999" s="5">
        <f>IF(tbl_Fact[[#This Row],[Operating_Hours]]&gt;0,tbl_Fact[[#This Row],[Operating_Hours]]*51840,0)</f>
        <v>0</v>
      </c>
    </row>
    <row r="5000" spans="1:13" hidden="1" x14ac:dyDescent="0.2">
      <c r="A5000" t="s">
        <v>12</v>
      </c>
      <c r="B5000" s="1">
        <v>44405.671527777777</v>
      </c>
      <c r="C5000" s="1">
        <v>44405.672025462962</v>
      </c>
      <c r="D5000">
        <v>0.71055001020431496</v>
      </c>
      <c r="E5000">
        <v>96925</v>
      </c>
      <c r="F5000">
        <v>379</v>
      </c>
      <c r="G5000" t="s">
        <v>43</v>
      </c>
      <c r="H5000" t="s">
        <v>35</v>
      </c>
      <c r="I5000">
        <f>tbl_Fact[[#This Row],[Duration]] / 60</f>
        <v>1.1842500170071915E-2</v>
      </c>
      <c r="J5000">
        <f>IF(OR(G5000="Run Time", G5000="CC (Changeover Cleaning)"), I5000, 0)</f>
        <v>1.1842500170071915E-2</v>
      </c>
      <c r="K5000">
        <f>IF(G5000&lt;&gt;"PM (Maintenance)", I5000, 0)</f>
        <v>1.1842500170071915E-2</v>
      </c>
      <c r="L5000" s="5">
        <f>MAX(tbl_Fact[[#This Row],[TotalBiscuitsMade]],tbl_Fact[[#This Row],[GoodMadeBiscuits]])</f>
        <v>96925</v>
      </c>
      <c r="M5000" s="5">
        <f>IF(tbl_Fact[[#This Row],[Operating_Hours]]&gt;0,tbl_Fact[[#This Row],[Operating_Hours]]*51840,0)</f>
        <v>613.91520881652809</v>
      </c>
    </row>
    <row r="5001" spans="1:13" hidden="1" x14ac:dyDescent="0.2">
      <c r="A5001" t="s">
        <v>12</v>
      </c>
      <c r="B5001" s="1">
        <v>44405.672025462962</v>
      </c>
      <c r="C5001" s="1">
        <v>44405.674039351848</v>
      </c>
      <c r="D5001">
        <v>2.9005000591278098</v>
      </c>
      <c r="E5001">
        <v>99263</v>
      </c>
      <c r="F5001">
        <v>432</v>
      </c>
      <c r="G5001" t="s">
        <v>44</v>
      </c>
      <c r="H5001" t="s">
        <v>35</v>
      </c>
      <c r="I5001">
        <f>tbl_Fact[[#This Row],[Duration]] / 60</f>
        <v>4.8341667652130167E-2</v>
      </c>
      <c r="J5001">
        <f>IF(OR(G5001="Run Time", G5001="CC (Changeover Cleaning)"), I5001, 0)</f>
        <v>0</v>
      </c>
      <c r="K5001">
        <f>IF(G5001&lt;&gt;"PM (Maintenance)", I5001, 0)</f>
        <v>4.8341667652130167E-2</v>
      </c>
      <c r="L5001" s="5">
        <f>MAX(tbl_Fact[[#This Row],[TotalBiscuitsMade]],tbl_Fact[[#This Row],[GoodMadeBiscuits]])</f>
        <v>99263</v>
      </c>
      <c r="M5001" s="5">
        <f>IF(tbl_Fact[[#This Row],[Operating_Hours]]&gt;0,tbl_Fact[[#This Row],[Operating_Hours]]*51840,0)</f>
        <v>0</v>
      </c>
    </row>
    <row r="5002" spans="1:13" hidden="1" x14ac:dyDescent="0.2">
      <c r="A5002" t="s">
        <v>14</v>
      </c>
      <c r="B5002" s="1">
        <v>44405.674039351848</v>
      </c>
      <c r="C5002" s="1">
        <v>44405.674456018518</v>
      </c>
      <c r="D5002">
        <v>0.60455000400543202</v>
      </c>
      <c r="E5002">
        <v>0</v>
      </c>
      <c r="F5002">
        <v>294</v>
      </c>
      <c r="G5002" t="s">
        <v>43</v>
      </c>
      <c r="H5002" t="s">
        <v>35</v>
      </c>
      <c r="I5002">
        <f>tbl_Fact[[#This Row],[Duration]] / 60</f>
        <v>1.0075833400090533E-2</v>
      </c>
      <c r="J5002">
        <f>IF(OR(G5002="Run Time", G5002="CC (Changeover Cleaning)"), I5002, 0)</f>
        <v>1.0075833400090533E-2</v>
      </c>
      <c r="K5002">
        <f>IF(G5002&lt;&gt;"PM (Maintenance)", I5002, 0)</f>
        <v>1.0075833400090533E-2</v>
      </c>
      <c r="L5002" s="5">
        <f>MAX(tbl_Fact[[#This Row],[TotalBiscuitsMade]],tbl_Fact[[#This Row],[GoodMadeBiscuits]])</f>
        <v>294</v>
      </c>
      <c r="M5002" s="5">
        <f>IF(tbl_Fact[[#This Row],[Operating_Hours]]&gt;0,tbl_Fact[[#This Row],[Operating_Hours]]*51840,0)</f>
        <v>522.33120346069325</v>
      </c>
    </row>
    <row r="5003" spans="1:13" hidden="1" x14ac:dyDescent="0.2">
      <c r="A5003" t="s">
        <v>12</v>
      </c>
      <c r="B5003" s="1">
        <v>44405.674039351848</v>
      </c>
      <c r="C5003" s="1">
        <v>44405.674537037034</v>
      </c>
      <c r="D5003">
        <v>0.72044998407363903</v>
      </c>
      <c r="E5003">
        <v>99142</v>
      </c>
      <c r="F5003">
        <v>92</v>
      </c>
      <c r="G5003" t="s">
        <v>43</v>
      </c>
      <c r="H5003" t="s">
        <v>35</v>
      </c>
      <c r="I5003">
        <f>tbl_Fact[[#This Row],[Duration]] / 60</f>
        <v>1.200749973456065E-2</v>
      </c>
      <c r="J5003">
        <f>IF(OR(G5003="Run Time", G5003="CC (Changeover Cleaning)"), I5003, 0)</f>
        <v>1.200749973456065E-2</v>
      </c>
      <c r="K5003">
        <f>IF(G5003&lt;&gt;"PM (Maintenance)", I5003, 0)</f>
        <v>1.200749973456065E-2</v>
      </c>
      <c r="L5003" s="5">
        <f>MAX(tbl_Fact[[#This Row],[TotalBiscuitsMade]],tbl_Fact[[#This Row],[GoodMadeBiscuits]])</f>
        <v>99142</v>
      </c>
      <c r="M5003" s="5">
        <f>IF(tbl_Fact[[#This Row],[Operating_Hours]]&gt;0,tbl_Fact[[#This Row],[Operating_Hours]]*51840,0)</f>
        <v>622.46878623962414</v>
      </c>
    </row>
    <row r="5004" spans="1:13" hidden="1" x14ac:dyDescent="0.2">
      <c r="A5004" t="s">
        <v>14</v>
      </c>
      <c r="B5004" s="1">
        <v>44405.674456018518</v>
      </c>
      <c r="C5004" s="1">
        <v>44405.676863425928</v>
      </c>
      <c r="D5004">
        <v>3.4706666469574001</v>
      </c>
      <c r="E5004">
        <v>0</v>
      </c>
      <c r="F5004">
        <v>268</v>
      </c>
      <c r="G5004" t="s">
        <v>44</v>
      </c>
      <c r="H5004" t="s">
        <v>35</v>
      </c>
      <c r="I5004">
        <f>tbl_Fact[[#This Row],[Duration]] / 60</f>
        <v>5.784444411595667E-2</v>
      </c>
      <c r="J5004">
        <f>IF(OR(G5004="Run Time", G5004="CC (Changeover Cleaning)"), I5004, 0)</f>
        <v>0</v>
      </c>
      <c r="K5004">
        <f>IF(G5004&lt;&gt;"PM (Maintenance)", I5004, 0)</f>
        <v>5.784444411595667E-2</v>
      </c>
      <c r="L5004" s="5">
        <f>MAX(tbl_Fact[[#This Row],[TotalBiscuitsMade]],tbl_Fact[[#This Row],[GoodMadeBiscuits]])</f>
        <v>268</v>
      </c>
      <c r="M5004" s="5">
        <f>IF(tbl_Fact[[#This Row],[Operating_Hours]]&gt;0,tbl_Fact[[#This Row],[Operating_Hours]]*51840,0)</f>
        <v>0</v>
      </c>
    </row>
    <row r="5005" spans="1:13" hidden="1" x14ac:dyDescent="0.2">
      <c r="A5005" t="s">
        <v>12</v>
      </c>
      <c r="B5005" s="1">
        <v>44405.674537037034</v>
      </c>
      <c r="C5005" s="1">
        <v>44405.676863425928</v>
      </c>
      <c r="D5005">
        <v>3.3547666072845499</v>
      </c>
      <c r="E5005">
        <v>101979</v>
      </c>
      <c r="F5005">
        <v>323</v>
      </c>
      <c r="G5005" t="s">
        <v>44</v>
      </c>
      <c r="H5005" t="s">
        <v>35</v>
      </c>
      <c r="I5005">
        <f>tbl_Fact[[#This Row],[Duration]] / 60</f>
        <v>5.5912776788075831E-2</v>
      </c>
      <c r="J5005">
        <f>IF(OR(G5005="Run Time", G5005="CC (Changeover Cleaning)"), I5005, 0)</f>
        <v>0</v>
      </c>
      <c r="K5005">
        <f>IF(G5005&lt;&gt;"PM (Maintenance)", I5005, 0)</f>
        <v>5.5912776788075831E-2</v>
      </c>
      <c r="L5005" s="5">
        <f>MAX(tbl_Fact[[#This Row],[TotalBiscuitsMade]],tbl_Fact[[#This Row],[GoodMadeBiscuits]])</f>
        <v>101979</v>
      </c>
      <c r="M5005" s="5">
        <f>IF(tbl_Fact[[#This Row],[Operating_Hours]]&gt;0,tbl_Fact[[#This Row],[Operating_Hours]]*51840,0)</f>
        <v>0</v>
      </c>
    </row>
    <row r="5006" spans="1:13" hidden="1" x14ac:dyDescent="0.2">
      <c r="A5006" t="s">
        <v>12</v>
      </c>
      <c r="B5006" s="1">
        <v>44405.676863425928</v>
      </c>
      <c r="C5006" s="1">
        <v>44405.677384259259</v>
      </c>
      <c r="D5006">
        <v>0.74000000953674305</v>
      </c>
      <c r="E5006">
        <v>101989</v>
      </c>
      <c r="F5006">
        <v>419</v>
      </c>
      <c r="G5006" t="s">
        <v>43</v>
      </c>
      <c r="H5006" t="s">
        <v>35</v>
      </c>
      <c r="I5006">
        <f>tbl_Fact[[#This Row],[Duration]] / 60</f>
        <v>1.2333333492279051E-2</v>
      </c>
      <c r="J5006">
        <f>IF(OR(G5006="Run Time", G5006="CC (Changeover Cleaning)"), I5006, 0)</f>
        <v>1.2333333492279051E-2</v>
      </c>
      <c r="K5006">
        <f>IF(G5006&lt;&gt;"PM (Maintenance)", I5006, 0)</f>
        <v>1.2333333492279051E-2</v>
      </c>
      <c r="L5006" s="5">
        <f>MAX(tbl_Fact[[#This Row],[TotalBiscuitsMade]],tbl_Fact[[#This Row],[GoodMadeBiscuits]])</f>
        <v>101989</v>
      </c>
      <c r="M5006" s="5">
        <f>IF(tbl_Fact[[#This Row],[Operating_Hours]]&gt;0,tbl_Fact[[#This Row],[Operating_Hours]]*51840,0)</f>
        <v>639.36000823974598</v>
      </c>
    </row>
    <row r="5007" spans="1:13" hidden="1" x14ac:dyDescent="0.2">
      <c r="A5007" t="s">
        <v>14</v>
      </c>
      <c r="B5007" s="1">
        <v>44405.676863425928</v>
      </c>
      <c r="C5007" s="1">
        <v>44405.677303240744</v>
      </c>
      <c r="D5007">
        <v>0.62461662292480502</v>
      </c>
      <c r="E5007">
        <v>0</v>
      </c>
      <c r="F5007">
        <v>446</v>
      </c>
      <c r="G5007" t="s">
        <v>43</v>
      </c>
      <c r="H5007" t="s">
        <v>35</v>
      </c>
      <c r="I5007">
        <f>tbl_Fact[[#This Row],[Duration]] / 60</f>
        <v>1.041027704874675E-2</v>
      </c>
      <c r="J5007">
        <f>IF(OR(G5007="Run Time", G5007="CC (Changeover Cleaning)"), I5007, 0)</f>
        <v>1.041027704874675E-2</v>
      </c>
      <c r="K5007">
        <f>IF(G5007&lt;&gt;"PM (Maintenance)", I5007, 0)</f>
        <v>1.041027704874675E-2</v>
      </c>
      <c r="L5007" s="5">
        <f>MAX(tbl_Fact[[#This Row],[TotalBiscuitsMade]],tbl_Fact[[#This Row],[GoodMadeBiscuits]])</f>
        <v>446</v>
      </c>
      <c r="M5007" s="5">
        <f>IF(tbl_Fact[[#This Row],[Operating_Hours]]&gt;0,tbl_Fact[[#This Row],[Operating_Hours]]*51840,0)</f>
        <v>539.66876220703159</v>
      </c>
    </row>
    <row r="5008" spans="1:13" hidden="1" x14ac:dyDescent="0.2">
      <c r="A5008" t="s">
        <v>14</v>
      </c>
      <c r="B5008" s="1">
        <v>44405.677303240744</v>
      </c>
      <c r="C5008" s="1">
        <v>44405.692118055558</v>
      </c>
      <c r="D5008">
        <v>21.3327827453613</v>
      </c>
      <c r="E5008">
        <v>0</v>
      </c>
      <c r="F5008">
        <v>117</v>
      </c>
      <c r="G5008" t="s">
        <v>44</v>
      </c>
      <c r="H5008" t="s">
        <v>35</v>
      </c>
      <c r="I5008">
        <f>tbl_Fact[[#This Row],[Duration]] / 60</f>
        <v>0.35554637908935499</v>
      </c>
      <c r="J5008">
        <f>IF(OR(G5008="Run Time", G5008="CC (Changeover Cleaning)"), I5008, 0)</f>
        <v>0</v>
      </c>
      <c r="K5008">
        <f>IF(G5008&lt;&gt;"PM (Maintenance)", I5008, 0)</f>
        <v>0.35554637908935499</v>
      </c>
      <c r="L5008" s="5">
        <f>MAX(tbl_Fact[[#This Row],[TotalBiscuitsMade]],tbl_Fact[[#This Row],[GoodMadeBiscuits]])</f>
        <v>117</v>
      </c>
      <c r="M5008" s="5">
        <f>IF(tbl_Fact[[#This Row],[Operating_Hours]]&gt;0,tbl_Fact[[#This Row],[Operating_Hours]]*51840,0)</f>
        <v>0</v>
      </c>
    </row>
    <row r="5009" spans="1:13" hidden="1" x14ac:dyDescent="0.2">
      <c r="A5009" t="s">
        <v>12</v>
      </c>
      <c r="B5009" s="1">
        <v>44405.677384259259</v>
      </c>
      <c r="C5009" s="1">
        <v>44405.68608796296</v>
      </c>
      <c r="D5009">
        <v>12.5408334732056</v>
      </c>
      <c r="E5009">
        <v>112860</v>
      </c>
      <c r="F5009">
        <v>262</v>
      </c>
      <c r="G5009" t="s">
        <v>44</v>
      </c>
      <c r="H5009" t="s">
        <v>35</v>
      </c>
      <c r="I5009">
        <f>tbl_Fact[[#This Row],[Duration]] / 60</f>
        <v>0.20901389122009334</v>
      </c>
      <c r="J5009">
        <f>IF(OR(G5009="Run Time", G5009="CC (Changeover Cleaning)"), I5009, 0)</f>
        <v>0</v>
      </c>
      <c r="K5009">
        <f>IF(G5009&lt;&gt;"PM (Maintenance)", I5009, 0)</f>
        <v>0.20901389122009334</v>
      </c>
      <c r="L5009" s="5">
        <f>MAX(tbl_Fact[[#This Row],[TotalBiscuitsMade]],tbl_Fact[[#This Row],[GoodMadeBiscuits]])</f>
        <v>112860</v>
      </c>
      <c r="M5009" s="5">
        <f>IF(tbl_Fact[[#This Row],[Operating_Hours]]&gt;0,tbl_Fact[[#This Row],[Operating_Hours]]*51840,0)</f>
        <v>0</v>
      </c>
    </row>
    <row r="5010" spans="1:13" hidden="1" x14ac:dyDescent="0.2">
      <c r="A5010" t="s">
        <v>12</v>
      </c>
      <c r="B5010" s="1">
        <v>44405.68608796296</v>
      </c>
      <c r="C5010" s="1">
        <v>44405.686307870368</v>
      </c>
      <c r="D5010">
        <v>0.31461659073829701</v>
      </c>
      <c r="E5010">
        <v>112738</v>
      </c>
      <c r="F5010">
        <v>390</v>
      </c>
      <c r="G5010" t="s">
        <v>43</v>
      </c>
      <c r="H5010" t="s">
        <v>35</v>
      </c>
      <c r="I5010">
        <f>tbl_Fact[[#This Row],[Duration]] / 60</f>
        <v>5.2436098456382831E-3</v>
      </c>
      <c r="J5010">
        <f>IF(OR(G5010="Run Time", G5010="CC (Changeover Cleaning)"), I5010, 0)</f>
        <v>5.2436098456382831E-3</v>
      </c>
      <c r="K5010">
        <f>IF(G5010&lt;&gt;"PM (Maintenance)", I5010, 0)</f>
        <v>5.2436098456382831E-3</v>
      </c>
      <c r="L5010" s="5">
        <f>MAX(tbl_Fact[[#This Row],[TotalBiscuitsMade]],tbl_Fact[[#This Row],[GoodMadeBiscuits]])</f>
        <v>112738</v>
      </c>
      <c r="M5010" s="5">
        <f>IF(tbl_Fact[[#This Row],[Operating_Hours]]&gt;0,tbl_Fact[[#This Row],[Operating_Hours]]*51840,0)</f>
        <v>271.82873439788858</v>
      </c>
    </row>
    <row r="5011" spans="1:13" hidden="1" x14ac:dyDescent="0.2">
      <c r="A5011" t="s">
        <v>12</v>
      </c>
      <c r="B5011" s="1">
        <v>44405.686307870368</v>
      </c>
      <c r="C5011" s="1">
        <v>44405.692118055558</v>
      </c>
      <c r="D5011">
        <v>8.3619499206543004</v>
      </c>
      <c r="E5011">
        <v>119695</v>
      </c>
      <c r="F5011">
        <v>412</v>
      </c>
      <c r="G5011" t="s">
        <v>44</v>
      </c>
      <c r="H5011" t="s">
        <v>35</v>
      </c>
      <c r="I5011">
        <f>tbl_Fact[[#This Row],[Duration]] / 60</f>
        <v>0.13936583201090499</v>
      </c>
      <c r="J5011">
        <f>IF(OR(G5011="Run Time", G5011="CC (Changeover Cleaning)"), I5011, 0)</f>
        <v>0</v>
      </c>
      <c r="K5011">
        <f>IF(G5011&lt;&gt;"PM (Maintenance)", I5011, 0)</f>
        <v>0.13936583201090499</v>
      </c>
      <c r="L5011" s="5">
        <f>MAX(tbl_Fact[[#This Row],[TotalBiscuitsMade]],tbl_Fact[[#This Row],[GoodMadeBiscuits]])</f>
        <v>119695</v>
      </c>
      <c r="M5011" s="5">
        <f>IF(tbl_Fact[[#This Row],[Operating_Hours]]&gt;0,tbl_Fact[[#This Row],[Operating_Hours]]*51840,0)</f>
        <v>0</v>
      </c>
    </row>
    <row r="5012" spans="1:13" hidden="1" x14ac:dyDescent="0.2">
      <c r="A5012" t="s">
        <v>14</v>
      </c>
      <c r="B5012" s="1">
        <v>44405.692118055558</v>
      </c>
      <c r="C5012" s="1">
        <v>44405.692523148151</v>
      </c>
      <c r="D5012">
        <v>0.59043329954147294</v>
      </c>
      <c r="E5012">
        <v>0</v>
      </c>
      <c r="F5012">
        <v>355</v>
      </c>
      <c r="G5012" t="s">
        <v>43</v>
      </c>
      <c r="H5012" t="s">
        <v>35</v>
      </c>
      <c r="I5012">
        <f>tbl_Fact[[#This Row],[Duration]] / 60</f>
        <v>9.840554992357883E-3</v>
      </c>
      <c r="J5012">
        <f>IF(OR(G5012="Run Time", G5012="CC (Changeover Cleaning)"), I5012, 0)</f>
        <v>9.840554992357883E-3</v>
      </c>
      <c r="K5012">
        <f>IF(G5012&lt;&gt;"PM (Maintenance)", I5012, 0)</f>
        <v>9.840554992357883E-3</v>
      </c>
      <c r="L5012" s="5">
        <f>MAX(tbl_Fact[[#This Row],[TotalBiscuitsMade]],tbl_Fact[[#This Row],[GoodMadeBiscuits]])</f>
        <v>355</v>
      </c>
      <c r="M5012" s="5">
        <f>IF(tbl_Fact[[#This Row],[Operating_Hours]]&gt;0,tbl_Fact[[#This Row],[Operating_Hours]]*51840,0)</f>
        <v>510.13437080383267</v>
      </c>
    </row>
    <row r="5013" spans="1:13" hidden="1" x14ac:dyDescent="0.2">
      <c r="A5013" t="s">
        <v>12</v>
      </c>
      <c r="B5013" s="1">
        <v>44405.692118055558</v>
      </c>
      <c r="C5013" s="1">
        <v>44405.692604166667</v>
      </c>
      <c r="D5013">
        <v>0.70871657133102395</v>
      </c>
      <c r="E5013">
        <v>119640</v>
      </c>
      <c r="F5013">
        <v>186</v>
      </c>
      <c r="G5013" t="s">
        <v>43</v>
      </c>
      <c r="H5013" t="s">
        <v>35</v>
      </c>
      <c r="I5013">
        <f>tbl_Fact[[#This Row],[Duration]] / 60</f>
        <v>1.1811942855517066E-2</v>
      </c>
      <c r="J5013">
        <f>IF(OR(G5013="Run Time", G5013="CC (Changeover Cleaning)"), I5013, 0)</f>
        <v>1.1811942855517066E-2</v>
      </c>
      <c r="K5013">
        <f>IF(G5013&lt;&gt;"PM (Maintenance)", I5013, 0)</f>
        <v>1.1811942855517066E-2</v>
      </c>
      <c r="L5013" s="5">
        <f>MAX(tbl_Fact[[#This Row],[TotalBiscuitsMade]],tbl_Fact[[#This Row],[GoodMadeBiscuits]])</f>
        <v>119640</v>
      </c>
      <c r="M5013" s="5">
        <f>IF(tbl_Fact[[#This Row],[Operating_Hours]]&gt;0,tbl_Fact[[#This Row],[Operating_Hours]]*51840,0)</f>
        <v>612.33111763000466</v>
      </c>
    </row>
    <row r="5014" spans="1:13" hidden="1" x14ac:dyDescent="0.2">
      <c r="A5014" t="s">
        <v>14</v>
      </c>
      <c r="B5014" s="1">
        <v>44405.692523148151</v>
      </c>
      <c r="C5014" s="1">
        <v>44405.695196759261</v>
      </c>
      <c r="D5014">
        <v>3.84450006484985</v>
      </c>
      <c r="E5014">
        <v>0</v>
      </c>
      <c r="F5014">
        <v>159</v>
      </c>
      <c r="G5014" t="s">
        <v>44</v>
      </c>
      <c r="H5014" t="s">
        <v>35</v>
      </c>
      <c r="I5014">
        <f>tbl_Fact[[#This Row],[Duration]] / 60</f>
        <v>6.4075001080830835E-2</v>
      </c>
      <c r="J5014">
        <f>IF(OR(G5014="Run Time", G5014="CC (Changeover Cleaning)"), I5014, 0)</f>
        <v>0</v>
      </c>
      <c r="K5014">
        <f>IF(G5014&lt;&gt;"PM (Maintenance)", I5014, 0)</f>
        <v>6.4075001080830835E-2</v>
      </c>
      <c r="L5014" s="5">
        <f>MAX(tbl_Fact[[#This Row],[TotalBiscuitsMade]],tbl_Fact[[#This Row],[GoodMadeBiscuits]])</f>
        <v>159</v>
      </c>
      <c r="M5014" s="5">
        <f>IF(tbl_Fact[[#This Row],[Operating_Hours]]&gt;0,tbl_Fact[[#This Row],[Operating_Hours]]*51840,0)</f>
        <v>0</v>
      </c>
    </row>
    <row r="5015" spans="1:13" hidden="1" x14ac:dyDescent="0.2">
      <c r="A5015" t="s">
        <v>12</v>
      </c>
      <c r="B5015" s="1">
        <v>44405.692604166667</v>
      </c>
      <c r="C5015" s="1">
        <v>44405.695196759261</v>
      </c>
      <c r="D5015">
        <v>3.7288331985473602</v>
      </c>
      <c r="E5015">
        <v>123020</v>
      </c>
      <c r="F5015">
        <v>92</v>
      </c>
      <c r="G5015" t="s">
        <v>44</v>
      </c>
      <c r="H5015" t="s">
        <v>35</v>
      </c>
      <c r="I5015">
        <f>tbl_Fact[[#This Row],[Duration]] / 60</f>
        <v>6.2147219975789335E-2</v>
      </c>
      <c r="J5015">
        <f>IF(OR(G5015="Run Time", G5015="CC (Changeover Cleaning)"), I5015, 0)</f>
        <v>0</v>
      </c>
      <c r="K5015">
        <f>IF(G5015&lt;&gt;"PM (Maintenance)", I5015, 0)</f>
        <v>6.2147219975789335E-2</v>
      </c>
      <c r="L5015" s="5">
        <f>MAX(tbl_Fact[[#This Row],[TotalBiscuitsMade]],tbl_Fact[[#This Row],[GoodMadeBiscuits]])</f>
        <v>123020</v>
      </c>
      <c r="M5015" s="5">
        <f>IF(tbl_Fact[[#This Row],[Operating_Hours]]&gt;0,tbl_Fact[[#This Row],[Operating_Hours]]*51840,0)</f>
        <v>0</v>
      </c>
    </row>
    <row r="5016" spans="1:13" hidden="1" x14ac:dyDescent="0.2">
      <c r="A5016" t="s">
        <v>14</v>
      </c>
      <c r="B5016" s="1">
        <v>44405.695196759261</v>
      </c>
      <c r="C5016" s="1">
        <v>44405.695844907408</v>
      </c>
      <c r="D5016">
        <v>0.93478327989578203</v>
      </c>
      <c r="E5016">
        <v>0</v>
      </c>
      <c r="F5016">
        <v>18</v>
      </c>
      <c r="G5016" t="s">
        <v>43</v>
      </c>
      <c r="H5016" t="s">
        <v>35</v>
      </c>
      <c r="I5016">
        <f>tbl_Fact[[#This Row],[Duration]] / 60</f>
        <v>1.5579721331596368E-2</v>
      </c>
      <c r="J5016">
        <f>IF(OR(G5016="Run Time", G5016="CC (Changeover Cleaning)"), I5016, 0)</f>
        <v>1.5579721331596368E-2</v>
      </c>
      <c r="K5016">
        <f>IF(G5016&lt;&gt;"PM (Maintenance)", I5016, 0)</f>
        <v>1.5579721331596368E-2</v>
      </c>
      <c r="L5016" s="5">
        <f>MAX(tbl_Fact[[#This Row],[TotalBiscuitsMade]],tbl_Fact[[#This Row],[GoodMadeBiscuits]])</f>
        <v>18</v>
      </c>
      <c r="M5016" s="5">
        <f>IF(tbl_Fact[[#This Row],[Operating_Hours]]&gt;0,tbl_Fact[[#This Row],[Operating_Hours]]*51840,0)</f>
        <v>807.65275382995571</v>
      </c>
    </row>
    <row r="5017" spans="1:13" hidden="1" x14ac:dyDescent="0.2">
      <c r="A5017" t="s">
        <v>12</v>
      </c>
      <c r="B5017" s="1">
        <v>44405.695196759261</v>
      </c>
      <c r="C5017" s="1">
        <v>44405.696064814816</v>
      </c>
      <c r="D5017">
        <v>1.2525500059127801</v>
      </c>
      <c r="E5017">
        <v>123049</v>
      </c>
      <c r="F5017">
        <v>266</v>
      </c>
      <c r="G5017" t="s">
        <v>43</v>
      </c>
      <c r="H5017" t="s">
        <v>35</v>
      </c>
      <c r="I5017">
        <f>tbl_Fact[[#This Row],[Duration]] / 60</f>
        <v>2.0875833431879667E-2</v>
      </c>
      <c r="J5017">
        <f>IF(OR(G5017="Run Time", G5017="CC (Changeover Cleaning)"), I5017, 0)</f>
        <v>2.0875833431879667E-2</v>
      </c>
      <c r="K5017">
        <f>IF(G5017&lt;&gt;"PM (Maintenance)", I5017, 0)</f>
        <v>2.0875833431879667E-2</v>
      </c>
      <c r="L5017" s="5">
        <f>MAX(tbl_Fact[[#This Row],[TotalBiscuitsMade]],tbl_Fact[[#This Row],[GoodMadeBiscuits]])</f>
        <v>123049</v>
      </c>
      <c r="M5017" s="5">
        <f>IF(tbl_Fact[[#This Row],[Operating_Hours]]&gt;0,tbl_Fact[[#This Row],[Operating_Hours]]*51840,0)</f>
        <v>1082.2032051086419</v>
      </c>
    </row>
    <row r="5018" spans="1:13" hidden="1" x14ac:dyDescent="0.2">
      <c r="A5018" t="s">
        <v>14</v>
      </c>
      <c r="B5018" s="1">
        <v>44405.695844907408</v>
      </c>
      <c r="C5018" s="1">
        <v>44405.698541666665</v>
      </c>
      <c r="D5018">
        <v>3.8757166862487802</v>
      </c>
      <c r="E5018">
        <v>0</v>
      </c>
      <c r="F5018">
        <v>57</v>
      </c>
      <c r="G5018" t="s">
        <v>44</v>
      </c>
      <c r="H5018" t="s">
        <v>35</v>
      </c>
      <c r="I5018">
        <f>tbl_Fact[[#This Row],[Duration]] / 60</f>
        <v>6.4595278104146336E-2</v>
      </c>
      <c r="J5018">
        <f>IF(OR(G5018="Run Time", G5018="CC (Changeover Cleaning)"), I5018, 0)</f>
        <v>0</v>
      </c>
      <c r="K5018">
        <f>IF(G5018&lt;&gt;"PM (Maintenance)", I5018, 0)</f>
        <v>6.4595278104146336E-2</v>
      </c>
      <c r="L5018" s="5">
        <f>MAX(tbl_Fact[[#This Row],[TotalBiscuitsMade]],tbl_Fact[[#This Row],[GoodMadeBiscuits]])</f>
        <v>57</v>
      </c>
      <c r="M5018" s="5">
        <f>IF(tbl_Fact[[#This Row],[Operating_Hours]]&gt;0,tbl_Fact[[#This Row],[Operating_Hours]]*51840,0)</f>
        <v>0</v>
      </c>
    </row>
    <row r="5019" spans="1:13" hidden="1" x14ac:dyDescent="0.2">
      <c r="A5019" t="s">
        <v>12</v>
      </c>
      <c r="B5019" s="1">
        <v>44405.696064814816</v>
      </c>
      <c r="C5019" s="1">
        <v>44405.698541666665</v>
      </c>
      <c r="D5019">
        <v>3.5553333759307901</v>
      </c>
      <c r="E5019">
        <v>125900</v>
      </c>
      <c r="F5019">
        <v>364</v>
      </c>
      <c r="G5019" t="s">
        <v>44</v>
      </c>
      <c r="H5019" t="s">
        <v>35</v>
      </c>
      <c r="I5019">
        <f>tbl_Fact[[#This Row],[Duration]] / 60</f>
        <v>5.9255556265513168E-2</v>
      </c>
      <c r="J5019">
        <f>IF(OR(G5019="Run Time", G5019="CC (Changeover Cleaning)"), I5019, 0)</f>
        <v>0</v>
      </c>
      <c r="K5019">
        <f>IF(G5019&lt;&gt;"PM (Maintenance)", I5019, 0)</f>
        <v>5.9255556265513168E-2</v>
      </c>
      <c r="L5019" s="5">
        <f>MAX(tbl_Fact[[#This Row],[TotalBiscuitsMade]],tbl_Fact[[#This Row],[GoodMadeBiscuits]])</f>
        <v>125900</v>
      </c>
      <c r="M5019" s="5">
        <f>IF(tbl_Fact[[#This Row],[Operating_Hours]]&gt;0,tbl_Fact[[#This Row],[Operating_Hours]]*51840,0)</f>
        <v>0</v>
      </c>
    </row>
    <row r="5020" spans="1:13" hidden="1" x14ac:dyDescent="0.2">
      <c r="A5020" t="s">
        <v>14</v>
      </c>
      <c r="B5020" s="1">
        <v>44405.698541666665</v>
      </c>
      <c r="C5020" s="1">
        <v>44405.699479166666</v>
      </c>
      <c r="D5020">
        <v>1.3648333549499501</v>
      </c>
      <c r="E5020">
        <v>0</v>
      </c>
      <c r="F5020">
        <v>338</v>
      </c>
      <c r="G5020" t="s">
        <v>43</v>
      </c>
      <c r="H5020" t="s">
        <v>35</v>
      </c>
      <c r="I5020">
        <f>tbl_Fact[[#This Row],[Duration]] / 60</f>
        <v>2.2747222582499168E-2</v>
      </c>
      <c r="J5020">
        <f>IF(OR(G5020="Run Time", G5020="CC (Changeover Cleaning)"), I5020, 0)</f>
        <v>2.2747222582499168E-2</v>
      </c>
      <c r="K5020">
        <f>IF(G5020&lt;&gt;"PM (Maintenance)", I5020, 0)</f>
        <v>2.2747222582499168E-2</v>
      </c>
      <c r="L5020" s="5">
        <f>MAX(tbl_Fact[[#This Row],[TotalBiscuitsMade]],tbl_Fact[[#This Row],[GoodMadeBiscuits]])</f>
        <v>338</v>
      </c>
      <c r="M5020" s="5">
        <f>IF(tbl_Fact[[#This Row],[Operating_Hours]]&gt;0,tbl_Fact[[#This Row],[Operating_Hours]]*51840,0)</f>
        <v>1179.2160186767569</v>
      </c>
    </row>
    <row r="5021" spans="1:13" hidden="1" x14ac:dyDescent="0.2">
      <c r="A5021" t="s">
        <v>12</v>
      </c>
      <c r="B5021" s="1">
        <v>44405.698541666665</v>
      </c>
      <c r="C5021" s="1">
        <v>44405.699571759258</v>
      </c>
      <c r="D5021">
        <v>1.4844000339508101</v>
      </c>
      <c r="E5021">
        <v>126145</v>
      </c>
      <c r="F5021">
        <v>410</v>
      </c>
      <c r="G5021" t="s">
        <v>43</v>
      </c>
      <c r="H5021" t="s">
        <v>35</v>
      </c>
      <c r="I5021">
        <f>tbl_Fact[[#This Row],[Duration]] / 60</f>
        <v>2.4740000565846836E-2</v>
      </c>
      <c r="J5021">
        <f>IF(OR(G5021="Run Time", G5021="CC (Changeover Cleaning)"), I5021, 0)</f>
        <v>2.4740000565846836E-2</v>
      </c>
      <c r="K5021">
        <f>IF(G5021&lt;&gt;"PM (Maintenance)", I5021, 0)</f>
        <v>2.4740000565846836E-2</v>
      </c>
      <c r="L5021" s="5">
        <f>MAX(tbl_Fact[[#This Row],[TotalBiscuitsMade]],tbl_Fact[[#This Row],[GoodMadeBiscuits]])</f>
        <v>126145</v>
      </c>
      <c r="M5021" s="5">
        <f>IF(tbl_Fact[[#This Row],[Operating_Hours]]&gt;0,tbl_Fact[[#This Row],[Operating_Hours]]*51840,0)</f>
        <v>1282.5216293335</v>
      </c>
    </row>
    <row r="5022" spans="1:13" hidden="1" x14ac:dyDescent="0.2">
      <c r="A5022" t="s">
        <v>14</v>
      </c>
      <c r="B5022" s="1">
        <v>44405.699479166666</v>
      </c>
      <c r="C5022" s="1">
        <v>44405.702361111114</v>
      </c>
      <c r="D5022">
        <v>4.1403331756591797</v>
      </c>
      <c r="E5022">
        <v>0</v>
      </c>
      <c r="F5022">
        <v>314</v>
      </c>
      <c r="G5022" t="s">
        <v>44</v>
      </c>
      <c r="H5022" t="s">
        <v>35</v>
      </c>
      <c r="I5022">
        <f>tbl_Fact[[#This Row],[Duration]] / 60</f>
        <v>6.9005552927652994E-2</v>
      </c>
      <c r="J5022">
        <f>IF(OR(G5022="Run Time", G5022="CC (Changeover Cleaning)"), I5022, 0)</f>
        <v>0</v>
      </c>
      <c r="K5022">
        <f>IF(G5022&lt;&gt;"PM (Maintenance)", I5022, 0)</f>
        <v>6.9005552927652994E-2</v>
      </c>
      <c r="L5022" s="5">
        <f>MAX(tbl_Fact[[#This Row],[TotalBiscuitsMade]],tbl_Fact[[#This Row],[GoodMadeBiscuits]])</f>
        <v>314</v>
      </c>
      <c r="M5022" s="5">
        <f>IF(tbl_Fact[[#This Row],[Operating_Hours]]&gt;0,tbl_Fact[[#This Row],[Operating_Hours]]*51840,0)</f>
        <v>0</v>
      </c>
    </row>
    <row r="5023" spans="1:13" hidden="1" x14ac:dyDescent="0.2">
      <c r="A5023" t="s">
        <v>12</v>
      </c>
      <c r="B5023" s="1">
        <v>44405.699571759258</v>
      </c>
      <c r="C5023" s="1">
        <v>44405.702361111114</v>
      </c>
      <c r="D5023">
        <v>4.0207667350768999</v>
      </c>
      <c r="E5023">
        <v>129590</v>
      </c>
      <c r="F5023">
        <v>61</v>
      </c>
      <c r="G5023" t="s">
        <v>44</v>
      </c>
      <c r="H5023" t="s">
        <v>35</v>
      </c>
      <c r="I5023">
        <f>tbl_Fact[[#This Row],[Duration]] / 60</f>
        <v>6.7012778917948337E-2</v>
      </c>
      <c r="J5023">
        <f>IF(OR(G5023="Run Time", G5023="CC (Changeover Cleaning)"), I5023, 0)</f>
        <v>0</v>
      </c>
      <c r="K5023">
        <f>IF(G5023&lt;&gt;"PM (Maintenance)", I5023, 0)</f>
        <v>6.7012778917948337E-2</v>
      </c>
      <c r="L5023" s="5">
        <f>MAX(tbl_Fact[[#This Row],[TotalBiscuitsMade]],tbl_Fact[[#This Row],[GoodMadeBiscuits]])</f>
        <v>129590</v>
      </c>
      <c r="M5023" s="5">
        <f>IF(tbl_Fact[[#This Row],[Operating_Hours]]&gt;0,tbl_Fact[[#This Row],[Operating_Hours]]*51840,0)</f>
        <v>0</v>
      </c>
    </row>
    <row r="5024" spans="1:13" hidden="1" x14ac:dyDescent="0.2">
      <c r="A5024" t="s">
        <v>14</v>
      </c>
      <c r="B5024" s="1">
        <v>44405.702361111114</v>
      </c>
      <c r="C5024" s="1">
        <v>44405.703229166669</v>
      </c>
      <c r="D5024">
        <v>1.25983333587646</v>
      </c>
      <c r="E5024">
        <v>0</v>
      </c>
      <c r="F5024">
        <v>196</v>
      </c>
      <c r="G5024" t="s">
        <v>43</v>
      </c>
      <c r="H5024" t="s">
        <v>35</v>
      </c>
      <c r="I5024">
        <f>tbl_Fact[[#This Row],[Duration]] / 60</f>
        <v>2.0997222264607665E-2</v>
      </c>
      <c r="J5024">
        <f>IF(OR(G5024="Run Time", G5024="CC (Changeover Cleaning)"), I5024, 0)</f>
        <v>2.0997222264607665E-2</v>
      </c>
      <c r="K5024">
        <f>IF(G5024&lt;&gt;"PM (Maintenance)", I5024, 0)</f>
        <v>2.0997222264607665E-2</v>
      </c>
      <c r="L5024" s="5">
        <f>MAX(tbl_Fact[[#This Row],[TotalBiscuitsMade]],tbl_Fact[[#This Row],[GoodMadeBiscuits]])</f>
        <v>196</v>
      </c>
      <c r="M5024" s="5">
        <f>IF(tbl_Fact[[#This Row],[Operating_Hours]]&gt;0,tbl_Fact[[#This Row],[Operating_Hours]]*51840,0)</f>
        <v>1088.4960021972613</v>
      </c>
    </row>
    <row r="5025" spans="1:13" hidden="1" x14ac:dyDescent="0.2">
      <c r="A5025" t="s">
        <v>12</v>
      </c>
      <c r="B5025" s="1">
        <v>44405.702361111114</v>
      </c>
      <c r="C5025" s="1">
        <v>44405.704675925925</v>
      </c>
      <c r="D5025">
        <v>3.33550000190735</v>
      </c>
      <c r="E5025">
        <v>129319</v>
      </c>
      <c r="F5025">
        <v>453</v>
      </c>
      <c r="G5025" t="s">
        <v>43</v>
      </c>
      <c r="H5025" t="s">
        <v>35</v>
      </c>
      <c r="I5025">
        <f>tbl_Fact[[#This Row],[Duration]] / 60</f>
        <v>5.5591666698455833E-2</v>
      </c>
      <c r="J5025">
        <f>IF(OR(G5025="Run Time", G5025="CC (Changeover Cleaning)"), I5025, 0)</f>
        <v>5.5591666698455833E-2</v>
      </c>
      <c r="K5025">
        <f>IF(G5025&lt;&gt;"PM (Maintenance)", I5025, 0)</f>
        <v>5.5591666698455833E-2</v>
      </c>
      <c r="L5025" s="5">
        <f>MAX(tbl_Fact[[#This Row],[TotalBiscuitsMade]],tbl_Fact[[#This Row],[GoodMadeBiscuits]])</f>
        <v>129319</v>
      </c>
      <c r="M5025" s="5">
        <f>IF(tbl_Fact[[#This Row],[Operating_Hours]]&gt;0,tbl_Fact[[#This Row],[Operating_Hours]]*51840,0)</f>
        <v>2881.8720016479506</v>
      </c>
    </row>
    <row r="5026" spans="1:13" hidden="1" x14ac:dyDescent="0.2">
      <c r="A5026" t="s">
        <v>14</v>
      </c>
      <c r="B5026" s="1">
        <v>44405.703229166669</v>
      </c>
      <c r="C5026" s="1">
        <v>44405.703356481485</v>
      </c>
      <c r="D5026">
        <v>0.18050000071525599</v>
      </c>
      <c r="E5026">
        <v>0</v>
      </c>
      <c r="F5026">
        <v>419</v>
      </c>
      <c r="G5026" t="s">
        <v>44</v>
      </c>
      <c r="H5026" t="s">
        <v>35</v>
      </c>
      <c r="I5026">
        <f>tbl_Fact[[#This Row],[Duration]] / 60</f>
        <v>3.0083333452542663E-3</v>
      </c>
      <c r="J5026">
        <f>IF(OR(G5026="Run Time", G5026="CC (Changeover Cleaning)"), I5026, 0)</f>
        <v>0</v>
      </c>
      <c r="K5026">
        <f>IF(G5026&lt;&gt;"PM (Maintenance)", I5026, 0)</f>
        <v>3.0083333452542663E-3</v>
      </c>
      <c r="L5026" s="5">
        <f>MAX(tbl_Fact[[#This Row],[TotalBiscuitsMade]],tbl_Fact[[#This Row],[GoodMadeBiscuits]])</f>
        <v>419</v>
      </c>
      <c r="M5026" s="5">
        <f>IF(tbl_Fact[[#This Row],[Operating_Hours]]&gt;0,tbl_Fact[[#This Row],[Operating_Hours]]*51840,0)</f>
        <v>0</v>
      </c>
    </row>
    <row r="5027" spans="1:13" hidden="1" x14ac:dyDescent="0.2">
      <c r="A5027" t="s">
        <v>14</v>
      </c>
      <c r="B5027" s="1">
        <v>44405.703356481485</v>
      </c>
      <c r="C5027" s="1">
        <v>44405.704594907409</v>
      </c>
      <c r="D5027">
        <v>1.7797832489013701</v>
      </c>
      <c r="E5027">
        <v>0</v>
      </c>
      <c r="F5027">
        <v>69</v>
      </c>
      <c r="G5027" t="s">
        <v>43</v>
      </c>
      <c r="H5027" t="s">
        <v>35</v>
      </c>
      <c r="I5027">
        <f>tbl_Fact[[#This Row],[Duration]] / 60</f>
        <v>2.9663054148356169E-2</v>
      </c>
      <c r="J5027">
        <f>IF(OR(G5027="Run Time", G5027="CC (Changeover Cleaning)"), I5027, 0)</f>
        <v>2.9663054148356169E-2</v>
      </c>
      <c r="K5027">
        <f>IF(G5027&lt;&gt;"PM (Maintenance)", I5027, 0)</f>
        <v>2.9663054148356169E-2</v>
      </c>
      <c r="L5027" s="5">
        <f>MAX(tbl_Fact[[#This Row],[TotalBiscuitsMade]],tbl_Fact[[#This Row],[GoodMadeBiscuits]])</f>
        <v>69</v>
      </c>
      <c r="M5027" s="5">
        <f>IF(tbl_Fact[[#This Row],[Operating_Hours]]&gt;0,tbl_Fact[[#This Row],[Operating_Hours]]*51840,0)</f>
        <v>1537.7327270507838</v>
      </c>
    </row>
    <row r="5028" spans="1:13" hidden="1" x14ac:dyDescent="0.2">
      <c r="A5028" t="s">
        <v>14</v>
      </c>
      <c r="B5028" s="1">
        <v>44405.704594907409</v>
      </c>
      <c r="C5028" s="1">
        <v>44405.70722222222</v>
      </c>
      <c r="D5028">
        <v>3.7751665115356401</v>
      </c>
      <c r="E5028">
        <v>0</v>
      </c>
      <c r="F5028">
        <v>280</v>
      </c>
      <c r="G5028" t="s">
        <v>44</v>
      </c>
      <c r="H5028" t="s">
        <v>35</v>
      </c>
      <c r="I5028">
        <f>tbl_Fact[[#This Row],[Duration]] / 60</f>
        <v>6.2919441858927339E-2</v>
      </c>
      <c r="J5028">
        <f>IF(OR(G5028="Run Time", G5028="CC (Changeover Cleaning)"), I5028, 0)</f>
        <v>0</v>
      </c>
      <c r="K5028">
        <f>IF(G5028&lt;&gt;"PM (Maintenance)", I5028, 0)</f>
        <v>6.2919441858927339E-2</v>
      </c>
      <c r="L5028" s="5">
        <f>MAX(tbl_Fact[[#This Row],[TotalBiscuitsMade]],tbl_Fact[[#This Row],[GoodMadeBiscuits]])</f>
        <v>280</v>
      </c>
      <c r="M5028" s="5">
        <f>IF(tbl_Fact[[#This Row],[Operating_Hours]]&gt;0,tbl_Fact[[#This Row],[Operating_Hours]]*51840,0)</f>
        <v>0</v>
      </c>
    </row>
    <row r="5029" spans="1:13" hidden="1" x14ac:dyDescent="0.2">
      <c r="A5029" t="s">
        <v>12</v>
      </c>
      <c r="B5029" s="1">
        <v>44405.704675925925</v>
      </c>
      <c r="C5029" s="1">
        <v>44405.70722222222</v>
      </c>
      <c r="D5029">
        <v>3.65978336334229</v>
      </c>
      <c r="E5029">
        <v>132701</v>
      </c>
      <c r="F5029">
        <v>443</v>
      </c>
      <c r="G5029" t="s">
        <v>44</v>
      </c>
      <c r="H5029" t="s">
        <v>35</v>
      </c>
      <c r="I5029">
        <f>tbl_Fact[[#This Row],[Duration]] / 60</f>
        <v>6.0996389389038168E-2</v>
      </c>
      <c r="J5029">
        <f>IF(OR(G5029="Run Time", G5029="CC (Changeover Cleaning)"), I5029, 0)</f>
        <v>0</v>
      </c>
      <c r="K5029">
        <f>IF(G5029&lt;&gt;"PM (Maintenance)", I5029, 0)</f>
        <v>6.0996389389038168E-2</v>
      </c>
      <c r="L5029" s="5">
        <f>MAX(tbl_Fact[[#This Row],[TotalBiscuitsMade]],tbl_Fact[[#This Row],[GoodMadeBiscuits]])</f>
        <v>132701</v>
      </c>
      <c r="M5029" s="5">
        <f>IF(tbl_Fact[[#This Row],[Operating_Hours]]&gt;0,tbl_Fact[[#This Row],[Operating_Hours]]*51840,0)</f>
        <v>0</v>
      </c>
    </row>
    <row r="5030" spans="1:13" hidden="1" x14ac:dyDescent="0.2">
      <c r="A5030" t="s">
        <v>12</v>
      </c>
      <c r="B5030" s="1">
        <v>44405.70722222222</v>
      </c>
      <c r="C5030" s="1">
        <v>44405.708240740743</v>
      </c>
      <c r="D5030">
        <v>1.4658832550048799</v>
      </c>
      <c r="E5030">
        <v>132544</v>
      </c>
      <c r="F5030">
        <v>68</v>
      </c>
      <c r="G5030" t="s">
        <v>43</v>
      </c>
      <c r="H5030" t="s">
        <v>35</v>
      </c>
      <c r="I5030">
        <f>tbl_Fact[[#This Row],[Duration]] / 60</f>
        <v>2.4431387583414666E-2</v>
      </c>
      <c r="J5030">
        <f>IF(OR(G5030="Run Time", G5030="CC (Changeover Cleaning)"), I5030, 0)</f>
        <v>2.4431387583414666E-2</v>
      </c>
      <c r="K5030">
        <f>IF(G5030&lt;&gt;"PM (Maintenance)", I5030, 0)</f>
        <v>2.4431387583414666E-2</v>
      </c>
      <c r="L5030" s="5">
        <f>MAX(tbl_Fact[[#This Row],[TotalBiscuitsMade]],tbl_Fact[[#This Row],[GoodMadeBiscuits]])</f>
        <v>132544</v>
      </c>
      <c r="M5030" s="5">
        <f>IF(tbl_Fact[[#This Row],[Operating_Hours]]&gt;0,tbl_Fact[[#This Row],[Operating_Hours]]*51840,0)</f>
        <v>1266.5231323242162</v>
      </c>
    </row>
    <row r="5031" spans="1:13" hidden="1" x14ac:dyDescent="0.2">
      <c r="A5031" t="s">
        <v>14</v>
      </c>
      <c r="B5031" s="1">
        <v>44405.70722222222</v>
      </c>
      <c r="C5031" s="1">
        <v>44405.708148148151</v>
      </c>
      <c r="D5031">
        <v>1.3447833061218299</v>
      </c>
      <c r="E5031">
        <v>0</v>
      </c>
      <c r="F5031">
        <v>44</v>
      </c>
      <c r="G5031" t="s">
        <v>43</v>
      </c>
      <c r="H5031" t="s">
        <v>35</v>
      </c>
      <c r="I5031">
        <f>tbl_Fact[[#This Row],[Duration]] / 60</f>
        <v>2.24130551020305E-2</v>
      </c>
      <c r="J5031">
        <f>IF(OR(G5031="Run Time", G5031="CC (Changeover Cleaning)"), I5031, 0)</f>
        <v>2.24130551020305E-2</v>
      </c>
      <c r="K5031">
        <f>IF(G5031&lt;&gt;"PM (Maintenance)", I5031, 0)</f>
        <v>2.24130551020305E-2</v>
      </c>
      <c r="L5031" s="5">
        <f>MAX(tbl_Fact[[#This Row],[TotalBiscuitsMade]],tbl_Fact[[#This Row],[GoodMadeBiscuits]])</f>
        <v>44</v>
      </c>
      <c r="M5031" s="5">
        <f>IF(tbl_Fact[[#This Row],[Operating_Hours]]&gt;0,tbl_Fact[[#This Row],[Operating_Hours]]*51840,0)</f>
        <v>1161.8927764892612</v>
      </c>
    </row>
    <row r="5032" spans="1:13" hidden="1" x14ac:dyDescent="0.2">
      <c r="A5032" t="s">
        <v>14</v>
      </c>
      <c r="B5032" s="1">
        <v>44405.708148148151</v>
      </c>
      <c r="C5032" s="1">
        <v>44405.72042824074</v>
      </c>
      <c r="D5032">
        <v>17.671934127807599</v>
      </c>
      <c r="E5032">
        <v>0</v>
      </c>
      <c r="F5032">
        <v>46</v>
      </c>
      <c r="G5032" t="s">
        <v>44</v>
      </c>
      <c r="H5032" t="s">
        <v>35</v>
      </c>
      <c r="I5032">
        <f>tbl_Fact[[#This Row],[Duration]] / 60</f>
        <v>0.29453223546345997</v>
      </c>
      <c r="J5032">
        <f>IF(OR(G5032="Run Time", G5032="CC (Changeover Cleaning)"), I5032, 0)</f>
        <v>0</v>
      </c>
      <c r="K5032">
        <f>IF(G5032&lt;&gt;"PM (Maintenance)", I5032, 0)</f>
        <v>0.29453223546345997</v>
      </c>
      <c r="L5032" s="5">
        <f>MAX(tbl_Fact[[#This Row],[TotalBiscuitsMade]],tbl_Fact[[#This Row],[GoodMadeBiscuits]])</f>
        <v>46</v>
      </c>
      <c r="M5032" s="5">
        <f>IF(tbl_Fact[[#This Row],[Operating_Hours]]&gt;0,tbl_Fact[[#This Row],[Operating_Hours]]*51840,0)</f>
        <v>0</v>
      </c>
    </row>
    <row r="5033" spans="1:13" hidden="1" x14ac:dyDescent="0.2">
      <c r="A5033" t="s">
        <v>12</v>
      </c>
      <c r="B5033" s="1">
        <v>44405.708240740743</v>
      </c>
      <c r="C5033" s="1">
        <v>44405.717511574076</v>
      </c>
      <c r="D5033">
        <v>13.350899696350099</v>
      </c>
      <c r="E5033">
        <v>143961</v>
      </c>
      <c r="F5033">
        <v>239</v>
      </c>
      <c r="G5033" t="s">
        <v>44</v>
      </c>
      <c r="H5033" t="s">
        <v>35</v>
      </c>
      <c r="I5033">
        <f>tbl_Fact[[#This Row],[Duration]] / 60</f>
        <v>0.22251499493916832</v>
      </c>
      <c r="J5033">
        <f>IF(OR(G5033="Run Time", G5033="CC (Changeover Cleaning)"), I5033, 0)</f>
        <v>0</v>
      </c>
      <c r="K5033">
        <f>IF(G5033&lt;&gt;"PM (Maintenance)", I5033, 0)</f>
        <v>0.22251499493916832</v>
      </c>
      <c r="L5033" s="5">
        <f>MAX(tbl_Fact[[#This Row],[TotalBiscuitsMade]],tbl_Fact[[#This Row],[GoodMadeBiscuits]])</f>
        <v>143961</v>
      </c>
      <c r="M5033" s="5">
        <f>IF(tbl_Fact[[#This Row],[Operating_Hours]]&gt;0,tbl_Fact[[#This Row],[Operating_Hours]]*51840,0)</f>
        <v>0</v>
      </c>
    </row>
    <row r="5034" spans="1:13" hidden="1" x14ac:dyDescent="0.2">
      <c r="A5034" t="s">
        <v>12</v>
      </c>
      <c r="B5034" s="1">
        <v>44405.717511574076</v>
      </c>
      <c r="C5034" s="1">
        <v>44405.717777777776</v>
      </c>
      <c r="D5034">
        <v>0.39433330297470098</v>
      </c>
      <c r="E5034">
        <v>143968</v>
      </c>
      <c r="F5034">
        <v>482</v>
      </c>
      <c r="G5034" t="s">
        <v>43</v>
      </c>
      <c r="H5034" t="s">
        <v>35</v>
      </c>
      <c r="I5034">
        <f>tbl_Fact[[#This Row],[Duration]] / 60</f>
        <v>6.572221716245016E-3</v>
      </c>
      <c r="J5034">
        <f>IF(OR(G5034="Run Time", G5034="CC (Changeover Cleaning)"), I5034, 0)</f>
        <v>6.572221716245016E-3</v>
      </c>
      <c r="K5034">
        <f>IF(G5034&lt;&gt;"PM (Maintenance)", I5034, 0)</f>
        <v>6.572221716245016E-3</v>
      </c>
      <c r="L5034" s="5">
        <f>MAX(tbl_Fact[[#This Row],[TotalBiscuitsMade]],tbl_Fact[[#This Row],[GoodMadeBiscuits]])</f>
        <v>143968</v>
      </c>
      <c r="M5034" s="5">
        <f>IF(tbl_Fact[[#This Row],[Operating_Hours]]&gt;0,tbl_Fact[[#This Row],[Operating_Hours]]*51840,0)</f>
        <v>340.70397377014166</v>
      </c>
    </row>
    <row r="5035" spans="1:13" hidden="1" x14ac:dyDescent="0.2">
      <c r="A5035" t="s">
        <v>12</v>
      </c>
      <c r="B5035" s="1">
        <v>44405.717777777776</v>
      </c>
      <c r="C5035" s="1">
        <v>44405.72042824074</v>
      </c>
      <c r="D5035">
        <v>3.8103332519531299</v>
      </c>
      <c r="E5035">
        <v>147190</v>
      </c>
      <c r="F5035">
        <v>267</v>
      </c>
      <c r="G5035" t="s">
        <v>44</v>
      </c>
      <c r="H5035" t="s">
        <v>35</v>
      </c>
      <c r="I5035">
        <f>tbl_Fact[[#This Row],[Duration]] / 60</f>
        <v>6.3505554199218828E-2</v>
      </c>
      <c r="J5035">
        <f>IF(OR(G5035="Run Time", G5035="CC (Changeover Cleaning)"), I5035, 0)</f>
        <v>0</v>
      </c>
      <c r="K5035">
        <f>IF(G5035&lt;&gt;"PM (Maintenance)", I5035, 0)</f>
        <v>6.3505554199218828E-2</v>
      </c>
      <c r="L5035" s="5">
        <f>MAX(tbl_Fact[[#This Row],[TotalBiscuitsMade]],tbl_Fact[[#This Row],[GoodMadeBiscuits]])</f>
        <v>147190</v>
      </c>
      <c r="M5035" s="5">
        <f>IF(tbl_Fact[[#This Row],[Operating_Hours]]&gt;0,tbl_Fact[[#This Row],[Operating_Hours]]*51840,0)</f>
        <v>0</v>
      </c>
    </row>
    <row r="5036" spans="1:13" hidden="1" x14ac:dyDescent="0.2">
      <c r="A5036" t="s">
        <v>14</v>
      </c>
      <c r="B5036" s="1">
        <v>44405.72042824074</v>
      </c>
      <c r="C5036" s="1">
        <v>44405.721041666664</v>
      </c>
      <c r="D5036">
        <v>0.894999980926514</v>
      </c>
      <c r="E5036">
        <v>0</v>
      </c>
      <c r="F5036">
        <v>336</v>
      </c>
      <c r="G5036" t="s">
        <v>43</v>
      </c>
      <c r="H5036" t="s">
        <v>35</v>
      </c>
      <c r="I5036">
        <f>tbl_Fact[[#This Row],[Duration]] / 60</f>
        <v>1.4916666348775233E-2</v>
      </c>
      <c r="J5036">
        <f>IF(OR(G5036="Run Time", G5036="CC (Changeover Cleaning)"), I5036, 0)</f>
        <v>1.4916666348775233E-2</v>
      </c>
      <c r="K5036">
        <f>IF(G5036&lt;&gt;"PM (Maintenance)", I5036, 0)</f>
        <v>1.4916666348775233E-2</v>
      </c>
      <c r="L5036" s="5">
        <f>MAX(tbl_Fact[[#This Row],[TotalBiscuitsMade]],tbl_Fact[[#This Row],[GoodMadeBiscuits]])</f>
        <v>336</v>
      </c>
      <c r="M5036" s="5">
        <f>IF(tbl_Fact[[#This Row],[Operating_Hours]]&gt;0,tbl_Fact[[#This Row],[Operating_Hours]]*51840,0)</f>
        <v>773.27998352050804</v>
      </c>
    </row>
    <row r="5037" spans="1:13" hidden="1" x14ac:dyDescent="0.2">
      <c r="A5037" t="s">
        <v>12</v>
      </c>
      <c r="B5037" s="1">
        <v>44405.72042824074</v>
      </c>
      <c r="C5037" s="1">
        <v>44405.721134259256</v>
      </c>
      <c r="D5037">
        <v>1.0103332996368399</v>
      </c>
      <c r="E5037">
        <v>147351</v>
      </c>
      <c r="F5037">
        <v>59</v>
      </c>
      <c r="G5037" t="s">
        <v>43</v>
      </c>
      <c r="H5037" t="s">
        <v>35</v>
      </c>
      <c r="I5037">
        <f>tbl_Fact[[#This Row],[Duration]] / 60</f>
        <v>1.6838888327280664E-2</v>
      </c>
      <c r="J5037">
        <f>IF(OR(G5037="Run Time", G5037="CC (Changeover Cleaning)"), I5037, 0)</f>
        <v>1.6838888327280664E-2</v>
      </c>
      <c r="K5037">
        <f>IF(G5037&lt;&gt;"PM (Maintenance)", I5037, 0)</f>
        <v>1.6838888327280664E-2</v>
      </c>
      <c r="L5037" s="5">
        <f>MAX(tbl_Fact[[#This Row],[TotalBiscuitsMade]],tbl_Fact[[#This Row],[GoodMadeBiscuits]])</f>
        <v>147351</v>
      </c>
      <c r="M5037" s="5">
        <f>IF(tbl_Fact[[#This Row],[Operating_Hours]]&gt;0,tbl_Fact[[#This Row],[Operating_Hours]]*51840,0)</f>
        <v>872.92797088622967</v>
      </c>
    </row>
    <row r="5038" spans="1:13" hidden="1" x14ac:dyDescent="0.2">
      <c r="A5038" t="s">
        <v>14</v>
      </c>
      <c r="B5038" s="1">
        <v>44405.721041666664</v>
      </c>
      <c r="C5038" s="1">
        <v>44405.724236111113</v>
      </c>
      <c r="D5038">
        <v>4.5953330993652299</v>
      </c>
      <c r="E5038">
        <v>0</v>
      </c>
      <c r="F5038">
        <v>291</v>
      </c>
      <c r="G5038" t="s">
        <v>44</v>
      </c>
      <c r="H5038" t="s">
        <v>35</v>
      </c>
      <c r="I5038">
        <f>tbl_Fact[[#This Row],[Duration]] / 60</f>
        <v>7.65888849894205E-2</v>
      </c>
      <c r="J5038">
        <f>IF(OR(G5038="Run Time", G5038="CC (Changeover Cleaning)"), I5038, 0)</f>
        <v>0</v>
      </c>
      <c r="K5038">
        <f>IF(G5038&lt;&gt;"PM (Maintenance)", I5038, 0)</f>
        <v>7.65888849894205E-2</v>
      </c>
      <c r="L5038" s="5">
        <f>MAX(tbl_Fact[[#This Row],[TotalBiscuitsMade]],tbl_Fact[[#This Row],[GoodMadeBiscuits]])</f>
        <v>291</v>
      </c>
      <c r="M5038" s="5">
        <f>IF(tbl_Fact[[#This Row],[Operating_Hours]]&gt;0,tbl_Fact[[#This Row],[Operating_Hours]]*51840,0)</f>
        <v>0</v>
      </c>
    </row>
    <row r="5039" spans="1:13" hidden="1" x14ac:dyDescent="0.2">
      <c r="A5039" t="s">
        <v>12</v>
      </c>
      <c r="B5039" s="1">
        <v>44405.721134259256</v>
      </c>
      <c r="C5039" s="1">
        <v>44405.722581018519</v>
      </c>
      <c r="D5039">
        <v>2.09021663665771</v>
      </c>
      <c r="E5039">
        <v>149065</v>
      </c>
      <c r="F5039">
        <v>196</v>
      </c>
      <c r="G5039" t="s">
        <v>44</v>
      </c>
      <c r="H5039" t="s">
        <v>35</v>
      </c>
      <c r="I5039">
        <f>tbl_Fact[[#This Row],[Duration]] / 60</f>
        <v>3.4836943944295165E-2</v>
      </c>
      <c r="J5039">
        <f>IF(OR(G5039="Run Time", G5039="CC (Changeover Cleaning)"), I5039, 0)</f>
        <v>0</v>
      </c>
      <c r="K5039">
        <f>IF(G5039&lt;&gt;"PM (Maintenance)", I5039, 0)</f>
        <v>3.4836943944295165E-2</v>
      </c>
      <c r="L5039" s="5">
        <f>MAX(tbl_Fact[[#This Row],[TotalBiscuitsMade]],tbl_Fact[[#This Row],[GoodMadeBiscuits]])</f>
        <v>149065</v>
      </c>
      <c r="M5039" s="5">
        <f>IF(tbl_Fact[[#This Row],[Operating_Hours]]&gt;0,tbl_Fact[[#This Row],[Operating_Hours]]*51840,0)</f>
        <v>0</v>
      </c>
    </row>
    <row r="5040" spans="1:13" hidden="1" x14ac:dyDescent="0.2">
      <c r="A5040" t="s">
        <v>12</v>
      </c>
      <c r="B5040" s="1">
        <v>44405.722581018519</v>
      </c>
      <c r="C5040" s="1">
        <v>44405.72351851852</v>
      </c>
      <c r="D5040">
        <v>1.3452832698821999</v>
      </c>
      <c r="E5040">
        <v>148799</v>
      </c>
      <c r="F5040">
        <v>29</v>
      </c>
      <c r="G5040" t="s">
        <v>43</v>
      </c>
      <c r="H5040" t="s">
        <v>35</v>
      </c>
      <c r="I5040">
        <f>tbl_Fact[[#This Row],[Duration]] / 60</f>
        <v>2.2421387831369998E-2</v>
      </c>
      <c r="J5040">
        <f>IF(OR(G5040="Run Time", G5040="CC (Changeover Cleaning)"), I5040, 0)</f>
        <v>2.2421387831369998E-2</v>
      </c>
      <c r="K5040">
        <f>IF(G5040&lt;&gt;"PM (Maintenance)", I5040, 0)</f>
        <v>2.2421387831369998E-2</v>
      </c>
      <c r="L5040" s="5">
        <f>MAX(tbl_Fact[[#This Row],[TotalBiscuitsMade]],tbl_Fact[[#This Row],[GoodMadeBiscuits]])</f>
        <v>148799</v>
      </c>
      <c r="M5040" s="5">
        <f>IF(tbl_Fact[[#This Row],[Operating_Hours]]&gt;0,tbl_Fact[[#This Row],[Operating_Hours]]*51840,0)</f>
        <v>1162.3247451782206</v>
      </c>
    </row>
    <row r="5041" spans="1:13" hidden="1" x14ac:dyDescent="0.2">
      <c r="A5041" t="s">
        <v>12</v>
      </c>
      <c r="B5041" s="1">
        <v>44405.72351851852</v>
      </c>
      <c r="C5041" s="1">
        <v>44405.723703703705</v>
      </c>
      <c r="D5041">
        <v>0.27476659417152399</v>
      </c>
      <c r="E5041">
        <v>149261</v>
      </c>
      <c r="F5041">
        <v>472</v>
      </c>
      <c r="G5041" t="s">
        <v>44</v>
      </c>
      <c r="H5041" t="s">
        <v>35</v>
      </c>
      <c r="I5041">
        <f>tbl_Fact[[#This Row],[Duration]] / 60</f>
        <v>4.5794432361920667E-3</v>
      </c>
      <c r="J5041">
        <f>IF(OR(G5041="Run Time", G5041="CC (Changeover Cleaning)"), I5041, 0)</f>
        <v>0</v>
      </c>
      <c r="K5041">
        <f>IF(G5041&lt;&gt;"PM (Maintenance)", I5041, 0)</f>
        <v>4.5794432361920667E-3</v>
      </c>
      <c r="L5041" s="5">
        <f>MAX(tbl_Fact[[#This Row],[TotalBiscuitsMade]],tbl_Fact[[#This Row],[GoodMadeBiscuits]])</f>
        <v>149261</v>
      </c>
      <c r="M5041" s="5">
        <f>IF(tbl_Fact[[#This Row],[Operating_Hours]]&gt;0,tbl_Fact[[#This Row],[Operating_Hours]]*51840,0)</f>
        <v>0</v>
      </c>
    </row>
    <row r="5042" spans="1:13" hidden="1" x14ac:dyDescent="0.2">
      <c r="A5042" t="s">
        <v>12</v>
      </c>
      <c r="B5042" s="1">
        <v>44405.723703703705</v>
      </c>
      <c r="C5042" s="1">
        <v>44405.723877314813</v>
      </c>
      <c r="D5042">
        <v>0.25499999523162797</v>
      </c>
      <c r="E5042">
        <v>149417</v>
      </c>
      <c r="F5042">
        <v>59</v>
      </c>
      <c r="G5042" t="s">
        <v>43</v>
      </c>
      <c r="H5042" t="s">
        <v>35</v>
      </c>
      <c r="I5042">
        <f>tbl_Fact[[#This Row],[Duration]] / 60</f>
        <v>4.2499999205271328E-3</v>
      </c>
      <c r="J5042">
        <f>IF(OR(G5042="Run Time", G5042="CC (Changeover Cleaning)"), I5042, 0)</f>
        <v>4.2499999205271328E-3</v>
      </c>
      <c r="K5042">
        <f>IF(G5042&lt;&gt;"PM (Maintenance)", I5042, 0)</f>
        <v>4.2499999205271328E-3</v>
      </c>
      <c r="L5042" s="5">
        <f>MAX(tbl_Fact[[#This Row],[TotalBiscuitsMade]],tbl_Fact[[#This Row],[GoodMadeBiscuits]])</f>
        <v>149417</v>
      </c>
      <c r="M5042" s="5">
        <f>IF(tbl_Fact[[#This Row],[Operating_Hours]]&gt;0,tbl_Fact[[#This Row],[Operating_Hours]]*51840,0)</f>
        <v>220.31999588012656</v>
      </c>
    </row>
    <row r="5043" spans="1:13" hidden="1" x14ac:dyDescent="0.2">
      <c r="A5043" t="s">
        <v>12</v>
      </c>
      <c r="B5043" s="1">
        <v>44405.723877314813</v>
      </c>
      <c r="C5043" s="1">
        <v>44405.724236111113</v>
      </c>
      <c r="D5043">
        <v>0.50999999046325695</v>
      </c>
      <c r="E5043">
        <v>149847</v>
      </c>
      <c r="F5043">
        <v>152</v>
      </c>
      <c r="G5043" t="s">
        <v>44</v>
      </c>
      <c r="H5043" t="s">
        <v>35</v>
      </c>
      <c r="I5043">
        <f>tbl_Fact[[#This Row],[Duration]] / 60</f>
        <v>8.4999998410542829E-3</v>
      </c>
      <c r="J5043">
        <f>IF(OR(G5043="Run Time", G5043="CC (Changeover Cleaning)"), I5043, 0)</f>
        <v>0</v>
      </c>
      <c r="K5043">
        <f>IF(G5043&lt;&gt;"PM (Maintenance)", I5043, 0)</f>
        <v>8.4999998410542829E-3</v>
      </c>
      <c r="L5043" s="5">
        <f>MAX(tbl_Fact[[#This Row],[TotalBiscuitsMade]],tbl_Fact[[#This Row],[GoodMadeBiscuits]])</f>
        <v>149847</v>
      </c>
      <c r="M5043" s="5">
        <f>IF(tbl_Fact[[#This Row],[Operating_Hours]]&gt;0,tbl_Fact[[#This Row],[Operating_Hours]]*51840,0)</f>
        <v>0</v>
      </c>
    </row>
    <row r="5044" spans="1:13" hidden="1" x14ac:dyDescent="0.2">
      <c r="A5044" t="s">
        <v>14</v>
      </c>
      <c r="B5044" s="1">
        <v>44405.724236111113</v>
      </c>
      <c r="C5044" s="1">
        <v>44405.72451388889</v>
      </c>
      <c r="D5044">
        <v>0.40500000119209301</v>
      </c>
      <c r="E5044">
        <v>0</v>
      </c>
      <c r="F5044">
        <v>292</v>
      </c>
      <c r="G5044" t="s">
        <v>43</v>
      </c>
      <c r="H5044" t="s">
        <v>35</v>
      </c>
      <c r="I5044">
        <f>tbl_Fact[[#This Row],[Duration]] / 60</f>
        <v>6.7500000198682164E-3</v>
      </c>
      <c r="J5044">
        <f>IF(OR(G5044="Run Time", G5044="CC (Changeover Cleaning)"), I5044, 0)</f>
        <v>6.7500000198682164E-3</v>
      </c>
      <c r="K5044">
        <f>IF(G5044&lt;&gt;"PM (Maintenance)", I5044, 0)</f>
        <v>6.7500000198682164E-3</v>
      </c>
      <c r="L5044" s="5">
        <f>MAX(tbl_Fact[[#This Row],[TotalBiscuitsMade]],tbl_Fact[[#This Row],[GoodMadeBiscuits]])</f>
        <v>292</v>
      </c>
      <c r="M5044" s="5">
        <f>IF(tbl_Fact[[#This Row],[Operating_Hours]]&gt;0,tbl_Fact[[#This Row],[Operating_Hours]]*51840,0)</f>
        <v>349.92000102996832</v>
      </c>
    </row>
    <row r="5045" spans="1:13" hidden="1" x14ac:dyDescent="0.2">
      <c r="A5045" t="s">
        <v>12</v>
      </c>
      <c r="B5045" s="1">
        <v>44405.724236111113</v>
      </c>
      <c r="C5045" s="1">
        <v>44405.725069444445</v>
      </c>
      <c r="D5045">
        <v>1.2054500579834</v>
      </c>
      <c r="E5045">
        <v>149613</v>
      </c>
      <c r="F5045">
        <v>100</v>
      </c>
      <c r="G5045" t="s">
        <v>43</v>
      </c>
      <c r="H5045" t="s">
        <v>35</v>
      </c>
      <c r="I5045">
        <f>tbl_Fact[[#This Row],[Duration]] / 60</f>
        <v>2.0090834299723335E-2</v>
      </c>
      <c r="J5045">
        <f>IF(OR(G5045="Run Time", G5045="CC (Changeover Cleaning)"), I5045, 0)</f>
        <v>2.0090834299723335E-2</v>
      </c>
      <c r="K5045">
        <f>IF(G5045&lt;&gt;"PM (Maintenance)", I5045, 0)</f>
        <v>2.0090834299723335E-2</v>
      </c>
      <c r="L5045" s="5">
        <f>MAX(tbl_Fact[[#This Row],[TotalBiscuitsMade]],tbl_Fact[[#This Row],[GoodMadeBiscuits]])</f>
        <v>149613</v>
      </c>
      <c r="M5045" s="5">
        <f>IF(tbl_Fact[[#This Row],[Operating_Hours]]&gt;0,tbl_Fact[[#This Row],[Operating_Hours]]*51840,0)</f>
        <v>1041.5088500976576</v>
      </c>
    </row>
    <row r="5046" spans="1:13" hidden="1" x14ac:dyDescent="0.2">
      <c r="A5046" t="s">
        <v>14</v>
      </c>
      <c r="B5046" s="1">
        <v>44405.72451388889</v>
      </c>
      <c r="C5046" s="1">
        <v>44405.724606481483</v>
      </c>
      <c r="D5046">
        <v>0.13028329610824599</v>
      </c>
      <c r="E5046">
        <v>0</v>
      </c>
      <c r="F5046">
        <v>60</v>
      </c>
      <c r="G5046" t="s">
        <v>44</v>
      </c>
      <c r="H5046" t="s">
        <v>35</v>
      </c>
      <c r="I5046">
        <f>tbl_Fact[[#This Row],[Duration]] / 60</f>
        <v>2.1713882684707667E-3</v>
      </c>
      <c r="J5046">
        <f>IF(OR(G5046="Run Time", G5046="CC (Changeover Cleaning)"), I5046, 0)</f>
        <v>0</v>
      </c>
      <c r="K5046">
        <f>IF(G5046&lt;&gt;"PM (Maintenance)", I5046, 0)</f>
        <v>2.1713882684707667E-3</v>
      </c>
      <c r="L5046" s="5">
        <f>MAX(tbl_Fact[[#This Row],[TotalBiscuitsMade]],tbl_Fact[[#This Row],[GoodMadeBiscuits]])</f>
        <v>60</v>
      </c>
      <c r="M5046" s="5">
        <f>IF(tbl_Fact[[#This Row],[Operating_Hours]]&gt;0,tbl_Fact[[#This Row],[Operating_Hours]]*51840,0)</f>
        <v>0</v>
      </c>
    </row>
    <row r="5047" spans="1:13" hidden="1" x14ac:dyDescent="0.2">
      <c r="A5047" t="s">
        <v>14</v>
      </c>
      <c r="B5047" s="1">
        <v>44405.724606481483</v>
      </c>
      <c r="C5047" s="1">
        <v>44405.724988425929</v>
      </c>
      <c r="D5047">
        <v>0.54954999685287498</v>
      </c>
      <c r="E5047">
        <v>0</v>
      </c>
      <c r="F5047">
        <v>420</v>
      </c>
      <c r="G5047" t="s">
        <v>43</v>
      </c>
      <c r="H5047" t="s">
        <v>35</v>
      </c>
      <c r="I5047">
        <f>tbl_Fact[[#This Row],[Duration]] / 60</f>
        <v>9.1591666142145835E-3</v>
      </c>
      <c r="J5047">
        <f>IF(OR(G5047="Run Time", G5047="CC (Changeover Cleaning)"), I5047, 0)</f>
        <v>9.1591666142145835E-3</v>
      </c>
      <c r="K5047">
        <f>IF(G5047&lt;&gt;"PM (Maintenance)", I5047, 0)</f>
        <v>9.1591666142145835E-3</v>
      </c>
      <c r="L5047" s="5">
        <f>MAX(tbl_Fact[[#This Row],[TotalBiscuitsMade]],tbl_Fact[[#This Row],[GoodMadeBiscuits]])</f>
        <v>420</v>
      </c>
      <c r="M5047" s="5">
        <f>IF(tbl_Fact[[#This Row],[Operating_Hours]]&gt;0,tbl_Fact[[#This Row],[Operating_Hours]]*51840,0)</f>
        <v>474.81119728088402</v>
      </c>
    </row>
    <row r="5048" spans="1:13" hidden="1" x14ac:dyDescent="0.2">
      <c r="A5048" t="s">
        <v>14</v>
      </c>
      <c r="B5048" s="1">
        <v>44405.724988425929</v>
      </c>
      <c r="C5048" s="1">
        <v>44405.725092592591</v>
      </c>
      <c r="D5048">
        <v>0.155233293771744</v>
      </c>
      <c r="E5048">
        <v>0</v>
      </c>
      <c r="F5048">
        <v>99</v>
      </c>
      <c r="G5048" t="s">
        <v>44</v>
      </c>
      <c r="H5048" t="s">
        <v>35</v>
      </c>
      <c r="I5048">
        <f>tbl_Fact[[#This Row],[Duration]] / 60</f>
        <v>2.5872215628624001E-3</v>
      </c>
      <c r="J5048">
        <f>IF(OR(G5048="Run Time", G5048="CC (Changeover Cleaning)"), I5048, 0)</f>
        <v>0</v>
      </c>
      <c r="K5048">
        <f>IF(G5048&lt;&gt;"PM (Maintenance)", I5048, 0)</f>
        <v>2.5872215628624001E-3</v>
      </c>
      <c r="L5048" s="5">
        <f>MAX(tbl_Fact[[#This Row],[TotalBiscuitsMade]],tbl_Fact[[#This Row],[GoodMadeBiscuits]])</f>
        <v>99</v>
      </c>
      <c r="M5048" s="5">
        <f>IF(tbl_Fact[[#This Row],[Operating_Hours]]&gt;0,tbl_Fact[[#This Row],[Operating_Hours]]*51840,0)</f>
        <v>0</v>
      </c>
    </row>
    <row r="5049" spans="1:13" hidden="1" x14ac:dyDescent="0.2">
      <c r="A5049" t="s">
        <v>12</v>
      </c>
      <c r="B5049" s="1">
        <v>44405.725069444445</v>
      </c>
      <c r="C5049" s="1">
        <v>44405.725092592591</v>
      </c>
      <c r="D5049">
        <v>3.4616600722074502E-2</v>
      </c>
      <c r="E5049">
        <v>149577</v>
      </c>
      <c r="F5049">
        <v>198</v>
      </c>
      <c r="G5049" t="s">
        <v>44</v>
      </c>
      <c r="H5049" t="s">
        <v>35</v>
      </c>
      <c r="I5049">
        <f>tbl_Fact[[#This Row],[Duration]] / 60</f>
        <v>5.7694334536790833E-4</v>
      </c>
      <c r="J5049">
        <f>IF(OR(G5049="Run Time", G5049="CC (Changeover Cleaning)"), I5049, 0)</f>
        <v>0</v>
      </c>
      <c r="K5049">
        <f>IF(G5049&lt;&gt;"PM (Maintenance)", I5049, 0)</f>
        <v>5.7694334536790833E-4</v>
      </c>
      <c r="L5049" s="5">
        <f>MAX(tbl_Fact[[#This Row],[TotalBiscuitsMade]],tbl_Fact[[#This Row],[GoodMadeBiscuits]])</f>
        <v>149577</v>
      </c>
      <c r="M5049" s="5">
        <f>IF(tbl_Fact[[#This Row],[Operating_Hours]]&gt;0,tbl_Fact[[#This Row],[Operating_Hours]]*51840,0)</f>
        <v>0</v>
      </c>
    </row>
    <row r="5050" spans="1:13" hidden="1" x14ac:dyDescent="0.2">
      <c r="A5050" t="s">
        <v>14</v>
      </c>
      <c r="B5050" s="1">
        <v>44405.725092592591</v>
      </c>
      <c r="C5050" s="1">
        <v>44405.725810185184</v>
      </c>
      <c r="D5050">
        <v>1.03093326091766</v>
      </c>
      <c r="E5050">
        <v>0</v>
      </c>
      <c r="F5050">
        <v>358</v>
      </c>
      <c r="G5050" t="s">
        <v>43</v>
      </c>
      <c r="H5050" t="s">
        <v>35</v>
      </c>
      <c r="I5050">
        <f>tbl_Fact[[#This Row],[Duration]] / 60</f>
        <v>1.7182221015294333E-2</v>
      </c>
      <c r="J5050">
        <f>IF(OR(G5050="Run Time", G5050="CC (Changeover Cleaning)"), I5050, 0)</f>
        <v>1.7182221015294333E-2</v>
      </c>
      <c r="K5050">
        <f>IF(G5050&lt;&gt;"PM (Maintenance)", I5050, 0)</f>
        <v>1.7182221015294333E-2</v>
      </c>
      <c r="L5050" s="5">
        <f>MAX(tbl_Fact[[#This Row],[TotalBiscuitsMade]],tbl_Fact[[#This Row],[GoodMadeBiscuits]])</f>
        <v>358</v>
      </c>
      <c r="M5050" s="5">
        <f>IF(tbl_Fact[[#This Row],[Operating_Hours]]&gt;0,tbl_Fact[[#This Row],[Operating_Hours]]*51840,0)</f>
        <v>890.72633743285826</v>
      </c>
    </row>
    <row r="5051" spans="1:13" hidden="1" x14ac:dyDescent="0.2">
      <c r="A5051" t="s">
        <v>12</v>
      </c>
      <c r="B5051" s="1">
        <v>44405.725092592591</v>
      </c>
      <c r="C5051" s="1">
        <v>44405.725891203707</v>
      </c>
      <c r="D5051">
        <v>1.1400500535964999</v>
      </c>
      <c r="E5051">
        <v>149813</v>
      </c>
      <c r="F5051">
        <v>81</v>
      </c>
      <c r="G5051" t="s">
        <v>43</v>
      </c>
      <c r="H5051" t="s">
        <v>35</v>
      </c>
      <c r="I5051">
        <f>tbl_Fact[[#This Row],[Duration]] / 60</f>
        <v>1.900083422660833E-2</v>
      </c>
      <c r="J5051">
        <f>IF(OR(G5051="Run Time", G5051="CC (Changeover Cleaning)"), I5051, 0)</f>
        <v>1.900083422660833E-2</v>
      </c>
      <c r="K5051">
        <f>IF(G5051&lt;&gt;"PM (Maintenance)", I5051, 0)</f>
        <v>1.900083422660833E-2</v>
      </c>
      <c r="L5051" s="5">
        <f>MAX(tbl_Fact[[#This Row],[TotalBiscuitsMade]],tbl_Fact[[#This Row],[GoodMadeBiscuits]])</f>
        <v>149813</v>
      </c>
      <c r="M5051" s="5">
        <f>IF(tbl_Fact[[#This Row],[Operating_Hours]]&gt;0,tbl_Fact[[#This Row],[Operating_Hours]]*51840,0)</f>
        <v>985.00324630737589</v>
      </c>
    </row>
    <row r="5052" spans="1:13" hidden="1" x14ac:dyDescent="0.2">
      <c r="A5052" t="s">
        <v>14</v>
      </c>
      <c r="B5052" s="1">
        <v>44405.725810185184</v>
      </c>
      <c r="C5052" s="1">
        <v>44405.726886574077</v>
      </c>
      <c r="D5052">
        <v>1.53933334350586</v>
      </c>
      <c r="E5052">
        <v>0</v>
      </c>
      <c r="F5052">
        <v>57</v>
      </c>
      <c r="G5052" t="s">
        <v>44</v>
      </c>
      <c r="H5052" t="s">
        <v>35</v>
      </c>
      <c r="I5052">
        <f>tbl_Fact[[#This Row],[Duration]] / 60</f>
        <v>2.5655555725097666E-2</v>
      </c>
      <c r="J5052">
        <f>IF(OR(G5052="Run Time", G5052="CC (Changeover Cleaning)"), I5052, 0)</f>
        <v>0</v>
      </c>
      <c r="K5052">
        <f>IF(G5052&lt;&gt;"PM (Maintenance)", I5052, 0)</f>
        <v>2.5655555725097666E-2</v>
      </c>
      <c r="L5052" s="5">
        <f>MAX(tbl_Fact[[#This Row],[TotalBiscuitsMade]],tbl_Fact[[#This Row],[GoodMadeBiscuits]])</f>
        <v>57</v>
      </c>
      <c r="M5052" s="5">
        <f>IF(tbl_Fact[[#This Row],[Operating_Hours]]&gt;0,tbl_Fact[[#This Row],[Operating_Hours]]*51840,0)</f>
        <v>0</v>
      </c>
    </row>
    <row r="5053" spans="1:13" hidden="1" x14ac:dyDescent="0.2">
      <c r="A5053" t="s">
        <v>12</v>
      </c>
      <c r="B5053" s="1">
        <v>44405.725891203707</v>
      </c>
      <c r="C5053" s="1">
        <v>44405.726886574077</v>
      </c>
      <c r="D5053">
        <v>1.4302165508270299</v>
      </c>
      <c r="E5053">
        <v>150756</v>
      </c>
      <c r="F5053">
        <v>15</v>
      </c>
      <c r="G5053" t="s">
        <v>44</v>
      </c>
      <c r="H5053" t="s">
        <v>35</v>
      </c>
      <c r="I5053">
        <f>tbl_Fact[[#This Row],[Duration]] / 60</f>
        <v>2.3836942513783831E-2</v>
      </c>
      <c r="J5053">
        <f>IF(OR(G5053="Run Time", G5053="CC (Changeover Cleaning)"), I5053, 0)</f>
        <v>0</v>
      </c>
      <c r="K5053">
        <f>IF(G5053&lt;&gt;"PM (Maintenance)", I5053, 0)</f>
        <v>2.3836942513783831E-2</v>
      </c>
      <c r="L5053" s="5">
        <f>MAX(tbl_Fact[[#This Row],[TotalBiscuitsMade]],tbl_Fact[[#This Row],[GoodMadeBiscuits]])</f>
        <v>150756</v>
      </c>
      <c r="M5053" s="5">
        <f>IF(tbl_Fact[[#This Row],[Operating_Hours]]&gt;0,tbl_Fact[[#This Row],[Operating_Hours]]*51840,0)</f>
        <v>0</v>
      </c>
    </row>
    <row r="5054" spans="1:13" hidden="1" x14ac:dyDescent="0.2">
      <c r="A5054" t="s">
        <v>12</v>
      </c>
      <c r="B5054" s="1">
        <v>44405.726886574077</v>
      </c>
      <c r="C5054" s="1">
        <v>44405.727569444447</v>
      </c>
      <c r="D5054">
        <v>0.99000000953674305</v>
      </c>
      <c r="E5054">
        <v>150737</v>
      </c>
      <c r="F5054">
        <v>174</v>
      </c>
      <c r="G5054" t="s">
        <v>43</v>
      </c>
      <c r="H5054" t="s">
        <v>35</v>
      </c>
      <c r="I5054">
        <f>tbl_Fact[[#This Row],[Duration]] / 60</f>
        <v>1.6500000158945718E-2</v>
      </c>
      <c r="J5054">
        <f>IF(OR(G5054="Run Time", G5054="CC (Changeover Cleaning)"), I5054, 0)</f>
        <v>1.6500000158945718E-2</v>
      </c>
      <c r="K5054">
        <f>IF(G5054&lt;&gt;"PM (Maintenance)", I5054, 0)</f>
        <v>1.6500000158945718E-2</v>
      </c>
      <c r="L5054" s="5">
        <f>MAX(tbl_Fact[[#This Row],[TotalBiscuitsMade]],tbl_Fact[[#This Row],[GoodMadeBiscuits]])</f>
        <v>150737</v>
      </c>
      <c r="M5054" s="5">
        <f>IF(tbl_Fact[[#This Row],[Operating_Hours]]&gt;0,tbl_Fact[[#This Row],[Operating_Hours]]*51840,0)</f>
        <v>855.36000823974609</v>
      </c>
    </row>
    <row r="5055" spans="1:13" hidden="1" x14ac:dyDescent="0.2">
      <c r="A5055" t="s">
        <v>14</v>
      </c>
      <c r="B5055" s="1">
        <v>44405.726886574077</v>
      </c>
      <c r="C5055" s="1">
        <v>44405.727442129632</v>
      </c>
      <c r="D5055">
        <v>0.80483329296112105</v>
      </c>
      <c r="E5055">
        <v>0</v>
      </c>
      <c r="F5055">
        <v>100</v>
      </c>
      <c r="G5055" t="s">
        <v>43</v>
      </c>
      <c r="H5055" t="s">
        <v>35</v>
      </c>
      <c r="I5055">
        <f>tbl_Fact[[#This Row],[Duration]] / 60</f>
        <v>1.3413888216018684E-2</v>
      </c>
      <c r="J5055">
        <f>IF(OR(G5055="Run Time", G5055="CC (Changeover Cleaning)"), I5055, 0)</f>
        <v>1.3413888216018684E-2</v>
      </c>
      <c r="K5055">
        <f>IF(G5055&lt;&gt;"PM (Maintenance)", I5055, 0)</f>
        <v>1.3413888216018684E-2</v>
      </c>
      <c r="L5055" s="5">
        <f>MAX(tbl_Fact[[#This Row],[TotalBiscuitsMade]],tbl_Fact[[#This Row],[GoodMadeBiscuits]])</f>
        <v>100</v>
      </c>
      <c r="M5055" s="5">
        <f>IF(tbl_Fact[[#This Row],[Operating_Hours]]&gt;0,tbl_Fact[[#This Row],[Operating_Hours]]*51840,0)</f>
        <v>695.37596511840854</v>
      </c>
    </row>
    <row r="5056" spans="1:13" hidden="1" x14ac:dyDescent="0.2">
      <c r="A5056" t="s">
        <v>14</v>
      </c>
      <c r="B5056" s="1">
        <v>44405.727442129632</v>
      </c>
      <c r="C5056" s="1">
        <v>44405.739039351851</v>
      </c>
      <c r="D5056">
        <v>16.7069492340088</v>
      </c>
      <c r="E5056">
        <v>0</v>
      </c>
      <c r="F5056">
        <v>311</v>
      </c>
      <c r="G5056" t="s">
        <v>44</v>
      </c>
      <c r="H5056" t="s">
        <v>35</v>
      </c>
      <c r="I5056">
        <f>tbl_Fact[[#This Row],[Duration]] / 60</f>
        <v>0.27844915390014668</v>
      </c>
      <c r="J5056">
        <f>IF(OR(G5056="Run Time", G5056="CC (Changeover Cleaning)"), I5056, 0)</f>
        <v>0</v>
      </c>
      <c r="K5056">
        <f>IF(G5056&lt;&gt;"PM (Maintenance)", I5056, 0)</f>
        <v>0.27844915390014668</v>
      </c>
      <c r="L5056" s="5">
        <f>MAX(tbl_Fact[[#This Row],[TotalBiscuitsMade]],tbl_Fact[[#This Row],[GoodMadeBiscuits]])</f>
        <v>311</v>
      </c>
      <c r="M5056" s="5">
        <f>IF(tbl_Fact[[#This Row],[Operating_Hours]]&gt;0,tbl_Fact[[#This Row],[Operating_Hours]]*51840,0)</f>
        <v>0</v>
      </c>
    </row>
    <row r="5057" spans="1:13" hidden="1" x14ac:dyDescent="0.2">
      <c r="A5057" t="s">
        <v>12</v>
      </c>
      <c r="B5057" s="1">
        <v>44405.727569444447</v>
      </c>
      <c r="C5057" s="1">
        <v>44405.738449074073</v>
      </c>
      <c r="D5057">
        <v>15.666950225830099</v>
      </c>
      <c r="E5057">
        <v>164279</v>
      </c>
      <c r="F5057">
        <v>378</v>
      </c>
      <c r="G5057" t="s">
        <v>44</v>
      </c>
      <c r="H5057" t="s">
        <v>35</v>
      </c>
      <c r="I5057">
        <f>tbl_Fact[[#This Row],[Duration]] / 60</f>
        <v>0.26111583709716835</v>
      </c>
      <c r="J5057">
        <f>IF(OR(G5057="Run Time", G5057="CC (Changeover Cleaning)"), I5057, 0)</f>
        <v>0</v>
      </c>
      <c r="K5057">
        <f>IF(G5057&lt;&gt;"PM (Maintenance)", I5057, 0)</f>
        <v>0.26111583709716835</v>
      </c>
      <c r="L5057" s="5">
        <f>MAX(tbl_Fact[[#This Row],[TotalBiscuitsMade]],tbl_Fact[[#This Row],[GoodMadeBiscuits]])</f>
        <v>164279</v>
      </c>
      <c r="M5057" s="5">
        <f>IF(tbl_Fact[[#This Row],[Operating_Hours]]&gt;0,tbl_Fact[[#This Row],[Operating_Hours]]*51840,0)</f>
        <v>0</v>
      </c>
    </row>
    <row r="5058" spans="1:13" hidden="1" x14ac:dyDescent="0.2">
      <c r="A5058" t="s">
        <v>12</v>
      </c>
      <c r="B5058" s="1">
        <v>44405.738449074073</v>
      </c>
      <c r="C5058" s="1">
        <v>44405.73878472222</v>
      </c>
      <c r="D5058">
        <v>0.488883286714554</v>
      </c>
      <c r="E5058">
        <v>164034</v>
      </c>
      <c r="F5058">
        <v>470</v>
      </c>
      <c r="G5058" t="s">
        <v>43</v>
      </c>
      <c r="H5058" t="s">
        <v>35</v>
      </c>
      <c r="I5058">
        <f>tbl_Fact[[#This Row],[Duration]] / 60</f>
        <v>8.1480547785759E-3</v>
      </c>
      <c r="J5058">
        <f>IF(OR(G5058="Run Time", G5058="CC (Changeover Cleaning)"), I5058, 0)</f>
        <v>8.1480547785759E-3</v>
      </c>
      <c r="K5058">
        <f>IF(G5058&lt;&gt;"PM (Maintenance)", I5058, 0)</f>
        <v>8.1480547785759E-3</v>
      </c>
      <c r="L5058" s="5">
        <f>MAX(tbl_Fact[[#This Row],[TotalBiscuitsMade]],tbl_Fact[[#This Row],[GoodMadeBiscuits]])</f>
        <v>164034</v>
      </c>
      <c r="M5058" s="5">
        <f>IF(tbl_Fact[[#This Row],[Operating_Hours]]&gt;0,tbl_Fact[[#This Row],[Operating_Hours]]*51840,0)</f>
        <v>422.39515972137468</v>
      </c>
    </row>
    <row r="5059" spans="1:13" hidden="1" x14ac:dyDescent="0.2">
      <c r="A5059" t="s">
        <v>12</v>
      </c>
      <c r="B5059" s="1">
        <v>44405.73878472222</v>
      </c>
      <c r="C5059" s="1">
        <v>44405.739039351851</v>
      </c>
      <c r="D5059">
        <v>0.36594998836517301</v>
      </c>
      <c r="E5059">
        <v>164454</v>
      </c>
      <c r="F5059">
        <v>161</v>
      </c>
      <c r="G5059" t="s">
        <v>44</v>
      </c>
      <c r="H5059" t="s">
        <v>35</v>
      </c>
      <c r="I5059">
        <f>tbl_Fact[[#This Row],[Duration]] / 60</f>
        <v>6.0991664727528833E-3</v>
      </c>
      <c r="J5059">
        <f>IF(OR(G5059="Run Time", G5059="CC (Changeover Cleaning)"), I5059, 0)</f>
        <v>0</v>
      </c>
      <c r="K5059">
        <f>IF(G5059&lt;&gt;"PM (Maintenance)", I5059, 0)</f>
        <v>6.0991664727528833E-3</v>
      </c>
      <c r="L5059" s="5">
        <f>MAX(tbl_Fact[[#This Row],[TotalBiscuitsMade]],tbl_Fact[[#This Row],[GoodMadeBiscuits]])</f>
        <v>164454</v>
      </c>
      <c r="M5059" s="5">
        <f>IF(tbl_Fact[[#This Row],[Operating_Hours]]&gt;0,tbl_Fact[[#This Row],[Operating_Hours]]*51840,0)</f>
        <v>0</v>
      </c>
    </row>
    <row r="5060" spans="1:13" hidden="1" x14ac:dyDescent="0.2">
      <c r="A5060" t="s">
        <v>14</v>
      </c>
      <c r="B5060" s="1">
        <v>44405.739039351851</v>
      </c>
      <c r="C5060" s="1">
        <v>44405.746759259258</v>
      </c>
      <c r="D5060">
        <v>11.116116523742701</v>
      </c>
      <c r="E5060">
        <v>0</v>
      </c>
      <c r="F5060">
        <v>399</v>
      </c>
      <c r="G5060" t="s">
        <v>43</v>
      </c>
      <c r="H5060" t="s">
        <v>35</v>
      </c>
      <c r="I5060">
        <f>tbl_Fact[[#This Row],[Duration]] / 60</f>
        <v>0.18526860872904502</v>
      </c>
      <c r="J5060">
        <f>IF(OR(G5060="Run Time", G5060="CC (Changeover Cleaning)"), I5060, 0)</f>
        <v>0.18526860872904502</v>
      </c>
      <c r="K5060">
        <f>IF(G5060&lt;&gt;"PM (Maintenance)", I5060, 0)</f>
        <v>0.18526860872904502</v>
      </c>
      <c r="L5060" s="5">
        <f>MAX(tbl_Fact[[#This Row],[TotalBiscuitsMade]],tbl_Fact[[#This Row],[GoodMadeBiscuits]])</f>
        <v>399</v>
      </c>
      <c r="M5060" s="5">
        <f>IF(tbl_Fact[[#This Row],[Operating_Hours]]&gt;0,tbl_Fact[[#This Row],[Operating_Hours]]*51840,0)</f>
        <v>9604.3246765136937</v>
      </c>
    </row>
    <row r="5061" spans="1:13" hidden="1" x14ac:dyDescent="0.2">
      <c r="A5061" t="s">
        <v>12</v>
      </c>
      <c r="B5061" s="1">
        <v>44405.739039351851</v>
      </c>
      <c r="C5061" s="1">
        <v>44405.746932870374</v>
      </c>
      <c r="D5061">
        <v>11.3606662750244</v>
      </c>
      <c r="E5061">
        <v>164445</v>
      </c>
      <c r="F5061">
        <v>427</v>
      </c>
      <c r="G5061" t="s">
        <v>43</v>
      </c>
      <c r="H5061" t="s">
        <v>35</v>
      </c>
      <c r="I5061">
        <f>tbl_Fact[[#This Row],[Duration]] / 60</f>
        <v>0.18934443791707334</v>
      </c>
      <c r="J5061">
        <f>IF(OR(G5061="Run Time", G5061="CC (Changeover Cleaning)"), I5061, 0)</f>
        <v>0.18934443791707334</v>
      </c>
      <c r="K5061">
        <f>IF(G5061&lt;&gt;"PM (Maintenance)", I5061, 0)</f>
        <v>0.18934443791707334</v>
      </c>
      <c r="L5061" s="5">
        <f>MAX(tbl_Fact[[#This Row],[TotalBiscuitsMade]],tbl_Fact[[#This Row],[GoodMadeBiscuits]])</f>
        <v>164445</v>
      </c>
      <c r="M5061" s="5">
        <f>IF(tbl_Fact[[#This Row],[Operating_Hours]]&gt;0,tbl_Fact[[#This Row],[Operating_Hours]]*51840,0)</f>
        <v>9815.615661621081</v>
      </c>
    </row>
    <row r="5062" spans="1:13" hidden="1" x14ac:dyDescent="0.2">
      <c r="A5062" t="s">
        <v>14</v>
      </c>
      <c r="B5062" s="1">
        <v>44405.746759259258</v>
      </c>
      <c r="C5062" s="1">
        <v>44405.747615740744</v>
      </c>
      <c r="D5062">
        <v>1.22416663169861</v>
      </c>
      <c r="E5062">
        <v>0</v>
      </c>
      <c r="F5062">
        <v>71</v>
      </c>
      <c r="G5062" t="s">
        <v>44</v>
      </c>
      <c r="H5062" t="s">
        <v>35</v>
      </c>
      <c r="I5062">
        <f>tbl_Fact[[#This Row],[Duration]] / 60</f>
        <v>2.0402777194976834E-2</v>
      </c>
      <c r="J5062">
        <f>IF(OR(G5062="Run Time", G5062="CC (Changeover Cleaning)"), I5062, 0)</f>
        <v>0</v>
      </c>
      <c r="K5062">
        <f>IF(G5062&lt;&gt;"PM (Maintenance)", I5062, 0)</f>
        <v>2.0402777194976834E-2</v>
      </c>
      <c r="L5062" s="5">
        <f>MAX(tbl_Fact[[#This Row],[TotalBiscuitsMade]],tbl_Fact[[#This Row],[GoodMadeBiscuits]])</f>
        <v>71</v>
      </c>
      <c r="M5062" s="5">
        <f>IF(tbl_Fact[[#This Row],[Operating_Hours]]&gt;0,tbl_Fact[[#This Row],[Operating_Hours]]*51840,0)</f>
        <v>0</v>
      </c>
    </row>
    <row r="5063" spans="1:13" hidden="1" x14ac:dyDescent="0.2">
      <c r="A5063" t="s">
        <v>12</v>
      </c>
      <c r="B5063" s="1">
        <v>44405.746932870374</v>
      </c>
      <c r="C5063" s="1">
        <v>44405.747615740744</v>
      </c>
      <c r="D5063">
        <v>0.97961658239364602</v>
      </c>
      <c r="E5063">
        <v>165490</v>
      </c>
      <c r="F5063">
        <v>19</v>
      </c>
      <c r="G5063" t="s">
        <v>44</v>
      </c>
      <c r="H5063" t="s">
        <v>35</v>
      </c>
      <c r="I5063">
        <f>tbl_Fact[[#This Row],[Duration]] / 60</f>
        <v>1.6326943039894102E-2</v>
      </c>
      <c r="J5063">
        <f>IF(OR(G5063="Run Time", G5063="CC (Changeover Cleaning)"), I5063, 0)</f>
        <v>0</v>
      </c>
      <c r="K5063">
        <f>IF(G5063&lt;&gt;"PM (Maintenance)", I5063, 0)</f>
        <v>1.6326943039894102E-2</v>
      </c>
      <c r="L5063" s="5">
        <f>MAX(tbl_Fact[[#This Row],[TotalBiscuitsMade]],tbl_Fact[[#This Row],[GoodMadeBiscuits]])</f>
        <v>165490</v>
      </c>
      <c r="M5063" s="5">
        <f>IF(tbl_Fact[[#This Row],[Operating_Hours]]&gt;0,tbl_Fact[[#This Row],[Operating_Hours]]*51840,0)</f>
        <v>0</v>
      </c>
    </row>
    <row r="5064" spans="1:13" hidden="1" x14ac:dyDescent="0.2">
      <c r="A5064" t="s">
        <v>14</v>
      </c>
      <c r="B5064" s="1">
        <v>44405.747615740744</v>
      </c>
      <c r="C5064" s="1">
        <v>44405.748182870368</v>
      </c>
      <c r="D5064">
        <v>0.81526660919189498</v>
      </c>
      <c r="E5064">
        <v>0</v>
      </c>
      <c r="F5064">
        <v>419</v>
      </c>
      <c r="G5064" t="s">
        <v>43</v>
      </c>
      <c r="H5064" t="s">
        <v>35</v>
      </c>
      <c r="I5064">
        <f>tbl_Fact[[#This Row],[Duration]] / 60</f>
        <v>1.3587776819864917E-2</v>
      </c>
      <c r="J5064">
        <f>IF(OR(G5064="Run Time", G5064="CC (Changeover Cleaning)"), I5064, 0)</f>
        <v>1.3587776819864917E-2</v>
      </c>
      <c r="K5064">
        <f>IF(G5064&lt;&gt;"PM (Maintenance)", I5064, 0)</f>
        <v>1.3587776819864917E-2</v>
      </c>
      <c r="L5064" s="5">
        <f>MAX(tbl_Fact[[#This Row],[TotalBiscuitsMade]],tbl_Fact[[#This Row],[GoodMadeBiscuits]])</f>
        <v>419</v>
      </c>
      <c r="M5064" s="5">
        <f>IF(tbl_Fact[[#This Row],[Operating_Hours]]&gt;0,tbl_Fact[[#This Row],[Operating_Hours]]*51840,0)</f>
        <v>704.39035034179733</v>
      </c>
    </row>
    <row r="5065" spans="1:13" hidden="1" x14ac:dyDescent="0.2">
      <c r="A5065" t="s">
        <v>12</v>
      </c>
      <c r="B5065" s="1">
        <v>44405.747615740744</v>
      </c>
      <c r="C5065" s="1">
        <v>44405.748263888891</v>
      </c>
      <c r="D5065">
        <v>0.93010002374649003</v>
      </c>
      <c r="E5065">
        <v>165539</v>
      </c>
      <c r="F5065">
        <v>151</v>
      </c>
      <c r="G5065" t="s">
        <v>43</v>
      </c>
      <c r="H5065" t="s">
        <v>35</v>
      </c>
      <c r="I5065">
        <f>tbl_Fact[[#This Row],[Duration]] / 60</f>
        <v>1.55016670624415E-2</v>
      </c>
      <c r="J5065">
        <f>IF(OR(G5065="Run Time", G5065="CC (Changeover Cleaning)"), I5065, 0)</f>
        <v>1.55016670624415E-2</v>
      </c>
      <c r="K5065">
        <f>IF(G5065&lt;&gt;"PM (Maintenance)", I5065, 0)</f>
        <v>1.55016670624415E-2</v>
      </c>
      <c r="L5065" s="5">
        <f>MAX(tbl_Fact[[#This Row],[TotalBiscuitsMade]],tbl_Fact[[#This Row],[GoodMadeBiscuits]])</f>
        <v>165539</v>
      </c>
      <c r="M5065" s="5">
        <f>IF(tbl_Fact[[#This Row],[Operating_Hours]]&gt;0,tbl_Fact[[#This Row],[Operating_Hours]]*51840,0)</f>
        <v>803.60642051696732</v>
      </c>
    </row>
    <row r="5066" spans="1:13" hidden="1" x14ac:dyDescent="0.2">
      <c r="A5066" t="s">
        <v>14</v>
      </c>
      <c r="B5066" s="1">
        <v>44405.748182870368</v>
      </c>
      <c r="C5066" s="1">
        <v>44405.7497337963</v>
      </c>
      <c r="D5066">
        <v>2.2349998950958301</v>
      </c>
      <c r="E5066">
        <v>0</v>
      </c>
      <c r="F5066">
        <v>169</v>
      </c>
      <c r="G5066" t="s">
        <v>44</v>
      </c>
      <c r="H5066" t="s">
        <v>35</v>
      </c>
      <c r="I5066">
        <f>tbl_Fact[[#This Row],[Duration]] / 60</f>
        <v>3.7249998251597166E-2</v>
      </c>
      <c r="J5066">
        <f>IF(OR(G5066="Run Time", G5066="CC (Changeover Cleaning)"), I5066, 0)</f>
        <v>0</v>
      </c>
      <c r="K5066">
        <f>IF(G5066&lt;&gt;"PM (Maintenance)", I5066, 0)</f>
        <v>3.7249998251597166E-2</v>
      </c>
      <c r="L5066" s="5">
        <f>MAX(tbl_Fact[[#This Row],[TotalBiscuitsMade]],tbl_Fact[[#This Row],[GoodMadeBiscuits]])</f>
        <v>169</v>
      </c>
      <c r="M5066" s="5">
        <f>IF(tbl_Fact[[#This Row],[Operating_Hours]]&gt;0,tbl_Fact[[#This Row],[Operating_Hours]]*51840,0)</f>
        <v>0</v>
      </c>
    </row>
    <row r="5067" spans="1:13" hidden="1" x14ac:dyDescent="0.2">
      <c r="A5067" t="s">
        <v>12</v>
      </c>
      <c r="B5067" s="1">
        <v>44405.748263888891</v>
      </c>
      <c r="C5067" s="1">
        <v>44405.7497337963</v>
      </c>
      <c r="D5067">
        <v>2.12016654014587</v>
      </c>
      <c r="E5067">
        <v>167470</v>
      </c>
      <c r="F5067">
        <v>79</v>
      </c>
      <c r="G5067" t="s">
        <v>44</v>
      </c>
      <c r="H5067" t="s">
        <v>35</v>
      </c>
      <c r="I5067">
        <f>tbl_Fact[[#This Row],[Duration]] / 60</f>
        <v>3.5336109002431164E-2</v>
      </c>
      <c r="J5067">
        <f>IF(OR(G5067="Run Time", G5067="CC (Changeover Cleaning)"), I5067, 0)</f>
        <v>0</v>
      </c>
      <c r="K5067">
        <f>IF(G5067&lt;&gt;"PM (Maintenance)", I5067, 0)</f>
        <v>3.5336109002431164E-2</v>
      </c>
      <c r="L5067" s="5">
        <f>MAX(tbl_Fact[[#This Row],[TotalBiscuitsMade]],tbl_Fact[[#This Row],[GoodMadeBiscuits]])</f>
        <v>167470</v>
      </c>
      <c r="M5067" s="5">
        <f>IF(tbl_Fact[[#This Row],[Operating_Hours]]&gt;0,tbl_Fact[[#This Row],[Operating_Hours]]*51840,0)</f>
        <v>0</v>
      </c>
    </row>
    <row r="5068" spans="1:13" hidden="1" x14ac:dyDescent="0.2">
      <c r="A5068" t="s">
        <v>14</v>
      </c>
      <c r="B5068" s="1">
        <v>44405.7497337963</v>
      </c>
      <c r="C5068" s="1">
        <v>44405.750150462962</v>
      </c>
      <c r="D5068">
        <v>0.61000001430511497</v>
      </c>
      <c r="E5068">
        <v>0</v>
      </c>
      <c r="F5068">
        <v>442</v>
      </c>
      <c r="G5068" t="s">
        <v>43</v>
      </c>
      <c r="H5068" t="s">
        <v>35</v>
      </c>
      <c r="I5068">
        <f>tbl_Fact[[#This Row],[Duration]] / 60</f>
        <v>1.0166666905085249E-2</v>
      </c>
      <c r="J5068">
        <f>IF(OR(G5068="Run Time", G5068="CC (Changeover Cleaning)"), I5068, 0)</f>
        <v>1.0166666905085249E-2</v>
      </c>
      <c r="K5068">
        <f>IF(G5068&lt;&gt;"PM (Maintenance)", I5068, 0)</f>
        <v>1.0166666905085249E-2</v>
      </c>
      <c r="L5068" s="5">
        <f>MAX(tbl_Fact[[#This Row],[TotalBiscuitsMade]],tbl_Fact[[#This Row],[GoodMadeBiscuits]])</f>
        <v>442</v>
      </c>
      <c r="M5068" s="5">
        <f>IF(tbl_Fact[[#This Row],[Operating_Hours]]&gt;0,tbl_Fact[[#This Row],[Operating_Hours]]*51840,0)</f>
        <v>527.04001235961937</v>
      </c>
    </row>
    <row r="5069" spans="1:13" hidden="1" x14ac:dyDescent="0.2">
      <c r="A5069" t="s">
        <v>12</v>
      </c>
      <c r="B5069" s="1">
        <v>44405.7497337963</v>
      </c>
      <c r="C5069" s="1">
        <v>44405.750231481485</v>
      </c>
      <c r="D5069">
        <v>0.72566658258438099</v>
      </c>
      <c r="E5069">
        <v>167258</v>
      </c>
      <c r="F5069">
        <v>197</v>
      </c>
      <c r="G5069" t="s">
        <v>43</v>
      </c>
      <c r="H5069" t="s">
        <v>35</v>
      </c>
      <c r="I5069">
        <f>tbl_Fact[[#This Row],[Duration]] / 60</f>
        <v>1.2094443043073017E-2</v>
      </c>
      <c r="J5069">
        <f>IF(OR(G5069="Run Time", G5069="CC (Changeover Cleaning)"), I5069, 0)</f>
        <v>1.2094443043073017E-2</v>
      </c>
      <c r="K5069">
        <f>IF(G5069&lt;&gt;"PM (Maintenance)", I5069, 0)</f>
        <v>1.2094443043073017E-2</v>
      </c>
      <c r="L5069" s="5">
        <f>MAX(tbl_Fact[[#This Row],[TotalBiscuitsMade]],tbl_Fact[[#This Row],[GoodMadeBiscuits]])</f>
        <v>167258</v>
      </c>
      <c r="M5069" s="5">
        <f>IF(tbl_Fact[[#This Row],[Operating_Hours]]&gt;0,tbl_Fact[[#This Row],[Operating_Hours]]*51840,0)</f>
        <v>626.97592735290516</v>
      </c>
    </row>
    <row r="5070" spans="1:13" hidden="1" x14ac:dyDescent="0.2">
      <c r="A5070" t="s">
        <v>14</v>
      </c>
      <c r="B5070" s="1">
        <v>44405.750150462962</v>
      </c>
      <c r="C5070" s="1">
        <v>44405.753055555557</v>
      </c>
      <c r="D5070">
        <v>4.1705665588378897</v>
      </c>
      <c r="E5070">
        <v>0</v>
      </c>
      <c r="F5070">
        <v>373</v>
      </c>
      <c r="G5070" t="s">
        <v>44</v>
      </c>
      <c r="H5070" t="s">
        <v>35</v>
      </c>
      <c r="I5070">
        <f>tbl_Fact[[#This Row],[Duration]] / 60</f>
        <v>6.9509442647298164E-2</v>
      </c>
      <c r="J5070">
        <f>IF(OR(G5070="Run Time", G5070="CC (Changeover Cleaning)"), I5070, 0)</f>
        <v>0</v>
      </c>
      <c r="K5070">
        <f>IF(G5070&lt;&gt;"PM (Maintenance)", I5070, 0)</f>
        <v>6.9509442647298164E-2</v>
      </c>
      <c r="L5070" s="5">
        <f>MAX(tbl_Fact[[#This Row],[TotalBiscuitsMade]],tbl_Fact[[#This Row],[GoodMadeBiscuits]])</f>
        <v>373</v>
      </c>
      <c r="M5070" s="5">
        <f>IF(tbl_Fact[[#This Row],[Operating_Hours]]&gt;0,tbl_Fact[[#This Row],[Operating_Hours]]*51840,0)</f>
        <v>0</v>
      </c>
    </row>
    <row r="5071" spans="1:13" hidden="1" x14ac:dyDescent="0.2">
      <c r="A5071" t="s">
        <v>12</v>
      </c>
      <c r="B5071" s="1">
        <v>44405.750231481485</v>
      </c>
      <c r="C5071" s="1">
        <v>44405.753055555557</v>
      </c>
      <c r="D5071">
        <v>4.0549001693725604</v>
      </c>
      <c r="E5071">
        <v>170881</v>
      </c>
      <c r="F5071">
        <v>311</v>
      </c>
      <c r="G5071" t="s">
        <v>44</v>
      </c>
      <c r="H5071" t="s">
        <v>35</v>
      </c>
      <c r="I5071">
        <f>tbl_Fact[[#This Row],[Duration]] / 60</f>
        <v>6.7581669489542667E-2</v>
      </c>
      <c r="J5071">
        <f>IF(OR(G5071="Run Time", G5071="CC (Changeover Cleaning)"), I5071, 0)</f>
        <v>0</v>
      </c>
      <c r="K5071">
        <f>IF(G5071&lt;&gt;"PM (Maintenance)", I5071, 0)</f>
        <v>6.7581669489542667E-2</v>
      </c>
      <c r="L5071" s="5">
        <f>MAX(tbl_Fact[[#This Row],[TotalBiscuitsMade]],tbl_Fact[[#This Row],[GoodMadeBiscuits]])</f>
        <v>170881</v>
      </c>
      <c r="M5071" s="5">
        <f>IF(tbl_Fact[[#This Row],[Operating_Hours]]&gt;0,tbl_Fact[[#This Row],[Operating_Hours]]*51840,0)</f>
        <v>0</v>
      </c>
    </row>
    <row r="5072" spans="1:13" hidden="1" x14ac:dyDescent="0.2">
      <c r="A5072" t="s">
        <v>14</v>
      </c>
      <c r="B5072" s="1">
        <v>44405.753055555557</v>
      </c>
      <c r="C5072" s="1">
        <v>44405.753634259258</v>
      </c>
      <c r="D5072">
        <v>0.84549999237060502</v>
      </c>
      <c r="E5072">
        <v>0</v>
      </c>
      <c r="F5072">
        <v>223</v>
      </c>
      <c r="G5072" t="s">
        <v>43</v>
      </c>
      <c r="H5072" t="s">
        <v>35</v>
      </c>
      <c r="I5072">
        <f>tbl_Fact[[#This Row],[Duration]] / 60</f>
        <v>1.4091666539510083E-2</v>
      </c>
      <c r="J5072">
        <f>IF(OR(G5072="Run Time", G5072="CC (Changeover Cleaning)"), I5072, 0)</f>
        <v>1.4091666539510083E-2</v>
      </c>
      <c r="K5072">
        <f>IF(G5072&lt;&gt;"PM (Maintenance)", I5072, 0)</f>
        <v>1.4091666539510083E-2</v>
      </c>
      <c r="L5072" s="5">
        <f>MAX(tbl_Fact[[#This Row],[TotalBiscuitsMade]],tbl_Fact[[#This Row],[GoodMadeBiscuits]])</f>
        <v>223</v>
      </c>
      <c r="M5072" s="5">
        <f>IF(tbl_Fact[[#This Row],[Operating_Hours]]&gt;0,tbl_Fact[[#This Row],[Operating_Hours]]*51840,0)</f>
        <v>730.51199340820267</v>
      </c>
    </row>
    <row r="5073" spans="1:13" hidden="1" x14ac:dyDescent="0.2">
      <c r="A5073" t="s">
        <v>12</v>
      </c>
      <c r="B5073" s="1">
        <v>44405.753055555557</v>
      </c>
      <c r="C5073" s="1">
        <v>44405.753703703704</v>
      </c>
      <c r="D5073">
        <v>0.94499999284744296</v>
      </c>
      <c r="E5073">
        <v>170655</v>
      </c>
      <c r="F5073">
        <v>90</v>
      </c>
      <c r="G5073" t="s">
        <v>43</v>
      </c>
      <c r="H5073" t="s">
        <v>35</v>
      </c>
      <c r="I5073">
        <f>tbl_Fact[[#This Row],[Duration]] / 60</f>
        <v>1.5749999880790715E-2</v>
      </c>
      <c r="J5073">
        <f>IF(OR(G5073="Run Time", G5073="CC (Changeover Cleaning)"), I5073, 0)</f>
        <v>1.5749999880790715E-2</v>
      </c>
      <c r="K5073">
        <f>IF(G5073&lt;&gt;"PM (Maintenance)", I5073, 0)</f>
        <v>1.5749999880790715E-2</v>
      </c>
      <c r="L5073" s="5">
        <f>MAX(tbl_Fact[[#This Row],[TotalBiscuitsMade]],tbl_Fact[[#This Row],[GoodMadeBiscuits]])</f>
        <v>170655</v>
      </c>
      <c r="M5073" s="5">
        <f>IF(tbl_Fact[[#This Row],[Operating_Hours]]&gt;0,tbl_Fact[[#This Row],[Operating_Hours]]*51840,0)</f>
        <v>816.47999382019066</v>
      </c>
    </row>
    <row r="5074" spans="1:13" hidden="1" x14ac:dyDescent="0.2">
      <c r="A5074" t="s">
        <v>14</v>
      </c>
      <c r="B5074" s="1">
        <v>44405.753634259258</v>
      </c>
      <c r="C5074" s="1">
        <v>44405.763043981482</v>
      </c>
      <c r="D5074">
        <v>13.5508832931519</v>
      </c>
      <c r="E5074">
        <v>0</v>
      </c>
      <c r="F5074">
        <v>135</v>
      </c>
      <c r="G5074" t="s">
        <v>44</v>
      </c>
      <c r="H5074" t="s">
        <v>35</v>
      </c>
      <c r="I5074">
        <f>tbl_Fact[[#This Row],[Duration]] / 60</f>
        <v>0.22584805488586499</v>
      </c>
      <c r="J5074">
        <f>IF(OR(G5074="Run Time", G5074="CC (Changeover Cleaning)"), I5074, 0)</f>
        <v>0</v>
      </c>
      <c r="K5074">
        <f>IF(G5074&lt;&gt;"PM (Maintenance)", I5074, 0)</f>
        <v>0.22584805488586499</v>
      </c>
      <c r="L5074" s="5">
        <f>MAX(tbl_Fact[[#This Row],[TotalBiscuitsMade]],tbl_Fact[[#This Row],[GoodMadeBiscuits]])</f>
        <v>135</v>
      </c>
      <c r="M5074" s="5">
        <f>IF(tbl_Fact[[#This Row],[Operating_Hours]]&gt;0,tbl_Fact[[#This Row],[Operating_Hours]]*51840,0)</f>
        <v>0</v>
      </c>
    </row>
    <row r="5075" spans="1:13" hidden="1" x14ac:dyDescent="0.2">
      <c r="A5075" t="s">
        <v>12</v>
      </c>
      <c r="B5075" s="1">
        <v>44405.753703703704</v>
      </c>
      <c r="C5075" s="1">
        <v>44405.760775462964</v>
      </c>
      <c r="D5075">
        <v>10.181266784668001</v>
      </c>
      <c r="E5075">
        <v>179397</v>
      </c>
      <c r="F5075">
        <v>170</v>
      </c>
      <c r="G5075" t="s">
        <v>44</v>
      </c>
      <c r="H5075" t="s">
        <v>35</v>
      </c>
      <c r="I5075">
        <f>tbl_Fact[[#This Row],[Duration]] / 60</f>
        <v>0.16968777974446667</v>
      </c>
      <c r="J5075">
        <f>IF(OR(G5075="Run Time", G5075="CC (Changeover Cleaning)"), I5075, 0)</f>
        <v>0</v>
      </c>
      <c r="K5075">
        <f>IF(G5075&lt;&gt;"PM (Maintenance)", I5075, 0)</f>
        <v>0.16968777974446667</v>
      </c>
      <c r="L5075" s="5">
        <f>MAX(tbl_Fact[[#This Row],[TotalBiscuitsMade]],tbl_Fact[[#This Row],[GoodMadeBiscuits]])</f>
        <v>179397</v>
      </c>
      <c r="M5075" s="5">
        <f>IF(tbl_Fact[[#This Row],[Operating_Hours]]&gt;0,tbl_Fact[[#This Row],[Operating_Hours]]*51840,0)</f>
        <v>0</v>
      </c>
    </row>
    <row r="5076" spans="1:13" hidden="1" x14ac:dyDescent="0.2">
      <c r="A5076" t="s">
        <v>12</v>
      </c>
      <c r="B5076" s="1">
        <v>44405.760775462964</v>
      </c>
      <c r="C5076" s="1">
        <v>44405.762071759258</v>
      </c>
      <c r="D5076">
        <v>1.8594499826431301</v>
      </c>
      <c r="E5076">
        <v>179299</v>
      </c>
      <c r="F5076">
        <v>136</v>
      </c>
      <c r="G5076" t="s">
        <v>43</v>
      </c>
      <c r="H5076" t="s">
        <v>35</v>
      </c>
      <c r="I5076">
        <f>tbl_Fact[[#This Row],[Duration]] / 60</f>
        <v>3.0990833044052167E-2</v>
      </c>
      <c r="J5076">
        <f>IF(OR(G5076="Run Time", G5076="CC (Changeover Cleaning)"), I5076, 0)</f>
        <v>3.0990833044052167E-2</v>
      </c>
      <c r="K5076">
        <f>IF(G5076&lt;&gt;"PM (Maintenance)", I5076, 0)</f>
        <v>3.0990833044052167E-2</v>
      </c>
      <c r="L5076" s="5">
        <f>MAX(tbl_Fact[[#This Row],[TotalBiscuitsMade]],tbl_Fact[[#This Row],[GoodMadeBiscuits]])</f>
        <v>179299</v>
      </c>
      <c r="M5076" s="5">
        <f>IF(tbl_Fact[[#This Row],[Operating_Hours]]&gt;0,tbl_Fact[[#This Row],[Operating_Hours]]*51840,0)</f>
        <v>1606.5647850036644</v>
      </c>
    </row>
    <row r="5077" spans="1:13" hidden="1" x14ac:dyDescent="0.2">
      <c r="A5077" t="s">
        <v>12</v>
      </c>
      <c r="B5077" s="1">
        <v>44405.762071759258</v>
      </c>
      <c r="C5077" s="1">
        <v>44405.763043981482</v>
      </c>
      <c r="D5077">
        <v>1.41066658496857</v>
      </c>
      <c r="E5077">
        <v>180418</v>
      </c>
      <c r="F5077">
        <v>487</v>
      </c>
      <c r="G5077" t="s">
        <v>44</v>
      </c>
      <c r="H5077" t="s">
        <v>35</v>
      </c>
      <c r="I5077">
        <f>tbl_Fact[[#This Row],[Duration]] / 60</f>
        <v>2.3511109749476167E-2</v>
      </c>
      <c r="J5077">
        <f>IF(OR(G5077="Run Time", G5077="CC (Changeover Cleaning)"), I5077, 0)</f>
        <v>0</v>
      </c>
      <c r="K5077">
        <f>IF(G5077&lt;&gt;"PM (Maintenance)", I5077, 0)</f>
        <v>2.3511109749476167E-2</v>
      </c>
      <c r="L5077" s="5">
        <f>MAX(tbl_Fact[[#This Row],[TotalBiscuitsMade]],tbl_Fact[[#This Row],[GoodMadeBiscuits]])</f>
        <v>180418</v>
      </c>
      <c r="M5077" s="5">
        <f>IF(tbl_Fact[[#This Row],[Operating_Hours]]&gt;0,tbl_Fact[[#This Row],[Operating_Hours]]*51840,0)</f>
        <v>0</v>
      </c>
    </row>
    <row r="5078" spans="1:13" hidden="1" x14ac:dyDescent="0.2">
      <c r="A5078" t="s">
        <v>14</v>
      </c>
      <c r="B5078" s="1">
        <v>44405.763043981482</v>
      </c>
      <c r="C5078" s="1">
        <v>44405.763553240744</v>
      </c>
      <c r="D5078">
        <v>0.72433328628539995</v>
      </c>
      <c r="E5078">
        <v>0</v>
      </c>
      <c r="F5078">
        <v>325</v>
      </c>
      <c r="G5078" t="s">
        <v>43</v>
      </c>
      <c r="H5078" t="s">
        <v>35</v>
      </c>
      <c r="I5078">
        <f>tbl_Fact[[#This Row],[Duration]] / 60</f>
        <v>1.2072221438089999E-2</v>
      </c>
      <c r="J5078">
        <f>IF(OR(G5078="Run Time", G5078="CC (Changeover Cleaning)"), I5078, 0)</f>
        <v>1.2072221438089999E-2</v>
      </c>
      <c r="K5078">
        <f>IF(G5078&lt;&gt;"PM (Maintenance)", I5078, 0)</f>
        <v>1.2072221438089999E-2</v>
      </c>
      <c r="L5078" s="5">
        <f>MAX(tbl_Fact[[#This Row],[TotalBiscuitsMade]],tbl_Fact[[#This Row],[GoodMadeBiscuits]])</f>
        <v>325</v>
      </c>
      <c r="M5078" s="5">
        <f>IF(tbl_Fact[[#This Row],[Operating_Hours]]&gt;0,tbl_Fact[[#This Row],[Operating_Hours]]*51840,0)</f>
        <v>625.8239593505856</v>
      </c>
    </row>
    <row r="5079" spans="1:13" hidden="1" x14ac:dyDescent="0.2">
      <c r="A5079" t="s">
        <v>12</v>
      </c>
      <c r="B5079" s="1">
        <v>44405.763043981482</v>
      </c>
      <c r="C5079" s="1">
        <v>44405.76363425926</v>
      </c>
      <c r="D5079">
        <v>0.83921658992767301</v>
      </c>
      <c r="E5079">
        <v>180512</v>
      </c>
      <c r="F5079">
        <v>390</v>
      </c>
      <c r="G5079" t="s">
        <v>43</v>
      </c>
      <c r="H5079" t="s">
        <v>35</v>
      </c>
      <c r="I5079">
        <f>tbl_Fact[[#This Row],[Duration]] / 60</f>
        <v>1.3986943165461218E-2</v>
      </c>
      <c r="J5079">
        <f>IF(OR(G5079="Run Time", G5079="CC (Changeover Cleaning)"), I5079, 0)</f>
        <v>1.3986943165461218E-2</v>
      </c>
      <c r="K5079">
        <f>IF(G5079&lt;&gt;"PM (Maintenance)", I5079, 0)</f>
        <v>1.3986943165461218E-2</v>
      </c>
      <c r="L5079" s="5">
        <f>MAX(tbl_Fact[[#This Row],[TotalBiscuitsMade]],tbl_Fact[[#This Row],[GoodMadeBiscuits]])</f>
        <v>180512</v>
      </c>
      <c r="M5079" s="5">
        <f>IF(tbl_Fact[[#This Row],[Operating_Hours]]&gt;0,tbl_Fact[[#This Row],[Operating_Hours]]*51840,0)</f>
        <v>725.08313369750954</v>
      </c>
    </row>
    <row r="5080" spans="1:13" hidden="1" x14ac:dyDescent="0.2">
      <c r="A5080" t="s">
        <v>14</v>
      </c>
      <c r="B5080" s="1">
        <v>44405.763553240744</v>
      </c>
      <c r="C5080" s="1">
        <v>44405.764884259261</v>
      </c>
      <c r="D5080">
        <v>1.91988325119019</v>
      </c>
      <c r="E5080">
        <v>0</v>
      </c>
      <c r="F5080">
        <v>115</v>
      </c>
      <c r="G5080" t="s">
        <v>44</v>
      </c>
      <c r="H5080" t="s">
        <v>35</v>
      </c>
      <c r="I5080">
        <f>tbl_Fact[[#This Row],[Duration]] / 60</f>
        <v>3.1998054186503165E-2</v>
      </c>
      <c r="J5080">
        <f>IF(OR(G5080="Run Time", G5080="CC (Changeover Cleaning)"), I5080, 0)</f>
        <v>0</v>
      </c>
      <c r="K5080">
        <f>IF(G5080&lt;&gt;"PM (Maintenance)", I5080, 0)</f>
        <v>3.1998054186503165E-2</v>
      </c>
      <c r="L5080" s="5">
        <f>MAX(tbl_Fact[[#This Row],[TotalBiscuitsMade]],tbl_Fact[[#This Row],[GoodMadeBiscuits]])</f>
        <v>115</v>
      </c>
      <c r="M5080" s="5">
        <f>IF(tbl_Fact[[#This Row],[Operating_Hours]]&gt;0,tbl_Fact[[#This Row],[Operating_Hours]]*51840,0)</f>
        <v>0</v>
      </c>
    </row>
    <row r="5081" spans="1:13" hidden="1" x14ac:dyDescent="0.2">
      <c r="A5081" t="s">
        <v>12</v>
      </c>
      <c r="B5081" s="1">
        <v>44405.76363425926</v>
      </c>
      <c r="C5081" s="1">
        <v>44405.76489583333</v>
      </c>
      <c r="D5081">
        <v>1.82061660289764</v>
      </c>
      <c r="E5081">
        <v>182052</v>
      </c>
      <c r="F5081">
        <v>152</v>
      </c>
      <c r="G5081" t="s">
        <v>44</v>
      </c>
      <c r="H5081" t="s">
        <v>35</v>
      </c>
      <c r="I5081">
        <f>tbl_Fact[[#This Row],[Duration]] / 60</f>
        <v>3.0343610048294001E-2</v>
      </c>
      <c r="J5081">
        <f>IF(OR(G5081="Run Time", G5081="CC (Changeover Cleaning)"), I5081, 0)</f>
        <v>0</v>
      </c>
      <c r="K5081">
        <f>IF(G5081&lt;&gt;"PM (Maintenance)", I5081, 0)</f>
        <v>3.0343610048294001E-2</v>
      </c>
      <c r="L5081" s="5">
        <f>MAX(tbl_Fact[[#This Row],[TotalBiscuitsMade]],tbl_Fact[[#This Row],[GoodMadeBiscuits]])</f>
        <v>182052</v>
      </c>
      <c r="M5081" s="5">
        <f>IF(tbl_Fact[[#This Row],[Operating_Hours]]&gt;0,tbl_Fact[[#This Row],[Operating_Hours]]*51840,0)</f>
        <v>0</v>
      </c>
    </row>
    <row r="5082" spans="1:13" hidden="1" x14ac:dyDescent="0.2">
      <c r="A5082" t="s">
        <v>14</v>
      </c>
      <c r="B5082" s="1">
        <v>44405.764884259261</v>
      </c>
      <c r="C5082" s="1">
        <v>44405.765462962961</v>
      </c>
      <c r="D5082">
        <v>0.82516658306121804</v>
      </c>
      <c r="E5082">
        <v>0</v>
      </c>
      <c r="F5082">
        <v>139</v>
      </c>
      <c r="G5082" t="s">
        <v>43</v>
      </c>
      <c r="H5082" t="s">
        <v>35</v>
      </c>
      <c r="I5082">
        <f>tbl_Fact[[#This Row],[Duration]] / 60</f>
        <v>1.3752776384353634E-2</v>
      </c>
      <c r="J5082">
        <f>IF(OR(G5082="Run Time", G5082="CC (Changeover Cleaning)"), I5082, 0)</f>
        <v>1.3752776384353634E-2</v>
      </c>
      <c r="K5082">
        <f>IF(G5082&lt;&gt;"PM (Maintenance)", I5082, 0)</f>
        <v>1.3752776384353634E-2</v>
      </c>
      <c r="L5082" s="5">
        <f>MAX(tbl_Fact[[#This Row],[TotalBiscuitsMade]],tbl_Fact[[#This Row],[GoodMadeBiscuits]])</f>
        <v>139</v>
      </c>
      <c r="M5082" s="5">
        <f>IF(tbl_Fact[[#This Row],[Operating_Hours]]&gt;0,tbl_Fact[[#This Row],[Operating_Hours]]*51840,0)</f>
        <v>712.94392776489235</v>
      </c>
    </row>
    <row r="5083" spans="1:13" hidden="1" x14ac:dyDescent="0.2">
      <c r="A5083" t="s">
        <v>12</v>
      </c>
      <c r="B5083" s="1">
        <v>44405.76489583333</v>
      </c>
      <c r="C5083" s="1">
        <v>44405.765625</v>
      </c>
      <c r="D5083">
        <v>1.04971659183502</v>
      </c>
      <c r="E5083">
        <v>181927</v>
      </c>
      <c r="F5083">
        <v>26</v>
      </c>
      <c r="G5083" t="s">
        <v>43</v>
      </c>
      <c r="H5083" t="s">
        <v>35</v>
      </c>
      <c r="I5083">
        <f>tbl_Fact[[#This Row],[Duration]] / 60</f>
        <v>1.7495276530583668E-2</v>
      </c>
      <c r="J5083">
        <f>IF(OR(G5083="Run Time", G5083="CC (Changeover Cleaning)"), I5083, 0)</f>
        <v>1.7495276530583668E-2</v>
      </c>
      <c r="K5083">
        <f>IF(G5083&lt;&gt;"PM (Maintenance)", I5083, 0)</f>
        <v>1.7495276530583668E-2</v>
      </c>
      <c r="L5083" s="5">
        <f>MAX(tbl_Fact[[#This Row],[TotalBiscuitsMade]],tbl_Fact[[#This Row],[GoodMadeBiscuits]])</f>
        <v>181927</v>
      </c>
      <c r="M5083" s="5">
        <f>IF(tbl_Fact[[#This Row],[Operating_Hours]]&gt;0,tbl_Fact[[#This Row],[Operating_Hours]]*51840,0)</f>
        <v>906.95513534545739</v>
      </c>
    </row>
    <row r="5084" spans="1:13" hidden="1" x14ac:dyDescent="0.2">
      <c r="A5084" t="s">
        <v>14</v>
      </c>
      <c r="B5084" s="1">
        <v>44405.765462962961</v>
      </c>
      <c r="C5084" s="1">
        <v>44405.765486111108</v>
      </c>
      <c r="D5084">
        <v>4.0333300828933702E-2</v>
      </c>
      <c r="E5084">
        <v>0</v>
      </c>
      <c r="F5084">
        <v>52</v>
      </c>
      <c r="G5084" t="s">
        <v>44</v>
      </c>
      <c r="H5084" t="s">
        <v>35</v>
      </c>
      <c r="I5084">
        <f>tbl_Fact[[#This Row],[Duration]] / 60</f>
        <v>6.7222168048222837E-4</v>
      </c>
      <c r="J5084">
        <f>IF(OR(G5084="Run Time", G5084="CC (Changeover Cleaning)"), I5084, 0)</f>
        <v>0</v>
      </c>
      <c r="K5084">
        <f>IF(G5084&lt;&gt;"PM (Maintenance)", I5084, 0)</f>
        <v>6.7222168048222837E-4</v>
      </c>
      <c r="L5084" s="5">
        <f>MAX(tbl_Fact[[#This Row],[TotalBiscuitsMade]],tbl_Fact[[#This Row],[GoodMadeBiscuits]])</f>
        <v>52</v>
      </c>
      <c r="M5084" s="5">
        <f>IF(tbl_Fact[[#This Row],[Operating_Hours]]&gt;0,tbl_Fact[[#This Row],[Operating_Hours]]*51840,0)</f>
        <v>0</v>
      </c>
    </row>
    <row r="5085" spans="1:13" hidden="1" x14ac:dyDescent="0.2">
      <c r="A5085" t="s">
        <v>14</v>
      </c>
      <c r="B5085" s="1">
        <v>44405.765486111108</v>
      </c>
      <c r="C5085" s="1">
        <v>44405.765543981484</v>
      </c>
      <c r="D5085">
        <v>8.5450001060962705E-2</v>
      </c>
      <c r="E5085">
        <v>0</v>
      </c>
      <c r="F5085">
        <v>127</v>
      </c>
      <c r="G5085" t="s">
        <v>43</v>
      </c>
      <c r="H5085" t="s">
        <v>35</v>
      </c>
      <c r="I5085">
        <f>tbl_Fact[[#This Row],[Duration]] / 60</f>
        <v>1.4241666843493783E-3</v>
      </c>
      <c r="J5085">
        <f>IF(OR(G5085="Run Time", G5085="CC (Changeover Cleaning)"), I5085, 0)</f>
        <v>1.4241666843493783E-3</v>
      </c>
      <c r="K5085">
        <f>IF(G5085&lt;&gt;"PM (Maintenance)", I5085, 0)</f>
        <v>1.4241666843493783E-3</v>
      </c>
      <c r="L5085" s="5">
        <f>MAX(tbl_Fact[[#This Row],[TotalBiscuitsMade]],tbl_Fact[[#This Row],[GoodMadeBiscuits]])</f>
        <v>127</v>
      </c>
      <c r="M5085" s="5">
        <f>IF(tbl_Fact[[#This Row],[Operating_Hours]]&gt;0,tbl_Fact[[#This Row],[Operating_Hours]]*51840,0)</f>
        <v>73.828800916671767</v>
      </c>
    </row>
    <row r="5086" spans="1:13" hidden="1" x14ac:dyDescent="0.2">
      <c r="A5086" t="s">
        <v>14</v>
      </c>
      <c r="B5086" s="1">
        <v>44405.765543981484</v>
      </c>
      <c r="C5086" s="1">
        <v>44405.765949074077</v>
      </c>
      <c r="D5086">
        <v>0.584783315658569</v>
      </c>
      <c r="E5086">
        <v>0</v>
      </c>
      <c r="F5086">
        <v>26</v>
      </c>
      <c r="G5086" t="s">
        <v>44</v>
      </c>
      <c r="H5086" t="s">
        <v>35</v>
      </c>
      <c r="I5086">
        <f>tbl_Fact[[#This Row],[Duration]] / 60</f>
        <v>9.7463885943094835E-3</v>
      </c>
      <c r="J5086">
        <f>IF(OR(G5086="Run Time", G5086="CC (Changeover Cleaning)"), I5086, 0)</f>
        <v>0</v>
      </c>
      <c r="K5086">
        <f>IF(G5086&lt;&gt;"PM (Maintenance)", I5086, 0)</f>
        <v>9.7463885943094835E-3</v>
      </c>
      <c r="L5086" s="5">
        <f>MAX(tbl_Fact[[#This Row],[TotalBiscuitsMade]],tbl_Fact[[#This Row],[GoodMadeBiscuits]])</f>
        <v>26</v>
      </c>
      <c r="M5086" s="5">
        <f>IF(tbl_Fact[[#This Row],[Operating_Hours]]&gt;0,tbl_Fact[[#This Row],[Operating_Hours]]*51840,0)</f>
        <v>0</v>
      </c>
    </row>
    <row r="5087" spans="1:13" hidden="1" x14ac:dyDescent="0.2">
      <c r="A5087" t="s">
        <v>12</v>
      </c>
      <c r="B5087" s="1">
        <v>44405.765625</v>
      </c>
      <c r="C5087" s="1">
        <v>44405.765949074077</v>
      </c>
      <c r="D5087">
        <v>0.47040000557899497</v>
      </c>
      <c r="E5087">
        <v>182625</v>
      </c>
      <c r="F5087">
        <v>70</v>
      </c>
      <c r="G5087" t="s">
        <v>44</v>
      </c>
      <c r="H5087" t="s">
        <v>35</v>
      </c>
      <c r="I5087">
        <f>tbl_Fact[[#This Row],[Duration]] / 60</f>
        <v>7.8400000929832493E-3</v>
      </c>
      <c r="J5087">
        <f>IF(OR(G5087="Run Time", G5087="CC (Changeover Cleaning)"), I5087, 0)</f>
        <v>0</v>
      </c>
      <c r="K5087">
        <f>IF(G5087&lt;&gt;"PM (Maintenance)", I5087, 0)</f>
        <v>7.8400000929832493E-3</v>
      </c>
      <c r="L5087" s="5">
        <f>MAX(tbl_Fact[[#This Row],[TotalBiscuitsMade]],tbl_Fact[[#This Row],[GoodMadeBiscuits]])</f>
        <v>182625</v>
      </c>
      <c r="M5087" s="5">
        <f>IF(tbl_Fact[[#This Row],[Operating_Hours]]&gt;0,tbl_Fact[[#This Row],[Operating_Hours]]*51840,0)</f>
        <v>0</v>
      </c>
    </row>
    <row r="5088" spans="1:13" hidden="1" x14ac:dyDescent="0.2">
      <c r="A5088" t="s">
        <v>14</v>
      </c>
      <c r="B5088" s="1">
        <v>44405.765949074077</v>
      </c>
      <c r="C5088" s="1">
        <v>44405.766099537039</v>
      </c>
      <c r="D5088">
        <v>0.20521660149097401</v>
      </c>
      <c r="E5088">
        <v>0</v>
      </c>
      <c r="F5088">
        <v>242</v>
      </c>
      <c r="G5088" t="s">
        <v>43</v>
      </c>
      <c r="H5088" t="s">
        <v>35</v>
      </c>
      <c r="I5088">
        <f>tbl_Fact[[#This Row],[Duration]] / 60</f>
        <v>3.4202766915162335E-3</v>
      </c>
      <c r="J5088">
        <f>IF(OR(G5088="Run Time", G5088="CC (Changeover Cleaning)"), I5088, 0)</f>
        <v>3.4202766915162335E-3</v>
      </c>
      <c r="K5088">
        <f>IF(G5088&lt;&gt;"PM (Maintenance)", I5088, 0)</f>
        <v>3.4202766915162335E-3</v>
      </c>
      <c r="L5088" s="5">
        <f>MAX(tbl_Fact[[#This Row],[TotalBiscuitsMade]],tbl_Fact[[#This Row],[GoodMadeBiscuits]])</f>
        <v>242</v>
      </c>
      <c r="M5088" s="5">
        <f>IF(tbl_Fact[[#This Row],[Operating_Hours]]&gt;0,tbl_Fact[[#This Row],[Operating_Hours]]*51840,0)</f>
        <v>177.30714368820153</v>
      </c>
    </row>
    <row r="5089" spans="1:13" hidden="1" x14ac:dyDescent="0.2">
      <c r="A5089" t="s">
        <v>12</v>
      </c>
      <c r="B5089" s="1">
        <v>44405.765949074077</v>
      </c>
      <c r="C5089" s="1">
        <v>44405.766180555554</v>
      </c>
      <c r="D5089">
        <v>0.32504999637603799</v>
      </c>
      <c r="E5089">
        <v>182477</v>
      </c>
      <c r="F5089">
        <v>433</v>
      </c>
      <c r="G5089" t="s">
        <v>43</v>
      </c>
      <c r="H5089" t="s">
        <v>35</v>
      </c>
      <c r="I5089">
        <f>tbl_Fact[[#This Row],[Duration]] / 60</f>
        <v>5.4174999396006335E-3</v>
      </c>
      <c r="J5089">
        <f>IF(OR(G5089="Run Time", G5089="CC (Changeover Cleaning)"), I5089, 0)</f>
        <v>5.4174999396006335E-3</v>
      </c>
      <c r="K5089">
        <f>IF(G5089&lt;&gt;"PM (Maintenance)", I5089, 0)</f>
        <v>5.4174999396006335E-3</v>
      </c>
      <c r="L5089" s="5">
        <f>MAX(tbl_Fact[[#This Row],[TotalBiscuitsMade]],tbl_Fact[[#This Row],[GoodMadeBiscuits]])</f>
        <v>182477</v>
      </c>
      <c r="M5089" s="5">
        <f>IF(tbl_Fact[[#This Row],[Operating_Hours]]&gt;0,tbl_Fact[[#This Row],[Operating_Hours]]*51840,0)</f>
        <v>280.84319686889683</v>
      </c>
    </row>
    <row r="5090" spans="1:13" hidden="1" x14ac:dyDescent="0.2">
      <c r="A5090" t="s">
        <v>14</v>
      </c>
      <c r="B5090" s="1">
        <v>44405.766099537039</v>
      </c>
      <c r="C5090" s="1">
        <v>44405.766412037039</v>
      </c>
      <c r="D5090">
        <v>0.45504999160766602</v>
      </c>
      <c r="E5090">
        <v>0</v>
      </c>
      <c r="F5090">
        <v>49</v>
      </c>
      <c r="G5090" t="s">
        <v>44</v>
      </c>
      <c r="H5090" t="s">
        <v>35</v>
      </c>
      <c r="I5090">
        <f>tbl_Fact[[#This Row],[Duration]] / 60</f>
        <v>7.5841665267944334E-3</v>
      </c>
      <c r="J5090">
        <f>IF(OR(G5090="Run Time", G5090="CC (Changeover Cleaning)"), I5090, 0)</f>
        <v>0</v>
      </c>
      <c r="K5090">
        <f>IF(G5090&lt;&gt;"PM (Maintenance)", I5090, 0)</f>
        <v>7.5841665267944334E-3</v>
      </c>
      <c r="L5090" s="5">
        <f>MAX(tbl_Fact[[#This Row],[TotalBiscuitsMade]],tbl_Fact[[#This Row],[GoodMadeBiscuits]])</f>
        <v>49</v>
      </c>
      <c r="M5090" s="5">
        <f>IF(tbl_Fact[[#This Row],[Operating_Hours]]&gt;0,tbl_Fact[[#This Row],[Operating_Hours]]*51840,0)</f>
        <v>0</v>
      </c>
    </row>
    <row r="5091" spans="1:13" hidden="1" x14ac:dyDescent="0.2">
      <c r="A5091" t="s">
        <v>12</v>
      </c>
      <c r="B5091" s="1">
        <v>44405.766180555554</v>
      </c>
      <c r="C5091" s="1">
        <v>44405.766412037039</v>
      </c>
      <c r="D5091">
        <v>0.33521661162376398</v>
      </c>
      <c r="E5091">
        <v>182767</v>
      </c>
      <c r="F5091">
        <v>177</v>
      </c>
      <c r="G5091" t="s">
        <v>44</v>
      </c>
      <c r="H5091" t="s">
        <v>35</v>
      </c>
      <c r="I5091">
        <f>tbl_Fact[[#This Row],[Duration]] / 60</f>
        <v>5.5869435270627333E-3</v>
      </c>
      <c r="J5091">
        <f>IF(OR(G5091="Run Time", G5091="CC (Changeover Cleaning)"), I5091, 0)</f>
        <v>0</v>
      </c>
      <c r="K5091">
        <f>IF(G5091&lt;&gt;"PM (Maintenance)", I5091, 0)</f>
        <v>5.5869435270627333E-3</v>
      </c>
      <c r="L5091" s="5">
        <f>MAX(tbl_Fact[[#This Row],[TotalBiscuitsMade]],tbl_Fact[[#This Row],[GoodMadeBiscuits]])</f>
        <v>182767</v>
      </c>
      <c r="M5091" s="5">
        <f>IF(tbl_Fact[[#This Row],[Operating_Hours]]&gt;0,tbl_Fact[[#This Row],[Operating_Hours]]*51840,0)</f>
        <v>0</v>
      </c>
    </row>
    <row r="5092" spans="1:13" hidden="1" x14ac:dyDescent="0.2">
      <c r="A5092" t="s">
        <v>14</v>
      </c>
      <c r="B5092" s="1">
        <v>44405.766412037039</v>
      </c>
      <c r="C5092" s="1">
        <v>44405.766921296294</v>
      </c>
      <c r="D5092">
        <v>0.74383330345153797</v>
      </c>
      <c r="E5092">
        <v>0</v>
      </c>
      <c r="F5092">
        <v>258</v>
      </c>
      <c r="G5092" t="s">
        <v>43</v>
      </c>
      <c r="H5092" t="s">
        <v>35</v>
      </c>
      <c r="I5092">
        <f>tbl_Fact[[#This Row],[Duration]] / 60</f>
        <v>1.23972217241923E-2</v>
      </c>
      <c r="J5092">
        <f>IF(OR(G5092="Run Time", G5092="CC (Changeover Cleaning)"), I5092, 0)</f>
        <v>1.23972217241923E-2</v>
      </c>
      <c r="K5092">
        <f>IF(G5092&lt;&gt;"PM (Maintenance)", I5092, 0)</f>
        <v>1.23972217241923E-2</v>
      </c>
      <c r="L5092" s="5">
        <f>MAX(tbl_Fact[[#This Row],[TotalBiscuitsMade]],tbl_Fact[[#This Row],[GoodMadeBiscuits]])</f>
        <v>258</v>
      </c>
      <c r="M5092" s="5">
        <f>IF(tbl_Fact[[#This Row],[Operating_Hours]]&gt;0,tbl_Fact[[#This Row],[Operating_Hours]]*51840,0)</f>
        <v>642.67197418212879</v>
      </c>
    </row>
    <row r="5093" spans="1:13" hidden="1" x14ac:dyDescent="0.2">
      <c r="A5093" t="s">
        <v>12</v>
      </c>
      <c r="B5093" s="1">
        <v>44405.766412037039</v>
      </c>
      <c r="C5093" s="1">
        <v>44405.767013888886</v>
      </c>
      <c r="D5093">
        <v>0.86549997329711903</v>
      </c>
      <c r="E5093">
        <v>182771</v>
      </c>
      <c r="F5093">
        <v>16</v>
      </c>
      <c r="G5093" t="s">
        <v>43</v>
      </c>
      <c r="H5093" t="s">
        <v>35</v>
      </c>
      <c r="I5093">
        <f>tbl_Fact[[#This Row],[Duration]] / 60</f>
        <v>1.4424999554951985E-2</v>
      </c>
      <c r="J5093">
        <f>IF(OR(G5093="Run Time", G5093="CC (Changeover Cleaning)"), I5093, 0)</f>
        <v>1.4424999554951985E-2</v>
      </c>
      <c r="K5093">
        <f>IF(G5093&lt;&gt;"PM (Maintenance)", I5093, 0)</f>
        <v>1.4424999554951985E-2</v>
      </c>
      <c r="L5093" s="5">
        <f>MAX(tbl_Fact[[#This Row],[TotalBiscuitsMade]],tbl_Fact[[#This Row],[GoodMadeBiscuits]])</f>
        <v>182771</v>
      </c>
      <c r="M5093" s="5">
        <f>IF(tbl_Fact[[#This Row],[Operating_Hours]]&gt;0,tbl_Fact[[#This Row],[Operating_Hours]]*51840,0)</f>
        <v>747.79197692871082</v>
      </c>
    </row>
    <row r="5094" spans="1:13" hidden="1" x14ac:dyDescent="0.2">
      <c r="A5094" t="s">
        <v>14</v>
      </c>
      <c r="B5094" s="1">
        <v>44405.766921296294</v>
      </c>
      <c r="C5094" s="1">
        <v>44405.768703703703</v>
      </c>
      <c r="D5094">
        <v>2.5664000511169398</v>
      </c>
      <c r="E5094">
        <v>0</v>
      </c>
      <c r="F5094">
        <v>228</v>
      </c>
      <c r="G5094" t="s">
        <v>44</v>
      </c>
      <c r="H5094" t="s">
        <v>35</v>
      </c>
      <c r="I5094">
        <f>tbl_Fact[[#This Row],[Duration]] / 60</f>
        <v>4.2773334185282327E-2</v>
      </c>
      <c r="J5094">
        <f>IF(OR(G5094="Run Time", G5094="CC (Changeover Cleaning)"), I5094, 0)</f>
        <v>0</v>
      </c>
      <c r="K5094">
        <f>IF(G5094&lt;&gt;"PM (Maintenance)", I5094, 0)</f>
        <v>4.2773334185282327E-2</v>
      </c>
      <c r="L5094" s="5">
        <f>MAX(tbl_Fact[[#This Row],[TotalBiscuitsMade]],tbl_Fact[[#This Row],[GoodMadeBiscuits]])</f>
        <v>228</v>
      </c>
      <c r="M5094" s="5">
        <f>IF(tbl_Fact[[#This Row],[Operating_Hours]]&gt;0,tbl_Fact[[#This Row],[Operating_Hours]]*51840,0)</f>
        <v>0</v>
      </c>
    </row>
    <row r="5095" spans="1:13" hidden="1" x14ac:dyDescent="0.2">
      <c r="A5095" t="s">
        <v>12</v>
      </c>
      <c r="B5095" s="1">
        <v>44405.767013888886</v>
      </c>
      <c r="C5095" s="1">
        <v>44405.768703703703</v>
      </c>
      <c r="D5095">
        <v>2.4447333812713601</v>
      </c>
      <c r="E5095">
        <v>185028</v>
      </c>
      <c r="F5095">
        <v>166</v>
      </c>
      <c r="G5095" t="s">
        <v>44</v>
      </c>
      <c r="H5095" t="s">
        <v>35</v>
      </c>
      <c r="I5095">
        <f>tbl_Fact[[#This Row],[Duration]] / 60</f>
        <v>4.074555635452267E-2</v>
      </c>
      <c r="J5095">
        <f>IF(OR(G5095="Run Time", G5095="CC (Changeover Cleaning)"), I5095, 0)</f>
        <v>0</v>
      </c>
      <c r="K5095">
        <f>IF(G5095&lt;&gt;"PM (Maintenance)", I5095, 0)</f>
        <v>4.074555635452267E-2</v>
      </c>
      <c r="L5095" s="5">
        <f>MAX(tbl_Fact[[#This Row],[TotalBiscuitsMade]],tbl_Fact[[#This Row],[GoodMadeBiscuits]])</f>
        <v>185028</v>
      </c>
      <c r="M5095" s="5">
        <f>IF(tbl_Fact[[#This Row],[Operating_Hours]]&gt;0,tbl_Fact[[#This Row],[Operating_Hours]]*51840,0)</f>
        <v>0</v>
      </c>
    </row>
    <row r="5096" spans="1:13" hidden="1" x14ac:dyDescent="0.2">
      <c r="A5096" t="s">
        <v>14</v>
      </c>
      <c r="B5096" s="1">
        <v>44405.768703703703</v>
      </c>
      <c r="C5096" s="1">
        <v>44405.76935185185</v>
      </c>
      <c r="D5096">
        <v>0.92021661996841397</v>
      </c>
      <c r="E5096">
        <v>0</v>
      </c>
      <c r="F5096">
        <v>158</v>
      </c>
      <c r="G5096" t="s">
        <v>43</v>
      </c>
      <c r="H5096" t="s">
        <v>35</v>
      </c>
      <c r="I5096">
        <f>tbl_Fact[[#This Row],[Duration]] / 60</f>
        <v>1.5336943666140234E-2</v>
      </c>
      <c r="J5096">
        <f>IF(OR(G5096="Run Time", G5096="CC (Changeover Cleaning)"), I5096, 0)</f>
        <v>1.5336943666140234E-2</v>
      </c>
      <c r="K5096">
        <f>IF(G5096&lt;&gt;"PM (Maintenance)", I5096, 0)</f>
        <v>1.5336943666140234E-2</v>
      </c>
      <c r="L5096" s="5">
        <f>MAX(tbl_Fact[[#This Row],[TotalBiscuitsMade]],tbl_Fact[[#This Row],[GoodMadeBiscuits]])</f>
        <v>158</v>
      </c>
      <c r="M5096" s="5">
        <f>IF(tbl_Fact[[#This Row],[Operating_Hours]]&gt;0,tbl_Fact[[#This Row],[Operating_Hours]]*51840,0)</f>
        <v>795.06715965270973</v>
      </c>
    </row>
    <row r="5097" spans="1:13" hidden="1" x14ac:dyDescent="0.2">
      <c r="A5097" t="s">
        <v>12</v>
      </c>
      <c r="B5097" s="1">
        <v>44405.768703703703</v>
      </c>
      <c r="C5097" s="1">
        <v>44405.769432870373</v>
      </c>
      <c r="D5097">
        <v>1.03976655006409</v>
      </c>
      <c r="E5097">
        <v>184962</v>
      </c>
      <c r="F5097">
        <v>415</v>
      </c>
      <c r="G5097" t="s">
        <v>43</v>
      </c>
      <c r="H5097" t="s">
        <v>35</v>
      </c>
      <c r="I5097">
        <f>tbl_Fact[[#This Row],[Duration]] / 60</f>
        <v>1.7329442501068167E-2</v>
      </c>
      <c r="J5097">
        <f>IF(OR(G5097="Run Time", G5097="CC (Changeover Cleaning)"), I5097, 0)</f>
        <v>1.7329442501068167E-2</v>
      </c>
      <c r="K5097">
        <f>IF(G5097&lt;&gt;"PM (Maintenance)", I5097, 0)</f>
        <v>1.7329442501068167E-2</v>
      </c>
      <c r="L5097" s="5">
        <f>MAX(tbl_Fact[[#This Row],[TotalBiscuitsMade]],tbl_Fact[[#This Row],[GoodMadeBiscuits]])</f>
        <v>184962</v>
      </c>
      <c r="M5097" s="5">
        <f>IF(tbl_Fact[[#This Row],[Operating_Hours]]&gt;0,tbl_Fact[[#This Row],[Operating_Hours]]*51840,0)</f>
        <v>898.35829925537371</v>
      </c>
    </row>
    <row r="5098" spans="1:13" hidden="1" x14ac:dyDescent="0.2">
      <c r="A5098" t="s">
        <v>14</v>
      </c>
      <c r="B5098" s="1">
        <v>44405.76935185185</v>
      </c>
      <c r="C5098" s="1">
        <v>44405.771435185183</v>
      </c>
      <c r="D5098">
        <v>3.0101666450500502</v>
      </c>
      <c r="E5098">
        <v>0</v>
      </c>
      <c r="F5098">
        <v>231</v>
      </c>
      <c r="G5098" t="s">
        <v>44</v>
      </c>
      <c r="H5098" t="s">
        <v>35</v>
      </c>
      <c r="I5098">
        <f>tbl_Fact[[#This Row],[Duration]] / 60</f>
        <v>5.01694440841675E-2</v>
      </c>
      <c r="J5098">
        <f>IF(OR(G5098="Run Time", G5098="CC (Changeover Cleaning)"), I5098, 0)</f>
        <v>0</v>
      </c>
      <c r="K5098">
        <f>IF(G5098&lt;&gt;"PM (Maintenance)", I5098, 0)</f>
        <v>5.01694440841675E-2</v>
      </c>
      <c r="L5098" s="5">
        <f>MAX(tbl_Fact[[#This Row],[TotalBiscuitsMade]],tbl_Fact[[#This Row],[GoodMadeBiscuits]])</f>
        <v>231</v>
      </c>
      <c r="M5098" s="5">
        <f>IF(tbl_Fact[[#This Row],[Operating_Hours]]&gt;0,tbl_Fact[[#This Row],[Operating_Hours]]*51840,0)</f>
        <v>0</v>
      </c>
    </row>
    <row r="5099" spans="1:13" hidden="1" x14ac:dyDescent="0.2">
      <c r="A5099" t="s">
        <v>12</v>
      </c>
      <c r="B5099" s="1">
        <v>44405.769432870373</v>
      </c>
      <c r="C5099" s="1">
        <v>44405.771435185183</v>
      </c>
      <c r="D5099">
        <v>2.8906166553497301</v>
      </c>
      <c r="E5099">
        <v>187038</v>
      </c>
      <c r="F5099">
        <v>143</v>
      </c>
      <c r="G5099" t="s">
        <v>44</v>
      </c>
      <c r="H5099" t="s">
        <v>35</v>
      </c>
      <c r="I5099">
        <f>tbl_Fact[[#This Row],[Duration]] / 60</f>
        <v>4.8176944255828837E-2</v>
      </c>
      <c r="J5099">
        <f>IF(OR(G5099="Run Time", G5099="CC (Changeover Cleaning)"), I5099, 0)</f>
        <v>0</v>
      </c>
      <c r="K5099">
        <f>IF(G5099&lt;&gt;"PM (Maintenance)", I5099, 0)</f>
        <v>4.8176944255828837E-2</v>
      </c>
      <c r="L5099" s="5">
        <f>MAX(tbl_Fact[[#This Row],[TotalBiscuitsMade]],tbl_Fact[[#This Row],[GoodMadeBiscuits]])</f>
        <v>187038</v>
      </c>
      <c r="M5099" s="5">
        <f>IF(tbl_Fact[[#This Row],[Operating_Hours]]&gt;0,tbl_Fact[[#This Row],[Operating_Hours]]*51840,0)</f>
        <v>0</v>
      </c>
    </row>
    <row r="5100" spans="1:13" hidden="1" x14ac:dyDescent="0.2">
      <c r="A5100" t="s">
        <v>14</v>
      </c>
      <c r="B5100" s="1">
        <v>44405.771435185183</v>
      </c>
      <c r="C5100" s="1">
        <v>44405.771967592591</v>
      </c>
      <c r="D5100">
        <v>0.75483328104019198</v>
      </c>
      <c r="E5100">
        <v>0</v>
      </c>
      <c r="F5100">
        <v>189</v>
      </c>
      <c r="G5100" t="s">
        <v>43</v>
      </c>
      <c r="H5100" t="s">
        <v>35</v>
      </c>
      <c r="I5100">
        <f>tbl_Fact[[#This Row],[Duration]] / 60</f>
        <v>1.25805546840032E-2</v>
      </c>
      <c r="J5100">
        <f>IF(OR(G5100="Run Time", G5100="CC (Changeover Cleaning)"), I5100, 0)</f>
        <v>1.25805546840032E-2</v>
      </c>
      <c r="K5100">
        <f>IF(G5100&lt;&gt;"PM (Maintenance)", I5100, 0)</f>
        <v>1.25805546840032E-2</v>
      </c>
      <c r="L5100" s="5">
        <f>MAX(tbl_Fact[[#This Row],[TotalBiscuitsMade]],tbl_Fact[[#This Row],[GoodMadeBiscuits]])</f>
        <v>189</v>
      </c>
      <c r="M5100" s="5">
        <f>IF(tbl_Fact[[#This Row],[Operating_Hours]]&gt;0,tbl_Fact[[#This Row],[Operating_Hours]]*51840,0)</f>
        <v>652.17595481872593</v>
      </c>
    </row>
    <row r="5101" spans="1:13" hidden="1" x14ac:dyDescent="0.2">
      <c r="A5101" t="s">
        <v>12</v>
      </c>
      <c r="B5101" s="1">
        <v>44405.771435185183</v>
      </c>
      <c r="C5101" s="1">
        <v>44405.772048611114</v>
      </c>
      <c r="D5101">
        <v>0.87516659498214699</v>
      </c>
      <c r="E5101">
        <v>187376</v>
      </c>
      <c r="F5101">
        <v>43</v>
      </c>
      <c r="G5101" t="s">
        <v>43</v>
      </c>
      <c r="H5101" t="s">
        <v>35</v>
      </c>
      <c r="I5101">
        <f>tbl_Fact[[#This Row],[Duration]] / 60</f>
        <v>1.4586109916369116E-2</v>
      </c>
      <c r="J5101">
        <f>IF(OR(G5101="Run Time", G5101="CC (Changeover Cleaning)"), I5101, 0)</f>
        <v>1.4586109916369116E-2</v>
      </c>
      <c r="K5101">
        <f>IF(G5101&lt;&gt;"PM (Maintenance)", I5101, 0)</f>
        <v>1.4586109916369116E-2</v>
      </c>
      <c r="L5101" s="5">
        <f>MAX(tbl_Fact[[#This Row],[TotalBiscuitsMade]],tbl_Fact[[#This Row],[GoodMadeBiscuits]])</f>
        <v>187376</v>
      </c>
      <c r="M5101" s="5">
        <f>IF(tbl_Fact[[#This Row],[Operating_Hours]]&gt;0,tbl_Fact[[#This Row],[Operating_Hours]]*51840,0)</f>
        <v>756.14393806457497</v>
      </c>
    </row>
    <row r="5102" spans="1:13" hidden="1" x14ac:dyDescent="0.2">
      <c r="A5102" t="s">
        <v>14</v>
      </c>
      <c r="B5102" s="1">
        <v>44405.771967592591</v>
      </c>
      <c r="C5102" s="1">
        <v>44405.772685185184</v>
      </c>
      <c r="D5102">
        <v>1.04054999351501</v>
      </c>
      <c r="E5102">
        <v>0</v>
      </c>
      <c r="F5102">
        <v>392</v>
      </c>
      <c r="G5102" t="s">
        <v>44</v>
      </c>
      <c r="H5102" t="s">
        <v>35</v>
      </c>
      <c r="I5102">
        <f>tbl_Fact[[#This Row],[Duration]] / 60</f>
        <v>1.7342499891916833E-2</v>
      </c>
      <c r="J5102">
        <f>IF(OR(G5102="Run Time", G5102="CC (Changeover Cleaning)"), I5102, 0)</f>
        <v>0</v>
      </c>
      <c r="K5102">
        <f>IF(G5102&lt;&gt;"PM (Maintenance)", I5102, 0)</f>
        <v>1.7342499891916833E-2</v>
      </c>
      <c r="L5102" s="5">
        <f>MAX(tbl_Fact[[#This Row],[TotalBiscuitsMade]],tbl_Fact[[#This Row],[GoodMadeBiscuits]])</f>
        <v>392</v>
      </c>
      <c r="M5102" s="5">
        <f>IF(tbl_Fact[[#This Row],[Operating_Hours]]&gt;0,tbl_Fact[[#This Row],[Operating_Hours]]*51840,0)</f>
        <v>0</v>
      </c>
    </row>
    <row r="5103" spans="1:13" hidden="1" x14ac:dyDescent="0.2">
      <c r="A5103" t="s">
        <v>12</v>
      </c>
      <c r="B5103" s="1">
        <v>44405.772048611114</v>
      </c>
      <c r="C5103" s="1">
        <v>44405.772685185184</v>
      </c>
      <c r="D5103">
        <v>0.92021661996841397</v>
      </c>
      <c r="E5103">
        <v>188033</v>
      </c>
      <c r="F5103">
        <v>280</v>
      </c>
      <c r="G5103" t="s">
        <v>44</v>
      </c>
      <c r="H5103" t="s">
        <v>35</v>
      </c>
      <c r="I5103">
        <f>tbl_Fact[[#This Row],[Duration]] / 60</f>
        <v>1.5336943666140234E-2</v>
      </c>
      <c r="J5103">
        <f>IF(OR(G5103="Run Time", G5103="CC (Changeover Cleaning)"), I5103, 0)</f>
        <v>0</v>
      </c>
      <c r="K5103">
        <f>IF(G5103&lt;&gt;"PM (Maintenance)", I5103, 0)</f>
        <v>1.5336943666140234E-2</v>
      </c>
      <c r="L5103" s="5">
        <f>MAX(tbl_Fact[[#This Row],[TotalBiscuitsMade]],tbl_Fact[[#This Row],[GoodMadeBiscuits]])</f>
        <v>188033</v>
      </c>
      <c r="M5103" s="5">
        <f>IF(tbl_Fact[[#This Row],[Operating_Hours]]&gt;0,tbl_Fact[[#This Row],[Operating_Hours]]*51840,0)</f>
        <v>0</v>
      </c>
    </row>
    <row r="5104" spans="1:13" hidden="1" x14ac:dyDescent="0.2">
      <c r="A5104" t="s">
        <v>14</v>
      </c>
      <c r="B5104" s="1">
        <v>44405.772685185184</v>
      </c>
      <c r="C5104" s="1">
        <v>44405.774317129632</v>
      </c>
      <c r="D5104">
        <v>2.34444999694824</v>
      </c>
      <c r="E5104">
        <v>0</v>
      </c>
      <c r="F5104">
        <v>419</v>
      </c>
      <c r="G5104" t="s">
        <v>43</v>
      </c>
      <c r="H5104" t="s">
        <v>35</v>
      </c>
      <c r="I5104">
        <f>tbl_Fact[[#This Row],[Duration]] / 60</f>
        <v>3.9074166615803999E-2</v>
      </c>
      <c r="J5104">
        <f>IF(OR(G5104="Run Time", G5104="CC (Changeover Cleaning)"), I5104, 0)</f>
        <v>3.9074166615803999E-2</v>
      </c>
      <c r="K5104">
        <f>IF(G5104&lt;&gt;"PM (Maintenance)", I5104, 0)</f>
        <v>3.9074166615803999E-2</v>
      </c>
      <c r="L5104" s="5">
        <f>MAX(tbl_Fact[[#This Row],[TotalBiscuitsMade]],tbl_Fact[[#This Row],[GoodMadeBiscuits]])</f>
        <v>419</v>
      </c>
      <c r="M5104" s="5">
        <f>IF(tbl_Fact[[#This Row],[Operating_Hours]]&gt;0,tbl_Fact[[#This Row],[Operating_Hours]]*51840,0)</f>
        <v>2025.6047973632792</v>
      </c>
    </row>
    <row r="5105" spans="1:13" hidden="1" x14ac:dyDescent="0.2">
      <c r="A5105" t="s">
        <v>12</v>
      </c>
      <c r="B5105" s="1">
        <v>44405.772685185184</v>
      </c>
      <c r="C5105" s="1">
        <v>44405.774398148147</v>
      </c>
      <c r="D5105">
        <v>2.4652833938598602</v>
      </c>
      <c r="E5105">
        <v>187962</v>
      </c>
      <c r="F5105">
        <v>133</v>
      </c>
      <c r="G5105" t="s">
        <v>43</v>
      </c>
      <c r="H5105" t="s">
        <v>35</v>
      </c>
      <c r="I5105">
        <f>tbl_Fact[[#This Row],[Duration]] / 60</f>
        <v>4.1088056564331003E-2</v>
      </c>
      <c r="J5105">
        <f>IF(OR(G5105="Run Time", G5105="CC (Changeover Cleaning)"), I5105, 0)</f>
        <v>4.1088056564331003E-2</v>
      </c>
      <c r="K5105">
        <f>IF(G5105&lt;&gt;"PM (Maintenance)", I5105, 0)</f>
        <v>4.1088056564331003E-2</v>
      </c>
      <c r="L5105" s="5">
        <f>MAX(tbl_Fact[[#This Row],[TotalBiscuitsMade]],tbl_Fact[[#This Row],[GoodMadeBiscuits]])</f>
        <v>187962</v>
      </c>
      <c r="M5105" s="5">
        <f>IF(tbl_Fact[[#This Row],[Operating_Hours]]&gt;0,tbl_Fact[[#This Row],[Operating_Hours]]*51840,0)</f>
        <v>2130.0048522949191</v>
      </c>
    </row>
    <row r="5106" spans="1:13" hidden="1" x14ac:dyDescent="0.2">
      <c r="A5106" t="s">
        <v>14</v>
      </c>
      <c r="B5106" s="1">
        <v>44405.774317129632</v>
      </c>
      <c r="C5106" s="1">
        <v>44405.778032407405</v>
      </c>
      <c r="D5106">
        <v>5.36061668395996</v>
      </c>
      <c r="E5106">
        <v>0</v>
      </c>
      <c r="F5106">
        <v>262</v>
      </c>
      <c r="G5106" t="s">
        <v>44</v>
      </c>
      <c r="H5106" t="s">
        <v>35</v>
      </c>
      <c r="I5106">
        <f>tbl_Fact[[#This Row],[Duration]] / 60</f>
        <v>8.9343611399332667E-2</v>
      </c>
      <c r="J5106">
        <f>IF(OR(G5106="Run Time", G5106="CC (Changeover Cleaning)"), I5106, 0)</f>
        <v>0</v>
      </c>
      <c r="K5106">
        <f>IF(G5106&lt;&gt;"PM (Maintenance)", I5106, 0)</f>
        <v>8.9343611399332667E-2</v>
      </c>
      <c r="L5106" s="5">
        <f>MAX(tbl_Fact[[#This Row],[TotalBiscuitsMade]],tbl_Fact[[#This Row],[GoodMadeBiscuits]])</f>
        <v>262</v>
      </c>
      <c r="M5106" s="5">
        <f>IF(tbl_Fact[[#This Row],[Operating_Hours]]&gt;0,tbl_Fact[[#This Row],[Operating_Hours]]*51840,0)</f>
        <v>0</v>
      </c>
    </row>
    <row r="5107" spans="1:13" hidden="1" x14ac:dyDescent="0.2">
      <c r="A5107" t="s">
        <v>12</v>
      </c>
      <c r="B5107" s="1">
        <v>44405.774398148147</v>
      </c>
      <c r="C5107" s="1">
        <v>44405.778032407405</v>
      </c>
      <c r="D5107">
        <v>5.2397832870483398</v>
      </c>
      <c r="E5107">
        <v>192604</v>
      </c>
      <c r="F5107">
        <v>387</v>
      </c>
      <c r="G5107" t="s">
        <v>44</v>
      </c>
      <c r="H5107" t="s">
        <v>35</v>
      </c>
      <c r="I5107">
        <f>tbl_Fact[[#This Row],[Duration]] / 60</f>
        <v>8.732972145080567E-2</v>
      </c>
      <c r="J5107">
        <f>IF(OR(G5107="Run Time", G5107="CC (Changeover Cleaning)"), I5107, 0)</f>
        <v>0</v>
      </c>
      <c r="K5107">
        <f>IF(G5107&lt;&gt;"PM (Maintenance)", I5107, 0)</f>
        <v>8.732972145080567E-2</v>
      </c>
      <c r="L5107" s="5">
        <f>MAX(tbl_Fact[[#This Row],[TotalBiscuitsMade]],tbl_Fact[[#This Row],[GoodMadeBiscuits]])</f>
        <v>192604</v>
      </c>
      <c r="M5107" s="5">
        <f>IF(tbl_Fact[[#This Row],[Operating_Hours]]&gt;0,tbl_Fact[[#This Row],[Operating_Hours]]*51840,0)</f>
        <v>0</v>
      </c>
    </row>
    <row r="5108" spans="1:13" hidden="1" x14ac:dyDescent="0.2">
      <c r="A5108" t="s">
        <v>14</v>
      </c>
      <c r="B5108" s="1">
        <v>44405.778032407405</v>
      </c>
      <c r="C5108" s="1">
        <v>44405.779872685183</v>
      </c>
      <c r="D5108">
        <v>2.6452665328979501</v>
      </c>
      <c r="E5108">
        <v>0</v>
      </c>
      <c r="F5108">
        <v>237</v>
      </c>
      <c r="G5108" t="s">
        <v>43</v>
      </c>
      <c r="H5108" t="s">
        <v>35</v>
      </c>
      <c r="I5108">
        <f>tbl_Fact[[#This Row],[Duration]] / 60</f>
        <v>4.4087775548299166E-2</v>
      </c>
      <c r="J5108">
        <f>IF(OR(G5108="Run Time", G5108="CC (Changeover Cleaning)"), I5108, 0)</f>
        <v>4.4087775548299166E-2</v>
      </c>
      <c r="K5108">
        <f>IF(G5108&lt;&gt;"PM (Maintenance)", I5108, 0)</f>
        <v>4.4087775548299166E-2</v>
      </c>
      <c r="L5108" s="5">
        <f>MAX(tbl_Fact[[#This Row],[TotalBiscuitsMade]],tbl_Fact[[#This Row],[GoodMadeBiscuits]])</f>
        <v>237</v>
      </c>
      <c r="M5108" s="5">
        <f>IF(tbl_Fact[[#This Row],[Operating_Hours]]&gt;0,tbl_Fact[[#This Row],[Operating_Hours]]*51840,0)</f>
        <v>2285.5102844238286</v>
      </c>
    </row>
    <row r="5109" spans="1:13" hidden="1" x14ac:dyDescent="0.2">
      <c r="A5109" t="s">
        <v>12</v>
      </c>
      <c r="B5109" s="1">
        <v>44405.778032407405</v>
      </c>
      <c r="C5109" s="1">
        <v>44405.779953703706</v>
      </c>
      <c r="D5109">
        <v>2.7650499343872101</v>
      </c>
      <c r="E5109">
        <v>192528</v>
      </c>
      <c r="F5109">
        <v>79</v>
      </c>
      <c r="G5109" t="s">
        <v>43</v>
      </c>
      <c r="H5109" t="s">
        <v>35</v>
      </c>
      <c r="I5109">
        <f>tbl_Fact[[#This Row],[Duration]] / 60</f>
        <v>4.6084165573120166E-2</v>
      </c>
      <c r="J5109">
        <f>IF(OR(G5109="Run Time", G5109="CC (Changeover Cleaning)"), I5109, 0)</f>
        <v>4.6084165573120166E-2</v>
      </c>
      <c r="K5109">
        <f>IF(G5109&lt;&gt;"PM (Maintenance)", I5109, 0)</f>
        <v>4.6084165573120166E-2</v>
      </c>
      <c r="L5109" s="5">
        <f>MAX(tbl_Fact[[#This Row],[TotalBiscuitsMade]],tbl_Fact[[#This Row],[GoodMadeBiscuits]])</f>
        <v>192528</v>
      </c>
      <c r="M5109" s="5">
        <f>IF(tbl_Fact[[#This Row],[Operating_Hours]]&gt;0,tbl_Fact[[#This Row],[Operating_Hours]]*51840,0)</f>
        <v>2389.0031433105496</v>
      </c>
    </row>
    <row r="5110" spans="1:13" hidden="1" x14ac:dyDescent="0.2">
      <c r="A5110" t="s">
        <v>14</v>
      </c>
      <c r="B5110" s="1">
        <v>44405.779872685183</v>
      </c>
      <c r="C5110" s="1">
        <v>44405.786215277774</v>
      </c>
      <c r="D5110">
        <v>9.1302833557128906</v>
      </c>
      <c r="E5110">
        <v>0</v>
      </c>
      <c r="F5110">
        <v>154</v>
      </c>
      <c r="G5110" t="s">
        <v>44</v>
      </c>
      <c r="H5110" t="s">
        <v>35</v>
      </c>
      <c r="I5110">
        <f>tbl_Fact[[#This Row],[Duration]] / 60</f>
        <v>0.15217138926188151</v>
      </c>
      <c r="J5110">
        <f>IF(OR(G5110="Run Time", G5110="CC (Changeover Cleaning)"), I5110, 0)</f>
        <v>0</v>
      </c>
      <c r="K5110">
        <f>IF(G5110&lt;&gt;"PM (Maintenance)", I5110, 0)</f>
        <v>0.15217138926188151</v>
      </c>
      <c r="L5110" s="5">
        <f>MAX(tbl_Fact[[#This Row],[TotalBiscuitsMade]],tbl_Fact[[#This Row],[GoodMadeBiscuits]])</f>
        <v>154</v>
      </c>
      <c r="M5110" s="5">
        <f>IF(tbl_Fact[[#This Row],[Operating_Hours]]&gt;0,tbl_Fact[[#This Row],[Operating_Hours]]*51840,0)</f>
        <v>0</v>
      </c>
    </row>
    <row r="5111" spans="1:13" hidden="1" x14ac:dyDescent="0.2">
      <c r="A5111" t="s">
        <v>12</v>
      </c>
      <c r="B5111" s="1">
        <v>44405.779953703706</v>
      </c>
      <c r="C5111" s="1">
        <v>44405.781261574077</v>
      </c>
      <c r="D5111">
        <v>1.8852833509445199</v>
      </c>
      <c r="E5111">
        <v>194319</v>
      </c>
      <c r="F5111">
        <v>206</v>
      </c>
      <c r="G5111" t="s">
        <v>44</v>
      </c>
      <c r="H5111" t="s">
        <v>35</v>
      </c>
      <c r="I5111">
        <f>tbl_Fact[[#This Row],[Duration]] / 60</f>
        <v>3.1421389182408666E-2</v>
      </c>
      <c r="J5111">
        <f>IF(OR(G5111="Run Time", G5111="CC (Changeover Cleaning)"), I5111, 0)</f>
        <v>0</v>
      </c>
      <c r="K5111">
        <f>IF(G5111&lt;&gt;"PM (Maintenance)", I5111, 0)</f>
        <v>3.1421389182408666E-2</v>
      </c>
      <c r="L5111" s="5">
        <f>MAX(tbl_Fact[[#This Row],[TotalBiscuitsMade]],tbl_Fact[[#This Row],[GoodMadeBiscuits]])</f>
        <v>194319</v>
      </c>
      <c r="M5111" s="5">
        <f>IF(tbl_Fact[[#This Row],[Operating_Hours]]&gt;0,tbl_Fact[[#This Row],[Operating_Hours]]*51840,0)</f>
        <v>0</v>
      </c>
    </row>
    <row r="5112" spans="1:13" hidden="1" x14ac:dyDescent="0.2">
      <c r="A5112" t="s">
        <v>12</v>
      </c>
      <c r="B5112" s="1">
        <v>44405.781261574077</v>
      </c>
      <c r="C5112" s="1">
        <v>44405.782199074078</v>
      </c>
      <c r="D5112">
        <v>1.3502166271209699</v>
      </c>
      <c r="E5112">
        <v>194146</v>
      </c>
      <c r="F5112">
        <v>418</v>
      </c>
      <c r="G5112" t="s">
        <v>43</v>
      </c>
      <c r="H5112" t="s">
        <v>35</v>
      </c>
      <c r="I5112">
        <f>tbl_Fact[[#This Row],[Duration]] / 60</f>
        <v>2.2503610452016164E-2</v>
      </c>
      <c r="J5112">
        <f>IF(OR(G5112="Run Time", G5112="CC (Changeover Cleaning)"), I5112, 0)</f>
        <v>2.2503610452016164E-2</v>
      </c>
      <c r="K5112">
        <f>IF(G5112&lt;&gt;"PM (Maintenance)", I5112, 0)</f>
        <v>2.2503610452016164E-2</v>
      </c>
      <c r="L5112" s="5">
        <f>MAX(tbl_Fact[[#This Row],[TotalBiscuitsMade]],tbl_Fact[[#This Row],[GoodMadeBiscuits]])</f>
        <v>194146</v>
      </c>
      <c r="M5112" s="5">
        <f>IF(tbl_Fact[[#This Row],[Operating_Hours]]&gt;0,tbl_Fact[[#This Row],[Operating_Hours]]*51840,0)</f>
        <v>1166.5871658325179</v>
      </c>
    </row>
    <row r="5113" spans="1:13" hidden="1" x14ac:dyDescent="0.2">
      <c r="A5113" t="s">
        <v>12</v>
      </c>
      <c r="B5113" s="1">
        <v>44405.782199074078</v>
      </c>
      <c r="C5113" s="1">
        <v>44405.786215277774</v>
      </c>
      <c r="D5113">
        <v>5.7750000953674299</v>
      </c>
      <c r="E5113">
        <v>199286</v>
      </c>
      <c r="F5113">
        <v>344</v>
      </c>
      <c r="G5113" t="s">
        <v>44</v>
      </c>
      <c r="H5113" t="s">
        <v>35</v>
      </c>
      <c r="I5113">
        <f>tbl_Fact[[#This Row],[Duration]] / 60</f>
        <v>9.6250001589457165E-2</v>
      </c>
      <c r="J5113">
        <f>IF(OR(G5113="Run Time", G5113="CC (Changeover Cleaning)"), I5113, 0)</f>
        <v>0</v>
      </c>
      <c r="K5113">
        <f>IF(G5113&lt;&gt;"PM (Maintenance)", I5113, 0)</f>
        <v>9.6250001589457165E-2</v>
      </c>
      <c r="L5113" s="5">
        <f>MAX(tbl_Fact[[#This Row],[TotalBiscuitsMade]],tbl_Fact[[#This Row],[GoodMadeBiscuits]])</f>
        <v>199286</v>
      </c>
      <c r="M5113" s="5">
        <f>IF(tbl_Fact[[#This Row],[Operating_Hours]]&gt;0,tbl_Fact[[#This Row],[Operating_Hours]]*51840,0)</f>
        <v>0</v>
      </c>
    </row>
    <row r="5114" spans="1:13" hidden="1" x14ac:dyDescent="0.2">
      <c r="A5114" t="s">
        <v>14</v>
      </c>
      <c r="B5114" s="1">
        <v>44405.786215277774</v>
      </c>
      <c r="C5114" s="1">
        <v>44405.787083333336</v>
      </c>
      <c r="D5114">
        <v>1.2601666450500499</v>
      </c>
      <c r="E5114">
        <v>0</v>
      </c>
      <c r="F5114">
        <v>471</v>
      </c>
      <c r="G5114" t="s">
        <v>43</v>
      </c>
      <c r="H5114" t="s">
        <v>35</v>
      </c>
      <c r="I5114">
        <f>tbl_Fact[[#This Row],[Duration]] / 60</f>
        <v>2.1002777417500833E-2</v>
      </c>
      <c r="J5114">
        <f>IF(OR(G5114="Run Time", G5114="CC (Changeover Cleaning)"), I5114, 0)</f>
        <v>2.1002777417500833E-2</v>
      </c>
      <c r="K5114">
        <f>IF(G5114&lt;&gt;"PM (Maintenance)", I5114, 0)</f>
        <v>2.1002777417500833E-2</v>
      </c>
      <c r="L5114" s="5">
        <f>MAX(tbl_Fact[[#This Row],[TotalBiscuitsMade]],tbl_Fact[[#This Row],[GoodMadeBiscuits]])</f>
        <v>471</v>
      </c>
      <c r="M5114" s="5">
        <f>IF(tbl_Fact[[#This Row],[Operating_Hours]]&gt;0,tbl_Fact[[#This Row],[Operating_Hours]]*51840,0)</f>
        <v>1088.7839813232431</v>
      </c>
    </row>
    <row r="5115" spans="1:13" hidden="1" x14ac:dyDescent="0.2">
      <c r="A5115" t="s">
        <v>12</v>
      </c>
      <c r="B5115" s="1">
        <v>44405.786215277774</v>
      </c>
      <c r="C5115" s="1">
        <v>44405.789085648146</v>
      </c>
      <c r="D5115">
        <v>4.1302165985107404</v>
      </c>
      <c r="E5115">
        <v>198851</v>
      </c>
      <c r="F5115">
        <v>130</v>
      </c>
      <c r="G5115" t="s">
        <v>43</v>
      </c>
      <c r="H5115" t="s">
        <v>35</v>
      </c>
      <c r="I5115">
        <f>tbl_Fact[[#This Row],[Duration]] / 60</f>
        <v>6.8836943308512338E-2</v>
      </c>
      <c r="J5115">
        <f>IF(OR(G5115="Run Time", G5115="CC (Changeover Cleaning)"), I5115, 0)</f>
        <v>6.8836943308512338E-2</v>
      </c>
      <c r="K5115">
        <f>IF(G5115&lt;&gt;"PM (Maintenance)", I5115, 0)</f>
        <v>6.8836943308512338E-2</v>
      </c>
      <c r="L5115" s="5">
        <f>MAX(tbl_Fact[[#This Row],[TotalBiscuitsMade]],tbl_Fact[[#This Row],[GoodMadeBiscuits]])</f>
        <v>198851</v>
      </c>
      <c r="M5115" s="5">
        <f>IF(tbl_Fact[[#This Row],[Operating_Hours]]&gt;0,tbl_Fact[[#This Row],[Operating_Hours]]*51840,0)</f>
        <v>3568.5071411132794</v>
      </c>
    </row>
    <row r="5116" spans="1:13" hidden="1" x14ac:dyDescent="0.2">
      <c r="A5116" t="s">
        <v>14</v>
      </c>
      <c r="B5116" s="1">
        <v>44405.787083333336</v>
      </c>
      <c r="C5116" s="1">
        <v>44405.787187499998</v>
      </c>
      <c r="D5116">
        <v>0.13983330130577101</v>
      </c>
      <c r="E5116">
        <v>0</v>
      </c>
      <c r="F5116">
        <v>179</v>
      </c>
      <c r="G5116" t="s">
        <v>44</v>
      </c>
      <c r="H5116" t="s">
        <v>35</v>
      </c>
      <c r="I5116">
        <f>tbl_Fact[[#This Row],[Duration]] / 60</f>
        <v>2.3305550217628504E-3</v>
      </c>
      <c r="J5116">
        <f>IF(OR(G5116="Run Time", G5116="CC (Changeover Cleaning)"), I5116, 0)</f>
        <v>0</v>
      </c>
      <c r="K5116">
        <f>IF(G5116&lt;&gt;"PM (Maintenance)", I5116, 0)</f>
        <v>2.3305550217628504E-3</v>
      </c>
      <c r="L5116" s="5">
        <f>MAX(tbl_Fact[[#This Row],[TotalBiscuitsMade]],tbl_Fact[[#This Row],[GoodMadeBiscuits]])</f>
        <v>179</v>
      </c>
      <c r="M5116" s="5">
        <f>IF(tbl_Fact[[#This Row],[Operating_Hours]]&gt;0,tbl_Fact[[#This Row],[Operating_Hours]]*51840,0)</f>
        <v>0</v>
      </c>
    </row>
    <row r="5117" spans="1:13" hidden="1" x14ac:dyDescent="0.2">
      <c r="A5117" t="s">
        <v>14</v>
      </c>
      <c r="B5117" s="1">
        <v>44405.787187499998</v>
      </c>
      <c r="C5117" s="1">
        <v>44405.788553240738</v>
      </c>
      <c r="D5117">
        <v>1.9756165742874101</v>
      </c>
      <c r="E5117">
        <v>0</v>
      </c>
      <c r="F5117">
        <v>37</v>
      </c>
      <c r="G5117" t="s">
        <v>43</v>
      </c>
      <c r="H5117" t="s">
        <v>35</v>
      </c>
      <c r="I5117">
        <f>tbl_Fact[[#This Row],[Duration]] / 60</f>
        <v>3.2926942904790167E-2</v>
      </c>
      <c r="J5117">
        <f>IF(OR(G5117="Run Time", G5117="CC (Changeover Cleaning)"), I5117, 0)</f>
        <v>3.2926942904790167E-2</v>
      </c>
      <c r="K5117">
        <f>IF(G5117&lt;&gt;"PM (Maintenance)", I5117, 0)</f>
        <v>3.2926942904790167E-2</v>
      </c>
      <c r="L5117" s="5">
        <f>MAX(tbl_Fact[[#This Row],[TotalBiscuitsMade]],tbl_Fact[[#This Row],[GoodMadeBiscuits]])</f>
        <v>37</v>
      </c>
      <c r="M5117" s="5">
        <f>IF(tbl_Fact[[#This Row],[Operating_Hours]]&gt;0,tbl_Fact[[#This Row],[Operating_Hours]]*51840,0)</f>
        <v>1706.9327201843223</v>
      </c>
    </row>
    <row r="5118" spans="1:13" hidden="1" x14ac:dyDescent="0.2">
      <c r="A5118" t="s">
        <v>14</v>
      </c>
      <c r="B5118" s="1">
        <v>44405.788553240738</v>
      </c>
      <c r="C5118" s="1">
        <v>44405.790821759256</v>
      </c>
      <c r="D5118">
        <v>3.2654333114624001</v>
      </c>
      <c r="E5118">
        <v>0</v>
      </c>
      <c r="F5118">
        <v>59</v>
      </c>
      <c r="G5118" t="s">
        <v>44</v>
      </c>
      <c r="H5118" t="s">
        <v>35</v>
      </c>
      <c r="I5118">
        <f>tbl_Fact[[#This Row],[Duration]] / 60</f>
        <v>5.4423888524373333E-2</v>
      </c>
      <c r="J5118">
        <f>IF(OR(G5118="Run Time", G5118="CC (Changeover Cleaning)"), I5118, 0)</f>
        <v>0</v>
      </c>
      <c r="K5118">
        <f>IF(G5118&lt;&gt;"PM (Maintenance)", I5118, 0)</f>
        <v>5.4423888524373333E-2</v>
      </c>
      <c r="L5118" s="5">
        <f>MAX(tbl_Fact[[#This Row],[TotalBiscuitsMade]],tbl_Fact[[#This Row],[GoodMadeBiscuits]])</f>
        <v>59</v>
      </c>
      <c r="M5118" s="5">
        <f>IF(tbl_Fact[[#This Row],[Operating_Hours]]&gt;0,tbl_Fact[[#This Row],[Operating_Hours]]*51840,0)</f>
        <v>0</v>
      </c>
    </row>
    <row r="5119" spans="1:13" hidden="1" x14ac:dyDescent="0.2">
      <c r="A5119" t="s">
        <v>12</v>
      </c>
      <c r="B5119" s="1">
        <v>44405.789085648146</v>
      </c>
      <c r="C5119" s="1">
        <v>44405.789467592593</v>
      </c>
      <c r="D5119">
        <v>0.560233294963837</v>
      </c>
      <c r="E5119">
        <v>199463</v>
      </c>
      <c r="F5119">
        <v>139</v>
      </c>
      <c r="G5119" t="s">
        <v>44</v>
      </c>
      <c r="H5119" t="s">
        <v>35</v>
      </c>
      <c r="I5119">
        <f>tbl_Fact[[#This Row],[Duration]] / 60</f>
        <v>9.3372215827306169E-3</v>
      </c>
      <c r="J5119">
        <f>IF(OR(G5119="Run Time", G5119="CC (Changeover Cleaning)"), I5119, 0)</f>
        <v>0</v>
      </c>
      <c r="K5119">
        <f>IF(G5119&lt;&gt;"PM (Maintenance)", I5119, 0)</f>
        <v>9.3372215827306169E-3</v>
      </c>
      <c r="L5119" s="5">
        <f>MAX(tbl_Fact[[#This Row],[TotalBiscuitsMade]],tbl_Fact[[#This Row],[GoodMadeBiscuits]])</f>
        <v>199463</v>
      </c>
      <c r="M5119" s="5">
        <f>IF(tbl_Fact[[#This Row],[Operating_Hours]]&gt;0,tbl_Fact[[#This Row],[Operating_Hours]]*51840,0)</f>
        <v>0</v>
      </c>
    </row>
    <row r="5120" spans="1:13" hidden="1" x14ac:dyDescent="0.2">
      <c r="A5120" t="s">
        <v>12</v>
      </c>
      <c r="B5120" s="1">
        <v>44405.789467592593</v>
      </c>
      <c r="C5120" s="1">
        <v>44405.789814814816</v>
      </c>
      <c r="D5120">
        <v>0.49071660637855502</v>
      </c>
      <c r="E5120">
        <v>199560</v>
      </c>
      <c r="F5120">
        <v>448</v>
      </c>
      <c r="G5120" t="s">
        <v>43</v>
      </c>
      <c r="H5120" t="s">
        <v>35</v>
      </c>
      <c r="I5120">
        <f>tbl_Fact[[#This Row],[Duration]] / 60</f>
        <v>8.1786101063092507E-3</v>
      </c>
      <c r="J5120">
        <f>IF(OR(G5120="Run Time", G5120="CC (Changeover Cleaning)"), I5120, 0)</f>
        <v>8.1786101063092507E-3</v>
      </c>
      <c r="K5120">
        <f>IF(G5120&lt;&gt;"PM (Maintenance)", I5120, 0)</f>
        <v>8.1786101063092507E-3</v>
      </c>
      <c r="L5120" s="5">
        <f>MAX(tbl_Fact[[#This Row],[TotalBiscuitsMade]],tbl_Fact[[#This Row],[GoodMadeBiscuits]])</f>
        <v>199560</v>
      </c>
      <c r="M5120" s="5">
        <f>IF(tbl_Fact[[#This Row],[Operating_Hours]]&gt;0,tbl_Fact[[#This Row],[Operating_Hours]]*51840,0)</f>
        <v>423.97914791107155</v>
      </c>
    </row>
    <row r="5121" spans="1:13" hidden="1" x14ac:dyDescent="0.2">
      <c r="A5121" t="s">
        <v>12</v>
      </c>
      <c r="B5121" s="1">
        <v>44405.789814814816</v>
      </c>
      <c r="C5121" s="1">
        <v>44405.790821759256</v>
      </c>
      <c r="D5121">
        <v>1.4598833322525</v>
      </c>
      <c r="E5121">
        <v>200858</v>
      </c>
      <c r="F5121">
        <v>478</v>
      </c>
      <c r="G5121" t="s">
        <v>44</v>
      </c>
      <c r="H5121" t="s">
        <v>35</v>
      </c>
      <c r="I5121">
        <f>tbl_Fact[[#This Row],[Duration]] / 60</f>
        <v>2.4331388870875E-2</v>
      </c>
      <c r="J5121">
        <f>IF(OR(G5121="Run Time", G5121="CC (Changeover Cleaning)"), I5121, 0)</f>
        <v>0</v>
      </c>
      <c r="K5121">
        <f>IF(G5121&lt;&gt;"PM (Maintenance)", I5121, 0)</f>
        <v>2.4331388870875E-2</v>
      </c>
      <c r="L5121" s="5">
        <f>MAX(tbl_Fact[[#This Row],[TotalBiscuitsMade]],tbl_Fact[[#This Row],[GoodMadeBiscuits]])</f>
        <v>200858</v>
      </c>
      <c r="M5121" s="5">
        <f>IF(tbl_Fact[[#This Row],[Operating_Hours]]&gt;0,tbl_Fact[[#This Row],[Operating_Hours]]*51840,0)</f>
        <v>0</v>
      </c>
    </row>
    <row r="5122" spans="1:13" hidden="1" x14ac:dyDescent="0.2">
      <c r="A5122" t="s">
        <v>14</v>
      </c>
      <c r="B5122" s="1">
        <v>44405.790821759256</v>
      </c>
      <c r="C5122" s="1">
        <v>44405.791759259257</v>
      </c>
      <c r="D5122">
        <v>1.33956658840179</v>
      </c>
      <c r="E5122">
        <v>0</v>
      </c>
      <c r="F5122">
        <v>205</v>
      </c>
      <c r="G5122" t="s">
        <v>43</v>
      </c>
      <c r="H5122" t="s">
        <v>35</v>
      </c>
      <c r="I5122">
        <f>tbl_Fact[[#This Row],[Duration]] / 60</f>
        <v>2.2326109806696501E-2</v>
      </c>
      <c r="J5122">
        <f>IF(OR(G5122="Run Time", G5122="CC (Changeover Cleaning)"), I5122, 0)</f>
        <v>2.2326109806696501E-2</v>
      </c>
      <c r="K5122">
        <f>IF(G5122&lt;&gt;"PM (Maintenance)", I5122, 0)</f>
        <v>2.2326109806696501E-2</v>
      </c>
      <c r="L5122" s="5">
        <f>MAX(tbl_Fact[[#This Row],[TotalBiscuitsMade]],tbl_Fact[[#This Row],[GoodMadeBiscuits]])</f>
        <v>205</v>
      </c>
      <c r="M5122" s="5">
        <f>IF(tbl_Fact[[#This Row],[Operating_Hours]]&gt;0,tbl_Fact[[#This Row],[Operating_Hours]]*51840,0)</f>
        <v>1157.3855323791465</v>
      </c>
    </row>
    <row r="5123" spans="1:13" hidden="1" x14ac:dyDescent="0.2">
      <c r="A5123" t="s">
        <v>12</v>
      </c>
      <c r="B5123" s="1">
        <v>44405.790821759256</v>
      </c>
      <c r="C5123" s="1">
        <v>44405.792025462964</v>
      </c>
      <c r="D5123">
        <v>1.73573327064514</v>
      </c>
      <c r="E5123">
        <v>200690</v>
      </c>
      <c r="F5123">
        <v>367</v>
      </c>
      <c r="G5123" t="s">
        <v>43</v>
      </c>
      <c r="H5123" t="s">
        <v>35</v>
      </c>
      <c r="I5123">
        <f>tbl_Fact[[#This Row],[Duration]] / 60</f>
        <v>2.8928887844085666E-2</v>
      </c>
      <c r="J5123">
        <f>IF(OR(G5123="Run Time", G5123="CC (Changeover Cleaning)"), I5123, 0)</f>
        <v>2.8928887844085666E-2</v>
      </c>
      <c r="K5123">
        <f>IF(G5123&lt;&gt;"PM (Maintenance)", I5123, 0)</f>
        <v>2.8928887844085666E-2</v>
      </c>
      <c r="L5123" s="5">
        <f>MAX(tbl_Fact[[#This Row],[TotalBiscuitsMade]],tbl_Fact[[#This Row],[GoodMadeBiscuits]])</f>
        <v>200690</v>
      </c>
      <c r="M5123" s="5">
        <f>IF(tbl_Fact[[#This Row],[Operating_Hours]]&gt;0,tbl_Fact[[#This Row],[Operating_Hours]]*51840,0)</f>
        <v>1499.673545837401</v>
      </c>
    </row>
    <row r="5124" spans="1:13" hidden="1" x14ac:dyDescent="0.2">
      <c r="A5124" t="s">
        <v>14</v>
      </c>
      <c r="B5124" s="1">
        <v>44405.791759259257</v>
      </c>
      <c r="C5124" s="1">
        <v>44405.793865740743</v>
      </c>
      <c r="D5124">
        <v>3.0310499668121298</v>
      </c>
      <c r="E5124">
        <v>0</v>
      </c>
      <c r="F5124">
        <v>34</v>
      </c>
      <c r="G5124" t="s">
        <v>44</v>
      </c>
      <c r="H5124" t="s">
        <v>35</v>
      </c>
      <c r="I5124">
        <f>tbl_Fact[[#This Row],[Duration]] / 60</f>
        <v>5.0517499446868827E-2</v>
      </c>
      <c r="J5124">
        <f>IF(OR(G5124="Run Time", G5124="CC (Changeover Cleaning)"), I5124, 0)</f>
        <v>0</v>
      </c>
      <c r="K5124">
        <f>IF(G5124&lt;&gt;"PM (Maintenance)", I5124, 0)</f>
        <v>5.0517499446868827E-2</v>
      </c>
      <c r="L5124" s="5">
        <f>MAX(tbl_Fact[[#This Row],[TotalBiscuitsMade]],tbl_Fact[[#This Row],[GoodMadeBiscuits]])</f>
        <v>34</v>
      </c>
      <c r="M5124" s="5">
        <f>IF(tbl_Fact[[#This Row],[Operating_Hours]]&gt;0,tbl_Fact[[#This Row],[Operating_Hours]]*51840,0)</f>
        <v>0</v>
      </c>
    </row>
    <row r="5125" spans="1:13" hidden="1" x14ac:dyDescent="0.2">
      <c r="A5125" t="s">
        <v>12</v>
      </c>
      <c r="B5125" s="1">
        <v>44405.792025462964</v>
      </c>
      <c r="C5125" s="1">
        <v>44405.793877314813</v>
      </c>
      <c r="D5125">
        <v>2.6596000194549601</v>
      </c>
      <c r="E5125">
        <v>202977</v>
      </c>
      <c r="F5125">
        <v>334</v>
      </c>
      <c r="G5125" t="s">
        <v>44</v>
      </c>
      <c r="H5125" t="s">
        <v>35</v>
      </c>
      <c r="I5125">
        <f>tbl_Fact[[#This Row],[Duration]] / 60</f>
        <v>4.4326666990916003E-2</v>
      </c>
      <c r="J5125">
        <f>IF(OR(G5125="Run Time", G5125="CC (Changeover Cleaning)"), I5125, 0)</f>
        <v>0</v>
      </c>
      <c r="K5125">
        <f>IF(G5125&lt;&gt;"PM (Maintenance)", I5125, 0)</f>
        <v>4.4326666990916003E-2</v>
      </c>
      <c r="L5125" s="5">
        <f>MAX(tbl_Fact[[#This Row],[TotalBiscuitsMade]],tbl_Fact[[#This Row],[GoodMadeBiscuits]])</f>
        <v>202977</v>
      </c>
      <c r="M5125" s="5">
        <f>IF(tbl_Fact[[#This Row],[Operating_Hours]]&gt;0,tbl_Fact[[#This Row],[Operating_Hours]]*51840,0)</f>
        <v>0</v>
      </c>
    </row>
    <row r="5126" spans="1:13" hidden="1" x14ac:dyDescent="0.2">
      <c r="A5126" t="s">
        <v>14</v>
      </c>
      <c r="B5126" s="1">
        <v>44405.793865740743</v>
      </c>
      <c r="C5126" s="1">
        <v>44405.794317129628</v>
      </c>
      <c r="D5126">
        <v>0.66549998521804798</v>
      </c>
      <c r="E5126">
        <v>0</v>
      </c>
      <c r="F5126">
        <v>358</v>
      </c>
      <c r="G5126" t="s">
        <v>43</v>
      </c>
      <c r="H5126" t="s">
        <v>35</v>
      </c>
      <c r="I5126">
        <f>tbl_Fact[[#This Row],[Duration]] / 60</f>
        <v>1.1091666420300799E-2</v>
      </c>
      <c r="J5126">
        <f>IF(OR(G5126="Run Time", G5126="CC (Changeover Cleaning)"), I5126, 0)</f>
        <v>1.1091666420300799E-2</v>
      </c>
      <c r="K5126">
        <f>IF(G5126&lt;&gt;"PM (Maintenance)", I5126, 0)</f>
        <v>1.1091666420300799E-2</v>
      </c>
      <c r="L5126" s="5">
        <f>MAX(tbl_Fact[[#This Row],[TotalBiscuitsMade]],tbl_Fact[[#This Row],[GoodMadeBiscuits]])</f>
        <v>358</v>
      </c>
      <c r="M5126" s="5">
        <f>IF(tbl_Fact[[#This Row],[Operating_Hours]]&gt;0,tbl_Fact[[#This Row],[Operating_Hours]]*51840,0)</f>
        <v>574.99198722839344</v>
      </c>
    </row>
    <row r="5127" spans="1:13" hidden="1" x14ac:dyDescent="0.2">
      <c r="A5127" t="s">
        <v>12</v>
      </c>
      <c r="B5127" s="1">
        <v>44405.793877314813</v>
      </c>
      <c r="C5127" s="1">
        <v>44405.794803240744</v>
      </c>
      <c r="D5127">
        <v>1.32994997501373</v>
      </c>
      <c r="E5127">
        <v>202991</v>
      </c>
      <c r="F5127">
        <v>229</v>
      </c>
      <c r="G5127" t="s">
        <v>43</v>
      </c>
      <c r="H5127" t="s">
        <v>35</v>
      </c>
      <c r="I5127">
        <f>tbl_Fact[[#This Row],[Duration]] / 60</f>
        <v>2.21658329168955E-2</v>
      </c>
      <c r="J5127">
        <f>IF(OR(G5127="Run Time", G5127="CC (Changeover Cleaning)"), I5127, 0)</f>
        <v>2.21658329168955E-2</v>
      </c>
      <c r="K5127">
        <f>IF(G5127&lt;&gt;"PM (Maintenance)", I5127, 0)</f>
        <v>2.21658329168955E-2</v>
      </c>
      <c r="L5127" s="5">
        <f>MAX(tbl_Fact[[#This Row],[TotalBiscuitsMade]],tbl_Fact[[#This Row],[GoodMadeBiscuits]])</f>
        <v>202991</v>
      </c>
      <c r="M5127" s="5">
        <f>IF(tbl_Fact[[#This Row],[Operating_Hours]]&gt;0,tbl_Fact[[#This Row],[Operating_Hours]]*51840,0)</f>
        <v>1149.0767784118627</v>
      </c>
    </row>
    <row r="5128" spans="1:13" hidden="1" x14ac:dyDescent="0.2">
      <c r="A5128" t="s">
        <v>14</v>
      </c>
      <c r="B5128" s="1">
        <v>44405.794317129628</v>
      </c>
      <c r="C5128" s="1">
        <v>44405.794328703705</v>
      </c>
      <c r="D5128">
        <v>9.3333004042506201E-3</v>
      </c>
      <c r="E5128">
        <v>0</v>
      </c>
      <c r="F5128">
        <v>15</v>
      </c>
      <c r="G5128" t="s">
        <v>44</v>
      </c>
      <c r="H5128" t="s">
        <v>35</v>
      </c>
      <c r="I5128">
        <f>tbl_Fact[[#This Row],[Duration]] / 60</f>
        <v>1.5555500673751033E-4</v>
      </c>
      <c r="J5128">
        <f>IF(OR(G5128="Run Time", G5128="CC (Changeover Cleaning)"), I5128, 0)</f>
        <v>0</v>
      </c>
      <c r="K5128">
        <f>IF(G5128&lt;&gt;"PM (Maintenance)", I5128, 0)</f>
        <v>1.5555500673751033E-4</v>
      </c>
      <c r="L5128" s="5">
        <f>MAX(tbl_Fact[[#This Row],[TotalBiscuitsMade]],tbl_Fact[[#This Row],[GoodMadeBiscuits]])</f>
        <v>15</v>
      </c>
      <c r="M5128" s="5">
        <f>IF(tbl_Fact[[#This Row],[Operating_Hours]]&gt;0,tbl_Fact[[#This Row],[Operating_Hours]]*51840,0)</f>
        <v>0</v>
      </c>
    </row>
    <row r="5129" spans="1:13" hidden="1" x14ac:dyDescent="0.2">
      <c r="A5129" t="s">
        <v>14</v>
      </c>
      <c r="B5129" s="1">
        <v>44405.794328703705</v>
      </c>
      <c r="C5129" s="1">
        <v>44405.794722222221</v>
      </c>
      <c r="D5129">
        <v>0.56494998931884799</v>
      </c>
      <c r="E5129">
        <v>0</v>
      </c>
      <c r="F5129">
        <v>485</v>
      </c>
      <c r="G5129" t="s">
        <v>43</v>
      </c>
      <c r="H5129" t="s">
        <v>35</v>
      </c>
      <c r="I5129">
        <f>tbl_Fact[[#This Row],[Duration]] / 60</f>
        <v>9.4158331553141333E-3</v>
      </c>
      <c r="J5129">
        <f>IF(OR(G5129="Run Time", G5129="CC (Changeover Cleaning)"), I5129, 0)</f>
        <v>9.4158331553141333E-3</v>
      </c>
      <c r="K5129">
        <f>IF(G5129&lt;&gt;"PM (Maintenance)", I5129, 0)</f>
        <v>9.4158331553141333E-3</v>
      </c>
      <c r="L5129" s="5">
        <f>MAX(tbl_Fact[[#This Row],[TotalBiscuitsMade]],tbl_Fact[[#This Row],[GoodMadeBiscuits]])</f>
        <v>485</v>
      </c>
      <c r="M5129" s="5">
        <f>IF(tbl_Fact[[#This Row],[Operating_Hours]]&gt;0,tbl_Fact[[#This Row],[Operating_Hours]]*51840,0)</f>
        <v>488.11679077148466</v>
      </c>
    </row>
    <row r="5130" spans="1:13" hidden="1" x14ac:dyDescent="0.2">
      <c r="A5130" t="s">
        <v>14</v>
      </c>
      <c r="B5130" s="1">
        <v>44405.794722222221</v>
      </c>
      <c r="C5130" s="1">
        <v>44405.795127314814</v>
      </c>
      <c r="D5130">
        <v>0.584766626358032</v>
      </c>
      <c r="E5130">
        <v>0</v>
      </c>
      <c r="F5130">
        <v>229</v>
      </c>
      <c r="G5130" t="s">
        <v>44</v>
      </c>
      <c r="H5130" t="s">
        <v>35</v>
      </c>
      <c r="I5130">
        <f>tbl_Fact[[#This Row],[Duration]] / 60</f>
        <v>9.746110439300534E-3</v>
      </c>
      <c r="J5130">
        <f>IF(OR(G5130="Run Time", G5130="CC (Changeover Cleaning)"), I5130, 0)</f>
        <v>0</v>
      </c>
      <c r="K5130">
        <f>IF(G5130&lt;&gt;"PM (Maintenance)", I5130, 0)</f>
        <v>9.746110439300534E-3</v>
      </c>
      <c r="L5130" s="5">
        <f>MAX(tbl_Fact[[#This Row],[TotalBiscuitsMade]],tbl_Fact[[#This Row],[GoodMadeBiscuits]])</f>
        <v>229</v>
      </c>
      <c r="M5130" s="5">
        <f>IF(tbl_Fact[[#This Row],[Operating_Hours]]&gt;0,tbl_Fact[[#This Row],[Operating_Hours]]*51840,0)</f>
        <v>0</v>
      </c>
    </row>
    <row r="5131" spans="1:13" hidden="1" x14ac:dyDescent="0.2">
      <c r="A5131" t="s">
        <v>12</v>
      </c>
      <c r="B5131" s="1">
        <v>44405.794803240744</v>
      </c>
      <c r="C5131" s="1">
        <v>44405.795127314814</v>
      </c>
      <c r="D5131">
        <v>0.469883292913437</v>
      </c>
      <c r="E5131">
        <v>203187</v>
      </c>
      <c r="F5131">
        <v>407</v>
      </c>
      <c r="G5131" t="s">
        <v>44</v>
      </c>
      <c r="H5131" t="s">
        <v>35</v>
      </c>
      <c r="I5131">
        <f>tbl_Fact[[#This Row],[Duration]] / 60</f>
        <v>7.8313882152239497E-3</v>
      </c>
      <c r="J5131">
        <f>IF(OR(G5131="Run Time", G5131="CC (Changeover Cleaning)"), I5131, 0)</f>
        <v>0</v>
      </c>
      <c r="K5131">
        <f>IF(G5131&lt;&gt;"PM (Maintenance)", I5131, 0)</f>
        <v>7.8313882152239497E-3</v>
      </c>
      <c r="L5131" s="5">
        <f>MAX(tbl_Fact[[#This Row],[TotalBiscuitsMade]],tbl_Fact[[#This Row],[GoodMadeBiscuits]])</f>
        <v>203187</v>
      </c>
      <c r="M5131" s="5">
        <f>IF(tbl_Fact[[#This Row],[Operating_Hours]]&gt;0,tbl_Fact[[#This Row],[Operating_Hours]]*51840,0)</f>
        <v>0</v>
      </c>
    </row>
    <row r="5132" spans="1:13" hidden="1" x14ac:dyDescent="0.2">
      <c r="A5132" t="s">
        <v>12</v>
      </c>
      <c r="B5132" s="1">
        <v>44405.795127314814</v>
      </c>
      <c r="C5132" s="1">
        <v>44405.796805555554</v>
      </c>
      <c r="D5132">
        <v>2.42050004005432</v>
      </c>
      <c r="E5132">
        <v>203286</v>
      </c>
      <c r="F5132">
        <v>325</v>
      </c>
      <c r="G5132" t="s">
        <v>43</v>
      </c>
      <c r="H5132" t="s">
        <v>35</v>
      </c>
      <c r="I5132">
        <f>tbl_Fact[[#This Row],[Duration]] / 60</f>
        <v>4.0341667334238669E-2</v>
      </c>
      <c r="J5132">
        <f>IF(OR(G5132="Run Time", G5132="CC (Changeover Cleaning)"), I5132, 0)</f>
        <v>4.0341667334238669E-2</v>
      </c>
      <c r="K5132">
        <f>IF(G5132&lt;&gt;"PM (Maintenance)", I5132, 0)</f>
        <v>4.0341667334238669E-2</v>
      </c>
      <c r="L5132" s="5">
        <f>MAX(tbl_Fact[[#This Row],[TotalBiscuitsMade]],tbl_Fact[[#This Row],[GoodMadeBiscuits]])</f>
        <v>203286</v>
      </c>
      <c r="M5132" s="5">
        <f>IF(tbl_Fact[[#This Row],[Operating_Hours]]&gt;0,tbl_Fact[[#This Row],[Operating_Hours]]*51840,0)</f>
        <v>2091.3120346069327</v>
      </c>
    </row>
    <row r="5133" spans="1:13" hidden="1" x14ac:dyDescent="0.2">
      <c r="A5133" t="s">
        <v>14</v>
      </c>
      <c r="B5133" s="1">
        <v>44405.795127314814</v>
      </c>
      <c r="C5133" s="1">
        <v>44405.795763888891</v>
      </c>
      <c r="D5133">
        <v>0.91995000839233398</v>
      </c>
      <c r="E5133">
        <v>0</v>
      </c>
      <c r="F5133">
        <v>306</v>
      </c>
      <c r="G5133" t="s">
        <v>43</v>
      </c>
      <c r="H5133" t="s">
        <v>35</v>
      </c>
      <c r="I5133">
        <f>tbl_Fact[[#This Row],[Duration]] / 60</f>
        <v>1.5332500139872232E-2</v>
      </c>
      <c r="J5133">
        <f>IF(OR(G5133="Run Time", G5133="CC (Changeover Cleaning)"), I5133, 0)</f>
        <v>1.5332500139872232E-2</v>
      </c>
      <c r="K5133">
        <f>IF(G5133&lt;&gt;"PM (Maintenance)", I5133, 0)</f>
        <v>1.5332500139872232E-2</v>
      </c>
      <c r="L5133" s="5">
        <f>MAX(tbl_Fact[[#This Row],[TotalBiscuitsMade]],tbl_Fact[[#This Row],[GoodMadeBiscuits]])</f>
        <v>306</v>
      </c>
      <c r="M5133" s="5">
        <f>IF(tbl_Fact[[#This Row],[Operating_Hours]]&gt;0,tbl_Fact[[#This Row],[Operating_Hours]]*51840,0)</f>
        <v>794.83680725097656</v>
      </c>
    </row>
    <row r="5134" spans="1:13" hidden="1" x14ac:dyDescent="0.2">
      <c r="A5134" t="s">
        <v>14</v>
      </c>
      <c r="B5134" s="1">
        <v>44405.795763888891</v>
      </c>
      <c r="C5134" s="1">
        <v>44405.807581018518</v>
      </c>
      <c r="D5134">
        <v>17.0116672515869</v>
      </c>
      <c r="E5134">
        <v>0</v>
      </c>
      <c r="F5134">
        <v>84</v>
      </c>
      <c r="G5134" t="s">
        <v>44</v>
      </c>
      <c r="H5134" t="s">
        <v>35</v>
      </c>
      <c r="I5134">
        <f>tbl_Fact[[#This Row],[Duration]] / 60</f>
        <v>0.2835277875264483</v>
      </c>
      <c r="J5134">
        <f>IF(OR(G5134="Run Time", G5134="CC (Changeover Cleaning)"), I5134, 0)</f>
        <v>0</v>
      </c>
      <c r="K5134">
        <f>IF(G5134&lt;&gt;"PM (Maintenance)", I5134, 0)</f>
        <v>0.2835277875264483</v>
      </c>
      <c r="L5134" s="5">
        <f>MAX(tbl_Fact[[#This Row],[TotalBiscuitsMade]],tbl_Fact[[#This Row],[GoodMadeBiscuits]])</f>
        <v>84</v>
      </c>
      <c r="M5134" s="5">
        <f>IF(tbl_Fact[[#This Row],[Operating_Hours]]&gt;0,tbl_Fact[[#This Row],[Operating_Hours]]*51840,0)</f>
        <v>0</v>
      </c>
    </row>
    <row r="5135" spans="1:13" hidden="1" x14ac:dyDescent="0.2">
      <c r="A5135" t="s">
        <v>12</v>
      </c>
      <c r="B5135" s="1">
        <v>44405.796805555554</v>
      </c>
      <c r="C5135" s="1">
        <v>44405.798020833332</v>
      </c>
      <c r="D5135">
        <v>1.74483335018158</v>
      </c>
      <c r="E5135">
        <v>204931</v>
      </c>
      <c r="F5135">
        <v>434</v>
      </c>
      <c r="G5135" t="s">
        <v>44</v>
      </c>
      <c r="H5135" t="s">
        <v>35</v>
      </c>
      <c r="I5135">
        <f>tbl_Fact[[#This Row],[Duration]] / 60</f>
        <v>2.9080555836359667E-2</v>
      </c>
      <c r="J5135">
        <f>IF(OR(G5135="Run Time", G5135="CC (Changeover Cleaning)"), I5135, 0)</f>
        <v>0</v>
      </c>
      <c r="K5135">
        <f>IF(G5135&lt;&gt;"PM (Maintenance)", I5135, 0)</f>
        <v>2.9080555836359667E-2</v>
      </c>
      <c r="L5135" s="5">
        <f>MAX(tbl_Fact[[#This Row],[TotalBiscuitsMade]],tbl_Fact[[#This Row],[GoodMadeBiscuits]])</f>
        <v>204931</v>
      </c>
      <c r="M5135" s="5">
        <f>IF(tbl_Fact[[#This Row],[Operating_Hours]]&gt;0,tbl_Fact[[#This Row],[Operating_Hours]]*51840,0)</f>
        <v>0</v>
      </c>
    </row>
    <row r="5136" spans="1:13" hidden="1" x14ac:dyDescent="0.2">
      <c r="A5136" t="s">
        <v>12</v>
      </c>
      <c r="B5136" s="1">
        <v>44405.798020833332</v>
      </c>
      <c r="C5136" s="1">
        <v>44405.79828703704</v>
      </c>
      <c r="D5136">
        <v>0.38550001382827798</v>
      </c>
      <c r="E5136">
        <v>204952</v>
      </c>
      <c r="F5136">
        <v>221</v>
      </c>
      <c r="G5136" t="s">
        <v>43</v>
      </c>
      <c r="H5136" t="s">
        <v>35</v>
      </c>
      <c r="I5136">
        <f>tbl_Fact[[#This Row],[Duration]] / 60</f>
        <v>6.4250002304712993E-3</v>
      </c>
      <c r="J5136">
        <f>IF(OR(G5136="Run Time", G5136="CC (Changeover Cleaning)"), I5136, 0)</f>
        <v>6.4250002304712993E-3</v>
      </c>
      <c r="K5136">
        <f>IF(G5136&lt;&gt;"PM (Maintenance)", I5136, 0)</f>
        <v>6.4250002304712993E-3</v>
      </c>
      <c r="L5136" s="5">
        <f>MAX(tbl_Fact[[#This Row],[TotalBiscuitsMade]],tbl_Fact[[#This Row],[GoodMadeBiscuits]])</f>
        <v>204952</v>
      </c>
      <c r="M5136" s="5">
        <f>IF(tbl_Fact[[#This Row],[Operating_Hours]]&gt;0,tbl_Fact[[#This Row],[Operating_Hours]]*51840,0)</f>
        <v>333.07201194763218</v>
      </c>
    </row>
    <row r="5137" spans="1:13" hidden="1" x14ac:dyDescent="0.2">
      <c r="A5137" t="s">
        <v>12</v>
      </c>
      <c r="B5137" s="1">
        <v>44405.79828703704</v>
      </c>
      <c r="C5137" s="1">
        <v>44405.807581018518</v>
      </c>
      <c r="D5137">
        <v>13.3807830810547</v>
      </c>
      <c r="E5137">
        <v>216400</v>
      </c>
      <c r="F5137">
        <v>64</v>
      </c>
      <c r="G5137" t="s">
        <v>44</v>
      </c>
      <c r="H5137" t="s">
        <v>35</v>
      </c>
      <c r="I5137">
        <f>tbl_Fact[[#This Row],[Duration]] / 60</f>
        <v>0.22301305135091168</v>
      </c>
      <c r="J5137">
        <f>IF(OR(G5137="Run Time", G5137="CC (Changeover Cleaning)"), I5137, 0)</f>
        <v>0</v>
      </c>
      <c r="K5137">
        <f>IF(G5137&lt;&gt;"PM (Maintenance)", I5137, 0)</f>
        <v>0.22301305135091168</v>
      </c>
      <c r="L5137" s="5">
        <f>MAX(tbl_Fact[[#This Row],[TotalBiscuitsMade]],tbl_Fact[[#This Row],[GoodMadeBiscuits]])</f>
        <v>216400</v>
      </c>
      <c r="M5137" s="5">
        <f>IF(tbl_Fact[[#This Row],[Operating_Hours]]&gt;0,tbl_Fact[[#This Row],[Operating_Hours]]*51840,0)</f>
        <v>0</v>
      </c>
    </row>
    <row r="5138" spans="1:13" hidden="1" x14ac:dyDescent="0.2">
      <c r="A5138" t="s">
        <v>5</v>
      </c>
      <c r="B5138" s="1">
        <v>44405.801793981482</v>
      </c>
      <c r="C5138" s="1">
        <v>44405.815729166665</v>
      </c>
      <c r="D5138">
        <v>20.066667556762699</v>
      </c>
      <c r="E5138">
        <v>335344</v>
      </c>
      <c r="F5138">
        <v>495</v>
      </c>
      <c r="G5138" t="s">
        <v>44</v>
      </c>
      <c r="H5138" t="s">
        <v>24</v>
      </c>
      <c r="I5138">
        <f>tbl_Fact[[#This Row],[Duration]] / 60</f>
        <v>0.33444445927937833</v>
      </c>
      <c r="J5138">
        <f>IF(OR(G5138="Run Time", G5138="CC (Changeover Cleaning)"), I5138, 0)</f>
        <v>0</v>
      </c>
      <c r="K5138">
        <f>IF(G5138&lt;&gt;"PM (Maintenance)", I5138, 0)</f>
        <v>0.33444445927937833</v>
      </c>
      <c r="L5138" s="5">
        <f>MAX(tbl_Fact[[#This Row],[TotalBiscuitsMade]],tbl_Fact[[#This Row],[GoodMadeBiscuits]])</f>
        <v>335344</v>
      </c>
      <c r="M5138" s="5">
        <f>IF(tbl_Fact[[#This Row],[Operating_Hours]]&gt;0,tbl_Fact[[#This Row],[Operating_Hours]]*51840,0)</f>
        <v>0</v>
      </c>
    </row>
    <row r="5139" spans="1:13" hidden="1" x14ac:dyDescent="0.2">
      <c r="A5139" t="s">
        <v>14</v>
      </c>
      <c r="B5139" s="1">
        <v>44405.807581018518</v>
      </c>
      <c r="C5139" s="1">
        <v>44405.807615740741</v>
      </c>
      <c r="D5139">
        <v>4.4833298772573499E-2</v>
      </c>
      <c r="E5139">
        <v>0</v>
      </c>
      <c r="F5139">
        <v>311</v>
      </c>
      <c r="G5139" t="s">
        <v>43</v>
      </c>
      <c r="H5139" t="s">
        <v>35</v>
      </c>
      <c r="I5139">
        <f>tbl_Fact[[#This Row],[Duration]] / 60</f>
        <v>7.4722164620955836E-4</v>
      </c>
      <c r="J5139">
        <f>IF(OR(G5139="Run Time", G5139="CC (Changeover Cleaning)"), I5139, 0)</f>
        <v>7.4722164620955836E-4</v>
      </c>
      <c r="K5139">
        <f>IF(G5139&lt;&gt;"PM (Maintenance)", I5139, 0)</f>
        <v>7.4722164620955836E-4</v>
      </c>
      <c r="L5139" s="5">
        <f>MAX(tbl_Fact[[#This Row],[TotalBiscuitsMade]],tbl_Fact[[#This Row],[GoodMadeBiscuits]])</f>
        <v>311</v>
      </c>
      <c r="M5139" s="5">
        <f>IF(tbl_Fact[[#This Row],[Operating_Hours]]&gt;0,tbl_Fact[[#This Row],[Operating_Hours]]*51840,0)</f>
        <v>38.735970139503507</v>
      </c>
    </row>
    <row r="5140" spans="1:13" hidden="1" x14ac:dyDescent="0.2">
      <c r="A5140" t="s">
        <v>12</v>
      </c>
      <c r="B5140" s="1">
        <v>44405.807581018518</v>
      </c>
      <c r="C5140" s="1">
        <v>44405.807766203703</v>
      </c>
      <c r="D5140">
        <v>0.27505001425743097</v>
      </c>
      <c r="E5140">
        <v>216135</v>
      </c>
      <c r="F5140">
        <v>190</v>
      </c>
      <c r="G5140" t="s">
        <v>43</v>
      </c>
      <c r="H5140" t="s">
        <v>35</v>
      </c>
      <c r="I5140">
        <f>tbl_Fact[[#This Row],[Duration]] / 60</f>
        <v>4.5841669042905164E-3</v>
      </c>
      <c r="J5140">
        <f>IF(OR(G5140="Run Time", G5140="CC (Changeover Cleaning)"), I5140, 0)</f>
        <v>4.5841669042905164E-3</v>
      </c>
      <c r="K5140">
        <f>IF(G5140&lt;&gt;"PM (Maintenance)", I5140, 0)</f>
        <v>4.5841669042905164E-3</v>
      </c>
      <c r="L5140" s="5">
        <f>MAX(tbl_Fact[[#This Row],[TotalBiscuitsMade]],tbl_Fact[[#This Row],[GoodMadeBiscuits]])</f>
        <v>216135</v>
      </c>
      <c r="M5140" s="5">
        <f>IF(tbl_Fact[[#This Row],[Operating_Hours]]&gt;0,tbl_Fact[[#This Row],[Operating_Hours]]*51840,0)</f>
        <v>237.64321231842038</v>
      </c>
    </row>
    <row r="5141" spans="1:13" hidden="1" x14ac:dyDescent="0.2">
      <c r="A5141" t="s">
        <v>14</v>
      </c>
      <c r="B5141" s="1">
        <v>44405.807615740741</v>
      </c>
      <c r="C5141" s="1">
        <v>44405.808888888889</v>
      </c>
      <c r="D5141">
        <v>1.83988332748413</v>
      </c>
      <c r="E5141">
        <v>0</v>
      </c>
      <c r="F5141">
        <v>324</v>
      </c>
      <c r="G5141" t="s">
        <v>44</v>
      </c>
      <c r="H5141" t="s">
        <v>35</v>
      </c>
      <c r="I5141">
        <f>tbl_Fact[[#This Row],[Duration]] / 60</f>
        <v>3.0664722124735498E-2</v>
      </c>
      <c r="J5141">
        <f>IF(OR(G5141="Run Time", G5141="CC (Changeover Cleaning)"), I5141, 0)</f>
        <v>0</v>
      </c>
      <c r="K5141">
        <f>IF(G5141&lt;&gt;"PM (Maintenance)", I5141, 0)</f>
        <v>3.0664722124735498E-2</v>
      </c>
      <c r="L5141" s="5">
        <f>MAX(tbl_Fact[[#This Row],[TotalBiscuitsMade]],tbl_Fact[[#This Row],[GoodMadeBiscuits]])</f>
        <v>324</v>
      </c>
      <c r="M5141" s="5">
        <f>IF(tbl_Fact[[#This Row],[Operating_Hours]]&gt;0,tbl_Fact[[#This Row],[Operating_Hours]]*51840,0)</f>
        <v>0</v>
      </c>
    </row>
    <row r="5142" spans="1:13" hidden="1" x14ac:dyDescent="0.2">
      <c r="A5142" t="s">
        <v>12</v>
      </c>
      <c r="B5142" s="1">
        <v>44405.807766203703</v>
      </c>
      <c r="C5142" s="1">
        <v>44405.808888888889</v>
      </c>
      <c r="D5142">
        <v>1.6096665859222401</v>
      </c>
      <c r="E5142">
        <v>217716</v>
      </c>
      <c r="F5142">
        <v>163</v>
      </c>
      <c r="G5142" t="s">
        <v>44</v>
      </c>
      <c r="H5142" t="s">
        <v>35</v>
      </c>
      <c r="I5142">
        <f>tbl_Fact[[#This Row],[Duration]] / 60</f>
        <v>2.6827776432037334E-2</v>
      </c>
      <c r="J5142">
        <f>IF(OR(G5142="Run Time", G5142="CC (Changeover Cleaning)"), I5142, 0)</f>
        <v>0</v>
      </c>
      <c r="K5142">
        <f>IF(G5142&lt;&gt;"PM (Maintenance)", I5142, 0)</f>
        <v>2.6827776432037334E-2</v>
      </c>
      <c r="L5142" s="5">
        <f>MAX(tbl_Fact[[#This Row],[TotalBiscuitsMade]],tbl_Fact[[#This Row],[GoodMadeBiscuits]])</f>
        <v>217716</v>
      </c>
      <c r="M5142" s="5">
        <f>IF(tbl_Fact[[#This Row],[Operating_Hours]]&gt;0,tbl_Fact[[#This Row],[Operating_Hours]]*51840,0)</f>
        <v>0</v>
      </c>
    </row>
    <row r="5143" spans="1:13" hidden="1" x14ac:dyDescent="0.2">
      <c r="A5143" t="s">
        <v>14</v>
      </c>
      <c r="B5143" s="1">
        <v>44405.808888888889</v>
      </c>
      <c r="C5143" s="1">
        <v>44405.809513888889</v>
      </c>
      <c r="D5143">
        <v>0.89600002765655495</v>
      </c>
      <c r="E5143">
        <v>0</v>
      </c>
      <c r="F5143">
        <v>269</v>
      </c>
      <c r="G5143" t="s">
        <v>43</v>
      </c>
      <c r="H5143" t="s">
        <v>35</v>
      </c>
      <c r="I5143">
        <f>tbl_Fact[[#This Row],[Duration]] / 60</f>
        <v>1.4933333794275916E-2</v>
      </c>
      <c r="J5143">
        <f>IF(OR(G5143="Run Time", G5143="CC (Changeover Cleaning)"), I5143, 0)</f>
        <v>1.4933333794275916E-2</v>
      </c>
      <c r="K5143">
        <f>IF(G5143&lt;&gt;"PM (Maintenance)", I5143, 0)</f>
        <v>1.4933333794275916E-2</v>
      </c>
      <c r="L5143" s="5">
        <f>MAX(tbl_Fact[[#This Row],[TotalBiscuitsMade]],tbl_Fact[[#This Row],[GoodMadeBiscuits]])</f>
        <v>269</v>
      </c>
      <c r="M5143" s="5">
        <f>IF(tbl_Fact[[#This Row],[Operating_Hours]]&gt;0,tbl_Fact[[#This Row],[Operating_Hours]]*51840,0)</f>
        <v>774.14402389526344</v>
      </c>
    </row>
    <row r="5144" spans="1:13" hidden="1" x14ac:dyDescent="0.2">
      <c r="A5144" t="s">
        <v>12</v>
      </c>
      <c r="B5144" s="1">
        <v>44405.808888888889</v>
      </c>
      <c r="C5144" s="1">
        <v>44405.810358796298</v>
      </c>
      <c r="D5144">
        <v>2.11578321456909</v>
      </c>
      <c r="E5144">
        <v>217795</v>
      </c>
      <c r="F5144">
        <v>368</v>
      </c>
      <c r="G5144" t="s">
        <v>43</v>
      </c>
      <c r="H5144" t="s">
        <v>35</v>
      </c>
      <c r="I5144">
        <f>tbl_Fact[[#This Row],[Duration]] / 60</f>
        <v>3.5263053576151497E-2</v>
      </c>
      <c r="J5144">
        <f>IF(OR(G5144="Run Time", G5144="CC (Changeover Cleaning)"), I5144, 0)</f>
        <v>3.5263053576151497E-2</v>
      </c>
      <c r="K5144">
        <f>IF(G5144&lt;&gt;"PM (Maintenance)", I5144, 0)</f>
        <v>3.5263053576151497E-2</v>
      </c>
      <c r="L5144" s="5">
        <f>MAX(tbl_Fact[[#This Row],[TotalBiscuitsMade]],tbl_Fact[[#This Row],[GoodMadeBiscuits]])</f>
        <v>217795</v>
      </c>
      <c r="M5144" s="5">
        <f>IF(tbl_Fact[[#This Row],[Operating_Hours]]&gt;0,tbl_Fact[[#This Row],[Operating_Hours]]*51840,0)</f>
        <v>1828.0366973876937</v>
      </c>
    </row>
    <row r="5145" spans="1:13" hidden="1" x14ac:dyDescent="0.2">
      <c r="A5145" t="s">
        <v>14</v>
      </c>
      <c r="B5145" s="1">
        <v>44405.809513888889</v>
      </c>
      <c r="C5145" s="1">
        <v>44405.81931712963</v>
      </c>
      <c r="D5145">
        <v>14.1254997253418</v>
      </c>
      <c r="E5145">
        <v>0</v>
      </c>
      <c r="F5145">
        <v>232</v>
      </c>
      <c r="G5145" t="s">
        <v>44</v>
      </c>
      <c r="H5145" t="s">
        <v>35</v>
      </c>
      <c r="I5145">
        <f>tbl_Fact[[#This Row],[Duration]] / 60</f>
        <v>0.23542499542236334</v>
      </c>
      <c r="J5145">
        <f>IF(OR(G5145="Run Time", G5145="CC (Changeover Cleaning)"), I5145, 0)</f>
        <v>0</v>
      </c>
      <c r="K5145">
        <f>IF(G5145&lt;&gt;"PM (Maintenance)", I5145, 0)</f>
        <v>0.23542499542236334</v>
      </c>
      <c r="L5145" s="5">
        <f>MAX(tbl_Fact[[#This Row],[TotalBiscuitsMade]],tbl_Fact[[#This Row],[GoodMadeBiscuits]])</f>
        <v>232</v>
      </c>
      <c r="M5145" s="5">
        <f>IF(tbl_Fact[[#This Row],[Operating_Hours]]&gt;0,tbl_Fact[[#This Row],[Operating_Hours]]*51840,0)</f>
        <v>0</v>
      </c>
    </row>
    <row r="5146" spans="1:13" hidden="1" x14ac:dyDescent="0.2">
      <c r="A5146" t="s">
        <v>12</v>
      </c>
      <c r="B5146" s="1">
        <v>44405.810358796298</v>
      </c>
      <c r="C5146" s="1">
        <v>44405.81931712963</v>
      </c>
      <c r="D5146">
        <v>12.9057168960571</v>
      </c>
      <c r="E5146">
        <v>228663</v>
      </c>
      <c r="F5146">
        <v>22</v>
      </c>
      <c r="G5146" t="s">
        <v>44</v>
      </c>
      <c r="H5146" t="s">
        <v>35</v>
      </c>
      <c r="I5146">
        <f>tbl_Fact[[#This Row],[Duration]] / 60</f>
        <v>0.21509528160095168</v>
      </c>
      <c r="J5146">
        <f>IF(OR(G5146="Run Time", G5146="CC (Changeover Cleaning)"), I5146, 0)</f>
        <v>0</v>
      </c>
      <c r="K5146">
        <f>IF(G5146&lt;&gt;"PM (Maintenance)", I5146, 0)</f>
        <v>0.21509528160095168</v>
      </c>
      <c r="L5146" s="5">
        <f>MAX(tbl_Fact[[#This Row],[TotalBiscuitsMade]],tbl_Fact[[#This Row],[GoodMadeBiscuits]])</f>
        <v>228663</v>
      </c>
      <c r="M5146" s="5">
        <f>IF(tbl_Fact[[#This Row],[Operating_Hours]]&gt;0,tbl_Fact[[#This Row],[Operating_Hours]]*51840,0)</f>
        <v>0</v>
      </c>
    </row>
    <row r="5147" spans="1:13" hidden="1" x14ac:dyDescent="0.2">
      <c r="A5147" t="s">
        <v>5</v>
      </c>
      <c r="B5147" s="1">
        <v>44405.815729166665</v>
      </c>
      <c r="C5147" s="1">
        <v>44405.83761574074</v>
      </c>
      <c r="D5147">
        <v>31.516666412353501</v>
      </c>
      <c r="E5147">
        <v>335211</v>
      </c>
      <c r="F5147">
        <v>308</v>
      </c>
      <c r="G5147" t="s">
        <v>43</v>
      </c>
      <c r="H5147" t="s">
        <v>24</v>
      </c>
      <c r="I5147">
        <f>tbl_Fact[[#This Row],[Duration]] / 60</f>
        <v>0.525277773539225</v>
      </c>
      <c r="J5147">
        <f>IF(OR(G5147="Run Time", G5147="CC (Changeover Cleaning)"), I5147, 0)</f>
        <v>0.525277773539225</v>
      </c>
      <c r="K5147">
        <f>IF(G5147&lt;&gt;"PM (Maintenance)", I5147, 0)</f>
        <v>0.525277773539225</v>
      </c>
      <c r="L5147" s="5">
        <f>MAX(tbl_Fact[[#This Row],[TotalBiscuitsMade]],tbl_Fact[[#This Row],[GoodMadeBiscuits]])</f>
        <v>335211</v>
      </c>
      <c r="M5147" s="5">
        <f>IF(tbl_Fact[[#This Row],[Operating_Hours]]&gt;0,tbl_Fact[[#This Row],[Operating_Hours]]*51840,0)</f>
        <v>27230.399780273423</v>
      </c>
    </row>
    <row r="5148" spans="1:13" hidden="1" x14ac:dyDescent="0.2">
      <c r="A5148" t="s">
        <v>12</v>
      </c>
      <c r="B5148" s="1">
        <v>44405.81931712963</v>
      </c>
      <c r="C5148" s="1">
        <v>44405.819525462961</v>
      </c>
      <c r="D5148">
        <v>0.28990000486373901</v>
      </c>
      <c r="E5148">
        <v>228725</v>
      </c>
      <c r="F5148">
        <v>409</v>
      </c>
      <c r="G5148" t="s">
        <v>43</v>
      </c>
      <c r="H5148" t="s">
        <v>35</v>
      </c>
      <c r="I5148">
        <f>tbl_Fact[[#This Row],[Duration]] / 60</f>
        <v>4.8316667477289839E-3</v>
      </c>
      <c r="J5148">
        <f>IF(OR(G5148="Run Time", G5148="CC (Changeover Cleaning)"), I5148, 0)</f>
        <v>4.8316667477289839E-3</v>
      </c>
      <c r="K5148">
        <f>IF(G5148&lt;&gt;"PM (Maintenance)", I5148, 0)</f>
        <v>4.8316667477289839E-3</v>
      </c>
      <c r="L5148" s="5">
        <f>MAX(tbl_Fact[[#This Row],[TotalBiscuitsMade]],tbl_Fact[[#This Row],[GoodMadeBiscuits]])</f>
        <v>228725</v>
      </c>
      <c r="M5148" s="5">
        <f>IF(tbl_Fact[[#This Row],[Operating_Hours]]&gt;0,tbl_Fact[[#This Row],[Operating_Hours]]*51840,0)</f>
        <v>250.47360420227054</v>
      </c>
    </row>
    <row r="5149" spans="1:13" hidden="1" x14ac:dyDescent="0.2">
      <c r="A5149" t="s">
        <v>14</v>
      </c>
      <c r="B5149" s="1">
        <v>44405.81931712963</v>
      </c>
      <c r="C5149" s="1">
        <v>44405.819328703707</v>
      </c>
      <c r="D5149">
        <v>1.5399999916553501E-2</v>
      </c>
      <c r="E5149">
        <v>0</v>
      </c>
      <c r="F5149">
        <v>431</v>
      </c>
      <c r="G5149" t="s">
        <v>43</v>
      </c>
      <c r="H5149" t="s">
        <v>35</v>
      </c>
      <c r="I5149">
        <f>tbl_Fact[[#This Row],[Duration]] / 60</f>
        <v>2.5666666527589168E-4</v>
      </c>
      <c r="J5149">
        <f>IF(OR(G5149="Run Time", G5149="CC (Changeover Cleaning)"), I5149, 0)</f>
        <v>2.5666666527589168E-4</v>
      </c>
      <c r="K5149">
        <f>IF(G5149&lt;&gt;"PM (Maintenance)", I5149, 0)</f>
        <v>2.5666666527589168E-4</v>
      </c>
      <c r="L5149" s="5">
        <f>MAX(tbl_Fact[[#This Row],[TotalBiscuitsMade]],tbl_Fact[[#This Row],[GoodMadeBiscuits]])</f>
        <v>431</v>
      </c>
      <c r="M5149" s="5">
        <f>IF(tbl_Fact[[#This Row],[Operating_Hours]]&gt;0,tbl_Fact[[#This Row],[Operating_Hours]]*51840,0)</f>
        <v>13.305599927902225</v>
      </c>
    </row>
    <row r="5150" spans="1:13" hidden="1" x14ac:dyDescent="0.2">
      <c r="A5150" t="s">
        <v>14</v>
      </c>
      <c r="B5150" s="1">
        <v>44405.819328703707</v>
      </c>
      <c r="C5150" s="1">
        <v>44405.826574074075</v>
      </c>
      <c r="D5150">
        <v>10.430266380310099</v>
      </c>
      <c r="E5150">
        <v>0</v>
      </c>
      <c r="F5150">
        <v>432</v>
      </c>
      <c r="G5150" t="s">
        <v>44</v>
      </c>
      <c r="H5150" t="s">
        <v>35</v>
      </c>
      <c r="I5150">
        <f>tbl_Fact[[#This Row],[Duration]] / 60</f>
        <v>0.17383777300516831</v>
      </c>
      <c r="J5150">
        <f>IF(OR(G5150="Run Time", G5150="CC (Changeover Cleaning)"), I5150, 0)</f>
        <v>0</v>
      </c>
      <c r="K5150">
        <f>IF(G5150&lt;&gt;"PM (Maintenance)", I5150, 0)</f>
        <v>0.17383777300516831</v>
      </c>
      <c r="L5150" s="5">
        <f>MAX(tbl_Fact[[#This Row],[TotalBiscuitsMade]],tbl_Fact[[#This Row],[GoodMadeBiscuits]])</f>
        <v>432</v>
      </c>
      <c r="M5150" s="5">
        <f>IF(tbl_Fact[[#This Row],[Operating_Hours]]&gt;0,tbl_Fact[[#This Row],[Operating_Hours]]*51840,0)</f>
        <v>0</v>
      </c>
    </row>
    <row r="5151" spans="1:13" hidden="1" x14ac:dyDescent="0.2">
      <c r="A5151" t="s">
        <v>12</v>
      </c>
      <c r="B5151" s="1">
        <v>44405.819525462961</v>
      </c>
      <c r="C5151" s="1">
        <v>44405.826574074075</v>
      </c>
      <c r="D5151">
        <v>10.1557664871216</v>
      </c>
      <c r="E5151">
        <v>237114</v>
      </c>
      <c r="F5151">
        <v>246</v>
      </c>
      <c r="G5151" t="s">
        <v>44</v>
      </c>
      <c r="H5151" t="s">
        <v>35</v>
      </c>
      <c r="I5151">
        <f>tbl_Fact[[#This Row],[Duration]] / 60</f>
        <v>0.16926277478536</v>
      </c>
      <c r="J5151">
        <f>IF(OR(G5151="Run Time", G5151="CC (Changeover Cleaning)"), I5151, 0)</f>
        <v>0</v>
      </c>
      <c r="K5151">
        <f>IF(G5151&lt;&gt;"PM (Maintenance)", I5151, 0)</f>
        <v>0.16926277478536</v>
      </c>
      <c r="L5151" s="5">
        <f>MAX(tbl_Fact[[#This Row],[TotalBiscuitsMade]],tbl_Fact[[#This Row],[GoodMadeBiscuits]])</f>
        <v>237114</v>
      </c>
      <c r="M5151" s="5">
        <f>IF(tbl_Fact[[#This Row],[Operating_Hours]]&gt;0,tbl_Fact[[#This Row],[Operating_Hours]]*51840,0)</f>
        <v>0</v>
      </c>
    </row>
    <row r="5152" spans="1:13" hidden="1" x14ac:dyDescent="0.2">
      <c r="A5152" t="s">
        <v>14</v>
      </c>
      <c r="B5152" s="1">
        <v>44405.826574074075</v>
      </c>
      <c r="C5152" s="1">
        <v>44405.827291666668</v>
      </c>
      <c r="D5152">
        <v>1.03506660461426</v>
      </c>
      <c r="E5152">
        <v>0</v>
      </c>
      <c r="F5152">
        <v>133</v>
      </c>
      <c r="G5152" t="s">
        <v>43</v>
      </c>
      <c r="H5152" t="s">
        <v>35</v>
      </c>
      <c r="I5152">
        <f>tbl_Fact[[#This Row],[Duration]] / 60</f>
        <v>1.7251110076904334E-2</v>
      </c>
      <c r="J5152">
        <f>IF(OR(G5152="Run Time", G5152="CC (Changeover Cleaning)"), I5152, 0)</f>
        <v>1.7251110076904334E-2</v>
      </c>
      <c r="K5152">
        <f>IF(G5152&lt;&gt;"PM (Maintenance)", I5152, 0)</f>
        <v>1.7251110076904334E-2</v>
      </c>
      <c r="L5152" s="5">
        <f>MAX(tbl_Fact[[#This Row],[TotalBiscuitsMade]],tbl_Fact[[#This Row],[GoodMadeBiscuits]])</f>
        <v>133</v>
      </c>
      <c r="M5152" s="5">
        <f>IF(tbl_Fact[[#This Row],[Operating_Hours]]&gt;0,tbl_Fact[[#This Row],[Operating_Hours]]*51840,0)</f>
        <v>894.29754638672068</v>
      </c>
    </row>
    <row r="5153" spans="1:13" hidden="1" x14ac:dyDescent="0.2">
      <c r="A5153" t="s">
        <v>12</v>
      </c>
      <c r="B5153" s="1">
        <v>44405.826574074075</v>
      </c>
      <c r="C5153" s="1">
        <v>44405.8280787037</v>
      </c>
      <c r="D5153">
        <v>2.16523337364197</v>
      </c>
      <c r="E5153">
        <v>237410</v>
      </c>
      <c r="F5153">
        <v>393</v>
      </c>
      <c r="G5153" t="s">
        <v>43</v>
      </c>
      <c r="H5153" t="s">
        <v>35</v>
      </c>
      <c r="I5153">
        <f>tbl_Fact[[#This Row],[Duration]] / 60</f>
        <v>3.6087222894032836E-2</v>
      </c>
      <c r="J5153">
        <f>IF(OR(G5153="Run Time", G5153="CC (Changeover Cleaning)"), I5153, 0)</f>
        <v>3.6087222894032836E-2</v>
      </c>
      <c r="K5153">
        <f>IF(G5153&lt;&gt;"PM (Maintenance)", I5153, 0)</f>
        <v>3.6087222894032836E-2</v>
      </c>
      <c r="L5153" s="5">
        <f>MAX(tbl_Fact[[#This Row],[TotalBiscuitsMade]],tbl_Fact[[#This Row],[GoodMadeBiscuits]])</f>
        <v>237410</v>
      </c>
      <c r="M5153" s="5">
        <f>IF(tbl_Fact[[#This Row],[Operating_Hours]]&gt;0,tbl_Fact[[#This Row],[Operating_Hours]]*51840,0)</f>
        <v>1870.7616348266622</v>
      </c>
    </row>
    <row r="5154" spans="1:13" hidden="1" x14ac:dyDescent="0.2">
      <c r="A5154" t="s">
        <v>14</v>
      </c>
      <c r="B5154" s="1">
        <v>44405.827291666668</v>
      </c>
      <c r="C5154" s="1">
        <v>44405.832592592589</v>
      </c>
      <c r="D5154">
        <v>7.6255998611450204</v>
      </c>
      <c r="E5154">
        <v>0</v>
      </c>
      <c r="F5154">
        <v>205</v>
      </c>
      <c r="G5154" t="s">
        <v>44</v>
      </c>
      <c r="H5154" t="s">
        <v>35</v>
      </c>
      <c r="I5154">
        <f>tbl_Fact[[#This Row],[Duration]] / 60</f>
        <v>0.12709333101908368</v>
      </c>
      <c r="J5154">
        <f>IF(OR(G5154="Run Time", G5154="CC (Changeover Cleaning)"), I5154, 0)</f>
        <v>0</v>
      </c>
      <c r="K5154">
        <f>IF(G5154&lt;&gt;"PM (Maintenance)", I5154, 0)</f>
        <v>0.12709333101908368</v>
      </c>
      <c r="L5154" s="5">
        <f>MAX(tbl_Fact[[#This Row],[TotalBiscuitsMade]],tbl_Fact[[#This Row],[GoodMadeBiscuits]])</f>
        <v>205</v>
      </c>
      <c r="M5154" s="5">
        <f>IF(tbl_Fact[[#This Row],[Operating_Hours]]&gt;0,tbl_Fact[[#This Row],[Operating_Hours]]*51840,0)</f>
        <v>0</v>
      </c>
    </row>
    <row r="5155" spans="1:13" hidden="1" x14ac:dyDescent="0.2">
      <c r="A5155" t="s">
        <v>12</v>
      </c>
      <c r="B5155" s="1">
        <v>44405.8280787037</v>
      </c>
      <c r="C5155" s="1">
        <v>44405.832592592589</v>
      </c>
      <c r="D5155">
        <v>6.4954333305358896</v>
      </c>
      <c r="E5155">
        <v>242645</v>
      </c>
      <c r="F5155">
        <v>278</v>
      </c>
      <c r="G5155" t="s">
        <v>44</v>
      </c>
      <c r="H5155" t="s">
        <v>35</v>
      </c>
      <c r="I5155">
        <f>tbl_Fact[[#This Row],[Duration]] / 60</f>
        <v>0.10825722217559816</v>
      </c>
      <c r="J5155">
        <f>IF(OR(G5155="Run Time", G5155="CC (Changeover Cleaning)"), I5155, 0)</f>
        <v>0</v>
      </c>
      <c r="K5155">
        <f>IF(G5155&lt;&gt;"PM (Maintenance)", I5155, 0)</f>
        <v>0.10825722217559816</v>
      </c>
      <c r="L5155" s="5">
        <f>MAX(tbl_Fact[[#This Row],[TotalBiscuitsMade]],tbl_Fact[[#This Row],[GoodMadeBiscuits]])</f>
        <v>242645</v>
      </c>
      <c r="M5155" s="5">
        <f>IF(tbl_Fact[[#This Row],[Operating_Hours]]&gt;0,tbl_Fact[[#This Row],[Operating_Hours]]*51840,0)</f>
        <v>0</v>
      </c>
    </row>
    <row r="5156" spans="1:13" hidden="1" x14ac:dyDescent="0.2">
      <c r="A5156" t="s">
        <v>12</v>
      </c>
      <c r="B5156" s="1">
        <v>44405.832592592589</v>
      </c>
      <c r="C5156" s="1">
        <v>44405.833449074074</v>
      </c>
      <c r="D5156">
        <v>1.2400666475296001</v>
      </c>
      <c r="E5156">
        <v>242768</v>
      </c>
      <c r="F5156">
        <v>93</v>
      </c>
      <c r="G5156" t="s">
        <v>43</v>
      </c>
      <c r="H5156" t="s">
        <v>35</v>
      </c>
      <c r="I5156">
        <f>tbl_Fact[[#This Row],[Duration]] / 60</f>
        <v>2.0667777458826666E-2</v>
      </c>
      <c r="J5156">
        <f>IF(OR(G5156="Run Time", G5156="CC (Changeover Cleaning)"), I5156, 0)</f>
        <v>2.0667777458826666E-2</v>
      </c>
      <c r="K5156">
        <f>IF(G5156&lt;&gt;"PM (Maintenance)", I5156, 0)</f>
        <v>2.0667777458826666E-2</v>
      </c>
      <c r="L5156" s="5">
        <f>MAX(tbl_Fact[[#This Row],[TotalBiscuitsMade]],tbl_Fact[[#This Row],[GoodMadeBiscuits]])</f>
        <v>242768</v>
      </c>
      <c r="M5156" s="5">
        <f>IF(tbl_Fact[[#This Row],[Operating_Hours]]&gt;0,tbl_Fact[[#This Row],[Operating_Hours]]*51840,0)</f>
        <v>1071.4175834655744</v>
      </c>
    </row>
    <row r="5157" spans="1:13" hidden="1" x14ac:dyDescent="0.2">
      <c r="A5157" t="s">
        <v>14</v>
      </c>
      <c r="B5157" s="1">
        <v>44405.832592592589</v>
      </c>
      <c r="C5157" s="1">
        <v>44405.833379629628</v>
      </c>
      <c r="D5157">
        <v>1.1457833051681501</v>
      </c>
      <c r="E5157">
        <v>0</v>
      </c>
      <c r="F5157">
        <v>311</v>
      </c>
      <c r="G5157" t="s">
        <v>43</v>
      </c>
      <c r="H5157" t="s">
        <v>35</v>
      </c>
      <c r="I5157">
        <f>tbl_Fact[[#This Row],[Duration]] / 60</f>
        <v>1.9096388419469167E-2</v>
      </c>
      <c r="J5157">
        <f>IF(OR(G5157="Run Time", G5157="CC (Changeover Cleaning)"), I5157, 0)</f>
        <v>1.9096388419469167E-2</v>
      </c>
      <c r="K5157">
        <f>IF(G5157&lt;&gt;"PM (Maintenance)", I5157, 0)</f>
        <v>1.9096388419469167E-2</v>
      </c>
      <c r="L5157" s="5">
        <f>MAX(tbl_Fact[[#This Row],[TotalBiscuitsMade]],tbl_Fact[[#This Row],[GoodMadeBiscuits]])</f>
        <v>311</v>
      </c>
      <c r="M5157" s="5">
        <f>IF(tbl_Fact[[#This Row],[Operating_Hours]]&gt;0,tbl_Fact[[#This Row],[Operating_Hours]]*51840,0)</f>
        <v>989.95677566528161</v>
      </c>
    </row>
    <row r="5158" spans="1:13" hidden="1" x14ac:dyDescent="0.2">
      <c r="A5158" t="s">
        <v>14</v>
      </c>
      <c r="B5158" s="1">
        <v>44405.833379629628</v>
      </c>
      <c r="C5158" s="1">
        <v>44405.837094907409</v>
      </c>
      <c r="D5158">
        <v>5.3408331871032697</v>
      </c>
      <c r="E5158">
        <v>0</v>
      </c>
      <c r="F5158">
        <v>252</v>
      </c>
      <c r="G5158" t="s">
        <v>44</v>
      </c>
      <c r="H5158" t="s">
        <v>35</v>
      </c>
      <c r="I5158">
        <f>tbl_Fact[[#This Row],[Duration]] / 60</f>
        <v>8.9013886451721161E-2</v>
      </c>
      <c r="J5158">
        <f>IF(OR(G5158="Run Time", G5158="CC (Changeover Cleaning)"), I5158, 0)</f>
        <v>0</v>
      </c>
      <c r="K5158">
        <f>IF(G5158&lt;&gt;"PM (Maintenance)", I5158, 0)</f>
        <v>8.9013886451721161E-2</v>
      </c>
      <c r="L5158" s="5">
        <f>MAX(tbl_Fact[[#This Row],[TotalBiscuitsMade]],tbl_Fact[[#This Row],[GoodMadeBiscuits]])</f>
        <v>252</v>
      </c>
      <c r="M5158" s="5">
        <f>IF(tbl_Fact[[#This Row],[Operating_Hours]]&gt;0,tbl_Fact[[#This Row],[Operating_Hours]]*51840,0)</f>
        <v>0</v>
      </c>
    </row>
    <row r="5159" spans="1:13" hidden="1" x14ac:dyDescent="0.2">
      <c r="A5159" t="s">
        <v>12</v>
      </c>
      <c r="B5159" s="1">
        <v>44405.833449074074</v>
      </c>
      <c r="C5159" s="1">
        <v>44405.834027777775</v>
      </c>
      <c r="D5159">
        <v>0.82466661930084195</v>
      </c>
      <c r="E5159">
        <v>243797</v>
      </c>
      <c r="F5159">
        <v>9</v>
      </c>
      <c r="G5159" t="s">
        <v>44</v>
      </c>
      <c r="H5159" t="s">
        <v>35</v>
      </c>
      <c r="I5159">
        <f>tbl_Fact[[#This Row],[Duration]] / 60</f>
        <v>1.3744443655014033E-2</v>
      </c>
      <c r="J5159">
        <f>IF(OR(G5159="Run Time", G5159="CC (Changeover Cleaning)"), I5159, 0)</f>
        <v>0</v>
      </c>
      <c r="K5159">
        <f>IF(G5159&lt;&gt;"PM (Maintenance)", I5159, 0)</f>
        <v>1.3744443655014033E-2</v>
      </c>
      <c r="L5159" s="5">
        <f>MAX(tbl_Fact[[#This Row],[TotalBiscuitsMade]],tbl_Fact[[#This Row],[GoodMadeBiscuits]])</f>
        <v>243797</v>
      </c>
      <c r="M5159" s="5">
        <f>IF(tbl_Fact[[#This Row],[Operating_Hours]]&gt;0,tbl_Fact[[#This Row],[Operating_Hours]]*51840,0)</f>
        <v>0</v>
      </c>
    </row>
    <row r="5160" spans="1:13" hidden="1" x14ac:dyDescent="0.2">
      <c r="A5160" t="s">
        <v>12</v>
      </c>
      <c r="B5160" s="1">
        <v>44405.834027777775</v>
      </c>
      <c r="C5160" s="1">
        <v>44405.834780092591</v>
      </c>
      <c r="D5160">
        <v>1.0915999412536599</v>
      </c>
      <c r="E5160">
        <v>243425</v>
      </c>
      <c r="F5160">
        <v>4</v>
      </c>
      <c r="G5160" t="s">
        <v>43</v>
      </c>
      <c r="H5160" t="s">
        <v>35</v>
      </c>
      <c r="I5160">
        <f>tbl_Fact[[#This Row],[Duration]] / 60</f>
        <v>1.8193332354227664E-2</v>
      </c>
      <c r="J5160">
        <f>IF(OR(G5160="Run Time", G5160="CC (Changeover Cleaning)"), I5160, 0)</f>
        <v>1.8193332354227664E-2</v>
      </c>
      <c r="K5160">
        <f>IF(G5160&lt;&gt;"PM (Maintenance)", I5160, 0)</f>
        <v>1.8193332354227664E-2</v>
      </c>
      <c r="L5160" s="5">
        <f>MAX(tbl_Fact[[#This Row],[TotalBiscuitsMade]],tbl_Fact[[#This Row],[GoodMadeBiscuits]])</f>
        <v>243425</v>
      </c>
      <c r="M5160" s="5">
        <f>IF(tbl_Fact[[#This Row],[Operating_Hours]]&gt;0,tbl_Fact[[#This Row],[Operating_Hours]]*51840,0)</f>
        <v>943.14234924316213</v>
      </c>
    </row>
    <row r="5161" spans="1:13" hidden="1" x14ac:dyDescent="0.2">
      <c r="A5161" t="s">
        <v>12</v>
      </c>
      <c r="B5161" s="1">
        <v>44405.834780092591</v>
      </c>
      <c r="C5161" s="1">
        <v>44405.837094907409</v>
      </c>
      <c r="D5161">
        <v>3.33028340339661</v>
      </c>
      <c r="E5161">
        <v>246288</v>
      </c>
      <c r="F5161">
        <v>296</v>
      </c>
      <c r="G5161" t="s">
        <v>44</v>
      </c>
      <c r="H5161" t="s">
        <v>35</v>
      </c>
      <c r="I5161">
        <f>tbl_Fact[[#This Row],[Duration]] / 60</f>
        <v>5.55047233899435E-2</v>
      </c>
      <c r="J5161">
        <f>IF(OR(G5161="Run Time", G5161="CC (Changeover Cleaning)"), I5161, 0)</f>
        <v>0</v>
      </c>
      <c r="K5161">
        <f>IF(G5161&lt;&gt;"PM (Maintenance)", I5161, 0)</f>
        <v>5.55047233899435E-2</v>
      </c>
      <c r="L5161" s="5">
        <f>MAX(tbl_Fact[[#This Row],[TotalBiscuitsMade]],tbl_Fact[[#This Row],[GoodMadeBiscuits]])</f>
        <v>246288</v>
      </c>
      <c r="M5161" s="5">
        <f>IF(tbl_Fact[[#This Row],[Operating_Hours]]&gt;0,tbl_Fact[[#This Row],[Operating_Hours]]*51840,0)</f>
        <v>0</v>
      </c>
    </row>
    <row r="5162" spans="1:13" hidden="1" x14ac:dyDescent="0.2">
      <c r="A5162" t="s">
        <v>14</v>
      </c>
      <c r="B5162" s="1">
        <v>44405.837094907409</v>
      </c>
      <c r="C5162" s="1">
        <v>44405.837430555555</v>
      </c>
      <c r="D5162">
        <v>0.48471659421920799</v>
      </c>
      <c r="E5162">
        <v>0</v>
      </c>
      <c r="F5162">
        <v>348</v>
      </c>
      <c r="G5162" t="s">
        <v>43</v>
      </c>
      <c r="H5162" t="s">
        <v>35</v>
      </c>
      <c r="I5162">
        <f>tbl_Fact[[#This Row],[Duration]] / 60</f>
        <v>8.0786099036534668E-3</v>
      </c>
      <c r="J5162">
        <f>IF(OR(G5162="Run Time", G5162="CC (Changeover Cleaning)"), I5162, 0)</f>
        <v>8.0786099036534668E-3</v>
      </c>
      <c r="K5162">
        <f>IF(G5162&lt;&gt;"PM (Maintenance)", I5162, 0)</f>
        <v>8.0786099036534668E-3</v>
      </c>
      <c r="L5162" s="5">
        <f>MAX(tbl_Fact[[#This Row],[TotalBiscuitsMade]],tbl_Fact[[#This Row],[GoodMadeBiscuits]])</f>
        <v>348</v>
      </c>
      <c r="M5162" s="5">
        <f>IF(tbl_Fact[[#This Row],[Operating_Hours]]&gt;0,tbl_Fact[[#This Row],[Operating_Hours]]*51840,0)</f>
        <v>418.79513740539574</v>
      </c>
    </row>
    <row r="5163" spans="1:13" hidden="1" x14ac:dyDescent="0.2">
      <c r="A5163" t="s">
        <v>12</v>
      </c>
      <c r="B5163" s="1">
        <v>44405.837094907409</v>
      </c>
      <c r="C5163" s="1">
        <v>44405.841064814813</v>
      </c>
      <c r="D5163">
        <v>5.71404981613159</v>
      </c>
      <c r="E5163">
        <v>246158</v>
      </c>
      <c r="F5163">
        <v>26</v>
      </c>
      <c r="G5163" t="s">
        <v>43</v>
      </c>
      <c r="H5163" t="s">
        <v>35</v>
      </c>
      <c r="I5163">
        <f>tbl_Fact[[#This Row],[Duration]] / 60</f>
        <v>9.5234163602193167E-2</v>
      </c>
      <c r="J5163">
        <f>IF(OR(G5163="Run Time", G5163="CC (Changeover Cleaning)"), I5163, 0)</f>
        <v>9.5234163602193167E-2</v>
      </c>
      <c r="K5163">
        <f>IF(G5163&lt;&gt;"PM (Maintenance)", I5163, 0)</f>
        <v>9.5234163602193167E-2</v>
      </c>
      <c r="L5163" s="5">
        <f>MAX(tbl_Fact[[#This Row],[TotalBiscuitsMade]],tbl_Fact[[#This Row],[GoodMadeBiscuits]])</f>
        <v>246158</v>
      </c>
      <c r="M5163" s="5">
        <f>IF(tbl_Fact[[#This Row],[Operating_Hours]]&gt;0,tbl_Fact[[#This Row],[Operating_Hours]]*51840,0)</f>
        <v>4936.9390411376935</v>
      </c>
    </row>
    <row r="5164" spans="1:13" hidden="1" x14ac:dyDescent="0.2">
      <c r="A5164" t="s">
        <v>14</v>
      </c>
      <c r="B5164" s="1">
        <v>44405.837430555555</v>
      </c>
      <c r="C5164" s="1">
        <v>44405.837488425925</v>
      </c>
      <c r="D5164">
        <v>7.6833300292491899E-2</v>
      </c>
      <c r="E5164">
        <v>0</v>
      </c>
      <c r="F5164">
        <v>285</v>
      </c>
      <c r="G5164" t="s">
        <v>44</v>
      </c>
      <c r="H5164" t="s">
        <v>35</v>
      </c>
      <c r="I5164">
        <f>tbl_Fact[[#This Row],[Duration]] / 60</f>
        <v>1.2805550048748649E-3</v>
      </c>
      <c r="J5164">
        <f>IF(OR(G5164="Run Time", G5164="CC (Changeover Cleaning)"), I5164, 0)</f>
        <v>0</v>
      </c>
      <c r="K5164">
        <f>IF(G5164&lt;&gt;"PM (Maintenance)", I5164, 0)</f>
        <v>1.2805550048748649E-3</v>
      </c>
      <c r="L5164" s="5">
        <f>MAX(tbl_Fact[[#This Row],[TotalBiscuitsMade]],tbl_Fact[[#This Row],[GoodMadeBiscuits]])</f>
        <v>285</v>
      </c>
      <c r="M5164" s="5">
        <f>IF(tbl_Fact[[#This Row],[Operating_Hours]]&gt;0,tbl_Fact[[#This Row],[Operating_Hours]]*51840,0)</f>
        <v>0</v>
      </c>
    </row>
    <row r="5165" spans="1:13" hidden="1" x14ac:dyDescent="0.2">
      <c r="A5165" t="s">
        <v>14</v>
      </c>
      <c r="B5165" s="1">
        <v>44405.837488425925</v>
      </c>
      <c r="C5165" s="1">
        <v>44405.840983796297</v>
      </c>
      <c r="D5165">
        <v>5.0386667251586896</v>
      </c>
      <c r="E5165">
        <v>0</v>
      </c>
      <c r="F5165">
        <v>456</v>
      </c>
      <c r="G5165" t="s">
        <v>43</v>
      </c>
      <c r="H5165" t="s">
        <v>35</v>
      </c>
      <c r="I5165">
        <f>tbl_Fact[[#This Row],[Duration]] / 60</f>
        <v>8.3977778752644824E-2</v>
      </c>
      <c r="J5165">
        <f>IF(OR(G5165="Run Time", G5165="CC (Changeover Cleaning)"), I5165, 0)</f>
        <v>8.3977778752644824E-2</v>
      </c>
      <c r="K5165">
        <f>IF(G5165&lt;&gt;"PM (Maintenance)", I5165, 0)</f>
        <v>8.3977778752644824E-2</v>
      </c>
      <c r="L5165" s="5">
        <f>MAX(tbl_Fact[[#This Row],[TotalBiscuitsMade]],tbl_Fact[[#This Row],[GoodMadeBiscuits]])</f>
        <v>456</v>
      </c>
      <c r="M5165" s="5">
        <f>IF(tbl_Fact[[#This Row],[Operating_Hours]]&gt;0,tbl_Fact[[#This Row],[Operating_Hours]]*51840,0)</f>
        <v>4353.4080505371076</v>
      </c>
    </row>
    <row r="5166" spans="1:13" hidden="1" x14ac:dyDescent="0.2">
      <c r="A5166" t="s">
        <v>5</v>
      </c>
      <c r="B5166" s="1">
        <v>44405.83761574074</v>
      </c>
      <c r="C5166" s="1">
        <v>44405.848298611112</v>
      </c>
      <c r="D5166">
        <v>15.3833332061768</v>
      </c>
      <c r="E5166">
        <v>335391</v>
      </c>
      <c r="F5166">
        <v>43</v>
      </c>
      <c r="G5166" t="s">
        <v>44</v>
      </c>
      <c r="H5166" t="s">
        <v>24</v>
      </c>
      <c r="I5166">
        <f>tbl_Fact[[#This Row],[Duration]] / 60</f>
        <v>0.25638888676961336</v>
      </c>
      <c r="J5166">
        <f>IF(OR(G5166="Run Time", G5166="CC (Changeover Cleaning)"), I5166, 0)</f>
        <v>0</v>
      </c>
      <c r="K5166">
        <f>IF(G5166&lt;&gt;"PM (Maintenance)", I5166, 0)</f>
        <v>0.25638888676961336</v>
      </c>
      <c r="L5166" s="5">
        <f>MAX(tbl_Fact[[#This Row],[TotalBiscuitsMade]],tbl_Fact[[#This Row],[GoodMadeBiscuits]])</f>
        <v>335391</v>
      </c>
      <c r="M5166" s="5">
        <f>IF(tbl_Fact[[#This Row],[Operating_Hours]]&gt;0,tbl_Fact[[#This Row],[Operating_Hours]]*51840,0)</f>
        <v>0</v>
      </c>
    </row>
    <row r="5167" spans="1:13" hidden="1" x14ac:dyDescent="0.2">
      <c r="A5167" t="s">
        <v>14</v>
      </c>
      <c r="B5167" s="1">
        <v>44405.840983796297</v>
      </c>
      <c r="C5167" s="1">
        <v>44405.841261574074</v>
      </c>
      <c r="D5167">
        <v>0.40428328514099099</v>
      </c>
      <c r="E5167">
        <v>0</v>
      </c>
      <c r="F5167">
        <v>91</v>
      </c>
      <c r="G5167" t="s">
        <v>44</v>
      </c>
      <c r="H5167" t="s">
        <v>35</v>
      </c>
      <c r="I5167">
        <f>tbl_Fact[[#This Row],[Duration]] / 60</f>
        <v>6.7380547523498502E-3</v>
      </c>
      <c r="J5167">
        <f>IF(OR(G5167="Run Time", G5167="CC (Changeover Cleaning)"), I5167, 0)</f>
        <v>0</v>
      </c>
      <c r="K5167">
        <f>IF(G5167&lt;&gt;"PM (Maintenance)", I5167, 0)</f>
        <v>6.7380547523498502E-3</v>
      </c>
      <c r="L5167" s="5">
        <f>MAX(tbl_Fact[[#This Row],[TotalBiscuitsMade]],tbl_Fact[[#This Row],[GoodMadeBiscuits]])</f>
        <v>91</v>
      </c>
      <c r="M5167" s="5">
        <f>IF(tbl_Fact[[#This Row],[Operating_Hours]]&gt;0,tbl_Fact[[#This Row],[Operating_Hours]]*51840,0)</f>
        <v>0</v>
      </c>
    </row>
    <row r="5168" spans="1:13" hidden="1" x14ac:dyDescent="0.2">
      <c r="A5168" t="s">
        <v>12</v>
      </c>
      <c r="B5168" s="1">
        <v>44405.841064814813</v>
      </c>
      <c r="C5168" s="1">
        <v>44405.841261574074</v>
      </c>
      <c r="D5168">
        <v>0.29045000672340399</v>
      </c>
      <c r="E5168">
        <v>246524</v>
      </c>
      <c r="F5168">
        <v>339</v>
      </c>
      <c r="G5168" t="s">
        <v>44</v>
      </c>
      <c r="H5168" t="s">
        <v>35</v>
      </c>
      <c r="I5168">
        <f>tbl_Fact[[#This Row],[Duration]] / 60</f>
        <v>4.8408334453900661E-3</v>
      </c>
      <c r="J5168">
        <f>IF(OR(G5168="Run Time", G5168="CC (Changeover Cleaning)"), I5168, 0)</f>
        <v>0</v>
      </c>
      <c r="K5168">
        <f>IF(G5168&lt;&gt;"PM (Maintenance)", I5168, 0)</f>
        <v>4.8408334453900661E-3</v>
      </c>
      <c r="L5168" s="5">
        <f>MAX(tbl_Fact[[#This Row],[TotalBiscuitsMade]],tbl_Fact[[#This Row],[GoodMadeBiscuits]])</f>
        <v>246524</v>
      </c>
      <c r="M5168" s="5">
        <f>IF(tbl_Fact[[#This Row],[Operating_Hours]]&gt;0,tbl_Fact[[#This Row],[Operating_Hours]]*51840,0)</f>
        <v>0</v>
      </c>
    </row>
    <row r="5169" spans="1:13" hidden="1" x14ac:dyDescent="0.2">
      <c r="A5169" t="s">
        <v>14</v>
      </c>
      <c r="B5169" s="1">
        <v>44405.841261574074</v>
      </c>
      <c r="C5169" s="1">
        <v>44405.841840277775</v>
      </c>
      <c r="D5169">
        <v>0.83004999160766602</v>
      </c>
      <c r="E5169">
        <v>0</v>
      </c>
      <c r="F5169">
        <v>454</v>
      </c>
      <c r="G5169" t="s">
        <v>43</v>
      </c>
      <c r="H5169" t="s">
        <v>35</v>
      </c>
      <c r="I5169">
        <f>tbl_Fact[[#This Row],[Duration]] / 60</f>
        <v>1.3834166526794433E-2</v>
      </c>
      <c r="J5169">
        <f>IF(OR(G5169="Run Time", G5169="CC (Changeover Cleaning)"), I5169, 0)</f>
        <v>1.3834166526794433E-2</v>
      </c>
      <c r="K5169">
        <f>IF(G5169&lt;&gt;"PM (Maintenance)", I5169, 0)</f>
        <v>1.3834166526794433E-2</v>
      </c>
      <c r="L5169" s="5">
        <f>MAX(tbl_Fact[[#This Row],[TotalBiscuitsMade]],tbl_Fact[[#This Row],[GoodMadeBiscuits]])</f>
        <v>454</v>
      </c>
      <c r="M5169" s="5">
        <f>IF(tbl_Fact[[#This Row],[Operating_Hours]]&gt;0,tbl_Fact[[#This Row],[Operating_Hours]]*51840,0)</f>
        <v>717.16319274902344</v>
      </c>
    </row>
    <row r="5170" spans="1:13" hidden="1" x14ac:dyDescent="0.2">
      <c r="A5170" t="s">
        <v>12</v>
      </c>
      <c r="B5170" s="1">
        <v>44405.841261574074</v>
      </c>
      <c r="C5170" s="1">
        <v>44405.841921296298</v>
      </c>
      <c r="D5170">
        <v>0.95016658306121804</v>
      </c>
      <c r="E5170">
        <v>246879</v>
      </c>
      <c r="F5170">
        <v>461</v>
      </c>
      <c r="G5170" t="s">
        <v>43</v>
      </c>
      <c r="H5170" t="s">
        <v>35</v>
      </c>
      <c r="I5170">
        <f>tbl_Fact[[#This Row],[Duration]] / 60</f>
        <v>1.5836109717686966E-2</v>
      </c>
      <c r="J5170">
        <f>IF(OR(G5170="Run Time", G5170="CC (Changeover Cleaning)"), I5170, 0)</f>
        <v>1.5836109717686966E-2</v>
      </c>
      <c r="K5170">
        <f>IF(G5170&lt;&gt;"PM (Maintenance)", I5170, 0)</f>
        <v>1.5836109717686966E-2</v>
      </c>
      <c r="L5170" s="5">
        <f>MAX(tbl_Fact[[#This Row],[TotalBiscuitsMade]],tbl_Fact[[#This Row],[GoodMadeBiscuits]])</f>
        <v>246879</v>
      </c>
      <c r="M5170" s="5">
        <f>IF(tbl_Fact[[#This Row],[Operating_Hours]]&gt;0,tbl_Fact[[#This Row],[Operating_Hours]]*51840,0)</f>
        <v>820.94392776489235</v>
      </c>
    </row>
    <row r="5171" spans="1:13" hidden="1" x14ac:dyDescent="0.2">
      <c r="A5171" t="s">
        <v>14</v>
      </c>
      <c r="B5171" s="1">
        <v>44405.841840277775</v>
      </c>
      <c r="C5171" s="1">
        <v>44405.846412037034</v>
      </c>
      <c r="D5171">
        <v>6.5803999900817898</v>
      </c>
      <c r="E5171">
        <v>0</v>
      </c>
      <c r="F5171">
        <v>38</v>
      </c>
      <c r="G5171" t="s">
        <v>44</v>
      </c>
      <c r="H5171" t="s">
        <v>35</v>
      </c>
      <c r="I5171">
        <f>tbl_Fact[[#This Row],[Duration]] / 60</f>
        <v>0.10967333316802982</v>
      </c>
      <c r="J5171">
        <f>IF(OR(G5171="Run Time", G5171="CC (Changeover Cleaning)"), I5171, 0)</f>
        <v>0</v>
      </c>
      <c r="K5171">
        <f>IF(G5171&lt;&gt;"PM (Maintenance)", I5171, 0)</f>
        <v>0.10967333316802982</v>
      </c>
      <c r="L5171" s="5">
        <f>MAX(tbl_Fact[[#This Row],[TotalBiscuitsMade]],tbl_Fact[[#This Row],[GoodMadeBiscuits]])</f>
        <v>38</v>
      </c>
      <c r="M5171" s="5">
        <f>IF(tbl_Fact[[#This Row],[Operating_Hours]]&gt;0,tbl_Fact[[#This Row],[Operating_Hours]]*51840,0)</f>
        <v>0</v>
      </c>
    </row>
    <row r="5172" spans="1:13" hidden="1" x14ac:dyDescent="0.2">
      <c r="A5172" t="s">
        <v>12</v>
      </c>
      <c r="B5172" s="1">
        <v>44405.841921296298</v>
      </c>
      <c r="C5172" s="1">
        <v>44405.845763888887</v>
      </c>
      <c r="D5172">
        <v>5.5356163978576696</v>
      </c>
      <c r="E5172">
        <v>251487</v>
      </c>
      <c r="F5172">
        <v>315</v>
      </c>
      <c r="G5172" t="s">
        <v>44</v>
      </c>
      <c r="H5172" t="s">
        <v>35</v>
      </c>
      <c r="I5172">
        <f>tbl_Fact[[#This Row],[Duration]] / 60</f>
        <v>9.2260273297627829E-2</v>
      </c>
      <c r="J5172">
        <f>IF(OR(G5172="Run Time", G5172="CC (Changeover Cleaning)"), I5172, 0)</f>
        <v>0</v>
      </c>
      <c r="K5172">
        <f>IF(G5172&lt;&gt;"PM (Maintenance)", I5172, 0)</f>
        <v>9.2260273297627829E-2</v>
      </c>
      <c r="L5172" s="5">
        <f>MAX(tbl_Fact[[#This Row],[TotalBiscuitsMade]],tbl_Fact[[#This Row],[GoodMadeBiscuits]])</f>
        <v>251487</v>
      </c>
      <c r="M5172" s="5">
        <f>IF(tbl_Fact[[#This Row],[Operating_Hours]]&gt;0,tbl_Fact[[#This Row],[Operating_Hours]]*51840,0)</f>
        <v>0</v>
      </c>
    </row>
    <row r="5173" spans="1:13" hidden="1" x14ac:dyDescent="0.2">
      <c r="A5173" t="s">
        <v>13</v>
      </c>
      <c r="B5173" s="1">
        <v>44405.845381944448</v>
      </c>
      <c r="C5173" s="1">
        <v>44405.849131944444</v>
      </c>
      <c r="D5173">
        <v>5.39711666107178</v>
      </c>
      <c r="E5173">
        <v>0</v>
      </c>
      <c r="F5173">
        <v>262</v>
      </c>
      <c r="G5173" t="s">
        <v>43</v>
      </c>
      <c r="H5173" t="s">
        <v>35</v>
      </c>
      <c r="I5173">
        <f>tbl_Fact[[#This Row],[Duration]] / 60</f>
        <v>8.9951944351196328E-2</v>
      </c>
      <c r="J5173">
        <f>IF(OR(G5173="Run Time", G5173="CC (Changeover Cleaning)"), I5173, 0)</f>
        <v>8.9951944351196328E-2</v>
      </c>
      <c r="K5173">
        <f>IF(G5173&lt;&gt;"PM (Maintenance)", I5173, 0)</f>
        <v>8.9951944351196328E-2</v>
      </c>
      <c r="L5173" s="5">
        <f>MAX(tbl_Fact[[#This Row],[TotalBiscuitsMade]],tbl_Fact[[#This Row],[GoodMadeBiscuits]])</f>
        <v>262</v>
      </c>
      <c r="M5173" s="5">
        <f>IF(tbl_Fact[[#This Row],[Operating_Hours]]&gt;0,tbl_Fact[[#This Row],[Operating_Hours]]*51840,0)</f>
        <v>4663.1087951660174</v>
      </c>
    </row>
    <row r="5174" spans="1:13" hidden="1" x14ac:dyDescent="0.2">
      <c r="A5174" t="s">
        <v>12</v>
      </c>
      <c r="B5174" s="1">
        <v>44405.845763888887</v>
      </c>
      <c r="C5174" s="1">
        <v>44405.850821759261</v>
      </c>
      <c r="D5174">
        <v>7.2800002098083496</v>
      </c>
      <c r="E5174">
        <v>251450</v>
      </c>
      <c r="F5174">
        <v>250</v>
      </c>
      <c r="G5174" t="s">
        <v>43</v>
      </c>
      <c r="H5174" t="s">
        <v>35</v>
      </c>
      <c r="I5174">
        <f>tbl_Fact[[#This Row],[Duration]] / 60</f>
        <v>0.12133333683013917</v>
      </c>
      <c r="J5174">
        <f>IF(OR(G5174="Run Time", G5174="CC (Changeover Cleaning)"), I5174, 0)</f>
        <v>0.12133333683013917</v>
      </c>
      <c r="K5174">
        <f>IF(G5174&lt;&gt;"PM (Maintenance)", I5174, 0)</f>
        <v>0.12133333683013917</v>
      </c>
      <c r="L5174" s="5">
        <f>MAX(tbl_Fact[[#This Row],[TotalBiscuitsMade]],tbl_Fact[[#This Row],[GoodMadeBiscuits]])</f>
        <v>251450</v>
      </c>
      <c r="M5174" s="5">
        <f>IF(tbl_Fact[[#This Row],[Operating_Hours]]&gt;0,tbl_Fact[[#This Row],[Operating_Hours]]*51840,0)</f>
        <v>6289.9201812744141</v>
      </c>
    </row>
    <row r="5175" spans="1:13" hidden="1" x14ac:dyDescent="0.2">
      <c r="A5175" t="s">
        <v>14</v>
      </c>
      <c r="B5175" s="1">
        <v>44405.846412037034</v>
      </c>
      <c r="C5175" s="1">
        <v>44405.84951388889</v>
      </c>
      <c r="D5175">
        <v>4.4753332138061497</v>
      </c>
      <c r="E5175">
        <v>0</v>
      </c>
      <c r="F5175">
        <v>177</v>
      </c>
      <c r="G5175" t="s">
        <v>43</v>
      </c>
      <c r="H5175" t="s">
        <v>35</v>
      </c>
      <c r="I5175">
        <f>tbl_Fact[[#This Row],[Duration]] / 60</f>
        <v>7.4588886896769166E-2</v>
      </c>
      <c r="J5175">
        <f>IF(OR(G5175="Run Time", G5175="CC (Changeover Cleaning)"), I5175, 0)</f>
        <v>7.4588886896769166E-2</v>
      </c>
      <c r="K5175">
        <f>IF(G5175&lt;&gt;"PM (Maintenance)", I5175, 0)</f>
        <v>7.4588886896769166E-2</v>
      </c>
      <c r="L5175" s="5">
        <f>MAX(tbl_Fact[[#This Row],[TotalBiscuitsMade]],tbl_Fact[[#This Row],[GoodMadeBiscuits]])</f>
        <v>177</v>
      </c>
      <c r="M5175" s="5">
        <f>IF(tbl_Fact[[#This Row],[Operating_Hours]]&gt;0,tbl_Fact[[#This Row],[Operating_Hours]]*51840,0)</f>
        <v>3866.6878967285134</v>
      </c>
    </row>
    <row r="5176" spans="1:13" hidden="1" x14ac:dyDescent="0.2">
      <c r="A5176" t="s">
        <v>5</v>
      </c>
      <c r="B5176" s="1">
        <v>44405.848298611112</v>
      </c>
      <c r="C5176" s="1">
        <v>44405.850162037037</v>
      </c>
      <c r="D5176">
        <v>2.6833333969116202</v>
      </c>
      <c r="E5176">
        <v>335509</v>
      </c>
      <c r="F5176">
        <v>157</v>
      </c>
      <c r="G5176" t="s">
        <v>43</v>
      </c>
      <c r="H5176" t="s">
        <v>24</v>
      </c>
      <c r="I5176">
        <f>tbl_Fact[[#This Row],[Duration]] / 60</f>
        <v>4.4722223281860339E-2</v>
      </c>
      <c r="J5176">
        <f>IF(OR(G5176="Run Time", G5176="CC (Changeover Cleaning)"), I5176, 0)</f>
        <v>4.4722223281860339E-2</v>
      </c>
      <c r="K5176">
        <f>IF(G5176&lt;&gt;"PM (Maintenance)", I5176, 0)</f>
        <v>4.4722223281860339E-2</v>
      </c>
      <c r="L5176" s="5">
        <f>MAX(tbl_Fact[[#This Row],[TotalBiscuitsMade]],tbl_Fact[[#This Row],[GoodMadeBiscuits]])</f>
        <v>335509</v>
      </c>
      <c r="M5176" s="5">
        <f>IF(tbl_Fact[[#This Row],[Operating_Hours]]&gt;0,tbl_Fact[[#This Row],[Operating_Hours]]*51840,0)</f>
        <v>2318.4000549316402</v>
      </c>
    </row>
    <row r="5177" spans="1:13" hidden="1" x14ac:dyDescent="0.2">
      <c r="A5177" t="s">
        <v>13</v>
      </c>
      <c r="B5177" s="1">
        <v>44405.849131944444</v>
      </c>
      <c r="C5177" s="1">
        <v>44405.879537037035</v>
      </c>
      <c r="D5177">
        <v>43.776432037353501</v>
      </c>
      <c r="E5177">
        <v>0</v>
      </c>
      <c r="F5177">
        <v>328</v>
      </c>
      <c r="G5177" t="s">
        <v>44</v>
      </c>
      <c r="H5177" t="s">
        <v>35</v>
      </c>
      <c r="I5177">
        <f>tbl_Fact[[#This Row],[Duration]] / 60</f>
        <v>0.72960720062255835</v>
      </c>
      <c r="J5177">
        <f>IF(OR(G5177="Run Time", G5177="CC (Changeover Cleaning)"), I5177, 0)</f>
        <v>0</v>
      </c>
      <c r="K5177">
        <f>IF(G5177&lt;&gt;"PM (Maintenance)", I5177, 0)</f>
        <v>0.72960720062255835</v>
      </c>
      <c r="L5177" s="5">
        <f>MAX(tbl_Fact[[#This Row],[TotalBiscuitsMade]],tbl_Fact[[#This Row],[GoodMadeBiscuits]])</f>
        <v>328</v>
      </c>
      <c r="M5177" s="5">
        <f>IF(tbl_Fact[[#This Row],[Operating_Hours]]&gt;0,tbl_Fact[[#This Row],[Operating_Hours]]*51840,0)</f>
        <v>0</v>
      </c>
    </row>
    <row r="5178" spans="1:13" hidden="1" x14ac:dyDescent="0.2">
      <c r="A5178" t="s">
        <v>14</v>
      </c>
      <c r="B5178" s="1">
        <v>44405.84951388889</v>
      </c>
      <c r="C5178" s="1">
        <v>44405.854814814818</v>
      </c>
      <c r="D5178">
        <v>7.62510013580322</v>
      </c>
      <c r="E5178">
        <v>0</v>
      </c>
      <c r="F5178">
        <v>195</v>
      </c>
      <c r="G5178" t="s">
        <v>44</v>
      </c>
      <c r="H5178" t="s">
        <v>35</v>
      </c>
      <c r="I5178">
        <f>tbl_Fact[[#This Row],[Duration]] / 60</f>
        <v>0.12708500226338701</v>
      </c>
      <c r="J5178">
        <f>IF(OR(G5178="Run Time", G5178="CC (Changeover Cleaning)"), I5178, 0)</f>
        <v>0</v>
      </c>
      <c r="K5178">
        <f>IF(G5178&lt;&gt;"PM (Maintenance)", I5178, 0)</f>
        <v>0.12708500226338701</v>
      </c>
      <c r="L5178" s="5">
        <f>MAX(tbl_Fact[[#This Row],[TotalBiscuitsMade]],tbl_Fact[[#This Row],[GoodMadeBiscuits]])</f>
        <v>195</v>
      </c>
      <c r="M5178" s="5">
        <f>IF(tbl_Fact[[#This Row],[Operating_Hours]]&gt;0,tbl_Fact[[#This Row],[Operating_Hours]]*51840,0)</f>
        <v>0</v>
      </c>
    </row>
    <row r="5179" spans="1:13" hidden="1" x14ac:dyDescent="0.2">
      <c r="A5179" t="s">
        <v>5</v>
      </c>
      <c r="B5179" s="1">
        <v>44405.850162037037</v>
      </c>
      <c r="C5179" s="1">
        <v>44405.852719907409</v>
      </c>
      <c r="D5179">
        <v>3.6833333969116202</v>
      </c>
      <c r="E5179">
        <v>335143</v>
      </c>
      <c r="F5179">
        <v>152</v>
      </c>
      <c r="G5179" t="s">
        <v>44</v>
      </c>
      <c r="H5179" t="s">
        <v>24</v>
      </c>
      <c r="I5179">
        <f>tbl_Fact[[#This Row],[Duration]] / 60</f>
        <v>6.1388889948527002E-2</v>
      </c>
      <c r="J5179">
        <f>IF(OR(G5179="Run Time", G5179="CC (Changeover Cleaning)"), I5179, 0)</f>
        <v>0</v>
      </c>
      <c r="K5179">
        <f>IF(G5179&lt;&gt;"PM (Maintenance)", I5179, 0)</f>
        <v>6.1388889948527002E-2</v>
      </c>
      <c r="L5179" s="5">
        <f>MAX(tbl_Fact[[#This Row],[TotalBiscuitsMade]],tbl_Fact[[#This Row],[GoodMadeBiscuits]])</f>
        <v>335143</v>
      </c>
      <c r="M5179" s="5">
        <f>IF(tbl_Fact[[#This Row],[Operating_Hours]]&gt;0,tbl_Fact[[#This Row],[Operating_Hours]]*51840,0)</f>
        <v>0</v>
      </c>
    </row>
    <row r="5180" spans="1:13" hidden="1" x14ac:dyDescent="0.2">
      <c r="A5180" t="s">
        <v>12</v>
      </c>
      <c r="B5180" s="1">
        <v>44405.850821759261</v>
      </c>
      <c r="C5180" s="1">
        <v>44405.851030092592</v>
      </c>
      <c r="D5180">
        <v>0.29626658558845498</v>
      </c>
      <c r="E5180">
        <v>251817</v>
      </c>
      <c r="F5180">
        <v>85</v>
      </c>
      <c r="G5180" t="s">
        <v>44</v>
      </c>
      <c r="H5180" t="s">
        <v>35</v>
      </c>
      <c r="I5180">
        <f>tbl_Fact[[#This Row],[Duration]] / 60</f>
        <v>4.9377764264742496E-3</v>
      </c>
      <c r="J5180">
        <f>IF(OR(G5180="Run Time", G5180="CC (Changeover Cleaning)"), I5180, 0)</f>
        <v>0</v>
      </c>
      <c r="K5180">
        <f>IF(G5180&lt;&gt;"PM (Maintenance)", I5180, 0)</f>
        <v>4.9377764264742496E-3</v>
      </c>
      <c r="L5180" s="5">
        <f>MAX(tbl_Fact[[#This Row],[TotalBiscuitsMade]],tbl_Fact[[#This Row],[GoodMadeBiscuits]])</f>
        <v>251817</v>
      </c>
      <c r="M5180" s="5">
        <f>IF(tbl_Fact[[#This Row],[Operating_Hours]]&gt;0,tbl_Fact[[#This Row],[Operating_Hours]]*51840,0)</f>
        <v>0</v>
      </c>
    </row>
    <row r="5181" spans="1:13" hidden="1" x14ac:dyDescent="0.2">
      <c r="A5181" t="s">
        <v>12</v>
      </c>
      <c r="B5181" s="1">
        <v>44405.851030092592</v>
      </c>
      <c r="C5181" s="1">
        <v>44405.852384259262</v>
      </c>
      <c r="D5181">
        <v>1.95883333683014</v>
      </c>
      <c r="E5181">
        <v>251389</v>
      </c>
      <c r="F5181">
        <v>350</v>
      </c>
      <c r="G5181" t="s">
        <v>43</v>
      </c>
      <c r="H5181" t="s">
        <v>35</v>
      </c>
      <c r="I5181">
        <f>tbl_Fact[[#This Row],[Duration]] / 60</f>
        <v>3.2647222280502333E-2</v>
      </c>
      <c r="J5181">
        <f>IF(OR(G5181="Run Time", G5181="CC (Changeover Cleaning)"), I5181, 0)</f>
        <v>3.2647222280502333E-2</v>
      </c>
      <c r="K5181">
        <f>IF(G5181&lt;&gt;"PM (Maintenance)", I5181, 0)</f>
        <v>3.2647222280502333E-2</v>
      </c>
      <c r="L5181" s="5">
        <f>MAX(tbl_Fact[[#This Row],[TotalBiscuitsMade]],tbl_Fact[[#This Row],[GoodMadeBiscuits]])</f>
        <v>251389</v>
      </c>
      <c r="M5181" s="5">
        <f>IF(tbl_Fact[[#This Row],[Operating_Hours]]&gt;0,tbl_Fact[[#This Row],[Operating_Hours]]*51840,0)</f>
        <v>1692.4320030212409</v>
      </c>
    </row>
    <row r="5182" spans="1:13" hidden="1" x14ac:dyDescent="0.2">
      <c r="A5182" t="s">
        <v>12</v>
      </c>
      <c r="B5182" s="1">
        <v>44405.852384259262</v>
      </c>
      <c r="C5182" s="1">
        <v>44405.854814814818</v>
      </c>
      <c r="D5182">
        <v>3.4900000095367401</v>
      </c>
      <c r="E5182">
        <v>254586</v>
      </c>
      <c r="F5182">
        <v>369</v>
      </c>
      <c r="G5182" t="s">
        <v>44</v>
      </c>
      <c r="H5182" t="s">
        <v>35</v>
      </c>
      <c r="I5182">
        <f>tbl_Fact[[#This Row],[Duration]] / 60</f>
        <v>5.8166666825612334E-2</v>
      </c>
      <c r="J5182">
        <f>IF(OR(G5182="Run Time", G5182="CC (Changeover Cleaning)"), I5182, 0)</f>
        <v>0</v>
      </c>
      <c r="K5182">
        <f>IF(G5182&lt;&gt;"PM (Maintenance)", I5182, 0)</f>
        <v>5.8166666825612334E-2</v>
      </c>
      <c r="L5182" s="5">
        <f>MAX(tbl_Fact[[#This Row],[TotalBiscuitsMade]],tbl_Fact[[#This Row],[GoodMadeBiscuits]])</f>
        <v>254586</v>
      </c>
      <c r="M5182" s="5">
        <f>IF(tbl_Fact[[#This Row],[Operating_Hours]]&gt;0,tbl_Fact[[#This Row],[Operating_Hours]]*51840,0)</f>
        <v>0</v>
      </c>
    </row>
    <row r="5183" spans="1:13" hidden="1" x14ac:dyDescent="0.2">
      <c r="A5183" t="s">
        <v>5</v>
      </c>
      <c r="B5183" s="1">
        <v>44405.852719907409</v>
      </c>
      <c r="C5183" s="1">
        <v>44405.869490740741</v>
      </c>
      <c r="D5183">
        <v>24.149999618530298</v>
      </c>
      <c r="E5183">
        <v>335535</v>
      </c>
      <c r="F5183">
        <v>135</v>
      </c>
      <c r="G5183" t="s">
        <v>43</v>
      </c>
      <c r="H5183" t="s">
        <v>24</v>
      </c>
      <c r="I5183">
        <f>tbl_Fact[[#This Row],[Duration]] / 60</f>
        <v>0.40249999364217165</v>
      </c>
      <c r="J5183">
        <f>IF(OR(G5183="Run Time", G5183="CC (Changeover Cleaning)"), I5183, 0)</f>
        <v>0.40249999364217165</v>
      </c>
      <c r="K5183">
        <f>IF(G5183&lt;&gt;"PM (Maintenance)", I5183, 0)</f>
        <v>0.40249999364217165</v>
      </c>
      <c r="L5183" s="5">
        <f>MAX(tbl_Fact[[#This Row],[TotalBiscuitsMade]],tbl_Fact[[#This Row],[GoodMadeBiscuits]])</f>
        <v>335535</v>
      </c>
      <c r="M5183" s="5">
        <f>IF(tbl_Fact[[#This Row],[Operating_Hours]]&gt;0,tbl_Fact[[#This Row],[Operating_Hours]]*51840,0)</f>
        <v>20865.599670410178</v>
      </c>
    </row>
    <row r="5184" spans="1:13" hidden="1" x14ac:dyDescent="0.2">
      <c r="A5184" t="s">
        <v>14</v>
      </c>
      <c r="B5184" s="1">
        <v>44405.854814814818</v>
      </c>
      <c r="C5184" s="1">
        <v>44405.855069444442</v>
      </c>
      <c r="D5184">
        <v>0.37556660175323497</v>
      </c>
      <c r="E5184">
        <v>0</v>
      </c>
      <c r="F5184">
        <v>221</v>
      </c>
      <c r="G5184" t="s">
        <v>43</v>
      </c>
      <c r="H5184" t="s">
        <v>35</v>
      </c>
      <c r="I5184">
        <f>tbl_Fact[[#This Row],[Duration]] / 60</f>
        <v>6.2594433625539165E-3</v>
      </c>
      <c r="J5184">
        <f>IF(OR(G5184="Run Time", G5184="CC (Changeover Cleaning)"), I5184, 0)</f>
        <v>6.2594433625539165E-3</v>
      </c>
      <c r="K5184">
        <f>IF(G5184&lt;&gt;"PM (Maintenance)", I5184, 0)</f>
        <v>6.2594433625539165E-3</v>
      </c>
      <c r="L5184" s="5">
        <f>MAX(tbl_Fact[[#This Row],[TotalBiscuitsMade]],tbl_Fact[[#This Row],[GoodMadeBiscuits]])</f>
        <v>221</v>
      </c>
      <c r="M5184" s="5">
        <f>IF(tbl_Fact[[#This Row],[Operating_Hours]]&gt;0,tbl_Fact[[#This Row],[Operating_Hours]]*51840,0)</f>
        <v>324.48954391479504</v>
      </c>
    </row>
    <row r="5185" spans="1:13" hidden="1" x14ac:dyDescent="0.2">
      <c r="A5185" t="s">
        <v>12</v>
      </c>
      <c r="B5185" s="1">
        <v>44405.854814814818</v>
      </c>
      <c r="C5185" s="1">
        <v>44405.855150462965</v>
      </c>
      <c r="D5185">
        <v>0.49540001153945901</v>
      </c>
      <c r="E5185">
        <v>254469</v>
      </c>
      <c r="F5185">
        <v>78</v>
      </c>
      <c r="G5185" t="s">
        <v>43</v>
      </c>
      <c r="H5185" t="s">
        <v>35</v>
      </c>
      <c r="I5185">
        <f>tbl_Fact[[#This Row],[Duration]] / 60</f>
        <v>8.2566668589909836E-3</v>
      </c>
      <c r="J5185">
        <f>IF(OR(G5185="Run Time", G5185="CC (Changeover Cleaning)"), I5185, 0)</f>
        <v>8.2566668589909836E-3</v>
      </c>
      <c r="K5185">
        <f>IF(G5185&lt;&gt;"PM (Maintenance)", I5185, 0)</f>
        <v>8.2566668589909836E-3</v>
      </c>
      <c r="L5185" s="5">
        <f>MAX(tbl_Fact[[#This Row],[TotalBiscuitsMade]],tbl_Fact[[#This Row],[GoodMadeBiscuits]])</f>
        <v>254469</v>
      </c>
      <c r="M5185" s="5">
        <f>IF(tbl_Fact[[#This Row],[Operating_Hours]]&gt;0,tbl_Fact[[#This Row],[Operating_Hours]]*51840,0)</f>
        <v>428.0256099700926</v>
      </c>
    </row>
    <row r="5186" spans="1:13" hidden="1" x14ac:dyDescent="0.2">
      <c r="A5186" t="s">
        <v>14</v>
      </c>
      <c r="B5186" s="1">
        <v>44405.855069444442</v>
      </c>
      <c r="C5186" s="1">
        <v>44405.856192129628</v>
      </c>
      <c r="D5186">
        <v>1.6107165813446001</v>
      </c>
      <c r="E5186">
        <v>0</v>
      </c>
      <c r="F5186">
        <v>344</v>
      </c>
      <c r="G5186" t="s">
        <v>44</v>
      </c>
      <c r="H5186" t="s">
        <v>35</v>
      </c>
      <c r="I5186">
        <f>tbl_Fact[[#This Row],[Duration]] / 60</f>
        <v>2.6845276355743335E-2</v>
      </c>
      <c r="J5186">
        <f>IF(OR(G5186="Run Time", G5186="CC (Changeover Cleaning)"), I5186, 0)</f>
        <v>0</v>
      </c>
      <c r="K5186">
        <f>IF(G5186&lt;&gt;"PM (Maintenance)", I5186, 0)</f>
        <v>2.6845276355743335E-2</v>
      </c>
      <c r="L5186" s="5">
        <f>MAX(tbl_Fact[[#This Row],[TotalBiscuitsMade]],tbl_Fact[[#This Row],[GoodMadeBiscuits]])</f>
        <v>344</v>
      </c>
      <c r="M5186" s="5">
        <f>IF(tbl_Fact[[#This Row],[Operating_Hours]]&gt;0,tbl_Fact[[#This Row],[Operating_Hours]]*51840,0)</f>
        <v>0</v>
      </c>
    </row>
    <row r="5187" spans="1:13" hidden="1" x14ac:dyDescent="0.2">
      <c r="A5187" t="s">
        <v>12</v>
      </c>
      <c r="B5187" s="1">
        <v>44405.855150462965</v>
      </c>
      <c r="C5187" s="1">
        <v>44405.856192129628</v>
      </c>
      <c r="D5187">
        <v>1.49088335037231</v>
      </c>
      <c r="E5187">
        <v>255717</v>
      </c>
      <c r="F5187">
        <v>192</v>
      </c>
      <c r="G5187" t="s">
        <v>44</v>
      </c>
      <c r="H5187" t="s">
        <v>35</v>
      </c>
      <c r="I5187">
        <f>tbl_Fact[[#This Row],[Duration]] / 60</f>
        <v>2.4848055839538499E-2</v>
      </c>
      <c r="J5187">
        <f>IF(OR(G5187="Run Time", G5187="CC (Changeover Cleaning)"), I5187, 0)</f>
        <v>0</v>
      </c>
      <c r="K5187">
        <f>IF(G5187&lt;&gt;"PM (Maintenance)", I5187, 0)</f>
        <v>2.4848055839538499E-2</v>
      </c>
      <c r="L5187" s="5">
        <f>MAX(tbl_Fact[[#This Row],[TotalBiscuitsMade]],tbl_Fact[[#This Row],[GoodMadeBiscuits]])</f>
        <v>255717</v>
      </c>
      <c r="M5187" s="5">
        <f>IF(tbl_Fact[[#This Row],[Operating_Hours]]&gt;0,tbl_Fact[[#This Row],[Operating_Hours]]*51840,0)</f>
        <v>0</v>
      </c>
    </row>
    <row r="5188" spans="1:13" hidden="1" x14ac:dyDescent="0.2">
      <c r="A5188" t="s">
        <v>14</v>
      </c>
      <c r="B5188" s="1">
        <v>44405.856192129628</v>
      </c>
      <c r="C5188" s="1">
        <v>44405.856504629628</v>
      </c>
      <c r="D5188">
        <v>0.45500001311302202</v>
      </c>
      <c r="E5188">
        <v>0</v>
      </c>
      <c r="F5188">
        <v>497</v>
      </c>
      <c r="G5188" t="s">
        <v>43</v>
      </c>
      <c r="H5188" t="s">
        <v>35</v>
      </c>
      <c r="I5188">
        <f>tbl_Fact[[#This Row],[Duration]] / 60</f>
        <v>7.5833335518837005E-3</v>
      </c>
      <c r="J5188">
        <f>IF(OR(G5188="Run Time", G5188="CC (Changeover Cleaning)"), I5188, 0)</f>
        <v>7.5833335518837005E-3</v>
      </c>
      <c r="K5188">
        <f>IF(G5188&lt;&gt;"PM (Maintenance)", I5188, 0)</f>
        <v>7.5833335518837005E-3</v>
      </c>
      <c r="L5188" s="5">
        <f>MAX(tbl_Fact[[#This Row],[TotalBiscuitsMade]],tbl_Fact[[#This Row],[GoodMadeBiscuits]])</f>
        <v>497</v>
      </c>
      <c r="M5188" s="5">
        <f>IF(tbl_Fact[[#This Row],[Operating_Hours]]&gt;0,tbl_Fact[[#This Row],[Operating_Hours]]*51840,0)</f>
        <v>393.12001132965105</v>
      </c>
    </row>
    <row r="5189" spans="1:13" hidden="1" x14ac:dyDescent="0.2">
      <c r="A5189" t="s">
        <v>12</v>
      </c>
      <c r="B5189" s="1">
        <v>44405.856192129628</v>
      </c>
      <c r="C5189" s="1">
        <v>44405.856585648151</v>
      </c>
      <c r="D5189">
        <v>0.56938332319259599</v>
      </c>
      <c r="E5189">
        <v>255986</v>
      </c>
      <c r="F5189">
        <v>496</v>
      </c>
      <c r="G5189" t="s">
        <v>43</v>
      </c>
      <c r="H5189" t="s">
        <v>35</v>
      </c>
      <c r="I5189">
        <f>tbl_Fact[[#This Row],[Duration]] / 60</f>
        <v>9.4897220532099338E-3</v>
      </c>
      <c r="J5189">
        <f>IF(OR(G5189="Run Time", G5189="CC (Changeover Cleaning)"), I5189, 0)</f>
        <v>9.4897220532099338E-3</v>
      </c>
      <c r="K5189">
        <f>IF(G5189&lt;&gt;"PM (Maintenance)", I5189, 0)</f>
        <v>9.4897220532099338E-3</v>
      </c>
      <c r="L5189" s="5">
        <f>MAX(tbl_Fact[[#This Row],[TotalBiscuitsMade]],tbl_Fact[[#This Row],[GoodMadeBiscuits]])</f>
        <v>255986</v>
      </c>
      <c r="M5189" s="5">
        <f>IF(tbl_Fact[[#This Row],[Operating_Hours]]&gt;0,tbl_Fact[[#This Row],[Operating_Hours]]*51840,0)</f>
        <v>491.94719123840298</v>
      </c>
    </row>
    <row r="5190" spans="1:13" hidden="1" x14ac:dyDescent="0.2">
      <c r="A5190" t="s">
        <v>14</v>
      </c>
      <c r="B5190" s="1">
        <v>44405.856504629628</v>
      </c>
      <c r="C5190" s="1">
        <v>44405.866111111114</v>
      </c>
      <c r="D5190">
        <v>13.830949783325201</v>
      </c>
      <c r="E5190">
        <v>0</v>
      </c>
      <c r="F5190">
        <v>151</v>
      </c>
      <c r="G5190" t="s">
        <v>44</v>
      </c>
      <c r="H5190" t="s">
        <v>35</v>
      </c>
      <c r="I5190">
        <f>tbl_Fact[[#This Row],[Duration]] / 60</f>
        <v>0.23051582972208667</v>
      </c>
      <c r="J5190">
        <f>IF(OR(G5190="Run Time", G5190="CC (Changeover Cleaning)"), I5190, 0)</f>
        <v>0</v>
      </c>
      <c r="K5190">
        <f>IF(G5190&lt;&gt;"PM (Maintenance)", I5190, 0)</f>
        <v>0.23051582972208667</v>
      </c>
      <c r="L5190" s="5">
        <f>MAX(tbl_Fact[[#This Row],[TotalBiscuitsMade]],tbl_Fact[[#This Row],[GoodMadeBiscuits]])</f>
        <v>151</v>
      </c>
      <c r="M5190" s="5">
        <f>IF(tbl_Fact[[#This Row],[Operating_Hours]]&gt;0,tbl_Fact[[#This Row],[Operating_Hours]]*51840,0)</f>
        <v>0</v>
      </c>
    </row>
    <row r="5191" spans="1:13" hidden="1" x14ac:dyDescent="0.2">
      <c r="A5191" t="s">
        <v>12</v>
      </c>
      <c r="B5191" s="1">
        <v>44405.856585648151</v>
      </c>
      <c r="C5191" s="1">
        <v>44405.86378472222</v>
      </c>
      <c r="D5191">
        <v>10.371899604797401</v>
      </c>
      <c r="E5191">
        <v>264596</v>
      </c>
      <c r="F5191">
        <v>5</v>
      </c>
      <c r="G5191" t="s">
        <v>44</v>
      </c>
      <c r="H5191" t="s">
        <v>35</v>
      </c>
      <c r="I5191">
        <f>tbl_Fact[[#This Row],[Duration]] / 60</f>
        <v>0.17286499341329001</v>
      </c>
      <c r="J5191">
        <f>IF(OR(G5191="Run Time", G5191="CC (Changeover Cleaning)"), I5191, 0)</f>
        <v>0</v>
      </c>
      <c r="K5191">
        <f>IF(G5191&lt;&gt;"PM (Maintenance)", I5191, 0)</f>
        <v>0.17286499341329001</v>
      </c>
      <c r="L5191" s="5">
        <f>MAX(tbl_Fact[[#This Row],[TotalBiscuitsMade]],tbl_Fact[[#This Row],[GoodMadeBiscuits]])</f>
        <v>264596</v>
      </c>
      <c r="M5191" s="5">
        <f>IF(tbl_Fact[[#This Row],[Operating_Hours]]&gt;0,tbl_Fact[[#This Row],[Operating_Hours]]*51840,0)</f>
        <v>0</v>
      </c>
    </row>
    <row r="5192" spans="1:13" hidden="1" x14ac:dyDescent="0.2">
      <c r="A5192" t="s">
        <v>12</v>
      </c>
      <c r="B5192" s="1">
        <v>44405.86378472222</v>
      </c>
      <c r="C5192" s="1">
        <v>44405.864155092589</v>
      </c>
      <c r="D5192">
        <v>0.51910001039505005</v>
      </c>
      <c r="E5192">
        <v>264501</v>
      </c>
      <c r="F5192">
        <v>255</v>
      </c>
      <c r="G5192" t="s">
        <v>43</v>
      </c>
      <c r="H5192" t="s">
        <v>35</v>
      </c>
      <c r="I5192">
        <f>tbl_Fact[[#This Row],[Duration]] / 60</f>
        <v>8.6516668399175007E-3</v>
      </c>
      <c r="J5192">
        <f>IF(OR(G5192="Run Time", G5192="CC (Changeover Cleaning)"), I5192, 0)</f>
        <v>8.6516668399175007E-3</v>
      </c>
      <c r="K5192">
        <f>IF(G5192&lt;&gt;"PM (Maintenance)", I5192, 0)</f>
        <v>8.6516668399175007E-3</v>
      </c>
      <c r="L5192" s="5">
        <f>MAX(tbl_Fact[[#This Row],[TotalBiscuitsMade]],tbl_Fact[[#This Row],[GoodMadeBiscuits]])</f>
        <v>264501</v>
      </c>
      <c r="M5192" s="5">
        <f>IF(tbl_Fact[[#This Row],[Operating_Hours]]&gt;0,tbl_Fact[[#This Row],[Operating_Hours]]*51840,0)</f>
        <v>448.50240898132324</v>
      </c>
    </row>
    <row r="5193" spans="1:13" hidden="1" x14ac:dyDescent="0.2">
      <c r="A5193" t="s">
        <v>12</v>
      </c>
      <c r="B5193" s="1">
        <v>44405.864155092589</v>
      </c>
      <c r="C5193" s="1">
        <v>44405.866111111114</v>
      </c>
      <c r="D5193">
        <v>2.8255665302276598</v>
      </c>
      <c r="E5193">
        <v>267243</v>
      </c>
      <c r="F5193">
        <v>338</v>
      </c>
      <c r="G5193" t="s">
        <v>44</v>
      </c>
      <c r="H5193" t="s">
        <v>35</v>
      </c>
      <c r="I5193">
        <f>tbl_Fact[[#This Row],[Duration]] / 60</f>
        <v>4.7092775503794329E-2</v>
      </c>
      <c r="J5193">
        <f>IF(OR(G5193="Run Time", G5193="CC (Changeover Cleaning)"), I5193, 0)</f>
        <v>0</v>
      </c>
      <c r="K5193">
        <f>IF(G5193&lt;&gt;"PM (Maintenance)", I5193, 0)</f>
        <v>4.7092775503794329E-2</v>
      </c>
      <c r="L5193" s="5">
        <f>MAX(tbl_Fact[[#This Row],[TotalBiscuitsMade]],tbl_Fact[[#This Row],[GoodMadeBiscuits]])</f>
        <v>267243</v>
      </c>
      <c r="M5193" s="5">
        <f>IF(tbl_Fact[[#This Row],[Operating_Hours]]&gt;0,tbl_Fact[[#This Row],[Operating_Hours]]*51840,0)</f>
        <v>0</v>
      </c>
    </row>
    <row r="5194" spans="1:13" hidden="1" x14ac:dyDescent="0.2">
      <c r="A5194" t="s">
        <v>14</v>
      </c>
      <c r="B5194" s="1">
        <v>44405.866111111114</v>
      </c>
      <c r="C5194" s="1">
        <v>44405.866412037038</v>
      </c>
      <c r="D5194">
        <v>0.43000000715255698</v>
      </c>
      <c r="E5194">
        <v>0</v>
      </c>
      <c r="F5194">
        <v>255</v>
      </c>
      <c r="G5194" t="s">
        <v>43</v>
      </c>
      <c r="H5194" t="s">
        <v>35</v>
      </c>
      <c r="I5194">
        <f>tbl_Fact[[#This Row],[Duration]] / 60</f>
        <v>7.1666667858759497E-3</v>
      </c>
      <c r="J5194">
        <f>IF(OR(G5194="Run Time", G5194="CC (Changeover Cleaning)"), I5194, 0)</f>
        <v>7.1666667858759497E-3</v>
      </c>
      <c r="K5194">
        <f>IF(G5194&lt;&gt;"PM (Maintenance)", I5194, 0)</f>
        <v>7.1666667858759497E-3</v>
      </c>
      <c r="L5194" s="5">
        <f>MAX(tbl_Fact[[#This Row],[TotalBiscuitsMade]],tbl_Fact[[#This Row],[GoodMadeBiscuits]])</f>
        <v>255</v>
      </c>
      <c r="M5194" s="5">
        <f>IF(tbl_Fact[[#This Row],[Operating_Hours]]&gt;0,tbl_Fact[[#This Row],[Operating_Hours]]*51840,0)</f>
        <v>371.52000617980923</v>
      </c>
    </row>
    <row r="5195" spans="1:13" hidden="1" x14ac:dyDescent="0.2">
      <c r="A5195" t="s">
        <v>12</v>
      </c>
      <c r="B5195" s="1">
        <v>44405.866111111114</v>
      </c>
      <c r="C5195" s="1">
        <v>44405.866493055553</v>
      </c>
      <c r="D5195">
        <v>0.54538327455520597</v>
      </c>
      <c r="E5195">
        <v>266875</v>
      </c>
      <c r="F5195">
        <v>355</v>
      </c>
      <c r="G5195" t="s">
        <v>43</v>
      </c>
      <c r="H5195" t="s">
        <v>35</v>
      </c>
      <c r="I5195">
        <f>tbl_Fact[[#This Row],[Duration]] / 60</f>
        <v>9.0897212425867669E-3</v>
      </c>
      <c r="J5195">
        <f>IF(OR(G5195="Run Time", G5195="CC (Changeover Cleaning)"), I5195, 0)</f>
        <v>9.0897212425867669E-3</v>
      </c>
      <c r="K5195">
        <f>IF(G5195&lt;&gt;"PM (Maintenance)", I5195, 0)</f>
        <v>9.0897212425867669E-3</v>
      </c>
      <c r="L5195" s="5">
        <f>MAX(tbl_Fact[[#This Row],[TotalBiscuitsMade]],tbl_Fact[[#This Row],[GoodMadeBiscuits]])</f>
        <v>266875</v>
      </c>
      <c r="M5195" s="5">
        <f>IF(tbl_Fact[[#This Row],[Operating_Hours]]&gt;0,tbl_Fact[[#This Row],[Operating_Hours]]*51840,0)</f>
        <v>471.21114921569801</v>
      </c>
    </row>
    <row r="5196" spans="1:13" hidden="1" x14ac:dyDescent="0.2">
      <c r="A5196" t="s">
        <v>14</v>
      </c>
      <c r="B5196" s="1">
        <v>44405.866412037038</v>
      </c>
      <c r="C5196" s="1">
        <v>44405.867546296293</v>
      </c>
      <c r="D5196">
        <v>1.62999999523163</v>
      </c>
      <c r="E5196">
        <v>0</v>
      </c>
      <c r="F5196">
        <v>206</v>
      </c>
      <c r="G5196" t="s">
        <v>44</v>
      </c>
      <c r="H5196" t="s">
        <v>35</v>
      </c>
      <c r="I5196">
        <f>tbl_Fact[[#This Row],[Duration]] / 60</f>
        <v>2.7166666587193834E-2</v>
      </c>
      <c r="J5196">
        <f>IF(OR(G5196="Run Time", G5196="CC (Changeover Cleaning)"), I5196, 0)</f>
        <v>0</v>
      </c>
      <c r="K5196">
        <f>IF(G5196&lt;&gt;"PM (Maintenance)", I5196, 0)</f>
        <v>2.7166666587193834E-2</v>
      </c>
      <c r="L5196" s="5">
        <f>MAX(tbl_Fact[[#This Row],[TotalBiscuitsMade]],tbl_Fact[[#This Row],[GoodMadeBiscuits]])</f>
        <v>206</v>
      </c>
      <c r="M5196" s="5">
        <f>IF(tbl_Fact[[#This Row],[Operating_Hours]]&gt;0,tbl_Fact[[#This Row],[Operating_Hours]]*51840,0)</f>
        <v>0</v>
      </c>
    </row>
    <row r="5197" spans="1:13" hidden="1" x14ac:dyDescent="0.2">
      <c r="A5197" t="s">
        <v>12</v>
      </c>
      <c r="B5197" s="1">
        <v>44405.866493055553</v>
      </c>
      <c r="C5197" s="1">
        <v>44405.867546296293</v>
      </c>
      <c r="D5197">
        <v>1.5146166086196899</v>
      </c>
      <c r="E5197">
        <v>268510</v>
      </c>
      <c r="F5197">
        <v>136</v>
      </c>
      <c r="G5197" t="s">
        <v>44</v>
      </c>
      <c r="H5197" t="s">
        <v>35</v>
      </c>
      <c r="I5197">
        <f>tbl_Fact[[#This Row],[Duration]] / 60</f>
        <v>2.5243610143661499E-2</v>
      </c>
      <c r="J5197">
        <f>IF(OR(G5197="Run Time", G5197="CC (Changeover Cleaning)"), I5197, 0)</f>
        <v>0</v>
      </c>
      <c r="K5197">
        <f>IF(G5197&lt;&gt;"PM (Maintenance)", I5197, 0)</f>
        <v>2.5243610143661499E-2</v>
      </c>
      <c r="L5197" s="5">
        <f>MAX(tbl_Fact[[#This Row],[TotalBiscuitsMade]],tbl_Fact[[#This Row],[GoodMadeBiscuits]])</f>
        <v>268510</v>
      </c>
      <c r="M5197" s="5">
        <f>IF(tbl_Fact[[#This Row],[Operating_Hours]]&gt;0,tbl_Fact[[#This Row],[Operating_Hours]]*51840,0)</f>
        <v>0</v>
      </c>
    </row>
    <row r="5198" spans="1:13" hidden="1" x14ac:dyDescent="0.2">
      <c r="A5198" t="s">
        <v>14</v>
      </c>
      <c r="B5198" s="1">
        <v>44405.867546296293</v>
      </c>
      <c r="C5198" s="1">
        <v>44405.868125000001</v>
      </c>
      <c r="D5198">
        <v>0.84049999713897705</v>
      </c>
      <c r="E5198">
        <v>0</v>
      </c>
      <c r="F5198">
        <v>232</v>
      </c>
      <c r="G5198" t="s">
        <v>43</v>
      </c>
      <c r="H5198" t="s">
        <v>35</v>
      </c>
      <c r="I5198">
        <f>tbl_Fact[[#This Row],[Duration]] / 60</f>
        <v>1.4008333285649618E-2</v>
      </c>
      <c r="J5198">
        <f>IF(OR(G5198="Run Time", G5198="CC (Changeover Cleaning)"), I5198, 0)</f>
        <v>1.4008333285649618E-2</v>
      </c>
      <c r="K5198">
        <f>IF(G5198&lt;&gt;"PM (Maintenance)", I5198, 0)</f>
        <v>1.4008333285649618E-2</v>
      </c>
      <c r="L5198" s="5">
        <f>MAX(tbl_Fact[[#This Row],[TotalBiscuitsMade]],tbl_Fact[[#This Row],[GoodMadeBiscuits]])</f>
        <v>232</v>
      </c>
      <c r="M5198" s="5">
        <f>IF(tbl_Fact[[#This Row],[Operating_Hours]]&gt;0,tbl_Fact[[#This Row],[Operating_Hours]]*51840,0)</f>
        <v>726.19199752807617</v>
      </c>
    </row>
    <row r="5199" spans="1:13" hidden="1" x14ac:dyDescent="0.2">
      <c r="A5199" t="s">
        <v>12</v>
      </c>
      <c r="B5199" s="1">
        <v>44405.867546296293</v>
      </c>
      <c r="C5199" s="1">
        <v>44405.868333333332</v>
      </c>
      <c r="D5199">
        <v>1.1351000070571899</v>
      </c>
      <c r="E5199">
        <v>268337</v>
      </c>
      <c r="F5199">
        <v>276</v>
      </c>
      <c r="G5199" t="s">
        <v>43</v>
      </c>
      <c r="H5199" t="s">
        <v>35</v>
      </c>
      <c r="I5199">
        <f>tbl_Fact[[#This Row],[Duration]] / 60</f>
        <v>1.8918333450953166E-2</v>
      </c>
      <c r="J5199">
        <f>IF(OR(G5199="Run Time", G5199="CC (Changeover Cleaning)"), I5199, 0)</f>
        <v>1.8918333450953166E-2</v>
      </c>
      <c r="K5199">
        <f>IF(G5199&lt;&gt;"PM (Maintenance)", I5199, 0)</f>
        <v>1.8918333450953166E-2</v>
      </c>
      <c r="L5199" s="5">
        <f>MAX(tbl_Fact[[#This Row],[TotalBiscuitsMade]],tbl_Fact[[#This Row],[GoodMadeBiscuits]])</f>
        <v>268337</v>
      </c>
      <c r="M5199" s="5">
        <f>IF(tbl_Fact[[#This Row],[Operating_Hours]]&gt;0,tbl_Fact[[#This Row],[Operating_Hours]]*51840,0)</f>
        <v>980.72640609741211</v>
      </c>
    </row>
    <row r="5200" spans="1:13" hidden="1" x14ac:dyDescent="0.2">
      <c r="A5200" t="s">
        <v>14</v>
      </c>
      <c r="B5200" s="1">
        <v>44405.868125000001</v>
      </c>
      <c r="C5200" s="1">
        <v>44405.872604166667</v>
      </c>
      <c r="D5200">
        <v>6.4397168159484899</v>
      </c>
      <c r="E5200">
        <v>0</v>
      </c>
      <c r="F5200">
        <v>238</v>
      </c>
      <c r="G5200" t="s">
        <v>44</v>
      </c>
      <c r="H5200" t="s">
        <v>35</v>
      </c>
      <c r="I5200">
        <f>tbl_Fact[[#This Row],[Duration]] / 60</f>
        <v>0.1073286135991415</v>
      </c>
      <c r="J5200">
        <f>IF(OR(G5200="Run Time", G5200="CC (Changeover Cleaning)"), I5200, 0)</f>
        <v>0</v>
      </c>
      <c r="K5200">
        <f>IF(G5200&lt;&gt;"PM (Maintenance)", I5200, 0)</f>
        <v>0.1073286135991415</v>
      </c>
      <c r="L5200" s="5">
        <f>MAX(tbl_Fact[[#This Row],[TotalBiscuitsMade]],tbl_Fact[[#This Row],[GoodMadeBiscuits]])</f>
        <v>238</v>
      </c>
      <c r="M5200" s="5">
        <f>IF(tbl_Fact[[#This Row],[Operating_Hours]]&gt;0,tbl_Fact[[#This Row],[Operating_Hours]]*51840,0)</f>
        <v>0</v>
      </c>
    </row>
    <row r="5201" spans="1:13" hidden="1" x14ac:dyDescent="0.2">
      <c r="A5201" t="s">
        <v>12</v>
      </c>
      <c r="B5201" s="1">
        <v>44405.868333333332</v>
      </c>
      <c r="C5201" s="1">
        <v>44405.872604166667</v>
      </c>
      <c r="D5201">
        <v>6.1451168060302699</v>
      </c>
      <c r="E5201">
        <v>273803</v>
      </c>
      <c r="F5201">
        <v>259</v>
      </c>
      <c r="G5201" t="s">
        <v>44</v>
      </c>
      <c r="H5201" t="s">
        <v>35</v>
      </c>
      <c r="I5201">
        <f>tbl_Fact[[#This Row],[Duration]] / 60</f>
        <v>0.10241861343383783</v>
      </c>
      <c r="J5201">
        <f>IF(OR(G5201="Run Time", G5201="CC (Changeover Cleaning)"), I5201, 0)</f>
        <v>0</v>
      </c>
      <c r="K5201">
        <f>IF(G5201&lt;&gt;"PM (Maintenance)", I5201, 0)</f>
        <v>0.10241861343383783</v>
      </c>
      <c r="L5201" s="5">
        <f>MAX(tbl_Fact[[#This Row],[TotalBiscuitsMade]],tbl_Fact[[#This Row],[GoodMadeBiscuits]])</f>
        <v>273803</v>
      </c>
      <c r="M5201" s="5">
        <f>IF(tbl_Fact[[#This Row],[Operating_Hours]]&gt;0,tbl_Fact[[#This Row],[Operating_Hours]]*51840,0)</f>
        <v>0</v>
      </c>
    </row>
    <row r="5202" spans="1:13" hidden="1" x14ac:dyDescent="0.2">
      <c r="A5202" t="s">
        <v>5</v>
      </c>
      <c r="B5202" s="1">
        <v>44405.869490740741</v>
      </c>
      <c r="C5202" s="1">
        <v>44405.942604166667</v>
      </c>
      <c r="D5202">
        <v>105.283332824707</v>
      </c>
      <c r="E5202">
        <v>335512</v>
      </c>
      <c r="F5202">
        <v>361</v>
      </c>
      <c r="G5202" t="s">
        <v>44</v>
      </c>
      <c r="H5202" t="s">
        <v>24</v>
      </c>
      <c r="I5202">
        <f>tbl_Fact[[#This Row],[Duration]] / 60</f>
        <v>1.7547222137451166</v>
      </c>
      <c r="J5202">
        <f>IF(OR(G5202="Run Time", G5202="CC (Changeover Cleaning)"), I5202, 0)</f>
        <v>0</v>
      </c>
      <c r="K5202">
        <f>IF(G5202&lt;&gt;"PM (Maintenance)", I5202, 0)</f>
        <v>1.7547222137451166</v>
      </c>
      <c r="L5202" s="5">
        <f>MAX(tbl_Fact[[#This Row],[TotalBiscuitsMade]],tbl_Fact[[#This Row],[GoodMadeBiscuits]])</f>
        <v>335512</v>
      </c>
      <c r="M5202" s="5">
        <f>IF(tbl_Fact[[#This Row],[Operating_Hours]]&gt;0,tbl_Fact[[#This Row],[Operating_Hours]]*51840,0)</f>
        <v>0</v>
      </c>
    </row>
    <row r="5203" spans="1:13" hidden="1" x14ac:dyDescent="0.2">
      <c r="A5203" t="s">
        <v>14</v>
      </c>
      <c r="B5203" s="1">
        <v>44405.872604166667</v>
      </c>
      <c r="C5203" s="1">
        <v>44405.873333333337</v>
      </c>
      <c r="D5203">
        <v>1.0553833246231099</v>
      </c>
      <c r="E5203">
        <v>0</v>
      </c>
      <c r="F5203">
        <v>52</v>
      </c>
      <c r="G5203" t="s">
        <v>43</v>
      </c>
      <c r="H5203" t="s">
        <v>35</v>
      </c>
      <c r="I5203">
        <f>tbl_Fact[[#This Row],[Duration]] / 60</f>
        <v>1.7589722077051832E-2</v>
      </c>
      <c r="J5203">
        <f>IF(OR(G5203="Run Time", G5203="CC (Changeover Cleaning)"), I5203, 0)</f>
        <v>1.7589722077051832E-2</v>
      </c>
      <c r="K5203">
        <f>IF(G5203&lt;&gt;"PM (Maintenance)", I5203, 0)</f>
        <v>1.7589722077051832E-2</v>
      </c>
      <c r="L5203" s="5">
        <f>MAX(tbl_Fact[[#This Row],[TotalBiscuitsMade]],tbl_Fact[[#This Row],[GoodMadeBiscuits]])</f>
        <v>52</v>
      </c>
      <c r="M5203" s="5">
        <f>IF(tbl_Fact[[#This Row],[Operating_Hours]]&gt;0,tbl_Fact[[#This Row],[Operating_Hours]]*51840,0)</f>
        <v>911.85119247436694</v>
      </c>
    </row>
    <row r="5204" spans="1:13" hidden="1" x14ac:dyDescent="0.2">
      <c r="A5204" t="s">
        <v>12</v>
      </c>
      <c r="B5204" s="1">
        <v>44405.872604166667</v>
      </c>
      <c r="C5204" s="1">
        <v>44405.873668981483</v>
      </c>
      <c r="D5204">
        <v>1.54038333892822</v>
      </c>
      <c r="E5204">
        <v>273666</v>
      </c>
      <c r="F5204">
        <v>281</v>
      </c>
      <c r="G5204" t="s">
        <v>43</v>
      </c>
      <c r="H5204" t="s">
        <v>35</v>
      </c>
      <c r="I5204">
        <f>tbl_Fact[[#This Row],[Duration]] / 60</f>
        <v>2.5673055648803667E-2</v>
      </c>
      <c r="J5204">
        <f>IF(OR(G5204="Run Time", G5204="CC (Changeover Cleaning)"), I5204, 0)</f>
        <v>2.5673055648803667E-2</v>
      </c>
      <c r="K5204">
        <f>IF(G5204&lt;&gt;"PM (Maintenance)", I5204, 0)</f>
        <v>2.5673055648803667E-2</v>
      </c>
      <c r="L5204" s="5">
        <f>MAX(tbl_Fact[[#This Row],[TotalBiscuitsMade]],tbl_Fact[[#This Row],[GoodMadeBiscuits]])</f>
        <v>273666</v>
      </c>
      <c r="M5204" s="5">
        <f>IF(tbl_Fact[[#This Row],[Operating_Hours]]&gt;0,tbl_Fact[[#This Row],[Operating_Hours]]*51840,0)</f>
        <v>1330.8912048339821</v>
      </c>
    </row>
    <row r="5205" spans="1:13" hidden="1" x14ac:dyDescent="0.2">
      <c r="A5205" t="s">
        <v>14</v>
      </c>
      <c r="B5205" s="1">
        <v>44405.873333333337</v>
      </c>
      <c r="C5205" s="1">
        <v>44405.874212962961</v>
      </c>
      <c r="D5205">
        <v>1.2648333311080899</v>
      </c>
      <c r="E5205">
        <v>0</v>
      </c>
      <c r="F5205">
        <v>311</v>
      </c>
      <c r="G5205" t="s">
        <v>44</v>
      </c>
      <c r="H5205" t="s">
        <v>35</v>
      </c>
      <c r="I5205">
        <f>tbl_Fact[[#This Row],[Duration]] / 60</f>
        <v>2.1080555518468165E-2</v>
      </c>
      <c r="J5205">
        <f>IF(OR(G5205="Run Time", G5205="CC (Changeover Cleaning)"), I5205, 0)</f>
        <v>0</v>
      </c>
      <c r="K5205">
        <f>IF(G5205&lt;&gt;"PM (Maintenance)", I5205, 0)</f>
        <v>2.1080555518468165E-2</v>
      </c>
      <c r="L5205" s="5">
        <f>MAX(tbl_Fact[[#This Row],[TotalBiscuitsMade]],tbl_Fact[[#This Row],[GoodMadeBiscuits]])</f>
        <v>311</v>
      </c>
      <c r="M5205" s="5">
        <f>IF(tbl_Fact[[#This Row],[Operating_Hours]]&gt;0,tbl_Fact[[#This Row],[Operating_Hours]]*51840,0)</f>
        <v>0</v>
      </c>
    </row>
    <row r="5206" spans="1:13" hidden="1" x14ac:dyDescent="0.2">
      <c r="A5206" t="s">
        <v>12</v>
      </c>
      <c r="B5206" s="1">
        <v>44405.873668981483</v>
      </c>
      <c r="C5206" s="1">
        <v>44405.874212962961</v>
      </c>
      <c r="D5206">
        <v>0.77983331680297896</v>
      </c>
      <c r="E5206">
        <v>274010</v>
      </c>
      <c r="F5206">
        <v>320</v>
      </c>
      <c r="G5206" t="s">
        <v>44</v>
      </c>
      <c r="H5206" t="s">
        <v>35</v>
      </c>
      <c r="I5206">
        <f>tbl_Fact[[#This Row],[Duration]] / 60</f>
        <v>1.2997221946716316E-2</v>
      </c>
      <c r="J5206">
        <f>IF(OR(G5206="Run Time", G5206="CC (Changeover Cleaning)"), I5206, 0)</f>
        <v>0</v>
      </c>
      <c r="K5206">
        <f>IF(G5206&lt;&gt;"PM (Maintenance)", I5206, 0)</f>
        <v>1.2997221946716316E-2</v>
      </c>
      <c r="L5206" s="5">
        <f>MAX(tbl_Fact[[#This Row],[TotalBiscuitsMade]],tbl_Fact[[#This Row],[GoodMadeBiscuits]])</f>
        <v>274010</v>
      </c>
      <c r="M5206" s="5">
        <f>IF(tbl_Fact[[#This Row],[Operating_Hours]]&gt;0,tbl_Fact[[#This Row],[Operating_Hours]]*51840,0)</f>
        <v>0</v>
      </c>
    </row>
    <row r="5207" spans="1:13" hidden="1" x14ac:dyDescent="0.2">
      <c r="A5207" t="s">
        <v>14</v>
      </c>
      <c r="B5207" s="1">
        <v>44405.874212962961</v>
      </c>
      <c r="C5207" s="1">
        <v>44405.874861111108</v>
      </c>
      <c r="D5207">
        <v>0.93506658077240001</v>
      </c>
      <c r="E5207">
        <v>0</v>
      </c>
      <c r="F5207">
        <v>11</v>
      </c>
      <c r="G5207" t="s">
        <v>43</v>
      </c>
      <c r="H5207" t="s">
        <v>35</v>
      </c>
      <c r="I5207">
        <f>tbl_Fact[[#This Row],[Duration]] / 60</f>
        <v>1.5584443012873334E-2</v>
      </c>
      <c r="J5207">
        <f>IF(OR(G5207="Run Time", G5207="CC (Changeover Cleaning)"), I5207, 0)</f>
        <v>1.5584443012873334E-2</v>
      </c>
      <c r="K5207">
        <f>IF(G5207&lt;&gt;"PM (Maintenance)", I5207, 0)</f>
        <v>1.5584443012873334E-2</v>
      </c>
      <c r="L5207" s="5">
        <f>MAX(tbl_Fact[[#This Row],[TotalBiscuitsMade]],tbl_Fact[[#This Row],[GoodMadeBiscuits]])</f>
        <v>11</v>
      </c>
      <c r="M5207" s="5">
        <f>IF(tbl_Fact[[#This Row],[Operating_Hours]]&gt;0,tbl_Fact[[#This Row],[Operating_Hours]]*51840,0)</f>
        <v>807.89752578735363</v>
      </c>
    </row>
    <row r="5208" spans="1:13" hidden="1" x14ac:dyDescent="0.2">
      <c r="A5208" t="s">
        <v>12</v>
      </c>
      <c r="B5208" s="1">
        <v>44405.874212962961</v>
      </c>
      <c r="C5208" s="1">
        <v>44405.875138888892</v>
      </c>
      <c r="D5208">
        <v>1.32994997501373</v>
      </c>
      <c r="E5208">
        <v>274014</v>
      </c>
      <c r="F5208">
        <v>489</v>
      </c>
      <c r="G5208" t="s">
        <v>43</v>
      </c>
      <c r="H5208" t="s">
        <v>35</v>
      </c>
      <c r="I5208">
        <f>tbl_Fact[[#This Row],[Duration]] / 60</f>
        <v>2.21658329168955E-2</v>
      </c>
      <c r="J5208">
        <f>IF(OR(G5208="Run Time", G5208="CC (Changeover Cleaning)"), I5208, 0)</f>
        <v>2.21658329168955E-2</v>
      </c>
      <c r="K5208">
        <f>IF(G5208&lt;&gt;"PM (Maintenance)", I5208, 0)</f>
        <v>2.21658329168955E-2</v>
      </c>
      <c r="L5208" s="5">
        <f>MAX(tbl_Fact[[#This Row],[TotalBiscuitsMade]],tbl_Fact[[#This Row],[GoodMadeBiscuits]])</f>
        <v>274014</v>
      </c>
      <c r="M5208" s="5">
        <f>IF(tbl_Fact[[#This Row],[Operating_Hours]]&gt;0,tbl_Fact[[#This Row],[Operating_Hours]]*51840,0)</f>
        <v>1149.0767784118627</v>
      </c>
    </row>
    <row r="5209" spans="1:13" hidden="1" x14ac:dyDescent="0.2">
      <c r="A5209" t="s">
        <v>14</v>
      </c>
      <c r="B5209" s="1">
        <v>44405.874861111108</v>
      </c>
      <c r="C5209" s="1">
        <v>44405.876377314817</v>
      </c>
      <c r="D5209">
        <v>2.1810998916625999</v>
      </c>
      <c r="E5209">
        <v>0</v>
      </c>
      <c r="F5209">
        <v>490</v>
      </c>
      <c r="G5209" t="s">
        <v>44</v>
      </c>
      <c r="H5209" t="s">
        <v>35</v>
      </c>
      <c r="I5209">
        <f>tbl_Fact[[#This Row],[Duration]] / 60</f>
        <v>3.6351664861043333E-2</v>
      </c>
      <c r="J5209">
        <f>IF(OR(G5209="Run Time", G5209="CC (Changeover Cleaning)"), I5209, 0)</f>
        <v>0</v>
      </c>
      <c r="K5209">
        <f>IF(G5209&lt;&gt;"PM (Maintenance)", I5209, 0)</f>
        <v>3.6351664861043333E-2</v>
      </c>
      <c r="L5209" s="5">
        <f>MAX(tbl_Fact[[#This Row],[TotalBiscuitsMade]],tbl_Fact[[#This Row],[GoodMadeBiscuits]])</f>
        <v>490</v>
      </c>
      <c r="M5209" s="5">
        <f>IF(tbl_Fact[[#This Row],[Operating_Hours]]&gt;0,tbl_Fact[[#This Row],[Operating_Hours]]*51840,0)</f>
        <v>0</v>
      </c>
    </row>
    <row r="5210" spans="1:13" hidden="1" x14ac:dyDescent="0.2">
      <c r="A5210" t="s">
        <v>12</v>
      </c>
      <c r="B5210" s="1">
        <v>44405.875138888892</v>
      </c>
      <c r="C5210" s="1">
        <v>44405.876377314817</v>
      </c>
      <c r="D5210">
        <v>1.78621661663055</v>
      </c>
      <c r="E5210">
        <v>275585</v>
      </c>
      <c r="F5210">
        <v>479</v>
      </c>
      <c r="G5210" t="s">
        <v>44</v>
      </c>
      <c r="H5210" t="s">
        <v>35</v>
      </c>
      <c r="I5210">
        <f>tbl_Fact[[#This Row],[Duration]] / 60</f>
        <v>2.9770276943842499E-2</v>
      </c>
      <c r="J5210">
        <f>IF(OR(G5210="Run Time", G5210="CC (Changeover Cleaning)"), I5210, 0)</f>
        <v>0</v>
      </c>
      <c r="K5210">
        <f>IF(G5210&lt;&gt;"PM (Maintenance)", I5210, 0)</f>
        <v>2.9770276943842499E-2</v>
      </c>
      <c r="L5210" s="5">
        <f>MAX(tbl_Fact[[#This Row],[TotalBiscuitsMade]],tbl_Fact[[#This Row],[GoodMadeBiscuits]])</f>
        <v>275585</v>
      </c>
      <c r="M5210" s="5">
        <f>IF(tbl_Fact[[#This Row],[Operating_Hours]]&gt;0,tbl_Fact[[#This Row],[Operating_Hours]]*51840,0)</f>
        <v>0</v>
      </c>
    </row>
    <row r="5211" spans="1:13" hidden="1" x14ac:dyDescent="0.2">
      <c r="A5211" t="s">
        <v>14</v>
      </c>
      <c r="B5211" s="1">
        <v>44405.876377314817</v>
      </c>
      <c r="C5211" s="1">
        <v>44405.882881944446</v>
      </c>
      <c r="D5211">
        <v>9.3748998641967791</v>
      </c>
      <c r="E5211">
        <v>0</v>
      </c>
      <c r="F5211">
        <v>202</v>
      </c>
      <c r="G5211" t="s">
        <v>43</v>
      </c>
      <c r="H5211" t="s">
        <v>35</v>
      </c>
      <c r="I5211">
        <f>tbl_Fact[[#This Row],[Duration]] / 60</f>
        <v>0.15624833106994632</v>
      </c>
      <c r="J5211">
        <f>IF(OR(G5211="Run Time", G5211="CC (Changeover Cleaning)"), I5211, 0)</f>
        <v>0.15624833106994632</v>
      </c>
      <c r="K5211">
        <f>IF(G5211&lt;&gt;"PM (Maintenance)", I5211, 0)</f>
        <v>0.15624833106994632</v>
      </c>
      <c r="L5211" s="5">
        <f>MAX(tbl_Fact[[#This Row],[TotalBiscuitsMade]],tbl_Fact[[#This Row],[GoodMadeBiscuits]])</f>
        <v>202</v>
      </c>
      <c r="M5211" s="5">
        <f>IF(tbl_Fact[[#This Row],[Operating_Hours]]&gt;0,tbl_Fact[[#This Row],[Operating_Hours]]*51840,0)</f>
        <v>8099.9134826660174</v>
      </c>
    </row>
    <row r="5212" spans="1:13" hidden="1" x14ac:dyDescent="0.2">
      <c r="A5212" t="s">
        <v>12</v>
      </c>
      <c r="B5212" s="1">
        <v>44405.876377314817</v>
      </c>
      <c r="C5212" s="1">
        <v>44405.882962962962</v>
      </c>
      <c r="D5212">
        <v>9.4954996109008807</v>
      </c>
      <c r="E5212">
        <v>275853</v>
      </c>
      <c r="F5212">
        <v>426</v>
      </c>
      <c r="G5212" t="s">
        <v>43</v>
      </c>
      <c r="H5212" t="s">
        <v>35</v>
      </c>
      <c r="I5212">
        <f>tbl_Fact[[#This Row],[Duration]] / 60</f>
        <v>0.15825832684834801</v>
      </c>
      <c r="J5212">
        <f>IF(OR(G5212="Run Time", G5212="CC (Changeover Cleaning)"), I5212, 0)</f>
        <v>0.15825832684834801</v>
      </c>
      <c r="K5212">
        <f>IF(G5212&lt;&gt;"PM (Maintenance)", I5212, 0)</f>
        <v>0.15825832684834801</v>
      </c>
      <c r="L5212" s="5">
        <f>MAX(tbl_Fact[[#This Row],[TotalBiscuitsMade]],tbl_Fact[[#This Row],[GoodMadeBiscuits]])</f>
        <v>275853</v>
      </c>
      <c r="M5212" s="5">
        <f>IF(tbl_Fact[[#This Row],[Operating_Hours]]&gt;0,tbl_Fact[[#This Row],[Operating_Hours]]*51840,0)</f>
        <v>8204.1116638183612</v>
      </c>
    </row>
    <row r="5213" spans="1:13" hidden="1" x14ac:dyDescent="0.2">
      <c r="A5213" t="s">
        <v>10</v>
      </c>
      <c r="B5213" s="1">
        <v>44405.87672453704</v>
      </c>
      <c r="C5213" s="1">
        <v>44405.876979166664</v>
      </c>
      <c r="D5213">
        <v>0.36666667461395303</v>
      </c>
      <c r="E5213">
        <v>0</v>
      </c>
      <c r="F5213">
        <v>408</v>
      </c>
      <c r="G5213" t="s">
        <v>43</v>
      </c>
      <c r="H5213" t="s">
        <v>24</v>
      </c>
      <c r="I5213">
        <f>tbl_Fact[[#This Row],[Duration]] / 60</f>
        <v>6.1111112435658834E-3</v>
      </c>
      <c r="J5213">
        <f>IF(OR(G5213="Run Time", G5213="CC (Changeover Cleaning)"), I5213, 0)</f>
        <v>6.1111112435658834E-3</v>
      </c>
      <c r="K5213">
        <f>IF(G5213&lt;&gt;"PM (Maintenance)", I5213, 0)</f>
        <v>6.1111112435658834E-3</v>
      </c>
      <c r="L5213" s="5">
        <f>MAX(tbl_Fact[[#This Row],[TotalBiscuitsMade]],tbl_Fact[[#This Row],[GoodMadeBiscuits]])</f>
        <v>408</v>
      </c>
      <c r="M5213" s="5">
        <f>IF(tbl_Fact[[#This Row],[Operating_Hours]]&gt;0,tbl_Fact[[#This Row],[Operating_Hours]]*51840,0)</f>
        <v>316.80000686645542</v>
      </c>
    </row>
    <row r="5214" spans="1:13" hidden="1" x14ac:dyDescent="0.2">
      <c r="A5214" t="s">
        <v>10</v>
      </c>
      <c r="B5214" s="1">
        <v>44405.876979166664</v>
      </c>
      <c r="C5214" s="1">
        <v>44405.877002314817</v>
      </c>
      <c r="D5214">
        <v>3.33166681230068E-2</v>
      </c>
      <c r="E5214">
        <v>0</v>
      </c>
      <c r="F5214">
        <v>290</v>
      </c>
      <c r="G5214" t="s">
        <v>44</v>
      </c>
      <c r="H5214" t="s">
        <v>24</v>
      </c>
      <c r="I5214">
        <f>tbl_Fact[[#This Row],[Duration]] / 60</f>
        <v>5.5527780205011335E-4</v>
      </c>
      <c r="J5214">
        <f>IF(OR(G5214="Run Time", G5214="CC (Changeover Cleaning)"), I5214, 0)</f>
        <v>0</v>
      </c>
      <c r="K5214">
        <f>IF(G5214&lt;&gt;"PM (Maintenance)", I5214, 0)</f>
        <v>5.5527780205011335E-4</v>
      </c>
      <c r="L5214" s="5">
        <f>MAX(tbl_Fact[[#This Row],[TotalBiscuitsMade]],tbl_Fact[[#This Row],[GoodMadeBiscuits]])</f>
        <v>290</v>
      </c>
      <c r="M5214" s="5">
        <f>IF(tbl_Fact[[#This Row],[Operating_Hours]]&gt;0,tbl_Fact[[#This Row],[Operating_Hours]]*51840,0)</f>
        <v>0</v>
      </c>
    </row>
    <row r="5215" spans="1:13" hidden="1" x14ac:dyDescent="0.2">
      <c r="A5215" t="s">
        <v>10</v>
      </c>
      <c r="B5215" s="1">
        <v>44405.877002314817</v>
      </c>
      <c r="C5215" s="1">
        <v>44405.877418981479</v>
      </c>
      <c r="D5215">
        <v>0.60841667652130105</v>
      </c>
      <c r="E5215">
        <v>0</v>
      </c>
      <c r="F5215">
        <v>254</v>
      </c>
      <c r="G5215" t="s">
        <v>43</v>
      </c>
      <c r="H5215" t="s">
        <v>24</v>
      </c>
      <c r="I5215">
        <f>tbl_Fact[[#This Row],[Duration]] / 60</f>
        <v>1.0140277942021684E-2</v>
      </c>
      <c r="J5215">
        <f>IF(OR(G5215="Run Time", G5215="CC (Changeover Cleaning)"), I5215, 0)</f>
        <v>1.0140277942021684E-2</v>
      </c>
      <c r="K5215">
        <f>IF(G5215&lt;&gt;"PM (Maintenance)", I5215, 0)</f>
        <v>1.0140277942021684E-2</v>
      </c>
      <c r="L5215" s="5">
        <f>MAX(tbl_Fact[[#This Row],[TotalBiscuitsMade]],tbl_Fact[[#This Row],[GoodMadeBiscuits]])</f>
        <v>254</v>
      </c>
      <c r="M5215" s="5">
        <f>IF(tbl_Fact[[#This Row],[Operating_Hours]]&gt;0,tbl_Fact[[#This Row],[Operating_Hours]]*51840,0)</f>
        <v>525.67200851440407</v>
      </c>
    </row>
    <row r="5216" spans="1:13" hidden="1" x14ac:dyDescent="0.2">
      <c r="A5216" t="s">
        <v>10</v>
      </c>
      <c r="B5216" s="1">
        <v>44405.877418981479</v>
      </c>
      <c r="C5216" s="1">
        <v>44405.877442129633</v>
      </c>
      <c r="D5216">
        <v>2.4933332577347801E-2</v>
      </c>
      <c r="E5216">
        <v>0</v>
      </c>
      <c r="F5216">
        <v>40</v>
      </c>
      <c r="G5216" t="s">
        <v>44</v>
      </c>
      <c r="H5216" t="s">
        <v>24</v>
      </c>
      <c r="I5216">
        <f>tbl_Fact[[#This Row],[Duration]] / 60</f>
        <v>4.1555554295579666E-4</v>
      </c>
      <c r="J5216">
        <f>IF(OR(G5216="Run Time", G5216="CC (Changeover Cleaning)"), I5216, 0)</f>
        <v>0</v>
      </c>
      <c r="K5216">
        <f>IF(G5216&lt;&gt;"PM (Maintenance)", I5216, 0)</f>
        <v>4.1555554295579666E-4</v>
      </c>
      <c r="L5216" s="5">
        <f>MAX(tbl_Fact[[#This Row],[TotalBiscuitsMade]],tbl_Fact[[#This Row],[GoodMadeBiscuits]])</f>
        <v>40</v>
      </c>
      <c r="M5216" s="5">
        <f>IF(tbl_Fact[[#This Row],[Operating_Hours]]&gt;0,tbl_Fact[[#This Row],[Operating_Hours]]*51840,0)</f>
        <v>0</v>
      </c>
    </row>
    <row r="5217" spans="1:13" hidden="1" x14ac:dyDescent="0.2">
      <c r="A5217" t="s">
        <v>10</v>
      </c>
      <c r="B5217" s="1">
        <v>44405.877442129633</v>
      </c>
      <c r="C5217" s="1">
        <v>44405.877685185187</v>
      </c>
      <c r="D5217">
        <v>0.35836666822433499</v>
      </c>
      <c r="E5217">
        <v>0</v>
      </c>
      <c r="F5217">
        <v>370</v>
      </c>
      <c r="G5217" t="s">
        <v>43</v>
      </c>
      <c r="H5217" t="s">
        <v>24</v>
      </c>
      <c r="I5217">
        <f>tbl_Fact[[#This Row],[Duration]] / 60</f>
        <v>5.9727778037389169E-3</v>
      </c>
      <c r="J5217">
        <f>IF(OR(G5217="Run Time", G5217="CC (Changeover Cleaning)"), I5217, 0)</f>
        <v>5.9727778037389169E-3</v>
      </c>
      <c r="K5217">
        <f>IF(G5217&lt;&gt;"PM (Maintenance)", I5217, 0)</f>
        <v>5.9727778037389169E-3</v>
      </c>
      <c r="L5217" s="5">
        <f>MAX(tbl_Fact[[#This Row],[TotalBiscuitsMade]],tbl_Fact[[#This Row],[GoodMadeBiscuits]])</f>
        <v>370</v>
      </c>
      <c r="M5217" s="5">
        <f>IF(tbl_Fact[[#This Row],[Operating_Hours]]&gt;0,tbl_Fact[[#This Row],[Operating_Hours]]*51840,0)</f>
        <v>309.62880134582542</v>
      </c>
    </row>
    <row r="5218" spans="1:13" hidden="1" x14ac:dyDescent="0.2">
      <c r="A5218" t="s">
        <v>10</v>
      </c>
      <c r="B5218" s="1">
        <v>44405.877685185187</v>
      </c>
      <c r="C5218" s="1">
        <v>44405.909004629626</v>
      </c>
      <c r="D5218">
        <v>45.092498779296903</v>
      </c>
      <c r="E5218">
        <v>0</v>
      </c>
      <c r="F5218">
        <v>466</v>
      </c>
      <c r="G5218" t="s">
        <v>44</v>
      </c>
      <c r="H5218" t="s">
        <v>24</v>
      </c>
      <c r="I5218">
        <f>tbl_Fact[[#This Row],[Duration]] / 60</f>
        <v>0.75154164632161502</v>
      </c>
      <c r="J5218">
        <f>IF(OR(G5218="Run Time", G5218="CC (Changeover Cleaning)"), I5218, 0)</f>
        <v>0</v>
      </c>
      <c r="K5218">
        <f>IF(G5218&lt;&gt;"PM (Maintenance)", I5218, 0)</f>
        <v>0.75154164632161502</v>
      </c>
      <c r="L5218" s="5">
        <f>MAX(tbl_Fact[[#This Row],[TotalBiscuitsMade]],tbl_Fact[[#This Row],[GoodMadeBiscuits]])</f>
        <v>466</v>
      </c>
      <c r="M5218" s="5">
        <f>IF(tbl_Fact[[#This Row],[Operating_Hours]]&gt;0,tbl_Fact[[#This Row],[Operating_Hours]]*51840,0)</f>
        <v>0</v>
      </c>
    </row>
    <row r="5219" spans="1:13" hidden="1" x14ac:dyDescent="0.2">
      <c r="A5219" t="s">
        <v>13</v>
      </c>
      <c r="B5219" s="1">
        <v>44405.879537037035</v>
      </c>
      <c r="C5219" s="1">
        <v>44405.880416666667</v>
      </c>
      <c r="D5219">
        <v>1.27183330059052</v>
      </c>
      <c r="E5219">
        <v>0</v>
      </c>
      <c r="F5219">
        <v>152</v>
      </c>
      <c r="G5219" t="s">
        <v>43</v>
      </c>
      <c r="H5219" t="s">
        <v>35</v>
      </c>
      <c r="I5219">
        <f>tbl_Fact[[#This Row],[Duration]] / 60</f>
        <v>2.1197221676508667E-2</v>
      </c>
      <c r="J5219">
        <f>IF(OR(G5219="Run Time", G5219="CC (Changeover Cleaning)"), I5219, 0)</f>
        <v>2.1197221676508667E-2</v>
      </c>
      <c r="K5219">
        <f>IF(G5219&lt;&gt;"PM (Maintenance)", I5219, 0)</f>
        <v>2.1197221676508667E-2</v>
      </c>
      <c r="L5219" s="5">
        <f>MAX(tbl_Fact[[#This Row],[TotalBiscuitsMade]],tbl_Fact[[#This Row],[GoodMadeBiscuits]])</f>
        <v>152</v>
      </c>
      <c r="M5219" s="5">
        <f>IF(tbl_Fact[[#This Row],[Operating_Hours]]&gt;0,tbl_Fact[[#This Row],[Operating_Hours]]*51840,0)</f>
        <v>1098.8639717102094</v>
      </c>
    </row>
    <row r="5220" spans="1:13" hidden="1" x14ac:dyDescent="0.2">
      <c r="A5220" t="s">
        <v>13</v>
      </c>
      <c r="B5220" s="1">
        <v>44405.880416666667</v>
      </c>
      <c r="C5220" s="1">
        <v>44405.881099537037</v>
      </c>
      <c r="D5220">
        <v>0.98016661405563399</v>
      </c>
      <c r="E5220">
        <v>0</v>
      </c>
      <c r="F5220">
        <v>352</v>
      </c>
      <c r="G5220" t="s">
        <v>44</v>
      </c>
      <c r="H5220" t="s">
        <v>35</v>
      </c>
      <c r="I5220">
        <f>tbl_Fact[[#This Row],[Duration]] / 60</f>
        <v>1.6336110234260567E-2</v>
      </c>
      <c r="J5220">
        <f>IF(OR(G5220="Run Time", G5220="CC (Changeover Cleaning)"), I5220, 0)</f>
        <v>0</v>
      </c>
      <c r="K5220">
        <f>IF(G5220&lt;&gt;"PM (Maintenance)", I5220, 0)</f>
        <v>1.6336110234260567E-2</v>
      </c>
      <c r="L5220" s="5">
        <f>MAX(tbl_Fact[[#This Row],[TotalBiscuitsMade]],tbl_Fact[[#This Row],[GoodMadeBiscuits]])</f>
        <v>352</v>
      </c>
      <c r="M5220" s="5">
        <f>IF(tbl_Fact[[#This Row],[Operating_Hours]]&gt;0,tbl_Fact[[#This Row],[Operating_Hours]]*51840,0)</f>
        <v>0</v>
      </c>
    </row>
    <row r="5221" spans="1:13" hidden="1" x14ac:dyDescent="0.2">
      <c r="A5221" t="s">
        <v>13</v>
      </c>
      <c r="B5221" s="1">
        <v>44405.881099537037</v>
      </c>
      <c r="C5221" s="1">
        <v>44405.881122685183</v>
      </c>
      <c r="D5221">
        <v>3.48999984562397E-2</v>
      </c>
      <c r="E5221">
        <v>0</v>
      </c>
      <c r="F5221">
        <v>341</v>
      </c>
      <c r="G5221" t="s">
        <v>43</v>
      </c>
      <c r="H5221" t="s">
        <v>35</v>
      </c>
      <c r="I5221">
        <f>tbl_Fact[[#This Row],[Duration]] / 60</f>
        <v>5.8166664093732838E-4</v>
      </c>
      <c r="J5221">
        <f>IF(OR(G5221="Run Time", G5221="CC (Changeover Cleaning)"), I5221, 0)</f>
        <v>5.8166664093732838E-4</v>
      </c>
      <c r="K5221">
        <f>IF(G5221&lt;&gt;"PM (Maintenance)", I5221, 0)</f>
        <v>5.8166664093732838E-4</v>
      </c>
      <c r="L5221" s="5">
        <f>MAX(tbl_Fact[[#This Row],[TotalBiscuitsMade]],tbl_Fact[[#This Row],[GoodMadeBiscuits]])</f>
        <v>341</v>
      </c>
      <c r="M5221" s="5">
        <f>IF(tbl_Fact[[#This Row],[Operating_Hours]]&gt;0,tbl_Fact[[#This Row],[Operating_Hours]]*51840,0)</f>
        <v>30.153598666191105</v>
      </c>
    </row>
    <row r="5222" spans="1:13" hidden="1" x14ac:dyDescent="0.2">
      <c r="A5222" t="s">
        <v>13</v>
      </c>
      <c r="B5222" s="1">
        <v>44405.881122685183</v>
      </c>
      <c r="C5222" s="1">
        <v>44405.881562499999</v>
      </c>
      <c r="D5222">
        <v>0.63033330440521196</v>
      </c>
      <c r="E5222">
        <v>0</v>
      </c>
      <c r="F5222">
        <v>210</v>
      </c>
      <c r="G5222" t="s">
        <v>44</v>
      </c>
      <c r="H5222" t="s">
        <v>35</v>
      </c>
      <c r="I5222">
        <f>tbl_Fact[[#This Row],[Duration]] / 60</f>
        <v>1.0505555073420198E-2</v>
      </c>
      <c r="J5222">
        <f>IF(OR(G5222="Run Time", G5222="CC (Changeover Cleaning)"), I5222, 0)</f>
        <v>0</v>
      </c>
      <c r="K5222">
        <f>IF(G5222&lt;&gt;"PM (Maintenance)", I5222, 0)</f>
        <v>1.0505555073420198E-2</v>
      </c>
      <c r="L5222" s="5">
        <f>MAX(tbl_Fact[[#This Row],[TotalBiscuitsMade]],tbl_Fact[[#This Row],[GoodMadeBiscuits]])</f>
        <v>210</v>
      </c>
      <c r="M5222" s="5">
        <f>IF(tbl_Fact[[#This Row],[Operating_Hours]]&gt;0,tbl_Fact[[#This Row],[Operating_Hours]]*51840,0)</f>
        <v>0</v>
      </c>
    </row>
    <row r="5223" spans="1:13" hidden="1" x14ac:dyDescent="0.2">
      <c r="A5223" t="s">
        <v>13</v>
      </c>
      <c r="B5223" s="1">
        <v>44405.881562499999</v>
      </c>
      <c r="C5223" s="1">
        <v>44405.881597222222</v>
      </c>
      <c r="D5223">
        <v>4.65999990701675E-2</v>
      </c>
      <c r="E5223">
        <v>0</v>
      </c>
      <c r="F5223">
        <v>228</v>
      </c>
      <c r="G5223" t="s">
        <v>43</v>
      </c>
      <c r="H5223" t="s">
        <v>35</v>
      </c>
      <c r="I5223">
        <f>tbl_Fact[[#This Row],[Duration]] / 60</f>
        <v>7.7666665116945838E-4</v>
      </c>
      <c r="J5223">
        <f>IF(OR(G5223="Run Time", G5223="CC (Changeover Cleaning)"), I5223, 0)</f>
        <v>7.7666665116945838E-4</v>
      </c>
      <c r="K5223">
        <f>IF(G5223&lt;&gt;"PM (Maintenance)", I5223, 0)</f>
        <v>7.7666665116945838E-4</v>
      </c>
      <c r="L5223" s="5">
        <f>MAX(tbl_Fact[[#This Row],[TotalBiscuitsMade]],tbl_Fact[[#This Row],[GoodMadeBiscuits]])</f>
        <v>228</v>
      </c>
      <c r="M5223" s="5">
        <f>IF(tbl_Fact[[#This Row],[Operating_Hours]]&gt;0,tbl_Fact[[#This Row],[Operating_Hours]]*51840,0)</f>
        <v>40.26239919662472</v>
      </c>
    </row>
    <row r="5224" spans="1:13" hidden="1" x14ac:dyDescent="0.2">
      <c r="A5224" t="s">
        <v>13</v>
      </c>
      <c r="B5224" s="1">
        <v>44405.881597222222</v>
      </c>
      <c r="C5224" s="1">
        <v>44405.881747685184</v>
      </c>
      <c r="D5224">
        <v>0.221666604280472</v>
      </c>
      <c r="E5224">
        <v>0</v>
      </c>
      <c r="F5224">
        <v>264</v>
      </c>
      <c r="G5224" t="s">
        <v>44</v>
      </c>
      <c r="H5224" t="s">
        <v>35</v>
      </c>
      <c r="I5224">
        <f>tbl_Fact[[#This Row],[Duration]] / 60</f>
        <v>3.6944434046745334E-3</v>
      </c>
      <c r="J5224">
        <f>IF(OR(G5224="Run Time", G5224="CC (Changeover Cleaning)"), I5224, 0)</f>
        <v>0</v>
      </c>
      <c r="K5224">
        <f>IF(G5224&lt;&gt;"PM (Maintenance)", I5224, 0)</f>
        <v>3.6944434046745334E-3</v>
      </c>
      <c r="L5224" s="5">
        <f>MAX(tbl_Fact[[#This Row],[TotalBiscuitsMade]],tbl_Fact[[#This Row],[GoodMadeBiscuits]])</f>
        <v>264</v>
      </c>
      <c r="M5224" s="5">
        <f>IF(tbl_Fact[[#This Row],[Operating_Hours]]&gt;0,tbl_Fact[[#This Row],[Operating_Hours]]*51840,0)</f>
        <v>0</v>
      </c>
    </row>
    <row r="5225" spans="1:13" hidden="1" x14ac:dyDescent="0.2">
      <c r="A5225" t="s">
        <v>13</v>
      </c>
      <c r="B5225" s="1">
        <v>44405.881747685184</v>
      </c>
      <c r="C5225" s="1">
        <v>44405.882523148146</v>
      </c>
      <c r="D5225">
        <v>1.12000000476837</v>
      </c>
      <c r="E5225">
        <v>0</v>
      </c>
      <c r="F5225">
        <v>271</v>
      </c>
      <c r="G5225" t="s">
        <v>43</v>
      </c>
      <c r="H5225" t="s">
        <v>35</v>
      </c>
      <c r="I5225">
        <f>tbl_Fact[[#This Row],[Duration]] / 60</f>
        <v>1.8666666746139499E-2</v>
      </c>
      <c r="J5225">
        <f>IF(OR(G5225="Run Time", G5225="CC (Changeover Cleaning)"), I5225, 0)</f>
        <v>1.8666666746139499E-2</v>
      </c>
      <c r="K5225">
        <f>IF(G5225&lt;&gt;"PM (Maintenance)", I5225, 0)</f>
        <v>1.8666666746139499E-2</v>
      </c>
      <c r="L5225" s="5">
        <f>MAX(tbl_Fact[[#This Row],[TotalBiscuitsMade]],tbl_Fact[[#This Row],[GoodMadeBiscuits]])</f>
        <v>271</v>
      </c>
      <c r="M5225" s="5">
        <f>IF(tbl_Fact[[#This Row],[Operating_Hours]]&gt;0,tbl_Fact[[#This Row],[Operating_Hours]]*51840,0)</f>
        <v>967.68000411987168</v>
      </c>
    </row>
    <row r="5226" spans="1:13" hidden="1" x14ac:dyDescent="0.2">
      <c r="A5226" t="s">
        <v>13</v>
      </c>
      <c r="B5226" s="1">
        <v>44405.882523148146</v>
      </c>
      <c r="C5226" s="1">
        <v>44406.25271990741</v>
      </c>
      <c r="D5226">
        <v>533.08489990234398</v>
      </c>
      <c r="E5226">
        <v>0</v>
      </c>
      <c r="F5226">
        <v>131</v>
      </c>
      <c r="G5226" t="s">
        <v>44</v>
      </c>
      <c r="H5226" t="s">
        <v>35</v>
      </c>
      <c r="I5226">
        <f>tbl_Fact[[#This Row],[Duration]] / 60</f>
        <v>8.8847483317057332</v>
      </c>
      <c r="J5226">
        <f>IF(OR(G5226="Run Time", G5226="CC (Changeover Cleaning)"), I5226, 0)</f>
        <v>0</v>
      </c>
      <c r="K5226">
        <f>IF(G5226&lt;&gt;"PM (Maintenance)", I5226, 0)</f>
        <v>8.8847483317057332</v>
      </c>
      <c r="L5226" s="5">
        <f>MAX(tbl_Fact[[#This Row],[TotalBiscuitsMade]],tbl_Fact[[#This Row],[GoodMadeBiscuits]])</f>
        <v>131</v>
      </c>
      <c r="M5226" s="5">
        <f>IF(tbl_Fact[[#This Row],[Operating_Hours]]&gt;0,tbl_Fact[[#This Row],[Operating_Hours]]*51840,0)</f>
        <v>0</v>
      </c>
    </row>
    <row r="5227" spans="1:13" hidden="1" x14ac:dyDescent="0.2">
      <c r="A5227" t="s">
        <v>14</v>
      </c>
      <c r="B5227" s="1">
        <v>44405.882881944446</v>
      </c>
      <c r="C5227" s="1">
        <v>44405.883263888885</v>
      </c>
      <c r="D5227">
        <v>0.53993332386016801</v>
      </c>
      <c r="E5227">
        <v>0</v>
      </c>
      <c r="F5227">
        <v>45</v>
      </c>
      <c r="G5227" t="s">
        <v>44</v>
      </c>
      <c r="H5227" t="s">
        <v>35</v>
      </c>
      <c r="I5227">
        <f>tbl_Fact[[#This Row],[Duration]] / 60</f>
        <v>8.9988887310028E-3</v>
      </c>
      <c r="J5227">
        <f>IF(OR(G5227="Run Time", G5227="CC (Changeover Cleaning)"), I5227, 0)</f>
        <v>0</v>
      </c>
      <c r="K5227">
        <f>IF(G5227&lt;&gt;"PM (Maintenance)", I5227, 0)</f>
        <v>8.9988887310028E-3</v>
      </c>
      <c r="L5227" s="5">
        <f>MAX(tbl_Fact[[#This Row],[TotalBiscuitsMade]],tbl_Fact[[#This Row],[GoodMadeBiscuits]])</f>
        <v>45</v>
      </c>
      <c r="M5227" s="5">
        <f>IF(tbl_Fact[[#This Row],[Operating_Hours]]&gt;0,tbl_Fact[[#This Row],[Operating_Hours]]*51840,0)</f>
        <v>0</v>
      </c>
    </row>
    <row r="5228" spans="1:13" hidden="1" x14ac:dyDescent="0.2">
      <c r="A5228" t="s">
        <v>12</v>
      </c>
      <c r="B5228" s="1">
        <v>44405.882962962962</v>
      </c>
      <c r="C5228" s="1">
        <v>44405.883263888885</v>
      </c>
      <c r="D5228">
        <v>0.41933330893516502</v>
      </c>
      <c r="E5228">
        <v>276274</v>
      </c>
      <c r="F5228">
        <v>375</v>
      </c>
      <c r="G5228" t="s">
        <v>44</v>
      </c>
      <c r="H5228" t="s">
        <v>35</v>
      </c>
      <c r="I5228">
        <f>tbl_Fact[[#This Row],[Duration]] / 60</f>
        <v>6.9888884822527503E-3</v>
      </c>
      <c r="J5228">
        <f>IF(OR(G5228="Run Time", G5228="CC (Changeover Cleaning)"), I5228, 0)</f>
        <v>0</v>
      </c>
      <c r="K5228">
        <f>IF(G5228&lt;&gt;"PM (Maintenance)", I5228, 0)</f>
        <v>6.9888884822527503E-3</v>
      </c>
      <c r="L5228" s="5">
        <f>MAX(tbl_Fact[[#This Row],[TotalBiscuitsMade]],tbl_Fact[[#This Row],[GoodMadeBiscuits]])</f>
        <v>276274</v>
      </c>
      <c r="M5228" s="5">
        <f>IF(tbl_Fact[[#This Row],[Operating_Hours]]&gt;0,tbl_Fact[[#This Row],[Operating_Hours]]*51840,0)</f>
        <v>0</v>
      </c>
    </row>
    <row r="5229" spans="1:13" hidden="1" x14ac:dyDescent="0.2">
      <c r="A5229" t="s">
        <v>14</v>
      </c>
      <c r="B5229" s="1">
        <v>44405.883263888885</v>
      </c>
      <c r="C5229" s="1">
        <v>44405.883530092593</v>
      </c>
      <c r="D5229">
        <v>0.384999990463257</v>
      </c>
      <c r="E5229">
        <v>0</v>
      </c>
      <c r="F5229">
        <v>136</v>
      </c>
      <c r="G5229" t="s">
        <v>43</v>
      </c>
      <c r="H5229" t="s">
        <v>35</v>
      </c>
      <c r="I5229">
        <f>tbl_Fact[[#This Row],[Duration]] / 60</f>
        <v>6.41666650772095E-3</v>
      </c>
      <c r="J5229">
        <f>IF(OR(G5229="Run Time", G5229="CC (Changeover Cleaning)"), I5229, 0)</f>
        <v>6.41666650772095E-3</v>
      </c>
      <c r="K5229">
        <f>IF(G5229&lt;&gt;"PM (Maintenance)", I5229, 0)</f>
        <v>6.41666650772095E-3</v>
      </c>
      <c r="L5229" s="5">
        <f>MAX(tbl_Fact[[#This Row],[TotalBiscuitsMade]],tbl_Fact[[#This Row],[GoodMadeBiscuits]])</f>
        <v>136</v>
      </c>
      <c r="M5229" s="5">
        <f>IF(tbl_Fact[[#This Row],[Operating_Hours]]&gt;0,tbl_Fact[[#This Row],[Operating_Hours]]*51840,0)</f>
        <v>332.63999176025408</v>
      </c>
    </row>
    <row r="5230" spans="1:13" hidden="1" x14ac:dyDescent="0.2">
      <c r="A5230" t="s">
        <v>12</v>
      </c>
      <c r="B5230" s="1">
        <v>44405.883263888885</v>
      </c>
      <c r="C5230" s="1">
        <v>44405.883611111109</v>
      </c>
      <c r="D5230">
        <v>0.50061661005020097</v>
      </c>
      <c r="E5230">
        <v>276154</v>
      </c>
      <c r="F5230">
        <v>378</v>
      </c>
      <c r="G5230" t="s">
        <v>43</v>
      </c>
      <c r="H5230" t="s">
        <v>35</v>
      </c>
      <c r="I5230">
        <f>tbl_Fact[[#This Row],[Duration]] / 60</f>
        <v>8.3436101675033493E-3</v>
      </c>
      <c r="J5230">
        <f>IF(OR(G5230="Run Time", G5230="CC (Changeover Cleaning)"), I5230, 0)</f>
        <v>8.3436101675033493E-3</v>
      </c>
      <c r="K5230">
        <f>IF(G5230&lt;&gt;"PM (Maintenance)", I5230, 0)</f>
        <v>8.3436101675033493E-3</v>
      </c>
      <c r="L5230" s="5">
        <f>MAX(tbl_Fact[[#This Row],[TotalBiscuitsMade]],tbl_Fact[[#This Row],[GoodMadeBiscuits]])</f>
        <v>276154</v>
      </c>
      <c r="M5230" s="5">
        <f>IF(tbl_Fact[[#This Row],[Operating_Hours]]&gt;0,tbl_Fact[[#This Row],[Operating_Hours]]*51840,0)</f>
        <v>432.53275108337363</v>
      </c>
    </row>
    <row r="5231" spans="1:13" hidden="1" x14ac:dyDescent="0.2">
      <c r="A5231" t="s">
        <v>14</v>
      </c>
      <c r="B5231" s="1">
        <v>44405.883530092593</v>
      </c>
      <c r="C5231" s="1">
        <v>44405.88548611111</v>
      </c>
      <c r="D5231">
        <v>2.8158333301544198</v>
      </c>
      <c r="E5231">
        <v>0</v>
      </c>
      <c r="F5231">
        <v>22</v>
      </c>
      <c r="G5231" t="s">
        <v>44</v>
      </c>
      <c r="H5231" t="s">
        <v>35</v>
      </c>
      <c r="I5231">
        <f>tbl_Fact[[#This Row],[Duration]] / 60</f>
        <v>4.6930555502573662E-2</v>
      </c>
      <c r="J5231">
        <f>IF(OR(G5231="Run Time", G5231="CC (Changeover Cleaning)"), I5231, 0)</f>
        <v>0</v>
      </c>
      <c r="K5231">
        <f>IF(G5231&lt;&gt;"PM (Maintenance)", I5231, 0)</f>
        <v>4.6930555502573662E-2</v>
      </c>
      <c r="L5231" s="5">
        <f>MAX(tbl_Fact[[#This Row],[TotalBiscuitsMade]],tbl_Fact[[#This Row],[GoodMadeBiscuits]])</f>
        <v>22</v>
      </c>
      <c r="M5231" s="5">
        <f>IF(tbl_Fact[[#This Row],[Operating_Hours]]&gt;0,tbl_Fact[[#This Row],[Operating_Hours]]*51840,0)</f>
        <v>0</v>
      </c>
    </row>
    <row r="5232" spans="1:13" hidden="1" x14ac:dyDescent="0.2">
      <c r="A5232" t="s">
        <v>12</v>
      </c>
      <c r="B5232" s="1">
        <v>44405.883611111109</v>
      </c>
      <c r="C5232" s="1">
        <v>44405.88548611111</v>
      </c>
      <c r="D5232">
        <v>2.70021653175354</v>
      </c>
      <c r="E5232">
        <v>278342</v>
      </c>
      <c r="F5232">
        <v>345</v>
      </c>
      <c r="G5232" t="s">
        <v>44</v>
      </c>
      <c r="H5232" t="s">
        <v>35</v>
      </c>
      <c r="I5232">
        <f>tbl_Fact[[#This Row],[Duration]] / 60</f>
        <v>4.5003608862559004E-2</v>
      </c>
      <c r="J5232">
        <f>IF(OR(G5232="Run Time", G5232="CC (Changeover Cleaning)"), I5232, 0)</f>
        <v>0</v>
      </c>
      <c r="K5232">
        <f>IF(G5232&lt;&gt;"PM (Maintenance)", I5232, 0)</f>
        <v>4.5003608862559004E-2</v>
      </c>
      <c r="L5232" s="5">
        <f>MAX(tbl_Fact[[#This Row],[TotalBiscuitsMade]],tbl_Fact[[#This Row],[GoodMadeBiscuits]])</f>
        <v>278342</v>
      </c>
      <c r="M5232" s="5">
        <f>IF(tbl_Fact[[#This Row],[Operating_Hours]]&gt;0,tbl_Fact[[#This Row],[Operating_Hours]]*51840,0)</f>
        <v>0</v>
      </c>
    </row>
    <row r="5233" spans="1:13" hidden="1" x14ac:dyDescent="0.2">
      <c r="A5233" t="s">
        <v>14</v>
      </c>
      <c r="B5233" s="1">
        <v>44405.88548611111</v>
      </c>
      <c r="C5233" s="1">
        <v>44405.885914351849</v>
      </c>
      <c r="D5233">
        <v>0.62906658649444602</v>
      </c>
      <c r="E5233">
        <v>0</v>
      </c>
      <c r="F5233">
        <v>232</v>
      </c>
      <c r="G5233" t="s">
        <v>43</v>
      </c>
      <c r="H5233" t="s">
        <v>35</v>
      </c>
      <c r="I5233">
        <f>tbl_Fact[[#This Row],[Duration]] / 60</f>
        <v>1.0484443108240767E-2</v>
      </c>
      <c r="J5233">
        <f>IF(OR(G5233="Run Time", G5233="CC (Changeover Cleaning)"), I5233, 0)</f>
        <v>1.0484443108240767E-2</v>
      </c>
      <c r="K5233">
        <f>IF(G5233&lt;&gt;"PM (Maintenance)", I5233, 0)</f>
        <v>1.0484443108240767E-2</v>
      </c>
      <c r="L5233" s="5">
        <f>MAX(tbl_Fact[[#This Row],[TotalBiscuitsMade]],tbl_Fact[[#This Row],[GoodMadeBiscuits]])</f>
        <v>232</v>
      </c>
      <c r="M5233" s="5">
        <f>IF(tbl_Fact[[#This Row],[Operating_Hours]]&gt;0,tbl_Fact[[#This Row],[Operating_Hours]]*51840,0)</f>
        <v>543.51353073120129</v>
      </c>
    </row>
    <row r="5234" spans="1:13" hidden="1" x14ac:dyDescent="0.2">
      <c r="A5234" t="s">
        <v>12</v>
      </c>
      <c r="B5234" s="1">
        <v>44405.88548611111</v>
      </c>
      <c r="C5234" s="1">
        <v>44405.886006944442</v>
      </c>
      <c r="D5234">
        <v>0.74989998340606701</v>
      </c>
      <c r="E5234">
        <v>278402</v>
      </c>
      <c r="F5234">
        <v>341</v>
      </c>
      <c r="G5234" t="s">
        <v>43</v>
      </c>
      <c r="H5234" t="s">
        <v>35</v>
      </c>
      <c r="I5234">
        <f>tbl_Fact[[#This Row],[Duration]] / 60</f>
        <v>1.2498333056767784E-2</v>
      </c>
      <c r="J5234">
        <f>IF(OR(G5234="Run Time", G5234="CC (Changeover Cleaning)"), I5234, 0)</f>
        <v>1.2498333056767784E-2</v>
      </c>
      <c r="K5234">
        <f>IF(G5234&lt;&gt;"PM (Maintenance)", I5234, 0)</f>
        <v>1.2498333056767784E-2</v>
      </c>
      <c r="L5234" s="5">
        <f>MAX(tbl_Fact[[#This Row],[TotalBiscuitsMade]],tbl_Fact[[#This Row],[GoodMadeBiscuits]])</f>
        <v>278402</v>
      </c>
      <c r="M5234" s="5">
        <f>IF(tbl_Fact[[#This Row],[Operating_Hours]]&gt;0,tbl_Fact[[#This Row],[Operating_Hours]]*51840,0)</f>
        <v>647.91358566284191</v>
      </c>
    </row>
    <row r="5235" spans="1:13" hidden="1" x14ac:dyDescent="0.2">
      <c r="A5235" t="s">
        <v>14</v>
      </c>
      <c r="B5235" s="1">
        <v>44405.885914351849</v>
      </c>
      <c r="C5235" s="1">
        <v>44405.889525462961</v>
      </c>
      <c r="D5235">
        <v>5.1858334541320801</v>
      </c>
      <c r="E5235">
        <v>0</v>
      </c>
      <c r="F5235">
        <v>213</v>
      </c>
      <c r="G5235" t="s">
        <v>44</v>
      </c>
      <c r="H5235" t="s">
        <v>35</v>
      </c>
      <c r="I5235">
        <f>tbl_Fact[[#This Row],[Duration]] / 60</f>
        <v>8.6430557568867999E-2</v>
      </c>
      <c r="J5235">
        <f>IF(OR(G5235="Run Time", G5235="CC (Changeover Cleaning)"), I5235, 0)</f>
        <v>0</v>
      </c>
      <c r="K5235">
        <f>IF(G5235&lt;&gt;"PM (Maintenance)", I5235, 0)</f>
        <v>8.6430557568867999E-2</v>
      </c>
      <c r="L5235" s="5">
        <f>MAX(tbl_Fact[[#This Row],[TotalBiscuitsMade]],tbl_Fact[[#This Row],[GoodMadeBiscuits]])</f>
        <v>213</v>
      </c>
      <c r="M5235" s="5">
        <f>IF(tbl_Fact[[#This Row],[Operating_Hours]]&gt;0,tbl_Fact[[#This Row],[Operating_Hours]]*51840,0)</f>
        <v>0</v>
      </c>
    </row>
    <row r="5236" spans="1:13" hidden="1" x14ac:dyDescent="0.2">
      <c r="A5236" t="s">
        <v>12</v>
      </c>
      <c r="B5236" s="1">
        <v>44405.886006944442</v>
      </c>
      <c r="C5236" s="1">
        <v>44405.889525462961</v>
      </c>
      <c r="D5236">
        <v>5.0650000572204599</v>
      </c>
      <c r="E5236">
        <v>282598</v>
      </c>
      <c r="F5236">
        <v>273</v>
      </c>
      <c r="G5236" t="s">
        <v>44</v>
      </c>
      <c r="H5236" t="s">
        <v>35</v>
      </c>
      <c r="I5236">
        <f>tbl_Fact[[#This Row],[Duration]] / 60</f>
        <v>8.4416667620341002E-2</v>
      </c>
      <c r="J5236">
        <f>IF(OR(G5236="Run Time", G5236="CC (Changeover Cleaning)"), I5236, 0)</f>
        <v>0</v>
      </c>
      <c r="K5236">
        <f>IF(G5236&lt;&gt;"PM (Maintenance)", I5236, 0)</f>
        <v>8.4416667620341002E-2</v>
      </c>
      <c r="L5236" s="5">
        <f>MAX(tbl_Fact[[#This Row],[TotalBiscuitsMade]],tbl_Fact[[#This Row],[GoodMadeBiscuits]])</f>
        <v>282598</v>
      </c>
      <c r="M5236" s="5">
        <f>IF(tbl_Fact[[#This Row],[Operating_Hours]]&gt;0,tbl_Fact[[#This Row],[Operating_Hours]]*51840,0)</f>
        <v>0</v>
      </c>
    </row>
    <row r="5237" spans="1:13" hidden="1" x14ac:dyDescent="0.2">
      <c r="A5237" t="s">
        <v>14</v>
      </c>
      <c r="B5237" s="1">
        <v>44405.889525462961</v>
      </c>
      <c r="C5237" s="1">
        <v>44405.889791666668</v>
      </c>
      <c r="D5237">
        <v>0.39043331146240201</v>
      </c>
      <c r="E5237">
        <v>0</v>
      </c>
      <c r="F5237">
        <v>223</v>
      </c>
      <c r="G5237" t="s">
        <v>43</v>
      </c>
      <c r="H5237" t="s">
        <v>35</v>
      </c>
      <c r="I5237">
        <f>tbl_Fact[[#This Row],[Duration]] / 60</f>
        <v>6.5072218577067005E-3</v>
      </c>
      <c r="J5237">
        <f>IF(OR(G5237="Run Time", G5237="CC (Changeover Cleaning)"), I5237, 0)</f>
        <v>6.5072218577067005E-3</v>
      </c>
      <c r="K5237">
        <f>IF(G5237&lt;&gt;"PM (Maintenance)", I5237, 0)</f>
        <v>6.5072218577067005E-3</v>
      </c>
      <c r="L5237" s="5">
        <f>MAX(tbl_Fact[[#This Row],[TotalBiscuitsMade]],tbl_Fact[[#This Row],[GoodMadeBiscuits]])</f>
        <v>223</v>
      </c>
      <c r="M5237" s="5">
        <f>IF(tbl_Fact[[#This Row],[Operating_Hours]]&gt;0,tbl_Fact[[#This Row],[Operating_Hours]]*51840,0)</f>
        <v>337.33438110351534</v>
      </c>
    </row>
    <row r="5238" spans="1:13" hidden="1" x14ac:dyDescent="0.2">
      <c r="A5238" t="s">
        <v>12</v>
      </c>
      <c r="B5238" s="1">
        <v>44405.889525462961</v>
      </c>
      <c r="C5238" s="1">
        <v>44405.889872685184</v>
      </c>
      <c r="D5238">
        <v>0.50943332910537698</v>
      </c>
      <c r="E5238">
        <v>282555</v>
      </c>
      <c r="F5238">
        <v>265</v>
      </c>
      <c r="G5238" t="s">
        <v>43</v>
      </c>
      <c r="H5238" t="s">
        <v>35</v>
      </c>
      <c r="I5238">
        <f>tbl_Fact[[#This Row],[Duration]] / 60</f>
        <v>8.4905554850896164E-3</v>
      </c>
      <c r="J5238">
        <f>IF(OR(G5238="Run Time", G5238="CC (Changeover Cleaning)"), I5238, 0)</f>
        <v>8.4905554850896164E-3</v>
      </c>
      <c r="K5238">
        <f>IF(G5238&lt;&gt;"PM (Maintenance)", I5238, 0)</f>
        <v>8.4905554850896164E-3</v>
      </c>
      <c r="L5238" s="5">
        <f>MAX(tbl_Fact[[#This Row],[TotalBiscuitsMade]],tbl_Fact[[#This Row],[GoodMadeBiscuits]])</f>
        <v>282555</v>
      </c>
      <c r="M5238" s="5">
        <f>IF(tbl_Fact[[#This Row],[Operating_Hours]]&gt;0,tbl_Fact[[#This Row],[Operating_Hours]]*51840,0)</f>
        <v>440.15039634704573</v>
      </c>
    </row>
    <row r="5239" spans="1:13" hidden="1" x14ac:dyDescent="0.2">
      <c r="A5239" t="s">
        <v>14</v>
      </c>
      <c r="B5239" s="1">
        <v>44405.889791666668</v>
      </c>
      <c r="C5239" s="1">
        <v>44405.890173611115</v>
      </c>
      <c r="D5239">
        <v>0.54461658000946001</v>
      </c>
      <c r="E5239">
        <v>0</v>
      </c>
      <c r="F5239">
        <v>415</v>
      </c>
      <c r="G5239" t="s">
        <v>44</v>
      </c>
      <c r="H5239" t="s">
        <v>35</v>
      </c>
      <c r="I5239">
        <f>tbl_Fact[[#This Row],[Duration]] / 60</f>
        <v>9.0769430001576661E-3</v>
      </c>
      <c r="J5239">
        <f>IF(OR(G5239="Run Time", G5239="CC (Changeover Cleaning)"), I5239, 0)</f>
        <v>0</v>
      </c>
      <c r="K5239">
        <f>IF(G5239&lt;&gt;"PM (Maintenance)", I5239, 0)</f>
        <v>9.0769430001576661E-3</v>
      </c>
      <c r="L5239" s="5">
        <f>MAX(tbl_Fact[[#This Row],[TotalBiscuitsMade]],tbl_Fact[[#This Row],[GoodMadeBiscuits]])</f>
        <v>415</v>
      </c>
      <c r="M5239" s="5">
        <f>IF(tbl_Fact[[#This Row],[Operating_Hours]]&gt;0,tbl_Fact[[#This Row],[Operating_Hours]]*51840,0)</f>
        <v>0</v>
      </c>
    </row>
    <row r="5240" spans="1:13" hidden="1" x14ac:dyDescent="0.2">
      <c r="A5240" t="s">
        <v>12</v>
      </c>
      <c r="B5240" s="1">
        <v>44405.889872685184</v>
      </c>
      <c r="C5240" s="1">
        <v>44405.890173611115</v>
      </c>
      <c r="D5240">
        <v>0.42561659216880798</v>
      </c>
      <c r="E5240">
        <v>282910</v>
      </c>
      <c r="F5240">
        <v>428</v>
      </c>
      <c r="G5240" t="s">
        <v>44</v>
      </c>
      <c r="H5240" t="s">
        <v>35</v>
      </c>
      <c r="I5240">
        <f>tbl_Fact[[#This Row],[Duration]] / 60</f>
        <v>7.0936098694801327E-3</v>
      </c>
      <c r="J5240">
        <f>IF(OR(G5240="Run Time", G5240="CC (Changeover Cleaning)"), I5240, 0)</f>
        <v>0</v>
      </c>
      <c r="K5240">
        <f>IF(G5240&lt;&gt;"PM (Maintenance)", I5240, 0)</f>
        <v>7.0936098694801327E-3</v>
      </c>
      <c r="L5240" s="5">
        <f>MAX(tbl_Fact[[#This Row],[TotalBiscuitsMade]],tbl_Fact[[#This Row],[GoodMadeBiscuits]])</f>
        <v>282910</v>
      </c>
      <c r="M5240" s="5">
        <f>IF(tbl_Fact[[#This Row],[Operating_Hours]]&gt;0,tbl_Fact[[#This Row],[Operating_Hours]]*51840,0)</f>
        <v>0</v>
      </c>
    </row>
    <row r="5241" spans="1:13" hidden="1" x14ac:dyDescent="0.2">
      <c r="A5241" t="s">
        <v>14</v>
      </c>
      <c r="B5241" s="1">
        <v>44405.890173611115</v>
      </c>
      <c r="C5241" s="1">
        <v>44405.890879629631</v>
      </c>
      <c r="D5241">
        <v>1.0301165580749501</v>
      </c>
      <c r="E5241">
        <v>0</v>
      </c>
      <c r="F5241">
        <v>243</v>
      </c>
      <c r="G5241" t="s">
        <v>43</v>
      </c>
      <c r="H5241" t="s">
        <v>35</v>
      </c>
      <c r="I5241">
        <f>tbl_Fact[[#This Row],[Duration]] / 60</f>
        <v>1.7168609301249169E-2</v>
      </c>
      <c r="J5241">
        <f>IF(OR(G5241="Run Time", G5241="CC (Changeover Cleaning)"), I5241, 0)</f>
        <v>1.7168609301249169E-2</v>
      </c>
      <c r="K5241">
        <f>IF(G5241&lt;&gt;"PM (Maintenance)", I5241, 0)</f>
        <v>1.7168609301249169E-2</v>
      </c>
      <c r="L5241" s="5">
        <f>MAX(tbl_Fact[[#This Row],[TotalBiscuitsMade]],tbl_Fact[[#This Row],[GoodMadeBiscuits]])</f>
        <v>243</v>
      </c>
      <c r="M5241" s="5">
        <f>IF(tbl_Fact[[#This Row],[Operating_Hours]]&gt;0,tbl_Fact[[#This Row],[Operating_Hours]]*51840,0)</f>
        <v>890.0207061767569</v>
      </c>
    </row>
    <row r="5242" spans="1:13" hidden="1" x14ac:dyDescent="0.2">
      <c r="A5242" t="s">
        <v>12</v>
      </c>
      <c r="B5242" s="1">
        <v>44405.890173611115</v>
      </c>
      <c r="C5242" s="1">
        <v>44405.891284722224</v>
      </c>
      <c r="D5242">
        <v>1.6104500293731701</v>
      </c>
      <c r="E5242">
        <v>283203</v>
      </c>
      <c r="F5242">
        <v>363</v>
      </c>
      <c r="G5242" t="s">
        <v>43</v>
      </c>
      <c r="H5242" t="s">
        <v>35</v>
      </c>
      <c r="I5242">
        <f>tbl_Fact[[#This Row],[Duration]] / 60</f>
        <v>2.6840833822886167E-2</v>
      </c>
      <c r="J5242">
        <f>IF(OR(G5242="Run Time", G5242="CC (Changeover Cleaning)"), I5242, 0)</f>
        <v>2.6840833822886167E-2</v>
      </c>
      <c r="K5242">
        <f>IF(G5242&lt;&gt;"PM (Maintenance)", I5242, 0)</f>
        <v>2.6840833822886167E-2</v>
      </c>
      <c r="L5242" s="5">
        <f>MAX(tbl_Fact[[#This Row],[TotalBiscuitsMade]],tbl_Fact[[#This Row],[GoodMadeBiscuits]])</f>
        <v>283203</v>
      </c>
      <c r="M5242" s="5">
        <f>IF(tbl_Fact[[#This Row],[Operating_Hours]]&gt;0,tbl_Fact[[#This Row],[Operating_Hours]]*51840,0)</f>
        <v>1391.4288253784189</v>
      </c>
    </row>
    <row r="5243" spans="1:13" hidden="1" x14ac:dyDescent="0.2">
      <c r="A5243" t="s">
        <v>14</v>
      </c>
      <c r="B5243" s="1">
        <v>44405.890879629631</v>
      </c>
      <c r="C5243" s="1">
        <v>44405.899606481478</v>
      </c>
      <c r="D5243">
        <v>12.5608835220337</v>
      </c>
      <c r="E5243">
        <v>0</v>
      </c>
      <c r="F5243">
        <v>62</v>
      </c>
      <c r="G5243" t="s">
        <v>44</v>
      </c>
      <c r="H5243" t="s">
        <v>35</v>
      </c>
      <c r="I5243">
        <f>tbl_Fact[[#This Row],[Duration]] / 60</f>
        <v>0.20934805870056167</v>
      </c>
      <c r="J5243">
        <f>IF(OR(G5243="Run Time", G5243="CC (Changeover Cleaning)"), I5243, 0)</f>
        <v>0</v>
      </c>
      <c r="K5243">
        <f>IF(G5243&lt;&gt;"PM (Maintenance)", I5243, 0)</f>
        <v>0.20934805870056167</v>
      </c>
      <c r="L5243" s="5">
        <f>MAX(tbl_Fact[[#This Row],[TotalBiscuitsMade]],tbl_Fact[[#This Row],[GoodMadeBiscuits]])</f>
        <v>62</v>
      </c>
      <c r="M5243" s="5">
        <f>IF(tbl_Fact[[#This Row],[Operating_Hours]]&gt;0,tbl_Fact[[#This Row],[Operating_Hours]]*51840,0)</f>
        <v>0</v>
      </c>
    </row>
    <row r="5244" spans="1:13" hidden="1" x14ac:dyDescent="0.2">
      <c r="A5244" t="s">
        <v>12</v>
      </c>
      <c r="B5244" s="1">
        <v>44405.891284722224</v>
      </c>
      <c r="C5244" s="1">
        <v>44405.891793981478</v>
      </c>
      <c r="D5244">
        <v>0.73009997606277499</v>
      </c>
      <c r="E5244">
        <v>283565</v>
      </c>
      <c r="F5244">
        <v>460</v>
      </c>
      <c r="G5244" t="s">
        <v>44</v>
      </c>
      <c r="H5244" t="s">
        <v>35</v>
      </c>
      <c r="I5244">
        <f>tbl_Fact[[#This Row],[Duration]] / 60</f>
        <v>1.2168332934379583E-2</v>
      </c>
      <c r="J5244">
        <f>IF(OR(G5244="Run Time", G5244="CC (Changeover Cleaning)"), I5244, 0)</f>
        <v>0</v>
      </c>
      <c r="K5244">
        <f>IF(G5244&lt;&gt;"PM (Maintenance)", I5244, 0)</f>
        <v>1.2168332934379583E-2</v>
      </c>
      <c r="L5244" s="5">
        <f>MAX(tbl_Fact[[#This Row],[TotalBiscuitsMade]],tbl_Fact[[#This Row],[GoodMadeBiscuits]])</f>
        <v>283565</v>
      </c>
      <c r="M5244" s="5">
        <f>IF(tbl_Fact[[#This Row],[Operating_Hours]]&gt;0,tbl_Fact[[#This Row],[Operating_Hours]]*51840,0)</f>
        <v>0</v>
      </c>
    </row>
    <row r="5245" spans="1:13" hidden="1" x14ac:dyDescent="0.2">
      <c r="A5245" t="s">
        <v>12</v>
      </c>
      <c r="B5245" s="1">
        <v>44405.891793981478</v>
      </c>
      <c r="C5245" s="1">
        <v>44405.891956018517</v>
      </c>
      <c r="D5245">
        <v>0.235449999570847</v>
      </c>
      <c r="E5245">
        <v>283582</v>
      </c>
      <c r="F5245">
        <v>128</v>
      </c>
      <c r="G5245" t="s">
        <v>43</v>
      </c>
      <c r="H5245" t="s">
        <v>35</v>
      </c>
      <c r="I5245">
        <f>tbl_Fact[[#This Row],[Duration]] / 60</f>
        <v>3.9241666595141167E-3</v>
      </c>
      <c r="J5245">
        <f>IF(OR(G5245="Run Time", G5245="CC (Changeover Cleaning)"), I5245, 0)</f>
        <v>3.9241666595141167E-3</v>
      </c>
      <c r="K5245">
        <f>IF(G5245&lt;&gt;"PM (Maintenance)", I5245, 0)</f>
        <v>3.9241666595141167E-3</v>
      </c>
      <c r="L5245" s="5">
        <f>MAX(tbl_Fact[[#This Row],[TotalBiscuitsMade]],tbl_Fact[[#This Row],[GoodMadeBiscuits]])</f>
        <v>283582</v>
      </c>
      <c r="M5245" s="5">
        <f>IF(tbl_Fact[[#This Row],[Operating_Hours]]&gt;0,tbl_Fact[[#This Row],[Operating_Hours]]*51840,0)</f>
        <v>203.42879962921182</v>
      </c>
    </row>
    <row r="5246" spans="1:13" hidden="1" x14ac:dyDescent="0.2">
      <c r="A5246" t="s">
        <v>12</v>
      </c>
      <c r="B5246" s="1">
        <v>44405.891956018517</v>
      </c>
      <c r="C5246" s="1">
        <v>44405.899606481478</v>
      </c>
      <c r="D5246">
        <v>11.0150003433228</v>
      </c>
      <c r="E5246">
        <v>293315</v>
      </c>
      <c r="F5246">
        <v>75</v>
      </c>
      <c r="G5246" t="s">
        <v>44</v>
      </c>
      <c r="H5246" t="s">
        <v>35</v>
      </c>
      <c r="I5246">
        <f>tbl_Fact[[#This Row],[Duration]] / 60</f>
        <v>0.18358333905537999</v>
      </c>
      <c r="J5246">
        <f>IF(OR(G5246="Run Time", G5246="CC (Changeover Cleaning)"), I5246, 0)</f>
        <v>0</v>
      </c>
      <c r="K5246">
        <f>IF(G5246&lt;&gt;"PM (Maintenance)", I5246, 0)</f>
        <v>0.18358333905537999</v>
      </c>
      <c r="L5246" s="5">
        <f>MAX(tbl_Fact[[#This Row],[TotalBiscuitsMade]],tbl_Fact[[#This Row],[GoodMadeBiscuits]])</f>
        <v>293315</v>
      </c>
      <c r="M5246" s="5">
        <f>IF(tbl_Fact[[#This Row],[Operating_Hours]]&gt;0,tbl_Fact[[#This Row],[Operating_Hours]]*51840,0)</f>
        <v>0</v>
      </c>
    </row>
    <row r="5247" spans="1:13" hidden="1" x14ac:dyDescent="0.2">
      <c r="A5247" t="s">
        <v>14</v>
      </c>
      <c r="B5247" s="1">
        <v>44405.899606481478</v>
      </c>
      <c r="C5247" s="1">
        <v>44405.900543981479</v>
      </c>
      <c r="D5247">
        <v>1.3403832912445099</v>
      </c>
      <c r="E5247">
        <v>0</v>
      </c>
      <c r="F5247">
        <v>60</v>
      </c>
      <c r="G5247" t="s">
        <v>43</v>
      </c>
      <c r="H5247" t="s">
        <v>35</v>
      </c>
      <c r="I5247">
        <f>tbl_Fact[[#This Row],[Duration]] / 60</f>
        <v>2.2339721520741831E-2</v>
      </c>
      <c r="J5247">
        <f>IF(OR(G5247="Run Time", G5247="CC (Changeover Cleaning)"), I5247, 0)</f>
        <v>2.2339721520741831E-2</v>
      </c>
      <c r="K5247">
        <f>IF(G5247&lt;&gt;"PM (Maintenance)", I5247, 0)</f>
        <v>2.2339721520741831E-2</v>
      </c>
      <c r="L5247" s="5">
        <f>MAX(tbl_Fact[[#This Row],[TotalBiscuitsMade]],tbl_Fact[[#This Row],[GoodMadeBiscuits]])</f>
        <v>60</v>
      </c>
      <c r="M5247" s="5">
        <f>IF(tbl_Fact[[#This Row],[Operating_Hours]]&gt;0,tbl_Fact[[#This Row],[Operating_Hours]]*51840,0)</f>
        <v>1158.0911636352566</v>
      </c>
    </row>
    <row r="5248" spans="1:13" hidden="1" x14ac:dyDescent="0.2">
      <c r="A5248" t="s">
        <v>12</v>
      </c>
      <c r="B5248" s="1">
        <v>44405.899606481478</v>
      </c>
      <c r="C5248" s="1">
        <v>44405.900856481479</v>
      </c>
      <c r="D5248">
        <v>1.79488325119019</v>
      </c>
      <c r="E5248">
        <v>292941</v>
      </c>
      <c r="F5248">
        <v>76</v>
      </c>
      <c r="G5248" t="s">
        <v>43</v>
      </c>
      <c r="H5248" t="s">
        <v>35</v>
      </c>
      <c r="I5248">
        <f>tbl_Fact[[#This Row],[Duration]] / 60</f>
        <v>2.9914720853169832E-2</v>
      </c>
      <c r="J5248">
        <f>IF(OR(G5248="Run Time", G5248="CC (Changeover Cleaning)"), I5248, 0)</f>
        <v>2.9914720853169832E-2</v>
      </c>
      <c r="K5248">
        <f>IF(G5248&lt;&gt;"PM (Maintenance)", I5248, 0)</f>
        <v>2.9914720853169832E-2</v>
      </c>
      <c r="L5248" s="5">
        <f>MAX(tbl_Fact[[#This Row],[TotalBiscuitsMade]],tbl_Fact[[#This Row],[GoodMadeBiscuits]])</f>
        <v>292941</v>
      </c>
      <c r="M5248" s="5">
        <f>IF(tbl_Fact[[#This Row],[Operating_Hours]]&gt;0,tbl_Fact[[#This Row],[Operating_Hours]]*51840,0)</f>
        <v>1550.7791290283242</v>
      </c>
    </row>
    <row r="5249" spans="1:13" hidden="1" x14ac:dyDescent="0.2">
      <c r="A5249" t="s">
        <v>14</v>
      </c>
      <c r="B5249" s="1">
        <v>44405.900543981479</v>
      </c>
      <c r="C5249" s="1">
        <v>44405.905104166668</v>
      </c>
      <c r="D5249">
        <v>6.5701665878295898</v>
      </c>
      <c r="E5249">
        <v>0</v>
      </c>
      <c r="F5249">
        <v>171</v>
      </c>
      <c r="G5249" t="s">
        <v>44</v>
      </c>
      <c r="H5249" t="s">
        <v>35</v>
      </c>
      <c r="I5249">
        <f>tbl_Fact[[#This Row],[Duration]] / 60</f>
        <v>0.1095027764638265</v>
      </c>
      <c r="J5249">
        <f>IF(OR(G5249="Run Time", G5249="CC (Changeover Cleaning)"), I5249, 0)</f>
        <v>0</v>
      </c>
      <c r="K5249">
        <f>IF(G5249&lt;&gt;"PM (Maintenance)", I5249, 0)</f>
        <v>0.1095027764638265</v>
      </c>
      <c r="L5249" s="5">
        <f>MAX(tbl_Fact[[#This Row],[TotalBiscuitsMade]],tbl_Fact[[#This Row],[GoodMadeBiscuits]])</f>
        <v>171</v>
      </c>
      <c r="M5249" s="5">
        <f>IF(tbl_Fact[[#This Row],[Operating_Hours]]&gt;0,tbl_Fact[[#This Row],[Operating_Hours]]*51840,0)</f>
        <v>0</v>
      </c>
    </row>
    <row r="5250" spans="1:13" hidden="1" x14ac:dyDescent="0.2">
      <c r="A5250" t="s">
        <v>12</v>
      </c>
      <c r="B5250" s="1">
        <v>44405.900856481479</v>
      </c>
      <c r="C5250" s="1">
        <v>44405.901180555556</v>
      </c>
      <c r="D5250">
        <v>0.47561660408973699</v>
      </c>
      <c r="E5250">
        <v>293485</v>
      </c>
      <c r="F5250">
        <v>224</v>
      </c>
      <c r="G5250" t="s">
        <v>44</v>
      </c>
      <c r="H5250" t="s">
        <v>35</v>
      </c>
      <c r="I5250">
        <f>tbl_Fact[[#This Row],[Duration]] / 60</f>
        <v>7.9269434014956168E-3</v>
      </c>
      <c r="J5250">
        <f>IF(OR(G5250="Run Time", G5250="CC (Changeover Cleaning)"), I5250, 0)</f>
        <v>0</v>
      </c>
      <c r="K5250">
        <f>IF(G5250&lt;&gt;"PM (Maintenance)", I5250, 0)</f>
        <v>7.9269434014956168E-3</v>
      </c>
      <c r="L5250" s="5">
        <f>MAX(tbl_Fact[[#This Row],[TotalBiscuitsMade]],tbl_Fact[[#This Row],[GoodMadeBiscuits]])</f>
        <v>293485</v>
      </c>
      <c r="M5250" s="5">
        <f>IF(tbl_Fact[[#This Row],[Operating_Hours]]&gt;0,tbl_Fact[[#This Row],[Operating_Hours]]*51840,0)</f>
        <v>0</v>
      </c>
    </row>
    <row r="5251" spans="1:13" hidden="1" x14ac:dyDescent="0.2">
      <c r="A5251" t="s">
        <v>12</v>
      </c>
      <c r="B5251" s="1">
        <v>44405.901180555556</v>
      </c>
      <c r="C5251" s="1">
        <v>44405.901446759257</v>
      </c>
      <c r="D5251">
        <v>0.38444998860359197</v>
      </c>
      <c r="E5251">
        <v>293350</v>
      </c>
      <c r="F5251">
        <v>289</v>
      </c>
      <c r="G5251" t="s">
        <v>43</v>
      </c>
      <c r="H5251" t="s">
        <v>35</v>
      </c>
      <c r="I5251">
        <f>tbl_Fact[[#This Row],[Duration]] / 60</f>
        <v>6.4074998100598661E-3</v>
      </c>
      <c r="J5251">
        <f>IF(OR(G5251="Run Time", G5251="CC (Changeover Cleaning)"), I5251, 0)</f>
        <v>6.4074998100598661E-3</v>
      </c>
      <c r="K5251">
        <f>IF(G5251&lt;&gt;"PM (Maintenance)", I5251, 0)</f>
        <v>6.4074998100598661E-3</v>
      </c>
      <c r="L5251" s="5">
        <f>MAX(tbl_Fact[[#This Row],[TotalBiscuitsMade]],tbl_Fact[[#This Row],[GoodMadeBiscuits]])</f>
        <v>293350</v>
      </c>
      <c r="M5251" s="5">
        <f>IF(tbl_Fact[[#This Row],[Operating_Hours]]&gt;0,tbl_Fact[[#This Row],[Operating_Hours]]*51840,0)</f>
        <v>332.16479015350347</v>
      </c>
    </row>
    <row r="5252" spans="1:13" hidden="1" x14ac:dyDescent="0.2">
      <c r="A5252" t="s">
        <v>12</v>
      </c>
      <c r="B5252" s="1">
        <v>44405.901446759257</v>
      </c>
      <c r="C5252" s="1">
        <v>44405.905104166668</v>
      </c>
      <c r="D5252">
        <v>5.2555999755859402</v>
      </c>
      <c r="E5252">
        <v>298194</v>
      </c>
      <c r="F5252">
        <v>483</v>
      </c>
      <c r="G5252" t="s">
        <v>44</v>
      </c>
      <c r="H5252" t="s">
        <v>35</v>
      </c>
      <c r="I5252">
        <f>tbl_Fact[[#This Row],[Duration]] / 60</f>
        <v>8.759333292643233E-2</v>
      </c>
      <c r="J5252">
        <f>IF(OR(G5252="Run Time", G5252="CC (Changeover Cleaning)"), I5252, 0)</f>
        <v>0</v>
      </c>
      <c r="K5252">
        <f>IF(G5252&lt;&gt;"PM (Maintenance)", I5252, 0)</f>
        <v>8.759333292643233E-2</v>
      </c>
      <c r="L5252" s="5">
        <f>MAX(tbl_Fact[[#This Row],[TotalBiscuitsMade]],tbl_Fact[[#This Row],[GoodMadeBiscuits]])</f>
        <v>298194</v>
      </c>
      <c r="M5252" s="5">
        <f>IF(tbl_Fact[[#This Row],[Operating_Hours]]&gt;0,tbl_Fact[[#This Row],[Operating_Hours]]*51840,0)</f>
        <v>0</v>
      </c>
    </row>
    <row r="5253" spans="1:13" hidden="1" x14ac:dyDescent="0.2">
      <c r="A5253" t="s">
        <v>14</v>
      </c>
      <c r="B5253" s="1">
        <v>44405.905104166668</v>
      </c>
      <c r="C5253" s="1">
        <v>44405.906238425923</v>
      </c>
      <c r="D5253">
        <v>1.6404000520706199</v>
      </c>
      <c r="E5253">
        <v>0</v>
      </c>
      <c r="F5253">
        <v>216</v>
      </c>
      <c r="G5253" t="s">
        <v>43</v>
      </c>
      <c r="H5253" t="s">
        <v>35</v>
      </c>
      <c r="I5253">
        <f>tbl_Fact[[#This Row],[Duration]] / 60</f>
        <v>2.7340000867843665E-2</v>
      </c>
      <c r="J5253">
        <f>IF(OR(G5253="Run Time", G5253="CC (Changeover Cleaning)"), I5253, 0)</f>
        <v>2.7340000867843665E-2</v>
      </c>
      <c r="K5253">
        <f>IF(G5253&lt;&gt;"PM (Maintenance)", I5253, 0)</f>
        <v>2.7340000867843665E-2</v>
      </c>
      <c r="L5253" s="5">
        <f>MAX(tbl_Fact[[#This Row],[TotalBiscuitsMade]],tbl_Fact[[#This Row],[GoodMadeBiscuits]])</f>
        <v>216</v>
      </c>
      <c r="M5253" s="5">
        <f>IF(tbl_Fact[[#This Row],[Operating_Hours]]&gt;0,tbl_Fact[[#This Row],[Operating_Hours]]*51840,0)</f>
        <v>1417.3056449890155</v>
      </c>
    </row>
    <row r="5254" spans="1:13" hidden="1" x14ac:dyDescent="0.2">
      <c r="A5254" t="s">
        <v>12</v>
      </c>
      <c r="B5254" s="1">
        <v>44405.905104166668</v>
      </c>
      <c r="C5254" s="1">
        <v>44405.906319444446</v>
      </c>
      <c r="D5254">
        <v>1.75528335571289</v>
      </c>
      <c r="E5254">
        <v>297803</v>
      </c>
      <c r="F5254">
        <v>71</v>
      </c>
      <c r="G5254" t="s">
        <v>43</v>
      </c>
      <c r="H5254" t="s">
        <v>35</v>
      </c>
      <c r="I5254">
        <f>tbl_Fact[[#This Row],[Duration]] / 60</f>
        <v>2.9254722595214833E-2</v>
      </c>
      <c r="J5254">
        <f>IF(OR(G5254="Run Time", G5254="CC (Changeover Cleaning)"), I5254, 0)</f>
        <v>2.9254722595214833E-2</v>
      </c>
      <c r="K5254">
        <f>IF(G5254&lt;&gt;"PM (Maintenance)", I5254, 0)</f>
        <v>2.9254722595214833E-2</v>
      </c>
      <c r="L5254" s="5">
        <f>MAX(tbl_Fact[[#This Row],[TotalBiscuitsMade]],tbl_Fact[[#This Row],[GoodMadeBiscuits]])</f>
        <v>297803</v>
      </c>
      <c r="M5254" s="5">
        <f>IF(tbl_Fact[[#This Row],[Operating_Hours]]&gt;0,tbl_Fact[[#This Row],[Operating_Hours]]*51840,0)</f>
        <v>1516.5648193359368</v>
      </c>
    </row>
    <row r="5255" spans="1:13" hidden="1" x14ac:dyDescent="0.2">
      <c r="A5255" t="s">
        <v>14</v>
      </c>
      <c r="B5255" s="1">
        <v>44405.906238425923</v>
      </c>
      <c r="C5255" s="1">
        <v>44405.907233796293</v>
      </c>
      <c r="D5255">
        <v>1.42499995231628</v>
      </c>
      <c r="E5255">
        <v>0</v>
      </c>
      <c r="F5255">
        <v>92</v>
      </c>
      <c r="G5255" t="s">
        <v>44</v>
      </c>
      <c r="H5255" t="s">
        <v>35</v>
      </c>
      <c r="I5255">
        <f>tbl_Fact[[#This Row],[Duration]] / 60</f>
        <v>2.3749999205271332E-2</v>
      </c>
      <c r="J5255">
        <f>IF(OR(G5255="Run Time", G5255="CC (Changeover Cleaning)"), I5255, 0)</f>
        <v>0</v>
      </c>
      <c r="K5255">
        <f>IF(G5255&lt;&gt;"PM (Maintenance)", I5255, 0)</f>
        <v>2.3749999205271332E-2</v>
      </c>
      <c r="L5255" s="5">
        <f>MAX(tbl_Fact[[#This Row],[TotalBiscuitsMade]],tbl_Fact[[#This Row],[GoodMadeBiscuits]])</f>
        <v>92</v>
      </c>
      <c r="M5255" s="5">
        <f>IF(tbl_Fact[[#This Row],[Operating_Hours]]&gt;0,tbl_Fact[[#This Row],[Operating_Hours]]*51840,0)</f>
        <v>0</v>
      </c>
    </row>
    <row r="5256" spans="1:13" hidden="1" x14ac:dyDescent="0.2">
      <c r="A5256" t="s">
        <v>12</v>
      </c>
      <c r="B5256" s="1">
        <v>44405.906319444446</v>
      </c>
      <c r="C5256" s="1">
        <v>44405.907233796293</v>
      </c>
      <c r="D5256">
        <v>1.3101166486740099</v>
      </c>
      <c r="E5256">
        <v>299122</v>
      </c>
      <c r="F5256">
        <v>491</v>
      </c>
      <c r="G5256" t="s">
        <v>44</v>
      </c>
      <c r="H5256" t="s">
        <v>35</v>
      </c>
      <c r="I5256">
        <f>tbl_Fact[[#This Row],[Duration]] / 60</f>
        <v>2.1835277477900164E-2</v>
      </c>
      <c r="J5256">
        <f>IF(OR(G5256="Run Time", G5256="CC (Changeover Cleaning)"), I5256, 0)</f>
        <v>0</v>
      </c>
      <c r="K5256">
        <f>IF(G5256&lt;&gt;"PM (Maintenance)", I5256, 0)</f>
        <v>2.1835277477900164E-2</v>
      </c>
      <c r="L5256" s="5">
        <f>MAX(tbl_Fact[[#This Row],[TotalBiscuitsMade]],tbl_Fact[[#This Row],[GoodMadeBiscuits]])</f>
        <v>299122</v>
      </c>
      <c r="M5256" s="5">
        <f>IF(tbl_Fact[[#This Row],[Operating_Hours]]&gt;0,tbl_Fact[[#This Row],[Operating_Hours]]*51840,0)</f>
        <v>0</v>
      </c>
    </row>
    <row r="5257" spans="1:13" hidden="1" x14ac:dyDescent="0.2">
      <c r="A5257" t="s">
        <v>12</v>
      </c>
      <c r="B5257" s="1">
        <v>44405.907233796293</v>
      </c>
      <c r="C5257" s="1">
        <v>44405.907638888886</v>
      </c>
      <c r="D5257">
        <v>0.584766626358032</v>
      </c>
      <c r="E5257">
        <v>299112</v>
      </c>
      <c r="F5257">
        <v>26</v>
      </c>
      <c r="G5257" t="s">
        <v>43</v>
      </c>
      <c r="H5257" t="s">
        <v>35</v>
      </c>
      <c r="I5257">
        <f>tbl_Fact[[#This Row],[Duration]] / 60</f>
        <v>9.746110439300534E-3</v>
      </c>
      <c r="J5257">
        <f>IF(OR(G5257="Run Time", G5257="CC (Changeover Cleaning)"), I5257, 0)</f>
        <v>9.746110439300534E-3</v>
      </c>
      <c r="K5257">
        <f>IF(G5257&lt;&gt;"PM (Maintenance)", I5257, 0)</f>
        <v>9.746110439300534E-3</v>
      </c>
      <c r="L5257" s="5">
        <f>MAX(tbl_Fact[[#This Row],[TotalBiscuitsMade]],tbl_Fact[[#This Row],[GoodMadeBiscuits]])</f>
        <v>299112</v>
      </c>
      <c r="M5257" s="5">
        <f>IF(tbl_Fact[[#This Row],[Operating_Hours]]&gt;0,tbl_Fact[[#This Row],[Operating_Hours]]*51840,0)</f>
        <v>505.23836517333967</v>
      </c>
    </row>
    <row r="5258" spans="1:13" hidden="1" x14ac:dyDescent="0.2">
      <c r="A5258" t="s">
        <v>14</v>
      </c>
      <c r="B5258" s="1">
        <v>44405.907233796293</v>
      </c>
      <c r="C5258" s="1">
        <v>44405.907268518517</v>
      </c>
      <c r="D5258">
        <v>6.0933299362659503E-2</v>
      </c>
      <c r="E5258">
        <v>0</v>
      </c>
      <c r="F5258">
        <v>143</v>
      </c>
      <c r="G5258" t="s">
        <v>43</v>
      </c>
      <c r="H5258" t="s">
        <v>35</v>
      </c>
      <c r="I5258">
        <f>tbl_Fact[[#This Row],[Duration]] / 60</f>
        <v>1.0155549893776585E-3</v>
      </c>
      <c r="J5258">
        <f>IF(OR(G5258="Run Time", G5258="CC (Changeover Cleaning)"), I5258, 0)</f>
        <v>1.0155549893776585E-3</v>
      </c>
      <c r="K5258">
        <f>IF(G5258&lt;&gt;"PM (Maintenance)", I5258, 0)</f>
        <v>1.0155549893776585E-3</v>
      </c>
      <c r="L5258" s="5">
        <f>MAX(tbl_Fact[[#This Row],[TotalBiscuitsMade]],tbl_Fact[[#This Row],[GoodMadeBiscuits]])</f>
        <v>143</v>
      </c>
      <c r="M5258" s="5">
        <f>IF(tbl_Fact[[#This Row],[Operating_Hours]]&gt;0,tbl_Fact[[#This Row],[Operating_Hours]]*51840,0)</f>
        <v>52.646370649337818</v>
      </c>
    </row>
    <row r="5259" spans="1:13" hidden="1" x14ac:dyDescent="0.2">
      <c r="A5259" t="s">
        <v>14</v>
      </c>
      <c r="B5259" s="1">
        <v>44405.907268518517</v>
      </c>
      <c r="C5259" s="1">
        <v>44405.908171296294</v>
      </c>
      <c r="D5259">
        <v>1.29999995231628</v>
      </c>
      <c r="E5259">
        <v>0</v>
      </c>
      <c r="F5259">
        <v>57</v>
      </c>
      <c r="G5259" t="s">
        <v>44</v>
      </c>
      <c r="H5259" t="s">
        <v>35</v>
      </c>
      <c r="I5259">
        <f>tbl_Fact[[#This Row],[Duration]] / 60</f>
        <v>2.1666665871937999E-2</v>
      </c>
      <c r="J5259">
        <f>IF(OR(G5259="Run Time", G5259="CC (Changeover Cleaning)"), I5259, 0)</f>
        <v>0</v>
      </c>
      <c r="K5259">
        <f>IF(G5259&lt;&gt;"PM (Maintenance)", I5259, 0)</f>
        <v>2.1666665871937999E-2</v>
      </c>
      <c r="L5259" s="5">
        <f>MAX(tbl_Fact[[#This Row],[TotalBiscuitsMade]],tbl_Fact[[#This Row],[GoodMadeBiscuits]])</f>
        <v>57</v>
      </c>
      <c r="M5259" s="5">
        <f>IF(tbl_Fact[[#This Row],[Operating_Hours]]&gt;0,tbl_Fact[[#This Row],[Operating_Hours]]*51840,0)</f>
        <v>0</v>
      </c>
    </row>
    <row r="5260" spans="1:13" hidden="1" x14ac:dyDescent="0.2">
      <c r="A5260" t="s">
        <v>12</v>
      </c>
      <c r="B5260" s="1">
        <v>44405.907638888886</v>
      </c>
      <c r="C5260" s="1">
        <v>44405.908171296294</v>
      </c>
      <c r="D5260">
        <v>0.77616661787033103</v>
      </c>
      <c r="E5260">
        <v>299842</v>
      </c>
      <c r="F5260">
        <v>497</v>
      </c>
      <c r="G5260" t="s">
        <v>44</v>
      </c>
      <c r="H5260" t="s">
        <v>35</v>
      </c>
      <c r="I5260">
        <f>tbl_Fact[[#This Row],[Duration]] / 60</f>
        <v>1.293611029783885E-2</v>
      </c>
      <c r="J5260">
        <f>IF(OR(G5260="Run Time", G5260="CC (Changeover Cleaning)"), I5260, 0)</f>
        <v>0</v>
      </c>
      <c r="K5260">
        <f>IF(G5260&lt;&gt;"PM (Maintenance)", I5260, 0)</f>
        <v>1.293611029783885E-2</v>
      </c>
      <c r="L5260" s="5">
        <f>MAX(tbl_Fact[[#This Row],[TotalBiscuitsMade]],tbl_Fact[[#This Row],[GoodMadeBiscuits]])</f>
        <v>299842</v>
      </c>
      <c r="M5260" s="5">
        <f>IF(tbl_Fact[[#This Row],[Operating_Hours]]&gt;0,tbl_Fact[[#This Row],[Operating_Hours]]*51840,0)</f>
        <v>0</v>
      </c>
    </row>
    <row r="5261" spans="1:13" hidden="1" x14ac:dyDescent="0.2">
      <c r="A5261" t="s">
        <v>14</v>
      </c>
      <c r="B5261" s="1">
        <v>44405.908171296294</v>
      </c>
      <c r="C5261" s="1">
        <v>44405.90828703704</v>
      </c>
      <c r="D5261">
        <v>0.158616602420807</v>
      </c>
      <c r="E5261">
        <v>0</v>
      </c>
      <c r="F5261">
        <v>264</v>
      </c>
      <c r="G5261" t="s">
        <v>43</v>
      </c>
      <c r="H5261" t="s">
        <v>35</v>
      </c>
      <c r="I5261">
        <f>tbl_Fact[[#This Row],[Duration]] / 60</f>
        <v>2.6436100403467834E-3</v>
      </c>
      <c r="J5261">
        <f>IF(OR(G5261="Run Time", G5261="CC (Changeover Cleaning)"), I5261, 0)</f>
        <v>2.6436100403467834E-3</v>
      </c>
      <c r="K5261">
        <f>IF(G5261&lt;&gt;"PM (Maintenance)", I5261, 0)</f>
        <v>2.6436100403467834E-3</v>
      </c>
      <c r="L5261" s="5">
        <f>MAX(tbl_Fact[[#This Row],[TotalBiscuitsMade]],tbl_Fact[[#This Row],[GoodMadeBiscuits]])</f>
        <v>264</v>
      </c>
      <c r="M5261" s="5">
        <f>IF(tbl_Fact[[#This Row],[Operating_Hours]]&gt;0,tbl_Fact[[#This Row],[Operating_Hours]]*51840,0)</f>
        <v>137.04474449157726</v>
      </c>
    </row>
    <row r="5262" spans="1:13" hidden="1" x14ac:dyDescent="0.2">
      <c r="A5262" t="s">
        <v>12</v>
      </c>
      <c r="B5262" s="1">
        <v>44405.908171296294</v>
      </c>
      <c r="C5262" s="1">
        <v>44405.909178240741</v>
      </c>
      <c r="D5262">
        <v>1.4393333196639999</v>
      </c>
      <c r="E5262">
        <v>299628</v>
      </c>
      <c r="F5262">
        <v>359</v>
      </c>
      <c r="G5262" t="s">
        <v>43</v>
      </c>
      <c r="H5262" t="s">
        <v>35</v>
      </c>
      <c r="I5262">
        <f>tbl_Fact[[#This Row],[Duration]] / 60</f>
        <v>2.3988888661066667E-2</v>
      </c>
      <c r="J5262">
        <f>IF(OR(G5262="Run Time", G5262="CC (Changeover Cleaning)"), I5262, 0)</f>
        <v>2.3988888661066667E-2</v>
      </c>
      <c r="K5262">
        <f>IF(G5262&lt;&gt;"PM (Maintenance)", I5262, 0)</f>
        <v>2.3988888661066667E-2</v>
      </c>
      <c r="L5262" s="5">
        <f>MAX(tbl_Fact[[#This Row],[TotalBiscuitsMade]],tbl_Fact[[#This Row],[GoodMadeBiscuits]])</f>
        <v>299628</v>
      </c>
      <c r="M5262" s="5">
        <f>IF(tbl_Fact[[#This Row],[Operating_Hours]]&gt;0,tbl_Fact[[#This Row],[Operating_Hours]]*51840,0)</f>
        <v>1243.5839881896959</v>
      </c>
    </row>
    <row r="5263" spans="1:13" hidden="1" x14ac:dyDescent="0.2">
      <c r="A5263" t="s">
        <v>14</v>
      </c>
      <c r="B5263" s="1">
        <v>44405.90828703704</v>
      </c>
      <c r="C5263" s="1">
        <v>44405.911712962959</v>
      </c>
      <c r="D5263">
        <v>4.9420499801635698</v>
      </c>
      <c r="E5263">
        <v>0</v>
      </c>
      <c r="F5263">
        <v>256</v>
      </c>
      <c r="G5263" t="s">
        <v>44</v>
      </c>
      <c r="H5263" t="s">
        <v>35</v>
      </c>
      <c r="I5263">
        <f>tbl_Fact[[#This Row],[Duration]] / 60</f>
        <v>8.236749966939283E-2</v>
      </c>
      <c r="J5263">
        <f>IF(OR(G5263="Run Time", G5263="CC (Changeover Cleaning)"), I5263, 0)</f>
        <v>0</v>
      </c>
      <c r="K5263">
        <f>IF(G5263&lt;&gt;"PM (Maintenance)", I5263, 0)</f>
        <v>8.236749966939283E-2</v>
      </c>
      <c r="L5263" s="5">
        <f>MAX(tbl_Fact[[#This Row],[TotalBiscuitsMade]],tbl_Fact[[#This Row],[GoodMadeBiscuits]])</f>
        <v>256</v>
      </c>
      <c r="M5263" s="5">
        <f>IF(tbl_Fact[[#This Row],[Operating_Hours]]&gt;0,tbl_Fact[[#This Row],[Operating_Hours]]*51840,0)</f>
        <v>0</v>
      </c>
    </row>
    <row r="5264" spans="1:13" hidden="1" x14ac:dyDescent="0.2">
      <c r="A5264" t="s">
        <v>10</v>
      </c>
      <c r="B5264" s="1">
        <v>44405.909004629626</v>
      </c>
      <c r="C5264" s="1">
        <v>44405.909131944441</v>
      </c>
      <c r="D5264">
        <v>0.19168333709240001</v>
      </c>
      <c r="E5264">
        <v>0</v>
      </c>
      <c r="F5264">
        <v>490</v>
      </c>
      <c r="G5264" t="s">
        <v>43</v>
      </c>
      <c r="H5264" t="s">
        <v>24</v>
      </c>
      <c r="I5264">
        <f>tbl_Fact[[#This Row],[Duration]] / 60</f>
        <v>3.1947222848733334E-3</v>
      </c>
      <c r="J5264">
        <f>IF(OR(G5264="Run Time", G5264="CC (Changeover Cleaning)"), I5264, 0)</f>
        <v>3.1947222848733334E-3</v>
      </c>
      <c r="K5264">
        <f>IF(G5264&lt;&gt;"PM (Maintenance)", I5264, 0)</f>
        <v>3.1947222848733334E-3</v>
      </c>
      <c r="L5264" s="5">
        <f>MAX(tbl_Fact[[#This Row],[TotalBiscuitsMade]],tbl_Fact[[#This Row],[GoodMadeBiscuits]])</f>
        <v>490</v>
      </c>
      <c r="M5264" s="5">
        <f>IF(tbl_Fact[[#This Row],[Operating_Hours]]&gt;0,tbl_Fact[[#This Row],[Operating_Hours]]*51840,0)</f>
        <v>165.61440324783359</v>
      </c>
    </row>
    <row r="5265" spans="1:13" hidden="1" x14ac:dyDescent="0.2">
      <c r="A5265" t="s">
        <v>10</v>
      </c>
      <c r="B5265" s="1">
        <v>44405.909131944441</v>
      </c>
      <c r="C5265" s="1">
        <v>44405.980312500003</v>
      </c>
      <c r="D5265">
        <v>102.49348449707</v>
      </c>
      <c r="E5265">
        <v>0</v>
      </c>
      <c r="F5265">
        <v>251</v>
      </c>
      <c r="G5265" t="s">
        <v>44</v>
      </c>
      <c r="H5265" t="s">
        <v>24</v>
      </c>
      <c r="I5265">
        <f>tbl_Fact[[#This Row],[Duration]] / 60</f>
        <v>1.7082247416178333</v>
      </c>
      <c r="J5265">
        <f>IF(OR(G5265="Run Time", G5265="CC (Changeover Cleaning)"), I5265, 0)</f>
        <v>0</v>
      </c>
      <c r="K5265">
        <f>IF(G5265&lt;&gt;"PM (Maintenance)", I5265, 0)</f>
        <v>1.7082247416178333</v>
      </c>
      <c r="L5265" s="5">
        <f>MAX(tbl_Fact[[#This Row],[TotalBiscuitsMade]],tbl_Fact[[#This Row],[GoodMadeBiscuits]])</f>
        <v>251</v>
      </c>
      <c r="M5265" s="5">
        <f>IF(tbl_Fact[[#This Row],[Operating_Hours]]&gt;0,tbl_Fact[[#This Row],[Operating_Hours]]*51840,0)</f>
        <v>0</v>
      </c>
    </row>
    <row r="5266" spans="1:13" hidden="1" x14ac:dyDescent="0.2">
      <c r="A5266" t="s">
        <v>12</v>
      </c>
      <c r="B5266" s="1">
        <v>44405.909178240741</v>
      </c>
      <c r="C5266" s="1">
        <v>44405.911712962959</v>
      </c>
      <c r="D5266">
        <v>3.66133332252502</v>
      </c>
      <c r="E5266">
        <v>302666</v>
      </c>
      <c r="F5266">
        <v>327</v>
      </c>
      <c r="G5266" t="s">
        <v>44</v>
      </c>
      <c r="H5266" t="s">
        <v>35</v>
      </c>
      <c r="I5266">
        <f>tbl_Fact[[#This Row],[Duration]] / 60</f>
        <v>6.1022222042083664E-2</v>
      </c>
      <c r="J5266">
        <f>IF(OR(G5266="Run Time", G5266="CC (Changeover Cleaning)"), I5266, 0)</f>
        <v>0</v>
      </c>
      <c r="K5266">
        <f>IF(G5266&lt;&gt;"PM (Maintenance)", I5266, 0)</f>
        <v>6.1022222042083664E-2</v>
      </c>
      <c r="L5266" s="5">
        <f>MAX(tbl_Fact[[#This Row],[TotalBiscuitsMade]],tbl_Fact[[#This Row],[GoodMadeBiscuits]])</f>
        <v>302666</v>
      </c>
      <c r="M5266" s="5">
        <f>IF(tbl_Fact[[#This Row],[Operating_Hours]]&gt;0,tbl_Fact[[#This Row],[Operating_Hours]]*51840,0)</f>
        <v>0</v>
      </c>
    </row>
    <row r="5267" spans="1:13" hidden="1" x14ac:dyDescent="0.2">
      <c r="A5267" t="s">
        <v>12</v>
      </c>
      <c r="B5267" s="1">
        <v>44405.911712962959</v>
      </c>
      <c r="C5267" s="1">
        <v>44405.918564814812</v>
      </c>
      <c r="D5267">
        <v>9.8547830581665004</v>
      </c>
      <c r="E5267">
        <v>302724</v>
      </c>
      <c r="F5267">
        <v>459</v>
      </c>
      <c r="G5267" t="s">
        <v>43</v>
      </c>
      <c r="H5267" t="s">
        <v>35</v>
      </c>
      <c r="I5267">
        <f>tbl_Fact[[#This Row],[Duration]] / 60</f>
        <v>0.16424638430277499</v>
      </c>
      <c r="J5267">
        <f>IF(OR(G5267="Run Time", G5267="CC (Changeover Cleaning)"), I5267, 0)</f>
        <v>0.16424638430277499</v>
      </c>
      <c r="K5267">
        <f>IF(G5267&lt;&gt;"PM (Maintenance)", I5267, 0)</f>
        <v>0.16424638430277499</v>
      </c>
      <c r="L5267" s="5">
        <f>MAX(tbl_Fact[[#This Row],[TotalBiscuitsMade]],tbl_Fact[[#This Row],[GoodMadeBiscuits]])</f>
        <v>302724</v>
      </c>
      <c r="M5267" s="5">
        <f>IF(tbl_Fact[[#This Row],[Operating_Hours]]&gt;0,tbl_Fact[[#This Row],[Operating_Hours]]*51840,0)</f>
        <v>8514.5325622558557</v>
      </c>
    </row>
    <row r="5268" spans="1:13" hidden="1" x14ac:dyDescent="0.2">
      <c r="A5268" t="s">
        <v>14</v>
      </c>
      <c r="B5268" s="1">
        <v>44405.911712962959</v>
      </c>
      <c r="C5268" s="1">
        <v>44405.916898148149</v>
      </c>
      <c r="D5268">
        <v>7.4544000625610396</v>
      </c>
      <c r="E5268">
        <v>0</v>
      </c>
      <c r="F5268">
        <v>473</v>
      </c>
      <c r="G5268" t="s">
        <v>43</v>
      </c>
      <c r="H5268" t="s">
        <v>35</v>
      </c>
      <c r="I5268">
        <f>tbl_Fact[[#This Row],[Duration]] / 60</f>
        <v>0.124240001042684</v>
      </c>
      <c r="J5268">
        <f>IF(OR(G5268="Run Time", G5268="CC (Changeover Cleaning)"), I5268, 0)</f>
        <v>0.124240001042684</v>
      </c>
      <c r="K5268">
        <f>IF(G5268&lt;&gt;"PM (Maintenance)", I5268, 0)</f>
        <v>0.124240001042684</v>
      </c>
      <c r="L5268" s="5">
        <f>MAX(tbl_Fact[[#This Row],[TotalBiscuitsMade]],tbl_Fact[[#This Row],[GoodMadeBiscuits]])</f>
        <v>473</v>
      </c>
      <c r="M5268" s="5">
        <f>IF(tbl_Fact[[#This Row],[Operating_Hours]]&gt;0,tbl_Fact[[#This Row],[Operating_Hours]]*51840,0)</f>
        <v>6440.601654052738</v>
      </c>
    </row>
    <row r="5269" spans="1:13" hidden="1" x14ac:dyDescent="0.2">
      <c r="A5269" t="s">
        <v>14</v>
      </c>
      <c r="B5269" s="1">
        <v>44405.916898148149</v>
      </c>
      <c r="C5269" s="1">
        <v>44405.916967592595</v>
      </c>
      <c r="D5269">
        <v>0.114600002765656</v>
      </c>
      <c r="E5269">
        <v>0</v>
      </c>
      <c r="F5269">
        <v>115</v>
      </c>
      <c r="G5269" t="s">
        <v>44</v>
      </c>
      <c r="H5269" t="s">
        <v>35</v>
      </c>
      <c r="I5269">
        <f>tbl_Fact[[#This Row],[Duration]] / 60</f>
        <v>1.9100000460942667E-3</v>
      </c>
      <c r="J5269">
        <f>IF(OR(G5269="Run Time", G5269="CC (Changeover Cleaning)"), I5269, 0)</f>
        <v>0</v>
      </c>
      <c r="K5269">
        <f>IF(G5269&lt;&gt;"PM (Maintenance)", I5269, 0)</f>
        <v>1.9100000460942667E-3</v>
      </c>
      <c r="L5269" s="5">
        <f>MAX(tbl_Fact[[#This Row],[TotalBiscuitsMade]],tbl_Fact[[#This Row],[GoodMadeBiscuits]])</f>
        <v>115</v>
      </c>
      <c r="M5269" s="5">
        <f>IF(tbl_Fact[[#This Row],[Operating_Hours]]&gt;0,tbl_Fact[[#This Row],[Operating_Hours]]*51840,0)</f>
        <v>0</v>
      </c>
    </row>
    <row r="5270" spans="1:13" hidden="1" x14ac:dyDescent="0.2">
      <c r="A5270" t="s">
        <v>14</v>
      </c>
      <c r="B5270" s="1">
        <v>44405.916967592595</v>
      </c>
      <c r="C5270" s="1">
        <v>44405.917893518519</v>
      </c>
      <c r="D5270">
        <v>1.33116662502289</v>
      </c>
      <c r="E5270">
        <v>0</v>
      </c>
      <c r="F5270">
        <v>465</v>
      </c>
      <c r="G5270" t="s">
        <v>43</v>
      </c>
      <c r="H5270" t="s">
        <v>35</v>
      </c>
      <c r="I5270">
        <f>tbl_Fact[[#This Row],[Duration]] / 60</f>
        <v>2.2186110417048165E-2</v>
      </c>
      <c r="J5270">
        <f>IF(OR(G5270="Run Time", G5270="CC (Changeover Cleaning)"), I5270, 0)</f>
        <v>2.2186110417048165E-2</v>
      </c>
      <c r="K5270">
        <f>IF(G5270&lt;&gt;"PM (Maintenance)", I5270, 0)</f>
        <v>2.2186110417048165E-2</v>
      </c>
      <c r="L5270" s="5">
        <f>MAX(tbl_Fact[[#This Row],[TotalBiscuitsMade]],tbl_Fact[[#This Row],[GoodMadeBiscuits]])</f>
        <v>465</v>
      </c>
      <c r="M5270" s="5">
        <f>IF(tbl_Fact[[#This Row],[Operating_Hours]]&gt;0,tbl_Fact[[#This Row],[Operating_Hours]]*51840,0)</f>
        <v>1150.127964019777</v>
      </c>
    </row>
    <row r="5271" spans="1:13" hidden="1" x14ac:dyDescent="0.2">
      <c r="A5271" t="s">
        <v>14</v>
      </c>
      <c r="B5271" s="1">
        <v>44405.917893518519</v>
      </c>
      <c r="C5271" s="1">
        <v>44405.918657407405</v>
      </c>
      <c r="D5271">
        <v>1.09916663169861</v>
      </c>
      <c r="E5271">
        <v>0</v>
      </c>
      <c r="F5271">
        <v>339</v>
      </c>
      <c r="G5271" t="s">
        <v>44</v>
      </c>
      <c r="H5271" t="s">
        <v>35</v>
      </c>
      <c r="I5271">
        <f>tbl_Fact[[#This Row],[Duration]] / 60</f>
        <v>1.8319443861643501E-2</v>
      </c>
      <c r="J5271">
        <f>IF(OR(G5271="Run Time", G5271="CC (Changeover Cleaning)"), I5271, 0)</f>
        <v>0</v>
      </c>
      <c r="K5271">
        <f>IF(G5271&lt;&gt;"PM (Maintenance)", I5271, 0)</f>
        <v>1.8319443861643501E-2</v>
      </c>
      <c r="L5271" s="5">
        <f>MAX(tbl_Fact[[#This Row],[TotalBiscuitsMade]],tbl_Fact[[#This Row],[GoodMadeBiscuits]])</f>
        <v>339</v>
      </c>
      <c r="M5271" s="5">
        <f>IF(tbl_Fact[[#This Row],[Operating_Hours]]&gt;0,tbl_Fact[[#This Row],[Operating_Hours]]*51840,0)</f>
        <v>0</v>
      </c>
    </row>
    <row r="5272" spans="1:13" hidden="1" x14ac:dyDescent="0.2">
      <c r="A5272" t="s">
        <v>12</v>
      </c>
      <c r="B5272" s="1">
        <v>44405.918564814812</v>
      </c>
      <c r="C5272" s="1">
        <v>44405.918657407405</v>
      </c>
      <c r="D5272">
        <v>0.144549995660782</v>
      </c>
      <c r="E5272">
        <v>302899</v>
      </c>
      <c r="F5272">
        <v>75</v>
      </c>
      <c r="G5272" t="s">
        <v>44</v>
      </c>
      <c r="H5272" t="s">
        <v>35</v>
      </c>
      <c r="I5272">
        <f>tbl_Fact[[#This Row],[Duration]] / 60</f>
        <v>2.4091665943463667E-3</v>
      </c>
      <c r="J5272">
        <f>IF(OR(G5272="Run Time", G5272="CC (Changeover Cleaning)"), I5272, 0)</f>
        <v>0</v>
      </c>
      <c r="K5272">
        <f>IF(G5272&lt;&gt;"PM (Maintenance)", I5272, 0)</f>
        <v>2.4091665943463667E-3</v>
      </c>
      <c r="L5272" s="5">
        <f>MAX(tbl_Fact[[#This Row],[TotalBiscuitsMade]],tbl_Fact[[#This Row],[GoodMadeBiscuits]])</f>
        <v>302899</v>
      </c>
      <c r="M5272" s="5">
        <f>IF(tbl_Fact[[#This Row],[Operating_Hours]]&gt;0,tbl_Fact[[#This Row],[Operating_Hours]]*51840,0)</f>
        <v>0</v>
      </c>
    </row>
    <row r="5273" spans="1:13" hidden="1" x14ac:dyDescent="0.2">
      <c r="A5273" t="s">
        <v>12</v>
      </c>
      <c r="B5273" s="1">
        <v>44405.918657407405</v>
      </c>
      <c r="C5273" s="1">
        <v>44405.919328703705</v>
      </c>
      <c r="D5273">
        <v>0.95561659336090099</v>
      </c>
      <c r="E5273">
        <v>302887</v>
      </c>
      <c r="F5273">
        <v>391</v>
      </c>
      <c r="G5273" t="s">
        <v>43</v>
      </c>
      <c r="H5273" t="s">
        <v>35</v>
      </c>
      <c r="I5273">
        <f>tbl_Fact[[#This Row],[Duration]] / 60</f>
        <v>1.5926943222681685E-2</v>
      </c>
      <c r="J5273">
        <f>IF(OR(G5273="Run Time", G5273="CC (Changeover Cleaning)"), I5273, 0)</f>
        <v>1.5926943222681685E-2</v>
      </c>
      <c r="K5273">
        <f>IF(G5273&lt;&gt;"PM (Maintenance)", I5273, 0)</f>
        <v>1.5926943222681685E-2</v>
      </c>
      <c r="L5273" s="5">
        <f>MAX(tbl_Fact[[#This Row],[TotalBiscuitsMade]],tbl_Fact[[#This Row],[GoodMadeBiscuits]])</f>
        <v>302887</v>
      </c>
      <c r="M5273" s="5">
        <f>IF(tbl_Fact[[#This Row],[Operating_Hours]]&gt;0,tbl_Fact[[#This Row],[Operating_Hours]]*51840,0)</f>
        <v>825.65273666381847</v>
      </c>
    </row>
    <row r="5274" spans="1:13" hidden="1" x14ac:dyDescent="0.2">
      <c r="A5274" t="s">
        <v>14</v>
      </c>
      <c r="B5274" s="1">
        <v>44405.918657407405</v>
      </c>
      <c r="C5274" s="1">
        <v>44405.919236111113</v>
      </c>
      <c r="D5274">
        <v>0.83528327941894498</v>
      </c>
      <c r="E5274">
        <v>0</v>
      </c>
      <c r="F5274">
        <v>162</v>
      </c>
      <c r="G5274" t="s">
        <v>43</v>
      </c>
      <c r="H5274" t="s">
        <v>35</v>
      </c>
      <c r="I5274">
        <f>tbl_Fact[[#This Row],[Duration]] / 60</f>
        <v>1.392138799031575E-2</v>
      </c>
      <c r="J5274">
        <f>IF(OR(G5274="Run Time", G5274="CC (Changeover Cleaning)"), I5274, 0)</f>
        <v>1.392138799031575E-2</v>
      </c>
      <c r="K5274">
        <f>IF(G5274&lt;&gt;"PM (Maintenance)", I5274, 0)</f>
        <v>1.392138799031575E-2</v>
      </c>
      <c r="L5274" s="5">
        <f>MAX(tbl_Fact[[#This Row],[TotalBiscuitsMade]],tbl_Fact[[#This Row],[GoodMadeBiscuits]])</f>
        <v>162</v>
      </c>
      <c r="M5274" s="5">
        <f>IF(tbl_Fact[[#This Row],[Operating_Hours]]&gt;0,tbl_Fact[[#This Row],[Operating_Hours]]*51840,0)</f>
        <v>721.68475341796852</v>
      </c>
    </row>
    <row r="5275" spans="1:13" hidden="1" x14ac:dyDescent="0.2">
      <c r="A5275" t="s">
        <v>14</v>
      </c>
      <c r="B5275" s="1">
        <v>44405.919236111113</v>
      </c>
      <c r="C5275" s="1">
        <v>44405.921076388891</v>
      </c>
      <c r="D5275">
        <v>2.6452832221984899</v>
      </c>
      <c r="E5275">
        <v>0</v>
      </c>
      <c r="F5275">
        <v>183</v>
      </c>
      <c r="G5275" t="s">
        <v>44</v>
      </c>
      <c r="H5275" t="s">
        <v>35</v>
      </c>
      <c r="I5275">
        <f>tbl_Fact[[#This Row],[Duration]] / 60</f>
        <v>4.4088053703308164E-2</v>
      </c>
      <c r="J5275">
        <f>IF(OR(G5275="Run Time", G5275="CC (Changeover Cleaning)"), I5275, 0)</f>
        <v>0</v>
      </c>
      <c r="K5275">
        <f>IF(G5275&lt;&gt;"PM (Maintenance)", I5275, 0)</f>
        <v>4.4088053703308164E-2</v>
      </c>
      <c r="L5275" s="5">
        <f>MAX(tbl_Fact[[#This Row],[TotalBiscuitsMade]],tbl_Fact[[#This Row],[GoodMadeBiscuits]])</f>
        <v>183</v>
      </c>
      <c r="M5275" s="5">
        <f>IF(tbl_Fact[[#This Row],[Operating_Hours]]&gt;0,tbl_Fact[[#This Row],[Operating_Hours]]*51840,0)</f>
        <v>0</v>
      </c>
    </row>
    <row r="5276" spans="1:13" hidden="1" x14ac:dyDescent="0.2">
      <c r="A5276" t="s">
        <v>12</v>
      </c>
      <c r="B5276" s="1">
        <v>44405.919328703705</v>
      </c>
      <c r="C5276" s="1">
        <v>44405.921076388891</v>
      </c>
      <c r="D5276">
        <v>2.5249500274658199</v>
      </c>
      <c r="E5276">
        <v>304910</v>
      </c>
      <c r="F5276">
        <v>292</v>
      </c>
      <c r="G5276" t="s">
        <v>44</v>
      </c>
      <c r="H5276" t="s">
        <v>35</v>
      </c>
      <c r="I5276">
        <f>tbl_Fact[[#This Row],[Duration]] / 60</f>
        <v>4.2082500457763662E-2</v>
      </c>
      <c r="J5276">
        <f>IF(OR(G5276="Run Time", G5276="CC (Changeover Cleaning)"), I5276, 0)</f>
        <v>0</v>
      </c>
      <c r="K5276">
        <f>IF(G5276&lt;&gt;"PM (Maintenance)", I5276, 0)</f>
        <v>4.2082500457763662E-2</v>
      </c>
      <c r="L5276" s="5">
        <f>MAX(tbl_Fact[[#This Row],[TotalBiscuitsMade]],tbl_Fact[[#This Row],[GoodMadeBiscuits]])</f>
        <v>304910</v>
      </c>
      <c r="M5276" s="5">
        <f>IF(tbl_Fact[[#This Row],[Operating_Hours]]&gt;0,tbl_Fact[[#This Row],[Operating_Hours]]*51840,0)</f>
        <v>0</v>
      </c>
    </row>
    <row r="5277" spans="1:13" hidden="1" x14ac:dyDescent="0.2">
      <c r="A5277" t="s">
        <v>14</v>
      </c>
      <c r="B5277" s="1">
        <v>44405.921076388891</v>
      </c>
      <c r="C5277" s="1">
        <v>44405.921493055554</v>
      </c>
      <c r="D5277">
        <v>0.58993327617645297</v>
      </c>
      <c r="E5277">
        <v>0</v>
      </c>
      <c r="F5277">
        <v>485</v>
      </c>
      <c r="G5277" t="s">
        <v>43</v>
      </c>
      <c r="H5277" t="s">
        <v>35</v>
      </c>
      <c r="I5277">
        <f>tbl_Fact[[#This Row],[Duration]] / 60</f>
        <v>9.8322212696075502E-3</v>
      </c>
      <c r="J5277">
        <f>IF(OR(G5277="Run Time", G5277="CC (Changeover Cleaning)"), I5277, 0)</f>
        <v>9.8322212696075502E-3</v>
      </c>
      <c r="K5277">
        <f>IF(G5277&lt;&gt;"PM (Maintenance)", I5277, 0)</f>
        <v>9.8322212696075502E-3</v>
      </c>
      <c r="L5277" s="5">
        <f>MAX(tbl_Fact[[#This Row],[TotalBiscuitsMade]],tbl_Fact[[#This Row],[GoodMadeBiscuits]])</f>
        <v>485</v>
      </c>
      <c r="M5277" s="5">
        <f>IF(tbl_Fact[[#This Row],[Operating_Hours]]&gt;0,tbl_Fact[[#This Row],[Operating_Hours]]*51840,0)</f>
        <v>509.70235061645542</v>
      </c>
    </row>
    <row r="5278" spans="1:13" hidden="1" x14ac:dyDescent="0.2">
      <c r="A5278" t="s">
        <v>12</v>
      </c>
      <c r="B5278" s="1">
        <v>44405.921076388891</v>
      </c>
      <c r="C5278" s="1">
        <v>44405.921574074076</v>
      </c>
      <c r="D5278">
        <v>0.71026659011840798</v>
      </c>
      <c r="E5278">
        <v>305206</v>
      </c>
      <c r="F5278">
        <v>293</v>
      </c>
      <c r="G5278" t="s">
        <v>43</v>
      </c>
      <c r="H5278" t="s">
        <v>35</v>
      </c>
      <c r="I5278">
        <f>tbl_Fact[[#This Row],[Duration]] / 60</f>
        <v>1.1837776501973466E-2</v>
      </c>
      <c r="J5278">
        <f>IF(OR(G5278="Run Time", G5278="CC (Changeover Cleaning)"), I5278, 0)</f>
        <v>1.1837776501973466E-2</v>
      </c>
      <c r="K5278">
        <f>IF(G5278&lt;&gt;"PM (Maintenance)", I5278, 0)</f>
        <v>1.1837776501973466E-2</v>
      </c>
      <c r="L5278" s="5">
        <f>MAX(tbl_Fact[[#This Row],[TotalBiscuitsMade]],tbl_Fact[[#This Row],[GoodMadeBiscuits]])</f>
        <v>305206</v>
      </c>
      <c r="M5278" s="5">
        <f>IF(tbl_Fact[[#This Row],[Operating_Hours]]&gt;0,tbl_Fact[[#This Row],[Operating_Hours]]*51840,0)</f>
        <v>613.67033386230446</v>
      </c>
    </row>
    <row r="5279" spans="1:13" hidden="1" x14ac:dyDescent="0.2">
      <c r="A5279" t="s">
        <v>14</v>
      </c>
      <c r="B5279" s="1">
        <v>44405.921493055554</v>
      </c>
      <c r="C5279" s="1">
        <v>44405.922175925924</v>
      </c>
      <c r="D5279">
        <v>0.99000000953674305</v>
      </c>
      <c r="E5279">
        <v>0</v>
      </c>
      <c r="F5279">
        <v>9</v>
      </c>
      <c r="G5279" t="s">
        <v>44</v>
      </c>
      <c r="H5279" t="s">
        <v>35</v>
      </c>
      <c r="I5279">
        <f>tbl_Fact[[#This Row],[Duration]] / 60</f>
        <v>1.6500000158945718E-2</v>
      </c>
      <c r="J5279">
        <f>IF(OR(G5279="Run Time", G5279="CC (Changeover Cleaning)"), I5279, 0)</f>
        <v>0</v>
      </c>
      <c r="K5279">
        <f>IF(G5279&lt;&gt;"PM (Maintenance)", I5279, 0)</f>
        <v>1.6500000158945718E-2</v>
      </c>
      <c r="L5279" s="5">
        <f>MAX(tbl_Fact[[#This Row],[TotalBiscuitsMade]],tbl_Fact[[#This Row],[GoodMadeBiscuits]])</f>
        <v>9</v>
      </c>
      <c r="M5279" s="5">
        <f>IF(tbl_Fact[[#This Row],[Operating_Hours]]&gt;0,tbl_Fact[[#This Row],[Operating_Hours]]*51840,0)</f>
        <v>0</v>
      </c>
    </row>
    <row r="5280" spans="1:13" hidden="1" x14ac:dyDescent="0.2">
      <c r="A5280" t="s">
        <v>12</v>
      </c>
      <c r="B5280" s="1">
        <v>44405.921574074076</v>
      </c>
      <c r="C5280" s="1">
        <v>44405.922175925924</v>
      </c>
      <c r="D5280">
        <v>0.86966657638549805</v>
      </c>
      <c r="E5280">
        <v>305628</v>
      </c>
      <c r="F5280">
        <v>363</v>
      </c>
      <c r="G5280" t="s">
        <v>44</v>
      </c>
      <c r="H5280" t="s">
        <v>35</v>
      </c>
      <c r="I5280">
        <f>tbl_Fact[[#This Row],[Duration]] / 60</f>
        <v>1.44944429397583E-2</v>
      </c>
      <c r="J5280">
        <f>IF(OR(G5280="Run Time", G5280="CC (Changeover Cleaning)"), I5280, 0)</f>
        <v>0</v>
      </c>
      <c r="K5280">
        <f>IF(G5280&lt;&gt;"PM (Maintenance)", I5280, 0)</f>
        <v>1.44944429397583E-2</v>
      </c>
      <c r="L5280" s="5">
        <f>MAX(tbl_Fact[[#This Row],[TotalBiscuitsMade]],tbl_Fact[[#This Row],[GoodMadeBiscuits]])</f>
        <v>305628</v>
      </c>
      <c r="M5280" s="5">
        <f>IF(tbl_Fact[[#This Row],[Operating_Hours]]&gt;0,tbl_Fact[[#This Row],[Operating_Hours]]*51840,0)</f>
        <v>0</v>
      </c>
    </row>
    <row r="5281" spans="1:13" hidden="1" x14ac:dyDescent="0.2">
      <c r="A5281" t="s">
        <v>14</v>
      </c>
      <c r="B5281" s="1">
        <v>44405.922175925924</v>
      </c>
      <c r="C5281" s="1">
        <v>44405.923113425924</v>
      </c>
      <c r="D5281">
        <v>1.3454999923706099</v>
      </c>
      <c r="E5281">
        <v>0</v>
      </c>
      <c r="F5281">
        <v>286</v>
      </c>
      <c r="G5281" t="s">
        <v>43</v>
      </c>
      <c r="H5281" t="s">
        <v>35</v>
      </c>
      <c r="I5281">
        <f>tbl_Fact[[#This Row],[Duration]] / 60</f>
        <v>2.24249998728435E-2</v>
      </c>
      <c r="J5281">
        <f>IF(OR(G5281="Run Time", G5281="CC (Changeover Cleaning)"), I5281, 0)</f>
        <v>2.24249998728435E-2</v>
      </c>
      <c r="K5281">
        <f>IF(G5281&lt;&gt;"PM (Maintenance)", I5281, 0)</f>
        <v>2.24249998728435E-2</v>
      </c>
      <c r="L5281" s="5">
        <f>MAX(tbl_Fact[[#This Row],[TotalBiscuitsMade]],tbl_Fact[[#This Row],[GoodMadeBiscuits]])</f>
        <v>286</v>
      </c>
      <c r="M5281" s="5">
        <f>IF(tbl_Fact[[#This Row],[Operating_Hours]]&gt;0,tbl_Fact[[#This Row],[Operating_Hours]]*51840,0)</f>
        <v>1162.511993408207</v>
      </c>
    </row>
    <row r="5282" spans="1:13" hidden="1" x14ac:dyDescent="0.2">
      <c r="A5282" t="s">
        <v>12</v>
      </c>
      <c r="B5282" s="1">
        <v>44405.922175925924</v>
      </c>
      <c r="C5282" s="1">
        <v>44405.925034722219</v>
      </c>
      <c r="D5282">
        <v>4.1256666183471697</v>
      </c>
      <c r="E5282">
        <v>305657</v>
      </c>
      <c r="F5282">
        <v>219</v>
      </c>
      <c r="G5282" t="s">
        <v>43</v>
      </c>
      <c r="H5282" t="s">
        <v>35</v>
      </c>
      <c r="I5282">
        <f>tbl_Fact[[#This Row],[Duration]] / 60</f>
        <v>6.8761110305786161E-2</v>
      </c>
      <c r="J5282">
        <f>IF(OR(G5282="Run Time", G5282="CC (Changeover Cleaning)"), I5282, 0)</f>
        <v>6.8761110305786161E-2</v>
      </c>
      <c r="K5282">
        <f>IF(G5282&lt;&gt;"PM (Maintenance)", I5282, 0)</f>
        <v>6.8761110305786161E-2</v>
      </c>
      <c r="L5282" s="5">
        <f>MAX(tbl_Fact[[#This Row],[TotalBiscuitsMade]],tbl_Fact[[#This Row],[GoodMadeBiscuits]])</f>
        <v>305657</v>
      </c>
      <c r="M5282" s="5">
        <f>IF(tbl_Fact[[#This Row],[Operating_Hours]]&gt;0,tbl_Fact[[#This Row],[Operating_Hours]]*51840,0)</f>
        <v>3564.5759582519545</v>
      </c>
    </row>
    <row r="5283" spans="1:13" hidden="1" x14ac:dyDescent="0.2">
      <c r="A5283" t="s">
        <v>14</v>
      </c>
      <c r="B5283" s="1">
        <v>44405.923113425924</v>
      </c>
      <c r="C5283" s="1">
        <v>44405.923229166663</v>
      </c>
      <c r="D5283">
        <v>0.16490000486373901</v>
      </c>
      <c r="E5283">
        <v>0</v>
      </c>
      <c r="F5283">
        <v>19</v>
      </c>
      <c r="G5283" t="s">
        <v>44</v>
      </c>
      <c r="H5283" t="s">
        <v>35</v>
      </c>
      <c r="I5283">
        <f>tbl_Fact[[#This Row],[Duration]] / 60</f>
        <v>2.7483334143956501E-3</v>
      </c>
      <c r="J5283">
        <f>IF(OR(G5283="Run Time", G5283="CC (Changeover Cleaning)"), I5283, 0)</f>
        <v>0</v>
      </c>
      <c r="K5283">
        <f>IF(G5283&lt;&gt;"PM (Maintenance)", I5283, 0)</f>
        <v>2.7483334143956501E-3</v>
      </c>
      <c r="L5283" s="5">
        <f>MAX(tbl_Fact[[#This Row],[TotalBiscuitsMade]],tbl_Fact[[#This Row],[GoodMadeBiscuits]])</f>
        <v>19</v>
      </c>
      <c r="M5283" s="5">
        <f>IF(tbl_Fact[[#This Row],[Operating_Hours]]&gt;0,tbl_Fact[[#This Row],[Operating_Hours]]*51840,0)</f>
        <v>0</v>
      </c>
    </row>
    <row r="5284" spans="1:13" hidden="1" x14ac:dyDescent="0.2">
      <c r="A5284" t="s">
        <v>14</v>
      </c>
      <c r="B5284" s="1">
        <v>44405.923229166663</v>
      </c>
      <c r="C5284" s="1">
        <v>44405.924398148149</v>
      </c>
      <c r="D5284">
        <v>1.6846666336059599</v>
      </c>
      <c r="E5284">
        <v>0</v>
      </c>
      <c r="F5284">
        <v>352</v>
      </c>
      <c r="G5284" t="s">
        <v>43</v>
      </c>
      <c r="H5284" t="s">
        <v>35</v>
      </c>
      <c r="I5284">
        <f>tbl_Fact[[#This Row],[Duration]] / 60</f>
        <v>2.8077777226766E-2</v>
      </c>
      <c r="J5284">
        <f>IF(OR(G5284="Run Time", G5284="CC (Changeover Cleaning)"), I5284, 0)</f>
        <v>2.8077777226766E-2</v>
      </c>
      <c r="K5284">
        <f>IF(G5284&lt;&gt;"PM (Maintenance)", I5284, 0)</f>
        <v>2.8077777226766E-2</v>
      </c>
      <c r="L5284" s="5">
        <f>MAX(tbl_Fact[[#This Row],[TotalBiscuitsMade]],tbl_Fact[[#This Row],[GoodMadeBiscuits]])</f>
        <v>352</v>
      </c>
      <c r="M5284" s="5">
        <f>IF(tbl_Fact[[#This Row],[Operating_Hours]]&gt;0,tbl_Fact[[#This Row],[Operating_Hours]]*51840,0)</f>
        <v>1455.5519714355494</v>
      </c>
    </row>
    <row r="5285" spans="1:13" hidden="1" x14ac:dyDescent="0.2">
      <c r="A5285" t="s">
        <v>14</v>
      </c>
      <c r="B5285" s="1">
        <v>44405.924398148149</v>
      </c>
      <c r="C5285" s="1">
        <v>44405.92732638889</v>
      </c>
      <c r="D5285">
        <v>4.2161002159118697</v>
      </c>
      <c r="E5285">
        <v>0</v>
      </c>
      <c r="F5285">
        <v>112</v>
      </c>
      <c r="G5285" t="s">
        <v>44</v>
      </c>
      <c r="H5285" t="s">
        <v>35</v>
      </c>
      <c r="I5285">
        <f>tbl_Fact[[#This Row],[Duration]] / 60</f>
        <v>7.0268336931864489E-2</v>
      </c>
      <c r="J5285">
        <f>IF(OR(G5285="Run Time", G5285="CC (Changeover Cleaning)"), I5285, 0)</f>
        <v>0</v>
      </c>
      <c r="K5285">
        <f>IF(G5285&lt;&gt;"PM (Maintenance)", I5285, 0)</f>
        <v>7.0268336931864489E-2</v>
      </c>
      <c r="L5285" s="5">
        <f>MAX(tbl_Fact[[#This Row],[TotalBiscuitsMade]],tbl_Fact[[#This Row],[GoodMadeBiscuits]])</f>
        <v>112</v>
      </c>
      <c r="M5285" s="5">
        <f>IF(tbl_Fact[[#This Row],[Operating_Hours]]&gt;0,tbl_Fact[[#This Row],[Operating_Hours]]*51840,0)</f>
        <v>0</v>
      </c>
    </row>
    <row r="5286" spans="1:13" hidden="1" x14ac:dyDescent="0.2">
      <c r="A5286" t="s">
        <v>12</v>
      </c>
      <c r="B5286" s="1">
        <v>44405.925034722219</v>
      </c>
      <c r="C5286" s="1">
        <v>44405.92633101852</v>
      </c>
      <c r="D5286">
        <v>1.8547832965850799</v>
      </c>
      <c r="E5286">
        <v>307596</v>
      </c>
      <c r="F5286">
        <v>370</v>
      </c>
      <c r="G5286" t="s">
        <v>44</v>
      </c>
      <c r="H5286" t="s">
        <v>35</v>
      </c>
      <c r="I5286">
        <f>tbl_Fact[[#This Row],[Duration]] / 60</f>
        <v>3.0913054943084665E-2</v>
      </c>
      <c r="J5286">
        <f>IF(OR(G5286="Run Time", G5286="CC (Changeover Cleaning)"), I5286, 0)</f>
        <v>0</v>
      </c>
      <c r="K5286">
        <f>IF(G5286&lt;&gt;"PM (Maintenance)", I5286, 0)</f>
        <v>3.0913054943084665E-2</v>
      </c>
      <c r="L5286" s="5">
        <f>MAX(tbl_Fact[[#This Row],[TotalBiscuitsMade]],tbl_Fact[[#This Row],[GoodMadeBiscuits]])</f>
        <v>307596</v>
      </c>
      <c r="M5286" s="5">
        <f>IF(tbl_Fact[[#This Row],[Operating_Hours]]&gt;0,tbl_Fact[[#This Row],[Operating_Hours]]*51840,0)</f>
        <v>0</v>
      </c>
    </row>
    <row r="5287" spans="1:13" hidden="1" x14ac:dyDescent="0.2">
      <c r="A5287" t="s">
        <v>12</v>
      </c>
      <c r="B5287" s="1">
        <v>44405.92633101852</v>
      </c>
      <c r="C5287" s="1">
        <v>44405.926608796297</v>
      </c>
      <c r="D5287">
        <v>0.409716606140137</v>
      </c>
      <c r="E5287">
        <v>307190</v>
      </c>
      <c r="F5287">
        <v>96</v>
      </c>
      <c r="G5287" t="s">
        <v>43</v>
      </c>
      <c r="H5287" t="s">
        <v>35</v>
      </c>
      <c r="I5287">
        <f>tbl_Fact[[#This Row],[Duration]] / 60</f>
        <v>6.8286101023356163E-3</v>
      </c>
      <c r="J5287">
        <f>IF(OR(G5287="Run Time", G5287="CC (Changeover Cleaning)"), I5287, 0)</f>
        <v>6.8286101023356163E-3</v>
      </c>
      <c r="K5287">
        <f>IF(G5287&lt;&gt;"PM (Maintenance)", I5287, 0)</f>
        <v>6.8286101023356163E-3</v>
      </c>
      <c r="L5287" s="5">
        <f>MAX(tbl_Fact[[#This Row],[TotalBiscuitsMade]],tbl_Fact[[#This Row],[GoodMadeBiscuits]])</f>
        <v>307190</v>
      </c>
      <c r="M5287" s="5">
        <f>IF(tbl_Fact[[#This Row],[Operating_Hours]]&gt;0,tbl_Fact[[#This Row],[Operating_Hours]]*51840,0)</f>
        <v>353.99514770507835</v>
      </c>
    </row>
    <row r="5288" spans="1:13" hidden="1" x14ac:dyDescent="0.2">
      <c r="A5288" t="s">
        <v>12</v>
      </c>
      <c r="B5288" s="1">
        <v>44405.926608796297</v>
      </c>
      <c r="C5288" s="1">
        <v>44405.92732638889</v>
      </c>
      <c r="D5288">
        <v>1.0251666307449301</v>
      </c>
      <c r="E5288">
        <v>308175</v>
      </c>
      <c r="F5288">
        <v>99</v>
      </c>
      <c r="G5288" t="s">
        <v>44</v>
      </c>
      <c r="H5288" t="s">
        <v>35</v>
      </c>
      <c r="I5288">
        <f>tbl_Fact[[#This Row],[Duration]] / 60</f>
        <v>1.70861105124155E-2</v>
      </c>
      <c r="J5288">
        <f>IF(OR(G5288="Run Time", G5288="CC (Changeover Cleaning)"), I5288, 0)</f>
        <v>0</v>
      </c>
      <c r="K5288">
        <f>IF(G5288&lt;&gt;"PM (Maintenance)", I5288, 0)</f>
        <v>1.70861105124155E-2</v>
      </c>
      <c r="L5288" s="5">
        <f>MAX(tbl_Fact[[#This Row],[TotalBiscuitsMade]],tbl_Fact[[#This Row],[GoodMadeBiscuits]])</f>
        <v>308175</v>
      </c>
      <c r="M5288" s="5">
        <f>IF(tbl_Fact[[#This Row],[Operating_Hours]]&gt;0,tbl_Fact[[#This Row],[Operating_Hours]]*51840,0)</f>
        <v>0</v>
      </c>
    </row>
    <row r="5289" spans="1:13" hidden="1" x14ac:dyDescent="0.2">
      <c r="A5289" t="s">
        <v>14</v>
      </c>
      <c r="B5289" s="1">
        <v>44405.92732638889</v>
      </c>
      <c r="C5289" s="1">
        <v>44405.928032407406</v>
      </c>
      <c r="D5289">
        <v>1.0293333530426001</v>
      </c>
      <c r="E5289">
        <v>0</v>
      </c>
      <c r="F5289">
        <v>240</v>
      </c>
      <c r="G5289" t="s">
        <v>43</v>
      </c>
      <c r="H5289" t="s">
        <v>35</v>
      </c>
      <c r="I5289">
        <f>tbl_Fact[[#This Row],[Duration]] / 60</f>
        <v>1.7155555884043334E-2</v>
      </c>
      <c r="J5289">
        <f>IF(OR(G5289="Run Time", G5289="CC (Changeover Cleaning)"), I5289, 0)</f>
        <v>1.7155555884043334E-2</v>
      </c>
      <c r="K5289">
        <f>IF(G5289&lt;&gt;"PM (Maintenance)", I5289, 0)</f>
        <v>1.7155555884043334E-2</v>
      </c>
      <c r="L5289" s="5">
        <f>MAX(tbl_Fact[[#This Row],[TotalBiscuitsMade]],tbl_Fact[[#This Row],[GoodMadeBiscuits]])</f>
        <v>240</v>
      </c>
      <c r="M5289" s="5">
        <f>IF(tbl_Fact[[#This Row],[Operating_Hours]]&gt;0,tbl_Fact[[#This Row],[Operating_Hours]]*51840,0)</f>
        <v>889.34401702880643</v>
      </c>
    </row>
    <row r="5290" spans="1:13" hidden="1" x14ac:dyDescent="0.2">
      <c r="A5290" t="s">
        <v>12</v>
      </c>
      <c r="B5290" s="1">
        <v>44405.92732638889</v>
      </c>
      <c r="C5290" s="1">
        <v>44405.928113425929</v>
      </c>
      <c r="D5290">
        <v>1.1402833461761499</v>
      </c>
      <c r="E5290">
        <v>308263</v>
      </c>
      <c r="F5290">
        <v>2</v>
      </c>
      <c r="G5290" t="s">
        <v>43</v>
      </c>
      <c r="H5290" t="s">
        <v>35</v>
      </c>
      <c r="I5290">
        <f>tbl_Fact[[#This Row],[Duration]] / 60</f>
        <v>1.9004722436269165E-2</v>
      </c>
      <c r="J5290">
        <f>IF(OR(G5290="Run Time", G5290="CC (Changeover Cleaning)"), I5290, 0)</f>
        <v>1.9004722436269165E-2</v>
      </c>
      <c r="K5290">
        <f>IF(G5290&lt;&gt;"PM (Maintenance)", I5290, 0)</f>
        <v>1.9004722436269165E-2</v>
      </c>
      <c r="L5290" s="5">
        <f>MAX(tbl_Fact[[#This Row],[TotalBiscuitsMade]],tbl_Fact[[#This Row],[GoodMadeBiscuits]])</f>
        <v>308263</v>
      </c>
      <c r="M5290" s="5">
        <f>IF(tbl_Fact[[#This Row],[Operating_Hours]]&gt;0,tbl_Fact[[#This Row],[Operating_Hours]]*51840,0)</f>
        <v>985.20481109619345</v>
      </c>
    </row>
    <row r="5291" spans="1:13" hidden="1" x14ac:dyDescent="0.2">
      <c r="A5291" t="s">
        <v>14</v>
      </c>
      <c r="B5291" s="1">
        <v>44405.928032407406</v>
      </c>
      <c r="C5291" s="1">
        <v>44405.929409722223</v>
      </c>
      <c r="D5291">
        <v>1.9703333377838099</v>
      </c>
      <c r="E5291">
        <v>0</v>
      </c>
      <c r="F5291">
        <v>188</v>
      </c>
      <c r="G5291" t="s">
        <v>44</v>
      </c>
      <c r="H5291" t="s">
        <v>35</v>
      </c>
      <c r="I5291">
        <f>tbl_Fact[[#This Row],[Duration]] / 60</f>
        <v>3.2838888963063501E-2</v>
      </c>
      <c r="J5291">
        <f>IF(OR(G5291="Run Time", G5291="CC (Changeover Cleaning)"), I5291, 0)</f>
        <v>0</v>
      </c>
      <c r="K5291">
        <f>IF(G5291&lt;&gt;"PM (Maintenance)", I5291, 0)</f>
        <v>3.2838888963063501E-2</v>
      </c>
      <c r="L5291" s="5">
        <f>MAX(tbl_Fact[[#This Row],[TotalBiscuitsMade]],tbl_Fact[[#This Row],[GoodMadeBiscuits]])</f>
        <v>188</v>
      </c>
      <c r="M5291" s="5">
        <f>IF(tbl_Fact[[#This Row],[Operating_Hours]]&gt;0,tbl_Fact[[#This Row],[Operating_Hours]]*51840,0)</f>
        <v>0</v>
      </c>
    </row>
    <row r="5292" spans="1:13" hidden="1" x14ac:dyDescent="0.2">
      <c r="A5292" t="s">
        <v>12</v>
      </c>
      <c r="B5292" s="1">
        <v>44405.928113425929</v>
      </c>
      <c r="C5292" s="1">
        <v>44405.929409722223</v>
      </c>
      <c r="D5292">
        <v>1.8552166223526001</v>
      </c>
      <c r="E5292">
        <v>309763</v>
      </c>
      <c r="F5292">
        <v>20</v>
      </c>
      <c r="G5292" t="s">
        <v>44</v>
      </c>
      <c r="H5292" t="s">
        <v>35</v>
      </c>
      <c r="I5292">
        <f>tbl_Fact[[#This Row],[Duration]] / 60</f>
        <v>3.0920277039210003E-2</v>
      </c>
      <c r="J5292">
        <f>IF(OR(G5292="Run Time", G5292="CC (Changeover Cleaning)"), I5292, 0)</f>
        <v>0</v>
      </c>
      <c r="K5292">
        <f>IF(G5292&lt;&gt;"PM (Maintenance)", I5292, 0)</f>
        <v>3.0920277039210003E-2</v>
      </c>
      <c r="L5292" s="5">
        <f>MAX(tbl_Fact[[#This Row],[TotalBiscuitsMade]],tbl_Fact[[#This Row],[GoodMadeBiscuits]])</f>
        <v>309763</v>
      </c>
      <c r="M5292" s="5">
        <f>IF(tbl_Fact[[#This Row],[Operating_Hours]]&gt;0,tbl_Fact[[#This Row],[Operating_Hours]]*51840,0)</f>
        <v>0</v>
      </c>
    </row>
    <row r="5293" spans="1:13" hidden="1" x14ac:dyDescent="0.2">
      <c r="A5293" t="s">
        <v>14</v>
      </c>
      <c r="B5293" s="1">
        <v>44405.929409722223</v>
      </c>
      <c r="C5293" s="1">
        <v>44405.930115740739</v>
      </c>
      <c r="D5293">
        <v>1.0304000377655</v>
      </c>
      <c r="E5293">
        <v>0</v>
      </c>
      <c r="F5293">
        <v>327</v>
      </c>
      <c r="G5293" t="s">
        <v>43</v>
      </c>
      <c r="H5293" t="s">
        <v>35</v>
      </c>
      <c r="I5293">
        <f>tbl_Fact[[#This Row],[Duration]] / 60</f>
        <v>1.7173333962758334E-2</v>
      </c>
      <c r="J5293">
        <f>IF(OR(G5293="Run Time", G5293="CC (Changeover Cleaning)"), I5293, 0)</f>
        <v>1.7173333962758334E-2</v>
      </c>
      <c r="K5293">
        <f>IF(G5293&lt;&gt;"PM (Maintenance)", I5293, 0)</f>
        <v>1.7173333962758334E-2</v>
      </c>
      <c r="L5293" s="5">
        <f>MAX(tbl_Fact[[#This Row],[TotalBiscuitsMade]],tbl_Fact[[#This Row],[GoodMadeBiscuits]])</f>
        <v>327</v>
      </c>
      <c r="M5293" s="5">
        <f>IF(tbl_Fact[[#This Row],[Operating_Hours]]&gt;0,tbl_Fact[[#This Row],[Operating_Hours]]*51840,0)</f>
        <v>890.26563262939203</v>
      </c>
    </row>
    <row r="5294" spans="1:13" hidden="1" x14ac:dyDescent="0.2">
      <c r="A5294" t="s">
        <v>12</v>
      </c>
      <c r="B5294" s="1">
        <v>44405.929409722223</v>
      </c>
      <c r="C5294" s="1">
        <v>44405.930208333331</v>
      </c>
      <c r="D5294">
        <v>1.1494499444961499</v>
      </c>
      <c r="E5294">
        <v>310073</v>
      </c>
      <c r="F5294">
        <v>285</v>
      </c>
      <c r="G5294" t="s">
        <v>43</v>
      </c>
      <c r="H5294" t="s">
        <v>35</v>
      </c>
      <c r="I5294">
        <f>tbl_Fact[[#This Row],[Duration]] / 60</f>
        <v>1.9157499074935833E-2</v>
      </c>
      <c r="J5294">
        <f>IF(OR(G5294="Run Time", G5294="CC (Changeover Cleaning)"), I5294, 0)</f>
        <v>1.9157499074935833E-2</v>
      </c>
      <c r="K5294">
        <f>IF(G5294&lt;&gt;"PM (Maintenance)", I5294, 0)</f>
        <v>1.9157499074935833E-2</v>
      </c>
      <c r="L5294" s="5">
        <f>MAX(tbl_Fact[[#This Row],[TotalBiscuitsMade]],tbl_Fact[[#This Row],[GoodMadeBiscuits]])</f>
        <v>310073</v>
      </c>
      <c r="M5294" s="5">
        <f>IF(tbl_Fact[[#This Row],[Operating_Hours]]&gt;0,tbl_Fact[[#This Row],[Operating_Hours]]*51840,0)</f>
        <v>993.12475204467364</v>
      </c>
    </row>
    <row r="5295" spans="1:13" hidden="1" x14ac:dyDescent="0.2">
      <c r="A5295" t="s">
        <v>14</v>
      </c>
      <c r="B5295" s="1">
        <v>44405.930115740739</v>
      </c>
      <c r="C5295" s="1">
        <v>44405.932835648149</v>
      </c>
      <c r="D5295">
        <v>3.9155499935150102</v>
      </c>
      <c r="E5295">
        <v>0</v>
      </c>
      <c r="F5295">
        <v>451</v>
      </c>
      <c r="G5295" t="s">
        <v>44</v>
      </c>
      <c r="H5295" t="s">
        <v>35</v>
      </c>
      <c r="I5295">
        <f>tbl_Fact[[#This Row],[Duration]] / 60</f>
        <v>6.5259166558583506E-2</v>
      </c>
      <c r="J5295">
        <f>IF(OR(G5295="Run Time", G5295="CC (Changeover Cleaning)"), I5295, 0)</f>
        <v>0</v>
      </c>
      <c r="K5295">
        <f>IF(G5295&lt;&gt;"PM (Maintenance)", I5295, 0)</f>
        <v>6.5259166558583506E-2</v>
      </c>
      <c r="L5295" s="5">
        <f>MAX(tbl_Fact[[#This Row],[TotalBiscuitsMade]],tbl_Fact[[#This Row],[GoodMadeBiscuits]])</f>
        <v>451</v>
      </c>
      <c r="M5295" s="5">
        <f>IF(tbl_Fact[[#This Row],[Operating_Hours]]&gt;0,tbl_Fact[[#This Row],[Operating_Hours]]*51840,0)</f>
        <v>0</v>
      </c>
    </row>
    <row r="5296" spans="1:13" hidden="1" x14ac:dyDescent="0.2">
      <c r="A5296" t="s">
        <v>12</v>
      </c>
      <c r="B5296" s="1">
        <v>44405.930208333331</v>
      </c>
      <c r="C5296" s="1">
        <v>44405.932835648149</v>
      </c>
      <c r="D5296">
        <v>3.7964999675750701</v>
      </c>
      <c r="E5296">
        <v>313030</v>
      </c>
      <c r="F5296">
        <v>434</v>
      </c>
      <c r="G5296" t="s">
        <v>44</v>
      </c>
      <c r="H5296" t="s">
        <v>35</v>
      </c>
      <c r="I5296">
        <f>tbl_Fact[[#This Row],[Duration]] / 60</f>
        <v>6.3274999459584508E-2</v>
      </c>
      <c r="J5296">
        <f>IF(OR(G5296="Run Time", G5296="CC (Changeover Cleaning)"), I5296, 0)</f>
        <v>0</v>
      </c>
      <c r="K5296">
        <f>IF(G5296&lt;&gt;"PM (Maintenance)", I5296, 0)</f>
        <v>6.3274999459584508E-2</v>
      </c>
      <c r="L5296" s="5">
        <f>MAX(tbl_Fact[[#This Row],[TotalBiscuitsMade]],tbl_Fact[[#This Row],[GoodMadeBiscuits]])</f>
        <v>313030</v>
      </c>
      <c r="M5296" s="5">
        <f>IF(tbl_Fact[[#This Row],[Operating_Hours]]&gt;0,tbl_Fact[[#This Row],[Operating_Hours]]*51840,0)</f>
        <v>0</v>
      </c>
    </row>
    <row r="5297" spans="1:13" hidden="1" x14ac:dyDescent="0.2">
      <c r="A5297" t="s">
        <v>14</v>
      </c>
      <c r="B5297" s="1">
        <v>44405.932835648149</v>
      </c>
      <c r="C5297" s="1">
        <v>44405.933344907404</v>
      </c>
      <c r="D5297">
        <v>0.73395001888275102</v>
      </c>
      <c r="E5297">
        <v>0</v>
      </c>
      <c r="F5297">
        <v>440</v>
      </c>
      <c r="G5297" t="s">
        <v>43</v>
      </c>
      <c r="H5297" t="s">
        <v>35</v>
      </c>
      <c r="I5297">
        <f>tbl_Fact[[#This Row],[Duration]] / 60</f>
        <v>1.2232500314712517E-2</v>
      </c>
      <c r="J5297">
        <f>IF(OR(G5297="Run Time", G5297="CC (Changeover Cleaning)"), I5297, 0)</f>
        <v>1.2232500314712517E-2</v>
      </c>
      <c r="K5297">
        <f>IF(G5297&lt;&gt;"PM (Maintenance)", I5297, 0)</f>
        <v>1.2232500314712517E-2</v>
      </c>
      <c r="L5297" s="5">
        <f>MAX(tbl_Fact[[#This Row],[TotalBiscuitsMade]],tbl_Fact[[#This Row],[GoodMadeBiscuits]])</f>
        <v>440</v>
      </c>
      <c r="M5297" s="5">
        <f>IF(tbl_Fact[[#This Row],[Operating_Hours]]&gt;0,tbl_Fact[[#This Row],[Operating_Hours]]*51840,0)</f>
        <v>634.13281631469692</v>
      </c>
    </row>
    <row r="5298" spans="1:13" hidden="1" x14ac:dyDescent="0.2">
      <c r="A5298" t="s">
        <v>12</v>
      </c>
      <c r="B5298" s="1">
        <v>44405.932835648149</v>
      </c>
      <c r="C5298" s="1">
        <v>44405.933425925927</v>
      </c>
      <c r="D5298">
        <v>0.85011661052703902</v>
      </c>
      <c r="E5298">
        <v>313131</v>
      </c>
      <c r="F5298">
        <v>92</v>
      </c>
      <c r="G5298" t="s">
        <v>43</v>
      </c>
      <c r="H5298" t="s">
        <v>35</v>
      </c>
      <c r="I5298">
        <f>tbl_Fact[[#This Row],[Duration]] / 60</f>
        <v>1.416861017545065E-2</v>
      </c>
      <c r="J5298">
        <f>IF(OR(G5298="Run Time", G5298="CC (Changeover Cleaning)"), I5298, 0)</f>
        <v>1.416861017545065E-2</v>
      </c>
      <c r="K5298">
        <f>IF(G5298&lt;&gt;"PM (Maintenance)", I5298, 0)</f>
        <v>1.416861017545065E-2</v>
      </c>
      <c r="L5298" s="5">
        <f>MAX(tbl_Fact[[#This Row],[TotalBiscuitsMade]],tbl_Fact[[#This Row],[GoodMadeBiscuits]])</f>
        <v>313131</v>
      </c>
      <c r="M5298" s="5">
        <f>IF(tbl_Fact[[#This Row],[Operating_Hours]]&gt;0,tbl_Fact[[#This Row],[Operating_Hours]]*51840,0)</f>
        <v>734.50075149536167</v>
      </c>
    </row>
    <row r="5299" spans="1:13" hidden="1" x14ac:dyDescent="0.2">
      <c r="A5299" t="s">
        <v>14</v>
      </c>
      <c r="B5299" s="1">
        <v>44405.933344907404</v>
      </c>
      <c r="C5299" s="1">
        <v>44405.93476851852</v>
      </c>
      <c r="D5299">
        <v>2.0501000881195099</v>
      </c>
      <c r="E5299">
        <v>0</v>
      </c>
      <c r="F5299">
        <v>470</v>
      </c>
      <c r="G5299" t="s">
        <v>44</v>
      </c>
      <c r="H5299" t="s">
        <v>35</v>
      </c>
      <c r="I5299">
        <f>tbl_Fact[[#This Row],[Duration]] / 60</f>
        <v>3.4168334801991836E-2</v>
      </c>
      <c r="J5299">
        <f>IF(OR(G5299="Run Time", G5299="CC (Changeover Cleaning)"), I5299, 0)</f>
        <v>0</v>
      </c>
      <c r="K5299">
        <f>IF(G5299&lt;&gt;"PM (Maintenance)", I5299, 0)</f>
        <v>3.4168334801991836E-2</v>
      </c>
      <c r="L5299" s="5">
        <f>MAX(tbl_Fact[[#This Row],[TotalBiscuitsMade]],tbl_Fact[[#This Row],[GoodMadeBiscuits]])</f>
        <v>470</v>
      </c>
      <c r="M5299" s="5">
        <f>IF(tbl_Fact[[#This Row],[Operating_Hours]]&gt;0,tbl_Fact[[#This Row],[Operating_Hours]]*51840,0)</f>
        <v>0</v>
      </c>
    </row>
    <row r="5300" spans="1:13" hidden="1" x14ac:dyDescent="0.2">
      <c r="A5300" t="s">
        <v>12</v>
      </c>
      <c r="B5300" s="1">
        <v>44405.933425925927</v>
      </c>
      <c r="C5300" s="1">
        <v>44405.93478009259</v>
      </c>
      <c r="D5300">
        <v>1.94200003147125</v>
      </c>
      <c r="E5300">
        <v>314843</v>
      </c>
      <c r="F5300">
        <v>379</v>
      </c>
      <c r="G5300" t="s">
        <v>44</v>
      </c>
      <c r="H5300" t="s">
        <v>35</v>
      </c>
      <c r="I5300">
        <f>tbl_Fact[[#This Row],[Duration]] / 60</f>
        <v>3.2366667191187498E-2</v>
      </c>
      <c r="J5300">
        <f>IF(OR(G5300="Run Time", G5300="CC (Changeover Cleaning)"), I5300, 0)</f>
        <v>0</v>
      </c>
      <c r="K5300">
        <f>IF(G5300&lt;&gt;"PM (Maintenance)", I5300, 0)</f>
        <v>3.2366667191187498E-2</v>
      </c>
      <c r="L5300" s="5">
        <f>MAX(tbl_Fact[[#This Row],[TotalBiscuitsMade]],tbl_Fact[[#This Row],[GoodMadeBiscuits]])</f>
        <v>314843</v>
      </c>
      <c r="M5300" s="5">
        <f>IF(tbl_Fact[[#This Row],[Operating_Hours]]&gt;0,tbl_Fact[[#This Row],[Operating_Hours]]*51840,0)</f>
        <v>0</v>
      </c>
    </row>
    <row r="5301" spans="1:13" hidden="1" x14ac:dyDescent="0.2">
      <c r="A5301" t="s">
        <v>14</v>
      </c>
      <c r="B5301" s="1">
        <v>44405.93476851852</v>
      </c>
      <c r="C5301" s="1">
        <v>44405.935428240744</v>
      </c>
      <c r="D5301">
        <v>0.93583327531814597</v>
      </c>
      <c r="E5301">
        <v>0</v>
      </c>
      <c r="F5301">
        <v>157</v>
      </c>
      <c r="G5301" t="s">
        <v>43</v>
      </c>
      <c r="H5301" t="s">
        <v>35</v>
      </c>
      <c r="I5301">
        <f>tbl_Fact[[#This Row],[Duration]] / 60</f>
        <v>1.5597221255302433E-2</v>
      </c>
      <c r="J5301">
        <f>IF(OR(G5301="Run Time", G5301="CC (Changeover Cleaning)"), I5301, 0)</f>
        <v>1.5597221255302433E-2</v>
      </c>
      <c r="K5301">
        <f>IF(G5301&lt;&gt;"PM (Maintenance)", I5301, 0)</f>
        <v>1.5597221255302433E-2</v>
      </c>
      <c r="L5301" s="5">
        <f>MAX(tbl_Fact[[#This Row],[TotalBiscuitsMade]],tbl_Fact[[#This Row],[GoodMadeBiscuits]])</f>
        <v>157</v>
      </c>
      <c r="M5301" s="5">
        <f>IF(tbl_Fact[[#This Row],[Operating_Hours]]&gt;0,tbl_Fact[[#This Row],[Operating_Hours]]*51840,0)</f>
        <v>808.55994987487816</v>
      </c>
    </row>
    <row r="5302" spans="1:13" hidden="1" x14ac:dyDescent="0.2">
      <c r="A5302" t="s">
        <v>12</v>
      </c>
      <c r="B5302" s="1">
        <v>44405.93478009259</v>
      </c>
      <c r="C5302" s="1">
        <v>44405.93550925926</v>
      </c>
      <c r="D5302">
        <v>1.0473332405090301</v>
      </c>
      <c r="E5302">
        <v>314594</v>
      </c>
      <c r="F5302">
        <v>6</v>
      </c>
      <c r="G5302" t="s">
        <v>43</v>
      </c>
      <c r="H5302" t="s">
        <v>35</v>
      </c>
      <c r="I5302">
        <f>tbl_Fact[[#This Row],[Duration]] / 60</f>
        <v>1.7455554008483833E-2</v>
      </c>
      <c r="J5302">
        <f>IF(OR(G5302="Run Time", G5302="CC (Changeover Cleaning)"), I5302, 0)</f>
        <v>1.7455554008483833E-2</v>
      </c>
      <c r="K5302">
        <f>IF(G5302&lt;&gt;"PM (Maintenance)", I5302, 0)</f>
        <v>1.7455554008483833E-2</v>
      </c>
      <c r="L5302" s="5">
        <f>MAX(tbl_Fact[[#This Row],[TotalBiscuitsMade]],tbl_Fact[[#This Row],[GoodMadeBiscuits]])</f>
        <v>314594</v>
      </c>
      <c r="M5302" s="5">
        <f>IF(tbl_Fact[[#This Row],[Operating_Hours]]&gt;0,tbl_Fact[[#This Row],[Operating_Hours]]*51840,0)</f>
        <v>904.89591979980196</v>
      </c>
    </row>
    <row r="5303" spans="1:13" hidden="1" x14ac:dyDescent="0.2">
      <c r="A5303" t="s">
        <v>14</v>
      </c>
      <c r="B5303" s="1">
        <v>44405.935428240744</v>
      </c>
      <c r="C5303" s="1">
        <v>44405.936261574076</v>
      </c>
      <c r="D5303">
        <v>1.20516657829285</v>
      </c>
      <c r="E5303">
        <v>0</v>
      </c>
      <c r="F5303">
        <v>221</v>
      </c>
      <c r="G5303" t="s">
        <v>44</v>
      </c>
      <c r="H5303" t="s">
        <v>35</v>
      </c>
      <c r="I5303">
        <f>tbl_Fact[[#This Row],[Duration]] / 60</f>
        <v>2.0086109638214167E-2</v>
      </c>
      <c r="J5303">
        <f>IF(OR(G5303="Run Time", G5303="CC (Changeover Cleaning)"), I5303, 0)</f>
        <v>0</v>
      </c>
      <c r="K5303">
        <f>IF(G5303&lt;&gt;"PM (Maintenance)", I5303, 0)</f>
        <v>2.0086109638214167E-2</v>
      </c>
      <c r="L5303" s="5">
        <f>MAX(tbl_Fact[[#This Row],[TotalBiscuitsMade]],tbl_Fact[[#This Row],[GoodMadeBiscuits]])</f>
        <v>221</v>
      </c>
      <c r="M5303" s="5">
        <f>IF(tbl_Fact[[#This Row],[Operating_Hours]]&gt;0,tbl_Fact[[#This Row],[Operating_Hours]]*51840,0)</f>
        <v>0</v>
      </c>
    </row>
    <row r="5304" spans="1:13" hidden="1" x14ac:dyDescent="0.2">
      <c r="A5304" t="s">
        <v>12</v>
      </c>
      <c r="B5304" s="1">
        <v>44405.93550925926</v>
      </c>
      <c r="C5304" s="1">
        <v>44405.936261574076</v>
      </c>
      <c r="D5304">
        <v>1.08560001850128</v>
      </c>
      <c r="E5304">
        <v>315674</v>
      </c>
      <c r="F5304">
        <v>161</v>
      </c>
      <c r="G5304" t="s">
        <v>44</v>
      </c>
      <c r="H5304" t="s">
        <v>35</v>
      </c>
      <c r="I5304">
        <f>tbl_Fact[[#This Row],[Duration]] / 60</f>
        <v>1.8093333641688001E-2</v>
      </c>
      <c r="J5304">
        <f>IF(OR(G5304="Run Time", G5304="CC (Changeover Cleaning)"), I5304, 0)</f>
        <v>0</v>
      </c>
      <c r="K5304">
        <f>IF(G5304&lt;&gt;"PM (Maintenance)", I5304, 0)</f>
        <v>1.8093333641688001E-2</v>
      </c>
      <c r="L5304" s="5">
        <f>MAX(tbl_Fact[[#This Row],[TotalBiscuitsMade]],tbl_Fact[[#This Row],[GoodMadeBiscuits]])</f>
        <v>315674</v>
      </c>
      <c r="M5304" s="5">
        <f>IF(tbl_Fact[[#This Row],[Operating_Hours]]&gt;0,tbl_Fact[[#This Row],[Operating_Hours]]*51840,0)</f>
        <v>0</v>
      </c>
    </row>
    <row r="5305" spans="1:13" hidden="1" x14ac:dyDescent="0.2">
      <c r="A5305" t="s">
        <v>14</v>
      </c>
      <c r="B5305" s="1">
        <v>44405.936261574076</v>
      </c>
      <c r="C5305" s="1">
        <v>44405.937152777777</v>
      </c>
      <c r="D5305">
        <v>1.29028332233429</v>
      </c>
      <c r="E5305">
        <v>0</v>
      </c>
      <c r="F5305">
        <v>211</v>
      </c>
      <c r="G5305" t="s">
        <v>43</v>
      </c>
      <c r="H5305" t="s">
        <v>35</v>
      </c>
      <c r="I5305">
        <f>tbl_Fact[[#This Row],[Duration]] / 60</f>
        <v>2.1504722038904835E-2</v>
      </c>
      <c r="J5305">
        <f>IF(OR(G5305="Run Time", G5305="CC (Changeover Cleaning)"), I5305, 0)</f>
        <v>2.1504722038904835E-2</v>
      </c>
      <c r="K5305">
        <f>IF(G5305&lt;&gt;"PM (Maintenance)", I5305, 0)</f>
        <v>2.1504722038904835E-2</v>
      </c>
      <c r="L5305" s="5">
        <f>MAX(tbl_Fact[[#This Row],[TotalBiscuitsMade]],tbl_Fact[[#This Row],[GoodMadeBiscuits]])</f>
        <v>211</v>
      </c>
      <c r="M5305" s="5">
        <f>IF(tbl_Fact[[#This Row],[Operating_Hours]]&gt;0,tbl_Fact[[#This Row],[Operating_Hours]]*51840,0)</f>
        <v>1114.8047904968266</v>
      </c>
    </row>
    <row r="5306" spans="1:13" hidden="1" x14ac:dyDescent="0.2">
      <c r="A5306" t="s">
        <v>12</v>
      </c>
      <c r="B5306" s="1">
        <v>44405.936261574076</v>
      </c>
      <c r="C5306" s="1">
        <v>44405.938032407408</v>
      </c>
      <c r="D5306">
        <v>2.5594999790191699</v>
      </c>
      <c r="E5306">
        <v>315662</v>
      </c>
      <c r="F5306">
        <v>123</v>
      </c>
      <c r="G5306" t="s">
        <v>43</v>
      </c>
      <c r="H5306" t="s">
        <v>35</v>
      </c>
      <c r="I5306">
        <f>tbl_Fact[[#This Row],[Duration]] / 60</f>
        <v>4.2658332983652833E-2</v>
      </c>
      <c r="J5306">
        <f>IF(OR(G5306="Run Time", G5306="CC (Changeover Cleaning)"), I5306, 0)</f>
        <v>4.2658332983652833E-2</v>
      </c>
      <c r="K5306">
        <f>IF(G5306&lt;&gt;"PM (Maintenance)", I5306, 0)</f>
        <v>4.2658332983652833E-2</v>
      </c>
      <c r="L5306" s="5">
        <f>MAX(tbl_Fact[[#This Row],[TotalBiscuitsMade]],tbl_Fact[[#This Row],[GoodMadeBiscuits]])</f>
        <v>315662</v>
      </c>
      <c r="M5306" s="5">
        <f>IF(tbl_Fact[[#This Row],[Operating_Hours]]&gt;0,tbl_Fact[[#This Row],[Operating_Hours]]*51840,0)</f>
        <v>2211.4079818725627</v>
      </c>
    </row>
    <row r="5307" spans="1:13" hidden="1" x14ac:dyDescent="0.2">
      <c r="A5307" t="s">
        <v>14</v>
      </c>
      <c r="B5307" s="1">
        <v>44405.937152777777</v>
      </c>
      <c r="C5307" s="1">
        <v>44405.938668981478</v>
      </c>
      <c r="D5307">
        <v>2.1743333339691202</v>
      </c>
      <c r="E5307">
        <v>0</v>
      </c>
      <c r="F5307">
        <v>100</v>
      </c>
      <c r="G5307" t="s">
        <v>44</v>
      </c>
      <c r="H5307" t="s">
        <v>35</v>
      </c>
      <c r="I5307">
        <f>tbl_Fact[[#This Row],[Duration]] / 60</f>
        <v>3.6238888899485337E-2</v>
      </c>
      <c r="J5307">
        <f>IF(OR(G5307="Run Time", G5307="CC (Changeover Cleaning)"), I5307, 0)</f>
        <v>0</v>
      </c>
      <c r="K5307">
        <f>IF(G5307&lt;&gt;"PM (Maintenance)", I5307, 0)</f>
        <v>3.6238888899485337E-2</v>
      </c>
      <c r="L5307" s="5">
        <f>MAX(tbl_Fact[[#This Row],[TotalBiscuitsMade]],tbl_Fact[[#This Row],[GoodMadeBiscuits]])</f>
        <v>100</v>
      </c>
      <c r="M5307" s="5">
        <f>IF(tbl_Fact[[#This Row],[Operating_Hours]]&gt;0,tbl_Fact[[#This Row],[Operating_Hours]]*51840,0)</f>
        <v>0</v>
      </c>
    </row>
    <row r="5308" spans="1:13" hidden="1" x14ac:dyDescent="0.2">
      <c r="A5308" t="s">
        <v>12</v>
      </c>
      <c r="B5308" s="1">
        <v>44405.938032407408</v>
      </c>
      <c r="C5308" s="1">
        <v>44405.938668981478</v>
      </c>
      <c r="D5308">
        <v>0.90511661767959595</v>
      </c>
      <c r="E5308">
        <v>316211</v>
      </c>
      <c r="F5308">
        <v>159</v>
      </c>
      <c r="G5308" t="s">
        <v>44</v>
      </c>
      <c r="H5308" t="s">
        <v>35</v>
      </c>
      <c r="I5308">
        <f>tbl_Fact[[#This Row],[Duration]] / 60</f>
        <v>1.50852769613266E-2</v>
      </c>
      <c r="J5308">
        <f>IF(OR(G5308="Run Time", G5308="CC (Changeover Cleaning)"), I5308, 0)</f>
        <v>0</v>
      </c>
      <c r="K5308">
        <f>IF(G5308&lt;&gt;"PM (Maintenance)", I5308, 0)</f>
        <v>1.50852769613266E-2</v>
      </c>
      <c r="L5308" s="5">
        <f>MAX(tbl_Fact[[#This Row],[TotalBiscuitsMade]],tbl_Fact[[#This Row],[GoodMadeBiscuits]])</f>
        <v>316211</v>
      </c>
      <c r="M5308" s="5">
        <f>IF(tbl_Fact[[#This Row],[Operating_Hours]]&gt;0,tbl_Fact[[#This Row],[Operating_Hours]]*51840,0)</f>
        <v>0</v>
      </c>
    </row>
    <row r="5309" spans="1:13" hidden="1" x14ac:dyDescent="0.2">
      <c r="A5309" t="s">
        <v>14</v>
      </c>
      <c r="B5309" s="1">
        <v>44405.938668981478</v>
      </c>
      <c r="C5309" s="1">
        <v>44405.939050925925</v>
      </c>
      <c r="D5309">
        <v>0.55061662197113004</v>
      </c>
      <c r="E5309">
        <v>0</v>
      </c>
      <c r="F5309">
        <v>385</v>
      </c>
      <c r="G5309" t="s">
        <v>43</v>
      </c>
      <c r="H5309" t="s">
        <v>35</v>
      </c>
      <c r="I5309">
        <f>tbl_Fact[[#This Row],[Duration]] / 60</f>
        <v>9.1769436995188334E-3</v>
      </c>
      <c r="J5309">
        <f>IF(OR(G5309="Run Time", G5309="CC (Changeover Cleaning)"), I5309, 0)</f>
        <v>9.1769436995188334E-3</v>
      </c>
      <c r="K5309">
        <f>IF(G5309&lt;&gt;"PM (Maintenance)", I5309, 0)</f>
        <v>9.1769436995188334E-3</v>
      </c>
      <c r="L5309" s="5">
        <f>MAX(tbl_Fact[[#This Row],[TotalBiscuitsMade]],tbl_Fact[[#This Row],[GoodMadeBiscuits]])</f>
        <v>385</v>
      </c>
      <c r="M5309" s="5">
        <f>IF(tbl_Fact[[#This Row],[Operating_Hours]]&gt;0,tbl_Fact[[#This Row],[Operating_Hours]]*51840,0)</f>
        <v>475.7327613830563</v>
      </c>
    </row>
    <row r="5310" spans="1:13" hidden="1" x14ac:dyDescent="0.2">
      <c r="A5310" t="s">
        <v>12</v>
      </c>
      <c r="B5310" s="1">
        <v>44405.938668981478</v>
      </c>
      <c r="C5310" s="1">
        <v>44405.939131944448</v>
      </c>
      <c r="D5310">
        <v>0.66571658849716198</v>
      </c>
      <c r="E5310">
        <v>316347</v>
      </c>
      <c r="F5310">
        <v>463</v>
      </c>
      <c r="G5310" t="s">
        <v>43</v>
      </c>
      <c r="H5310" t="s">
        <v>35</v>
      </c>
      <c r="I5310">
        <f>tbl_Fact[[#This Row],[Duration]] / 60</f>
        <v>1.10952764749527E-2</v>
      </c>
      <c r="J5310">
        <f>IF(OR(G5310="Run Time", G5310="CC (Changeover Cleaning)"), I5310, 0)</f>
        <v>1.10952764749527E-2</v>
      </c>
      <c r="K5310">
        <f>IF(G5310&lt;&gt;"PM (Maintenance)", I5310, 0)</f>
        <v>1.10952764749527E-2</v>
      </c>
      <c r="L5310" s="5">
        <f>MAX(tbl_Fact[[#This Row],[TotalBiscuitsMade]],tbl_Fact[[#This Row],[GoodMadeBiscuits]])</f>
        <v>316347</v>
      </c>
      <c r="M5310" s="5">
        <f>IF(tbl_Fact[[#This Row],[Operating_Hours]]&gt;0,tbl_Fact[[#This Row],[Operating_Hours]]*51840,0)</f>
        <v>575.17913246154797</v>
      </c>
    </row>
    <row r="5311" spans="1:13" hidden="1" x14ac:dyDescent="0.2">
      <c r="A5311" t="s">
        <v>14</v>
      </c>
      <c r="B5311" s="1">
        <v>44405.939050925925</v>
      </c>
      <c r="C5311" s="1">
        <v>44405.94121527778</v>
      </c>
      <c r="D5311">
        <v>3.12526655197144</v>
      </c>
      <c r="E5311">
        <v>0</v>
      </c>
      <c r="F5311">
        <v>441</v>
      </c>
      <c r="G5311" t="s">
        <v>44</v>
      </c>
      <c r="H5311" t="s">
        <v>35</v>
      </c>
      <c r="I5311">
        <f>tbl_Fact[[#This Row],[Duration]] / 60</f>
        <v>5.2087775866190664E-2</v>
      </c>
      <c r="J5311">
        <f>IF(OR(G5311="Run Time", G5311="CC (Changeover Cleaning)"), I5311, 0)</f>
        <v>0</v>
      </c>
      <c r="K5311">
        <f>IF(G5311&lt;&gt;"PM (Maintenance)", I5311, 0)</f>
        <v>5.2087775866190664E-2</v>
      </c>
      <c r="L5311" s="5">
        <f>MAX(tbl_Fact[[#This Row],[TotalBiscuitsMade]],tbl_Fact[[#This Row],[GoodMadeBiscuits]])</f>
        <v>441</v>
      </c>
      <c r="M5311" s="5">
        <f>IF(tbl_Fact[[#This Row],[Operating_Hours]]&gt;0,tbl_Fact[[#This Row],[Operating_Hours]]*51840,0)</f>
        <v>0</v>
      </c>
    </row>
    <row r="5312" spans="1:13" hidden="1" x14ac:dyDescent="0.2">
      <c r="A5312" t="s">
        <v>12</v>
      </c>
      <c r="B5312" s="1">
        <v>44405.939131944448</v>
      </c>
      <c r="C5312" s="1">
        <v>44405.939293981479</v>
      </c>
      <c r="D5312">
        <v>0.23861660063266801</v>
      </c>
      <c r="E5312">
        <v>316806</v>
      </c>
      <c r="F5312">
        <v>207</v>
      </c>
      <c r="G5312" t="s">
        <v>44</v>
      </c>
      <c r="H5312" t="s">
        <v>35</v>
      </c>
      <c r="I5312">
        <f>tbl_Fact[[#This Row],[Duration]] / 60</f>
        <v>3.9769433438778005E-3</v>
      </c>
      <c r="J5312">
        <f>IF(OR(G5312="Run Time", G5312="CC (Changeover Cleaning)"), I5312, 0)</f>
        <v>0</v>
      </c>
      <c r="K5312">
        <f>IF(G5312&lt;&gt;"PM (Maintenance)", I5312, 0)</f>
        <v>3.9769433438778005E-3</v>
      </c>
      <c r="L5312" s="5">
        <f>MAX(tbl_Fact[[#This Row],[TotalBiscuitsMade]],tbl_Fact[[#This Row],[GoodMadeBiscuits]])</f>
        <v>316806</v>
      </c>
      <c r="M5312" s="5">
        <f>IF(tbl_Fact[[#This Row],[Operating_Hours]]&gt;0,tbl_Fact[[#This Row],[Operating_Hours]]*51840,0)</f>
        <v>0</v>
      </c>
    </row>
    <row r="5313" spans="1:13" hidden="1" x14ac:dyDescent="0.2">
      <c r="A5313" t="s">
        <v>12</v>
      </c>
      <c r="B5313" s="1">
        <v>44405.939293981479</v>
      </c>
      <c r="C5313" s="1">
        <v>44405.945023148146</v>
      </c>
      <c r="D5313">
        <v>8.2513828277587908</v>
      </c>
      <c r="E5313">
        <v>316775</v>
      </c>
      <c r="F5313">
        <v>262</v>
      </c>
      <c r="G5313" t="s">
        <v>43</v>
      </c>
      <c r="H5313" t="s">
        <v>35</v>
      </c>
      <c r="I5313">
        <f>tbl_Fact[[#This Row],[Duration]] / 60</f>
        <v>0.13752304712931318</v>
      </c>
      <c r="J5313">
        <f>IF(OR(G5313="Run Time", G5313="CC (Changeover Cleaning)"), I5313, 0)</f>
        <v>0.13752304712931318</v>
      </c>
      <c r="K5313">
        <f>IF(G5313&lt;&gt;"PM (Maintenance)", I5313, 0)</f>
        <v>0.13752304712931318</v>
      </c>
      <c r="L5313" s="5">
        <f>MAX(tbl_Fact[[#This Row],[TotalBiscuitsMade]],tbl_Fact[[#This Row],[GoodMadeBiscuits]])</f>
        <v>316775</v>
      </c>
      <c r="M5313" s="5">
        <f>IF(tbl_Fact[[#This Row],[Operating_Hours]]&gt;0,tbl_Fact[[#This Row],[Operating_Hours]]*51840,0)</f>
        <v>7129.1947631835956</v>
      </c>
    </row>
    <row r="5314" spans="1:13" hidden="1" x14ac:dyDescent="0.2">
      <c r="A5314" t="s">
        <v>14</v>
      </c>
      <c r="B5314" s="1">
        <v>44405.94121527778</v>
      </c>
      <c r="C5314" s="1">
        <v>44405.944085648145</v>
      </c>
      <c r="D5314">
        <v>4.1301164627075204</v>
      </c>
      <c r="E5314">
        <v>0</v>
      </c>
      <c r="F5314">
        <v>439</v>
      </c>
      <c r="G5314" t="s">
        <v>43</v>
      </c>
      <c r="H5314" t="s">
        <v>35</v>
      </c>
      <c r="I5314">
        <f>tbl_Fact[[#This Row],[Duration]] / 60</f>
        <v>6.8835274378458669E-2</v>
      </c>
      <c r="J5314">
        <f>IF(OR(G5314="Run Time", G5314="CC (Changeover Cleaning)"), I5314, 0)</f>
        <v>6.8835274378458669E-2</v>
      </c>
      <c r="K5314">
        <f>IF(G5314&lt;&gt;"PM (Maintenance)", I5314, 0)</f>
        <v>6.8835274378458669E-2</v>
      </c>
      <c r="L5314" s="5">
        <f>MAX(tbl_Fact[[#This Row],[TotalBiscuitsMade]],tbl_Fact[[#This Row],[GoodMadeBiscuits]])</f>
        <v>439</v>
      </c>
      <c r="M5314" s="5">
        <f>IF(tbl_Fact[[#This Row],[Operating_Hours]]&gt;0,tbl_Fact[[#This Row],[Operating_Hours]]*51840,0)</f>
        <v>3568.4206237792973</v>
      </c>
    </row>
    <row r="5315" spans="1:13" hidden="1" x14ac:dyDescent="0.2">
      <c r="A5315" t="s">
        <v>5</v>
      </c>
      <c r="B5315" s="1">
        <v>44405.942604166667</v>
      </c>
      <c r="C5315" s="1">
        <v>44405.942708333336</v>
      </c>
      <c r="D5315">
        <v>0.15000000596046401</v>
      </c>
      <c r="E5315">
        <v>335431</v>
      </c>
      <c r="F5315">
        <v>233</v>
      </c>
      <c r="G5315" t="s">
        <v>43</v>
      </c>
      <c r="H5315" t="s">
        <v>24</v>
      </c>
      <c r="I5315">
        <f>tbl_Fact[[#This Row],[Duration]] / 60</f>
        <v>2.5000000993410667E-3</v>
      </c>
      <c r="J5315">
        <f>IF(OR(G5315="Run Time", G5315="CC (Changeover Cleaning)"), I5315, 0)</f>
        <v>2.5000000993410667E-3</v>
      </c>
      <c r="K5315">
        <f>IF(G5315&lt;&gt;"PM (Maintenance)", I5315, 0)</f>
        <v>2.5000000993410667E-3</v>
      </c>
      <c r="L5315" s="5">
        <f>MAX(tbl_Fact[[#This Row],[TotalBiscuitsMade]],tbl_Fact[[#This Row],[GoodMadeBiscuits]])</f>
        <v>335431</v>
      </c>
      <c r="M5315" s="5">
        <f>IF(tbl_Fact[[#This Row],[Operating_Hours]]&gt;0,tbl_Fact[[#This Row],[Operating_Hours]]*51840,0)</f>
        <v>129.60000514984088</v>
      </c>
    </row>
    <row r="5316" spans="1:13" hidden="1" x14ac:dyDescent="0.2">
      <c r="A5316" t="s">
        <v>5</v>
      </c>
      <c r="B5316" s="1">
        <v>44405.942708333336</v>
      </c>
      <c r="C5316" s="1">
        <v>44405.942881944444</v>
      </c>
      <c r="D5316">
        <v>0.25</v>
      </c>
      <c r="E5316">
        <v>335344</v>
      </c>
      <c r="F5316">
        <v>283</v>
      </c>
      <c r="G5316" t="s">
        <v>44</v>
      </c>
      <c r="H5316" t="s">
        <v>24</v>
      </c>
      <c r="I5316">
        <f>tbl_Fact[[#This Row],[Duration]] / 60</f>
        <v>4.1666666666666666E-3</v>
      </c>
      <c r="J5316">
        <f>IF(OR(G5316="Run Time", G5316="CC (Changeover Cleaning)"), I5316, 0)</f>
        <v>0</v>
      </c>
      <c r="K5316">
        <f>IF(G5316&lt;&gt;"PM (Maintenance)", I5316, 0)</f>
        <v>4.1666666666666666E-3</v>
      </c>
      <c r="L5316" s="5">
        <f>MAX(tbl_Fact[[#This Row],[TotalBiscuitsMade]],tbl_Fact[[#This Row],[GoodMadeBiscuits]])</f>
        <v>335344</v>
      </c>
      <c r="M5316" s="5">
        <f>IF(tbl_Fact[[#This Row],[Operating_Hours]]&gt;0,tbl_Fact[[#This Row],[Operating_Hours]]*51840,0)</f>
        <v>0</v>
      </c>
    </row>
    <row r="5317" spans="1:13" hidden="1" x14ac:dyDescent="0.2">
      <c r="A5317" t="s">
        <v>5</v>
      </c>
      <c r="B5317" s="1">
        <v>44405.942881944444</v>
      </c>
      <c r="C5317" s="1">
        <v>44405.942986111113</v>
      </c>
      <c r="D5317">
        <v>0.15000000596046401</v>
      </c>
      <c r="E5317">
        <v>335526</v>
      </c>
      <c r="F5317">
        <v>147</v>
      </c>
      <c r="G5317" t="s">
        <v>43</v>
      </c>
      <c r="H5317" t="s">
        <v>24</v>
      </c>
      <c r="I5317">
        <f>tbl_Fact[[#This Row],[Duration]] / 60</f>
        <v>2.5000000993410667E-3</v>
      </c>
      <c r="J5317">
        <f>IF(OR(G5317="Run Time", G5317="CC (Changeover Cleaning)"), I5317, 0)</f>
        <v>2.5000000993410667E-3</v>
      </c>
      <c r="K5317">
        <f>IF(G5317&lt;&gt;"PM (Maintenance)", I5317, 0)</f>
        <v>2.5000000993410667E-3</v>
      </c>
      <c r="L5317" s="5">
        <f>MAX(tbl_Fact[[#This Row],[TotalBiscuitsMade]],tbl_Fact[[#This Row],[GoodMadeBiscuits]])</f>
        <v>335526</v>
      </c>
      <c r="M5317" s="5">
        <f>IF(tbl_Fact[[#This Row],[Operating_Hours]]&gt;0,tbl_Fact[[#This Row],[Operating_Hours]]*51840,0)</f>
        <v>129.60000514984088</v>
      </c>
    </row>
    <row r="5318" spans="1:13" hidden="1" x14ac:dyDescent="0.2">
      <c r="A5318" t="s">
        <v>5</v>
      </c>
      <c r="B5318" s="1">
        <v>44405.942986111113</v>
      </c>
      <c r="C5318" s="1">
        <v>44405.94326388889</v>
      </c>
      <c r="D5318">
        <v>0.40000000596046398</v>
      </c>
      <c r="E5318">
        <v>335499</v>
      </c>
      <c r="F5318">
        <v>428</v>
      </c>
      <c r="G5318" t="s">
        <v>44</v>
      </c>
      <c r="H5318" t="s">
        <v>24</v>
      </c>
      <c r="I5318">
        <f>tbl_Fact[[#This Row],[Duration]] / 60</f>
        <v>6.6666667660077328E-3</v>
      </c>
      <c r="J5318">
        <f>IF(OR(G5318="Run Time", G5318="CC (Changeover Cleaning)"), I5318, 0)</f>
        <v>0</v>
      </c>
      <c r="K5318">
        <f>IF(G5318&lt;&gt;"PM (Maintenance)", I5318, 0)</f>
        <v>6.6666667660077328E-3</v>
      </c>
      <c r="L5318" s="5">
        <f>MAX(tbl_Fact[[#This Row],[TotalBiscuitsMade]],tbl_Fact[[#This Row],[GoodMadeBiscuits]])</f>
        <v>335499</v>
      </c>
      <c r="M5318" s="5">
        <f>IF(tbl_Fact[[#This Row],[Operating_Hours]]&gt;0,tbl_Fact[[#This Row],[Operating_Hours]]*51840,0)</f>
        <v>0</v>
      </c>
    </row>
    <row r="5319" spans="1:13" hidden="1" x14ac:dyDescent="0.2">
      <c r="A5319" t="s">
        <v>5</v>
      </c>
      <c r="B5319" s="1">
        <v>44405.94326388889</v>
      </c>
      <c r="C5319" s="1">
        <v>44405.943368055552</v>
      </c>
      <c r="D5319">
        <v>0.15000000596046401</v>
      </c>
      <c r="E5319">
        <v>335531</v>
      </c>
      <c r="F5319">
        <v>437</v>
      </c>
      <c r="G5319" t="s">
        <v>43</v>
      </c>
      <c r="H5319" t="s">
        <v>24</v>
      </c>
      <c r="I5319">
        <f>tbl_Fact[[#This Row],[Duration]] / 60</f>
        <v>2.5000000993410667E-3</v>
      </c>
      <c r="J5319">
        <f>IF(OR(G5319="Run Time", G5319="CC (Changeover Cleaning)"), I5319, 0)</f>
        <v>2.5000000993410667E-3</v>
      </c>
      <c r="K5319">
        <f>IF(G5319&lt;&gt;"PM (Maintenance)", I5319, 0)</f>
        <v>2.5000000993410667E-3</v>
      </c>
      <c r="L5319" s="5">
        <f>MAX(tbl_Fact[[#This Row],[TotalBiscuitsMade]],tbl_Fact[[#This Row],[GoodMadeBiscuits]])</f>
        <v>335531</v>
      </c>
      <c r="M5319" s="5">
        <f>IF(tbl_Fact[[#This Row],[Operating_Hours]]&gt;0,tbl_Fact[[#This Row],[Operating_Hours]]*51840,0)</f>
        <v>129.60000514984088</v>
      </c>
    </row>
    <row r="5320" spans="1:13" hidden="1" x14ac:dyDescent="0.2">
      <c r="A5320" t="s">
        <v>5</v>
      </c>
      <c r="B5320" s="1">
        <v>44405.943368055552</v>
      </c>
      <c r="C5320" s="1">
        <v>44405.943564814814</v>
      </c>
      <c r="D5320">
        <v>0.28333333134651201</v>
      </c>
      <c r="E5320">
        <v>335413</v>
      </c>
      <c r="F5320">
        <v>406</v>
      </c>
      <c r="G5320" t="s">
        <v>44</v>
      </c>
      <c r="H5320" t="s">
        <v>24</v>
      </c>
      <c r="I5320">
        <f>tbl_Fact[[#This Row],[Duration]] / 60</f>
        <v>4.7222221891085334E-3</v>
      </c>
      <c r="J5320">
        <f>IF(OR(G5320="Run Time", G5320="CC (Changeover Cleaning)"), I5320, 0)</f>
        <v>0</v>
      </c>
      <c r="K5320">
        <f>IF(G5320&lt;&gt;"PM (Maintenance)", I5320, 0)</f>
        <v>4.7222221891085334E-3</v>
      </c>
      <c r="L5320" s="5">
        <f>MAX(tbl_Fact[[#This Row],[TotalBiscuitsMade]],tbl_Fact[[#This Row],[GoodMadeBiscuits]])</f>
        <v>335413</v>
      </c>
      <c r="M5320" s="5">
        <f>IF(tbl_Fact[[#This Row],[Operating_Hours]]&gt;0,tbl_Fact[[#This Row],[Operating_Hours]]*51840,0)</f>
        <v>0</v>
      </c>
    </row>
    <row r="5321" spans="1:13" hidden="1" x14ac:dyDescent="0.2">
      <c r="A5321" t="s">
        <v>5</v>
      </c>
      <c r="B5321" s="1">
        <v>44405.943564814814</v>
      </c>
      <c r="C5321" s="1">
        <v>44405.943668981483</v>
      </c>
      <c r="D5321">
        <v>0.15000000596046401</v>
      </c>
      <c r="E5321">
        <v>335194</v>
      </c>
      <c r="F5321">
        <v>305</v>
      </c>
      <c r="G5321" t="s">
        <v>43</v>
      </c>
      <c r="H5321" t="s">
        <v>24</v>
      </c>
      <c r="I5321">
        <f>tbl_Fact[[#This Row],[Duration]] / 60</f>
        <v>2.5000000993410667E-3</v>
      </c>
      <c r="J5321">
        <f>IF(OR(G5321="Run Time", G5321="CC (Changeover Cleaning)"), I5321, 0)</f>
        <v>2.5000000993410667E-3</v>
      </c>
      <c r="K5321">
        <f>IF(G5321&lt;&gt;"PM (Maintenance)", I5321, 0)</f>
        <v>2.5000000993410667E-3</v>
      </c>
      <c r="L5321" s="5">
        <f>MAX(tbl_Fact[[#This Row],[TotalBiscuitsMade]],tbl_Fact[[#This Row],[GoodMadeBiscuits]])</f>
        <v>335194</v>
      </c>
      <c r="M5321" s="5">
        <f>IF(tbl_Fact[[#This Row],[Operating_Hours]]&gt;0,tbl_Fact[[#This Row],[Operating_Hours]]*51840,0)</f>
        <v>129.60000514984088</v>
      </c>
    </row>
    <row r="5322" spans="1:13" hidden="1" x14ac:dyDescent="0.2">
      <c r="A5322" t="s">
        <v>5</v>
      </c>
      <c r="B5322" s="1">
        <v>44405.943668981483</v>
      </c>
      <c r="C5322" s="1">
        <v>44405.943865740737</v>
      </c>
      <c r="D5322">
        <v>0.28333333134651201</v>
      </c>
      <c r="E5322">
        <v>335191</v>
      </c>
      <c r="F5322">
        <v>37</v>
      </c>
      <c r="G5322" t="s">
        <v>44</v>
      </c>
      <c r="H5322" t="s">
        <v>24</v>
      </c>
      <c r="I5322">
        <f>tbl_Fact[[#This Row],[Duration]] / 60</f>
        <v>4.7222221891085334E-3</v>
      </c>
      <c r="J5322">
        <f>IF(OR(G5322="Run Time", G5322="CC (Changeover Cleaning)"), I5322, 0)</f>
        <v>0</v>
      </c>
      <c r="K5322">
        <f>IF(G5322&lt;&gt;"PM (Maintenance)", I5322, 0)</f>
        <v>4.7222221891085334E-3</v>
      </c>
      <c r="L5322" s="5">
        <f>MAX(tbl_Fact[[#This Row],[TotalBiscuitsMade]],tbl_Fact[[#This Row],[GoodMadeBiscuits]])</f>
        <v>335191</v>
      </c>
      <c r="M5322" s="5">
        <f>IF(tbl_Fact[[#This Row],[Operating_Hours]]&gt;0,tbl_Fact[[#This Row],[Operating_Hours]]*51840,0)</f>
        <v>0</v>
      </c>
    </row>
    <row r="5323" spans="1:13" hidden="1" x14ac:dyDescent="0.2">
      <c r="A5323" t="s">
        <v>5</v>
      </c>
      <c r="B5323" s="1">
        <v>44405.943865740737</v>
      </c>
      <c r="C5323" s="1">
        <v>44405.943969907406</v>
      </c>
      <c r="D5323">
        <v>0.15000000596046401</v>
      </c>
      <c r="E5323">
        <v>335433</v>
      </c>
      <c r="F5323">
        <v>151</v>
      </c>
      <c r="G5323" t="s">
        <v>43</v>
      </c>
      <c r="H5323" t="s">
        <v>24</v>
      </c>
      <c r="I5323">
        <f>tbl_Fact[[#This Row],[Duration]] / 60</f>
        <v>2.5000000993410667E-3</v>
      </c>
      <c r="J5323">
        <f>IF(OR(G5323="Run Time", G5323="CC (Changeover Cleaning)"), I5323, 0)</f>
        <v>2.5000000993410667E-3</v>
      </c>
      <c r="K5323">
        <f>IF(G5323&lt;&gt;"PM (Maintenance)", I5323, 0)</f>
        <v>2.5000000993410667E-3</v>
      </c>
      <c r="L5323" s="5">
        <f>MAX(tbl_Fact[[#This Row],[TotalBiscuitsMade]],tbl_Fact[[#This Row],[GoodMadeBiscuits]])</f>
        <v>335433</v>
      </c>
      <c r="M5323" s="5">
        <f>IF(tbl_Fact[[#This Row],[Operating_Hours]]&gt;0,tbl_Fact[[#This Row],[Operating_Hours]]*51840,0)</f>
        <v>129.60000514984088</v>
      </c>
    </row>
    <row r="5324" spans="1:13" hidden="1" x14ac:dyDescent="0.2">
      <c r="A5324" t="s">
        <v>5</v>
      </c>
      <c r="B5324" s="1">
        <v>44405.943969907406</v>
      </c>
      <c r="C5324" s="1">
        <v>44405.944155092591</v>
      </c>
      <c r="D5324">
        <v>0.266666680574417</v>
      </c>
      <c r="E5324">
        <v>335108</v>
      </c>
      <c r="F5324">
        <v>499</v>
      </c>
      <c r="G5324" t="s">
        <v>44</v>
      </c>
      <c r="H5324" t="s">
        <v>24</v>
      </c>
      <c r="I5324">
        <f>tbl_Fact[[#This Row],[Duration]] / 60</f>
        <v>4.444444676240283E-3</v>
      </c>
      <c r="J5324">
        <f>IF(OR(G5324="Run Time", G5324="CC (Changeover Cleaning)"), I5324, 0)</f>
        <v>0</v>
      </c>
      <c r="K5324">
        <f>IF(G5324&lt;&gt;"PM (Maintenance)", I5324, 0)</f>
        <v>4.444444676240283E-3</v>
      </c>
      <c r="L5324" s="5">
        <f>MAX(tbl_Fact[[#This Row],[TotalBiscuitsMade]],tbl_Fact[[#This Row],[GoodMadeBiscuits]])</f>
        <v>335108</v>
      </c>
      <c r="M5324" s="5">
        <f>IF(tbl_Fact[[#This Row],[Operating_Hours]]&gt;0,tbl_Fact[[#This Row],[Operating_Hours]]*51840,0)</f>
        <v>0</v>
      </c>
    </row>
    <row r="5325" spans="1:13" hidden="1" x14ac:dyDescent="0.2">
      <c r="A5325" t="s">
        <v>14</v>
      </c>
      <c r="B5325" s="1">
        <v>44405.944085648145</v>
      </c>
      <c r="C5325" s="1">
        <v>44405.950092592589</v>
      </c>
      <c r="D5325">
        <v>8.6551170349121094</v>
      </c>
      <c r="E5325">
        <v>0</v>
      </c>
      <c r="F5325">
        <v>99</v>
      </c>
      <c r="G5325" t="s">
        <v>44</v>
      </c>
      <c r="H5325" t="s">
        <v>35</v>
      </c>
      <c r="I5325">
        <f>tbl_Fact[[#This Row],[Duration]] / 60</f>
        <v>0.14425195058186849</v>
      </c>
      <c r="J5325">
        <f>IF(OR(G5325="Run Time", G5325="CC (Changeover Cleaning)"), I5325, 0)</f>
        <v>0</v>
      </c>
      <c r="K5325">
        <f>IF(G5325&lt;&gt;"PM (Maintenance)", I5325, 0)</f>
        <v>0.14425195058186849</v>
      </c>
      <c r="L5325" s="5">
        <f>MAX(tbl_Fact[[#This Row],[TotalBiscuitsMade]],tbl_Fact[[#This Row],[GoodMadeBiscuits]])</f>
        <v>99</v>
      </c>
      <c r="M5325" s="5">
        <f>IF(tbl_Fact[[#This Row],[Operating_Hours]]&gt;0,tbl_Fact[[#This Row],[Operating_Hours]]*51840,0)</f>
        <v>0</v>
      </c>
    </row>
    <row r="5326" spans="1:13" hidden="1" x14ac:dyDescent="0.2">
      <c r="A5326" t="s">
        <v>5</v>
      </c>
      <c r="B5326" s="1">
        <v>44405.944155092591</v>
      </c>
      <c r="C5326" s="1">
        <v>44405.94425925926</v>
      </c>
      <c r="D5326">
        <v>0.15000000596046401</v>
      </c>
      <c r="E5326">
        <v>335271</v>
      </c>
      <c r="F5326">
        <v>439</v>
      </c>
      <c r="G5326" t="s">
        <v>43</v>
      </c>
      <c r="H5326" t="s">
        <v>24</v>
      </c>
      <c r="I5326">
        <f>tbl_Fact[[#This Row],[Duration]] / 60</f>
        <v>2.5000000993410667E-3</v>
      </c>
      <c r="J5326">
        <f>IF(OR(G5326="Run Time", G5326="CC (Changeover Cleaning)"), I5326, 0)</f>
        <v>2.5000000993410667E-3</v>
      </c>
      <c r="K5326">
        <f>IF(G5326&lt;&gt;"PM (Maintenance)", I5326, 0)</f>
        <v>2.5000000993410667E-3</v>
      </c>
      <c r="L5326" s="5">
        <f>MAX(tbl_Fact[[#This Row],[TotalBiscuitsMade]],tbl_Fact[[#This Row],[GoodMadeBiscuits]])</f>
        <v>335271</v>
      </c>
      <c r="M5326" s="5">
        <f>IF(tbl_Fact[[#This Row],[Operating_Hours]]&gt;0,tbl_Fact[[#This Row],[Operating_Hours]]*51840,0)</f>
        <v>129.60000514984088</v>
      </c>
    </row>
    <row r="5327" spans="1:13" hidden="1" x14ac:dyDescent="0.2">
      <c r="A5327" t="s">
        <v>5</v>
      </c>
      <c r="B5327" s="1">
        <v>44405.94425925926</v>
      </c>
      <c r="C5327" s="1">
        <v>44405.944444444445</v>
      </c>
      <c r="D5327">
        <v>0.266666680574417</v>
      </c>
      <c r="E5327">
        <v>335056</v>
      </c>
      <c r="F5327">
        <v>138</v>
      </c>
      <c r="G5327" t="s">
        <v>44</v>
      </c>
      <c r="H5327" t="s">
        <v>24</v>
      </c>
      <c r="I5327">
        <f>tbl_Fact[[#This Row],[Duration]] / 60</f>
        <v>4.444444676240283E-3</v>
      </c>
      <c r="J5327">
        <f>IF(OR(G5327="Run Time", G5327="CC (Changeover Cleaning)"), I5327, 0)</f>
        <v>0</v>
      </c>
      <c r="K5327">
        <f>IF(G5327&lt;&gt;"PM (Maintenance)", I5327, 0)</f>
        <v>4.444444676240283E-3</v>
      </c>
      <c r="L5327" s="5">
        <f>MAX(tbl_Fact[[#This Row],[TotalBiscuitsMade]],tbl_Fact[[#This Row],[GoodMadeBiscuits]])</f>
        <v>335056</v>
      </c>
      <c r="M5327" s="5">
        <f>IF(tbl_Fact[[#This Row],[Operating_Hours]]&gt;0,tbl_Fact[[#This Row],[Operating_Hours]]*51840,0)</f>
        <v>0</v>
      </c>
    </row>
    <row r="5328" spans="1:13" hidden="1" x14ac:dyDescent="0.2">
      <c r="A5328" t="s">
        <v>5</v>
      </c>
      <c r="B5328" s="1">
        <v>44405.944444444445</v>
      </c>
      <c r="C5328" s="1">
        <v>44405.944548611114</v>
      </c>
      <c r="D5328">
        <v>0.15000000596046401</v>
      </c>
      <c r="E5328">
        <v>335512</v>
      </c>
      <c r="F5328">
        <v>463</v>
      </c>
      <c r="G5328" t="s">
        <v>43</v>
      </c>
      <c r="H5328" t="s">
        <v>24</v>
      </c>
      <c r="I5328">
        <f>tbl_Fact[[#This Row],[Duration]] / 60</f>
        <v>2.5000000993410667E-3</v>
      </c>
      <c r="J5328">
        <f>IF(OR(G5328="Run Time", G5328="CC (Changeover Cleaning)"), I5328, 0)</f>
        <v>2.5000000993410667E-3</v>
      </c>
      <c r="K5328">
        <f>IF(G5328&lt;&gt;"PM (Maintenance)", I5328, 0)</f>
        <v>2.5000000993410667E-3</v>
      </c>
      <c r="L5328" s="5">
        <f>MAX(tbl_Fact[[#This Row],[TotalBiscuitsMade]],tbl_Fact[[#This Row],[GoodMadeBiscuits]])</f>
        <v>335512</v>
      </c>
      <c r="M5328" s="5">
        <f>IF(tbl_Fact[[#This Row],[Operating_Hours]]&gt;0,tbl_Fact[[#This Row],[Operating_Hours]]*51840,0)</f>
        <v>129.60000514984088</v>
      </c>
    </row>
    <row r="5329" spans="1:13" hidden="1" x14ac:dyDescent="0.2">
      <c r="A5329" t="s">
        <v>5</v>
      </c>
      <c r="B5329" s="1">
        <v>44405.944548611114</v>
      </c>
      <c r="C5329" s="1">
        <v>44405.944768518515</v>
      </c>
      <c r="D5329">
        <v>0.31666666269302401</v>
      </c>
      <c r="E5329">
        <v>335084</v>
      </c>
      <c r="F5329">
        <v>127</v>
      </c>
      <c r="G5329" t="s">
        <v>44</v>
      </c>
      <c r="H5329" t="s">
        <v>24</v>
      </c>
      <c r="I5329">
        <f>tbl_Fact[[#This Row],[Duration]] / 60</f>
        <v>5.2777777115504002E-3</v>
      </c>
      <c r="J5329">
        <f>IF(OR(G5329="Run Time", G5329="CC (Changeover Cleaning)"), I5329, 0)</f>
        <v>0</v>
      </c>
      <c r="K5329">
        <f>IF(G5329&lt;&gt;"PM (Maintenance)", I5329, 0)</f>
        <v>5.2777777115504002E-3</v>
      </c>
      <c r="L5329" s="5">
        <f>MAX(tbl_Fact[[#This Row],[TotalBiscuitsMade]],tbl_Fact[[#This Row],[GoodMadeBiscuits]])</f>
        <v>335084</v>
      </c>
      <c r="M5329" s="5">
        <f>IF(tbl_Fact[[#This Row],[Operating_Hours]]&gt;0,tbl_Fact[[#This Row],[Operating_Hours]]*51840,0)</f>
        <v>0</v>
      </c>
    </row>
    <row r="5330" spans="1:13" hidden="1" x14ac:dyDescent="0.2">
      <c r="A5330" t="s">
        <v>5</v>
      </c>
      <c r="B5330" s="1">
        <v>44405.944768518515</v>
      </c>
      <c r="C5330" s="1">
        <v>44405.944872685184</v>
      </c>
      <c r="D5330">
        <v>0.15000000596046401</v>
      </c>
      <c r="E5330">
        <v>335521</v>
      </c>
      <c r="F5330">
        <v>122</v>
      </c>
      <c r="G5330" t="s">
        <v>43</v>
      </c>
      <c r="H5330" t="s">
        <v>24</v>
      </c>
      <c r="I5330">
        <f>tbl_Fact[[#This Row],[Duration]] / 60</f>
        <v>2.5000000993410667E-3</v>
      </c>
      <c r="J5330">
        <f>IF(OR(G5330="Run Time", G5330="CC (Changeover Cleaning)"), I5330, 0)</f>
        <v>2.5000000993410667E-3</v>
      </c>
      <c r="K5330">
        <f>IF(G5330&lt;&gt;"PM (Maintenance)", I5330, 0)</f>
        <v>2.5000000993410667E-3</v>
      </c>
      <c r="L5330" s="5">
        <f>MAX(tbl_Fact[[#This Row],[TotalBiscuitsMade]],tbl_Fact[[#This Row],[GoodMadeBiscuits]])</f>
        <v>335521</v>
      </c>
      <c r="M5330" s="5">
        <f>IF(tbl_Fact[[#This Row],[Operating_Hours]]&gt;0,tbl_Fact[[#This Row],[Operating_Hours]]*51840,0)</f>
        <v>129.60000514984088</v>
      </c>
    </row>
    <row r="5331" spans="1:13" hidden="1" x14ac:dyDescent="0.2">
      <c r="A5331" t="s">
        <v>5</v>
      </c>
      <c r="B5331" s="1">
        <v>44405.944872685184</v>
      </c>
      <c r="C5331" s="1">
        <v>44405.945069444446</v>
      </c>
      <c r="D5331">
        <v>0.28333333134651201</v>
      </c>
      <c r="E5331">
        <v>335525</v>
      </c>
      <c r="F5331">
        <v>307</v>
      </c>
      <c r="G5331" t="s">
        <v>44</v>
      </c>
      <c r="H5331" t="s">
        <v>24</v>
      </c>
      <c r="I5331">
        <f>tbl_Fact[[#This Row],[Duration]] / 60</f>
        <v>4.7222221891085334E-3</v>
      </c>
      <c r="J5331">
        <f>IF(OR(G5331="Run Time", G5331="CC (Changeover Cleaning)"), I5331, 0)</f>
        <v>0</v>
      </c>
      <c r="K5331">
        <f>IF(G5331&lt;&gt;"PM (Maintenance)", I5331, 0)</f>
        <v>4.7222221891085334E-3</v>
      </c>
      <c r="L5331" s="5">
        <f>MAX(tbl_Fact[[#This Row],[TotalBiscuitsMade]],tbl_Fact[[#This Row],[GoodMadeBiscuits]])</f>
        <v>335525</v>
      </c>
      <c r="M5331" s="5">
        <f>IF(tbl_Fact[[#This Row],[Operating_Hours]]&gt;0,tbl_Fact[[#This Row],[Operating_Hours]]*51840,0)</f>
        <v>0</v>
      </c>
    </row>
    <row r="5332" spans="1:13" hidden="1" x14ac:dyDescent="0.2">
      <c r="A5332" t="s">
        <v>12</v>
      </c>
      <c r="B5332" s="1">
        <v>44405.945023148146</v>
      </c>
      <c r="C5332" s="1">
        <v>44405.946296296293</v>
      </c>
      <c r="D5332">
        <v>1.83028328418732</v>
      </c>
      <c r="E5332">
        <v>318100</v>
      </c>
      <c r="F5332">
        <v>336</v>
      </c>
      <c r="G5332" t="s">
        <v>44</v>
      </c>
      <c r="H5332" t="s">
        <v>35</v>
      </c>
      <c r="I5332">
        <f>tbl_Fact[[#This Row],[Duration]] / 60</f>
        <v>3.0504721403122E-2</v>
      </c>
      <c r="J5332">
        <f>IF(OR(G5332="Run Time", G5332="CC (Changeover Cleaning)"), I5332, 0)</f>
        <v>0</v>
      </c>
      <c r="K5332">
        <f>IF(G5332&lt;&gt;"PM (Maintenance)", I5332, 0)</f>
        <v>3.0504721403122E-2</v>
      </c>
      <c r="L5332" s="5">
        <f>MAX(tbl_Fact[[#This Row],[TotalBiscuitsMade]],tbl_Fact[[#This Row],[GoodMadeBiscuits]])</f>
        <v>318100</v>
      </c>
      <c r="M5332" s="5">
        <f>IF(tbl_Fact[[#This Row],[Operating_Hours]]&gt;0,tbl_Fact[[#This Row],[Operating_Hours]]*51840,0)</f>
        <v>0</v>
      </c>
    </row>
    <row r="5333" spans="1:13" hidden="1" x14ac:dyDescent="0.2">
      <c r="A5333" t="s">
        <v>5</v>
      </c>
      <c r="B5333" s="1">
        <v>44405.945069444446</v>
      </c>
      <c r="C5333" s="1">
        <v>44405.945173611108</v>
      </c>
      <c r="D5333">
        <v>0.15000000596046401</v>
      </c>
      <c r="E5333">
        <v>335337</v>
      </c>
      <c r="F5333">
        <v>10</v>
      </c>
      <c r="G5333" t="s">
        <v>43</v>
      </c>
      <c r="H5333" t="s">
        <v>24</v>
      </c>
      <c r="I5333">
        <f>tbl_Fact[[#This Row],[Duration]] / 60</f>
        <v>2.5000000993410667E-3</v>
      </c>
      <c r="J5333">
        <f>IF(OR(G5333="Run Time", G5333="CC (Changeover Cleaning)"), I5333, 0)</f>
        <v>2.5000000993410667E-3</v>
      </c>
      <c r="K5333">
        <f>IF(G5333&lt;&gt;"PM (Maintenance)", I5333, 0)</f>
        <v>2.5000000993410667E-3</v>
      </c>
      <c r="L5333" s="5">
        <f>MAX(tbl_Fact[[#This Row],[TotalBiscuitsMade]],tbl_Fact[[#This Row],[GoodMadeBiscuits]])</f>
        <v>335337</v>
      </c>
      <c r="M5333" s="5">
        <f>IF(tbl_Fact[[#This Row],[Operating_Hours]]&gt;0,tbl_Fact[[#This Row],[Operating_Hours]]*51840,0)</f>
        <v>129.60000514984088</v>
      </c>
    </row>
    <row r="5334" spans="1:13" hidden="1" x14ac:dyDescent="0.2">
      <c r="A5334" t="s">
        <v>5</v>
      </c>
      <c r="B5334" s="1">
        <v>44405.945173611108</v>
      </c>
      <c r="C5334" s="1">
        <v>44405.945428240739</v>
      </c>
      <c r="D5334">
        <v>0.36666667461395303</v>
      </c>
      <c r="E5334">
        <v>335426</v>
      </c>
      <c r="F5334">
        <v>364</v>
      </c>
      <c r="G5334" t="s">
        <v>44</v>
      </c>
      <c r="H5334" t="s">
        <v>24</v>
      </c>
      <c r="I5334">
        <f>tbl_Fact[[#This Row],[Duration]] / 60</f>
        <v>6.1111112435658834E-3</v>
      </c>
      <c r="J5334">
        <f>IF(OR(G5334="Run Time", G5334="CC (Changeover Cleaning)"), I5334, 0)</f>
        <v>0</v>
      </c>
      <c r="K5334">
        <f>IF(G5334&lt;&gt;"PM (Maintenance)", I5334, 0)</f>
        <v>6.1111112435658834E-3</v>
      </c>
      <c r="L5334" s="5">
        <f>MAX(tbl_Fact[[#This Row],[TotalBiscuitsMade]],tbl_Fact[[#This Row],[GoodMadeBiscuits]])</f>
        <v>335426</v>
      </c>
      <c r="M5334" s="5">
        <f>IF(tbl_Fact[[#This Row],[Operating_Hours]]&gt;0,tbl_Fact[[#This Row],[Operating_Hours]]*51840,0)</f>
        <v>0</v>
      </c>
    </row>
    <row r="5335" spans="1:13" hidden="1" x14ac:dyDescent="0.2">
      <c r="A5335" t="s">
        <v>5</v>
      </c>
      <c r="B5335" s="1">
        <v>44405.945428240739</v>
      </c>
      <c r="C5335" s="1">
        <v>44405.945532407408</v>
      </c>
      <c r="D5335">
        <v>0.15000000596046401</v>
      </c>
      <c r="E5335">
        <v>335449</v>
      </c>
      <c r="F5335">
        <v>146</v>
      </c>
      <c r="G5335" t="s">
        <v>43</v>
      </c>
      <c r="H5335" t="s">
        <v>24</v>
      </c>
      <c r="I5335">
        <f>tbl_Fact[[#This Row],[Duration]] / 60</f>
        <v>2.5000000993410667E-3</v>
      </c>
      <c r="J5335">
        <f>IF(OR(G5335="Run Time", G5335="CC (Changeover Cleaning)"), I5335, 0)</f>
        <v>2.5000000993410667E-3</v>
      </c>
      <c r="K5335">
        <f>IF(G5335&lt;&gt;"PM (Maintenance)", I5335, 0)</f>
        <v>2.5000000993410667E-3</v>
      </c>
      <c r="L5335" s="5">
        <f>MAX(tbl_Fact[[#This Row],[TotalBiscuitsMade]],tbl_Fact[[#This Row],[GoodMadeBiscuits]])</f>
        <v>335449</v>
      </c>
      <c r="M5335" s="5">
        <f>IF(tbl_Fact[[#This Row],[Operating_Hours]]&gt;0,tbl_Fact[[#This Row],[Operating_Hours]]*51840,0)</f>
        <v>129.60000514984088</v>
      </c>
    </row>
    <row r="5336" spans="1:13" hidden="1" x14ac:dyDescent="0.2">
      <c r="A5336" t="s">
        <v>5</v>
      </c>
      <c r="B5336" s="1">
        <v>44405.945532407408</v>
      </c>
      <c r="C5336" s="1">
        <v>44405.948125000003</v>
      </c>
      <c r="D5336">
        <v>3.7333333492279102</v>
      </c>
      <c r="E5336">
        <v>335469</v>
      </c>
      <c r="F5336">
        <v>228</v>
      </c>
      <c r="G5336" t="s">
        <v>44</v>
      </c>
      <c r="H5336" t="s">
        <v>24</v>
      </c>
      <c r="I5336">
        <f>tbl_Fact[[#This Row],[Duration]] / 60</f>
        <v>6.2222222487131836E-2</v>
      </c>
      <c r="J5336">
        <f>IF(OR(G5336="Run Time", G5336="CC (Changeover Cleaning)"), I5336, 0)</f>
        <v>0</v>
      </c>
      <c r="K5336">
        <f>IF(G5336&lt;&gt;"PM (Maintenance)", I5336, 0)</f>
        <v>6.2222222487131836E-2</v>
      </c>
      <c r="L5336" s="5">
        <f>MAX(tbl_Fact[[#This Row],[TotalBiscuitsMade]],tbl_Fact[[#This Row],[GoodMadeBiscuits]])</f>
        <v>335469</v>
      </c>
      <c r="M5336" s="5">
        <f>IF(tbl_Fact[[#This Row],[Operating_Hours]]&gt;0,tbl_Fact[[#This Row],[Operating_Hours]]*51840,0)</f>
        <v>0</v>
      </c>
    </row>
    <row r="5337" spans="1:13" hidden="1" x14ac:dyDescent="0.2">
      <c r="A5337" t="s">
        <v>12</v>
      </c>
      <c r="B5337" s="1">
        <v>44405.946296296293</v>
      </c>
      <c r="C5337" s="1">
        <v>44405.946585648147</v>
      </c>
      <c r="D5337">
        <v>0.41595000028610202</v>
      </c>
      <c r="E5337">
        <v>318321</v>
      </c>
      <c r="F5337">
        <v>279</v>
      </c>
      <c r="G5337" t="s">
        <v>43</v>
      </c>
      <c r="H5337" t="s">
        <v>35</v>
      </c>
      <c r="I5337">
        <f>tbl_Fact[[#This Row],[Duration]] / 60</f>
        <v>6.9325000047683666E-3</v>
      </c>
      <c r="J5337">
        <f>IF(OR(G5337="Run Time", G5337="CC (Changeover Cleaning)"), I5337, 0)</f>
        <v>6.9325000047683666E-3</v>
      </c>
      <c r="K5337">
        <f>IF(G5337&lt;&gt;"PM (Maintenance)", I5337, 0)</f>
        <v>6.9325000047683666E-3</v>
      </c>
      <c r="L5337" s="5">
        <f>MAX(tbl_Fact[[#This Row],[TotalBiscuitsMade]],tbl_Fact[[#This Row],[GoodMadeBiscuits]])</f>
        <v>318321</v>
      </c>
      <c r="M5337" s="5">
        <f>IF(tbl_Fact[[#This Row],[Operating_Hours]]&gt;0,tbl_Fact[[#This Row],[Operating_Hours]]*51840,0)</f>
        <v>359.3808002471921</v>
      </c>
    </row>
    <row r="5338" spans="1:13" hidden="1" x14ac:dyDescent="0.2">
      <c r="A5338" t="s">
        <v>12</v>
      </c>
      <c r="B5338" s="1">
        <v>44405.946585648147</v>
      </c>
      <c r="C5338" s="1">
        <v>44405.950092592589</v>
      </c>
      <c r="D5338">
        <v>5.0591664314270002</v>
      </c>
      <c r="E5338">
        <v>322641</v>
      </c>
      <c r="F5338">
        <v>279</v>
      </c>
      <c r="G5338" t="s">
        <v>44</v>
      </c>
      <c r="H5338" t="s">
        <v>35</v>
      </c>
      <c r="I5338">
        <f>tbl_Fact[[#This Row],[Duration]] / 60</f>
        <v>8.4319440523783332E-2</v>
      </c>
      <c r="J5338">
        <f>IF(OR(G5338="Run Time", G5338="CC (Changeover Cleaning)"), I5338, 0)</f>
        <v>0</v>
      </c>
      <c r="K5338">
        <f>IF(G5338&lt;&gt;"PM (Maintenance)", I5338, 0)</f>
        <v>8.4319440523783332E-2</v>
      </c>
      <c r="L5338" s="5">
        <f>MAX(tbl_Fact[[#This Row],[TotalBiscuitsMade]],tbl_Fact[[#This Row],[GoodMadeBiscuits]])</f>
        <v>322641</v>
      </c>
      <c r="M5338" s="5">
        <f>IF(tbl_Fact[[#This Row],[Operating_Hours]]&gt;0,tbl_Fact[[#This Row],[Operating_Hours]]*51840,0)</f>
        <v>0</v>
      </c>
    </row>
    <row r="5339" spans="1:13" hidden="1" x14ac:dyDescent="0.2">
      <c r="A5339" t="s">
        <v>5</v>
      </c>
      <c r="B5339" s="1">
        <v>44405.948125000003</v>
      </c>
      <c r="C5339" s="1">
        <v>44405.948229166665</v>
      </c>
      <c r="D5339">
        <v>0.15000000596046401</v>
      </c>
      <c r="E5339">
        <v>335057</v>
      </c>
      <c r="F5339">
        <v>23</v>
      </c>
      <c r="G5339" t="s">
        <v>43</v>
      </c>
      <c r="H5339" t="s">
        <v>24</v>
      </c>
      <c r="I5339">
        <f>tbl_Fact[[#This Row],[Duration]] / 60</f>
        <v>2.5000000993410667E-3</v>
      </c>
      <c r="J5339">
        <f>IF(OR(G5339="Run Time", G5339="CC (Changeover Cleaning)"), I5339, 0)</f>
        <v>2.5000000993410667E-3</v>
      </c>
      <c r="K5339">
        <f>IF(G5339&lt;&gt;"PM (Maintenance)", I5339, 0)</f>
        <v>2.5000000993410667E-3</v>
      </c>
      <c r="L5339" s="5">
        <f>MAX(tbl_Fact[[#This Row],[TotalBiscuitsMade]],tbl_Fact[[#This Row],[GoodMadeBiscuits]])</f>
        <v>335057</v>
      </c>
      <c r="M5339" s="5">
        <f>IF(tbl_Fact[[#This Row],[Operating_Hours]]&gt;0,tbl_Fact[[#This Row],[Operating_Hours]]*51840,0)</f>
        <v>129.60000514984088</v>
      </c>
    </row>
    <row r="5340" spans="1:13" hidden="1" x14ac:dyDescent="0.2">
      <c r="A5340" t="s">
        <v>5</v>
      </c>
      <c r="B5340" s="1">
        <v>44405.948229166665</v>
      </c>
      <c r="C5340" s="1">
        <v>44405.948333333334</v>
      </c>
      <c r="D5340">
        <v>0.15000000596046401</v>
      </c>
      <c r="E5340">
        <v>335090</v>
      </c>
      <c r="F5340">
        <v>462</v>
      </c>
      <c r="G5340" t="s">
        <v>44</v>
      </c>
      <c r="H5340" t="s">
        <v>24</v>
      </c>
      <c r="I5340">
        <f>tbl_Fact[[#This Row],[Duration]] / 60</f>
        <v>2.5000000993410667E-3</v>
      </c>
      <c r="J5340">
        <f>IF(OR(G5340="Run Time", G5340="CC (Changeover Cleaning)"), I5340, 0)</f>
        <v>0</v>
      </c>
      <c r="K5340">
        <f>IF(G5340&lt;&gt;"PM (Maintenance)", I5340, 0)</f>
        <v>2.5000000993410667E-3</v>
      </c>
      <c r="L5340" s="5">
        <f>MAX(tbl_Fact[[#This Row],[TotalBiscuitsMade]],tbl_Fact[[#This Row],[GoodMadeBiscuits]])</f>
        <v>335090</v>
      </c>
      <c r="M5340" s="5">
        <f>IF(tbl_Fact[[#This Row],[Operating_Hours]]&gt;0,tbl_Fact[[#This Row],[Operating_Hours]]*51840,0)</f>
        <v>0</v>
      </c>
    </row>
    <row r="5341" spans="1:13" hidden="1" x14ac:dyDescent="0.2">
      <c r="A5341" t="s">
        <v>5</v>
      </c>
      <c r="B5341" s="1">
        <v>44405.948333333334</v>
      </c>
      <c r="C5341" s="1">
        <v>44405.948472222219</v>
      </c>
      <c r="D5341">
        <v>0.20000000298023199</v>
      </c>
      <c r="E5341">
        <v>335377</v>
      </c>
      <c r="F5341">
        <v>467</v>
      </c>
      <c r="G5341" t="s">
        <v>43</v>
      </c>
      <c r="H5341" t="s">
        <v>24</v>
      </c>
      <c r="I5341">
        <f>tbl_Fact[[#This Row],[Duration]] / 60</f>
        <v>3.3333333830038664E-3</v>
      </c>
      <c r="J5341">
        <f>IF(OR(G5341="Run Time", G5341="CC (Changeover Cleaning)"), I5341, 0)</f>
        <v>3.3333333830038664E-3</v>
      </c>
      <c r="K5341">
        <f>IF(G5341&lt;&gt;"PM (Maintenance)", I5341, 0)</f>
        <v>3.3333333830038664E-3</v>
      </c>
      <c r="L5341" s="5">
        <f>MAX(tbl_Fact[[#This Row],[TotalBiscuitsMade]],tbl_Fact[[#This Row],[GoodMadeBiscuits]])</f>
        <v>335377</v>
      </c>
      <c r="M5341" s="5">
        <f>IF(tbl_Fact[[#This Row],[Operating_Hours]]&gt;0,tbl_Fact[[#This Row],[Operating_Hours]]*51840,0)</f>
        <v>172.80000257492043</v>
      </c>
    </row>
    <row r="5342" spans="1:13" hidden="1" x14ac:dyDescent="0.2">
      <c r="A5342" t="s">
        <v>5</v>
      </c>
      <c r="B5342" s="1">
        <v>44405.948472222219</v>
      </c>
      <c r="C5342" s="1">
        <v>44405.952291666668</v>
      </c>
      <c r="D5342">
        <v>5.5</v>
      </c>
      <c r="E5342">
        <v>335237</v>
      </c>
      <c r="F5342">
        <v>387</v>
      </c>
      <c r="G5342" t="s">
        <v>44</v>
      </c>
      <c r="H5342" t="s">
        <v>24</v>
      </c>
      <c r="I5342">
        <f>tbl_Fact[[#This Row],[Duration]] / 60</f>
        <v>9.166666666666666E-2</v>
      </c>
      <c r="J5342">
        <f>IF(OR(G5342="Run Time", G5342="CC (Changeover Cleaning)"), I5342, 0)</f>
        <v>0</v>
      </c>
      <c r="K5342">
        <f>IF(G5342&lt;&gt;"PM (Maintenance)", I5342, 0)</f>
        <v>9.166666666666666E-2</v>
      </c>
      <c r="L5342" s="5">
        <f>MAX(tbl_Fact[[#This Row],[TotalBiscuitsMade]],tbl_Fact[[#This Row],[GoodMadeBiscuits]])</f>
        <v>335237</v>
      </c>
      <c r="M5342" s="5">
        <f>IF(tbl_Fact[[#This Row],[Operating_Hours]]&gt;0,tbl_Fact[[#This Row],[Operating_Hours]]*51840,0)</f>
        <v>0</v>
      </c>
    </row>
    <row r="5343" spans="1:13" hidden="1" x14ac:dyDescent="0.2">
      <c r="A5343" t="s">
        <v>14</v>
      </c>
      <c r="B5343" s="1">
        <v>44405.950092592589</v>
      </c>
      <c r="C5343" s="1">
        <v>44405.950613425928</v>
      </c>
      <c r="D5343">
        <v>0.745716571807861</v>
      </c>
      <c r="E5343">
        <v>0</v>
      </c>
      <c r="F5343">
        <v>277</v>
      </c>
      <c r="G5343" t="s">
        <v>43</v>
      </c>
      <c r="H5343" t="s">
        <v>35</v>
      </c>
      <c r="I5343">
        <f>tbl_Fact[[#This Row],[Duration]] / 60</f>
        <v>1.2428609530131017E-2</v>
      </c>
      <c r="J5343">
        <f>IF(OR(G5343="Run Time", G5343="CC (Changeover Cleaning)"), I5343, 0)</f>
        <v>1.2428609530131017E-2</v>
      </c>
      <c r="K5343">
        <f>IF(G5343&lt;&gt;"PM (Maintenance)", I5343, 0)</f>
        <v>1.2428609530131017E-2</v>
      </c>
      <c r="L5343" s="5">
        <f>MAX(tbl_Fact[[#This Row],[TotalBiscuitsMade]],tbl_Fact[[#This Row],[GoodMadeBiscuits]])</f>
        <v>277</v>
      </c>
      <c r="M5343" s="5">
        <f>IF(tbl_Fact[[#This Row],[Operating_Hours]]&gt;0,tbl_Fact[[#This Row],[Operating_Hours]]*51840,0)</f>
        <v>644.29911804199196</v>
      </c>
    </row>
    <row r="5344" spans="1:13" hidden="1" x14ac:dyDescent="0.2">
      <c r="A5344" t="s">
        <v>12</v>
      </c>
      <c r="B5344" s="1">
        <v>44405.950092592589</v>
      </c>
      <c r="C5344" s="1">
        <v>44405.950694444444</v>
      </c>
      <c r="D5344">
        <v>0.86526662111282304</v>
      </c>
      <c r="E5344">
        <v>322714</v>
      </c>
      <c r="F5344">
        <v>182</v>
      </c>
      <c r="G5344" t="s">
        <v>43</v>
      </c>
      <c r="H5344" t="s">
        <v>35</v>
      </c>
      <c r="I5344">
        <f>tbl_Fact[[#This Row],[Duration]] / 60</f>
        <v>1.4421110351880383E-2</v>
      </c>
      <c r="J5344">
        <f>IF(OR(G5344="Run Time", G5344="CC (Changeover Cleaning)"), I5344, 0)</f>
        <v>1.4421110351880383E-2</v>
      </c>
      <c r="K5344">
        <f>IF(G5344&lt;&gt;"PM (Maintenance)", I5344, 0)</f>
        <v>1.4421110351880383E-2</v>
      </c>
      <c r="L5344" s="5">
        <f>MAX(tbl_Fact[[#This Row],[TotalBiscuitsMade]],tbl_Fact[[#This Row],[GoodMadeBiscuits]])</f>
        <v>322714</v>
      </c>
      <c r="M5344" s="5">
        <f>IF(tbl_Fact[[#This Row],[Operating_Hours]]&gt;0,tbl_Fact[[#This Row],[Operating_Hours]]*51840,0)</f>
        <v>747.59036064147904</v>
      </c>
    </row>
    <row r="5345" spans="1:13" hidden="1" x14ac:dyDescent="0.2">
      <c r="A5345" t="s">
        <v>14</v>
      </c>
      <c r="B5345" s="1">
        <v>44405.950613425928</v>
      </c>
      <c r="C5345" s="1">
        <v>44405.952997685185</v>
      </c>
      <c r="D5345">
        <v>3.42921662330627</v>
      </c>
      <c r="E5345">
        <v>0</v>
      </c>
      <c r="F5345">
        <v>352</v>
      </c>
      <c r="G5345" t="s">
        <v>44</v>
      </c>
      <c r="H5345" t="s">
        <v>35</v>
      </c>
      <c r="I5345">
        <f>tbl_Fact[[#This Row],[Duration]] / 60</f>
        <v>5.7153610388437831E-2</v>
      </c>
      <c r="J5345">
        <f>IF(OR(G5345="Run Time", G5345="CC (Changeover Cleaning)"), I5345, 0)</f>
        <v>0</v>
      </c>
      <c r="K5345">
        <f>IF(G5345&lt;&gt;"PM (Maintenance)", I5345, 0)</f>
        <v>5.7153610388437831E-2</v>
      </c>
      <c r="L5345" s="5">
        <f>MAX(tbl_Fact[[#This Row],[TotalBiscuitsMade]],tbl_Fact[[#This Row],[GoodMadeBiscuits]])</f>
        <v>352</v>
      </c>
      <c r="M5345" s="5">
        <f>IF(tbl_Fact[[#This Row],[Operating_Hours]]&gt;0,tbl_Fact[[#This Row],[Operating_Hours]]*51840,0)</f>
        <v>0</v>
      </c>
    </row>
    <row r="5346" spans="1:13" hidden="1" x14ac:dyDescent="0.2">
      <c r="A5346" t="s">
        <v>12</v>
      </c>
      <c r="B5346" s="1">
        <v>44405.950694444444</v>
      </c>
      <c r="C5346" s="1">
        <v>44405.952997685185</v>
      </c>
      <c r="D5346">
        <v>3.3096666336059601</v>
      </c>
      <c r="E5346">
        <v>325460</v>
      </c>
      <c r="F5346">
        <v>44</v>
      </c>
      <c r="G5346" t="s">
        <v>44</v>
      </c>
      <c r="H5346" t="s">
        <v>35</v>
      </c>
      <c r="I5346">
        <f>tbl_Fact[[#This Row],[Duration]] / 60</f>
        <v>5.5161110560099334E-2</v>
      </c>
      <c r="J5346">
        <f>IF(OR(G5346="Run Time", G5346="CC (Changeover Cleaning)"), I5346, 0)</f>
        <v>0</v>
      </c>
      <c r="K5346">
        <f>IF(G5346&lt;&gt;"PM (Maintenance)", I5346, 0)</f>
        <v>5.5161110560099334E-2</v>
      </c>
      <c r="L5346" s="5">
        <f>MAX(tbl_Fact[[#This Row],[TotalBiscuitsMade]],tbl_Fact[[#This Row],[GoodMadeBiscuits]])</f>
        <v>325460</v>
      </c>
      <c r="M5346" s="5">
        <f>IF(tbl_Fact[[#This Row],[Operating_Hours]]&gt;0,tbl_Fact[[#This Row],[Operating_Hours]]*51840,0)</f>
        <v>0</v>
      </c>
    </row>
    <row r="5347" spans="1:13" hidden="1" x14ac:dyDescent="0.2">
      <c r="A5347" t="s">
        <v>5</v>
      </c>
      <c r="B5347" s="1">
        <v>44405.952291666668</v>
      </c>
      <c r="C5347" s="1">
        <v>44405.95239583333</v>
      </c>
      <c r="D5347">
        <v>0.15000000596046401</v>
      </c>
      <c r="E5347">
        <v>335141</v>
      </c>
      <c r="F5347">
        <v>229</v>
      </c>
      <c r="G5347" t="s">
        <v>43</v>
      </c>
      <c r="H5347" t="s">
        <v>24</v>
      </c>
      <c r="I5347">
        <f>tbl_Fact[[#This Row],[Duration]] / 60</f>
        <v>2.5000000993410667E-3</v>
      </c>
      <c r="J5347">
        <f>IF(OR(G5347="Run Time", G5347="CC (Changeover Cleaning)"), I5347, 0)</f>
        <v>2.5000000993410667E-3</v>
      </c>
      <c r="K5347">
        <f>IF(G5347&lt;&gt;"PM (Maintenance)", I5347, 0)</f>
        <v>2.5000000993410667E-3</v>
      </c>
      <c r="L5347" s="5">
        <f>MAX(tbl_Fact[[#This Row],[TotalBiscuitsMade]],tbl_Fact[[#This Row],[GoodMadeBiscuits]])</f>
        <v>335141</v>
      </c>
      <c r="M5347" s="5">
        <f>IF(tbl_Fact[[#This Row],[Operating_Hours]]&gt;0,tbl_Fact[[#This Row],[Operating_Hours]]*51840,0)</f>
        <v>129.60000514984088</v>
      </c>
    </row>
    <row r="5348" spans="1:13" hidden="1" x14ac:dyDescent="0.2">
      <c r="A5348" t="s">
        <v>5</v>
      </c>
      <c r="B5348" s="1">
        <v>44405.95239583333</v>
      </c>
      <c r="C5348" s="1">
        <v>44405.952662037038</v>
      </c>
      <c r="D5348">
        <v>0.38333332538604697</v>
      </c>
      <c r="E5348">
        <v>335363</v>
      </c>
      <c r="F5348">
        <v>443</v>
      </c>
      <c r="G5348" t="s">
        <v>44</v>
      </c>
      <c r="H5348" t="s">
        <v>24</v>
      </c>
      <c r="I5348">
        <f>tbl_Fact[[#This Row],[Duration]] / 60</f>
        <v>6.3888887564341164E-3</v>
      </c>
      <c r="J5348">
        <f>IF(OR(G5348="Run Time", G5348="CC (Changeover Cleaning)"), I5348, 0)</f>
        <v>0</v>
      </c>
      <c r="K5348">
        <f>IF(G5348&lt;&gt;"PM (Maintenance)", I5348, 0)</f>
        <v>6.3888887564341164E-3</v>
      </c>
      <c r="L5348" s="5">
        <f>MAX(tbl_Fact[[#This Row],[TotalBiscuitsMade]],tbl_Fact[[#This Row],[GoodMadeBiscuits]])</f>
        <v>335363</v>
      </c>
      <c r="M5348" s="5">
        <f>IF(tbl_Fact[[#This Row],[Operating_Hours]]&gt;0,tbl_Fact[[#This Row],[Operating_Hours]]*51840,0)</f>
        <v>0</v>
      </c>
    </row>
    <row r="5349" spans="1:13" hidden="1" x14ac:dyDescent="0.2">
      <c r="A5349" t="s">
        <v>5</v>
      </c>
      <c r="B5349" s="1">
        <v>44405.952662037038</v>
      </c>
      <c r="C5349" s="1">
        <v>44405.952766203707</v>
      </c>
      <c r="D5349">
        <v>0.15000000596046401</v>
      </c>
      <c r="E5349">
        <v>335242</v>
      </c>
      <c r="F5349">
        <v>119</v>
      </c>
      <c r="G5349" t="s">
        <v>43</v>
      </c>
      <c r="H5349" t="s">
        <v>24</v>
      </c>
      <c r="I5349">
        <f>tbl_Fact[[#This Row],[Duration]] / 60</f>
        <v>2.5000000993410667E-3</v>
      </c>
      <c r="J5349">
        <f>IF(OR(G5349="Run Time", G5349="CC (Changeover Cleaning)"), I5349, 0)</f>
        <v>2.5000000993410667E-3</v>
      </c>
      <c r="K5349">
        <f>IF(G5349&lt;&gt;"PM (Maintenance)", I5349, 0)</f>
        <v>2.5000000993410667E-3</v>
      </c>
      <c r="L5349" s="5">
        <f>MAX(tbl_Fact[[#This Row],[TotalBiscuitsMade]],tbl_Fact[[#This Row],[GoodMadeBiscuits]])</f>
        <v>335242</v>
      </c>
      <c r="M5349" s="5">
        <f>IF(tbl_Fact[[#This Row],[Operating_Hours]]&gt;0,tbl_Fact[[#This Row],[Operating_Hours]]*51840,0)</f>
        <v>129.60000514984088</v>
      </c>
    </row>
    <row r="5350" spans="1:13" hidden="1" x14ac:dyDescent="0.2">
      <c r="A5350" t="s">
        <v>5</v>
      </c>
      <c r="B5350" s="1">
        <v>44405.952766203707</v>
      </c>
      <c r="C5350" s="1">
        <v>44405.953020833331</v>
      </c>
      <c r="D5350">
        <v>0.36666667461395303</v>
      </c>
      <c r="E5350">
        <v>335551</v>
      </c>
      <c r="F5350">
        <v>118</v>
      </c>
      <c r="G5350" t="s">
        <v>44</v>
      </c>
      <c r="H5350" t="s">
        <v>24</v>
      </c>
      <c r="I5350">
        <f>tbl_Fact[[#This Row],[Duration]] / 60</f>
        <v>6.1111112435658834E-3</v>
      </c>
      <c r="J5350">
        <f>IF(OR(G5350="Run Time", G5350="CC (Changeover Cleaning)"), I5350, 0)</f>
        <v>0</v>
      </c>
      <c r="K5350">
        <f>IF(G5350&lt;&gt;"PM (Maintenance)", I5350, 0)</f>
        <v>6.1111112435658834E-3</v>
      </c>
      <c r="L5350" s="5">
        <f>MAX(tbl_Fact[[#This Row],[TotalBiscuitsMade]],tbl_Fact[[#This Row],[GoodMadeBiscuits]])</f>
        <v>335551</v>
      </c>
      <c r="M5350" s="5">
        <f>IF(tbl_Fact[[#This Row],[Operating_Hours]]&gt;0,tbl_Fact[[#This Row],[Operating_Hours]]*51840,0)</f>
        <v>0</v>
      </c>
    </row>
    <row r="5351" spans="1:13" hidden="1" x14ac:dyDescent="0.2">
      <c r="A5351" t="s">
        <v>12</v>
      </c>
      <c r="B5351" s="1">
        <v>44405.952997685185</v>
      </c>
      <c r="C5351" s="1">
        <v>44405.953645833331</v>
      </c>
      <c r="D5351">
        <v>0.93478327989578203</v>
      </c>
      <c r="E5351">
        <v>325446</v>
      </c>
      <c r="F5351">
        <v>65</v>
      </c>
      <c r="G5351" t="s">
        <v>43</v>
      </c>
      <c r="H5351" t="s">
        <v>35</v>
      </c>
      <c r="I5351">
        <f>tbl_Fact[[#This Row],[Duration]] / 60</f>
        <v>1.5579721331596368E-2</v>
      </c>
      <c r="J5351">
        <f>IF(OR(G5351="Run Time", G5351="CC (Changeover Cleaning)"), I5351, 0)</f>
        <v>1.5579721331596368E-2</v>
      </c>
      <c r="K5351">
        <f>IF(G5351&lt;&gt;"PM (Maintenance)", I5351, 0)</f>
        <v>1.5579721331596368E-2</v>
      </c>
      <c r="L5351" s="5">
        <f>MAX(tbl_Fact[[#This Row],[TotalBiscuitsMade]],tbl_Fact[[#This Row],[GoodMadeBiscuits]])</f>
        <v>325446</v>
      </c>
      <c r="M5351" s="5">
        <f>IF(tbl_Fact[[#This Row],[Operating_Hours]]&gt;0,tbl_Fact[[#This Row],[Operating_Hours]]*51840,0)</f>
        <v>807.65275382995571</v>
      </c>
    </row>
    <row r="5352" spans="1:13" hidden="1" x14ac:dyDescent="0.2">
      <c r="A5352" t="s">
        <v>14</v>
      </c>
      <c r="B5352" s="1">
        <v>44405.952997685185</v>
      </c>
      <c r="C5352" s="1">
        <v>44405.953564814816</v>
      </c>
      <c r="D5352">
        <v>0.82045000791549705</v>
      </c>
      <c r="E5352">
        <v>0</v>
      </c>
      <c r="F5352">
        <v>356</v>
      </c>
      <c r="G5352" t="s">
        <v>43</v>
      </c>
      <c r="H5352" t="s">
        <v>35</v>
      </c>
      <c r="I5352">
        <f>tbl_Fact[[#This Row],[Duration]] / 60</f>
        <v>1.3674166798591618E-2</v>
      </c>
      <c r="J5352">
        <f>IF(OR(G5352="Run Time", G5352="CC (Changeover Cleaning)"), I5352, 0)</f>
        <v>1.3674166798591618E-2</v>
      </c>
      <c r="K5352">
        <f>IF(G5352&lt;&gt;"PM (Maintenance)", I5352, 0)</f>
        <v>1.3674166798591618E-2</v>
      </c>
      <c r="L5352" s="5">
        <f>MAX(tbl_Fact[[#This Row],[TotalBiscuitsMade]],tbl_Fact[[#This Row],[GoodMadeBiscuits]])</f>
        <v>356</v>
      </c>
      <c r="M5352" s="5">
        <f>IF(tbl_Fact[[#This Row],[Operating_Hours]]&gt;0,tbl_Fact[[#This Row],[Operating_Hours]]*51840,0)</f>
        <v>708.86880683898949</v>
      </c>
    </row>
    <row r="5353" spans="1:13" hidden="1" x14ac:dyDescent="0.2">
      <c r="A5353" t="s">
        <v>5</v>
      </c>
      <c r="B5353" s="1">
        <v>44405.953020833331</v>
      </c>
      <c r="C5353" s="1">
        <v>44405.953125</v>
      </c>
      <c r="D5353">
        <v>0.15000000596046401</v>
      </c>
      <c r="E5353">
        <v>335276</v>
      </c>
      <c r="F5353">
        <v>454</v>
      </c>
      <c r="G5353" t="s">
        <v>43</v>
      </c>
      <c r="H5353" t="s">
        <v>24</v>
      </c>
      <c r="I5353">
        <f>tbl_Fact[[#This Row],[Duration]] / 60</f>
        <v>2.5000000993410667E-3</v>
      </c>
      <c r="J5353">
        <f>IF(OR(G5353="Run Time", G5353="CC (Changeover Cleaning)"), I5353, 0)</f>
        <v>2.5000000993410667E-3</v>
      </c>
      <c r="K5353">
        <f>IF(G5353&lt;&gt;"PM (Maintenance)", I5353, 0)</f>
        <v>2.5000000993410667E-3</v>
      </c>
      <c r="L5353" s="5">
        <f>MAX(tbl_Fact[[#This Row],[TotalBiscuitsMade]],tbl_Fact[[#This Row],[GoodMadeBiscuits]])</f>
        <v>335276</v>
      </c>
      <c r="M5353" s="5">
        <f>IF(tbl_Fact[[#This Row],[Operating_Hours]]&gt;0,tbl_Fact[[#This Row],[Operating_Hours]]*51840,0)</f>
        <v>129.60000514984088</v>
      </c>
    </row>
    <row r="5354" spans="1:13" hidden="1" x14ac:dyDescent="0.2">
      <c r="A5354" t="s">
        <v>5</v>
      </c>
      <c r="B5354" s="1">
        <v>44405.953125</v>
      </c>
      <c r="C5354" s="1">
        <v>44405.953368055554</v>
      </c>
      <c r="D5354">
        <v>0.34999999403953602</v>
      </c>
      <c r="E5354">
        <v>335411</v>
      </c>
      <c r="F5354">
        <v>340</v>
      </c>
      <c r="G5354" t="s">
        <v>44</v>
      </c>
      <c r="H5354" t="s">
        <v>24</v>
      </c>
      <c r="I5354">
        <f>tbl_Fact[[#This Row],[Duration]] / 60</f>
        <v>5.833333233992267E-3</v>
      </c>
      <c r="J5354">
        <f>IF(OR(G5354="Run Time", G5354="CC (Changeover Cleaning)"), I5354, 0)</f>
        <v>0</v>
      </c>
      <c r="K5354">
        <f>IF(G5354&lt;&gt;"PM (Maintenance)", I5354, 0)</f>
        <v>5.833333233992267E-3</v>
      </c>
      <c r="L5354" s="5">
        <f>MAX(tbl_Fact[[#This Row],[TotalBiscuitsMade]],tbl_Fact[[#This Row],[GoodMadeBiscuits]])</f>
        <v>335411</v>
      </c>
      <c r="M5354" s="5">
        <f>IF(tbl_Fact[[#This Row],[Operating_Hours]]&gt;0,tbl_Fact[[#This Row],[Operating_Hours]]*51840,0)</f>
        <v>0</v>
      </c>
    </row>
    <row r="5355" spans="1:13" hidden="1" x14ac:dyDescent="0.2">
      <c r="A5355" t="s">
        <v>5</v>
      </c>
      <c r="B5355" s="1">
        <v>44405.953368055554</v>
      </c>
      <c r="C5355" s="1">
        <v>44405.953472222223</v>
      </c>
      <c r="D5355">
        <v>0.15000000596046401</v>
      </c>
      <c r="E5355">
        <v>335331</v>
      </c>
      <c r="F5355">
        <v>261</v>
      </c>
      <c r="G5355" t="s">
        <v>43</v>
      </c>
      <c r="H5355" t="s">
        <v>24</v>
      </c>
      <c r="I5355">
        <f>tbl_Fact[[#This Row],[Duration]] / 60</f>
        <v>2.5000000993410667E-3</v>
      </c>
      <c r="J5355">
        <f>IF(OR(G5355="Run Time", G5355="CC (Changeover Cleaning)"), I5355, 0)</f>
        <v>2.5000000993410667E-3</v>
      </c>
      <c r="K5355">
        <f>IF(G5355&lt;&gt;"PM (Maintenance)", I5355, 0)</f>
        <v>2.5000000993410667E-3</v>
      </c>
      <c r="L5355" s="5">
        <f>MAX(tbl_Fact[[#This Row],[TotalBiscuitsMade]],tbl_Fact[[#This Row],[GoodMadeBiscuits]])</f>
        <v>335331</v>
      </c>
      <c r="M5355" s="5">
        <f>IF(tbl_Fact[[#This Row],[Operating_Hours]]&gt;0,tbl_Fact[[#This Row],[Operating_Hours]]*51840,0)</f>
        <v>129.60000514984088</v>
      </c>
    </row>
    <row r="5356" spans="1:13" hidden="1" x14ac:dyDescent="0.2">
      <c r="A5356" t="s">
        <v>5</v>
      </c>
      <c r="B5356" s="1">
        <v>44405.953472222223</v>
      </c>
      <c r="C5356" s="1">
        <v>44405.953750000001</v>
      </c>
      <c r="D5356">
        <v>0.40000000596046398</v>
      </c>
      <c r="E5356">
        <v>335298</v>
      </c>
      <c r="F5356">
        <v>487</v>
      </c>
      <c r="G5356" t="s">
        <v>44</v>
      </c>
      <c r="H5356" t="s">
        <v>24</v>
      </c>
      <c r="I5356">
        <f>tbl_Fact[[#This Row],[Duration]] / 60</f>
        <v>6.6666667660077328E-3</v>
      </c>
      <c r="J5356">
        <f>IF(OR(G5356="Run Time", G5356="CC (Changeover Cleaning)"), I5356, 0)</f>
        <v>0</v>
      </c>
      <c r="K5356">
        <f>IF(G5356&lt;&gt;"PM (Maintenance)", I5356, 0)</f>
        <v>6.6666667660077328E-3</v>
      </c>
      <c r="L5356" s="5">
        <f>MAX(tbl_Fact[[#This Row],[TotalBiscuitsMade]],tbl_Fact[[#This Row],[GoodMadeBiscuits]])</f>
        <v>335298</v>
      </c>
      <c r="M5356" s="5">
        <f>IF(tbl_Fact[[#This Row],[Operating_Hours]]&gt;0,tbl_Fact[[#This Row],[Operating_Hours]]*51840,0)</f>
        <v>0</v>
      </c>
    </row>
    <row r="5357" spans="1:13" hidden="1" x14ac:dyDescent="0.2">
      <c r="A5357" t="s">
        <v>14</v>
      </c>
      <c r="B5357" s="1">
        <v>44405.953564814816</v>
      </c>
      <c r="C5357" s="1">
        <v>44405.953726851854</v>
      </c>
      <c r="D5357">
        <v>0.239383295178413</v>
      </c>
      <c r="E5357">
        <v>0</v>
      </c>
      <c r="F5357">
        <v>196</v>
      </c>
      <c r="G5357" t="s">
        <v>44</v>
      </c>
      <c r="H5357" t="s">
        <v>35</v>
      </c>
      <c r="I5357">
        <f>tbl_Fact[[#This Row],[Duration]] / 60</f>
        <v>3.9897215863068831E-3</v>
      </c>
      <c r="J5357">
        <f>IF(OR(G5357="Run Time", G5357="CC (Changeover Cleaning)"), I5357, 0)</f>
        <v>0</v>
      </c>
      <c r="K5357">
        <f>IF(G5357&lt;&gt;"PM (Maintenance)", I5357, 0)</f>
        <v>3.9897215863068831E-3</v>
      </c>
      <c r="L5357" s="5">
        <f>MAX(tbl_Fact[[#This Row],[TotalBiscuitsMade]],tbl_Fact[[#This Row],[GoodMadeBiscuits]])</f>
        <v>196</v>
      </c>
      <c r="M5357" s="5">
        <f>IF(tbl_Fact[[#This Row],[Operating_Hours]]&gt;0,tbl_Fact[[#This Row],[Operating_Hours]]*51840,0)</f>
        <v>0</v>
      </c>
    </row>
    <row r="5358" spans="1:13" hidden="1" x14ac:dyDescent="0.2">
      <c r="A5358" t="s">
        <v>12</v>
      </c>
      <c r="B5358" s="1">
        <v>44405.953645833331</v>
      </c>
      <c r="C5358" s="1">
        <v>44405.953726851854</v>
      </c>
      <c r="D5358">
        <v>0.11566659808158899</v>
      </c>
      <c r="E5358">
        <v>325498</v>
      </c>
      <c r="F5358">
        <v>78</v>
      </c>
      <c r="G5358" t="s">
        <v>44</v>
      </c>
      <c r="H5358" t="s">
        <v>35</v>
      </c>
      <c r="I5358">
        <f>tbl_Fact[[#This Row],[Duration]] / 60</f>
        <v>1.92777663469315E-3</v>
      </c>
      <c r="J5358">
        <f>IF(OR(G5358="Run Time", G5358="CC (Changeover Cleaning)"), I5358, 0)</f>
        <v>0</v>
      </c>
      <c r="K5358">
        <f>IF(G5358&lt;&gt;"PM (Maintenance)", I5358, 0)</f>
        <v>1.92777663469315E-3</v>
      </c>
      <c r="L5358" s="5">
        <f>MAX(tbl_Fact[[#This Row],[TotalBiscuitsMade]],tbl_Fact[[#This Row],[GoodMadeBiscuits]])</f>
        <v>325498</v>
      </c>
      <c r="M5358" s="5">
        <f>IF(tbl_Fact[[#This Row],[Operating_Hours]]&gt;0,tbl_Fact[[#This Row],[Operating_Hours]]*51840,0)</f>
        <v>0</v>
      </c>
    </row>
    <row r="5359" spans="1:13" hidden="1" x14ac:dyDescent="0.2">
      <c r="A5359" t="s">
        <v>12</v>
      </c>
      <c r="B5359" s="1">
        <v>44405.953726851854</v>
      </c>
      <c r="C5359" s="1">
        <v>44405.955127314817</v>
      </c>
      <c r="D5359">
        <v>2.0198833942413299</v>
      </c>
      <c r="E5359">
        <v>325383</v>
      </c>
      <c r="F5359">
        <v>275</v>
      </c>
      <c r="G5359" t="s">
        <v>43</v>
      </c>
      <c r="H5359" t="s">
        <v>35</v>
      </c>
      <c r="I5359">
        <f>tbl_Fact[[#This Row],[Duration]] / 60</f>
        <v>3.3664723237355497E-2</v>
      </c>
      <c r="J5359">
        <f>IF(OR(G5359="Run Time", G5359="CC (Changeover Cleaning)"), I5359, 0)</f>
        <v>3.3664723237355497E-2</v>
      </c>
      <c r="K5359">
        <f>IF(G5359&lt;&gt;"PM (Maintenance)", I5359, 0)</f>
        <v>3.3664723237355497E-2</v>
      </c>
      <c r="L5359" s="5">
        <f>MAX(tbl_Fact[[#This Row],[TotalBiscuitsMade]],tbl_Fact[[#This Row],[GoodMadeBiscuits]])</f>
        <v>325383</v>
      </c>
      <c r="M5359" s="5">
        <f>IF(tbl_Fact[[#This Row],[Operating_Hours]]&gt;0,tbl_Fact[[#This Row],[Operating_Hours]]*51840,0)</f>
        <v>1745.179252624509</v>
      </c>
    </row>
    <row r="5360" spans="1:13" hidden="1" x14ac:dyDescent="0.2">
      <c r="A5360" t="s">
        <v>14</v>
      </c>
      <c r="B5360" s="1">
        <v>44405.953726851854</v>
      </c>
      <c r="C5360" s="1">
        <v>44405.955057870371</v>
      </c>
      <c r="D5360">
        <v>1.91044998168945</v>
      </c>
      <c r="E5360">
        <v>0</v>
      </c>
      <c r="F5360">
        <v>256</v>
      </c>
      <c r="G5360" t="s">
        <v>43</v>
      </c>
      <c r="H5360" t="s">
        <v>35</v>
      </c>
      <c r="I5360">
        <f>tbl_Fact[[#This Row],[Duration]] / 60</f>
        <v>3.1840833028157503E-2</v>
      </c>
      <c r="J5360">
        <f>IF(OR(G5360="Run Time", G5360="CC (Changeover Cleaning)"), I5360, 0)</f>
        <v>3.1840833028157503E-2</v>
      </c>
      <c r="K5360">
        <f>IF(G5360&lt;&gt;"PM (Maintenance)", I5360, 0)</f>
        <v>3.1840833028157503E-2</v>
      </c>
      <c r="L5360" s="5">
        <f>MAX(tbl_Fact[[#This Row],[TotalBiscuitsMade]],tbl_Fact[[#This Row],[GoodMadeBiscuits]])</f>
        <v>256</v>
      </c>
      <c r="M5360" s="5">
        <f>IF(tbl_Fact[[#This Row],[Operating_Hours]]&gt;0,tbl_Fact[[#This Row],[Operating_Hours]]*51840,0)</f>
        <v>1650.628784179685</v>
      </c>
    </row>
    <row r="5361" spans="1:13" hidden="1" x14ac:dyDescent="0.2">
      <c r="A5361" t="s">
        <v>5</v>
      </c>
      <c r="B5361" s="1">
        <v>44405.953750000001</v>
      </c>
      <c r="C5361" s="1">
        <v>44405.95385416667</v>
      </c>
      <c r="D5361">
        <v>0.15000000596046401</v>
      </c>
      <c r="E5361">
        <v>335418</v>
      </c>
      <c r="F5361">
        <v>486</v>
      </c>
      <c r="G5361" t="s">
        <v>43</v>
      </c>
      <c r="H5361" t="s">
        <v>24</v>
      </c>
      <c r="I5361">
        <f>tbl_Fact[[#This Row],[Duration]] / 60</f>
        <v>2.5000000993410667E-3</v>
      </c>
      <c r="J5361">
        <f>IF(OR(G5361="Run Time", G5361="CC (Changeover Cleaning)"), I5361, 0)</f>
        <v>2.5000000993410667E-3</v>
      </c>
      <c r="K5361">
        <f>IF(G5361&lt;&gt;"PM (Maintenance)", I5361, 0)</f>
        <v>2.5000000993410667E-3</v>
      </c>
      <c r="L5361" s="5">
        <f>MAX(tbl_Fact[[#This Row],[TotalBiscuitsMade]],tbl_Fact[[#This Row],[GoodMadeBiscuits]])</f>
        <v>335418</v>
      </c>
      <c r="M5361" s="5">
        <f>IF(tbl_Fact[[#This Row],[Operating_Hours]]&gt;0,tbl_Fact[[#This Row],[Operating_Hours]]*51840,0)</f>
        <v>129.60000514984088</v>
      </c>
    </row>
    <row r="5362" spans="1:13" hidden="1" x14ac:dyDescent="0.2">
      <c r="A5362" t="s">
        <v>5</v>
      </c>
      <c r="B5362" s="1">
        <v>44405.95385416667</v>
      </c>
      <c r="C5362" s="1">
        <v>44405.95416666667</v>
      </c>
      <c r="D5362">
        <v>0.44999998807907099</v>
      </c>
      <c r="E5362">
        <v>335127</v>
      </c>
      <c r="F5362">
        <v>101</v>
      </c>
      <c r="G5362" t="s">
        <v>44</v>
      </c>
      <c r="H5362" t="s">
        <v>24</v>
      </c>
      <c r="I5362">
        <f>tbl_Fact[[#This Row],[Duration]] / 60</f>
        <v>7.49999980131785E-3</v>
      </c>
      <c r="J5362">
        <f>IF(OR(G5362="Run Time", G5362="CC (Changeover Cleaning)"), I5362, 0)</f>
        <v>0</v>
      </c>
      <c r="K5362">
        <f>IF(G5362&lt;&gt;"PM (Maintenance)", I5362, 0)</f>
        <v>7.49999980131785E-3</v>
      </c>
      <c r="L5362" s="5">
        <f>MAX(tbl_Fact[[#This Row],[TotalBiscuitsMade]],tbl_Fact[[#This Row],[GoodMadeBiscuits]])</f>
        <v>335127</v>
      </c>
      <c r="M5362" s="5">
        <f>IF(tbl_Fact[[#This Row],[Operating_Hours]]&gt;0,tbl_Fact[[#This Row],[Operating_Hours]]*51840,0)</f>
        <v>0</v>
      </c>
    </row>
    <row r="5363" spans="1:13" hidden="1" x14ac:dyDescent="0.2">
      <c r="A5363" t="s">
        <v>5</v>
      </c>
      <c r="B5363" s="1">
        <v>44405.95416666667</v>
      </c>
      <c r="C5363" s="1">
        <v>44405.954270833332</v>
      </c>
      <c r="D5363">
        <v>0.15000000596046401</v>
      </c>
      <c r="E5363">
        <v>335105</v>
      </c>
      <c r="F5363">
        <v>250</v>
      </c>
      <c r="G5363" t="s">
        <v>43</v>
      </c>
      <c r="H5363" t="s">
        <v>24</v>
      </c>
      <c r="I5363">
        <f>tbl_Fact[[#This Row],[Duration]] / 60</f>
        <v>2.5000000993410667E-3</v>
      </c>
      <c r="J5363">
        <f>IF(OR(G5363="Run Time", G5363="CC (Changeover Cleaning)"), I5363, 0)</f>
        <v>2.5000000993410667E-3</v>
      </c>
      <c r="K5363">
        <f>IF(G5363&lt;&gt;"PM (Maintenance)", I5363, 0)</f>
        <v>2.5000000993410667E-3</v>
      </c>
      <c r="L5363" s="5">
        <f>MAX(tbl_Fact[[#This Row],[TotalBiscuitsMade]],tbl_Fact[[#This Row],[GoodMadeBiscuits]])</f>
        <v>335105</v>
      </c>
      <c r="M5363" s="5">
        <f>IF(tbl_Fact[[#This Row],[Operating_Hours]]&gt;0,tbl_Fact[[#This Row],[Operating_Hours]]*51840,0)</f>
        <v>129.60000514984088</v>
      </c>
    </row>
    <row r="5364" spans="1:13" hidden="1" x14ac:dyDescent="0.2">
      <c r="A5364" t="s">
        <v>5</v>
      </c>
      <c r="B5364" s="1">
        <v>44405.954270833332</v>
      </c>
      <c r="C5364" s="1">
        <v>44405.954479166663</v>
      </c>
      <c r="D5364">
        <v>0.30000001192092901</v>
      </c>
      <c r="E5364">
        <v>335484</v>
      </c>
      <c r="F5364">
        <v>422</v>
      </c>
      <c r="G5364" t="s">
        <v>44</v>
      </c>
      <c r="H5364" t="s">
        <v>24</v>
      </c>
      <c r="I5364">
        <f>tbl_Fact[[#This Row],[Duration]] / 60</f>
        <v>5.0000001986821498E-3</v>
      </c>
      <c r="J5364">
        <f>IF(OR(G5364="Run Time", G5364="CC (Changeover Cleaning)"), I5364, 0)</f>
        <v>0</v>
      </c>
      <c r="K5364">
        <f>IF(G5364&lt;&gt;"PM (Maintenance)", I5364, 0)</f>
        <v>5.0000001986821498E-3</v>
      </c>
      <c r="L5364" s="5">
        <f>MAX(tbl_Fact[[#This Row],[TotalBiscuitsMade]],tbl_Fact[[#This Row],[GoodMadeBiscuits]])</f>
        <v>335484</v>
      </c>
      <c r="M5364" s="5">
        <f>IF(tbl_Fact[[#This Row],[Operating_Hours]]&gt;0,tbl_Fact[[#This Row],[Operating_Hours]]*51840,0)</f>
        <v>0</v>
      </c>
    </row>
    <row r="5365" spans="1:13" hidden="1" x14ac:dyDescent="0.2">
      <c r="A5365" t="s">
        <v>5</v>
      </c>
      <c r="B5365" s="1">
        <v>44405.954479166663</v>
      </c>
      <c r="C5365" s="1">
        <v>44405.954583333332</v>
      </c>
      <c r="D5365">
        <v>0.15000000596046401</v>
      </c>
      <c r="E5365">
        <v>335205</v>
      </c>
      <c r="F5365">
        <v>372</v>
      </c>
      <c r="G5365" t="s">
        <v>43</v>
      </c>
      <c r="H5365" t="s">
        <v>24</v>
      </c>
      <c r="I5365">
        <f>tbl_Fact[[#This Row],[Duration]] / 60</f>
        <v>2.5000000993410667E-3</v>
      </c>
      <c r="J5365">
        <f>IF(OR(G5365="Run Time", G5365="CC (Changeover Cleaning)"), I5365, 0)</f>
        <v>2.5000000993410667E-3</v>
      </c>
      <c r="K5365">
        <f>IF(G5365&lt;&gt;"PM (Maintenance)", I5365, 0)</f>
        <v>2.5000000993410667E-3</v>
      </c>
      <c r="L5365" s="5">
        <f>MAX(tbl_Fact[[#This Row],[TotalBiscuitsMade]],tbl_Fact[[#This Row],[GoodMadeBiscuits]])</f>
        <v>335205</v>
      </c>
      <c r="M5365" s="5">
        <f>IF(tbl_Fact[[#This Row],[Operating_Hours]]&gt;0,tbl_Fact[[#This Row],[Operating_Hours]]*51840,0)</f>
        <v>129.60000514984088</v>
      </c>
    </row>
    <row r="5366" spans="1:13" hidden="1" x14ac:dyDescent="0.2">
      <c r="A5366" t="s">
        <v>5</v>
      </c>
      <c r="B5366" s="1">
        <v>44405.954583333332</v>
      </c>
      <c r="C5366" s="1">
        <v>44405.954756944448</v>
      </c>
      <c r="D5366">
        <v>0.25</v>
      </c>
      <c r="E5366">
        <v>335157</v>
      </c>
      <c r="F5366">
        <v>106</v>
      </c>
      <c r="G5366" t="s">
        <v>44</v>
      </c>
      <c r="H5366" t="s">
        <v>24</v>
      </c>
      <c r="I5366">
        <f>tbl_Fact[[#This Row],[Duration]] / 60</f>
        <v>4.1666666666666666E-3</v>
      </c>
      <c r="J5366">
        <f>IF(OR(G5366="Run Time", G5366="CC (Changeover Cleaning)"), I5366, 0)</f>
        <v>0</v>
      </c>
      <c r="K5366">
        <f>IF(G5366&lt;&gt;"PM (Maintenance)", I5366, 0)</f>
        <v>4.1666666666666666E-3</v>
      </c>
      <c r="L5366" s="5">
        <f>MAX(tbl_Fact[[#This Row],[TotalBiscuitsMade]],tbl_Fact[[#This Row],[GoodMadeBiscuits]])</f>
        <v>335157</v>
      </c>
      <c r="M5366" s="5">
        <f>IF(tbl_Fact[[#This Row],[Operating_Hours]]&gt;0,tbl_Fact[[#This Row],[Operating_Hours]]*51840,0)</f>
        <v>0</v>
      </c>
    </row>
    <row r="5367" spans="1:13" hidden="1" x14ac:dyDescent="0.2">
      <c r="A5367" t="s">
        <v>5</v>
      </c>
      <c r="B5367" s="1">
        <v>44405.954756944448</v>
      </c>
      <c r="C5367" s="1">
        <v>44405.954861111109</v>
      </c>
      <c r="D5367">
        <v>0.15000000596046401</v>
      </c>
      <c r="E5367">
        <v>335500</v>
      </c>
      <c r="F5367">
        <v>249</v>
      </c>
      <c r="G5367" t="s">
        <v>43</v>
      </c>
      <c r="H5367" t="s">
        <v>24</v>
      </c>
      <c r="I5367">
        <f>tbl_Fact[[#This Row],[Duration]] / 60</f>
        <v>2.5000000993410667E-3</v>
      </c>
      <c r="J5367">
        <f>IF(OR(G5367="Run Time", G5367="CC (Changeover Cleaning)"), I5367, 0)</f>
        <v>2.5000000993410667E-3</v>
      </c>
      <c r="K5367">
        <f>IF(G5367&lt;&gt;"PM (Maintenance)", I5367, 0)</f>
        <v>2.5000000993410667E-3</v>
      </c>
      <c r="L5367" s="5">
        <f>MAX(tbl_Fact[[#This Row],[TotalBiscuitsMade]],tbl_Fact[[#This Row],[GoodMadeBiscuits]])</f>
        <v>335500</v>
      </c>
      <c r="M5367" s="5">
        <f>IF(tbl_Fact[[#This Row],[Operating_Hours]]&gt;0,tbl_Fact[[#This Row],[Operating_Hours]]*51840,0)</f>
        <v>129.60000514984088</v>
      </c>
    </row>
    <row r="5368" spans="1:13" hidden="1" x14ac:dyDescent="0.2">
      <c r="A5368" t="s">
        <v>5</v>
      </c>
      <c r="B5368" s="1">
        <v>44405.954861111109</v>
      </c>
      <c r="C5368" s="1">
        <v>44405.954895833333</v>
      </c>
      <c r="D5368">
        <v>5.0000000745058101E-2</v>
      </c>
      <c r="E5368">
        <v>335521</v>
      </c>
      <c r="F5368">
        <v>134</v>
      </c>
      <c r="G5368" t="s">
        <v>44</v>
      </c>
      <c r="H5368" t="s">
        <v>24</v>
      </c>
      <c r="I5368">
        <f>tbl_Fact[[#This Row],[Duration]] / 60</f>
        <v>8.3333334575096834E-4</v>
      </c>
      <c r="J5368">
        <f>IF(OR(G5368="Run Time", G5368="CC (Changeover Cleaning)"), I5368, 0)</f>
        <v>0</v>
      </c>
      <c r="K5368">
        <f>IF(G5368&lt;&gt;"PM (Maintenance)", I5368, 0)</f>
        <v>8.3333334575096834E-4</v>
      </c>
      <c r="L5368" s="5">
        <f>MAX(tbl_Fact[[#This Row],[TotalBiscuitsMade]],tbl_Fact[[#This Row],[GoodMadeBiscuits]])</f>
        <v>335521</v>
      </c>
      <c r="M5368" s="5">
        <f>IF(tbl_Fact[[#This Row],[Operating_Hours]]&gt;0,tbl_Fact[[#This Row],[Operating_Hours]]*51840,0)</f>
        <v>0</v>
      </c>
    </row>
    <row r="5369" spans="1:13" hidden="1" x14ac:dyDescent="0.2">
      <c r="A5369" t="s">
        <v>5</v>
      </c>
      <c r="B5369" s="1">
        <v>44405.954895833333</v>
      </c>
      <c r="C5369" s="1">
        <v>44405.956087962964</v>
      </c>
      <c r="D5369">
        <v>1.7166666984558101</v>
      </c>
      <c r="E5369">
        <v>335085</v>
      </c>
      <c r="F5369">
        <v>369</v>
      </c>
      <c r="G5369" t="s">
        <v>43</v>
      </c>
      <c r="H5369" t="s">
        <v>24</v>
      </c>
      <c r="I5369">
        <f>tbl_Fact[[#This Row],[Duration]] / 60</f>
        <v>2.8611111640930168E-2</v>
      </c>
      <c r="J5369">
        <f>IF(OR(G5369="Run Time", G5369="CC (Changeover Cleaning)"), I5369, 0)</f>
        <v>2.8611111640930168E-2</v>
      </c>
      <c r="K5369">
        <f>IF(G5369&lt;&gt;"PM (Maintenance)", I5369, 0)</f>
        <v>2.8611111640930168E-2</v>
      </c>
      <c r="L5369" s="5">
        <f>MAX(tbl_Fact[[#This Row],[TotalBiscuitsMade]],tbl_Fact[[#This Row],[GoodMadeBiscuits]])</f>
        <v>335085</v>
      </c>
      <c r="M5369" s="5">
        <f>IF(tbl_Fact[[#This Row],[Operating_Hours]]&gt;0,tbl_Fact[[#This Row],[Operating_Hours]]*51840,0)</f>
        <v>1483.2000274658199</v>
      </c>
    </row>
    <row r="5370" spans="1:13" hidden="1" x14ac:dyDescent="0.2">
      <c r="A5370" t="s">
        <v>14</v>
      </c>
      <c r="B5370" s="1">
        <v>44405.955057870371</v>
      </c>
      <c r="C5370" s="1">
        <v>44405.956701388888</v>
      </c>
      <c r="D5370">
        <v>2.3602833747863801</v>
      </c>
      <c r="E5370">
        <v>0</v>
      </c>
      <c r="F5370">
        <v>79</v>
      </c>
      <c r="G5370" t="s">
        <v>44</v>
      </c>
      <c r="H5370" t="s">
        <v>35</v>
      </c>
      <c r="I5370">
        <f>tbl_Fact[[#This Row],[Duration]] / 60</f>
        <v>3.933805624643967E-2</v>
      </c>
      <c r="J5370">
        <f>IF(OR(G5370="Run Time", G5370="CC (Changeover Cleaning)"), I5370, 0)</f>
        <v>0</v>
      </c>
      <c r="K5370">
        <f>IF(G5370&lt;&gt;"PM (Maintenance)", I5370, 0)</f>
        <v>3.933805624643967E-2</v>
      </c>
      <c r="L5370" s="5">
        <f>MAX(tbl_Fact[[#This Row],[TotalBiscuitsMade]],tbl_Fact[[#This Row],[GoodMadeBiscuits]])</f>
        <v>79</v>
      </c>
      <c r="M5370" s="5">
        <f>IF(tbl_Fact[[#This Row],[Operating_Hours]]&gt;0,tbl_Fact[[#This Row],[Operating_Hours]]*51840,0)</f>
        <v>0</v>
      </c>
    </row>
    <row r="5371" spans="1:13" hidden="1" x14ac:dyDescent="0.2">
      <c r="A5371" t="s">
        <v>12</v>
      </c>
      <c r="B5371" s="1">
        <v>44405.955127314817</v>
      </c>
      <c r="C5371" s="1">
        <v>44405.956701388888</v>
      </c>
      <c r="D5371">
        <v>2.2602334022521999</v>
      </c>
      <c r="E5371">
        <v>327375</v>
      </c>
      <c r="F5371">
        <v>47</v>
      </c>
      <c r="G5371" t="s">
        <v>44</v>
      </c>
      <c r="H5371" t="s">
        <v>35</v>
      </c>
      <c r="I5371">
        <f>tbl_Fact[[#This Row],[Duration]] / 60</f>
        <v>3.7670556704203335E-2</v>
      </c>
      <c r="J5371">
        <f>IF(OR(G5371="Run Time", G5371="CC (Changeover Cleaning)"), I5371, 0)</f>
        <v>0</v>
      </c>
      <c r="K5371">
        <f>IF(G5371&lt;&gt;"PM (Maintenance)", I5371, 0)</f>
        <v>3.7670556704203335E-2</v>
      </c>
      <c r="L5371" s="5">
        <f>MAX(tbl_Fact[[#This Row],[TotalBiscuitsMade]],tbl_Fact[[#This Row],[GoodMadeBiscuits]])</f>
        <v>327375</v>
      </c>
      <c r="M5371" s="5">
        <f>IF(tbl_Fact[[#This Row],[Operating_Hours]]&gt;0,tbl_Fact[[#This Row],[Operating_Hours]]*51840,0)</f>
        <v>0</v>
      </c>
    </row>
    <row r="5372" spans="1:13" hidden="1" x14ac:dyDescent="0.2">
      <c r="A5372" t="s">
        <v>5</v>
      </c>
      <c r="B5372" s="1">
        <v>44405.956087962964</v>
      </c>
      <c r="C5372" s="1">
        <v>44405.956145833334</v>
      </c>
      <c r="D5372">
        <v>8.3333335816860199E-2</v>
      </c>
      <c r="E5372">
        <v>335332</v>
      </c>
      <c r="F5372">
        <v>431</v>
      </c>
      <c r="G5372" t="s">
        <v>44</v>
      </c>
      <c r="H5372" t="s">
        <v>24</v>
      </c>
      <c r="I5372">
        <f>tbl_Fact[[#This Row],[Duration]] / 60</f>
        <v>1.3888889302810033E-3</v>
      </c>
      <c r="J5372">
        <f>IF(OR(G5372="Run Time", G5372="CC (Changeover Cleaning)"), I5372, 0)</f>
        <v>0</v>
      </c>
      <c r="K5372">
        <f>IF(G5372&lt;&gt;"PM (Maintenance)", I5372, 0)</f>
        <v>1.3888889302810033E-3</v>
      </c>
      <c r="L5372" s="5">
        <f>MAX(tbl_Fact[[#This Row],[TotalBiscuitsMade]],tbl_Fact[[#This Row],[GoodMadeBiscuits]])</f>
        <v>335332</v>
      </c>
      <c r="M5372" s="5">
        <f>IF(tbl_Fact[[#This Row],[Operating_Hours]]&gt;0,tbl_Fact[[#This Row],[Operating_Hours]]*51840,0)</f>
        <v>0</v>
      </c>
    </row>
    <row r="5373" spans="1:13" hidden="1" x14ac:dyDescent="0.2">
      <c r="A5373" t="s">
        <v>5</v>
      </c>
      <c r="B5373" s="1">
        <v>44405.956145833334</v>
      </c>
      <c r="C5373" s="1">
        <v>44405.971504629626</v>
      </c>
      <c r="D5373">
        <v>22.1166667938232</v>
      </c>
      <c r="E5373">
        <v>335174</v>
      </c>
      <c r="F5373">
        <v>221</v>
      </c>
      <c r="G5373" t="s">
        <v>45</v>
      </c>
      <c r="H5373" t="s">
        <v>24</v>
      </c>
      <c r="I5373">
        <f>tbl_Fact[[#This Row],[Duration]] / 60</f>
        <v>0.36861111323038664</v>
      </c>
      <c r="J5373">
        <f>IF(OR(G5373="Run Time", G5373="CC (Changeover Cleaning)"), I5373, 0)</f>
        <v>0.36861111323038664</v>
      </c>
      <c r="K5373">
        <f>IF(G5373&lt;&gt;"PM (Maintenance)", I5373, 0)</f>
        <v>0.36861111323038664</v>
      </c>
      <c r="L5373" s="5">
        <f>MAX(tbl_Fact[[#This Row],[TotalBiscuitsMade]],tbl_Fact[[#This Row],[GoodMadeBiscuits]])</f>
        <v>335174</v>
      </c>
      <c r="M5373" s="5">
        <f>IF(tbl_Fact[[#This Row],[Operating_Hours]]&gt;0,tbl_Fact[[#This Row],[Operating_Hours]]*51840,0)</f>
        <v>19108.800109863245</v>
      </c>
    </row>
    <row r="5374" spans="1:13" hidden="1" x14ac:dyDescent="0.2">
      <c r="A5374" t="s">
        <v>12</v>
      </c>
      <c r="B5374" s="1">
        <v>44405.956701388888</v>
      </c>
      <c r="C5374" s="1">
        <v>44405.961145833331</v>
      </c>
      <c r="D5374">
        <v>6.4109997749328604</v>
      </c>
      <c r="E5374">
        <v>327200</v>
      </c>
      <c r="F5374">
        <v>77</v>
      </c>
      <c r="G5374" t="s">
        <v>43</v>
      </c>
      <c r="H5374" t="s">
        <v>35</v>
      </c>
      <c r="I5374">
        <f>tbl_Fact[[#This Row],[Duration]] / 60</f>
        <v>0.106849996248881</v>
      </c>
      <c r="J5374">
        <f>IF(OR(G5374="Run Time", G5374="CC (Changeover Cleaning)"), I5374, 0)</f>
        <v>0.106849996248881</v>
      </c>
      <c r="K5374">
        <f>IF(G5374&lt;&gt;"PM (Maintenance)", I5374, 0)</f>
        <v>0.106849996248881</v>
      </c>
      <c r="L5374" s="5">
        <f>MAX(tbl_Fact[[#This Row],[TotalBiscuitsMade]],tbl_Fact[[#This Row],[GoodMadeBiscuits]])</f>
        <v>327200</v>
      </c>
      <c r="M5374" s="5">
        <f>IF(tbl_Fact[[#This Row],[Operating_Hours]]&gt;0,tbl_Fact[[#This Row],[Operating_Hours]]*51840,0)</f>
        <v>5539.1038055419913</v>
      </c>
    </row>
    <row r="5375" spans="1:13" hidden="1" x14ac:dyDescent="0.2">
      <c r="A5375" t="s">
        <v>14</v>
      </c>
      <c r="B5375" s="1">
        <v>44405.956701388888</v>
      </c>
      <c r="C5375" s="1">
        <v>44405.961018518516</v>
      </c>
      <c r="D5375">
        <v>6.2263331413268999</v>
      </c>
      <c r="E5375">
        <v>0</v>
      </c>
      <c r="F5375">
        <v>498</v>
      </c>
      <c r="G5375" t="s">
        <v>43</v>
      </c>
      <c r="H5375" t="s">
        <v>35</v>
      </c>
      <c r="I5375">
        <f>tbl_Fact[[#This Row],[Duration]] / 60</f>
        <v>0.103772219022115</v>
      </c>
      <c r="J5375">
        <f>IF(OR(G5375="Run Time", G5375="CC (Changeover Cleaning)"), I5375, 0)</f>
        <v>0.103772219022115</v>
      </c>
      <c r="K5375">
        <f>IF(G5375&lt;&gt;"PM (Maintenance)", I5375, 0)</f>
        <v>0.103772219022115</v>
      </c>
      <c r="L5375" s="5">
        <f>MAX(tbl_Fact[[#This Row],[TotalBiscuitsMade]],tbl_Fact[[#This Row],[GoodMadeBiscuits]])</f>
        <v>498</v>
      </c>
      <c r="M5375" s="5">
        <f>IF(tbl_Fact[[#This Row],[Operating_Hours]]&gt;0,tbl_Fact[[#This Row],[Operating_Hours]]*51840,0)</f>
        <v>5379.5518341064417</v>
      </c>
    </row>
    <row r="5376" spans="1:13" hidden="1" x14ac:dyDescent="0.2">
      <c r="A5376" t="s">
        <v>14</v>
      </c>
      <c r="B5376" s="1">
        <v>44405.961018518516</v>
      </c>
      <c r="C5376" s="1">
        <v>44405.961261574077</v>
      </c>
      <c r="D5376">
        <v>0.34433329105377197</v>
      </c>
      <c r="E5376">
        <v>0</v>
      </c>
      <c r="F5376">
        <v>196</v>
      </c>
      <c r="G5376" t="s">
        <v>44</v>
      </c>
      <c r="H5376" t="s">
        <v>35</v>
      </c>
      <c r="I5376">
        <f>tbl_Fact[[#This Row],[Duration]] / 60</f>
        <v>5.7388881842295328E-3</v>
      </c>
      <c r="J5376">
        <f>IF(OR(G5376="Run Time", G5376="CC (Changeover Cleaning)"), I5376, 0)</f>
        <v>0</v>
      </c>
      <c r="K5376">
        <f>IF(G5376&lt;&gt;"PM (Maintenance)", I5376, 0)</f>
        <v>5.7388881842295328E-3</v>
      </c>
      <c r="L5376" s="5">
        <f>MAX(tbl_Fact[[#This Row],[TotalBiscuitsMade]],tbl_Fact[[#This Row],[GoodMadeBiscuits]])</f>
        <v>196</v>
      </c>
      <c r="M5376" s="5">
        <f>IF(tbl_Fact[[#This Row],[Operating_Hours]]&gt;0,tbl_Fact[[#This Row],[Operating_Hours]]*51840,0)</f>
        <v>0</v>
      </c>
    </row>
    <row r="5377" spans="1:13" hidden="1" x14ac:dyDescent="0.2">
      <c r="A5377" t="s">
        <v>12</v>
      </c>
      <c r="B5377" s="1">
        <v>44405.961145833331</v>
      </c>
      <c r="C5377" s="1">
        <v>44405.961261574077</v>
      </c>
      <c r="D5377">
        <v>0.15966659784317</v>
      </c>
      <c r="E5377">
        <v>327478</v>
      </c>
      <c r="F5377">
        <v>327</v>
      </c>
      <c r="G5377" t="s">
        <v>44</v>
      </c>
      <c r="H5377" t="s">
        <v>35</v>
      </c>
      <c r="I5377">
        <f>tbl_Fact[[#This Row],[Duration]] / 60</f>
        <v>2.6611099640528333E-3</v>
      </c>
      <c r="J5377">
        <f>IF(OR(G5377="Run Time", G5377="CC (Changeover Cleaning)"), I5377, 0)</f>
        <v>0</v>
      </c>
      <c r="K5377">
        <f>IF(G5377&lt;&gt;"PM (Maintenance)", I5377, 0)</f>
        <v>2.6611099640528333E-3</v>
      </c>
      <c r="L5377" s="5">
        <f>MAX(tbl_Fact[[#This Row],[TotalBiscuitsMade]],tbl_Fact[[#This Row],[GoodMadeBiscuits]])</f>
        <v>327478</v>
      </c>
      <c r="M5377" s="5">
        <f>IF(tbl_Fact[[#This Row],[Operating_Hours]]&gt;0,tbl_Fact[[#This Row],[Operating_Hours]]*51840,0)</f>
        <v>0</v>
      </c>
    </row>
    <row r="5378" spans="1:13" hidden="1" x14ac:dyDescent="0.2">
      <c r="A5378" t="s">
        <v>14</v>
      </c>
      <c r="B5378" s="1">
        <v>44405.961261574077</v>
      </c>
      <c r="C5378" s="1">
        <v>44405.961608796293</v>
      </c>
      <c r="D5378">
        <v>0.49538329243660001</v>
      </c>
      <c r="E5378">
        <v>0</v>
      </c>
      <c r="F5378">
        <v>177</v>
      </c>
      <c r="G5378" t="s">
        <v>43</v>
      </c>
      <c r="H5378" t="s">
        <v>35</v>
      </c>
      <c r="I5378">
        <f>tbl_Fact[[#This Row],[Duration]] / 60</f>
        <v>8.2563882072766662E-3</v>
      </c>
      <c r="J5378">
        <f>IF(OR(G5378="Run Time", G5378="CC (Changeover Cleaning)"), I5378, 0)</f>
        <v>8.2563882072766662E-3</v>
      </c>
      <c r="K5378">
        <f>IF(G5378&lt;&gt;"PM (Maintenance)", I5378, 0)</f>
        <v>8.2563882072766662E-3</v>
      </c>
      <c r="L5378" s="5">
        <f>MAX(tbl_Fact[[#This Row],[TotalBiscuitsMade]],tbl_Fact[[#This Row],[GoodMadeBiscuits]])</f>
        <v>177</v>
      </c>
      <c r="M5378" s="5">
        <f>IF(tbl_Fact[[#This Row],[Operating_Hours]]&gt;0,tbl_Fact[[#This Row],[Operating_Hours]]*51840,0)</f>
        <v>428.0111646652224</v>
      </c>
    </row>
    <row r="5379" spans="1:13" hidden="1" x14ac:dyDescent="0.2">
      <c r="A5379" t="s">
        <v>12</v>
      </c>
      <c r="B5379" s="1">
        <v>44405.961261574077</v>
      </c>
      <c r="C5379" s="1">
        <v>44405.961689814816</v>
      </c>
      <c r="D5379">
        <v>0.61521661281585704</v>
      </c>
      <c r="E5379">
        <v>327453</v>
      </c>
      <c r="F5379">
        <v>67</v>
      </c>
      <c r="G5379" t="s">
        <v>43</v>
      </c>
      <c r="H5379" t="s">
        <v>35</v>
      </c>
      <c r="I5379">
        <f>tbl_Fact[[#This Row],[Duration]] / 60</f>
        <v>1.0253610213597617E-2</v>
      </c>
      <c r="J5379">
        <f>IF(OR(G5379="Run Time", G5379="CC (Changeover Cleaning)"), I5379, 0)</f>
        <v>1.0253610213597617E-2</v>
      </c>
      <c r="K5379">
        <f>IF(G5379&lt;&gt;"PM (Maintenance)", I5379, 0)</f>
        <v>1.0253610213597617E-2</v>
      </c>
      <c r="L5379" s="5">
        <f>MAX(tbl_Fact[[#This Row],[TotalBiscuitsMade]],tbl_Fact[[#This Row],[GoodMadeBiscuits]])</f>
        <v>327453</v>
      </c>
      <c r="M5379" s="5">
        <f>IF(tbl_Fact[[#This Row],[Operating_Hours]]&gt;0,tbl_Fact[[#This Row],[Operating_Hours]]*51840,0)</f>
        <v>531.5471534729005</v>
      </c>
    </row>
    <row r="5380" spans="1:13" hidden="1" x14ac:dyDescent="0.2">
      <c r="A5380" t="s">
        <v>14</v>
      </c>
      <c r="B5380" s="1">
        <v>44405.961608796293</v>
      </c>
      <c r="C5380" s="1">
        <v>44405.965821759259</v>
      </c>
      <c r="D5380">
        <v>6.0802164077758798</v>
      </c>
      <c r="E5380">
        <v>0</v>
      </c>
      <c r="F5380">
        <v>297</v>
      </c>
      <c r="G5380" t="s">
        <v>44</v>
      </c>
      <c r="H5380" t="s">
        <v>35</v>
      </c>
      <c r="I5380">
        <f>tbl_Fact[[#This Row],[Duration]] / 60</f>
        <v>0.101336940129598</v>
      </c>
      <c r="J5380">
        <f>IF(OR(G5380="Run Time", G5380="CC (Changeover Cleaning)"), I5380, 0)</f>
        <v>0</v>
      </c>
      <c r="K5380">
        <f>IF(G5380&lt;&gt;"PM (Maintenance)", I5380, 0)</f>
        <v>0.101336940129598</v>
      </c>
      <c r="L5380" s="5">
        <f>MAX(tbl_Fact[[#This Row],[TotalBiscuitsMade]],tbl_Fact[[#This Row],[GoodMadeBiscuits]])</f>
        <v>297</v>
      </c>
      <c r="M5380" s="5">
        <f>IF(tbl_Fact[[#This Row],[Operating_Hours]]&gt;0,tbl_Fact[[#This Row],[Operating_Hours]]*51840,0)</f>
        <v>0</v>
      </c>
    </row>
    <row r="5381" spans="1:13" hidden="1" x14ac:dyDescent="0.2">
      <c r="A5381" t="s">
        <v>12</v>
      </c>
      <c r="B5381" s="1">
        <v>44405.961689814816</v>
      </c>
      <c r="C5381" s="1">
        <v>44405.961736111109</v>
      </c>
      <c r="D5381">
        <v>7.4216596782207503E-2</v>
      </c>
      <c r="E5381">
        <v>327291</v>
      </c>
      <c r="F5381">
        <v>469</v>
      </c>
      <c r="G5381" t="s">
        <v>44</v>
      </c>
      <c r="H5381" t="s">
        <v>35</v>
      </c>
      <c r="I5381">
        <f>tbl_Fact[[#This Row],[Duration]] / 60</f>
        <v>1.2369432797034584E-3</v>
      </c>
      <c r="J5381">
        <f>IF(OR(G5381="Run Time", G5381="CC (Changeover Cleaning)"), I5381, 0)</f>
        <v>0</v>
      </c>
      <c r="K5381">
        <f>IF(G5381&lt;&gt;"PM (Maintenance)", I5381, 0)</f>
        <v>1.2369432797034584E-3</v>
      </c>
      <c r="L5381" s="5">
        <f>MAX(tbl_Fact[[#This Row],[TotalBiscuitsMade]],tbl_Fact[[#This Row],[GoodMadeBiscuits]])</f>
        <v>327291</v>
      </c>
      <c r="M5381" s="5">
        <f>IF(tbl_Fact[[#This Row],[Operating_Hours]]&gt;0,tbl_Fact[[#This Row],[Operating_Hours]]*51840,0)</f>
        <v>0</v>
      </c>
    </row>
    <row r="5382" spans="1:13" hidden="1" x14ac:dyDescent="0.2">
      <c r="A5382" t="s">
        <v>12</v>
      </c>
      <c r="B5382" s="1">
        <v>44405.961736111109</v>
      </c>
      <c r="C5382" s="1">
        <v>44405.964224537034</v>
      </c>
      <c r="D5382">
        <v>3.5716667175293</v>
      </c>
      <c r="E5382">
        <v>327494</v>
      </c>
      <c r="F5382">
        <v>412</v>
      </c>
      <c r="G5382" t="s">
        <v>43</v>
      </c>
      <c r="H5382" t="s">
        <v>35</v>
      </c>
      <c r="I5382">
        <f>tbl_Fact[[#This Row],[Duration]] / 60</f>
        <v>5.9527778625488331E-2</v>
      </c>
      <c r="J5382">
        <f>IF(OR(G5382="Run Time", G5382="CC (Changeover Cleaning)"), I5382, 0)</f>
        <v>5.9527778625488331E-2</v>
      </c>
      <c r="K5382">
        <f>IF(G5382&lt;&gt;"PM (Maintenance)", I5382, 0)</f>
        <v>5.9527778625488331E-2</v>
      </c>
      <c r="L5382" s="5">
        <f>MAX(tbl_Fact[[#This Row],[TotalBiscuitsMade]],tbl_Fact[[#This Row],[GoodMadeBiscuits]])</f>
        <v>327494</v>
      </c>
      <c r="M5382" s="5">
        <f>IF(tbl_Fact[[#This Row],[Operating_Hours]]&gt;0,tbl_Fact[[#This Row],[Operating_Hours]]*51840,0)</f>
        <v>3085.9200439453152</v>
      </c>
    </row>
    <row r="5383" spans="1:13" hidden="1" x14ac:dyDescent="0.2">
      <c r="A5383" t="s">
        <v>12</v>
      </c>
      <c r="B5383" s="1">
        <v>44405.964224537034</v>
      </c>
      <c r="C5383" s="1">
        <v>44405.965821759259</v>
      </c>
      <c r="D5383">
        <v>2.3145000934600799</v>
      </c>
      <c r="E5383">
        <v>329326</v>
      </c>
      <c r="F5383">
        <v>193</v>
      </c>
      <c r="G5383" t="s">
        <v>44</v>
      </c>
      <c r="H5383" t="s">
        <v>35</v>
      </c>
      <c r="I5383">
        <f>tbl_Fact[[#This Row],[Duration]] / 60</f>
        <v>3.8575001557668E-2</v>
      </c>
      <c r="J5383">
        <f>IF(OR(G5383="Run Time", G5383="CC (Changeover Cleaning)"), I5383, 0)</f>
        <v>0</v>
      </c>
      <c r="K5383">
        <f>IF(G5383&lt;&gt;"PM (Maintenance)", I5383, 0)</f>
        <v>3.8575001557668E-2</v>
      </c>
      <c r="L5383" s="5">
        <f>MAX(tbl_Fact[[#This Row],[TotalBiscuitsMade]],tbl_Fact[[#This Row],[GoodMadeBiscuits]])</f>
        <v>329326</v>
      </c>
      <c r="M5383" s="5">
        <f>IF(tbl_Fact[[#This Row],[Operating_Hours]]&gt;0,tbl_Fact[[#This Row],[Operating_Hours]]*51840,0)</f>
        <v>0</v>
      </c>
    </row>
    <row r="5384" spans="1:13" hidden="1" x14ac:dyDescent="0.2">
      <c r="A5384" t="s">
        <v>14</v>
      </c>
      <c r="B5384" s="1">
        <v>44405.965821759259</v>
      </c>
      <c r="C5384" s="1">
        <v>44405.966921296298</v>
      </c>
      <c r="D5384">
        <v>1.5702832937240601</v>
      </c>
      <c r="E5384">
        <v>0</v>
      </c>
      <c r="F5384">
        <v>78</v>
      </c>
      <c r="G5384" t="s">
        <v>43</v>
      </c>
      <c r="H5384" t="s">
        <v>35</v>
      </c>
      <c r="I5384">
        <f>tbl_Fact[[#This Row],[Duration]] / 60</f>
        <v>2.6171388228734334E-2</v>
      </c>
      <c r="J5384">
        <f>IF(OR(G5384="Run Time", G5384="CC (Changeover Cleaning)"), I5384, 0)</f>
        <v>2.6171388228734334E-2</v>
      </c>
      <c r="K5384">
        <f>IF(G5384&lt;&gt;"PM (Maintenance)", I5384, 0)</f>
        <v>2.6171388228734334E-2</v>
      </c>
      <c r="L5384" s="5">
        <f>MAX(tbl_Fact[[#This Row],[TotalBiscuitsMade]],tbl_Fact[[#This Row],[GoodMadeBiscuits]])</f>
        <v>78</v>
      </c>
      <c r="M5384" s="5">
        <f>IF(tbl_Fact[[#This Row],[Operating_Hours]]&gt;0,tbl_Fact[[#This Row],[Operating_Hours]]*51840,0)</f>
        <v>1356.7247657775879</v>
      </c>
    </row>
    <row r="5385" spans="1:13" hidden="1" x14ac:dyDescent="0.2">
      <c r="A5385" t="s">
        <v>12</v>
      </c>
      <c r="B5385" s="1">
        <v>44405.965821759259</v>
      </c>
      <c r="C5385" s="1">
        <v>44405.967002314814</v>
      </c>
      <c r="D5385">
        <v>1.6896165609359699</v>
      </c>
      <c r="E5385">
        <v>329517</v>
      </c>
      <c r="F5385">
        <v>260</v>
      </c>
      <c r="G5385" t="s">
        <v>43</v>
      </c>
      <c r="H5385" t="s">
        <v>35</v>
      </c>
      <c r="I5385">
        <f>tbl_Fact[[#This Row],[Duration]] / 60</f>
        <v>2.8160276015599499E-2</v>
      </c>
      <c r="J5385">
        <f>IF(OR(G5385="Run Time", G5385="CC (Changeover Cleaning)"), I5385, 0)</f>
        <v>2.8160276015599499E-2</v>
      </c>
      <c r="K5385">
        <f>IF(G5385&lt;&gt;"PM (Maintenance)", I5385, 0)</f>
        <v>2.8160276015599499E-2</v>
      </c>
      <c r="L5385" s="5">
        <f>MAX(tbl_Fact[[#This Row],[TotalBiscuitsMade]],tbl_Fact[[#This Row],[GoodMadeBiscuits]])</f>
        <v>329517</v>
      </c>
      <c r="M5385" s="5">
        <f>IF(tbl_Fact[[#This Row],[Operating_Hours]]&gt;0,tbl_Fact[[#This Row],[Operating_Hours]]*51840,0)</f>
        <v>1459.828708648678</v>
      </c>
    </row>
    <row r="5386" spans="1:13" hidden="1" x14ac:dyDescent="0.2">
      <c r="A5386" t="s">
        <v>14</v>
      </c>
      <c r="B5386" s="1">
        <v>44405.966921296298</v>
      </c>
      <c r="C5386" s="1">
        <v>44405.967175925929</v>
      </c>
      <c r="D5386">
        <v>0.37921661138534501</v>
      </c>
      <c r="E5386">
        <v>0</v>
      </c>
      <c r="F5386">
        <v>399</v>
      </c>
      <c r="G5386" t="s">
        <v>44</v>
      </c>
      <c r="H5386" t="s">
        <v>35</v>
      </c>
      <c r="I5386">
        <f>tbl_Fact[[#This Row],[Duration]] / 60</f>
        <v>6.320276856422417E-3</v>
      </c>
      <c r="J5386">
        <f>IF(OR(G5386="Run Time", G5386="CC (Changeover Cleaning)"), I5386, 0)</f>
        <v>0</v>
      </c>
      <c r="K5386">
        <f>IF(G5386&lt;&gt;"PM (Maintenance)", I5386, 0)</f>
        <v>6.320276856422417E-3</v>
      </c>
      <c r="L5386" s="5">
        <f>MAX(tbl_Fact[[#This Row],[TotalBiscuitsMade]],tbl_Fact[[#This Row],[GoodMadeBiscuits]])</f>
        <v>399</v>
      </c>
      <c r="M5386" s="5">
        <f>IF(tbl_Fact[[#This Row],[Operating_Hours]]&gt;0,tbl_Fact[[#This Row],[Operating_Hours]]*51840,0)</f>
        <v>0</v>
      </c>
    </row>
    <row r="5387" spans="1:13" hidden="1" x14ac:dyDescent="0.2">
      <c r="A5387" t="s">
        <v>12</v>
      </c>
      <c r="B5387" s="1">
        <v>44405.967002314814</v>
      </c>
      <c r="C5387" s="1">
        <v>44405.967175925929</v>
      </c>
      <c r="D5387">
        <v>0.25988331437110901</v>
      </c>
      <c r="E5387">
        <v>329850</v>
      </c>
      <c r="F5387">
        <v>424</v>
      </c>
      <c r="G5387" t="s">
        <v>44</v>
      </c>
      <c r="H5387" t="s">
        <v>35</v>
      </c>
      <c r="I5387">
        <f>tbl_Fact[[#This Row],[Duration]] / 60</f>
        <v>4.3313885728518166E-3</v>
      </c>
      <c r="J5387">
        <f>IF(OR(G5387="Run Time", G5387="CC (Changeover Cleaning)"), I5387, 0)</f>
        <v>0</v>
      </c>
      <c r="K5387">
        <f>IF(G5387&lt;&gt;"PM (Maintenance)", I5387, 0)</f>
        <v>4.3313885728518166E-3</v>
      </c>
      <c r="L5387" s="5">
        <f>MAX(tbl_Fact[[#This Row],[TotalBiscuitsMade]],tbl_Fact[[#This Row],[GoodMadeBiscuits]])</f>
        <v>329850</v>
      </c>
      <c r="M5387" s="5">
        <f>IF(tbl_Fact[[#This Row],[Operating_Hours]]&gt;0,tbl_Fact[[#This Row],[Operating_Hours]]*51840,0)</f>
        <v>0</v>
      </c>
    </row>
    <row r="5388" spans="1:13" hidden="1" x14ac:dyDescent="0.2">
      <c r="A5388" t="s">
        <v>14</v>
      </c>
      <c r="B5388" s="1">
        <v>44405.967175925929</v>
      </c>
      <c r="C5388" s="1">
        <v>44405.967719907407</v>
      </c>
      <c r="D5388">
        <v>0.77073329687118497</v>
      </c>
      <c r="E5388">
        <v>0</v>
      </c>
      <c r="F5388">
        <v>225</v>
      </c>
      <c r="G5388" t="s">
        <v>43</v>
      </c>
      <c r="H5388" t="s">
        <v>35</v>
      </c>
      <c r="I5388">
        <f>tbl_Fact[[#This Row],[Duration]] / 60</f>
        <v>1.2845554947853083E-2</v>
      </c>
      <c r="J5388">
        <f>IF(OR(G5388="Run Time", G5388="CC (Changeover Cleaning)"), I5388, 0)</f>
        <v>1.2845554947853083E-2</v>
      </c>
      <c r="K5388">
        <f>IF(G5388&lt;&gt;"PM (Maintenance)", I5388, 0)</f>
        <v>1.2845554947853083E-2</v>
      </c>
      <c r="L5388" s="5">
        <f>MAX(tbl_Fact[[#This Row],[TotalBiscuitsMade]],tbl_Fact[[#This Row],[GoodMadeBiscuits]])</f>
        <v>225</v>
      </c>
      <c r="M5388" s="5">
        <f>IF(tbl_Fact[[#This Row],[Operating_Hours]]&gt;0,tbl_Fact[[#This Row],[Operating_Hours]]*51840,0)</f>
        <v>665.91356849670376</v>
      </c>
    </row>
    <row r="5389" spans="1:13" hidden="1" x14ac:dyDescent="0.2">
      <c r="A5389" t="s">
        <v>12</v>
      </c>
      <c r="B5389" s="1">
        <v>44405.967175925929</v>
      </c>
      <c r="C5389" s="1">
        <v>44405.967800925922</v>
      </c>
      <c r="D5389">
        <v>0.89083331823348999</v>
      </c>
      <c r="E5389">
        <v>329489</v>
      </c>
      <c r="F5389">
        <v>152</v>
      </c>
      <c r="G5389" t="s">
        <v>43</v>
      </c>
      <c r="H5389" t="s">
        <v>35</v>
      </c>
      <c r="I5389">
        <f>tbl_Fact[[#This Row],[Duration]] / 60</f>
        <v>1.4847221970558166E-2</v>
      </c>
      <c r="J5389">
        <f>IF(OR(G5389="Run Time", G5389="CC (Changeover Cleaning)"), I5389, 0)</f>
        <v>1.4847221970558166E-2</v>
      </c>
      <c r="K5389">
        <f>IF(G5389&lt;&gt;"PM (Maintenance)", I5389, 0)</f>
        <v>1.4847221970558166E-2</v>
      </c>
      <c r="L5389" s="5">
        <f>MAX(tbl_Fact[[#This Row],[TotalBiscuitsMade]],tbl_Fact[[#This Row],[GoodMadeBiscuits]])</f>
        <v>329489</v>
      </c>
      <c r="M5389" s="5">
        <f>IF(tbl_Fact[[#This Row],[Operating_Hours]]&gt;0,tbl_Fact[[#This Row],[Operating_Hours]]*51840,0)</f>
        <v>769.67998695373535</v>
      </c>
    </row>
    <row r="5390" spans="1:13" hidden="1" x14ac:dyDescent="0.2">
      <c r="A5390" t="s">
        <v>14</v>
      </c>
      <c r="B5390" s="1">
        <v>44405.967719907407</v>
      </c>
      <c r="C5390" s="1">
        <v>44405.973090277781</v>
      </c>
      <c r="D5390">
        <v>7.7398333549499503</v>
      </c>
      <c r="E5390">
        <v>0</v>
      </c>
      <c r="F5390">
        <v>366</v>
      </c>
      <c r="G5390" t="s">
        <v>44</v>
      </c>
      <c r="H5390" t="s">
        <v>35</v>
      </c>
      <c r="I5390">
        <f>tbl_Fact[[#This Row],[Duration]] / 60</f>
        <v>0.12899722258249918</v>
      </c>
      <c r="J5390">
        <f>IF(OR(G5390="Run Time", G5390="CC (Changeover Cleaning)"), I5390, 0)</f>
        <v>0</v>
      </c>
      <c r="K5390">
        <f>IF(G5390&lt;&gt;"PM (Maintenance)", I5390, 0)</f>
        <v>0.12899722258249918</v>
      </c>
      <c r="L5390" s="5">
        <f>MAX(tbl_Fact[[#This Row],[TotalBiscuitsMade]],tbl_Fact[[#This Row],[GoodMadeBiscuits]])</f>
        <v>366</v>
      </c>
      <c r="M5390" s="5">
        <f>IF(tbl_Fact[[#This Row],[Operating_Hours]]&gt;0,tbl_Fact[[#This Row],[Operating_Hours]]*51840,0)</f>
        <v>0</v>
      </c>
    </row>
    <row r="5391" spans="1:13" hidden="1" x14ac:dyDescent="0.2">
      <c r="A5391" t="s">
        <v>12</v>
      </c>
      <c r="B5391" s="1">
        <v>44405.967800925922</v>
      </c>
      <c r="C5391" s="1">
        <v>44405.967951388891</v>
      </c>
      <c r="D5391">
        <v>0.22499999403953599</v>
      </c>
      <c r="E5391">
        <v>329635</v>
      </c>
      <c r="F5391">
        <v>36</v>
      </c>
      <c r="G5391" t="s">
        <v>44</v>
      </c>
      <c r="H5391" t="s">
        <v>35</v>
      </c>
      <c r="I5391">
        <f>tbl_Fact[[#This Row],[Duration]] / 60</f>
        <v>3.7499999006589332E-3</v>
      </c>
      <c r="J5391">
        <f>IF(OR(G5391="Run Time", G5391="CC (Changeover Cleaning)"), I5391, 0)</f>
        <v>0</v>
      </c>
      <c r="K5391">
        <f>IF(G5391&lt;&gt;"PM (Maintenance)", I5391, 0)</f>
        <v>3.7499999006589332E-3</v>
      </c>
      <c r="L5391" s="5">
        <f>MAX(tbl_Fact[[#This Row],[TotalBiscuitsMade]],tbl_Fact[[#This Row],[GoodMadeBiscuits]])</f>
        <v>329635</v>
      </c>
      <c r="M5391" s="5">
        <f>IF(tbl_Fact[[#This Row],[Operating_Hours]]&gt;0,tbl_Fact[[#This Row],[Operating_Hours]]*51840,0)</f>
        <v>0</v>
      </c>
    </row>
    <row r="5392" spans="1:13" hidden="1" x14ac:dyDescent="0.2">
      <c r="A5392" t="s">
        <v>12</v>
      </c>
      <c r="B5392" s="1">
        <v>44405.967951388891</v>
      </c>
      <c r="C5392" s="1">
        <v>44405.968611111108</v>
      </c>
      <c r="D5392">
        <v>0.93999999761581399</v>
      </c>
      <c r="E5392">
        <v>329595</v>
      </c>
      <c r="F5392">
        <v>258</v>
      </c>
      <c r="G5392" t="s">
        <v>43</v>
      </c>
      <c r="H5392" t="s">
        <v>35</v>
      </c>
      <c r="I5392">
        <f>tbl_Fact[[#This Row],[Duration]] / 60</f>
        <v>1.5666666626930233E-2</v>
      </c>
      <c r="J5392">
        <f>IF(OR(G5392="Run Time", G5392="CC (Changeover Cleaning)"), I5392, 0)</f>
        <v>1.5666666626930233E-2</v>
      </c>
      <c r="K5392">
        <f>IF(G5392&lt;&gt;"PM (Maintenance)", I5392, 0)</f>
        <v>1.5666666626930233E-2</v>
      </c>
      <c r="L5392" s="5">
        <f>MAX(tbl_Fact[[#This Row],[TotalBiscuitsMade]],tbl_Fact[[#This Row],[GoodMadeBiscuits]])</f>
        <v>329595</v>
      </c>
      <c r="M5392" s="5">
        <f>IF(tbl_Fact[[#This Row],[Operating_Hours]]&gt;0,tbl_Fact[[#This Row],[Operating_Hours]]*51840,0)</f>
        <v>812.15999794006325</v>
      </c>
    </row>
    <row r="5393" spans="1:13" hidden="1" x14ac:dyDescent="0.2">
      <c r="A5393" t="s">
        <v>12</v>
      </c>
      <c r="B5393" s="1">
        <v>44405.968611111108</v>
      </c>
      <c r="C5393" s="1">
        <v>44405.969502314816</v>
      </c>
      <c r="D5393">
        <v>1.28983330726624</v>
      </c>
      <c r="E5393">
        <v>331123</v>
      </c>
      <c r="F5393">
        <v>91</v>
      </c>
      <c r="G5393" t="s">
        <v>44</v>
      </c>
      <c r="H5393" t="s">
        <v>35</v>
      </c>
      <c r="I5393">
        <f>tbl_Fact[[#This Row],[Duration]] / 60</f>
        <v>2.1497221787770669E-2</v>
      </c>
      <c r="J5393">
        <f>IF(OR(G5393="Run Time", G5393="CC (Changeover Cleaning)"), I5393, 0)</f>
        <v>0</v>
      </c>
      <c r="K5393">
        <f>IF(G5393&lt;&gt;"PM (Maintenance)", I5393, 0)</f>
        <v>2.1497221787770669E-2</v>
      </c>
      <c r="L5393" s="5">
        <f>MAX(tbl_Fact[[#This Row],[TotalBiscuitsMade]],tbl_Fact[[#This Row],[GoodMadeBiscuits]])</f>
        <v>331123</v>
      </c>
      <c r="M5393" s="5">
        <f>IF(tbl_Fact[[#This Row],[Operating_Hours]]&gt;0,tbl_Fact[[#This Row],[Operating_Hours]]*51840,0)</f>
        <v>0</v>
      </c>
    </row>
    <row r="5394" spans="1:13" hidden="1" x14ac:dyDescent="0.2">
      <c r="A5394" t="s">
        <v>12</v>
      </c>
      <c r="B5394" s="1">
        <v>44405.969502314816</v>
      </c>
      <c r="C5394" s="1">
        <v>44405.969675925924</v>
      </c>
      <c r="D5394">
        <v>0.25499999523162797</v>
      </c>
      <c r="E5394">
        <v>330903</v>
      </c>
      <c r="F5394">
        <v>276</v>
      </c>
      <c r="G5394" t="s">
        <v>43</v>
      </c>
      <c r="H5394" t="s">
        <v>35</v>
      </c>
      <c r="I5394">
        <f>tbl_Fact[[#This Row],[Duration]] / 60</f>
        <v>4.2499999205271328E-3</v>
      </c>
      <c r="J5394">
        <f>IF(OR(G5394="Run Time", G5394="CC (Changeover Cleaning)"), I5394, 0)</f>
        <v>4.2499999205271328E-3</v>
      </c>
      <c r="K5394">
        <f>IF(G5394&lt;&gt;"PM (Maintenance)", I5394, 0)</f>
        <v>4.2499999205271328E-3</v>
      </c>
      <c r="L5394" s="5">
        <f>MAX(tbl_Fact[[#This Row],[TotalBiscuitsMade]],tbl_Fact[[#This Row],[GoodMadeBiscuits]])</f>
        <v>330903</v>
      </c>
      <c r="M5394" s="5">
        <f>IF(tbl_Fact[[#This Row],[Operating_Hours]]&gt;0,tbl_Fact[[#This Row],[Operating_Hours]]*51840,0)</f>
        <v>220.31999588012656</v>
      </c>
    </row>
    <row r="5395" spans="1:13" hidden="1" x14ac:dyDescent="0.2">
      <c r="A5395" t="s">
        <v>12</v>
      </c>
      <c r="B5395" s="1">
        <v>44405.969675925924</v>
      </c>
      <c r="C5395" s="1">
        <v>44405.969756944447</v>
      </c>
      <c r="D5395">
        <v>0.105449996888638</v>
      </c>
      <c r="E5395">
        <v>331177</v>
      </c>
      <c r="F5395">
        <v>195</v>
      </c>
      <c r="G5395" t="s">
        <v>44</v>
      </c>
      <c r="H5395" t="s">
        <v>35</v>
      </c>
      <c r="I5395">
        <f>tbl_Fact[[#This Row],[Duration]] / 60</f>
        <v>1.7574999481439666E-3</v>
      </c>
      <c r="J5395">
        <f>IF(OR(G5395="Run Time", G5395="CC (Changeover Cleaning)"), I5395, 0)</f>
        <v>0</v>
      </c>
      <c r="K5395">
        <f>IF(G5395&lt;&gt;"PM (Maintenance)", I5395, 0)</f>
        <v>1.7574999481439666E-3</v>
      </c>
      <c r="L5395" s="5">
        <f>MAX(tbl_Fact[[#This Row],[TotalBiscuitsMade]],tbl_Fact[[#This Row],[GoodMadeBiscuits]])</f>
        <v>331177</v>
      </c>
      <c r="M5395" s="5">
        <f>IF(tbl_Fact[[#This Row],[Operating_Hours]]&gt;0,tbl_Fact[[#This Row],[Operating_Hours]]*51840,0)</f>
        <v>0</v>
      </c>
    </row>
    <row r="5396" spans="1:13" hidden="1" x14ac:dyDescent="0.2">
      <c r="A5396" t="s">
        <v>12</v>
      </c>
      <c r="B5396" s="1">
        <v>44405.969756944447</v>
      </c>
      <c r="C5396" s="1">
        <v>44405.970868055556</v>
      </c>
      <c r="D5396">
        <v>1.6000499725341799</v>
      </c>
      <c r="E5396">
        <v>331144</v>
      </c>
      <c r="F5396">
        <v>356</v>
      </c>
      <c r="G5396" t="s">
        <v>43</v>
      </c>
      <c r="H5396" t="s">
        <v>35</v>
      </c>
      <c r="I5396">
        <f>tbl_Fact[[#This Row],[Duration]] / 60</f>
        <v>2.6667499542236333E-2</v>
      </c>
      <c r="J5396">
        <f>IF(OR(G5396="Run Time", G5396="CC (Changeover Cleaning)"), I5396, 0)</f>
        <v>2.6667499542236333E-2</v>
      </c>
      <c r="K5396">
        <f>IF(G5396&lt;&gt;"PM (Maintenance)", I5396, 0)</f>
        <v>2.6667499542236333E-2</v>
      </c>
      <c r="L5396" s="5">
        <f>MAX(tbl_Fact[[#This Row],[TotalBiscuitsMade]],tbl_Fact[[#This Row],[GoodMadeBiscuits]])</f>
        <v>331144</v>
      </c>
      <c r="M5396" s="5">
        <f>IF(tbl_Fact[[#This Row],[Operating_Hours]]&gt;0,tbl_Fact[[#This Row],[Operating_Hours]]*51840,0)</f>
        <v>1382.4431762695315</v>
      </c>
    </row>
    <row r="5397" spans="1:13" hidden="1" x14ac:dyDescent="0.2">
      <c r="A5397" t="s">
        <v>12</v>
      </c>
      <c r="B5397" s="1">
        <v>44405.970868055556</v>
      </c>
      <c r="C5397" s="1">
        <v>44405.972430555557</v>
      </c>
      <c r="D5397">
        <v>2.2446165084838898</v>
      </c>
      <c r="E5397">
        <v>332890</v>
      </c>
      <c r="F5397">
        <v>447</v>
      </c>
      <c r="G5397" t="s">
        <v>44</v>
      </c>
      <c r="H5397" t="s">
        <v>35</v>
      </c>
      <c r="I5397">
        <f>tbl_Fact[[#This Row],[Duration]] / 60</f>
        <v>3.7410275141398164E-2</v>
      </c>
      <c r="J5397">
        <f>IF(OR(G5397="Run Time", G5397="CC (Changeover Cleaning)"), I5397, 0)</f>
        <v>0</v>
      </c>
      <c r="K5397">
        <f>IF(G5397&lt;&gt;"PM (Maintenance)", I5397, 0)</f>
        <v>3.7410275141398164E-2</v>
      </c>
      <c r="L5397" s="5">
        <f>MAX(tbl_Fact[[#This Row],[TotalBiscuitsMade]],tbl_Fact[[#This Row],[GoodMadeBiscuits]])</f>
        <v>332890</v>
      </c>
      <c r="M5397" s="5">
        <f>IF(tbl_Fact[[#This Row],[Operating_Hours]]&gt;0,tbl_Fact[[#This Row],[Operating_Hours]]*51840,0)</f>
        <v>0</v>
      </c>
    </row>
    <row r="5398" spans="1:13" hidden="1" x14ac:dyDescent="0.2">
      <c r="A5398" t="s">
        <v>5</v>
      </c>
      <c r="B5398" s="1">
        <v>44405.971504629626</v>
      </c>
      <c r="C5398" s="1">
        <v>44405.977777777778</v>
      </c>
      <c r="D5398">
        <v>9.0333337783813494</v>
      </c>
      <c r="E5398">
        <v>335544</v>
      </c>
      <c r="F5398">
        <v>224</v>
      </c>
      <c r="G5398" t="s">
        <v>44</v>
      </c>
      <c r="H5398" t="s">
        <v>24</v>
      </c>
      <c r="I5398">
        <f>tbl_Fact[[#This Row],[Duration]] / 60</f>
        <v>0.1505555629730225</v>
      </c>
      <c r="J5398">
        <f>IF(OR(G5398="Run Time", G5398="CC (Changeover Cleaning)"), I5398, 0)</f>
        <v>0</v>
      </c>
      <c r="K5398">
        <f>IF(G5398&lt;&gt;"PM (Maintenance)", I5398, 0)</f>
        <v>0.1505555629730225</v>
      </c>
      <c r="L5398" s="5">
        <f>MAX(tbl_Fact[[#This Row],[TotalBiscuitsMade]],tbl_Fact[[#This Row],[GoodMadeBiscuits]])</f>
        <v>335544</v>
      </c>
      <c r="M5398" s="5">
        <f>IF(tbl_Fact[[#This Row],[Operating_Hours]]&gt;0,tbl_Fact[[#This Row],[Operating_Hours]]*51840,0)</f>
        <v>0</v>
      </c>
    </row>
    <row r="5399" spans="1:13" hidden="1" x14ac:dyDescent="0.2">
      <c r="A5399" t="s">
        <v>12</v>
      </c>
      <c r="B5399" s="1">
        <v>44405.972430555557</v>
      </c>
      <c r="C5399" s="1">
        <v>44405.972581018519</v>
      </c>
      <c r="D5399">
        <v>0.22478330135345501</v>
      </c>
      <c r="E5399">
        <v>332904</v>
      </c>
      <c r="F5399">
        <v>356</v>
      </c>
      <c r="G5399" t="s">
        <v>43</v>
      </c>
      <c r="H5399" t="s">
        <v>35</v>
      </c>
      <c r="I5399">
        <f>tbl_Fact[[#This Row],[Duration]] / 60</f>
        <v>3.7463883558909168E-3</v>
      </c>
      <c r="J5399">
        <f>IF(OR(G5399="Run Time", G5399="CC (Changeover Cleaning)"), I5399, 0)</f>
        <v>3.7463883558909168E-3</v>
      </c>
      <c r="K5399">
        <f>IF(G5399&lt;&gt;"PM (Maintenance)", I5399, 0)</f>
        <v>3.7463883558909168E-3</v>
      </c>
      <c r="L5399" s="5">
        <f>MAX(tbl_Fact[[#This Row],[TotalBiscuitsMade]],tbl_Fact[[#This Row],[GoodMadeBiscuits]])</f>
        <v>332904</v>
      </c>
      <c r="M5399" s="5">
        <f>IF(tbl_Fact[[#This Row],[Operating_Hours]]&gt;0,tbl_Fact[[#This Row],[Operating_Hours]]*51840,0)</f>
        <v>194.21277236938514</v>
      </c>
    </row>
    <row r="5400" spans="1:13" hidden="1" x14ac:dyDescent="0.2">
      <c r="A5400" t="s">
        <v>12</v>
      </c>
      <c r="B5400" s="1">
        <v>44405.972581018519</v>
      </c>
      <c r="C5400" s="1">
        <v>44405.973090277781</v>
      </c>
      <c r="D5400">
        <v>0.73500001430511497</v>
      </c>
      <c r="E5400">
        <v>333539</v>
      </c>
      <c r="F5400">
        <v>326</v>
      </c>
      <c r="G5400" t="s">
        <v>44</v>
      </c>
      <c r="H5400" t="s">
        <v>35</v>
      </c>
      <c r="I5400">
        <f>tbl_Fact[[#This Row],[Duration]] / 60</f>
        <v>1.2250000238418582E-2</v>
      </c>
      <c r="J5400">
        <f>IF(OR(G5400="Run Time", G5400="CC (Changeover Cleaning)"), I5400, 0)</f>
        <v>0</v>
      </c>
      <c r="K5400">
        <f>IF(G5400&lt;&gt;"PM (Maintenance)", I5400, 0)</f>
        <v>1.2250000238418582E-2</v>
      </c>
      <c r="L5400" s="5">
        <f>MAX(tbl_Fact[[#This Row],[TotalBiscuitsMade]],tbl_Fact[[#This Row],[GoodMadeBiscuits]])</f>
        <v>333539</v>
      </c>
      <c r="M5400" s="5">
        <f>IF(tbl_Fact[[#This Row],[Operating_Hours]]&gt;0,tbl_Fact[[#This Row],[Operating_Hours]]*51840,0)</f>
        <v>0</v>
      </c>
    </row>
    <row r="5401" spans="1:13" hidden="1" x14ac:dyDescent="0.2">
      <c r="A5401" t="s">
        <v>14</v>
      </c>
      <c r="B5401" s="1">
        <v>44405.973090277781</v>
      </c>
      <c r="C5401" s="1">
        <v>44405.973958333336</v>
      </c>
      <c r="D5401">
        <v>1.25</v>
      </c>
      <c r="E5401">
        <v>0</v>
      </c>
      <c r="F5401">
        <v>57</v>
      </c>
      <c r="G5401" t="s">
        <v>43</v>
      </c>
      <c r="H5401" t="s">
        <v>35</v>
      </c>
      <c r="I5401">
        <f>tbl_Fact[[#This Row],[Duration]] / 60</f>
        <v>2.0833333333333332E-2</v>
      </c>
      <c r="J5401">
        <f>IF(OR(G5401="Run Time", G5401="CC (Changeover Cleaning)"), I5401, 0)</f>
        <v>2.0833333333333332E-2</v>
      </c>
      <c r="K5401">
        <f>IF(G5401&lt;&gt;"PM (Maintenance)", I5401, 0)</f>
        <v>2.0833333333333332E-2</v>
      </c>
      <c r="L5401" s="5">
        <f>MAX(tbl_Fact[[#This Row],[TotalBiscuitsMade]],tbl_Fact[[#This Row],[GoodMadeBiscuits]])</f>
        <v>57</v>
      </c>
      <c r="M5401" s="5">
        <f>IF(tbl_Fact[[#This Row],[Operating_Hours]]&gt;0,tbl_Fact[[#This Row],[Operating_Hours]]*51840,0)</f>
        <v>1080</v>
      </c>
    </row>
    <row r="5402" spans="1:13" hidden="1" x14ac:dyDescent="0.2">
      <c r="A5402" t="s">
        <v>12</v>
      </c>
      <c r="B5402" s="1">
        <v>44405.973090277781</v>
      </c>
      <c r="C5402" s="1">
        <v>44405.974039351851</v>
      </c>
      <c r="D5402">
        <v>1.37055003643036</v>
      </c>
      <c r="E5402">
        <v>333492</v>
      </c>
      <c r="F5402">
        <v>464</v>
      </c>
      <c r="G5402" t="s">
        <v>43</v>
      </c>
      <c r="H5402" t="s">
        <v>35</v>
      </c>
      <c r="I5402">
        <f>tbl_Fact[[#This Row],[Duration]] / 60</f>
        <v>2.2842500607172668E-2</v>
      </c>
      <c r="J5402">
        <f>IF(OR(G5402="Run Time", G5402="CC (Changeover Cleaning)"), I5402, 0)</f>
        <v>2.2842500607172668E-2</v>
      </c>
      <c r="K5402">
        <f>IF(G5402&lt;&gt;"PM (Maintenance)", I5402, 0)</f>
        <v>2.2842500607172668E-2</v>
      </c>
      <c r="L5402" s="5">
        <f>MAX(tbl_Fact[[#This Row],[TotalBiscuitsMade]],tbl_Fact[[#This Row],[GoodMadeBiscuits]])</f>
        <v>333492</v>
      </c>
      <c r="M5402" s="5">
        <f>IF(tbl_Fact[[#This Row],[Operating_Hours]]&gt;0,tbl_Fact[[#This Row],[Operating_Hours]]*51840,0)</f>
        <v>1184.1552314758312</v>
      </c>
    </row>
    <row r="5403" spans="1:13" hidden="1" x14ac:dyDescent="0.2">
      <c r="A5403" t="s">
        <v>14</v>
      </c>
      <c r="B5403" s="1">
        <v>44405.973958333336</v>
      </c>
      <c r="C5403" s="1">
        <v>44405.976076388892</v>
      </c>
      <c r="D5403">
        <v>3.0499331951141402</v>
      </c>
      <c r="E5403">
        <v>0</v>
      </c>
      <c r="F5403">
        <v>290</v>
      </c>
      <c r="G5403" t="s">
        <v>44</v>
      </c>
      <c r="H5403" t="s">
        <v>35</v>
      </c>
      <c r="I5403">
        <f>tbl_Fact[[#This Row],[Duration]] / 60</f>
        <v>5.0832219918569004E-2</v>
      </c>
      <c r="J5403">
        <f>IF(OR(G5403="Run Time", G5403="CC (Changeover Cleaning)"), I5403, 0)</f>
        <v>0</v>
      </c>
      <c r="K5403">
        <f>IF(G5403&lt;&gt;"PM (Maintenance)", I5403, 0)</f>
        <v>5.0832219918569004E-2</v>
      </c>
      <c r="L5403" s="5">
        <f>MAX(tbl_Fact[[#This Row],[TotalBiscuitsMade]],tbl_Fact[[#This Row],[GoodMadeBiscuits]])</f>
        <v>290</v>
      </c>
      <c r="M5403" s="5">
        <f>IF(tbl_Fact[[#This Row],[Operating_Hours]]&gt;0,tbl_Fact[[#This Row],[Operating_Hours]]*51840,0)</f>
        <v>0</v>
      </c>
    </row>
    <row r="5404" spans="1:13" hidden="1" x14ac:dyDescent="0.2">
      <c r="A5404" t="s">
        <v>12</v>
      </c>
      <c r="B5404" s="1">
        <v>44405.974039351851</v>
      </c>
      <c r="C5404" s="1">
        <v>44405.976076388892</v>
      </c>
      <c r="D5404">
        <v>2.92938327789307</v>
      </c>
      <c r="E5404">
        <v>335980</v>
      </c>
      <c r="F5404">
        <v>261</v>
      </c>
      <c r="G5404" t="s">
        <v>44</v>
      </c>
      <c r="H5404" t="s">
        <v>35</v>
      </c>
      <c r="I5404">
        <f>tbl_Fact[[#This Row],[Duration]] / 60</f>
        <v>4.8823054631551163E-2</v>
      </c>
      <c r="J5404">
        <f>IF(OR(G5404="Run Time", G5404="CC (Changeover Cleaning)"), I5404, 0)</f>
        <v>0</v>
      </c>
      <c r="K5404">
        <f>IF(G5404&lt;&gt;"PM (Maintenance)", I5404, 0)</f>
        <v>4.8823054631551163E-2</v>
      </c>
      <c r="L5404" s="5">
        <f>MAX(tbl_Fact[[#This Row],[TotalBiscuitsMade]],tbl_Fact[[#This Row],[GoodMadeBiscuits]])</f>
        <v>335980</v>
      </c>
      <c r="M5404" s="5">
        <f>IF(tbl_Fact[[#This Row],[Operating_Hours]]&gt;0,tbl_Fact[[#This Row],[Operating_Hours]]*51840,0)</f>
        <v>0</v>
      </c>
    </row>
    <row r="5405" spans="1:13" hidden="1" x14ac:dyDescent="0.2">
      <c r="A5405" t="s">
        <v>14</v>
      </c>
      <c r="B5405" s="1">
        <v>44405.976076388892</v>
      </c>
      <c r="C5405" s="1">
        <v>44405.976666666669</v>
      </c>
      <c r="D5405">
        <v>0.85540002584457397</v>
      </c>
      <c r="E5405">
        <v>0</v>
      </c>
      <c r="F5405">
        <v>269</v>
      </c>
      <c r="G5405" t="s">
        <v>43</v>
      </c>
      <c r="H5405" t="s">
        <v>35</v>
      </c>
      <c r="I5405">
        <f>tbl_Fact[[#This Row],[Duration]] / 60</f>
        <v>1.4256667097409565E-2</v>
      </c>
      <c r="J5405">
        <f>IF(OR(G5405="Run Time", G5405="CC (Changeover Cleaning)"), I5405, 0)</f>
        <v>1.4256667097409565E-2</v>
      </c>
      <c r="K5405">
        <f>IF(G5405&lt;&gt;"PM (Maintenance)", I5405, 0)</f>
        <v>1.4256667097409565E-2</v>
      </c>
      <c r="L5405" s="5">
        <f>MAX(tbl_Fact[[#This Row],[TotalBiscuitsMade]],tbl_Fact[[#This Row],[GoodMadeBiscuits]])</f>
        <v>269</v>
      </c>
      <c r="M5405" s="5">
        <f>IF(tbl_Fact[[#This Row],[Operating_Hours]]&gt;0,tbl_Fact[[#This Row],[Operating_Hours]]*51840,0)</f>
        <v>739.06562232971191</v>
      </c>
    </row>
    <row r="5406" spans="1:13" hidden="1" x14ac:dyDescent="0.2">
      <c r="A5406" t="s">
        <v>12</v>
      </c>
      <c r="B5406" s="1">
        <v>44405.976076388892</v>
      </c>
      <c r="C5406" s="1">
        <v>44405.976759259262</v>
      </c>
      <c r="D5406">
        <v>0.97573328018188499</v>
      </c>
      <c r="E5406">
        <v>336200</v>
      </c>
      <c r="F5406">
        <v>318</v>
      </c>
      <c r="G5406" t="s">
        <v>43</v>
      </c>
      <c r="H5406" t="s">
        <v>35</v>
      </c>
      <c r="I5406">
        <f>tbl_Fact[[#This Row],[Duration]] / 60</f>
        <v>1.6262221336364749E-2</v>
      </c>
      <c r="J5406">
        <f>IF(OR(G5406="Run Time", G5406="CC (Changeover Cleaning)"), I5406, 0)</f>
        <v>1.6262221336364749E-2</v>
      </c>
      <c r="K5406">
        <f>IF(G5406&lt;&gt;"PM (Maintenance)", I5406, 0)</f>
        <v>1.6262221336364749E-2</v>
      </c>
      <c r="L5406" s="5">
        <f>MAX(tbl_Fact[[#This Row],[TotalBiscuitsMade]],tbl_Fact[[#This Row],[GoodMadeBiscuits]])</f>
        <v>336200</v>
      </c>
      <c r="M5406" s="5">
        <f>IF(tbl_Fact[[#This Row],[Operating_Hours]]&gt;0,tbl_Fact[[#This Row],[Operating_Hours]]*51840,0)</f>
        <v>843.03355407714855</v>
      </c>
    </row>
    <row r="5407" spans="1:13" hidden="1" x14ac:dyDescent="0.2">
      <c r="A5407" t="s">
        <v>14</v>
      </c>
      <c r="B5407" s="1">
        <v>44405.976666666669</v>
      </c>
      <c r="C5407" s="1">
        <v>44405.977048611108</v>
      </c>
      <c r="D5407">
        <v>0.53549998998642001</v>
      </c>
      <c r="E5407">
        <v>0</v>
      </c>
      <c r="F5407">
        <v>305</v>
      </c>
      <c r="G5407" t="s">
        <v>44</v>
      </c>
      <c r="H5407" t="s">
        <v>35</v>
      </c>
      <c r="I5407">
        <f>tbl_Fact[[#This Row],[Duration]] / 60</f>
        <v>8.9249998331069995E-3</v>
      </c>
      <c r="J5407">
        <f>IF(OR(G5407="Run Time", G5407="CC (Changeover Cleaning)"), I5407, 0)</f>
        <v>0</v>
      </c>
      <c r="K5407">
        <f>IF(G5407&lt;&gt;"PM (Maintenance)", I5407, 0)</f>
        <v>8.9249998331069995E-3</v>
      </c>
      <c r="L5407" s="5">
        <f>MAX(tbl_Fact[[#This Row],[TotalBiscuitsMade]],tbl_Fact[[#This Row],[GoodMadeBiscuits]])</f>
        <v>305</v>
      </c>
      <c r="M5407" s="5">
        <f>IF(tbl_Fact[[#This Row],[Operating_Hours]]&gt;0,tbl_Fact[[#This Row],[Operating_Hours]]*51840,0)</f>
        <v>0</v>
      </c>
    </row>
    <row r="5408" spans="1:13" hidden="1" x14ac:dyDescent="0.2">
      <c r="A5408" t="s">
        <v>12</v>
      </c>
      <c r="B5408" s="1">
        <v>44405.976759259262</v>
      </c>
      <c r="C5408" s="1">
        <v>44405.977048611108</v>
      </c>
      <c r="D5408">
        <v>0.415166586637497</v>
      </c>
      <c r="E5408">
        <v>336219</v>
      </c>
      <c r="F5408">
        <v>154</v>
      </c>
      <c r="G5408" t="s">
        <v>44</v>
      </c>
      <c r="H5408" t="s">
        <v>35</v>
      </c>
      <c r="I5408">
        <f>tbl_Fact[[#This Row],[Duration]] / 60</f>
        <v>6.9194431106249501E-3</v>
      </c>
      <c r="J5408">
        <f>IF(OR(G5408="Run Time", G5408="CC (Changeover Cleaning)"), I5408, 0)</f>
        <v>0</v>
      </c>
      <c r="K5408">
        <f>IF(G5408&lt;&gt;"PM (Maintenance)", I5408, 0)</f>
        <v>6.9194431106249501E-3</v>
      </c>
      <c r="L5408" s="5">
        <f>MAX(tbl_Fact[[#This Row],[TotalBiscuitsMade]],tbl_Fact[[#This Row],[GoodMadeBiscuits]])</f>
        <v>336219</v>
      </c>
      <c r="M5408" s="5">
        <f>IF(tbl_Fact[[#This Row],[Operating_Hours]]&gt;0,tbl_Fact[[#This Row],[Operating_Hours]]*51840,0)</f>
        <v>0</v>
      </c>
    </row>
    <row r="5409" spans="1:13" hidden="1" x14ac:dyDescent="0.2">
      <c r="A5409" t="s">
        <v>14</v>
      </c>
      <c r="B5409" s="1">
        <v>44405.977048611108</v>
      </c>
      <c r="C5409" s="1">
        <v>44405.97760416667</v>
      </c>
      <c r="D5409">
        <v>0.81499999761581399</v>
      </c>
      <c r="E5409">
        <v>0</v>
      </c>
      <c r="F5409">
        <v>495</v>
      </c>
      <c r="G5409" t="s">
        <v>43</v>
      </c>
      <c r="H5409" t="s">
        <v>35</v>
      </c>
      <c r="I5409">
        <f>tbl_Fact[[#This Row],[Duration]] / 60</f>
        <v>1.35833332935969E-2</v>
      </c>
      <c r="J5409">
        <f>IF(OR(G5409="Run Time", G5409="CC (Changeover Cleaning)"), I5409, 0)</f>
        <v>1.35833332935969E-2</v>
      </c>
      <c r="K5409">
        <f>IF(G5409&lt;&gt;"PM (Maintenance)", I5409, 0)</f>
        <v>1.35833332935969E-2</v>
      </c>
      <c r="L5409" s="5">
        <f>MAX(tbl_Fact[[#This Row],[TotalBiscuitsMade]],tbl_Fact[[#This Row],[GoodMadeBiscuits]])</f>
        <v>495</v>
      </c>
      <c r="M5409" s="5">
        <f>IF(tbl_Fact[[#This Row],[Operating_Hours]]&gt;0,tbl_Fact[[#This Row],[Operating_Hours]]*51840,0)</f>
        <v>704.15999794006325</v>
      </c>
    </row>
    <row r="5410" spans="1:13" hidden="1" x14ac:dyDescent="0.2">
      <c r="A5410" t="s">
        <v>12</v>
      </c>
      <c r="B5410" s="1">
        <v>44405.977048611108</v>
      </c>
      <c r="C5410" s="1">
        <v>44405.977696759262</v>
      </c>
      <c r="D5410">
        <v>0.94260001182556197</v>
      </c>
      <c r="E5410">
        <v>336606</v>
      </c>
      <c r="F5410">
        <v>168</v>
      </c>
      <c r="G5410" t="s">
        <v>43</v>
      </c>
      <c r="H5410" t="s">
        <v>35</v>
      </c>
      <c r="I5410">
        <f>tbl_Fact[[#This Row],[Duration]] / 60</f>
        <v>1.5710000197092698E-2</v>
      </c>
      <c r="J5410">
        <f>IF(OR(G5410="Run Time", G5410="CC (Changeover Cleaning)"), I5410, 0)</f>
        <v>1.5710000197092698E-2</v>
      </c>
      <c r="K5410">
        <f>IF(G5410&lt;&gt;"PM (Maintenance)", I5410, 0)</f>
        <v>1.5710000197092698E-2</v>
      </c>
      <c r="L5410" s="5">
        <f>MAX(tbl_Fact[[#This Row],[TotalBiscuitsMade]],tbl_Fact[[#This Row],[GoodMadeBiscuits]])</f>
        <v>336606</v>
      </c>
      <c r="M5410" s="5">
        <f>IF(tbl_Fact[[#This Row],[Operating_Hours]]&gt;0,tbl_Fact[[#This Row],[Operating_Hours]]*51840,0)</f>
        <v>814.4064102172855</v>
      </c>
    </row>
    <row r="5411" spans="1:13" hidden="1" x14ac:dyDescent="0.2">
      <c r="A5411" t="s">
        <v>14</v>
      </c>
      <c r="B5411" s="1">
        <v>44405.97760416667</v>
      </c>
      <c r="C5411" s="1">
        <v>44405.978229166663</v>
      </c>
      <c r="D5411">
        <v>0.89021658897399902</v>
      </c>
      <c r="E5411">
        <v>0</v>
      </c>
      <c r="F5411">
        <v>370</v>
      </c>
      <c r="G5411" t="s">
        <v>44</v>
      </c>
      <c r="H5411" t="s">
        <v>35</v>
      </c>
      <c r="I5411">
        <f>tbl_Fact[[#This Row],[Duration]] / 60</f>
        <v>1.4836943149566651E-2</v>
      </c>
      <c r="J5411">
        <f>IF(OR(G5411="Run Time", G5411="CC (Changeover Cleaning)"), I5411, 0)</f>
        <v>0</v>
      </c>
      <c r="K5411">
        <f>IF(G5411&lt;&gt;"PM (Maintenance)", I5411, 0)</f>
        <v>1.4836943149566651E-2</v>
      </c>
      <c r="L5411" s="5">
        <f>MAX(tbl_Fact[[#This Row],[TotalBiscuitsMade]],tbl_Fact[[#This Row],[GoodMadeBiscuits]])</f>
        <v>370</v>
      </c>
      <c r="M5411" s="5">
        <f>IF(tbl_Fact[[#This Row],[Operating_Hours]]&gt;0,tbl_Fact[[#This Row],[Operating_Hours]]*51840,0)</f>
        <v>0</v>
      </c>
    </row>
    <row r="5412" spans="1:13" hidden="1" x14ac:dyDescent="0.2">
      <c r="A5412" t="s">
        <v>12</v>
      </c>
      <c r="B5412" s="1">
        <v>44405.977696759262</v>
      </c>
      <c r="C5412" s="1">
        <v>44405.978229166663</v>
      </c>
      <c r="D5412">
        <v>0.76261657476425204</v>
      </c>
      <c r="E5412">
        <v>337217</v>
      </c>
      <c r="F5412">
        <v>88</v>
      </c>
      <c r="G5412" t="s">
        <v>44</v>
      </c>
      <c r="H5412" t="s">
        <v>35</v>
      </c>
      <c r="I5412">
        <f>tbl_Fact[[#This Row],[Duration]] / 60</f>
        <v>1.2710276246070868E-2</v>
      </c>
      <c r="J5412">
        <f>IF(OR(G5412="Run Time", G5412="CC (Changeover Cleaning)"), I5412, 0)</f>
        <v>0</v>
      </c>
      <c r="K5412">
        <f>IF(G5412&lt;&gt;"PM (Maintenance)", I5412, 0)</f>
        <v>1.2710276246070868E-2</v>
      </c>
      <c r="L5412" s="5">
        <f>MAX(tbl_Fact[[#This Row],[TotalBiscuitsMade]],tbl_Fact[[#This Row],[GoodMadeBiscuits]])</f>
        <v>337217</v>
      </c>
      <c r="M5412" s="5">
        <f>IF(tbl_Fact[[#This Row],[Operating_Hours]]&gt;0,tbl_Fact[[#This Row],[Operating_Hours]]*51840,0)</f>
        <v>0</v>
      </c>
    </row>
    <row r="5413" spans="1:13" hidden="1" x14ac:dyDescent="0.2">
      <c r="A5413" t="s">
        <v>5</v>
      </c>
      <c r="B5413" s="1">
        <v>44405.977777777778</v>
      </c>
      <c r="C5413" s="1">
        <v>44405.979039351849</v>
      </c>
      <c r="D5413">
        <v>1.81666672229767</v>
      </c>
      <c r="E5413">
        <v>0</v>
      </c>
      <c r="F5413">
        <v>273</v>
      </c>
      <c r="G5413" t="s">
        <v>43</v>
      </c>
      <c r="H5413" t="s">
        <v>24</v>
      </c>
      <c r="I5413">
        <f>tbl_Fact[[#This Row],[Duration]] / 60</f>
        <v>3.0277778704961168E-2</v>
      </c>
      <c r="J5413">
        <f>IF(OR(G5413="Run Time", G5413="CC (Changeover Cleaning)"), I5413, 0)</f>
        <v>3.0277778704961168E-2</v>
      </c>
      <c r="K5413">
        <f>IF(G5413&lt;&gt;"PM (Maintenance)", I5413, 0)</f>
        <v>3.0277778704961168E-2</v>
      </c>
      <c r="L5413" s="5">
        <f>MAX(tbl_Fact[[#This Row],[TotalBiscuitsMade]],tbl_Fact[[#This Row],[GoodMadeBiscuits]])</f>
        <v>273</v>
      </c>
      <c r="M5413" s="5">
        <f>IF(tbl_Fact[[#This Row],[Operating_Hours]]&gt;0,tbl_Fact[[#This Row],[Operating_Hours]]*51840,0)</f>
        <v>1569.6000480651869</v>
      </c>
    </row>
    <row r="5414" spans="1:13" hidden="1" x14ac:dyDescent="0.2">
      <c r="A5414" t="s">
        <v>12</v>
      </c>
      <c r="B5414" s="1">
        <v>44405.978229166663</v>
      </c>
      <c r="C5414" s="1">
        <v>44405.979768518519</v>
      </c>
      <c r="D5414">
        <v>2.2193832397460902</v>
      </c>
      <c r="E5414">
        <v>337098</v>
      </c>
      <c r="F5414">
        <v>119</v>
      </c>
      <c r="G5414" t="s">
        <v>43</v>
      </c>
      <c r="H5414" t="s">
        <v>35</v>
      </c>
      <c r="I5414">
        <f>tbl_Fact[[#This Row],[Duration]] / 60</f>
        <v>3.698972066243484E-2</v>
      </c>
      <c r="J5414">
        <f>IF(OR(G5414="Run Time", G5414="CC (Changeover Cleaning)"), I5414, 0)</f>
        <v>3.698972066243484E-2</v>
      </c>
      <c r="K5414">
        <f>IF(G5414&lt;&gt;"PM (Maintenance)", I5414, 0)</f>
        <v>3.698972066243484E-2</v>
      </c>
      <c r="L5414" s="5">
        <f>MAX(tbl_Fact[[#This Row],[TotalBiscuitsMade]],tbl_Fact[[#This Row],[GoodMadeBiscuits]])</f>
        <v>337098</v>
      </c>
      <c r="M5414" s="5">
        <f>IF(tbl_Fact[[#This Row],[Operating_Hours]]&gt;0,tbl_Fact[[#This Row],[Operating_Hours]]*51840,0)</f>
        <v>1917.547119140622</v>
      </c>
    </row>
    <row r="5415" spans="1:13" hidden="1" x14ac:dyDescent="0.2">
      <c r="A5415" t="s">
        <v>14</v>
      </c>
      <c r="B5415" s="1">
        <v>44405.978229166663</v>
      </c>
      <c r="C5415" s="1">
        <v>44405.978877314818</v>
      </c>
      <c r="D5415">
        <v>0.92905002832412698</v>
      </c>
      <c r="E5415">
        <v>0</v>
      </c>
      <c r="F5415">
        <v>28</v>
      </c>
      <c r="G5415" t="s">
        <v>43</v>
      </c>
      <c r="H5415" t="s">
        <v>35</v>
      </c>
      <c r="I5415">
        <f>tbl_Fact[[#This Row],[Duration]] / 60</f>
        <v>1.548416713873545E-2</v>
      </c>
      <c r="J5415">
        <f>IF(OR(G5415="Run Time", G5415="CC (Changeover Cleaning)"), I5415, 0)</f>
        <v>1.548416713873545E-2</v>
      </c>
      <c r="K5415">
        <f>IF(G5415&lt;&gt;"PM (Maintenance)", I5415, 0)</f>
        <v>1.548416713873545E-2</v>
      </c>
      <c r="L5415" s="5">
        <f>MAX(tbl_Fact[[#This Row],[TotalBiscuitsMade]],tbl_Fact[[#This Row],[GoodMadeBiscuits]])</f>
        <v>28</v>
      </c>
      <c r="M5415" s="5">
        <f>IF(tbl_Fact[[#This Row],[Operating_Hours]]&gt;0,tbl_Fact[[#This Row],[Operating_Hours]]*51840,0)</f>
        <v>802.69922447204578</v>
      </c>
    </row>
    <row r="5416" spans="1:13" hidden="1" x14ac:dyDescent="0.2">
      <c r="A5416" t="s">
        <v>14</v>
      </c>
      <c r="B5416" s="1">
        <v>44405.978877314818</v>
      </c>
      <c r="C5416" s="1">
        <v>44405.979027777779</v>
      </c>
      <c r="D5416">
        <v>0.220400005578995</v>
      </c>
      <c r="E5416">
        <v>0</v>
      </c>
      <c r="F5416">
        <v>32</v>
      </c>
      <c r="G5416" t="s">
        <v>44</v>
      </c>
      <c r="H5416" t="s">
        <v>35</v>
      </c>
      <c r="I5416">
        <f>tbl_Fact[[#This Row],[Duration]] / 60</f>
        <v>3.6733334263165831E-3</v>
      </c>
      <c r="J5416">
        <f>IF(OR(G5416="Run Time", G5416="CC (Changeover Cleaning)"), I5416, 0)</f>
        <v>0</v>
      </c>
      <c r="K5416">
        <f>IF(G5416&lt;&gt;"PM (Maintenance)", I5416, 0)</f>
        <v>3.6733334263165831E-3</v>
      </c>
      <c r="L5416" s="5">
        <f>MAX(tbl_Fact[[#This Row],[TotalBiscuitsMade]],tbl_Fact[[#This Row],[GoodMadeBiscuits]])</f>
        <v>32</v>
      </c>
      <c r="M5416" s="5">
        <f>IF(tbl_Fact[[#This Row],[Operating_Hours]]&gt;0,tbl_Fact[[#This Row],[Operating_Hours]]*51840,0)</f>
        <v>0</v>
      </c>
    </row>
    <row r="5417" spans="1:13" hidden="1" x14ac:dyDescent="0.2">
      <c r="A5417" t="s">
        <v>14</v>
      </c>
      <c r="B5417" s="1">
        <v>44405.979027777779</v>
      </c>
      <c r="C5417" s="1">
        <v>44405.979687500003</v>
      </c>
      <c r="D5417">
        <v>0.95483332872390703</v>
      </c>
      <c r="E5417">
        <v>0</v>
      </c>
      <c r="F5417">
        <v>19</v>
      </c>
      <c r="G5417" t="s">
        <v>43</v>
      </c>
      <c r="H5417" t="s">
        <v>35</v>
      </c>
      <c r="I5417">
        <f>tbl_Fact[[#This Row],[Duration]] / 60</f>
        <v>1.5913888812065118E-2</v>
      </c>
      <c r="J5417">
        <f>IF(OR(G5417="Run Time", G5417="CC (Changeover Cleaning)"), I5417, 0)</f>
        <v>1.5913888812065118E-2</v>
      </c>
      <c r="K5417">
        <f>IF(G5417&lt;&gt;"PM (Maintenance)", I5417, 0)</f>
        <v>1.5913888812065118E-2</v>
      </c>
      <c r="L5417" s="5">
        <f>MAX(tbl_Fact[[#This Row],[TotalBiscuitsMade]],tbl_Fact[[#This Row],[GoodMadeBiscuits]])</f>
        <v>19</v>
      </c>
      <c r="M5417" s="5">
        <f>IF(tbl_Fact[[#This Row],[Operating_Hours]]&gt;0,tbl_Fact[[#This Row],[Operating_Hours]]*51840,0)</f>
        <v>824.97599601745571</v>
      </c>
    </row>
    <row r="5418" spans="1:13" hidden="1" x14ac:dyDescent="0.2">
      <c r="A5418" t="s">
        <v>5</v>
      </c>
      <c r="B5418" s="1">
        <v>44405.979039351849</v>
      </c>
      <c r="C5418" s="1">
        <v>44405.980451388888</v>
      </c>
      <c r="D5418">
        <v>2.0333333015441899</v>
      </c>
      <c r="E5418">
        <v>1341</v>
      </c>
      <c r="F5418">
        <v>1750</v>
      </c>
      <c r="G5418" t="s">
        <v>44</v>
      </c>
      <c r="H5418" t="s">
        <v>24</v>
      </c>
      <c r="I5418">
        <f>tbl_Fact[[#This Row],[Duration]] / 60</f>
        <v>3.3888888359069828E-2</v>
      </c>
      <c r="J5418">
        <f>IF(OR(G5418="Run Time", G5418="CC (Changeover Cleaning)"), I5418, 0)</f>
        <v>0</v>
      </c>
      <c r="K5418">
        <f>IF(G5418&lt;&gt;"PM (Maintenance)", I5418, 0)</f>
        <v>3.3888888359069828E-2</v>
      </c>
      <c r="L5418" s="5">
        <f>MAX(tbl_Fact[[#This Row],[TotalBiscuitsMade]],tbl_Fact[[#This Row],[GoodMadeBiscuits]])</f>
        <v>1750</v>
      </c>
      <c r="M5418" s="5">
        <f>IF(tbl_Fact[[#This Row],[Operating_Hours]]&gt;0,tbl_Fact[[#This Row],[Operating_Hours]]*51840,0)</f>
        <v>0</v>
      </c>
    </row>
    <row r="5419" spans="1:13" hidden="1" x14ac:dyDescent="0.2">
      <c r="A5419" t="s">
        <v>14</v>
      </c>
      <c r="B5419" s="1">
        <v>44405.979687500003</v>
      </c>
      <c r="C5419" s="1">
        <v>44405.984537037039</v>
      </c>
      <c r="D5419">
        <v>6.9761667251586896</v>
      </c>
      <c r="E5419">
        <v>0</v>
      </c>
      <c r="F5419">
        <v>289</v>
      </c>
      <c r="G5419" t="s">
        <v>44</v>
      </c>
      <c r="H5419" t="s">
        <v>35</v>
      </c>
      <c r="I5419">
        <f>tbl_Fact[[#This Row],[Duration]] / 60</f>
        <v>0.11626944541931149</v>
      </c>
      <c r="J5419">
        <f>IF(OR(G5419="Run Time", G5419="CC (Changeover Cleaning)"), I5419, 0)</f>
        <v>0</v>
      </c>
      <c r="K5419">
        <f>IF(G5419&lt;&gt;"PM (Maintenance)", I5419, 0)</f>
        <v>0.11626944541931149</v>
      </c>
      <c r="L5419" s="5">
        <f>MAX(tbl_Fact[[#This Row],[TotalBiscuitsMade]],tbl_Fact[[#This Row],[GoodMadeBiscuits]])</f>
        <v>289</v>
      </c>
      <c r="M5419" s="5">
        <f>IF(tbl_Fact[[#This Row],[Operating_Hours]]&gt;0,tbl_Fact[[#This Row],[Operating_Hours]]*51840,0)</f>
        <v>0</v>
      </c>
    </row>
    <row r="5420" spans="1:13" hidden="1" x14ac:dyDescent="0.2">
      <c r="A5420" t="s">
        <v>12</v>
      </c>
      <c r="B5420" s="1">
        <v>44405.979768518519</v>
      </c>
      <c r="C5420" s="1">
        <v>44405.984537037039</v>
      </c>
      <c r="D5420">
        <v>6.8610668182373002</v>
      </c>
      <c r="E5420">
        <v>342934</v>
      </c>
      <c r="F5420">
        <v>395</v>
      </c>
      <c r="G5420" t="s">
        <v>44</v>
      </c>
      <c r="H5420" t="s">
        <v>35</v>
      </c>
      <c r="I5420">
        <f>tbl_Fact[[#This Row],[Duration]] / 60</f>
        <v>0.11435111363728834</v>
      </c>
      <c r="J5420">
        <f>IF(OR(G5420="Run Time", G5420="CC (Changeover Cleaning)"), I5420, 0)</f>
        <v>0</v>
      </c>
      <c r="K5420">
        <f>IF(G5420&lt;&gt;"PM (Maintenance)", I5420, 0)</f>
        <v>0.11435111363728834</v>
      </c>
      <c r="L5420" s="5">
        <f>MAX(tbl_Fact[[#This Row],[TotalBiscuitsMade]],tbl_Fact[[#This Row],[GoodMadeBiscuits]])</f>
        <v>342934</v>
      </c>
      <c r="M5420" s="5">
        <f>IF(tbl_Fact[[#This Row],[Operating_Hours]]&gt;0,tbl_Fact[[#This Row],[Operating_Hours]]*51840,0)</f>
        <v>0</v>
      </c>
    </row>
    <row r="5421" spans="1:13" hidden="1" x14ac:dyDescent="0.2">
      <c r="A5421" t="s">
        <v>10</v>
      </c>
      <c r="B5421" s="1">
        <v>44405.980312500003</v>
      </c>
      <c r="C5421" s="1">
        <v>44405.980636574073</v>
      </c>
      <c r="D5421">
        <v>0.47525000572204601</v>
      </c>
      <c r="E5421">
        <v>0</v>
      </c>
      <c r="F5421">
        <v>321</v>
      </c>
      <c r="G5421" t="s">
        <v>43</v>
      </c>
      <c r="H5421" t="s">
        <v>24</v>
      </c>
      <c r="I5421">
        <f>tbl_Fact[[#This Row],[Duration]] / 60</f>
        <v>7.9208334287007662E-3</v>
      </c>
      <c r="J5421">
        <f>IF(OR(G5421="Run Time", G5421="CC (Changeover Cleaning)"), I5421, 0)</f>
        <v>7.9208334287007662E-3</v>
      </c>
      <c r="K5421">
        <f>IF(G5421&lt;&gt;"PM (Maintenance)", I5421, 0)</f>
        <v>7.9208334287007662E-3</v>
      </c>
      <c r="L5421" s="5">
        <f>MAX(tbl_Fact[[#This Row],[TotalBiscuitsMade]],tbl_Fact[[#This Row],[GoodMadeBiscuits]])</f>
        <v>321</v>
      </c>
      <c r="M5421" s="5">
        <f>IF(tbl_Fact[[#This Row],[Operating_Hours]]&gt;0,tbl_Fact[[#This Row],[Operating_Hours]]*51840,0)</f>
        <v>410.61600494384771</v>
      </c>
    </row>
    <row r="5422" spans="1:13" hidden="1" x14ac:dyDescent="0.2">
      <c r="A5422" t="s">
        <v>5</v>
      </c>
      <c r="B5422" s="1">
        <v>44405.980451388888</v>
      </c>
      <c r="C5422" s="1">
        <v>44405.980821759258</v>
      </c>
      <c r="D5422">
        <v>0.53333336114883401</v>
      </c>
      <c r="E5422">
        <v>1387</v>
      </c>
      <c r="F5422">
        <v>1601</v>
      </c>
      <c r="G5422" t="s">
        <v>43</v>
      </c>
      <c r="H5422" t="s">
        <v>24</v>
      </c>
      <c r="I5422">
        <f>tbl_Fact[[#This Row],[Duration]] / 60</f>
        <v>8.8888893524805661E-3</v>
      </c>
      <c r="J5422">
        <f>IF(OR(G5422="Run Time", G5422="CC (Changeover Cleaning)"), I5422, 0)</f>
        <v>8.8888893524805661E-3</v>
      </c>
      <c r="K5422">
        <f>IF(G5422&lt;&gt;"PM (Maintenance)", I5422, 0)</f>
        <v>8.8888893524805661E-3</v>
      </c>
      <c r="L5422" s="5">
        <f>MAX(tbl_Fact[[#This Row],[TotalBiscuitsMade]],tbl_Fact[[#This Row],[GoodMadeBiscuits]])</f>
        <v>1601</v>
      </c>
      <c r="M5422" s="5">
        <f>IF(tbl_Fact[[#This Row],[Operating_Hours]]&gt;0,tbl_Fact[[#This Row],[Operating_Hours]]*51840,0)</f>
        <v>460.80002403259255</v>
      </c>
    </row>
    <row r="5423" spans="1:13" hidden="1" x14ac:dyDescent="0.2">
      <c r="A5423" t="s">
        <v>10</v>
      </c>
      <c r="B5423" s="1">
        <v>44405.980636574073</v>
      </c>
      <c r="C5423" s="1">
        <v>44405.98065972222</v>
      </c>
      <c r="D5423">
        <v>3.2883334904909099E-2</v>
      </c>
      <c r="E5423">
        <v>0</v>
      </c>
      <c r="F5423">
        <v>469</v>
      </c>
      <c r="G5423" t="s">
        <v>44</v>
      </c>
      <c r="H5423" t="s">
        <v>24</v>
      </c>
      <c r="I5423">
        <f>tbl_Fact[[#This Row],[Duration]] / 60</f>
        <v>5.4805558174848498E-4</v>
      </c>
      <c r="J5423">
        <f>IF(OR(G5423="Run Time", G5423="CC (Changeover Cleaning)"), I5423, 0)</f>
        <v>0</v>
      </c>
      <c r="K5423">
        <f>IF(G5423&lt;&gt;"PM (Maintenance)", I5423, 0)</f>
        <v>5.4805558174848498E-4</v>
      </c>
      <c r="L5423" s="5">
        <f>MAX(tbl_Fact[[#This Row],[TotalBiscuitsMade]],tbl_Fact[[#This Row],[GoodMadeBiscuits]])</f>
        <v>469</v>
      </c>
      <c r="M5423" s="5">
        <f>IF(tbl_Fact[[#This Row],[Operating_Hours]]&gt;0,tbl_Fact[[#This Row],[Operating_Hours]]*51840,0)</f>
        <v>0</v>
      </c>
    </row>
    <row r="5424" spans="1:13" hidden="1" x14ac:dyDescent="0.2">
      <c r="A5424" t="s">
        <v>10</v>
      </c>
      <c r="B5424" s="1">
        <v>44405.98065972222</v>
      </c>
      <c r="C5424" s="1">
        <v>44405.980740740742</v>
      </c>
      <c r="D5424">
        <v>0.116666667163372</v>
      </c>
      <c r="E5424">
        <v>0</v>
      </c>
      <c r="F5424">
        <v>263</v>
      </c>
      <c r="G5424" t="s">
        <v>43</v>
      </c>
      <c r="H5424" t="s">
        <v>24</v>
      </c>
      <c r="I5424">
        <f>tbl_Fact[[#This Row],[Duration]] / 60</f>
        <v>1.9444444527228666E-3</v>
      </c>
      <c r="J5424">
        <f>IF(OR(G5424="Run Time", G5424="CC (Changeover Cleaning)"), I5424, 0)</f>
        <v>1.9444444527228666E-3</v>
      </c>
      <c r="K5424">
        <f>IF(G5424&lt;&gt;"PM (Maintenance)", I5424, 0)</f>
        <v>1.9444444527228666E-3</v>
      </c>
      <c r="L5424" s="5">
        <f>MAX(tbl_Fact[[#This Row],[TotalBiscuitsMade]],tbl_Fact[[#This Row],[GoodMadeBiscuits]])</f>
        <v>263</v>
      </c>
      <c r="M5424" s="5">
        <f>IF(tbl_Fact[[#This Row],[Operating_Hours]]&gt;0,tbl_Fact[[#This Row],[Operating_Hours]]*51840,0)</f>
        <v>100.8000004291534</v>
      </c>
    </row>
    <row r="5425" spans="1:13" hidden="1" x14ac:dyDescent="0.2">
      <c r="A5425" t="s">
        <v>10</v>
      </c>
      <c r="B5425" s="1">
        <v>44405.980740740742</v>
      </c>
      <c r="C5425" s="1">
        <v>44405.981261574074</v>
      </c>
      <c r="D5425">
        <v>0.74166667461395297</v>
      </c>
      <c r="E5425">
        <v>0</v>
      </c>
      <c r="F5425">
        <v>86</v>
      </c>
      <c r="G5425" t="s">
        <v>44</v>
      </c>
      <c r="H5425" t="s">
        <v>24</v>
      </c>
      <c r="I5425">
        <f>tbl_Fact[[#This Row],[Duration]] / 60</f>
        <v>1.2361111243565882E-2</v>
      </c>
      <c r="J5425">
        <f>IF(OR(G5425="Run Time", G5425="CC (Changeover Cleaning)"), I5425, 0)</f>
        <v>0</v>
      </c>
      <c r="K5425">
        <f>IF(G5425&lt;&gt;"PM (Maintenance)", I5425, 0)</f>
        <v>1.2361111243565882E-2</v>
      </c>
      <c r="L5425" s="5">
        <f>MAX(tbl_Fact[[#This Row],[TotalBiscuitsMade]],tbl_Fact[[#This Row],[GoodMadeBiscuits]])</f>
        <v>86</v>
      </c>
      <c r="M5425" s="5">
        <f>IF(tbl_Fact[[#This Row],[Operating_Hours]]&gt;0,tbl_Fact[[#This Row],[Operating_Hours]]*51840,0)</f>
        <v>0</v>
      </c>
    </row>
    <row r="5426" spans="1:13" hidden="1" x14ac:dyDescent="0.2">
      <c r="A5426" t="s">
        <v>5</v>
      </c>
      <c r="B5426" s="1">
        <v>44405.980821759258</v>
      </c>
      <c r="C5426" s="1">
        <v>44405.98159722222</v>
      </c>
      <c r="D5426">
        <v>1.11666667461395</v>
      </c>
      <c r="E5426">
        <v>1850</v>
      </c>
      <c r="F5426">
        <v>1901</v>
      </c>
      <c r="G5426" t="s">
        <v>44</v>
      </c>
      <c r="H5426" t="s">
        <v>24</v>
      </c>
      <c r="I5426">
        <f>tbl_Fact[[#This Row],[Duration]] / 60</f>
        <v>1.8611111243565834E-2</v>
      </c>
      <c r="J5426">
        <f>IF(OR(G5426="Run Time", G5426="CC (Changeover Cleaning)"), I5426, 0)</f>
        <v>0</v>
      </c>
      <c r="K5426">
        <f>IF(G5426&lt;&gt;"PM (Maintenance)", I5426, 0)</f>
        <v>1.8611111243565834E-2</v>
      </c>
      <c r="L5426" s="5">
        <f>MAX(tbl_Fact[[#This Row],[TotalBiscuitsMade]],tbl_Fact[[#This Row],[GoodMadeBiscuits]])</f>
        <v>1901</v>
      </c>
      <c r="M5426" s="5">
        <f>IF(tbl_Fact[[#This Row],[Operating_Hours]]&gt;0,tbl_Fact[[#This Row],[Operating_Hours]]*51840,0)</f>
        <v>0</v>
      </c>
    </row>
    <row r="5427" spans="1:13" hidden="1" x14ac:dyDescent="0.2">
      <c r="A5427" t="s">
        <v>10</v>
      </c>
      <c r="B5427" s="1">
        <v>44405.981261574074</v>
      </c>
      <c r="C5427" s="1">
        <v>44405.981354166666</v>
      </c>
      <c r="D5427">
        <v>0.133316665887833</v>
      </c>
      <c r="E5427">
        <v>0</v>
      </c>
      <c r="F5427">
        <v>232</v>
      </c>
      <c r="G5427" t="s">
        <v>43</v>
      </c>
      <c r="H5427" t="s">
        <v>24</v>
      </c>
      <c r="I5427">
        <f>tbl_Fact[[#This Row],[Duration]] / 60</f>
        <v>2.2219444314638833E-3</v>
      </c>
      <c r="J5427">
        <f>IF(OR(G5427="Run Time", G5427="CC (Changeover Cleaning)"), I5427, 0)</f>
        <v>2.2219444314638833E-3</v>
      </c>
      <c r="K5427">
        <f>IF(G5427&lt;&gt;"PM (Maintenance)", I5427, 0)</f>
        <v>2.2219444314638833E-3</v>
      </c>
      <c r="L5427" s="5">
        <f>MAX(tbl_Fact[[#This Row],[TotalBiscuitsMade]],tbl_Fact[[#This Row],[GoodMadeBiscuits]])</f>
        <v>232</v>
      </c>
      <c r="M5427" s="5">
        <f>IF(tbl_Fact[[#This Row],[Operating_Hours]]&gt;0,tbl_Fact[[#This Row],[Operating_Hours]]*51840,0)</f>
        <v>115.18559932708771</v>
      </c>
    </row>
    <row r="5428" spans="1:13" hidden="1" x14ac:dyDescent="0.2">
      <c r="A5428" t="s">
        <v>10</v>
      </c>
      <c r="B5428" s="1">
        <v>44405.981354166666</v>
      </c>
      <c r="C5428" s="1">
        <v>44405.981365740743</v>
      </c>
      <c r="D5428">
        <v>2.5949999690055799E-2</v>
      </c>
      <c r="E5428">
        <v>0</v>
      </c>
      <c r="F5428">
        <v>360</v>
      </c>
      <c r="G5428" t="s">
        <v>44</v>
      </c>
      <c r="H5428" t="s">
        <v>24</v>
      </c>
      <c r="I5428">
        <f>tbl_Fact[[#This Row],[Duration]] / 60</f>
        <v>4.3249999483426329E-4</v>
      </c>
      <c r="J5428">
        <f>IF(OR(G5428="Run Time", G5428="CC (Changeover Cleaning)"), I5428, 0)</f>
        <v>0</v>
      </c>
      <c r="K5428">
        <f>IF(G5428&lt;&gt;"PM (Maintenance)", I5428, 0)</f>
        <v>4.3249999483426329E-4</v>
      </c>
      <c r="L5428" s="5">
        <f>MAX(tbl_Fact[[#This Row],[TotalBiscuitsMade]],tbl_Fact[[#This Row],[GoodMadeBiscuits]])</f>
        <v>360</v>
      </c>
      <c r="M5428" s="5">
        <f>IF(tbl_Fact[[#This Row],[Operating_Hours]]&gt;0,tbl_Fact[[#This Row],[Operating_Hours]]*51840,0)</f>
        <v>0</v>
      </c>
    </row>
    <row r="5429" spans="1:13" hidden="1" x14ac:dyDescent="0.2">
      <c r="A5429" t="s">
        <v>10</v>
      </c>
      <c r="B5429" s="1">
        <v>44405.981365740743</v>
      </c>
      <c r="C5429" s="1">
        <v>44405.981620370374</v>
      </c>
      <c r="D5429">
        <v>0.36576667428016701</v>
      </c>
      <c r="E5429">
        <v>0</v>
      </c>
      <c r="F5429">
        <v>223</v>
      </c>
      <c r="G5429" t="s">
        <v>43</v>
      </c>
      <c r="H5429" t="s">
        <v>24</v>
      </c>
      <c r="I5429">
        <f>tbl_Fact[[#This Row],[Duration]] / 60</f>
        <v>6.0961112380027837E-3</v>
      </c>
      <c r="J5429">
        <f>IF(OR(G5429="Run Time", G5429="CC (Changeover Cleaning)"), I5429, 0)</f>
        <v>6.0961112380027837E-3</v>
      </c>
      <c r="K5429">
        <f>IF(G5429&lt;&gt;"PM (Maintenance)", I5429, 0)</f>
        <v>6.0961112380027837E-3</v>
      </c>
      <c r="L5429" s="5">
        <f>MAX(tbl_Fact[[#This Row],[TotalBiscuitsMade]],tbl_Fact[[#This Row],[GoodMadeBiscuits]])</f>
        <v>223</v>
      </c>
      <c r="M5429" s="5">
        <f>IF(tbl_Fact[[#This Row],[Operating_Hours]]&gt;0,tbl_Fact[[#This Row],[Operating_Hours]]*51840,0)</f>
        <v>316.02240657806431</v>
      </c>
    </row>
    <row r="5430" spans="1:13" hidden="1" x14ac:dyDescent="0.2">
      <c r="A5430" t="s">
        <v>11</v>
      </c>
      <c r="B5430" s="1">
        <v>44405.981516203705</v>
      </c>
      <c r="C5430" s="1">
        <v>44405.98164351852</v>
      </c>
      <c r="D5430">
        <v>0.17450000345706901</v>
      </c>
      <c r="E5430">
        <v>0</v>
      </c>
      <c r="F5430">
        <v>360</v>
      </c>
      <c r="G5430" t="s">
        <v>43</v>
      </c>
      <c r="H5430" t="s">
        <v>24</v>
      </c>
      <c r="I5430">
        <f>tbl_Fact[[#This Row],[Duration]] / 60</f>
        <v>2.9083333909511503E-3</v>
      </c>
      <c r="J5430">
        <f>IF(OR(G5430="Run Time", G5430="CC (Changeover Cleaning)"), I5430, 0)</f>
        <v>2.9083333909511503E-3</v>
      </c>
      <c r="K5430">
        <f>IF(G5430&lt;&gt;"PM (Maintenance)", I5430, 0)</f>
        <v>2.9083333909511503E-3</v>
      </c>
      <c r="L5430" s="5">
        <f>MAX(tbl_Fact[[#This Row],[TotalBiscuitsMade]],tbl_Fact[[#This Row],[GoodMadeBiscuits]])</f>
        <v>360</v>
      </c>
      <c r="M5430" s="5">
        <f>IF(tbl_Fact[[#This Row],[Operating_Hours]]&gt;0,tbl_Fact[[#This Row],[Operating_Hours]]*51840,0)</f>
        <v>150.76800298690762</v>
      </c>
    </row>
    <row r="5431" spans="1:13" hidden="1" x14ac:dyDescent="0.2">
      <c r="A5431" t="s">
        <v>5</v>
      </c>
      <c r="B5431" s="1">
        <v>44405.98159722222</v>
      </c>
      <c r="C5431" s="1">
        <v>44405.981874999998</v>
      </c>
      <c r="D5431">
        <v>0.40000000596046398</v>
      </c>
      <c r="E5431">
        <v>1714</v>
      </c>
      <c r="F5431">
        <v>2182</v>
      </c>
      <c r="G5431" t="s">
        <v>43</v>
      </c>
      <c r="H5431" t="s">
        <v>24</v>
      </c>
      <c r="I5431">
        <f>tbl_Fact[[#This Row],[Duration]] / 60</f>
        <v>6.6666667660077328E-3</v>
      </c>
      <c r="J5431">
        <f>IF(OR(G5431="Run Time", G5431="CC (Changeover Cleaning)"), I5431, 0)</f>
        <v>6.6666667660077328E-3</v>
      </c>
      <c r="K5431">
        <f>IF(G5431&lt;&gt;"PM (Maintenance)", I5431, 0)</f>
        <v>6.6666667660077328E-3</v>
      </c>
      <c r="L5431" s="5">
        <f>MAX(tbl_Fact[[#This Row],[TotalBiscuitsMade]],tbl_Fact[[#This Row],[GoodMadeBiscuits]])</f>
        <v>2182</v>
      </c>
      <c r="M5431" s="5">
        <f>IF(tbl_Fact[[#This Row],[Operating_Hours]]&gt;0,tbl_Fact[[#This Row],[Operating_Hours]]*51840,0)</f>
        <v>345.60000514984085</v>
      </c>
    </row>
    <row r="5432" spans="1:13" hidden="1" x14ac:dyDescent="0.2">
      <c r="A5432" t="s">
        <v>10</v>
      </c>
      <c r="B5432" s="1">
        <v>44405.981620370374</v>
      </c>
      <c r="C5432" s="1">
        <v>44405.982523148145</v>
      </c>
      <c r="D5432">
        <v>1.3000999689102199</v>
      </c>
      <c r="E5432">
        <v>0</v>
      </c>
      <c r="F5432">
        <v>62</v>
      </c>
      <c r="G5432" t="s">
        <v>44</v>
      </c>
      <c r="H5432" t="s">
        <v>24</v>
      </c>
      <c r="I5432">
        <f>tbl_Fact[[#This Row],[Duration]] / 60</f>
        <v>2.1668332815170332E-2</v>
      </c>
      <c r="J5432">
        <f>IF(OR(G5432="Run Time", G5432="CC (Changeover Cleaning)"), I5432, 0)</f>
        <v>0</v>
      </c>
      <c r="K5432">
        <f>IF(G5432&lt;&gt;"PM (Maintenance)", I5432, 0)</f>
        <v>2.1668332815170332E-2</v>
      </c>
      <c r="L5432" s="5">
        <f>MAX(tbl_Fact[[#This Row],[TotalBiscuitsMade]],tbl_Fact[[#This Row],[GoodMadeBiscuits]])</f>
        <v>62</v>
      </c>
      <c r="M5432" s="5">
        <f>IF(tbl_Fact[[#This Row],[Operating_Hours]]&gt;0,tbl_Fact[[#This Row],[Operating_Hours]]*51840,0)</f>
        <v>0</v>
      </c>
    </row>
    <row r="5433" spans="1:13" hidden="1" x14ac:dyDescent="0.2">
      <c r="A5433" t="s">
        <v>11</v>
      </c>
      <c r="B5433" s="1">
        <v>44405.98164351852</v>
      </c>
      <c r="C5433" s="1">
        <v>44406.033738425926</v>
      </c>
      <c r="D5433">
        <v>75.010101318359403</v>
      </c>
      <c r="E5433">
        <v>0</v>
      </c>
      <c r="F5433">
        <v>487</v>
      </c>
      <c r="G5433" t="s">
        <v>44</v>
      </c>
      <c r="H5433" t="s">
        <v>24</v>
      </c>
      <c r="I5433">
        <f>tbl_Fact[[#This Row],[Duration]] / 60</f>
        <v>1.2501683553059901</v>
      </c>
      <c r="J5433">
        <f>IF(OR(G5433="Run Time", G5433="CC (Changeover Cleaning)"), I5433, 0)</f>
        <v>0</v>
      </c>
      <c r="K5433">
        <f>IF(G5433&lt;&gt;"PM (Maintenance)", I5433, 0)</f>
        <v>1.2501683553059901</v>
      </c>
      <c r="L5433" s="5">
        <f>MAX(tbl_Fact[[#This Row],[TotalBiscuitsMade]],tbl_Fact[[#This Row],[GoodMadeBiscuits]])</f>
        <v>487</v>
      </c>
      <c r="M5433" s="5">
        <f>IF(tbl_Fact[[#This Row],[Operating_Hours]]&gt;0,tbl_Fact[[#This Row],[Operating_Hours]]*51840,0)</f>
        <v>0</v>
      </c>
    </row>
    <row r="5434" spans="1:13" hidden="1" x14ac:dyDescent="0.2">
      <c r="A5434" t="s">
        <v>5</v>
      </c>
      <c r="B5434" s="1">
        <v>44405.981874999998</v>
      </c>
      <c r="C5434" s="1">
        <v>44405.981898148151</v>
      </c>
      <c r="D5434">
        <v>3.3333335071802098E-2</v>
      </c>
      <c r="E5434">
        <v>1734</v>
      </c>
      <c r="F5434">
        <v>2303</v>
      </c>
      <c r="G5434" t="s">
        <v>44</v>
      </c>
      <c r="H5434" t="s">
        <v>24</v>
      </c>
      <c r="I5434">
        <f>tbl_Fact[[#This Row],[Duration]] / 60</f>
        <v>5.5555558453003495E-4</v>
      </c>
      <c r="J5434">
        <f>IF(OR(G5434="Run Time", G5434="CC (Changeover Cleaning)"), I5434, 0)</f>
        <v>0</v>
      </c>
      <c r="K5434">
        <f>IF(G5434&lt;&gt;"PM (Maintenance)", I5434, 0)</f>
        <v>5.5555558453003495E-4</v>
      </c>
      <c r="L5434" s="5">
        <f>MAX(tbl_Fact[[#This Row],[TotalBiscuitsMade]],tbl_Fact[[#This Row],[GoodMadeBiscuits]])</f>
        <v>2303</v>
      </c>
      <c r="M5434" s="5">
        <f>IF(tbl_Fact[[#This Row],[Operating_Hours]]&gt;0,tbl_Fact[[#This Row],[Operating_Hours]]*51840,0)</f>
        <v>0</v>
      </c>
    </row>
    <row r="5435" spans="1:13" hidden="1" x14ac:dyDescent="0.2">
      <c r="A5435" t="s">
        <v>5</v>
      </c>
      <c r="B5435" s="1">
        <v>44405.981898148151</v>
      </c>
      <c r="C5435" s="1">
        <v>44405.983587962961</v>
      </c>
      <c r="D5435">
        <v>2.4333333969116202</v>
      </c>
      <c r="E5435">
        <v>1837</v>
      </c>
      <c r="F5435">
        <v>2180</v>
      </c>
      <c r="G5435" t="s">
        <v>43</v>
      </c>
      <c r="H5435" t="s">
        <v>24</v>
      </c>
      <c r="I5435">
        <f>tbl_Fact[[#This Row],[Duration]] / 60</f>
        <v>4.0555556615193673E-2</v>
      </c>
      <c r="J5435">
        <f>IF(OR(G5435="Run Time", G5435="CC (Changeover Cleaning)"), I5435, 0)</f>
        <v>4.0555556615193673E-2</v>
      </c>
      <c r="K5435">
        <f>IF(G5435&lt;&gt;"PM (Maintenance)", I5435, 0)</f>
        <v>4.0555556615193673E-2</v>
      </c>
      <c r="L5435" s="5">
        <f>MAX(tbl_Fact[[#This Row],[TotalBiscuitsMade]],tbl_Fact[[#This Row],[GoodMadeBiscuits]])</f>
        <v>2180</v>
      </c>
      <c r="M5435" s="5">
        <f>IF(tbl_Fact[[#This Row],[Operating_Hours]]&gt;0,tbl_Fact[[#This Row],[Operating_Hours]]*51840,0)</f>
        <v>2102.4000549316402</v>
      </c>
    </row>
    <row r="5436" spans="1:13" hidden="1" x14ac:dyDescent="0.2">
      <c r="A5436" t="s">
        <v>10</v>
      </c>
      <c r="B5436" s="1">
        <v>44405.982523148145</v>
      </c>
      <c r="C5436" s="1">
        <v>44405.982824074075</v>
      </c>
      <c r="D5436">
        <v>0.42509999871254001</v>
      </c>
      <c r="E5436">
        <v>0</v>
      </c>
      <c r="F5436">
        <v>284</v>
      </c>
      <c r="G5436" t="s">
        <v>43</v>
      </c>
      <c r="H5436" t="s">
        <v>24</v>
      </c>
      <c r="I5436">
        <f>tbl_Fact[[#This Row],[Duration]] / 60</f>
        <v>7.0849999785423338E-3</v>
      </c>
      <c r="J5436">
        <f>IF(OR(G5436="Run Time", G5436="CC (Changeover Cleaning)"), I5436, 0)</f>
        <v>7.0849999785423338E-3</v>
      </c>
      <c r="K5436">
        <f>IF(G5436&lt;&gt;"PM (Maintenance)", I5436, 0)</f>
        <v>7.0849999785423338E-3</v>
      </c>
      <c r="L5436" s="5">
        <f>MAX(tbl_Fact[[#This Row],[TotalBiscuitsMade]],tbl_Fact[[#This Row],[GoodMadeBiscuits]])</f>
        <v>284</v>
      </c>
      <c r="M5436" s="5">
        <f>IF(tbl_Fact[[#This Row],[Operating_Hours]]&gt;0,tbl_Fact[[#This Row],[Operating_Hours]]*51840,0)</f>
        <v>367.28639888763456</v>
      </c>
    </row>
    <row r="5437" spans="1:13" hidden="1" x14ac:dyDescent="0.2">
      <c r="A5437" t="s">
        <v>10</v>
      </c>
      <c r="B5437" s="1">
        <v>44405.982824074075</v>
      </c>
      <c r="C5437" s="1">
        <v>44405.982835648145</v>
      </c>
      <c r="D5437">
        <v>1.6466666013002399E-2</v>
      </c>
      <c r="E5437">
        <v>0</v>
      </c>
      <c r="F5437">
        <v>400</v>
      </c>
      <c r="G5437" t="s">
        <v>44</v>
      </c>
      <c r="H5437" t="s">
        <v>24</v>
      </c>
      <c r="I5437">
        <f>tbl_Fact[[#This Row],[Duration]] / 60</f>
        <v>2.7444443355003999E-4</v>
      </c>
      <c r="J5437">
        <f>IF(OR(G5437="Run Time", G5437="CC (Changeover Cleaning)"), I5437, 0)</f>
        <v>0</v>
      </c>
      <c r="K5437">
        <f>IF(G5437&lt;&gt;"PM (Maintenance)", I5437, 0)</f>
        <v>2.7444443355003999E-4</v>
      </c>
      <c r="L5437" s="5">
        <f>MAX(tbl_Fact[[#This Row],[TotalBiscuitsMade]],tbl_Fact[[#This Row],[GoodMadeBiscuits]])</f>
        <v>400</v>
      </c>
      <c r="M5437" s="5">
        <f>IF(tbl_Fact[[#This Row],[Operating_Hours]]&gt;0,tbl_Fact[[#This Row],[Operating_Hours]]*51840,0)</f>
        <v>0</v>
      </c>
    </row>
    <row r="5438" spans="1:13" hidden="1" x14ac:dyDescent="0.2">
      <c r="A5438" t="s">
        <v>10</v>
      </c>
      <c r="B5438" s="1">
        <v>44405.982835648145</v>
      </c>
      <c r="C5438" s="1">
        <v>44405.983831018515</v>
      </c>
      <c r="D5438">
        <v>1.44169998168945</v>
      </c>
      <c r="E5438">
        <v>0</v>
      </c>
      <c r="F5438">
        <v>419</v>
      </c>
      <c r="G5438" t="s">
        <v>43</v>
      </c>
      <c r="H5438" t="s">
        <v>24</v>
      </c>
      <c r="I5438">
        <f>tbl_Fact[[#This Row],[Duration]] / 60</f>
        <v>2.40283330281575E-2</v>
      </c>
      <c r="J5438">
        <f>IF(OR(G5438="Run Time", G5438="CC (Changeover Cleaning)"), I5438, 0)</f>
        <v>2.40283330281575E-2</v>
      </c>
      <c r="K5438">
        <f>IF(G5438&lt;&gt;"PM (Maintenance)", I5438, 0)</f>
        <v>2.40283330281575E-2</v>
      </c>
      <c r="L5438" s="5">
        <f>MAX(tbl_Fact[[#This Row],[TotalBiscuitsMade]],tbl_Fact[[#This Row],[GoodMadeBiscuits]])</f>
        <v>419</v>
      </c>
      <c r="M5438" s="5">
        <f>IF(tbl_Fact[[#This Row],[Operating_Hours]]&gt;0,tbl_Fact[[#This Row],[Operating_Hours]]*51840,0)</f>
        <v>1245.6287841796848</v>
      </c>
    </row>
    <row r="5439" spans="1:13" hidden="1" x14ac:dyDescent="0.2">
      <c r="A5439" t="s">
        <v>5</v>
      </c>
      <c r="B5439" s="1">
        <v>44405.983587962961</v>
      </c>
      <c r="C5439" s="1">
        <v>44405.983611111114</v>
      </c>
      <c r="D5439">
        <v>3.3333335071802098E-2</v>
      </c>
      <c r="E5439">
        <v>1603</v>
      </c>
      <c r="F5439">
        <v>2195</v>
      </c>
      <c r="G5439" t="s">
        <v>44</v>
      </c>
      <c r="H5439" t="s">
        <v>24</v>
      </c>
      <c r="I5439">
        <f>tbl_Fact[[#This Row],[Duration]] / 60</f>
        <v>5.5555558453003495E-4</v>
      </c>
      <c r="J5439">
        <f>IF(OR(G5439="Run Time", G5439="CC (Changeover Cleaning)"), I5439, 0)</f>
        <v>0</v>
      </c>
      <c r="K5439">
        <f>IF(G5439&lt;&gt;"PM (Maintenance)", I5439, 0)</f>
        <v>5.5555558453003495E-4</v>
      </c>
      <c r="L5439" s="5">
        <f>MAX(tbl_Fact[[#This Row],[TotalBiscuitsMade]],tbl_Fact[[#This Row],[GoodMadeBiscuits]])</f>
        <v>2195</v>
      </c>
      <c r="M5439" s="5">
        <f>IF(tbl_Fact[[#This Row],[Operating_Hours]]&gt;0,tbl_Fact[[#This Row],[Operating_Hours]]*51840,0)</f>
        <v>0</v>
      </c>
    </row>
    <row r="5440" spans="1:13" hidden="1" x14ac:dyDescent="0.2">
      <c r="A5440" t="s">
        <v>5</v>
      </c>
      <c r="B5440" s="1">
        <v>44405.983611111114</v>
      </c>
      <c r="C5440" s="1">
        <v>44405.98369212963</v>
      </c>
      <c r="D5440">
        <v>0.116666667163372</v>
      </c>
      <c r="E5440">
        <v>1629</v>
      </c>
      <c r="F5440">
        <v>2259</v>
      </c>
      <c r="G5440" t="s">
        <v>43</v>
      </c>
      <c r="H5440" t="s">
        <v>24</v>
      </c>
      <c r="I5440">
        <f>tbl_Fact[[#This Row],[Duration]] / 60</f>
        <v>1.9444444527228666E-3</v>
      </c>
      <c r="J5440">
        <f>IF(OR(G5440="Run Time", G5440="CC (Changeover Cleaning)"), I5440, 0)</f>
        <v>1.9444444527228666E-3</v>
      </c>
      <c r="K5440">
        <f>IF(G5440&lt;&gt;"PM (Maintenance)", I5440, 0)</f>
        <v>1.9444444527228666E-3</v>
      </c>
      <c r="L5440" s="5">
        <f>MAX(tbl_Fact[[#This Row],[TotalBiscuitsMade]],tbl_Fact[[#This Row],[GoodMadeBiscuits]])</f>
        <v>2259</v>
      </c>
      <c r="M5440" s="5">
        <f>IF(tbl_Fact[[#This Row],[Operating_Hours]]&gt;0,tbl_Fact[[#This Row],[Operating_Hours]]*51840,0)</f>
        <v>100.8000004291534</v>
      </c>
    </row>
    <row r="5441" spans="1:13" hidden="1" x14ac:dyDescent="0.2">
      <c r="A5441" t="s">
        <v>5</v>
      </c>
      <c r="B5441" s="1">
        <v>44405.98369212963</v>
      </c>
      <c r="C5441" s="1">
        <v>44405.985381944447</v>
      </c>
      <c r="D5441">
        <v>2.4333333969116202</v>
      </c>
      <c r="E5441">
        <v>3024</v>
      </c>
      <c r="F5441">
        <v>3392</v>
      </c>
      <c r="G5441" t="s">
        <v>44</v>
      </c>
      <c r="H5441" t="s">
        <v>24</v>
      </c>
      <c r="I5441">
        <f>tbl_Fact[[#This Row],[Duration]] / 60</f>
        <v>4.0555556615193673E-2</v>
      </c>
      <c r="J5441">
        <f>IF(OR(G5441="Run Time", G5441="CC (Changeover Cleaning)"), I5441, 0)</f>
        <v>0</v>
      </c>
      <c r="K5441">
        <f>IF(G5441&lt;&gt;"PM (Maintenance)", I5441, 0)</f>
        <v>4.0555556615193673E-2</v>
      </c>
      <c r="L5441" s="5">
        <f>MAX(tbl_Fact[[#This Row],[TotalBiscuitsMade]],tbl_Fact[[#This Row],[GoodMadeBiscuits]])</f>
        <v>3392</v>
      </c>
      <c r="M5441" s="5">
        <f>IF(tbl_Fact[[#This Row],[Operating_Hours]]&gt;0,tbl_Fact[[#This Row],[Operating_Hours]]*51840,0)</f>
        <v>0</v>
      </c>
    </row>
    <row r="5442" spans="1:13" hidden="1" x14ac:dyDescent="0.2">
      <c r="A5442" t="s">
        <v>10</v>
      </c>
      <c r="B5442" s="1">
        <v>44405.983831018515</v>
      </c>
      <c r="C5442" s="1">
        <v>44406.033807870372</v>
      </c>
      <c r="D5442">
        <v>71.968063354492202</v>
      </c>
      <c r="E5442">
        <v>0</v>
      </c>
      <c r="F5442">
        <v>146</v>
      </c>
      <c r="G5442" t="s">
        <v>44</v>
      </c>
      <c r="H5442" t="s">
        <v>24</v>
      </c>
      <c r="I5442">
        <f>tbl_Fact[[#This Row],[Duration]] / 60</f>
        <v>1.19946772257487</v>
      </c>
      <c r="J5442">
        <f>IF(OR(G5442="Run Time", G5442="CC (Changeover Cleaning)"), I5442, 0)</f>
        <v>0</v>
      </c>
      <c r="K5442">
        <f>IF(G5442&lt;&gt;"PM (Maintenance)", I5442, 0)</f>
        <v>1.19946772257487</v>
      </c>
      <c r="L5442" s="5">
        <f>MAX(tbl_Fact[[#This Row],[TotalBiscuitsMade]],tbl_Fact[[#This Row],[GoodMadeBiscuits]])</f>
        <v>146</v>
      </c>
      <c r="M5442" s="5">
        <f>IF(tbl_Fact[[#This Row],[Operating_Hours]]&gt;0,tbl_Fact[[#This Row],[Operating_Hours]]*51840,0)</f>
        <v>0</v>
      </c>
    </row>
    <row r="5443" spans="1:13" hidden="1" x14ac:dyDescent="0.2">
      <c r="A5443" t="s">
        <v>14</v>
      </c>
      <c r="B5443" s="1">
        <v>44405.984537037039</v>
      </c>
      <c r="C5443" s="1">
        <v>44405.984918981485</v>
      </c>
      <c r="D5443">
        <v>0.55038332939147905</v>
      </c>
      <c r="E5443">
        <v>0</v>
      </c>
      <c r="F5443">
        <v>463</v>
      </c>
      <c r="G5443" t="s">
        <v>43</v>
      </c>
      <c r="H5443" t="s">
        <v>35</v>
      </c>
      <c r="I5443">
        <f>tbl_Fact[[#This Row],[Duration]] / 60</f>
        <v>9.1730554898579834E-3</v>
      </c>
      <c r="J5443">
        <f>IF(OR(G5443="Run Time", G5443="CC (Changeover Cleaning)"), I5443, 0)</f>
        <v>9.1730554898579834E-3</v>
      </c>
      <c r="K5443">
        <f>IF(G5443&lt;&gt;"PM (Maintenance)", I5443, 0)</f>
        <v>9.1730554898579834E-3</v>
      </c>
      <c r="L5443" s="5">
        <f>MAX(tbl_Fact[[#This Row],[TotalBiscuitsMade]],tbl_Fact[[#This Row],[GoodMadeBiscuits]])</f>
        <v>463</v>
      </c>
      <c r="M5443" s="5">
        <f>IF(tbl_Fact[[#This Row],[Operating_Hours]]&gt;0,tbl_Fact[[#This Row],[Operating_Hours]]*51840,0)</f>
        <v>475.53119659423788</v>
      </c>
    </row>
    <row r="5444" spans="1:13" hidden="1" x14ac:dyDescent="0.2">
      <c r="A5444" t="s">
        <v>12</v>
      </c>
      <c r="B5444" s="1">
        <v>44405.984537037039</v>
      </c>
      <c r="C5444" s="1">
        <v>44405.985000000001</v>
      </c>
      <c r="D5444">
        <v>0.67016661167144798</v>
      </c>
      <c r="E5444">
        <v>342881</v>
      </c>
      <c r="F5444">
        <v>41</v>
      </c>
      <c r="G5444" t="s">
        <v>43</v>
      </c>
      <c r="H5444" t="s">
        <v>35</v>
      </c>
      <c r="I5444">
        <f>tbl_Fact[[#This Row],[Duration]] / 60</f>
        <v>1.1169443527857465E-2</v>
      </c>
      <c r="J5444">
        <f>IF(OR(G5444="Run Time", G5444="CC (Changeover Cleaning)"), I5444, 0)</f>
        <v>1.1169443527857465E-2</v>
      </c>
      <c r="K5444">
        <f>IF(G5444&lt;&gt;"PM (Maintenance)", I5444, 0)</f>
        <v>1.1169443527857465E-2</v>
      </c>
      <c r="L5444" s="5">
        <f>MAX(tbl_Fact[[#This Row],[TotalBiscuitsMade]],tbl_Fact[[#This Row],[GoodMadeBiscuits]])</f>
        <v>342881</v>
      </c>
      <c r="M5444" s="5">
        <f>IF(tbl_Fact[[#This Row],[Operating_Hours]]&gt;0,tbl_Fact[[#This Row],[Operating_Hours]]*51840,0)</f>
        <v>579.02395248413097</v>
      </c>
    </row>
    <row r="5445" spans="1:13" hidden="1" x14ac:dyDescent="0.2">
      <c r="A5445" t="s">
        <v>14</v>
      </c>
      <c r="B5445" s="1">
        <v>44405.984918981485</v>
      </c>
      <c r="C5445" s="1">
        <v>44405.987986111111</v>
      </c>
      <c r="D5445">
        <v>4.4200000762939498</v>
      </c>
      <c r="E5445">
        <v>0</v>
      </c>
      <c r="F5445">
        <v>313</v>
      </c>
      <c r="G5445" t="s">
        <v>44</v>
      </c>
      <c r="H5445" t="s">
        <v>35</v>
      </c>
      <c r="I5445">
        <f>tbl_Fact[[#This Row],[Duration]] / 60</f>
        <v>7.3666667938232497E-2</v>
      </c>
      <c r="J5445">
        <f>IF(OR(G5445="Run Time", G5445="CC (Changeover Cleaning)"), I5445, 0)</f>
        <v>0</v>
      </c>
      <c r="K5445">
        <f>IF(G5445&lt;&gt;"PM (Maintenance)", I5445, 0)</f>
        <v>7.3666667938232497E-2</v>
      </c>
      <c r="L5445" s="5">
        <f>MAX(tbl_Fact[[#This Row],[TotalBiscuitsMade]],tbl_Fact[[#This Row],[GoodMadeBiscuits]])</f>
        <v>313</v>
      </c>
      <c r="M5445" s="5">
        <f>IF(tbl_Fact[[#This Row],[Operating_Hours]]&gt;0,tbl_Fact[[#This Row],[Operating_Hours]]*51840,0)</f>
        <v>0</v>
      </c>
    </row>
    <row r="5446" spans="1:13" hidden="1" x14ac:dyDescent="0.2">
      <c r="A5446" t="s">
        <v>12</v>
      </c>
      <c r="B5446" s="1">
        <v>44405.985000000001</v>
      </c>
      <c r="C5446" s="1">
        <v>44405.987986111111</v>
      </c>
      <c r="D5446">
        <v>4.3002166748046902</v>
      </c>
      <c r="E5446">
        <v>346690</v>
      </c>
      <c r="F5446">
        <v>11</v>
      </c>
      <c r="G5446" t="s">
        <v>44</v>
      </c>
      <c r="H5446" t="s">
        <v>35</v>
      </c>
      <c r="I5446">
        <f>tbl_Fact[[#This Row],[Duration]] / 60</f>
        <v>7.1670277913411504E-2</v>
      </c>
      <c r="J5446">
        <f>IF(OR(G5446="Run Time", G5446="CC (Changeover Cleaning)"), I5446, 0)</f>
        <v>0</v>
      </c>
      <c r="K5446">
        <f>IF(G5446&lt;&gt;"PM (Maintenance)", I5446, 0)</f>
        <v>7.1670277913411504E-2</v>
      </c>
      <c r="L5446" s="5">
        <f>MAX(tbl_Fact[[#This Row],[TotalBiscuitsMade]],tbl_Fact[[#This Row],[GoodMadeBiscuits]])</f>
        <v>346690</v>
      </c>
      <c r="M5446" s="5">
        <f>IF(tbl_Fact[[#This Row],[Operating_Hours]]&gt;0,tbl_Fact[[#This Row],[Operating_Hours]]*51840,0)</f>
        <v>0</v>
      </c>
    </row>
    <row r="5447" spans="1:13" hidden="1" x14ac:dyDescent="0.2">
      <c r="A5447" t="s">
        <v>5</v>
      </c>
      <c r="B5447" s="1">
        <v>44405.985381944447</v>
      </c>
      <c r="C5447" s="1">
        <v>44405.986643518518</v>
      </c>
      <c r="D5447">
        <v>1.81666672229767</v>
      </c>
      <c r="E5447">
        <v>2842</v>
      </c>
      <c r="F5447">
        <v>3701</v>
      </c>
      <c r="G5447" t="s">
        <v>43</v>
      </c>
      <c r="H5447" t="s">
        <v>24</v>
      </c>
      <c r="I5447">
        <f>tbl_Fact[[#This Row],[Duration]] / 60</f>
        <v>3.0277778704961168E-2</v>
      </c>
      <c r="J5447">
        <f>IF(OR(G5447="Run Time", G5447="CC (Changeover Cleaning)"), I5447, 0)</f>
        <v>3.0277778704961168E-2</v>
      </c>
      <c r="K5447">
        <f>IF(G5447&lt;&gt;"PM (Maintenance)", I5447, 0)</f>
        <v>3.0277778704961168E-2</v>
      </c>
      <c r="L5447" s="5">
        <f>MAX(tbl_Fact[[#This Row],[TotalBiscuitsMade]],tbl_Fact[[#This Row],[GoodMadeBiscuits]])</f>
        <v>3701</v>
      </c>
      <c r="M5447" s="5">
        <f>IF(tbl_Fact[[#This Row],[Operating_Hours]]&gt;0,tbl_Fact[[#This Row],[Operating_Hours]]*51840,0)</f>
        <v>1569.6000480651869</v>
      </c>
    </row>
    <row r="5448" spans="1:13" hidden="1" x14ac:dyDescent="0.2">
      <c r="A5448" t="s">
        <v>5</v>
      </c>
      <c r="B5448" s="1">
        <v>44405.986643518518</v>
      </c>
      <c r="C5448" s="1">
        <v>44405.98704861111</v>
      </c>
      <c r="D5448">
        <v>0.58333331346511796</v>
      </c>
      <c r="E5448">
        <v>3179</v>
      </c>
      <c r="F5448">
        <v>3599</v>
      </c>
      <c r="G5448" t="s">
        <v>44</v>
      </c>
      <c r="H5448" t="s">
        <v>24</v>
      </c>
      <c r="I5448">
        <f>tbl_Fact[[#This Row],[Duration]] / 60</f>
        <v>9.7222218910852989E-3</v>
      </c>
      <c r="J5448">
        <f>IF(OR(G5448="Run Time", G5448="CC (Changeover Cleaning)"), I5448, 0)</f>
        <v>0</v>
      </c>
      <c r="K5448">
        <f>IF(G5448&lt;&gt;"PM (Maintenance)", I5448, 0)</f>
        <v>9.7222218910852989E-3</v>
      </c>
      <c r="L5448" s="5">
        <f>MAX(tbl_Fact[[#This Row],[TotalBiscuitsMade]],tbl_Fact[[#This Row],[GoodMadeBiscuits]])</f>
        <v>3599</v>
      </c>
      <c r="M5448" s="5">
        <f>IF(tbl_Fact[[#This Row],[Operating_Hours]]&gt;0,tbl_Fact[[#This Row],[Operating_Hours]]*51840,0)</f>
        <v>0</v>
      </c>
    </row>
    <row r="5449" spans="1:13" hidden="1" x14ac:dyDescent="0.2">
      <c r="A5449" t="s">
        <v>5</v>
      </c>
      <c r="B5449" s="1">
        <v>44405.98704861111</v>
      </c>
      <c r="C5449" s="1">
        <v>44405.988634259258</v>
      </c>
      <c r="D5449">
        <v>2.2833333015441899</v>
      </c>
      <c r="E5449">
        <v>3220</v>
      </c>
      <c r="F5449">
        <v>3500</v>
      </c>
      <c r="G5449" t="s">
        <v>43</v>
      </c>
      <c r="H5449" t="s">
        <v>24</v>
      </c>
      <c r="I5449">
        <f>tbl_Fact[[#This Row],[Duration]] / 60</f>
        <v>3.8055555025736501E-2</v>
      </c>
      <c r="J5449">
        <f>IF(OR(G5449="Run Time", G5449="CC (Changeover Cleaning)"), I5449, 0)</f>
        <v>3.8055555025736501E-2</v>
      </c>
      <c r="K5449">
        <f>IF(G5449&lt;&gt;"PM (Maintenance)", I5449, 0)</f>
        <v>3.8055555025736501E-2</v>
      </c>
      <c r="L5449" s="5">
        <f>MAX(tbl_Fact[[#This Row],[TotalBiscuitsMade]],tbl_Fact[[#This Row],[GoodMadeBiscuits]])</f>
        <v>3500</v>
      </c>
      <c r="M5449" s="5">
        <f>IF(tbl_Fact[[#This Row],[Operating_Hours]]&gt;0,tbl_Fact[[#This Row],[Operating_Hours]]*51840,0)</f>
        <v>1972.7999725341801</v>
      </c>
    </row>
    <row r="5450" spans="1:13" hidden="1" x14ac:dyDescent="0.2">
      <c r="A5450" t="s">
        <v>14</v>
      </c>
      <c r="B5450" s="1">
        <v>44405.987986111111</v>
      </c>
      <c r="C5450" s="1">
        <v>44405.988252314812</v>
      </c>
      <c r="D5450">
        <v>0.38988330960273698</v>
      </c>
      <c r="E5450">
        <v>0</v>
      </c>
      <c r="F5450">
        <v>481</v>
      </c>
      <c r="G5450" t="s">
        <v>43</v>
      </c>
      <c r="H5450" t="s">
        <v>35</v>
      </c>
      <c r="I5450">
        <f>tbl_Fact[[#This Row],[Duration]] / 60</f>
        <v>6.4980551600456165E-3</v>
      </c>
      <c r="J5450">
        <f>IF(OR(G5450="Run Time", G5450="CC (Changeover Cleaning)"), I5450, 0)</f>
        <v>6.4980551600456165E-3</v>
      </c>
      <c r="K5450">
        <f>IF(G5450&lt;&gt;"PM (Maintenance)", I5450, 0)</f>
        <v>6.4980551600456165E-3</v>
      </c>
      <c r="L5450" s="5">
        <f>MAX(tbl_Fact[[#This Row],[TotalBiscuitsMade]],tbl_Fact[[#This Row],[GoodMadeBiscuits]])</f>
        <v>481</v>
      </c>
      <c r="M5450" s="5">
        <f>IF(tbl_Fact[[#This Row],[Operating_Hours]]&gt;0,tbl_Fact[[#This Row],[Operating_Hours]]*51840,0)</f>
        <v>336.85917949676474</v>
      </c>
    </row>
    <row r="5451" spans="1:13" hidden="1" x14ac:dyDescent="0.2">
      <c r="A5451" t="s">
        <v>12</v>
      </c>
      <c r="B5451" s="1">
        <v>44405.987986111111</v>
      </c>
      <c r="C5451" s="1">
        <v>44405.988333333335</v>
      </c>
      <c r="D5451">
        <v>0.50528329610824596</v>
      </c>
      <c r="E5451">
        <v>346749</v>
      </c>
      <c r="F5451">
        <v>36</v>
      </c>
      <c r="G5451" t="s">
        <v>43</v>
      </c>
      <c r="H5451" t="s">
        <v>35</v>
      </c>
      <c r="I5451">
        <f>tbl_Fact[[#This Row],[Duration]] / 60</f>
        <v>8.4213882684707666E-3</v>
      </c>
      <c r="J5451">
        <f>IF(OR(G5451="Run Time", G5451="CC (Changeover Cleaning)"), I5451, 0)</f>
        <v>8.4213882684707666E-3</v>
      </c>
      <c r="K5451">
        <f>IF(G5451&lt;&gt;"PM (Maintenance)", I5451, 0)</f>
        <v>8.4213882684707666E-3</v>
      </c>
      <c r="L5451" s="5">
        <f>MAX(tbl_Fact[[#This Row],[TotalBiscuitsMade]],tbl_Fact[[#This Row],[GoodMadeBiscuits]])</f>
        <v>346749</v>
      </c>
      <c r="M5451" s="5">
        <f>IF(tbl_Fact[[#This Row],[Operating_Hours]]&gt;0,tbl_Fact[[#This Row],[Operating_Hours]]*51840,0)</f>
        <v>436.56476783752453</v>
      </c>
    </row>
    <row r="5452" spans="1:13" hidden="1" x14ac:dyDescent="0.2">
      <c r="A5452" t="s">
        <v>14</v>
      </c>
      <c r="B5452" s="1">
        <v>44405.988252314812</v>
      </c>
      <c r="C5452" s="1">
        <v>44405.990474537037</v>
      </c>
      <c r="D5452">
        <v>3.1953332424163801</v>
      </c>
      <c r="E5452">
        <v>0</v>
      </c>
      <c r="F5452">
        <v>121</v>
      </c>
      <c r="G5452" t="s">
        <v>44</v>
      </c>
      <c r="H5452" t="s">
        <v>35</v>
      </c>
      <c r="I5452">
        <f>tbl_Fact[[#This Row],[Duration]] / 60</f>
        <v>5.3255554040273004E-2</v>
      </c>
      <c r="J5452">
        <f>IF(OR(G5452="Run Time", G5452="CC (Changeover Cleaning)"), I5452, 0)</f>
        <v>0</v>
      </c>
      <c r="K5452">
        <f>IF(G5452&lt;&gt;"PM (Maintenance)", I5452, 0)</f>
        <v>5.3255554040273004E-2</v>
      </c>
      <c r="L5452" s="5">
        <f>MAX(tbl_Fact[[#This Row],[TotalBiscuitsMade]],tbl_Fact[[#This Row],[GoodMadeBiscuits]])</f>
        <v>121</v>
      </c>
      <c r="M5452" s="5">
        <f>IF(tbl_Fact[[#This Row],[Operating_Hours]]&gt;0,tbl_Fact[[#This Row],[Operating_Hours]]*51840,0)</f>
        <v>0</v>
      </c>
    </row>
    <row r="5453" spans="1:13" hidden="1" x14ac:dyDescent="0.2">
      <c r="A5453" t="s">
        <v>12</v>
      </c>
      <c r="B5453" s="1">
        <v>44405.988333333335</v>
      </c>
      <c r="C5453" s="1">
        <v>44405.990474537037</v>
      </c>
      <c r="D5453">
        <v>3.0799334049224898</v>
      </c>
      <c r="E5453">
        <v>349120</v>
      </c>
      <c r="F5453">
        <v>191</v>
      </c>
      <c r="G5453" t="s">
        <v>44</v>
      </c>
      <c r="H5453" t="s">
        <v>35</v>
      </c>
      <c r="I5453">
        <f>tbl_Fact[[#This Row],[Duration]] / 60</f>
        <v>5.1332223415374828E-2</v>
      </c>
      <c r="J5453">
        <f>IF(OR(G5453="Run Time", G5453="CC (Changeover Cleaning)"), I5453, 0)</f>
        <v>0</v>
      </c>
      <c r="K5453">
        <f>IF(G5453&lt;&gt;"PM (Maintenance)", I5453, 0)</f>
        <v>5.1332223415374828E-2</v>
      </c>
      <c r="L5453" s="5">
        <f>MAX(tbl_Fact[[#This Row],[TotalBiscuitsMade]],tbl_Fact[[#This Row],[GoodMadeBiscuits]])</f>
        <v>349120</v>
      </c>
      <c r="M5453" s="5">
        <f>IF(tbl_Fact[[#This Row],[Operating_Hours]]&gt;0,tbl_Fact[[#This Row],[Operating_Hours]]*51840,0)</f>
        <v>0</v>
      </c>
    </row>
    <row r="5454" spans="1:13" hidden="1" x14ac:dyDescent="0.2">
      <c r="A5454" t="s">
        <v>5</v>
      </c>
      <c r="B5454" s="1">
        <v>44405.988634259258</v>
      </c>
      <c r="C5454" s="1">
        <v>44405.98978009259</v>
      </c>
      <c r="D5454">
        <v>1.6499999761581401</v>
      </c>
      <c r="E5454">
        <v>3435</v>
      </c>
      <c r="F5454">
        <v>4010</v>
      </c>
      <c r="G5454" t="s">
        <v>44</v>
      </c>
      <c r="H5454" t="s">
        <v>24</v>
      </c>
      <c r="I5454">
        <f>tbl_Fact[[#This Row],[Duration]] / 60</f>
        <v>2.7499999602635668E-2</v>
      </c>
      <c r="J5454">
        <f>IF(OR(G5454="Run Time", G5454="CC (Changeover Cleaning)"), I5454, 0)</f>
        <v>0</v>
      </c>
      <c r="K5454">
        <f>IF(G5454&lt;&gt;"PM (Maintenance)", I5454, 0)</f>
        <v>2.7499999602635668E-2</v>
      </c>
      <c r="L5454" s="5">
        <f>MAX(tbl_Fact[[#This Row],[TotalBiscuitsMade]],tbl_Fact[[#This Row],[GoodMadeBiscuits]])</f>
        <v>4010</v>
      </c>
      <c r="M5454" s="5">
        <f>IF(tbl_Fact[[#This Row],[Operating_Hours]]&gt;0,tbl_Fact[[#This Row],[Operating_Hours]]*51840,0)</f>
        <v>0</v>
      </c>
    </row>
    <row r="5455" spans="1:13" hidden="1" x14ac:dyDescent="0.2">
      <c r="A5455" t="s">
        <v>5</v>
      </c>
      <c r="B5455" s="1">
        <v>44405.98978009259</v>
      </c>
      <c r="C5455" s="1">
        <v>44405.994733796295</v>
      </c>
      <c r="D5455">
        <v>7.1333332061767596</v>
      </c>
      <c r="E5455">
        <v>3315</v>
      </c>
      <c r="F5455">
        <v>3915</v>
      </c>
      <c r="G5455" t="s">
        <v>43</v>
      </c>
      <c r="H5455" t="s">
        <v>24</v>
      </c>
      <c r="I5455">
        <f>tbl_Fact[[#This Row],[Duration]] / 60</f>
        <v>0.11888888676961266</v>
      </c>
      <c r="J5455">
        <f>IF(OR(G5455="Run Time", G5455="CC (Changeover Cleaning)"), I5455, 0)</f>
        <v>0.11888888676961266</v>
      </c>
      <c r="K5455">
        <f>IF(G5455&lt;&gt;"PM (Maintenance)", I5455, 0)</f>
        <v>0.11888888676961266</v>
      </c>
      <c r="L5455" s="5">
        <f>MAX(tbl_Fact[[#This Row],[TotalBiscuitsMade]],tbl_Fact[[#This Row],[GoodMadeBiscuits]])</f>
        <v>3915</v>
      </c>
      <c r="M5455" s="5">
        <f>IF(tbl_Fact[[#This Row],[Operating_Hours]]&gt;0,tbl_Fact[[#This Row],[Operating_Hours]]*51840,0)</f>
        <v>6163.1998901367206</v>
      </c>
    </row>
    <row r="5456" spans="1:13" hidden="1" x14ac:dyDescent="0.2">
      <c r="A5456" t="s">
        <v>14</v>
      </c>
      <c r="B5456" s="1">
        <v>44405.990474537037</v>
      </c>
      <c r="C5456" s="1">
        <v>44405.990763888891</v>
      </c>
      <c r="D5456">
        <v>0.40973329544067399</v>
      </c>
      <c r="E5456">
        <v>0</v>
      </c>
      <c r="F5456">
        <v>74</v>
      </c>
      <c r="G5456" t="s">
        <v>43</v>
      </c>
      <c r="H5456" t="s">
        <v>35</v>
      </c>
      <c r="I5456">
        <f>tbl_Fact[[#This Row],[Duration]] / 60</f>
        <v>6.8288882573445666E-3</v>
      </c>
      <c r="J5456">
        <f>IF(OR(G5456="Run Time", G5456="CC (Changeover Cleaning)"), I5456, 0)</f>
        <v>6.8288882573445666E-3</v>
      </c>
      <c r="K5456">
        <f>IF(G5456&lt;&gt;"PM (Maintenance)", I5456, 0)</f>
        <v>6.8288882573445666E-3</v>
      </c>
      <c r="L5456" s="5">
        <f>MAX(tbl_Fact[[#This Row],[TotalBiscuitsMade]],tbl_Fact[[#This Row],[GoodMadeBiscuits]])</f>
        <v>74</v>
      </c>
      <c r="M5456" s="5">
        <f>IF(tbl_Fact[[#This Row],[Operating_Hours]]&gt;0,tbl_Fact[[#This Row],[Operating_Hours]]*51840,0)</f>
        <v>354.00956726074236</v>
      </c>
    </row>
    <row r="5457" spans="1:13" hidden="1" x14ac:dyDescent="0.2">
      <c r="A5457" t="s">
        <v>12</v>
      </c>
      <c r="B5457" s="1">
        <v>44405.990474537037</v>
      </c>
      <c r="C5457" s="1">
        <v>44405.990844907406</v>
      </c>
      <c r="D5457">
        <v>0.52533328533172596</v>
      </c>
      <c r="E5457">
        <v>348939</v>
      </c>
      <c r="F5457">
        <v>357</v>
      </c>
      <c r="G5457" t="s">
        <v>43</v>
      </c>
      <c r="H5457" t="s">
        <v>35</v>
      </c>
      <c r="I5457">
        <f>tbl_Fact[[#This Row],[Duration]] / 60</f>
        <v>8.7555547555287667E-3</v>
      </c>
      <c r="J5457">
        <f>IF(OR(G5457="Run Time", G5457="CC (Changeover Cleaning)"), I5457, 0)</f>
        <v>8.7555547555287667E-3</v>
      </c>
      <c r="K5457">
        <f>IF(G5457&lt;&gt;"PM (Maintenance)", I5457, 0)</f>
        <v>8.7555547555287667E-3</v>
      </c>
      <c r="L5457" s="5">
        <f>MAX(tbl_Fact[[#This Row],[TotalBiscuitsMade]],tbl_Fact[[#This Row],[GoodMadeBiscuits]])</f>
        <v>348939</v>
      </c>
      <c r="M5457" s="5">
        <f>IF(tbl_Fact[[#This Row],[Operating_Hours]]&gt;0,tbl_Fact[[#This Row],[Operating_Hours]]*51840,0)</f>
        <v>453.88795852661127</v>
      </c>
    </row>
    <row r="5458" spans="1:13" hidden="1" x14ac:dyDescent="0.2">
      <c r="A5458" t="s">
        <v>14</v>
      </c>
      <c r="B5458" s="1">
        <v>44405.990763888891</v>
      </c>
      <c r="C5458" s="1">
        <v>44405.992708333331</v>
      </c>
      <c r="D5458">
        <v>2.7999331951141402</v>
      </c>
      <c r="E5458">
        <v>0</v>
      </c>
      <c r="F5458">
        <v>464</v>
      </c>
      <c r="G5458" t="s">
        <v>44</v>
      </c>
      <c r="H5458" t="s">
        <v>35</v>
      </c>
      <c r="I5458">
        <f>tbl_Fact[[#This Row],[Duration]] / 60</f>
        <v>4.6665553251902338E-2</v>
      </c>
      <c r="J5458">
        <f>IF(OR(G5458="Run Time", G5458="CC (Changeover Cleaning)"), I5458, 0)</f>
        <v>0</v>
      </c>
      <c r="K5458">
        <f>IF(G5458&lt;&gt;"PM (Maintenance)", I5458, 0)</f>
        <v>4.6665553251902338E-2</v>
      </c>
      <c r="L5458" s="5">
        <f>MAX(tbl_Fact[[#This Row],[TotalBiscuitsMade]],tbl_Fact[[#This Row],[GoodMadeBiscuits]])</f>
        <v>464</v>
      </c>
      <c r="M5458" s="5">
        <f>IF(tbl_Fact[[#This Row],[Operating_Hours]]&gt;0,tbl_Fact[[#This Row],[Operating_Hours]]*51840,0)</f>
        <v>0</v>
      </c>
    </row>
    <row r="5459" spans="1:13" hidden="1" x14ac:dyDescent="0.2">
      <c r="A5459" t="s">
        <v>12</v>
      </c>
      <c r="B5459" s="1">
        <v>44405.990844907406</v>
      </c>
      <c r="C5459" s="1">
        <v>44405.992708333331</v>
      </c>
      <c r="D5459">
        <v>2.6843333244323699</v>
      </c>
      <c r="E5459">
        <v>351301</v>
      </c>
      <c r="F5459">
        <v>36</v>
      </c>
      <c r="G5459" t="s">
        <v>44</v>
      </c>
      <c r="H5459" t="s">
        <v>35</v>
      </c>
      <c r="I5459">
        <f>tbl_Fact[[#This Row],[Duration]] / 60</f>
        <v>4.4738888740539502E-2</v>
      </c>
      <c r="J5459">
        <f>IF(OR(G5459="Run Time", G5459="CC (Changeover Cleaning)"), I5459, 0)</f>
        <v>0</v>
      </c>
      <c r="K5459">
        <f>IF(G5459&lt;&gt;"PM (Maintenance)", I5459, 0)</f>
        <v>4.4738888740539502E-2</v>
      </c>
      <c r="L5459" s="5">
        <f>MAX(tbl_Fact[[#This Row],[TotalBiscuitsMade]],tbl_Fact[[#This Row],[GoodMadeBiscuits]])</f>
        <v>351301</v>
      </c>
      <c r="M5459" s="5">
        <f>IF(tbl_Fact[[#This Row],[Operating_Hours]]&gt;0,tbl_Fact[[#This Row],[Operating_Hours]]*51840,0)</f>
        <v>0</v>
      </c>
    </row>
    <row r="5460" spans="1:13" hidden="1" x14ac:dyDescent="0.2">
      <c r="A5460" t="s">
        <v>12</v>
      </c>
      <c r="B5460" s="1">
        <v>44405.992708333331</v>
      </c>
      <c r="C5460" s="1">
        <v>44405.993530092594</v>
      </c>
      <c r="D5460">
        <v>1.1853332519531301</v>
      </c>
      <c r="E5460">
        <v>351205</v>
      </c>
      <c r="F5460">
        <v>205</v>
      </c>
      <c r="G5460" t="s">
        <v>43</v>
      </c>
      <c r="H5460" t="s">
        <v>35</v>
      </c>
      <c r="I5460">
        <f>tbl_Fact[[#This Row],[Duration]] / 60</f>
        <v>1.9755554199218834E-2</v>
      </c>
      <c r="J5460">
        <f>IF(OR(G5460="Run Time", G5460="CC (Changeover Cleaning)"), I5460, 0)</f>
        <v>1.9755554199218834E-2</v>
      </c>
      <c r="K5460">
        <f>IF(G5460&lt;&gt;"PM (Maintenance)", I5460, 0)</f>
        <v>1.9755554199218834E-2</v>
      </c>
      <c r="L5460" s="5">
        <f>MAX(tbl_Fact[[#This Row],[TotalBiscuitsMade]],tbl_Fact[[#This Row],[GoodMadeBiscuits]])</f>
        <v>351205</v>
      </c>
      <c r="M5460" s="5">
        <f>IF(tbl_Fact[[#This Row],[Operating_Hours]]&gt;0,tbl_Fact[[#This Row],[Operating_Hours]]*51840,0)</f>
        <v>1024.1279296875043</v>
      </c>
    </row>
    <row r="5461" spans="1:13" hidden="1" x14ac:dyDescent="0.2">
      <c r="A5461" t="s">
        <v>14</v>
      </c>
      <c r="B5461" s="1">
        <v>44405.992708333331</v>
      </c>
      <c r="C5461" s="1">
        <v>44405.993449074071</v>
      </c>
      <c r="D5461">
        <v>1.07050001621246</v>
      </c>
      <c r="E5461">
        <v>0</v>
      </c>
      <c r="F5461">
        <v>481</v>
      </c>
      <c r="G5461" t="s">
        <v>43</v>
      </c>
      <c r="H5461" t="s">
        <v>35</v>
      </c>
      <c r="I5461">
        <f>tbl_Fact[[#This Row],[Duration]] / 60</f>
        <v>1.7841666936874334E-2</v>
      </c>
      <c r="J5461">
        <f>IF(OR(G5461="Run Time", G5461="CC (Changeover Cleaning)"), I5461, 0)</f>
        <v>1.7841666936874334E-2</v>
      </c>
      <c r="K5461">
        <f>IF(G5461&lt;&gt;"PM (Maintenance)", I5461, 0)</f>
        <v>1.7841666936874334E-2</v>
      </c>
      <c r="L5461" s="5">
        <f>MAX(tbl_Fact[[#This Row],[TotalBiscuitsMade]],tbl_Fact[[#This Row],[GoodMadeBiscuits]])</f>
        <v>481</v>
      </c>
      <c r="M5461" s="5">
        <f>IF(tbl_Fact[[#This Row],[Operating_Hours]]&gt;0,tbl_Fact[[#This Row],[Operating_Hours]]*51840,0)</f>
        <v>924.91201400756552</v>
      </c>
    </row>
    <row r="5462" spans="1:13" hidden="1" x14ac:dyDescent="0.2">
      <c r="A5462" t="s">
        <v>14</v>
      </c>
      <c r="B5462" s="1">
        <v>44405.993449074071</v>
      </c>
      <c r="C5462" s="1">
        <v>44405.997824074075</v>
      </c>
      <c r="D5462">
        <v>6.3049998283386204</v>
      </c>
      <c r="E5462">
        <v>0</v>
      </c>
      <c r="F5462">
        <v>79</v>
      </c>
      <c r="G5462" t="s">
        <v>44</v>
      </c>
      <c r="H5462" t="s">
        <v>35</v>
      </c>
      <c r="I5462">
        <f>tbl_Fact[[#This Row],[Duration]] / 60</f>
        <v>0.10508333047231035</v>
      </c>
      <c r="J5462">
        <f>IF(OR(G5462="Run Time", G5462="CC (Changeover Cleaning)"), I5462, 0)</f>
        <v>0</v>
      </c>
      <c r="K5462">
        <f>IF(G5462&lt;&gt;"PM (Maintenance)", I5462, 0)</f>
        <v>0.10508333047231035</v>
      </c>
      <c r="L5462" s="5">
        <f>MAX(tbl_Fact[[#This Row],[TotalBiscuitsMade]],tbl_Fact[[#This Row],[GoodMadeBiscuits]])</f>
        <v>79</v>
      </c>
      <c r="M5462" s="5">
        <f>IF(tbl_Fact[[#This Row],[Operating_Hours]]&gt;0,tbl_Fact[[#This Row],[Operating_Hours]]*51840,0)</f>
        <v>0</v>
      </c>
    </row>
    <row r="5463" spans="1:13" hidden="1" x14ac:dyDescent="0.2">
      <c r="A5463" t="s">
        <v>12</v>
      </c>
      <c r="B5463" s="1">
        <v>44405.993530092594</v>
      </c>
      <c r="C5463" s="1">
        <v>44405.997824074075</v>
      </c>
      <c r="D5463">
        <v>6.1901664733886701</v>
      </c>
      <c r="E5463">
        <v>356942</v>
      </c>
      <c r="F5463">
        <v>334</v>
      </c>
      <c r="G5463" t="s">
        <v>44</v>
      </c>
      <c r="H5463" t="s">
        <v>35</v>
      </c>
      <c r="I5463">
        <f>tbl_Fact[[#This Row],[Duration]] / 60</f>
        <v>0.1031694412231445</v>
      </c>
      <c r="J5463">
        <f>IF(OR(G5463="Run Time", G5463="CC (Changeover Cleaning)"), I5463, 0)</f>
        <v>0</v>
      </c>
      <c r="K5463">
        <f>IF(G5463&lt;&gt;"PM (Maintenance)", I5463, 0)</f>
        <v>0.1031694412231445</v>
      </c>
      <c r="L5463" s="5">
        <f>MAX(tbl_Fact[[#This Row],[TotalBiscuitsMade]],tbl_Fact[[#This Row],[GoodMadeBiscuits]])</f>
        <v>356942</v>
      </c>
      <c r="M5463" s="5">
        <f>IF(tbl_Fact[[#This Row],[Operating_Hours]]&gt;0,tbl_Fact[[#This Row],[Operating_Hours]]*51840,0)</f>
        <v>0</v>
      </c>
    </row>
    <row r="5464" spans="1:13" hidden="1" x14ac:dyDescent="0.2">
      <c r="A5464" t="s">
        <v>5</v>
      </c>
      <c r="B5464" s="1">
        <v>44405.994733796295</v>
      </c>
      <c r="C5464" s="1">
        <v>44405.997164351851</v>
      </c>
      <c r="D5464">
        <v>3.5</v>
      </c>
      <c r="E5464">
        <v>5229</v>
      </c>
      <c r="F5464">
        <v>5610</v>
      </c>
      <c r="G5464" t="s">
        <v>44</v>
      </c>
      <c r="H5464" t="s">
        <v>24</v>
      </c>
      <c r="I5464">
        <f>tbl_Fact[[#This Row],[Duration]] / 60</f>
        <v>5.8333333333333334E-2</v>
      </c>
      <c r="J5464">
        <f>IF(OR(G5464="Run Time", G5464="CC (Changeover Cleaning)"), I5464, 0)</f>
        <v>0</v>
      </c>
      <c r="K5464">
        <f>IF(G5464&lt;&gt;"PM (Maintenance)", I5464, 0)</f>
        <v>5.8333333333333334E-2</v>
      </c>
      <c r="L5464" s="5">
        <f>MAX(tbl_Fact[[#This Row],[TotalBiscuitsMade]],tbl_Fact[[#This Row],[GoodMadeBiscuits]])</f>
        <v>5610</v>
      </c>
      <c r="M5464" s="5">
        <f>IF(tbl_Fact[[#This Row],[Operating_Hours]]&gt;0,tbl_Fact[[#This Row],[Operating_Hours]]*51840,0)</f>
        <v>0</v>
      </c>
    </row>
    <row r="5465" spans="1:13" hidden="1" x14ac:dyDescent="0.2">
      <c r="A5465" t="s">
        <v>5</v>
      </c>
      <c r="B5465" s="1">
        <v>44405.997164351851</v>
      </c>
      <c r="C5465" s="1">
        <v>44405.997546296298</v>
      </c>
      <c r="D5465">
        <v>0.55000001192092896</v>
      </c>
      <c r="E5465">
        <v>5294</v>
      </c>
      <c r="F5465">
        <v>5570</v>
      </c>
      <c r="G5465" t="s">
        <v>43</v>
      </c>
      <c r="H5465" t="s">
        <v>24</v>
      </c>
      <c r="I5465">
        <f>tbl_Fact[[#This Row],[Duration]] / 60</f>
        <v>9.1666668653488156E-3</v>
      </c>
      <c r="J5465">
        <f>IF(OR(G5465="Run Time", G5465="CC (Changeover Cleaning)"), I5465, 0)</f>
        <v>9.1666668653488156E-3</v>
      </c>
      <c r="K5465">
        <f>IF(G5465&lt;&gt;"PM (Maintenance)", I5465, 0)</f>
        <v>9.1666668653488156E-3</v>
      </c>
      <c r="L5465" s="5">
        <f>MAX(tbl_Fact[[#This Row],[TotalBiscuitsMade]],tbl_Fact[[#This Row],[GoodMadeBiscuits]])</f>
        <v>5570</v>
      </c>
      <c r="M5465" s="5">
        <f>IF(tbl_Fact[[#This Row],[Operating_Hours]]&gt;0,tbl_Fact[[#This Row],[Operating_Hours]]*51840,0)</f>
        <v>475.20001029968262</v>
      </c>
    </row>
    <row r="5466" spans="1:13" hidden="1" x14ac:dyDescent="0.2">
      <c r="A5466" t="s">
        <v>5</v>
      </c>
      <c r="B5466" s="1">
        <v>44405.997546296298</v>
      </c>
      <c r="C5466" s="1">
        <v>44406.033946759257</v>
      </c>
      <c r="D5466">
        <v>52.416667938232401</v>
      </c>
      <c r="E5466">
        <v>42113</v>
      </c>
      <c r="F5466">
        <v>42515</v>
      </c>
      <c r="G5466" t="s">
        <v>44</v>
      </c>
      <c r="H5466" t="s">
        <v>24</v>
      </c>
      <c r="I5466">
        <f>tbl_Fact[[#This Row],[Duration]] / 60</f>
        <v>0.87361113230387333</v>
      </c>
      <c r="J5466">
        <f>IF(OR(G5466="Run Time", G5466="CC (Changeover Cleaning)"), I5466, 0)</f>
        <v>0</v>
      </c>
      <c r="K5466">
        <f>IF(G5466&lt;&gt;"PM (Maintenance)", I5466, 0)</f>
        <v>0.87361113230387333</v>
      </c>
      <c r="L5466" s="5">
        <f>MAX(tbl_Fact[[#This Row],[TotalBiscuitsMade]],tbl_Fact[[#This Row],[GoodMadeBiscuits]])</f>
        <v>42515</v>
      </c>
      <c r="M5466" s="5">
        <f>IF(tbl_Fact[[#This Row],[Operating_Hours]]&gt;0,tbl_Fact[[#This Row],[Operating_Hours]]*51840,0)</f>
        <v>0</v>
      </c>
    </row>
    <row r="5467" spans="1:13" hidden="1" x14ac:dyDescent="0.2">
      <c r="A5467" t="s">
        <v>5</v>
      </c>
      <c r="B5467" s="1">
        <v>44405.997546296298</v>
      </c>
      <c r="C5467" s="1">
        <v>44405.997546296298</v>
      </c>
      <c r="D5467">
        <v>0</v>
      </c>
      <c r="E5467">
        <v>7500</v>
      </c>
      <c r="F5467">
        <v>8021</v>
      </c>
      <c r="G5467" t="s">
        <v>44</v>
      </c>
      <c r="H5467" t="s">
        <v>24</v>
      </c>
      <c r="I5467">
        <f>tbl_Fact[[#This Row],[Duration]] / 60</f>
        <v>0</v>
      </c>
      <c r="J5467">
        <f>IF(OR(G5467="Run Time", G5467="CC (Changeover Cleaning)"), I5467, 0)</f>
        <v>0</v>
      </c>
      <c r="K5467">
        <f>IF(G5467&lt;&gt;"PM (Maintenance)", I5467, 0)</f>
        <v>0</v>
      </c>
      <c r="L5467" s="5">
        <f>MAX(tbl_Fact[[#This Row],[TotalBiscuitsMade]],tbl_Fact[[#This Row],[GoodMadeBiscuits]])</f>
        <v>8021</v>
      </c>
      <c r="M5467" s="5">
        <f>IF(tbl_Fact[[#This Row],[Operating_Hours]]&gt;0,tbl_Fact[[#This Row],[Operating_Hours]]*51840,0)</f>
        <v>0</v>
      </c>
    </row>
    <row r="5468" spans="1:13" hidden="1" x14ac:dyDescent="0.2">
      <c r="A5468" t="s">
        <v>12</v>
      </c>
      <c r="B5468" s="1">
        <v>44405.997824074075</v>
      </c>
      <c r="C5468" s="1">
        <v>44405.999398148146</v>
      </c>
      <c r="D5468">
        <v>2.2704000473022501</v>
      </c>
      <c r="E5468">
        <v>356897</v>
      </c>
      <c r="F5468">
        <v>468</v>
      </c>
      <c r="G5468" t="s">
        <v>43</v>
      </c>
      <c r="H5468" t="s">
        <v>35</v>
      </c>
      <c r="I5468">
        <f>tbl_Fact[[#This Row],[Duration]] / 60</f>
        <v>3.7840000788370833E-2</v>
      </c>
      <c r="J5468">
        <f>IF(OR(G5468="Run Time", G5468="CC (Changeover Cleaning)"), I5468, 0)</f>
        <v>3.7840000788370833E-2</v>
      </c>
      <c r="K5468">
        <f>IF(G5468&lt;&gt;"PM (Maintenance)", I5468, 0)</f>
        <v>3.7840000788370833E-2</v>
      </c>
      <c r="L5468" s="5">
        <f>MAX(tbl_Fact[[#This Row],[TotalBiscuitsMade]],tbl_Fact[[#This Row],[GoodMadeBiscuits]])</f>
        <v>356897</v>
      </c>
      <c r="M5468" s="5">
        <f>IF(tbl_Fact[[#This Row],[Operating_Hours]]&gt;0,tbl_Fact[[#This Row],[Operating_Hours]]*51840,0)</f>
        <v>1961.625640869144</v>
      </c>
    </row>
    <row r="5469" spans="1:13" hidden="1" x14ac:dyDescent="0.2">
      <c r="A5469" t="s">
        <v>14</v>
      </c>
      <c r="B5469" s="1">
        <v>44405.997824074075</v>
      </c>
      <c r="C5469" s="1">
        <v>44405.999166666668</v>
      </c>
      <c r="D5469">
        <v>1.9364999532699601</v>
      </c>
      <c r="E5469">
        <v>0</v>
      </c>
      <c r="F5469">
        <v>111</v>
      </c>
      <c r="G5469" t="s">
        <v>43</v>
      </c>
      <c r="H5469" t="s">
        <v>35</v>
      </c>
      <c r="I5469">
        <f>tbl_Fact[[#This Row],[Duration]] / 60</f>
        <v>3.2274999221166001E-2</v>
      </c>
      <c r="J5469">
        <f>IF(OR(G5469="Run Time", G5469="CC (Changeover Cleaning)"), I5469, 0)</f>
        <v>3.2274999221166001E-2</v>
      </c>
      <c r="K5469">
        <f>IF(G5469&lt;&gt;"PM (Maintenance)", I5469, 0)</f>
        <v>3.2274999221166001E-2</v>
      </c>
      <c r="L5469" s="5">
        <f>MAX(tbl_Fact[[#This Row],[TotalBiscuitsMade]],tbl_Fact[[#This Row],[GoodMadeBiscuits]])</f>
        <v>111</v>
      </c>
      <c r="M5469" s="5">
        <f>IF(tbl_Fact[[#This Row],[Operating_Hours]]&gt;0,tbl_Fact[[#This Row],[Operating_Hours]]*51840,0)</f>
        <v>1673.1359596252455</v>
      </c>
    </row>
    <row r="5470" spans="1:13" hidden="1" x14ac:dyDescent="0.2">
      <c r="A5470" t="s">
        <v>14</v>
      </c>
      <c r="B5470" s="1">
        <v>44405.999166666668</v>
      </c>
      <c r="C5470" s="1">
        <v>44406.000625000001</v>
      </c>
      <c r="D5470">
        <v>2.1003332138061501</v>
      </c>
      <c r="E5470">
        <v>0</v>
      </c>
      <c r="F5470">
        <v>260</v>
      </c>
      <c r="G5470" t="s">
        <v>44</v>
      </c>
      <c r="H5470" t="s">
        <v>35</v>
      </c>
      <c r="I5470">
        <f>tbl_Fact[[#This Row],[Duration]] / 60</f>
        <v>3.5005553563435834E-2</v>
      </c>
      <c r="J5470">
        <f>IF(OR(G5470="Run Time", G5470="CC (Changeover Cleaning)"), I5470, 0)</f>
        <v>0</v>
      </c>
      <c r="K5470">
        <f>IF(G5470&lt;&gt;"PM (Maintenance)", I5470, 0)</f>
        <v>3.5005553563435834E-2</v>
      </c>
      <c r="L5470" s="5">
        <f>MAX(tbl_Fact[[#This Row],[TotalBiscuitsMade]],tbl_Fact[[#This Row],[GoodMadeBiscuits]])</f>
        <v>260</v>
      </c>
      <c r="M5470" s="5">
        <f>IF(tbl_Fact[[#This Row],[Operating_Hours]]&gt;0,tbl_Fact[[#This Row],[Operating_Hours]]*51840,0)</f>
        <v>0</v>
      </c>
    </row>
    <row r="5471" spans="1:13" hidden="1" x14ac:dyDescent="0.2">
      <c r="A5471" t="s">
        <v>12</v>
      </c>
      <c r="B5471" s="1">
        <v>44405.999398148146</v>
      </c>
      <c r="C5471" s="1">
        <v>44406.000196759262</v>
      </c>
      <c r="D5471">
        <v>1.1395499706268299</v>
      </c>
      <c r="E5471">
        <v>358145</v>
      </c>
      <c r="F5471">
        <v>22</v>
      </c>
      <c r="G5471" t="s">
        <v>44</v>
      </c>
      <c r="H5471" t="s">
        <v>35</v>
      </c>
      <c r="I5471">
        <f>tbl_Fact[[#This Row],[Duration]] / 60</f>
        <v>1.8992499510447167E-2</v>
      </c>
      <c r="J5471">
        <f>IF(OR(G5471="Run Time", G5471="CC (Changeover Cleaning)"), I5471, 0)</f>
        <v>0</v>
      </c>
      <c r="K5471">
        <f>IF(G5471&lt;&gt;"PM (Maintenance)", I5471, 0)</f>
        <v>1.8992499510447167E-2</v>
      </c>
      <c r="L5471" s="5">
        <f>MAX(tbl_Fact[[#This Row],[TotalBiscuitsMade]],tbl_Fact[[#This Row],[GoodMadeBiscuits]])</f>
        <v>358145</v>
      </c>
      <c r="M5471" s="5">
        <f>IF(tbl_Fact[[#This Row],[Operating_Hours]]&gt;0,tbl_Fact[[#This Row],[Operating_Hours]]*51840,0)</f>
        <v>0</v>
      </c>
    </row>
    <row r="5472" spans="1:13" hidden="1" x14ac:dyDescent="0.2">
      <c r="A5472" t="s">
        <v>12</v>
      </c>
      <c r="B5472" s="1">
        <v>44406.000196759262</v>
      </c>
      <c r="C5472" s="1">
        <v>44406.000625000001</v>
      </c>
      <c r="D5472">
        <v>0.62688332796096802</v>
      </c>
      <c r="E5472">
        <v>358105</v>
      </c>
      <c r="F5472">
        <v>127</v>
      </c>
      <c r="G5472" t="s">
        <v>44</v>
      </c>
      <c r="H5472" t="s">
        <v>35</v>
      </c>
      <c r="I5472">
        <f>tbl_Fact[[#This Row],[Duration]] / 60</f>
        <v>1.0448055466016133E-2</v>
      </c>
      <c r="J5472">
        <f>IF(OR(G5472="Run Time", G5472="CC (Changeover Cleaning)"), I5472, 0)</f>
        <v>0</v>
      </c>
      <c r="K5472">
        <f>IF(G5472&lt;&gt;"PM (Maintenance)", I5472, 0)</f>
        <v>1.0448055466016133E-2</v>
      </c>
      <c r="L5472" s="5">
        <f>MAX(tbl_Fact[[#This Row],[TotalBiscuitsMade]],tbl_Fact[[#This Row],[GoodMadeBiscuits]])</f>
        <v>358105</v>
      </c>
      <c r="M5472" s="5">
        <f>IF(tbl_Fact[[#This Row],[Operating_Hours]]&gt;0,tbl_Fact[[#This Row],[Operating_Hours]]*51840,0)</f>
        <v>0</v>
      </c>
    </row>
    <row r="5473" spans="1:13" hidden="1" x14ac:dyDescent="0.2">
      <c r="A5473" t="s">
        <v>14</v>
      </c>
      <c r="B5473" s="1">
        <v>44406.000625000001</v>
      </c>
      <c r="C5473" s="1">
        <v>44406.001261574071</v>
      </c>
      <c r="D5473">
        <v>0.91373330354690596</v>
      </c>
      <c r="E5473">
        <v>0</v>
      </c>
      <c r="F5473">
        <v>248</v>
      </c>
      <c r="G5473" t="s">
        <v>43</v>
      </c>
      <c r="H5473" t="s">
        <v>35</v>
      </c>
      <c r="I5473">
        <f>tbl_Fact[[#This Row],[Duration]] / 60</f>
        <v>1.5228888392448433E-2</v>
      </c>
      <c r="J5473">
        <f>IF(OR(G5473="Run Time", G5473="CC (Changeover Cleaning)"), I5473, 0)</f>
        <v>1.5228888392448433E-2</v>
      </c>
      <c r="K5473">
        <f>IF(G5473&lt;&gt;"PM (Maintenance)", I5473, 0)</f>
        <v>1.5228888392448433E-2</v>
      </c>
      <c r="L5473" s="5">
        <f>MAX(tbl_Fact[[#This Row],[TotalBiscuitsMade]],tbl_Fact[[#This Row],[GoodMadeBiscuits]])</f>
        <v>248</v>
      </c>
      <c r="M5473" s="5">
        <f>IF(tbl_Fact[[#This Row],[Operating_Hours]]&gt;0,tbl_Fact[[#This Row],[Operating_Hours]]*51840,0)</f>
        <v>789.46557426452671</v>
      </c>
    </row>
    <row r="5474" spans="1:13" hidden="1" x14ac:dyDescent="0.2">
      <c r="A5474" t="s">
        <v>12</v>
      </c>
      <c r="B5474" s="1">
        <v>44406.000625000001</v>
      </c>
      <c r="C5474" s="1">
        <v>44406.001516203702</v>
      </c>
      <c r="D5474">
        <v>1.2747333049774201</v>
      </c>
      <c r="E5474">
        <v>358287</v>
      </c>
      <c r="F5474">
        <v>332</v>
      </c>
      <c r="G5474" t="s">
        <v>43</v>
      </c>
      <c r="H5474" t="s">
        <v>35</v>
      </c>
      <c r="I5474">
        <f>tbl_Fact[[#This Row],[Duration]] / 60</f>
        <v>2.1245555082957002E-2</v>
      </c>
      <c r="J5474">
        <f>IF(OR(G5474="Run Time", G5474="CC (Changeover Cleaning)"), I5474, 0)</f>
        <v>2.1245555082957002E-2</v>
      </c>
      <c r="K5474">
        <f>IF(G5474&lt;&gt;"PM (Maintenance)", I5474, 0)</f>
        <v>2.1245555082957002E-2</v>
      </c>
      <c r="L5474" s="5">
        <f>MAX(tbl_Fact[[#This Row],[TotalBiscuitsMade]],tbl_Fact[[#This Row],[GoodMadeBiscuits]])</f>
        <v>358287</v>
      </c>
      <c r="M5474" s="5">
        <f>IF(tbl_Fact[[#This Row],[Operating_Hours]]&gt;0,tbl_Fact[[#This Row],[Operating_Hours]]*51840,0)</f>
        <v>1101.369575500491</v>
      </c>
    </row>
    <row r="5475" spans="1:13" hidden="1" x14ac:dyDescent="0.2">
      <c r="A5475" t="s">
        <v>14</v>
      </c>
      <c r="B5475" s="1">
        <v>44406.001261574071</v>
      </c>
      <c r="C5475" s="1">
        <v>44406.005937499998</v>
      </c>
      <c r="D5475">
        <v>6.7308335304260298</v>
      </c>
      <c r="E5475">
        <v>0</v>
      </c>
      <c r="F5475">
        <v>20</v>
      </c>
      <c r="G5475" t="s">
        <v>44</v>
      </c>
      <c r="H5475" t="s">
        <v>35</v>
      </c>
      <c r="I5475">
        <f>tbl_Fact[[#This Row],[Duration]] / 60</f>
        <v>0.11218055884043383</v>
      </c>
      <c r="J5475">
        <f>IF(OR(G5475="Run Time", G5475="CC (Changeover Cleaning)"), I5475, 0)</f>
        <v>0</v>
      </c>
      <c r="K5475">
        <f>IF(G5475&lt;&gt;"PM (Maintenance)", I5475, 0)</f>
        <v>0.11218055884043383</v>
      </c>
      <c r="L5475" s="5">
        <f>MAX(tbl_Fact[[#This Row],[TotalBiscuitsMade]],tbl_Fact[[#This Row],[GoodMadeBiscuits]])</f>
        <v>20</v>
      </c>
      <c r="M5475" s="5">
        <f>IF(tbl_Fact[[#This Row],[Operating_Hours]]&gt;0,tbl_Fact[[#This Row],[Operating_Hours]]*51840,0)</f>
        <v>0</v>
      </c>
    </row>
    <row r="5476" spans="1:13" hidden="1" x14ac:dyDescent="0.2">
      <c r="A5476" t="s">
        <v>12</v>
      </c>
      <c r="B5476" s="1">
        <v>44406.001516203702</v>
      </c>
      <c r="C5476" s="1">
        <v>44406.005937499998</v>
      </c>
      <c r="D5476">
        <v>6.36983346939087</v>
      </c>
      <c r="E5476">
        <v>363633</v>
      </c>
      <c r="F5476">
        <v>339</v>
      </c>
      <c r="G5476" t="s">
        <v>44</v>
      </c>
      <c r="H5476" t="s">
        <v>35</v>
      </c>
      <c r="I5476">
        <f>tbl_Fact[[#This Row],[Duration]] / 60</f>
        <v>0.10616389115651451</v>
      </c>
      <c r="J5476">
        <f>IF(OR(G5476="Run Time", G5476="CC (Changeover Cleaning)"), I5476, 0)</f>
        <v>0</v>
      </c>
      <c r="K5476">
        <f>IF(G5476&lt;&gt;"PM (Maintenance)", I5476, 0)</f>
        <v>0.10616389115651451</v>
      </c>
      <c r="L5476" s="5">
        <f>MAX(tbl_Fact[[#This Row],[TotalBiscuitsMade]],tbl_Fact[[#This Row],[GoodMadeBiscuits]])</f>
        <v>363633</v>
      </c>
      <c r="M5476" s="5">
        <f>IF(tbl_Fact[[#This Row],[Operating_Hours]]&gt;0,tbl_Fact[[#This Row],[Operating_Hours]]*51840,0)</f>
        <v>0</v>
      </c>
    </row>
    <row r="5477" spans="1:13" hidden="1" x14ac:dyDescent="0.2">
      <c r="A5477" t="s">
        <v>14</v>
      </c>
      <c r="B5477" s="1">
        <v>44406.005937499998</v>
      </c>
      <c r="C5477" s="1">
        <v>44406.006238425929</v>
      </c>
      <c r="D5477">
        <v>0.43543329834937999</v>
      </c>
      <c r="E5477">
        <v>0</v>
      </c>
      <c r="F5477">
        <v>97</v>
      </c>
      <c r="G5477" t="s">
        <v>43</v>
      </c>
      <c r="H5477" t="s">
        <v>35</v>
      </c>
      <c r="I5477">
        <f>tbl_Fact[[#This Row],[Duration]] / 60</f>
        <v>7.2572216391563332E-3</v>
      </c>
      <c r="J5477">
        <f>IF(OR(G5477="Run Time", G5477="CC (Changeover Cleaning)"), I5477, 0)</f>
        <v>7.2572216391563332E-3</v>
      </c>
      <c r="K5477">
        <f>IF(G5477&lt;&gt;"PM (Maintenance)", I5477, 0)</f>
        <v>7.2572216391563332E-3</v>
      </c>
      <c r="L5477" s="5">
        <f>MAX(tbl_Fact[[#This Row],[TotalBiscuitsMade]],tbl_Fact[[#This Row],[GoodMadeBiscuits]])</f>
        <v>97</v>
      </c>
      <c r="M5477" s="5">
        <f>IF(tbl_Fact[[#This Row],[Operating_Hours]]&gt;0,tbl_Fact[[#This Row],[Operating_Hours]]*51840,0)</f>
        <v>376.21436977386429</v>
      </c>
    </row>
    <row r="5478" spans="1:13" hidden="1" x14ac:dyDescent="0.2">
      <c r="A5478" t="s">
        <v>12</v>
      </c>
      <c r="B5478" s="1">
        <v>44406.005937499998</v>
      </c>
      <c r="C5478" s="1">
        <v>44406.006319444445</v>
      </c>
      <c r="D5478">
        <v>0.55500000715255704</v>
      </c>
      <c r="E5478">
        <v>363806</v>
      </c>
      <c r="F5478">
        <v>289</v>
      </c>
      <c r="G5478" t="s">
        <v>43</v>
      </c>
      <c r="H5478" t="s">
        <v>35</v>
      </c>
      <c r="I5478">
        <f>tbl_Fact[[#This Row],[Duration]] / 60</f>
        <v>9.2500001192092843E-3</v>
      </c>
      <c r="J5478">
        <f>IF(OR(G5478="Run Time", G5478="CC (Changeover Cleaning)"), I5478, 0)</f>
        <v>9.2500001192092843E-3</v>
      </c>
      <c r="K5478">
        <f>IF(G5478&lt;&gt;"PM (Maintenance)", I5478, 0)</f>
        <v>9.2500001192092843E-3</v>
      </c>
      <c r="L5478" s="5">
        <f>MAX(tbl_Fact[[#This Row],[TotalBiscuitsMade]],tbl_Fact[[#This Row],[GoodMadeBiscuits]])</f>
        <v>363806</v>
      </c>
      <c r="M5478" s="5">
        <f>IF(tbl_Fact[[#This Row],[Operating_Hours]]&gt;0,tbl_Fact[[#This Row],[Operating_Hours]]*51840,0)</f>
        <v>479.52000617980929</v>
      </c>
    </row>
    <row r="5479" spans="1:13" hidden="1" x14ac:dyDescent="0.2">
      <c r="A5479" t="s">
        <v>14</v>
      </c>
      <c r="B5479" s="1">
        <v>44406.006238425929</v>
      </c>
      <c r="C5479" s="1">
        <v>44406.007199074076</v>
      </c>
      <c r="D5479">
        <v>1.37395000457764</v>
      </c>
      <c r="E5479">
        <v>0</v>
      </c>
      <c r="F5479">
        <v>25</v>
      </c>
      <c r="G5479" t="s">
        <v>44</v>
      </c>
      <c r="H5479" t="s">
        <v>35</v>
      </c>
      <c r="I5479">
        <f>tbl_Fact[[#This Row],[Duration]] / 60</f>
        <v>2.2899166742960667E-2</v>
      </c>
      <c r="J5479">
        <f>IF(OR(G5479="Run Time", G5479="CC (Changeover Cleaning)"), I5479, 0)</f>
        <v>0</v>
      </c>
      <c r="K5479">
        <f>IF(G5479&lt;&gt;"PM (Maintenance)", I5479, 0)</f>
        <v>2.2899166742960667E-2</v>
      </c>
      <c r="L5479" s="5">
        <f>MAX(tbl_Fact[[#This Row],[TotalBiscuitsMade]],tbl_Fact[[#This Row],[GoodMadeBiscuits]])</f>
        <v>25</v>
      </c>
      <c r="M5479" s="5">
        <f>IF(tbl_Fact[[#This Row],[Operating_Hours]]&gt;0,tbl_Fact[[#This Row],[Operating_Hours]]*51840,0)</f>
        <v>0</v>
      </c>
    </row>
    <row r="5480" spans="1:13" hidden="1" x14ac:dyDescent="0.2">
      <c r="A5480" t="s">
        <v>12</v>
      </c>
      <c r="B5480" s="1">
        <v>44406.006319444445</v>
      </c>
      <c r="C5480" s="1">
        <v>44406.007199074076</v>
      </c>
      <c r="D5480">
        <v>1.25438332557678</v>
      </c>
      <c r="E5480">
        <v>364442</v>
      </c>
      <c r="F5480">
        <v>147</v>
      </c>
      <c r="G5480" t="s">
        <v>44</v>
      </c>
      <c r="H5480" t="s">
        <v>35</v>
      </c>
      <c r="I5480">
        <f>tbl_Fact[[#This Row],[Duration]] / 60</f>
        <v>2.0906388759612999E-2</v>
      </c>
      <c r="J5480">
        <f>IF(OR(G5480="Run Time", G5480="CC (Changeover Cleaning)"), I5480, 0)</f>
        <v>0</v>
      </c>
      <c r="K5480">
        <f>IF(G5480&lt;&gt;"PM (Maintenance)", I5480, 0)</f>
        <v>2.0906388759612999E-2</v>
      </c>
      <c r="L5480" s="5">
        <f>MAX(tbl_Fact[[#This Row],[TotalBiscuitsMade]],tbl_Fact[[#This Row],[GoodMadeBiscuits]])</f>
        <v>364442</v>
      </c>
      <c r="M5480" s="5">
        <f>IF(tbl_Fact[[#This Row],[Operating_Hours]]&gt;0,tbl_Fact[[#This Row],[Operating_Hours]]*51840,0)</f>
        <v>0</v>
      </c>
    </row>
    <row r="5481" spans="1:13" hidden="1" x14ac:dyDescent="0.2">
      <c r="A5481" t="s">
        <v>14</v>
      </c>
      <c r="B5481" s="1">
        <v>44406.007199074076</v>
      </c>
      <c r="C5481" s="1">
        <v>44406.007847222223</v>
      </c>
      <c r="D5481">
        <v>0.93583327531814597</v>
      </c>
      <c r="E5481">
        <v>0</v>
      </c>
      <c r="F5481">
        <v>192</v>
      </c>
      <c r="G5481" t="s">
        <v>43</v>
      </c>
      <c r="H5481" t="s">
        <v>35</v>
      </c>
      <c r="I5481">
        <f>tbl_Fact[[#This Row],[Duration]] / 60</f>
        <v>1.5597221255302433E-2</v>
      </c>
      <c r="J5481">
        <f>IF(OR(G5481="Run Time", G5481="CC (Changeover Cleaning)"), I5481, 0)</f>
        <v>1.5597221255302433E-2</v>
      </c>
      <c r="K5481">
        <f>IF(G5481&lt;&gt;"PM (Maintenance)", I5481, 0)</f>
        <v>1.5597221255302433E-2</v>
      </c>
      <c r="L5481" s="5">
        <f>MAX(tbl_Fact[[#This Row],[TotalBiscuitsMade]],tbl_Fact[[#This Row],[GoodMadeBiscuits]])</f>
        <v>192</v>
      </c>
      <c r="M5481" s="5">
        <f>IF(tbl_Fact[[#This Row],[Operating_Hours]]&gt;0,tbl_Fact[[#This Row],[Operating_Hours]]*51840,0)</f>
        <v>808.55994987487816</v>
      </c>
    </row>
    <row r="5482" spans="1:13" hidden="1" x14ac:dyDescent="0.2">
      <c r="A5482" t="s">
        <v>12</v>
      </c>
      <c r="B5482" s="1">
        <v>44406.007199074076</v>
      </c>
      <c r="C5482" s="1">
        <v>44406.008310185185</v>
      </c>
      <c r="D5482">
        <v>1.6057165861129801</v>
      </c>
      <c r="E5482">
        <v>364611</v>
      </c>
      <c r="F5482">
        <v>104</v>
      </c>
      <c r="G5482" t="s">
        <v>43</v>
      </c>
      <c r="H5482" t="s">
        <v>35</v>
      </c>
      <c r="I5482">
        <f>tbl_Fact[[#This Row],[Duration]] / 60</f>
        <v>2.6761943101883002E-2</v>
      </c>
      <c r="J5482">
        <f>IF(OR(G5482="Run Time", G5482="CC (Changeover Cleaning)"), I5482, 0)</f>
        <v>2.6761943101883002E-2</v>
      </c>
      <c r="K5482">
        <f>IF(G5482&lt;&gt;"PM (Maintenance)", I5482, 0)</f>
        <v>2.6761943101883002E-2</v>
      </c>
      <c r="L5482" s="5">
        <f>MAX(tbl_Fact[[#This Row],[TotalBiscuitsMade]],tbl_Fact[[#This Row],[GoodMadeBiscuits]])</f>
        <v>364611</v>
      </c>
      <c r="M5482" s="5">
        <f>IF(tbl_Fact[[#This Row],[Operating_Hours]]&gt;0,tbl_Fact[[#This Row],[Operating_Hours]]*51840,0)</f>
        <v>1387.3391304016147</v>
      </c>
    </row>
    <row r="5483" spans="1:13" hidden="1" x14ac:dyDescent="0.2">
      <c r="A5483" t="s">
        <v>14</v>
      </c>
      <c r="B5483" s="1">
        <v>44406.007847222223</v>
      </c>
      <c r="C5483" s="1">
        <v>44406.007962962962</v>
      </c>
      <c r="D5483">
        <v>0.16488330066204099</v>
      </c>
      <c r="E5483">
        <v>0</v>
      </c>
      <c r="F5483">
        <v>120</v>
      </c>
      <c r="G5483" t="s">
        <v>44</v>
      </c>
      <c r="H5483" t="s">
        <v>35</v>
      </c>
      <c r="I5483">
        <f>tbl_Fact[[#This Row],[Duration]] / 60</f>
        <v>2.7480550110340163E-3</v>
      </c>
      <c r="J5483">
        <f>IF(OR(G5483="Run Time", G5483="CC (Changeover Cleaning)"), I5483, 0)</f>
        <v>0</v>
      </c>
      <c r="K5483">
        <f>IF(G5483&lt;&gt;"PM (Maintenance)", I5483, 0)</f>
        <v>2.7480550110340163E-3</v>
      </c>
      <c r="L5483" s="5">
        <f>MAX(tbl_Fact[[#This Row],[TotalBiscuitsMade]],tbl_Fact[[#This Row],[GoodMadeBiscuits]])</f>
        <v>120</v>
      </c>
      <c r="M5483" s="5">
        <f>IF(tbl_Fact[[#This Row],[Operating_Hours]]&gt;0,tbl_Fact[[#This Row],[Operating_Hours]]*51840,0)</f>
        <v>0</v>
      </c>
    </row>
    <row r="5484" spans="1:13" hidden="1" x14ac:dyDescent="0.2">
      <c r="A5484" t="s">
        <v>14</v>
      </c>
      <c r="B5484" s="1">
        <v>44406.007962962962</v>
      </c>
      <c r="C5484" s="1">
        <v>44406.008229166669</v>
      </c>
      <c r="D5484">
        <v>0.384950011968613</v>
      </c>
      <c r="E5484">
        <v>0</v>
      </c>
      <c r="F5484">
        <v>366</v>
      </c>
      <c r="G5484" t="s">
        <v>43</v>
      </c>
      <c r="H5484" t="s">
        <v>35</v>
      </c>
      <c r="I5484">
        <f>tbl_Fact[[#This Row],[Duration]] / 60</f>
        <v>6.4158335328102171E-3</v>
      </c>
      <c r="J5484">
        <f>IF(OR(G5484="Run Time", G5484="CC (Changeover Cleaning)"), I5484, 0)</f>
        <v>6.4158335328102171E-3</v>
      </c>
      <c r="K5484">
        <f>IF(G5484&lt;&gt;"PM (Maintenance)", I5484, 0)</f>
        <v>6.4158335328102171E-3</v>
      </c>
      <c r="L5484" s="5">
        <f>MAX(tbl_Fact[[#This Row],[TotalBiscuitsMade]],tbl_Fact[[#This Row],[GoodMadeBiscuits]])</f>
        <v>366</v>
      </c>
      <c r="M5484" s="5">
        <f>IF(tbl_Fact[[#This Row],[Operating_Hours]]&gt;0,tbl_Fact[[#This Row],[Operating_Hours]]*51840,0)</f>
        <v>332.59681034088163</v>
      </c>
    </row>
    <row r="5485" spans="1:13" hidden="1" x14ac:dyDescent="0.2">
      <c r="A5485" t="s">
        <v>14</v>
      </c>
      <c r="B5485" s="1">
        <v>44406.008229166669</v>
      </c>
      <c r="C5485" s="1">
        <v>44406.008726851855</v>
      </c>
      <c r="D5485">
        <v>0.71421658992767301</v>
      </c>
      <c r="E5485">
        <v>0</v>
      </c>
      <c r="F5485">
        <v>278</v>
      </c>
      <c r="G5485" t="s">
        <v>44</v>
      </c>
      <c r="H5485" t="s">
        <v>35</v>
      </c>
      <c r="I5485">
        <f>tbl_Fact[[#This Row],[Duration]] / 60</f>
        <v>1.1903609832127883E-2</v>
      </c>
      <c r="J5485">
        <f>IF(OR(G5485="Run Time", G5485="CC (Changeover Cleaning)"), I5485, 0)</f>
        <v>0</v>
      </c>
      <c r="K5485">
        <f>IF(G5485&lt;&gt;"PM (Maintenance)", I5485, 0)</f>
        <v>1.1903609832127883E-2</v>
      </c>
      <c r="L5485" s="5">
        <f>MAX(tbl_Fact[[#This Row],[TotalBiscuitsMade]],tbl_Fact[[#This Row],[GoodMadeBiscuits]])</f>
        <v>278</v>
      </c>
      <c r="M5485" s="5">
        <f>IF(tbl_Fact[[#This Row],[Operating_Hours]]&gt;0,tbl_Fact[[#This Row],[Operating_Hours]]*51840,0)</f>
        <v>0</v>
      </c>
    </row>
    <row r="5486" spans="1:13" hidden="1" x14ac:dyDescent="0.2">
      <c r="A5486" t="s">
        <v>12</v>
      </c>
      <c r="B5486" s="1">
        <v>44406.008310185185</v>
      </c>
      <c r="C5486" s="1">
        <v>44406.008726851855</v>
      </c>
      <c r="D5486">
        <v>0.59416657686233498</v>
      </c>
      <c r="E5486">
        <v>365350</v>
      </c>
      <c r="F5486">
        <v>168</v>
      </c>
      <c r="G5486" t="s">
        <v>44</v>
      </c>
      <c r="H5486" t="s">
        <v>35</v>
      </c>
      <c r="I5486">
        <f>tbl_Fact[[#This Row],[Duration]] / 60</f>
        <v>9.9027762810389164E-3</v>
      </c>
      <c r="J5486">
        <f>IF(OR(G5486="Run Time", G5486="CC (Changeover Cleaning)"), I5486, 0)</f>
        <v>0</v>
      </c>
      <c r="K5486">
        <f>IF(G5486&lt;&gt;"PM (Maintenance)", I5486, 0)</f>
        <v>9.9027762810389164E-3</v>
      </c>
      <c r="L5486" s="5">
        <f>MAX(tbl_Fact[[#This Row],[TotalBiscuitsMade]],tbl_Fact[[#This Row],[GoodMadeBiscuits]])</f>
        <v>365350</v>
      </c>
      <c r="M5486" s="5">
        <f>IF(tbl_Fact[[#This Row],[Operating_Hours]]&gt;0,tbl_Fact[[#This Row],[Operating_Hours]]*51840,0)</f>
        <v>0</v>
      </c>
    </row>
    <row r="5487" spans="1:13" hidden="1" x14ac:dyDescent="0.2">
      <c r="A5487" t="s">
        <v>14</v>
      </c>
      <c r="B5487" s="1">
        <v>44406.008726851855</v>
      </c>
      <c r="C5487" s="1">
        <v>44406.009479166663</v>
      </c>
      <c r="D5487">
        <v>1.0962833166122401</v>
      </c>
      <c r="E5487">
        <v>0</v>
      </c>
      <c r="F5487">
        <v>304</v>
      </c>
      <c r="G5487" t="s">
        <v>43</v>
      </c>
      <c r="H5487" t="s">
        <v>35</v>
      </c>
      <c r="I5487">
        <f>tbl_Fact[[#This Row],[Duration]] / 60</f>
        <v>1.8271388610204001E-2</v>
      </c>
      <c r="J5487">
        <f>IF(OR(G5487="Run Time", G5487="CC (Changeover Cleaning)"), I5487, 0)</f>
        <v>1.8271388610204001E-2</v>
      </c>
      <c r="K5487">
        <f>IF(G5487&lt;&gt;"PM (Maintenance)", I5487, 0)</f>
        <v>1.8271388610204001E-2</v>
      </c>
      <c r="L5487" s="5">
        <f>MAX(tbl_Fact[[#This Row],[TotalBiscuitsMade]],tbl_Fact[[#This Row],[GoodMadeBiscuits]])</f>
        <v>304</v>
      </c>
      <c r="M5487" s="5">
        <f>IF(tbl_Fact[[#This Row],[Operating_Hours]]&gt;0,tbl_Fact[[#This Row],[Operating_Hours]]*51840,0)</f>
        <v>947.18878555297545</v>
      </c>
    </row>
    <row r="5488" spans="1:13" hidden="1" x14ac:dyDescent="0.2">
      <c r="A5488" t="s">
        <v>12</v>
      </c>
      <c r="B5488" s="1">
        <v>44406.008726851855</v>
      </c>
      <c r="C5488" s="1">
        <v>44406.009791666664</v>
      </c>
      <c r="D5488">
        <v>1.53666663169861</v>
      </c>
      <c r="E5488">
        <v>365244</v>
      </c>
      <c r="F5488">
        <v>72</v>
      </c>
      <c r="G5488" t="s">
        <v>43</v>
      </c>
      <c r="H5488" t="s">
        <v>35</v>
      </c>
      <c r="I5488">
        <f>tbl_Fact[[#This Row],[Duration]] / 60</f>
        <v>2.5611110528310166E-2</v>
      </c>
      <c r="J5488">
        <f>IF(OR(G5488="Run Time", G5488="CC (Changeover Cleaning)"), I5488, 0)</f>
        <v>2.5611110528310166E-2</v>
      </c>
      <c r="K5488">
        <f>IF(G5488&lt;&gt;"PM (Maintenance)", I5488, 0)</f>
        <v>2.5611110528310166E-2</v>
      </c>
      <c r="L5488" s="5">
        <f>MAX(tbl_Fact[[#This Row],[TotalBiscuitsMade]],tbl_Fact[[#This Row],[GoodMadeBiscuits]])</f>
        <v>365244</v>
      </c>
      <c r="M5488" s="5">
        <f>IF(tbl_Fact[[#This Row],[Operating_Hours]]&gt;0,tbl_Fact[[#This Row],[Operating_Hours]]*51840,0)</f>
        <v>1327.679969787599</v>
      </c>
    </row>
    <row r="5489" spans="1:13" hidden="1" x14ac:dyDescent="0.2">
      <c r="A5489" t="s">
        <v>14</v>
      </c>
      <c r="B5489" s="1">
        <v>44406.009479166663</v>
      </c>
      <c r="C5489" s="1">
        <v>44406.014641203707</v>
      </c>
      <c r="D5489">
        <v>7.4353332519531303</v>
      </c>
      <c r="E5489">
        <v>0</v>
      </c>
      <c r="F5489">
        <v>390</v>
      </c>
      <c r="G5489" t="s">
        <v>44</v>
      </c>
      <c r="H5489" t="s">
        <v>35</v>
      </c>
      <c r="I5489">
        <f>tbl_Fact[[#This Row],[Duration]] / 60</f>
        <v>0.1239222208658855</v>
      </c>
      <c r="J5489">
        <f>IF(OR(G5489="Run Time", G5489="CC (Changeover Cleaning)"), I5489, 0)</f>
        <v>0</v>
      </c>
      <c r="K5489">
        <f>IF(G5489&lt;&gt;"PM (Maintenance)", I5489, 0)</f>
        <v>0.1239222208658855</v>
      </c>
      <c r="L5489" s="5">
        <f>MAX(tbl_Fact[[#This Row],[TotalBiscuitsMade]],tbl_Fact[[#This Row],[GoodMadeBiscuits]])</f>
        <v>390</v>
      </c>
      <c r="M5489" s="5">
        <f>IF(tbl_Fact[[#This Row],[Operating_Hours]]&gt;0,tbl_Fact[[#This Row],[Operating_Hours]]*51840,0)</f>
        <v>0</v>
      </c>
    </row>
    <row r="5490" spans="1:13" hidden="1" x14ac:dyDescent="0.2">
      <c r="A5490" t="s">
        <v>12</v>
      </c>
      <c r="B5490" s="1">
        <v>44406.009791666664</v>
      </c>
      <c r="C5490" s="1">
        <v>44406.011307870373</v>
      </c>
      <c r="D5490">
        <v>2.1944000720977801</v>
      </c>
      <c r="E5490">
        <v>367153</v>
      </c>
      <c r="F5490">
        <v>226</v>
      </c>
      <c r="G5490" t="s">
        <v>44</v>
      </c>
      <c r="H5490" t="s">
        <v>35</v>
      </c>
      <c r="I5490">
        <f>tbl_Fact[[#This Row],[Duration]] / 60</f>
        <v>3.6573334534963003E-2</v>
      </c>
      <c r="J5490">
        <f>IF(OR(G5490="Run Time", G5490="CC (Changeover Cleaning)"), I5490, 0)</f>
        <v>0</v>
      </c>
      <c r="K5490">
        <f>IF(G5490&lt;&gt;"PM (Maintenance)", I5490, 0)</f>
        <v>3.6573334534963003E-2</v>
      </c>
      <c r="L5490" s="5">
        <f>MAX(tbl_Fact[[#This Row],[TotalBiscuitsMade]],tbl_Fact[[#This Row],[GoodMadeBiscuits]])</f>
        <v>367153</v>
      </c>
      <c r="M5490" s="5">
        <f>IF(tbl_Fact[[#This Row],[Operating_Hours]]&gt;0,tbl_Fact[[#This Row],[Operating_Hours]]*51840,0)</f>
        <v>0</v>
      </c>
    </row>
    <row r="5491" spans="1:13" hidden="1" x14ac:dyDescent="0.2">
      <c r="A5491" t="s">
        <v>12</v>
      </c>
      <c r="B5491" s="1">
        <v>44406.011307870373</v>
      </c>
      <c r="C5491" s="1">
        <v>44406.012384259258</v>
      </c>
      <c r="D5491">
        <v>1.54533326625824</v>
      </c>
      <c r="E5491">
        <v>366987</v>
      </c>
      <c r="F5491">
        <v>432</v>
      </c>
      <c r="G5491" t="s">
        <v>43</v>
      </c>
      <c r="H5491" t="s">
        <v>35</v>
      </c>
      <c r="I5491">
        <f>tbl_Fact[[#This Row],[Duration]] / 60</f>
        <v>2.5755554437637333E-2</v>
      </c>
      <c r="J5491">
        <f>IF(OR(G5491="Run Time", G5491="CC (Changeover Cleaning)"), I5491, 0)</f>
        <v>2.5755554437637333E-2</v>
      </c>
      <c r="K5491">
        <f>IF(G5491&lt;&gt;"PM (Maintenance)", I5491, 0)</f>
        <v>2.5755554437637333E-2</v>
      </c>
      <c r="L5491" s="5">
        <f>MAX(tbl_Fact[[#This Row],[TotalBiscuitsMade]],tbl_Fact[[#This Row],[GoodMadeBiscuits]])</f>
        <v>366987</v>
      </c>
      <c r="M5491" s="5">
        <f>IF(tbl_Fact[[#This Row],[Operating_Hours]]&gt;0,tbl_Fact[[#This Row],[Operating_Hours]]*51840,0)</f>
        <v>1335.1679420471194</v>
      </c>
    </row>
    <row r="5492" spans="1:13" hidden="1" x14ac:dyDescent="0.2">
      <c r="A5492" t="s">
        <v>12</v>
      </c>
      <c r="B5492" s="1">
        <v>44406.012384259258</v>
      </c>
      <c r="C5492" s="1">
        <v>44406.01326388889</v>
      </c>
      <c r="D5492">
        <v>1.2702666521072401</v>
      </c>
      <c r="E5492">
        <v>368249</v>
      </c>
      <c r="F5492">
        <v>5</v>
      </c>
      <c r="G5492" t="s">
        <v>44</v>
      </c>
      <c r="H5492" t="s">
        <v>35</v>
      </c>
      <c r="I5492">
        <f>tbl_Fact[[#This Row],[Duration]] / 60</f>
        <v>2.1171110868454003E-2</v>
      </c>
      <c r="J5492">
        <f>IF(OR(G5492="Run Time", G5492="CC (Changeover Cleaning)"), I5492, 0)</f>
        <v>0</v>
      </c>
      <c r="K5492">
        <f>IF(G5492&lt;&gt;"PM (Maintenance)", I5492, 0)</f>
        <v>2.1171110868454003E-2</v>
      </c>
      <c r="L5492" s="5">
        <f>MAX(tbl_Fact[[#This Row],[TotalBiscuitsMade]],tbl_Fact[[#This Row],[GoodMadeBiscuits]])</f>
        <v>368249</v>
      </c>
      <c r="M5492" s="5">
        <f>IF(tbl_Fact[[#This Row],[Operating_Hours]]&gt;0,tbl_Fact[[#This Row],[Operating_Hours]]*51840,0)</f>
        <v>0</v>
      </c>
    </row>
    <row r="5493" spans="1:13" hidden="1" x14ac:dyDescent="0.2">
      <c r="A5493" t="s">
        <v>12</v>
      </c>
      <c r="B5493" s="1">
        <v>44406.01326388889</v>
      </c>
      <c r="C5493" s="1">
        <v>44406.014340277776</v>
      </c>
      <c r="D5493">
        <v>1.54923331737518</v>
      </c>
      <c r="E5493">
        <v>368370</v>
      </c>
      <c r="F5493">
        <v>242</v>
      </c>
      <c r="G5493" t="s">
        <v>43</v>
      </c>
      <c r="H5493" t="s">
        <v>35</v>
      </c>
      <c r="I5493">
        <f>tbl_Fact[[#This Row],[Duration]] / 60</f>
        <v>2.5820555289586333E-2</v>
      </c>
      <c r="J5493">
        <f>IF(OR(G5493="Run Time", G5493="CC (Changeover Cleaning)"), I5493, 0)</f>
        <v>2.5820555289586333E-2</v>
      </c>
      <c r="K5493">
        <f>IF(G5493&lt;&gt;"PM (Maintenance)", I5493, 0)</f>
        <v>2.5820555289586333E-2</v>
      </c>
      <c r="L5493" s="5">
        <f>MAX(tbl_Fact[[#This Row],[TotalBiscuitsMade]],tbl_Fact[[#This Row],[GoodMadeBiscuits]])</f>
        <v>368370</v>
      </c>
      <c r="M5493" s="5">
        <f>IF(tbl_Fact[[#This Row],[Operating_Hours]]&gt;0,tbl_Fact[[#This Row],[Operating_Hours]]*51840,0)</f>
        <v>1338.5375862121555</v>
      </c>
    </row>
    <row r="5494" spans="1:13" hidden="1" x14ac:dyDescent="0.2">
      <c r="A5494" t="s">
        <v>12</v>
      </c>
      <c r="B5494" s="1">
        <v>44406.014340277776</v>
      </c>
      <c r="C5494" s="1">
        <v>44406.014641203707</v>
      </c>
      <c r="D5494">
        <v>0.43571659922599798</v>
      </c>
      <c r="E5494">
        <v>368388</v>
      </c>
      <c r="F5494">
        <v>483</v>
      </c>
      <c r="G5494" t="s">
        <v>44</v>
      </c>
      <c r="H5494" t="s">
        <v>35</v>
      </c>
      <c r="I5494">
        <f>tbl_Fact[[#This Row],[Duration]] / 60</f>
        <v>7.2619433204332996E-3</v>
      </c>
      <c r="J5494">
        <f>IF(OR(G5494="Run Time", G5494="CC (Changeover Cleaning)"), I5494, 0)</f>
        <v>0</v>
      </c>
      <c r="K5494">
        <f>IF(G5494&lt;&gt;"PM (Maintenance)", I5494, 0)</f>
        <v>7.2619433204332996E-3</v>
      </c>
      <c r="L5494" s="5">
        <f>MAX(tbl_Fact[[#This Row],[TotalBiscuitsMade]],tbl_Fact[[#This Row],[GoodMadeBiscuits]])</f>
        <v>368388</v>
      </c>
      <c r="M5494" s="5">
        <f>IF(tbl_Fact[[#This Row],[Operating_Hours]]&gt;0,tbl_Fact[[#This Row],[Operating_Hours]]*51840,0)</f>
        <v>0</v>
      </c>
    </row>
    <row r="5495" spans="1:13" hidden="1" x14ac:dyDescent="0.2">
      <c r="A5495" t="s">
        <v>14</v>
      </c>
      <c r="B5495" s="1">
        <v>44406.014641203707</v>
      </c>
      <c r="C5495" s="1">
        <v>44406.015509259261</v>
      </c>
      <c r="D5495">
        <v>1.2400499582290601</v>
      </c>
      <c r="E5495">
        <v>0</v>
      </c>
      <c r="F5495">
        <v>178</v>
      </c>
      <c r="G5495" t="s">
        <v>43</v>
      </c>
      <c r="H5495" t="s">
        <v>35</v>
      </c>
      <c r="I5495">
        <f>tbl_Fact[[#This Row],[Duration]] / 60</f>
        <v>2.0667499303817668E-2</v>
      </c>
      <c r="J5495">
        <f>IF(OR(G5495="Run Time", G5495="CC (Changeover Cleaning)"), I5495, 0)</f>
        <v>2.0667499303817668E-2</v>
      </c>
      <c r="K5495">
        <f>IF(G5495&lt;&gt;"PM (Maintenance)", I5495, 0)</f>
        <v>2.0667499303817668E-2</v>
      </c>
      <c r="L5495" s="5">
        <f>MAX(tbl_Fact[[#This Row],[TotalBiscuitsMade]],tbl_Fact[[#This Row],[GoodMadeBiscuits]])</f>
        <v>178</v>
      </c>
      <c r="M5495" s="5">
        <f>IF(tbl_Fact[[#This Row],[Operating_Hours]]&gt;0,tbl_Fact[[#This Row],[Operating_Hours]]*51840,0)</f>
        <v>1071.4031639099078</v>
      </c>
    </row>
    <row r="5496" spans="1:13" hidden="1" x14ac:dyDescent="0.2">
      <c r="A5496" t="s">
        <v>12</v>
      </c>
      <c r="B5496" s="1">
        <v>44406.014641203707</v>
      </c>
      <c r="C5496" s="1">
        <v>44406.015879629631</v>
      </c>
      <c r="D5496">
        <v>1.7799999713897701</v>
      </c>
      <c r="E5496">
        <v>368569</v>
      </c>
      <c r="F5496">
        <v>385</v>
      </c>
      <c r="G5496" t="s">
        <v>43</v>
      </c>
      <c r="H5496" t="s">
        <v>35</v>
      </c>
      <c r="I5496">
        <f>tbl_Fact[[#This Row],[Duration]] / 60</f>
        <v>2.9666666189829501E-2</v>
      </c>
      <c r="J5496">
        <f>IF(OR(G5496="Run Time", G5496="CC (Changeover Cleaning)"), I5496, 0)</f>
        <v>2.9666666189829501E-2</v>
      </c>
      <c r="K5496">
        <f>IF(G5496&lt;&gt;"PM (Maintenance)", I5496, 0)</f>
        <v>2.9666666189829501E-2</v>
      </c>
      <c r="L5496" s="5">
        <f>MAX(tbl_Fact[[#This Row],[TotalBiscuitsMade]],tbl_Fact[[#This Row],[GoodMadeBiscuits]])</f>
        <v>368569</v>
      </c>
      <c r="M5496" s="5">
        <f>IF(tbl_Fact[[#This Row],[Operating_Hours]]&gt;0,tbl_Fact[[#This Row],[Operating_Hours]]*51840,0)</f>
        <v>1537.9199752807613</v>
      </c>
    </row>
    <row r="5497" spans="1:13" hidden="1" x14ac:dyDescent="0.2">
      <c r="A5497" t="s">
        <v>14</v>
      </c>
      <c r="B5497" s="1">
        <v>44406.015509259261</v>
      </c>
      <c r="C5497" s="1">
        <v>44406.016956018517</v>
      </c>
      <c r="D5497">
        <v>2.0800666809082</v>
      </c>
      <c r="E5497">
        <v>0</v>
      </c>
      <c r="F5497">
        <v>479</v>
      </c>
      <c r="G5497" t="s">
        <v>44</v>
      </c>
      <c r="H5497" t="s">
        <v>35</v>
      </c>
      <c r="I5497">
        <f>tbl_Fact[[#This Row],[Duration]] / 60</f>
        <v>3.4667778015136666E-2</v>
      </c>
      <c r="J5497">
        <f>IF(OR(G5497="Run Time", G5497="CC (Changeover Cleaning)"), I5497, 0)</f>
        <v>0</v>
      </c>
      <c r="K5497">
        <f>IF(G5497&lt;&gt;"PM (Maintenance)", I5497, 0)</f>
        <v>3.4667778015136666E-2</v>
      </c>
      <c r="L5497" s="5">
        <f>MAX(tbl_Fact[[#This Row],[TotalBiscuitsMade]],tbl_Fact[[#This Row],[GoodMadeBiscuits]])</f>
        <v>479</v>
      </c>
      <c r="M5497" s="5">
        <f>IF(tbl_Fact[[#This Row],[Operating_Hours]]&gt;0,tbl_Fact[[#This Row],[Operating_Hours]]*51840,0)</f>
        <v>0</v>
      </c>
    </row>
    <row r="5498" spans="1:13" hidden="1" x14ac:dyDescent="0.2">
      <c r="A5498" t="s">
        <v>12</v>
      </c>
      <c r="B5498" s="1">
        <v>44406.015879629631</v>
      </c>
      <c r="C5498" s="1">
        <v>44406.016331018516</v>
      </c>
      <c r="D5498">
        <v>0.64488327503204301</v>
      </c>
      <c r="E5498">
        <v>369094</v>
      </c>
      <c r="F5498">
        <v>106</v>
      </c>
      <c r="G5498" t="s">
        <v>44</v>
      </c>
      <c r="H5498" t="s">
        <v>35</v>
      </c>
      <c r="I5498">
        <f>tbl_Fact[[#This Row],[Duration]] / 60</f>
        <v>1.0748054583867383E-2</v>
      </c>
      <c r="J5498">
        <f>IF(OR(G5498="Run Time", G5498="CC (Changeover Cleaning)"), I5498, 0)</f>
        <v>0</v>
      </c>
      <c r="K5498">
        <f>IF(G5498&lt;&gt;"PM (Maintenance)", I5498, 0)</f>
        <v>1.0748054583867383E-2</v>
      </c>
      <c r="L5498" s="5">
        <f>MAX(tbl_Fact[[#This Row],[TotalBiscuitsMade]],tbl_Fact[[#This Row],[GoodMadeBiscuits]])</f>
        <v>369094</v>
      </c>
      <c r="M5498" s="5">
        <f>IF(tbl_Fact[[#This Row],[Operating_Hours]]&gt;0,tbl_Fact[[#This Row],[Operating_Hours]]*51840,0)</f>
        <v>0</v>
      </c>
    </row>
    <row r="5499" spans="1:13" hidden="1" x14ac:dyDescent="0.2">
      <c r="A5499" t="s">
        <v>12</v>
      </c>
      <c r="B5499" s="1">
        <v>44406.016331018516</v>
      </c>
      <c r="C5499" s="1">
        <v>44406.016504629632</v>
      </c>
      <c r="D5499">
        <v>0.255499988794327</v>
      </c>
      <c r="E5499">
        <v>369211</v>
      </c>
      <c r="F5499">
        <v>385</v>
      </c>
      <c r="G5499" t="s">
        <v>43</v>
      </c>
      <c r="H5499" t="s">
        <v>35</v>
      </c>
      <c r="I5499">
        <f>tbl_Fact[[#This Row],[Duration]] / 60</f>
        <v>4.2583331465721169E-3</v>
      </c>
      <c r="J5499">
        <f>IF(OR(G5499="Run Time", G5499="CC (Changeover Cleaning)"), I5499, 0)</f>
        <v>4.2583331465721169E-3</v>
      </c>
      <c r="K5499">
        <f>IF(G5499&lt;&gt;"PM (Maintenance)", I5499, 0)</f>
        <v>4.2583331465721169E-3</v>
      </c>
      <c r="L5499" s="5">
        <f>MAX(tbl_Fact[[#This Row],[TotalBiscuitsMade]],tbl_Fact[[#This Row],[GoodMadeBiscuits]])</f>
        <v>369211</v>
      </c>
      <c r="M5499" s="5">
        <f>IF(tbl_Fact[[#This Row],[Operating_Hours]]&gt;0,tbl_Fact[[#This Row],[Operating_Hours]]*51840,0)</f>
        <v>220.75199031829854</v>
      </c>
    </row>
    <row r="5500" spans="1:13" hidden="1" x14ac:dyDescent="0.2">
      <c r="A5500" t="s">
        <v>12</v>
      </c>
      <c r="B5500" s="1">
        <v>44406.016504629632</v>
      </c>
      <c r="C5500" s="1">
        <v>44406.016956018517</v>
      </c>
      <c r="D5500">
        <v>0.63973331451416005</v>
      </c>
      <c r="E5500">
        <v>369411</v>
      </c>
      <c r="F5500">
        <v>370</v>
      </c>
      <c r="G5500" t="s">
        <v>44</v>
      </c>
      <c r="H5500" t="s">
        <v>35</v>
      </c>
      <c r="I5500">
        <f>tbl_Fact[[#This Row],[Duration]] / 60</f>
        <v>1.0662221908569334E-2</v>
      </c>
      <c r="J5500">
        <f>IF(OR(G5500="Run Time", G5500="CC (Changeover Cleaning)"), I5500, 0)</f>
        <v>0</v>
      </c>
      <c r="K5500">
        <f>IF(G5500&lt;&gt;"PM (Maintenance)", I5500, 0)</f>
        <v>1.0662221908569334E-2</v>
      </c>
      <c r="L5500" s="5">
        <f>MAX(tbl_Fact[[#This Row],[TotalBiscuitsMade]],tbl_Fact[[#This Row],[GoodMadeBiscuits]])</f>
        <v>369411</v>
      </c>
      <c r="M5500" s="5">
        <f>IF(tbl_Fact[[#This Row],[Operating_Hours]]&gt;0,tbl_Fact[[#This Row],[Operating_Hours]]*51840,0)</f>
        <v>0</v>
      </c>
    </row>
    <row r="5501" spans="1:13" hidden="1" x14ac:dyDescent="0.2">
      <c r="A5501" t="s">
        <v>12</v>
      </c>
      <c r="B5501" s="1">
        <v>44406.016956018517</v>
      </c>
      <c r="C5501" s="1">
        <v>44406.018194444441</v>
      </c>
      <c r="D5501">
        <v>1.79533326625824</v>
      </c>
      <c r="E5501">
        <v>369491</v>
      </c>
      <c r="F5501">
        <v>199</v>
      </c>
      <c r="G5501" t="s">
        <v>43</v>
      </c>
      <c r="H5501" t="s">
        <v>35</v>
      </c>
      <c r="I5501">
        <f>tbl_Fact[[#This Row],[Duration]] / 60</f>
        <v>2.9922221104303998E-2</v>
      </c>
      <c r="J5501">
        <f>IF(OR(G5501="Run Time", G5501="CC (Changeover Cleaning)"), I5501, 0)</f>
        <v>2.9922221104303998E-2</v>
      </c>
      <c r="K5501">
        <f>IF(G5501&lt;&gt;"PM (Maintenance)", I5501, 0)</f>
        <v>2.9922221104303998E-2</v>
      </c>
      <c r="L5501" s="5">
        <f>MAX(tbl_Fact[[#This Row],[TotalBiscuitsMade]],tbl_Fact[[#This Row],[GoodMadeBiscuits]])</f>
        <v>369491</v>
      </c>
      <c r="M5501" s="5">
        <f>IF(tbl_Fact[[#This Row],[Operating_Hours]]&gt;0,tbl_Fact[[#This Row],[Operating_Hours]]*51840,0)</f>
        <v>1551.1679420471194</v>
      </c>
    </row>
    <row r="5502" spans="1:13" hidden="1" x14ac:dyDescent="0.2">
      <c r="A5502" t="s">
        <v>14</v>
      </c>
      <c r="B5502" s="1">
        <v>44406.016956018517</v>
      </c>
      <c r="C5502" s="1">
        <v>44406.017777777779</v>
      </c>
      <c r="D5502">
        <v>1.1952666044235201</v>
      </c>
      <c r="E5502">
        <v>0</v>
      </c>
      <c r="F5502">
        <v>247</v>
      </c>
      <c r="G5502" t="s">
        <v>43</v>
      </c>
      <c r="H5502" t="s">
        <v>35</v>
      </c>
      <c r="I5502">
        <f>tbl_Fact[[#This Row],[Duration]] / 60</f>
        <v>1.9921110073725334E-2</v>
      </c>
      <c r="J5502">
        <f>IF(OR(G5502="Run Time", G5502="CC (Changeover Cleaning)"), I5502, 0)</f>
        <v>1.9921110073725334E-2</v>
      </c>
      <c r="K5502">
        <f>IF(G5502&lt;&gt;"PM (Maintenance)", I5502, 0)</f>
        <v>1.9921110073725334E-2</v>
      </c>
      <c r="L5502" s="5">
        <f>MAX(tbl_Fact[[#This Row],[TotalBiscuitsMade]],tbl_Fact[[#This Row],[GoodMadeBiscuits]])</f>
        <v>247</v>
      </c>
      <c r="M5502" s="5">
        <f>IF(tbl_Fact[[#This Row],[Operating_Hours]]&gt;0,tbl_Fact[[#This Row],[Operating_Hours]]*51840,0)</f>
        <v>1032.7103462219213</v>
      </c>
    </row>
    <row r="5503" spans="1:13" hidden="1" x14ac:dyDescent="0.2">
      <c r="A5503" t="s">
        <v>14</v>
      </c>
      <c r="B5503" s="1">
        <v>44406.017777777779</v>
      </c>
      <c r="C5503" s="1">
        <v>44406.022766203707</v>
      </c>
      <c r="D5503">
        <v>7.1751666069030797</v>
      </c>
      <c r="E5503">
        <v>0</v>
      </c>
      <c r="F5503">
        <v>242</v>
      </c>
      <c r="G5503" t="s">
        <v>44</v>
      </c>
      <c r="H5503" t="s">
        <v>35</v>
      </c>
      <c r="I5503">
        <f>tbl_Fact[[#This Row],[Duration]] / 60</f>
        <v>0.11958611011505133</v>
      </c>
      <c r="J5503">
        <f>IF(OR(G5503="Run Time", G5503="CC (Changeover Cleaning)"), I5503, 0)</f>
        <v>0</v>
      </c>
      <c r="K5503">
        <f>IF(G5503&lt;&gt;"PM (Maintenance)", I5503, 0)</f>
        <v>0.11958611011505133</v>
      </c>
      <c r="L5503" s="5">
        <f>MAX(tbl_Fact[[#This Row],[TotalBiscuitsMade]],tbl_Fact[[#This Row],[GoodMadeBiscuits]])</f>
        <v>242</v>
      </c>
      <c r="M5503" s="5">
        <f>IF(tbl_Fact[[#This Row],[Operating_Hours]]&gt;0,tbl_Fact[[#This Row],[Operating_Hours]]*51840,0)</f>
        <v>0</v>
      </c>
    </row>
    <row r="5504" spans="1:13" hidden="1" x14ac:dyDescent="0.2">
      <c r="A5504" t="s">
        <v>12</v>
      </c>
      <c r="B5504" s="1">
        <v>44406.018194444441</v>
      </c>
      <c r="C5504" s="1">
        <v>44406.019849537035</v>
      </c>
      <c r="D5504">
        <v>2.3850500583648699</v>
      </c>
      <c r="E5504">
        <v>371393</v>
      </c>
      <c r="F5504">
        <v>317</v>
      </c>
      <c r="G5504" t="s">
        <v>44</v>
      </c>
      <c r="H5504" t="s">
        <v>35</v>
      </c>
      <c r="I5504">
        <f>tbl_Fact[[#This Row],[Duration]] / 60</f>
        <v>3.9750834306081166E-2</v>
      </c>
      <c r="J5504">
        <f>IF(OR(G5504="Run Time", G5504="CC (Changeover Cleaning)"), I5504, 0)</f>
        <v>0</v>
      </c>
      <c r="K5504">
        <f>IF(G5504&lt;&gt;"PM (Maintenance)", I5504, 0)</f>
        <v>3.9750834306081166E-2</v>
      </c>
      <c r="L5504" s="5">
        <f>MAX(tbl_Fact[[#This Row],[TotalBiscuitsMade]],tbl_Fact[[#This Row],[GoodMadeBiscuits]])</f>
        <v>371393</v>
      </c>
      <c r="M5504" s="5">
        <f>IF(tbl_Fact[[#This Row],[Operating_Hours]]&gt;0,tbl_Fact[[#This Row],[Operating_Hours]]*51840,0)</f>
        <v>0</v>
      </c>
    </row>
    <row r="5505" spans="1:13" hidden="1" x14ac:dyDescent="0.2">
      <c r="A5505" t="s">
        <v>12</v>
      </c>
      <c r="B5505" s="1">
        <v>44406.019849537035</v>
      </c>
      <c r="C5505" s="1">
        <v>44406.021180555559</v>
      </c>
      <c r="D5505">
        <v>1.91488325595856</v>
      </c>
      <c r="E5505">
        <v>371460</v>
      </c>
      <c r="F5505">
        <v>105</v>
      </c>
      <c r="G5505" t="s">
        <v>43</v>
      </c>
      <c r="H5505" t="s">
        <v>35</v>
      </c>
      <c r="I5505">
        <f>tbl_Fact[[#This Row],[Duration]] / 60</f>
        <v>3.1914720932642665E-2</v>
      </c>
      <c r="J5505">
        <f>IF(OR(G5505="Run Time", G5505="CC (Changeover Cleaning)"), I5505, 0)</f>
        <v>3.1914720932642665E-2</v>
      </c>
      <c r="K5505">
        <f>IF(G5505&lt;&gt;"PM (Maintenance)", I5505, 0)</f>
        <v>3.1914720932642665E-2</v>
      </c>
      <c r="L5505" s="5">
        <f>MAX(tbl_Fact[[#This Row],[TotalBiscuitsMade]],tbl_Fact[[#This Row],[GoodMadeBiscuits]])</f>
        <v>371460</v>
      </c>
      <c r="M5505" s="5">
        <f>IF(tbl_Fact[[#This Row],[Operating_Hours]]&gt;0,tbl_Fact[[#This Row],[Operating_Hours]]*51840,0)</f>
        <v>1654.4591331481959</v>
      </c>
    </row>
    <row r="5506" spans="1:13" hidden="1" x14ac:dyDescent="0.2">
      <c r="A5506" t="s">
        <v>12</v>
      </c>
      <c r="B5506" s="1">
        <v>44406.021180555559</v>
      </c>
      <c r="C5506" s="1">
        <v>44406.022766203707</v>
      </c>
      <c r="D5506">
        <v>2.2751665115356401</v>
      </c>
      <c r="E5506">
        <v>373628</v>
      </c>
      <c r="F5506">
        <v>493</v>
      </c>
      <c r="G5506" t="s">
        <v>44</v>
      </c>
      <c r="H5506" t="s">
        <v>35</v>
      </c>
      <c r="I5506">
        <f>tbl_Fact[[#This Row],[Duration]] / 60</f>
        <v>3.7919441858927337E-2</v>
      </c>
      <c r="J5506">
        <f>IF(OR(G5506="Run Time", G5506="CC (Changeover Cleaning)"), I5506, 0)</f>
        <v>0</v>
      </c>
      <c r="K5506">
        <f>IF(G5506&lt;&gt;"PM (Maintenance)", I5506, 0)</f>
        <v>3.7919441858927337E-2</v>
      </c>
      <c r="L5506" s="5">
        <f>MAX(tbl_Fact[[#This Row],[TotalBiscuitsMade]],tbl_Fact[[#This Row],[GoodMadeBiscuits]])</f>
        <v>373628</v>
      </c>
      <c r="M5506" s="5">
        <f>IF(tbl_Fact[[#This Row],[Operating_Hours]]&gt;0,tbl_Fact[[#This Row],[Operating_Hours]]*51840,0)</f>
        <v>0</v>
      </c>
    </row>
    <row r="5507" spans="1:13" hidden="1" x14ac:dyDescent="0.2">
      <c r="A5507" t="s">
        <v>12</v>
      </c>
      <c r="B5507" s="1">
        <v>44406.022766203707</v>
      </c>
      <c r="C5507" s="1">
        <v>44406.02380787037</v>
      </c>
      <c r="D5507">
        <v>1.50495004653931</v>
      </c>
      <c r="E5507">
        <v>373576</v>
      </c>
      <c r="F5507">
        <v>4</v>
      </c>
      <c r="G5507" t="s">
        <v>43</v>
      </c>
      <c r="H5507" t="s">
        <v>35</v>
      </c>
      <c r="I5507">
        <f>tbl_Fact[[#This Row],[Duration]] / 60</f>
        <v>2.5082500775655166E-2</v>
      </c>
      <c r="J5507">
        <f>IF(OR(G5507="Run Time", G5507="CC (Changeover Cleaning)"), I5507, 0)</f>
        <v>2.5082500775655166E-2</v>
      </c>
      <c r="K5507">
        <f>IF(G5507&lt;&gt;"PM (Maintenance)", I5507, 0)</f>
        <v>2.5082500775655166E-2</v>
      </c>
      <c r="L5507" s="5">
        <f>MAX(tbl_Fact[[#This Row],[TotalBiscuitsMade]],tbl_Fact[[#This Row],[GoodMadeBiscuits]])</f>
        <v>373576</v>
      </c>
      <c r="M5507" s="5">
        <f>IF(tbl_Fact[[#This Row],[Operating_Hours]]&gt;0,tbl_Fact[[#This Row],[Operating_Hours]]*51840,0)</f>
        <v>1300.2768402099639</v>
      </c>
    </row>
    <row r="5508" spans="1:13" hidden="1" x14ac:dyDescent="0.2">
      <c r="A5508" t="s">
        <v>14</v>
      </c>
      <c r="B5508" s="1">
        <v>44406.022766203707</v>
      </c>
      <c r="C5508" s="1">
        <v>44406.023506944446</v>
      </c>
      <c r="D5508">
        <v>1.0702333450317401</v>
      </c>
      <c r="E5508">
        <v>0</v>
      </c>
      <c r="F5508">
        <v>150</v>
      </c>
      <c r="G5508" t="s">
        <v>43</v>
      </c>
      <c r="H5508" t="s">
        <v>35</v>
      </c>
      <c r="I5508">
        <f>tbl_Fact[[#This Row],[Duration]] / 60</f>
        <v>1.7837222417195667E-2</v>
      </c>
      <c r="J5508">
        <f>IF(OR(G5508="Run Time", G5508="CC (Changeover Cleaning)"), I5508, 0)</f>
        <v>1.7837222417195667E-2</v>
      </c>
      <c r="K5508">
        <f>IF(G5508&lt;&gt;"PM (Maintenance)", I5508, 0)</f>
        <v>1.7837222417195667E-2</v>
      </c>
      <c r="L5508" s="5">
        <f>MAX(tbl_Fact[[#This Row],[TotalBiscuitsMade]],tbl_Fact[[#This Row],[GoodMadeBiscuits]])</f>
        <v>150</v>
      </c>
      <c r="M5508" s="5">
        <f>IF(tbl_Fact[[#This Row],[Operating_Hours]]&gt;0,tbl_Fact[[#This Row],[Operating_Hours]]*51840,0)</f>
        <v>924.68161010742335</v>
      </c>
    </row>
    <row r="5509" spans="1:13" hidden="1" x14ac:dyDescent="0.2">
      <c r="A5509" t="s">
        <v>14</v>
      </c>
      <c r="B5509" s="1">
        <v>44406.023506944446</v>
      </c>
      <c r="C5509" s="1">
        <v>44406.029351851852</v>
      </c>
      <c r="D5509">
        <v>8.4107666015625</v>
      </c>
      <c r="E5509">
        <v>0</v>
      </c>
      <c r="F5509">
        <v>232</v>
      </c>
      <c r="G5509" t="s">
        <v>44</v>
      </c>
      <c r="H5509" t="s">
        <v>35</v>
      </c>
      <c r="I5509">
        <f>tbl_Fact[[#This Row],[Duration]] / 60</f>
        <v>0.14017944335937499</v>
      </c>
      <c r="J5509">
        <f>IF(OR(G5509="Run Time", G5509="CC (Changeover Cleaning)"), I5509, 0)</f>
        <v>0</v>
      </c>
      <c r="K5509">
        <f>IF(G5509&lt;&gt;"PM (Maintenance)", I5509, 0)</f>
        <v>0.14017944335937499</v>
      </c>
      <c r="L5509" s="5">
        <f>MAX(tbl_Fact[[#This Row],[TotalBiscuitsMade]],tbl_Fact[[#This Row],[GoodMadeBiscuits]])</f>
        <v>232</v>
      </c>
      <c r="M5509" s="5">
        <f>IF(tbl_Fact[[#This Row],[Operating_Hours]]&gt;0,tbl_Fact[[#This Row],[Operating_Hours]]*51840,0)</f>
        <v>0</v>
      </c>
    </row>
    <row r="5510" spans="1:13" hidden="1" x14ac:dyDescent="0.2">
      <c r="A5510" t="s">
        <v>12</v>
      </c>
      <c r="B5510" s="1">
        <v>44406.02380787037</v>
      </c>
      <c r="C5510" s="1">
        <v>44406.029351851852</v>
      </c>
      <c r="D5510">
        <v>7.9760499000549299</v>
      </c>
      <c r="E5510">
        <v>380237</v>
      </c>
      <c r="F5510">
        <v>455</v>
      </c>
      <c r="G5510" t="s">
        <v>44</v>
      </c>
      <c r="H5510" t="s">
        <v>35</v>
      </c>
      <c r="I5510">
        <f>tbl_Fact[[#This Row],[Duration]] / 60</f>
        <v>0.13293416500091551</v>
      </c>
      <c r="J5510">
        <f>IF(OR(G5510="Run Time", G5510="CC (Changeover Cleaning)"), I5510, 0)</f>
        <v>0</v>
      </c>
      <c r="K5510">
        <f>IF(G5510&lt;&gt;"PM (Maintenance)", I5510, 0)</f>
        <v>0.13293416500091551</v>
      </c>
      <c r="L5510" s="5">
        <f>MAX(tbl_Fact[[#This Row],[TotalBiscuitsMade]],tbl_Fact[[#This Row],[GoodMadeBiscuits]])</f>
        <v>380237</v>
      </c>
      <c r="M5510" s="5">
        <f>IF(tbl_Fact[[#This Row],[Operating_Hours]]&gt;0,tbl_Fact[[#This Row],[Operating_Hours]]*51840,0)</f>
        <v>0</v>
      </c>
    </row>
    <row r="5511" spans="1:13" hidden="1" x14ac:dyDescent="0.2">
      <c r="A5511" t="s">
        <v>14</v>
      </c>
      <c r="B5511" s="1">
        <v>44406.029351851852</v>
      </c>
      <c r="C5511" s="1">
        <v>44406.029780092591</v>
      </c>
      <c r="D5511">
        <v>0.61940002441406306</v>
      </c>
      <c r="E5511">
        <v>0</v>
      </c>
      <c r="F5511">
        <v>384</v>
      </c>
      <c r="G5511" t="s">
        <v>43</v>
      </c>
      <c r="H5511" t="s">
        <v>35</v>
      </c>
      <c r="I5511">
        <f>tbl_Fact[[#This Row],[Duration]] / 60</f>
        <v>1.0323333740234385E-2</v>
      </c>
      <c r="J5511">
        <f>IF(OR(G5511="Run Time", G5511="CC (Changeover Cleaning)"), I5511, 0)</f>
        <v>1.0323333740234385E-2</v>
      </c>
      <c r="K5511">
        <f>IF(G5511&lt;&gt;"PM (Maintenance)", I5511, 0)</f>
        <v>1.0323333740234385E-2</v>
      </c>
      <c r="L5511" s="5">
        <f>MAX(tbl_Fact[[#This Row],[TotalBiscuitsMade]],tbl_Fact[[#This Row],[GoodMadeBiscuits]])</f>
        <v>384</v>
      </c>
      <c r="M5511" s="5">
        <f>IF(tbl_Fact[[#This Row],[Operating_Hours]]&gt;0,tbl_Fact[[#This Row],[Operating_Hours]]*51840,0)</f>
        <v>535.16162109375045</v>
      </c>
    </row>
    <row r="5512" spans="1:13" hidden="1" x14ac:dyDescent="0.2">
      <c r="A5512" t="s">
        <v>12</v>
      </c>
      <c r="B5512" s="1">
        <v>44406.029351851852</v>
      </c>
      <c r="C5512" s="1">
        <v>44406.029861111114</v>
      </c>
      <c r="D5512">
        <v>0.73500001430511497</v>
      </c>
      <c r="E5512">
        <v>380169</v>
      </c>
      <c r="F5512">
        <v>109</v>
      </c>
      <c r="G5512" t="s">
        <v>43</v>
      </c>
      <c r="H5512" t="s">
        <v>35</v>
      </c>
      <c r="I5512">
        <f>tbl_Fact[[#This Row],[Duration]] / 60</f>
        <v>1.2250000238418582E-2</v>
      </c>
      <c r="J5512">
        <f>IF(OR(G5512="Run Time", G5512="CC (Changeover Cleaning)"), I5512, 0)</f>
        <v>1.2250000238418582E-2</v>
      </c>
      <c r="K5512">
        <f>IF(G5512&lt;&gt;"PM (Maintenance)", I5512, 0)</f>
        <v>1.2250000238418582E-2</v>
      </c>
      <c r="L5512" s="5">
        <f>MAX(tbl_Fact[[#This Row],[TotalBiscuitsMade]],tbl_Fact[[#This Row],[GoodMadeBiscuits]])</f>
        <v>380169</v>
      </c>
      <c r="M5512" s="5">
        <f>IF(tbl_Fact[[#This Row],[Operating_Hours]]&gt;0,tbl_Fact[[#This Row],[Operating_Hours]]*51840,0)</f>
        <v>635.04001235961925</v>
      </c>
    </row>
    <row r="5513" spans="1:13" hidden="1" x14ac:dyDescent="0.2">
      <c r="A5513" t="s">
        <v>14</v>
      </c>
      <c r="B5513" s="1">
        <v>44406.029780092591</v>
      </c>
      <c r="C5513" s="1">
        <v>44406.034641203703</v>
      </c>
      <c r="D5513">
        <v>7.0003833770751998</v>
      </c>
      <c r="E5513">
        <v>0</v>
      </c>
      <c r="F5513">
        <v>97</v>
      </c>
      <c r="G5513" t="s">
        <v>44</v>
      </c>
      <c r="H5513" t="s">
        <v>35</v>
      </c>
      <c r="I5513">
        <f>tbl_Fact[[#This Row],[Duration]] / 60</f>
        <v>0.11667305628458666</v>
      </c>
      <c r="J5513">
        <f>IF(OR(G5513="Run Time", G5513="CC (Changeover Cleaning)"), I5513, 0)</f>
        <v>0</v>
      </c>
      <c r="K5513">
        <f>IF(G5513&lt;&gt;"PM (Maintenance)", I5513, 0)</f>
        <v>0.11667305628458666</v>
      </c>
      <c r="L5513" s="5">
        <f>MAX(tbl_Fact[[#This Row],[TotalBiscuitsMade]],tbl_Fact[[#This Row],[GoodMadeBiscuits]])</f>
        <v>97</v>
      </c>
      <c r="M5513" s="5">
        <f>IF(tbl_Fact[[#This Row],[Operating_Hours]]&gt;0,tbl_Fact[[#This Row],[Operating_Hours]]*51840,0)</f>
        <v>0</v>
      </c>
    </row>
    <row r="5514" spans="1:13" hidden="1" x14ac:dyDescent="0.2">
      <c r="A5514" t="s">
        <v>12</v>
      </c>
      <c r="B5514" s="1">
        <v>44406.029861111114</v>
      </c>
      <c r="C5514" s="1">
        <v>44406.034641203703</v>
      </c>
      <c r="D5514">
        <v>6.88478326797485</v>
      </c>
      <c r="E5514">
        <v>386240</v>
      </c>
      <c r="F5514">
        <v>164</v>
      </c>
      <c r="G5514" t="s">
        <v>44</v>
      </c>
      <c r="H5514" t="s">
        <v>35</v>
      </c>
      <c r="I5514">
        <f>tbl_Fact[[#This Row],[Duration]] / 60</f>
        <v>0.11474638779958084</v>
      </c>
      <c r="J5514">
        <f>IF(OR(G5514="Run Time", G5514="CC (Changeover Cleaning)"), I5514, 0)</f>
        <v>0</v>
      </c>
      <c r="K5514">
        <f>IF(G5514&lt;&gt;"PM (Maintenance)", I5514, 0)</f>
        <v>0.11474638779958084</v>
      </c>
      <c r="L5514" s="5">
        <f>MAX(tbl_Fact[[#This Row],[TotalBiscuitsMade]],tbl_Fact[[#This Row],[GoodMadeBiscuits]])</f>
        <v>386240</v>
      </c>
      <c r="M5514" s="5">
        <f>IF(tbl_Fact[[#This Row],[Operating_Hours]]&gt;0,tbl_Fact[[#This Row],[Operating_Hours]]*51840,0)</f>
        <v>0</v>
      </c>
    </row>
    <row r="5515" spans="1:13" hidden="1" x14ac:dyDescent="0.2">
      <c r="A5515" t="s">
        <v>11</v>
      </c>
      <c r="B5515" s="1">
        <v>44406.033738425926</v>
      </c>
      <c r="C5515" s="1">
        <v>44406.04855324074</v>
      </c>
      <c r="D5515">
        <v>21.3418674468994</v>
      </c>
      <c r="E5515">
        <v>0</v>
      </c>
      <c r="F5515">
        <v>498</v>
      </c>
      <c r="G5515" t="s">
        <v>43</v>
      </c>
      <c r="H5515" t="s">
        <v>24</v>
      </c>
      <c r="I5515">
        <f>tbl_Fact[[#This Row],[Duration]] / 60</f>
        <v>0.35569779078165664</v>
      </c>
      <c r="J5515">
        <f>IF(OR(G5515="Run Time", G5515="CC (Changeover Cleaning)"), I5515, 0)</f>
        <v>0.35569779078165664</v>
      </c>
      <c r="K5515">
        <f>IF(G5515&lt;&gt;"PM (Maintenance)", I5515, 0)</f>
        <v>0.35569779078165664</v>
      </c>
      <c r="L5515" s="5">
        <f>MAX(tbl_Fact[[#This Row],[TotalBiscuitsMade]],tbl_Fact[[#This Row],[GoodMadeBiscuits]])</f>
        <v>498</v>
      </c>
      <c r="M5515" s="5">
        <f>IF(tbl_Fact[[#This Row],[Operating_Hours]]&gt;0,tbl_Fact[[#This Row],[Operating_Hours]]*51840,0)</f>
        <v>18439.373474121079</v>
      </c>
    </row>
    <row r="5516" spans="1:13" hidden="1" x14ac:dyDescent="0.2">
      <c r="A5516" t="s">
        <v>10</v>
      </c>
      <c r="B5516" s="1">
        <v>44406.033807870372</v>
      </c>
      <c r="C5516" s="1">
        <v>44406.052719907406</v>
      </c>
      <c r="D5516">
        <v>27.2173671722412</v>
      </c>
      <c r="E5516">
        <v>0</v>
      </c>
      <c r="F5516">
        <v>279</v>
      </c>
      <c r="G5516" t="s">
        <v>43</v>
      </c>
      <c r="H5516" t="s">
        <v>24</v>
      </c>
      <c r="I5516">
        <f>tbl_Fact[[#This Row],[Duration]] / 60</f>
        <v>0.45362278620402002</v>
      </c>
      <c r="J5516">
        <f>IF(OR(G5516="Run Time", G5516="CC (Changeover Cleaning)"), I5516, 0)</f>
        <v>0.45362278620402002</v>
      </c>
      <c r="K5516">
        <f>IF(G5516&lt;&gt;"PM (Maintenance)", I5516, 0)</f>
        <v>0.45362278620402002</v>
      </c>
      <c r="L5516" s="5">
        <f>MAX(tbl_Fact[[#This Row],[TotalBiscuitsMade]],tbl_Fact[[#This Row],[GoodMadeBiscuits]])</f>
        <v>279</v>
      </c>
      <c r="M5516" s="5">
        <f>IF(tbl_Fact[[#This Row],[Operating_Hours]]&gt;0,tbl_Fact[[#This Row],[Operating_Hours]]*51840,0)</f>
        <v>23515.805236816399</v>
      </c>
    </row>
    <row r="5517" spans="1:13" hidden="1" x14ac:dyDescent="0.2">
      <c r="A5517" t="s">
        <v>5</v>
      </c>
      <c r="B5517" s="1">
        <v>44406.033946759257</v>
      </c>
      <c r="C5517" s="1">
        <v>44406.054328703707</v>
      </c>
      <c r="D5517">
        <v>29.350000381469702</v>
      </c>
      <c r="E5517">
        <v>42108</v>
      </c>
      <c r="F5517">
        <v>42610</v>
      </c>
      <c r="G5517" t="s">
        <v>43</v>
      </c>
      <c r="H5517" t="s">
        <v>24</v>
      </c>
      <c r="I5517">
        <f>tbl_Fact[[#This Row],[Duration]] / 60</f>
        <v>0.48916667302449501</v>
      </c>
      <c r="J5517">
        <f>IF(OR(G5517="Run Time", G5517="CC (Changeover Cleaning)"), I5517, 0)</f>
        <v>0.48916667302449501</v>
      </c>
      <c r="K5517">
        <f>IF(G5517&lt;&gt;"PM (Maintenance)", I5517, 0)</f>
        <v>0.48916667302449501</v>
      </c>
      <c r="L5517" s="5">
        <f>MAX(tbl_Fact[[#This Row],[TotalBiscuitsMade]],tbl_Fact[[#This Row],[GoodMadeBiscuits]])</f>
        <v>42610</v>
      </c>
      <c r="M5517" s="5">
        <f>IF(tbl_Fact[[#This Row],[Operating_Hours]]&gt;0,tbl_Fact[[#This Row],[Operating_Hours]]*51840,0)</f>
        <v>25358.400329589822</v>
      </c>
    </row>
    <row r="5518" spans="1:13" hidden="1" x14ac:dyDescent="0.2">
      <c r="A5518" t="s">
        <v>14</v>
      </c>
      <c r="B5518" s="1">
        <v>44406.034641203703</v>
      </c>
      <c r="C5518" s="1">
        <v>44406.035439814812</v>
      </c>
      <c r="D5518">
        <v>1.1504499912262001</v>
      </c>
      <c r="E5518">
        <v>0</v>
      </c>
      <c r="F5518">
        <v>236</v>
      </c>
      <c r="G5518" t="s">
        <v>43</v>
      </c>
      <c r="H5518" t="s">
        <v>35</v>
      </c>
      <c r="I5518">
        <f>tbl_Fact[[#This Row],[Duration]] / 60</f>
        <v>1.9174166520436669E-2</v>
      </c>
      <c r="J5518">
        <f>IF(OR(G5518="Run Time", G5518="CC (Changeover Cleaning)"), I5518, 0)</f>
        <v>1.9174166520436669E-2</v>
      </c>
      <c r="K5518">
        <f>IF(G5518&lt;&gt;"PM (Maintenance)", I5518, 0)</f>
        <v>1.9174166520436669E-2</v>
      </c>
      <c r="L5518" s="5">
        <f>MAX(tbl_Fact[[#This Row],[TotalBiscuitsMade]],tbl_Fact[[#This Row],[GoodMadeBiscuits]])</f>
        <v>236</v>
      </c>
      <c r="M5518" s="5">
        <f>IF(tbl_Fact[[#This Row],[Operating_Hours]]&gt;0,tbl_Fact[[#This Row],[Operating_Hours]]*51840,0)</f>
        <v>993.98879241943689</v>
      </c>
    </row>
    <row r="5519" spans="1:13" hidden="1" x14ac:dyDescent="0.2">
      <c r="A5519" t="s">
        <v>12</v>
      </c>
      <c r="B5519" s="1">
        <v>44406.034641203703</v>
      </c>
      <c r="C5519" s="1">
        <v>44406.035520833335</v>
      </c>
      <c r="D5519">
        <v>1.2655500173568699</v>
      </c>
      <c r="E5519">
        <v>386088</v>
      </c>
      <c r="F5519">
        <v>270</v>
      </c>
      <c r="G5519" t="s">
        <v>43</v>
      </c>
      <c r="H5519" t="s">
        <v>35</v>
      </c>
      <c r="I5519">
        <f>tbl_Fact[[#This Row],[Duration]] / 60</f>
        <v>2.1092500289281165E-2</v>
      </c>
      <c r="J5519">
        <f>IF(OR(G5519="Run Time", G5519="CC (Changeover Cleaning)"), I5519, 0)</f>
        <v>2.1092500289281165E-2</v>
      </c>
      <c r="K5519">
        <f>IF(G5519&lt;&gt;"PM (Maintenance)", I5519, 0)</f>
        <v>2.1092500289281165E-2</v>
      </c>
      <c r="L5519" s="5">
        <f>MAX(tbl_Fact[[#This Row],[TotalBiscuitsMade]],tbl_Fact[[#This Row],[GoodMadeBiscuits]])</f>
        <v>386088</v>
      </c>
      <c r="M5519" s="5">
        <f>IF(tbl_Fact[[#This Row],[Operating_Hours]]&gt;0,tbl_Fact[[#This Row],[Operating_Hours]]*51840,0)</f>
        <v>1093.4352149963356</v>
      </c>
    </row>
    <row r="5520" spans="1:13" hidden="1" x14ac:dyDescent="0.2">
      <c r="A5520" t="s">
        <v>14</v>
      </c>
      <c r="B5520" s="1">
        <v>44406.035439814812</v>
      </c>
      <c r="C5520" s="1">
        <v>44406.038668981484</v>
      </c>
      <c r="D5520">
        <v>4.6455998420715297</v>
      </c>
      <c r="E5520">
        <v>0</v>
      </c>
      <c r="F5520">
        <v>386</v>
      </c>
      <c r="G5520" t="s">
        <v>44</v>
      </c>
      <c r="H5520" t="s">
        <v>35</v>
      </c>
      <c r="I5520">
        <f>tbl_Fact[[#This Row],[Duration]] / 60</f>
        <v>7.74266640345255E-2</v>
      </c>
      <c r="J5520">
        <f>IF(OR(G5520="Run Time", G5520="CC (Changeover Cleaning)"), I5520, 0)</f>
        <v>0</v>
      </c>
      <c r="K5520">
        <f>IF(G5520&lt;&gt;"PM (Maintenance)", I5520, 0)</f>
        <v>7.74266640345255E-2</v>
      </c>
      <c r="L5520" s="5">
        <f>MAX(tbl_Fact[[#This Row],[TotalBiscuitsMade]],tbl_Fact[[#This Row],[GoodMadeBiscuits]])</f>
        <v>386</v>
      </c>
      <c r="M5520" s="5">
        <f>IF(tbl_Fact[[#This Row],[Operating_Hours]]&gt;0,tbl_Fact[[#This Row],[Operating_Hours]]*51840,0)</f>
        <v>0</v>
      </c>
    </row>
    <row r="5521" spans="1:13" hidden="1" x14ac:dyDescent="0.2">
      <c r="A5521" t="s">
        <v>12</v>
      </c>
      <c r="B5521" s="1">
        <v>44406.035520833335</v>
      </c>
      <c r="C5521" s="1">
        <v>44406.038657407407</v>
      </c>
      <c r="D5521">
        <v>4.5203332901001003</v>
      </c>
      <c r="E5521">
        <v>389947</v>
      </c>
      <c r="F5521">
        <v>310</v>
      </c>
      <c r="G5521" t="s">
        <v>44</v>
      </c>
      <c r="H5521" t="s">
        <v>35</v>
      </c>
      <c r="I5521">
        <f>tbl_Fact[[#This Row],[Duration]] / 60</f>
        <v>7.5338888168335005E-2</v>
      </c>
      <c r="J5521">
        <f>IF(OR(G5521="Run Time", G5521="CC (Changeover Cleaning)"), I5521, 0)</f>
        <v>0</v>
      </c>
      <c r="K5521">
        <f>IF(G5521&lt;&gt;"PM (Maintenance)", I5521, 0)</f>
        <v>7.5338888168335005E-2</v>
      </c>
      <c r="L5521" s="5">
        <f>MAX(tbl_Fact[[#This Row],[TotalBiscuitsMade]],tbl_Fact[[#This Row],[GoodMadeBiscuits]])</f>
        <v>389947</v>
      </c>
      <c r="M5521" s="5">
        <f>IF(tbl_Fact[[#This Row],[Operating_Hours]]&gt;0,tbl_Fact[[#This Row],[Operating_Hours]]*51840,0)</f>
        <v>0</v>
      </c>
    </row>
    <row r="5522" spans="1:13" hidden="1" x14ac:dyDescent="0.2">
      <c r="A5522" t="s">
        <v>12</v>
      </c>
      <c r="B5522" s="1">
        <v>44406.038657407407</v>
      </c>
      <c r="C5522" s="1">
        <v>44406.039571759262</v>
      </c>
      <c r="D5522">
        <v>1.32050001621246</v>
      </c>
      <c r="E5522">
        <v>389791</v>
      </c>
      <c r="F5522">
        <v>385</v>
      </c>
      <c r="G5522" t="s">
        <v>43</v>
      </c>
      <c r="H5522" t="s">
        <v>35</v>
      </c>
      <c r="I5522">
        <f>tbl_Fact[[#This Row],[Duration]] / 60</f>
        <v>2.2008333603541E-2</v>
      </c>
      <c r="J5522">
        <f>IF(OR(G5522="Run Time", G5522="CC (Changeover Cleaning)"), I5522, 0)</f>
        <v>2.2008333603541E-2</v>
      </c>
      <c r="K5522">
        <f>IF(G5522&lt;&gt;"PM (Maintenance)", I5522, 0)</f>
        <v>2.2008333603541E-2</v>
      </c>
      <c r="L5522" s="5">
        <f>MAX(tbl_Fact[[#This Row],[TotalBiscuitsMade]],tbl_Fact[[#This Row],[GoodMadeBiscuits]])</f>
        <v>389791</v>
      </c>
      <c r="M5522" s="5">
        <f>IF(tbl_Fact[[#This Row],[Operating_Hours]]&gt;0,tbl_Fact[[#This Row],[Operating_Hours]]*51840,0)</f>
        <v>1140.9120140075654</v>
      </c>
    </row>
    <row r="5523" spans="1:13" hidden="1" x14ac:dyDescent="0.2">
      <c r="A5523" t="s">
        <v>14</v>
      </c>
      <c r="B5523" s="1">
        <v>44406.038668981484</v>
      </c>
      <c r="C5523" s="1">
        <v>44406.039490740739</v>
      </c>
      <c r="D5523">
        <v>1.1952333450317401</v>
      </c>
      <c r="E5523">
        <v>0</v>
      </c>
      <c r="F5523">
        <v>174</v>
      </c>
      <c r="G5523" t="s">
        <v>43</v>
      </c>
      <c r="H5523" t="s">
        <v>35</v>
      </c>
      <c r="I5523">
        <f>tbl_Fact[[#This Row],[Duration]] / 60</f>
        <v>1.9920555750529E-2</v>
      </c>
      <c r="J5523">
        <f>IF(OR(G5523="Run Time", G5523="CC (Changeover Cleaning)"), I5523, 0)</f>
        <v>1.9920555750529E-2</v>
      </c>
      <c r="K5523">
        <f>IF(G5523&lt;&gt;"PM (Maintenance)", I5523, 0)</f>
        <v>1.9920555750529E-2</v>
      </c>
      <c r="L5523" s="5">
        <f>MAX(tbl_Fact[[#This Row],[TotalBiscuitsMade]],tbl_Fact[[#This Row],[GoodMadeBiscuits]])</f>
        <v>174</v>
      </c>
      <c r="M5523" s="5">
        <f>IF(tbl_Fact[[#This Row],[Operating_Hours]]&gt;0,tbl_Fact[[#This Row],[Operating_Hours]]*51840,0)</f>
        <v>1032.6816101074232</v>
      </c>
    </row>
    <row r="5524" spans="1:13" hidden="1" x14ac:dyDescent="0.2">
      <c r="A5524" t="s">
        <v>14</v>
      </c>
      <c r="B5524" s="1">
        <v>44406.039490740739</v>
      </c>
      <c r="C5524" s="1">
        <v>44406.041990740741</v>
      </c>
      <c r="D5524">
        <v>3.5896666049957302</v>
      </c>
      <c r="E5524">
        <v>0</v>
      </c>
      <c r="F5524">
        <v>3</v>
      </c>
      <c r="G5524" t="s">
        <v>44</v>
      </c>
      <c r="H5524" t="s">
        <v>35</v>
      </c>
      <c r="I5524">
        <f>tbl_Fact[[#This Row],[Duration]] / 60</f>
        <v>5.9827776749928833E-2</v>
      </c>
      <c r="J5524">
        <f>IF(OR(G5524="Run Time", G5524="CC (Changeover Cleaning)"), I5524, 0)</f>
        <v>0</v>
      </c>
      <c r="K5524">
        <f>IF(G5524&lt;&gt;"PM (Maintenance)", I5524, 0)</f>
        <v>5.9827776749928833E-2</v>
      </c>
      <c r="L5524" s="5">
        <f>MAX(tbl_Fact[[#This Row],[TotalBiscuitsMade]],tbl_Fact[[#This Row],[GoodMadeBiscuits]])</f>
        <v>3</v>
      </c>
      <c r="M5524" s="5">
        <f>IF(tbl_Fact[[#This Row],[Operating_Hours]]&gt;0,tbl_Fact[[#This Row],[Operating_Hours]]*51840,0)</f>
        <v>0</v>
      </c>
    </row>
    <row r="5525" spans="1:13" hidden="1" x14ac:dyDescent="0.2">
      <c r="A5525" t="s">
        <v>12</v>
      </c>
      <c r="B5525" s="1">
        <v>44406.039571759262</v>
      </c>
      <c r="C5525" s="1">
        <v>44406.041990740741</v>
      </c>
      <c r="D5525">
        <v>3.4745666980743399</v>
      </c>
      <c r="E5525">
        <v>393161</v>
      </c>
      <c r="F5525">
        <v>311</v>
      </c>
      <c r="G5525" t="s">
        <v>44</v>
      </c>
      <c r="H5525" t="s">
        <v>35</v>
      </c>
      <c r="I5525">
        <f>tbl_Fact[[#This Row],[Duration]] / 60</f>
        <v>5.7909444967905663E-2</v>
      </c>
      <c r="J5525">
        <f>IF(OR(G5525="Run Time", G5525="CC (Changeover Cleaning)"), I5525, 0)</f>
        <v>0</v>
      </c>
      <c r="K5525">
        <f>IF(G5525&lt;&gt;"PM (Maintenance)", I5525, 0)</f>
        <v>5.7909444967905663E-2</v>
      </c>
      <c r="L5525" s="5">
        <f>MAX(tbl_Fact[[#This Row],[TotalBiscuitsMade]],tbl_Fact[[#This Row],[GoodMadeBiscuits]])</f>
        <v>393161</v>
      </c>
      <c r="M5525" s="5">
        <f>IF(tbl_Fact[[#This Row],[Operating_Hours]]&gt;0,tbl_Fact[[#This Row],[Operating_Hours]]*51840,0)</f>
        <v>0</v>
      </c>
    </row>
    <row r="5526" spans="1:13" hidden="1" x14ac:dyDescent="0.2">
      <c r="A5526" t="s">
        <v>14</v>
      </c>
      <c r="B5526" s="1">
        <v>44406.041990740741</v>
      </c>
      <c r="C5526" s="1">
        <v>44406.041990740741</v>
      </c>
      <c r="D5526">
        <v>4.9332999624311898E-3</v>
      </c>
      <c r="E5526">
        <v>0</v>
      </c>
      <c r="F5526">
        <v>491</v>
      </c>
      <c r="G5526" t="s">
        <v>43</v>
      </c>
      <c r="H5526" t="s">
        <v>35</v>
      </c>
      <c r="I5526">
        <f>tbl_Fact[[#This Row],[Duration]] / 60</f>
        <v>8.2221666040519826E-5</v>
      </c>
      <c r="J5526">
        <f>IF(OR(G5526="Run Time", G5526="CC (Changeover Cleaning)"), I5526, 0)</f>
        <v>8.2221666040519826E-5</v>
      </c>
      <c r="K5526">
        <f>IF(G5526&lt;&gt;"PM (Maintenance)", I5526, 0)</f>
        <v>8.2221666040519826E-5</v>
      </c>
      <c r="L5526" s="5">
        <f>MAX(tbl_Fact[[#This Row],[TotalBiscuitsMade]],tbl_Fact[[#This Row],[GoodMadeBiscuits]])</f>
        <v>491</v>
      </c>
      <c r="M5526" s="5">
        <f>IF(tbl_Fact[[#This Row],[Operating_Hours]]&gt;0,tbl_Fact[[#This Row],[Operating_Hours]]*51840,0)</f>
        <v>4.2623711675405476</v>
      </c>
    </row>
    <row r="5527" spans="1:13" hidden="1" x14ac:dyDescent="0.2">
      <c r="A5527" t="s">
        <v>12</v>
      </c>
      <c r="B5527" s="1">
        <v>44406.041990740741</v>
      </c>
      <c r="C5527" s="1">
        <v>44406.042256944442</v>
      </c>
      <c r="D5527">
        <v>0.39043331146240201</v>
      </c>
      <c r="E5527">
        <v>393144</v>
      </c>
      <c r="F5527">
        <v>194</v>
      </c>
      <c r="G5527" t="s">
        <v>43</v>
      </c>
      <c r="H5527" t="s">
        <v>35</v>
      </c>
      <c r="I5527">
        <f>tbl_Fact[[#This Row],[Duration]] / 60</f>
        <v>6.5072218577067005E-3</v>
      </c>
      <c r="J5527">
        <f>IF(OR(G5527="Run Time", G5527="CC (Changeover Cleaning)"), I5527, 0)</f>
        <v>6.5072218577067005E-3</v>
      </c>
      <c r="K5527">
        <f>IF(G5527&lt;&gt;"PM (Maintenance)", I5527, 0)</f>
        <v>6.5072218577067005E-3</v>
      </c>
      <c r="L5527" s="5">
        <f>MAX(tbl_Fact[[#This Row],[TotalBiscuitsMade]],tbl_Fact[[#This Row],[GoodMadeBiscuits]])</f>
        <v>393144</v>
      </c>
      <c r="M5527" s="5">
        <f>IF(tbl_Fact[[#This Row],[Operating_Hours]]&gt;0,tbl_Fact[[#This Row],[Operating_Hours]]*51840,0)</f>
        <v>337.33438110351534</v>
      </c>
    </row>
    <row r="5528" spans="1:13" hidden="1" x14ac:dyDescent="0.2">
      <c r="A5528" t="s">
        <v>14</v>
      </c>
      <c r="B5528" s="1">
        <v>44406.041990740741</v>
      </c>
      <c r="C5528" s="1">
        <v>44406.068067129629</v>
      </c>
      <c r="D5528">
        <v>37.542568206787102</v>
      </c>
      <c r="E5528">
        <v>0</v>
      </c>
      <c r="F5528">
        <v>419</v>
      </c>
      <c r="G5528" t="s">
        <v>44</v>
      </c>
      <c r="H5528" t="s">
        <v>35</v>
      </c>
      <c r="I5528">
        <f>tbl_Fact[[#This Row],[Duration]] / 60</f>
        <v>0.62570947011311839</v>
      </c>
      <c r="J5528">
        <f>IF(OR(G5528="Run Time", G5528="CC (Changeover Cleaning)"), I5528, 0)</f>
        <v>0</v>
      </c>
      <c r="K5528">
        <f>IF(G5528&lt;&gt;"PM (Maintenance)", I5528, 0)</f>
        <v>0.62570947011311839</v>
      </c>
      <c r="L5528" s="5">
        <f>MAX(tbl_Fact[[#This Row],[TotalBiscuitsMade]],tbl_Fact[[#This Row],[GoodMadeBiscuits]])</f>
        <v>419</v>
      </c>
      <c r="M5528" s="5">
        <f>IF(tbl_Fact[[#This Row],[Operating_Hours]]&gt;0,tbl_Fact[[#This Row],[Operating_Hours]]*51840,0)</f>
        <v>0</v>
      </c>
    </row>
    <row r="5529" spans="1:13" hidden="1" x14ac:dyDescent="0.2">
      <c r="A5529" t="s">
        <v>12</v>
      </c>
      <c r="B5529" s="1">
        <v>44406.042256944442</v>
      </c>
      <c r="C5529" s="1">
        <v>44406.043692129628</v>
      </c>
      <c r="D5529">
        <v>2.0649499893188499</v>
      </c>
      <c r="E5529">
        <v>394924</v>
      </c>
      <c r="F5529">
        <v>258</v>
      </c>
      <c r="G5529" t="s">
        <v>44</v>
      </c>
      <c r="H5529" t="s">
        <v>35</v>
      </c>
      <c r="I5529">
        <f>tbl_Fact[[#This Row],[Duration]] / 60</f>
        <v>3.4415833155314164E-2</v>
      </c>
      <c r="J5529">
        <f>IF(OR(G5529="Run Time", G5529="CC (Changeover Cleaning)"), I5529, 0)</f>
        <v>0</v>
      </c>
      <c r="K5529">
        <f>IF(G5529&lt;&gt;"PM (Maintenance)", I5529, 0)</f>
        <v>3.4415833155314164E-2</v>
      </c>
      <c r="L5529" s="5">
        <f>MAX(tbl_Fact[[#This Row],[TotalBiscuitsMade]],tbl_Fact[[#This Row],[GoodMadeBiscuits]])</f>
        <v>394924</v>
      </c>
      <c r="M5529" s="5">
        <f>IF(tbl_Fact[[#This Row],[Operating_Hours]]&gt;0,tbl_Fact[[#This Row],[Operating_Hours]]*51840,0)</f>
        <v>0</v>
      </c>
    </row>
    <row r="5530" spans="1:13" hidden="1" x14ac:dyDescent="0.2">
      <c r="A5530" t="s">
        <v>12</v>
      </c>
      <c r="B5530" s="1">
        <v>44406.043692129628</v>
      </c>
      <c r="C5530" s="1">
        <v>44406.044351851851</v>
      </c>
      <c r="D5530">
        <v>0.94466662406921398</v>
      </c>
      <c r="E5530">
        <v>394490</v>
      </c>
      <c r="F5530">
        <v>113</v>
      </c>
      <c r="G5530" t="s">
        <v>43</v>
      </c>
      <c r="H5530" t="s">
        <v>35</v>
      </c>
      <c r="I5530">
        <f>tbl_Fact[[#This Row],[Duration]] / 60</f>
        <v>1.5744443734486899E-2</v>
      </c>
      <c r="J5530">
        <f>IF(OR(G5530="Run Time", G5530="CC (Changeover Cleaning)"), I5530, 0)</f>
        <v>1.5744443734486899E-2</v>
      </c>
      <c r="K5530">
        <f>IF(G5530&lt;&gt;"PM (Maintenance)", I5530, 0)</f>
        <v>1.5744443734486899E-2</v>
      </c>
      <c r="L5530" s="5">
        <f>MAX(tbl_Fact[[#This Row],[TotalBiscuitsMade]],tbl_Fact[[#This Row],[GoodMadeBiscuits]])</f>
        <v>394490</v>
      </c>
      <c r="M5530" s="5">
        <f>IF(tbl_Fact[[#This Row],[Operating_Hours]]&gt;0,tbl_Fact[[#This Row],[Operating_Hours]]*51840,0)</f>
        <v>816.19196319580078</v>
      </c>
    </row>
    <row r="5531" spans="1:13" hidden="1" x14ac:dyDescent="0.2">
      <c r="A5531" t="s">
        <v>12</v>
      </c>
      <c r="B5531" s="1">
        <v>44406.044351851851</v>
      </c>
      <c r="C5531" s="1">
        <v>44406.044525462959</v>
      </c>
      <c r="D5531">
        <v>0.24978330731391901</v>
      </c>
      <c r="E5531">
        <v>394687</v>
      </c>
      <c r="F5531">
        <v>152</v>
      </c>
      <c r="G5531" t="s">
        <v>44</v>
      </c>
      <c r="H5531" t="s">
        <v>35</v>
      </c>
      <c r="I5531">
        <f>tbl_Fact[[#This Row],[Duration]] / 60</f>
        <v>4.1630551218986506E-3</v>
      </c>
      <c r="J5531">
        <f>IF(OR(G5531="Run Time", G5531="CC (Changeover Cleaning)"), I5531, 0)</f>
        <v>0</v>
      </c>
      <c r="K5531">
        <f>IF(G5531&lt;&gt;"PM (Maintenance)", I5531, 0)</f>
        <v>4.1630551218986506E-3</v>
      </c>
      <c r="L5531" s="5">
        <f>MAX(tbl_Fact[[#This Row],[TotalBiscuitsMade]],tbl_Fact[[#This Row],[GoodMadeBiscuits]])</f>
        <v>394687</v>
      </c>
      <c r="M5531" s="5">
        <f>IF(tbl_Fact[[#This Row],[Operating_Hours]]&gt;0,tbl_Fact[[#This Row],[Operating_Hours]]*51840,0)</f>
        <v>0</v>
      </c>
    </row>
    <row r="5532" spans="1:13" hidden="1" x14ac:dyDescent="0.2">
      <c r="A5532" t="s">
        <v>12</v>
      </c>
      <c r="B5532" s="1">
        <v>44406.044525462959</v>
      </c>
      <c r="C5532" s="1">
        <v>44406.049201388887</v>
      </c>
      <c r="D5532">
        <v>6.7407164573669398</v>
      </c>
      <c r="E5532">
        <v>395121</v>
      </c>
      <c r="F5532">
        <v>356</v>
      </c>
      <c r="G5532" t="s">
        <v>43</v>
      </c>
      <c r="H5532" t="s">
        <v>35</v>
      </c>
      <c r="I5532">
        <f>tbl_Fact[[#This Row],[Duration]] / 60</f>
        <v>0.112345274289449</v>
      </c>
      <c r="J5532">
        <f>IF(OR(G5532="Run Time", G5532="CC (Changeover Cleaning)"), I5532, 0)</f>
        <v>0.112345274289449</v>
      </c>
      <c r="K5532">
        <f>IF(G5532&lt;&gt;"PM (Maintenance)", I5532, 0)</f>
        <v>0.112345274289449</v>
      </c>
      <c r="L5532" s="5">
        <f>MAX(tbl_Fact[[#This Row],[TotalBiscuitsMade]],tbl_Fact[[#This Row],[GoodMadeBiscuits]])</f>
        <v>395121</v>
      </c>
      <c r="M5532" s="5">
        <f>IF(tbl_Fact[[#This Row],[Operating_Hours]]&gt;0,tbl_Fact[[#This Row],[Operating_Hours]]*51840,0)</f>
        <v>5823.9790191650363</v>
      </c>
    </row>
    <row r="5533" spans="1:13" hidden="1" x14ac:dyDescent="0.2">
      <c r="A5533" t="s">
        <v>12</v>
      </c>
      <c r="B5533" s="1">
        <v>44406.049201388887</v>
      </c>
      <c r="C5533" s="1">
        <v>44406.04991898148</v>
      </c>
      <c r="D5533">
        <v>1.03511655330658</v>
      </c>
      <c r="E5533">
        <v>395895</v>
      </c>
      <c r="F5533">
        <v>188</v>
      </c>
      <c r="G5533" t="s">
        <v>44</v>
      </c>
      <c r="H5533" t="s">
        <v>35</v>
      </c>
      <c r="I5533">
        <f>tbl_Fact[[#This Row],[Duration]] / 60</f>
        <v>1.7251942555109666E-2</v>
      </c>
      <c r="J5533">
        <f>IF(OR(G5533="Run Time", G5533="CC (Changeover Cleaning)"), I5533, 0)</f>
        <v>0</v>
      </c>
      <c r="K5533">
        <f>IF(G5533&lt;&gt;"PM (Maintenance)", I5533, 0)</f>
        <v>1.7251942555109666E-2</v>
      </c>
      <c r="L5533" s="5">
        <f>MAX(tbl_Fact[[#This Row],[TotalBiscuitsMade]],tbl_Fact[[#This Row],[GoodMadeBiscuits]])</f>
        <v>395895</v>
      </c>
      <c r="M5533" s="5">
        <f>IF(tbl_Fact[[#This Row],[Operating_Hours]]&gt;0,tbl_Fact[[#This Row],[Operating_Hours]]*51840,0)</f>
        <v>0</v>
      </c>
    </row>
    <row r="5534" spans="1:13" hidden="1" x14ac:dyDescent="0.2">
      <c r="A5534" t="s">
        <v>12</v>
      </c>
      <c r="B5534" s="1">
        <v>44406.04991898148</v>
      </c>
      <c r="C5534" s="1">
        <v>44406.050775462965</v>
      </c>
      <c r="D5534">
        <v>1.2345499992370601</v>
      </c>
      <c r="E5534">
        <v>395817</v>
      </c>
      <c r="F5534">
        <v>232</v>
      </c>
      <c r="G5534" t="s">
        <v>43</v>
      </c>
      <c r="H5534" t="s">
        <v>35</v>
      </c>
      <c r="I5534">
        <f>tbl_Fact[[#This Row],[Duration]] / 60</f>
        <v>2.057583332061767E-2</v>
      </c>
      <c r="J5534">
        <f>IF(OR(G5534="Run Time", G5534="CC (Changeover Cleaning)"), I5534, 0)</f>
        <v>2.057583332061767E-2</v>
      </c>
      <c r="K5534">
        <f>IF(G5534&lt;&gt;"PM (Maintenance)", I5534, 0)</f>
        <v>2.057583332061767E-2</v>
      </c>
      <c r="L5534" s="5">
        <f>MAX(tbl_Fact[[#This Row],[TotalBiscuitsMade]],tbl_Fact[[#This Row],[GoodMadeBiscuits]])</f>
        <v>395817</v>
      </c>
      <c r="M5534" s="5">
        <f>IF(tbl_Fact[[#This Row],[Operating_Hours]]&gt;0,tbl_Fact[[#This Row],[Operating_Hours]]*51840,0)</f>
        <v>1066.6511993408201</v>
      </c>
    </row>
    <row r="5535" spans="1:13" hidden="1" x14ac:dyDescent="0.2">
      <c r="A5535" t="s">
        <v>12</v>
      </c>
      <c r="B5535" s="1">
        <v>44406.050775462965</v>
      </c>
      <c r="C5535" s="1">
        <v>44406.061643518522</v>
      </c>
      <c r="D5535">
        <v>15.6466665267944</v>
      </c>
      <c r="E5535">
        <v>408960</v>
      </c>
      <c r="F5535">
        <v>182</v>
      </c>
      <c r="G5535" t="s">
        <v>44</v>
      </c>
      <c r="H5535" t="s">
        <v>35</v>
      </c>
      <c r="I5535">
        <f>tbl_Fact[[#This Row],[Duration]] / 60</f>
        <v>0.26077777544657332</v>
      </c>
      <c r="J5535">
        <f>IF(OR(G5535="Run Time", G5535="CC (Changeover Cleaning)"), I5535, 0)</f>
        <v>0</v>
      </c>
      <c r="K5535">
        <f>IF(G5535&lt;&gt;"PM (Maintenance)", I5535, 0)</f>
        <v>0.26077777544657332</v>
      </c>
      <c r="L5535" s="5">
        <f>MAX(tbl_Fact[[#This Row],[TotalBiscuitsMade]],tbl_Fact[[#This Row],[GoodMadeBiscuits]])</f>
        <v>408960</v>
      </c>
      <c r="M5535" s="5">
        <f>IF(tbl_Fact[[#This Row],[Operating_Hours]]&gt;0,tbl_Fact[[#This Row],[Operating_Hours]]*51840,0)</f>
        <v>0</v>
      </c>
    </row>
    <row r="5536" spans="1:13" hidden="1" x14ac:dyDescent="0.2">
      <c r="A5536" t="s">
        <v>10</v>
      </c>
      <c r="B5536" s="1">
        <v>44406.052719907406</v>
      </c>
      <c r="C5536" s="1">
        <v>44406.052754629629</v>
      </c>
      <c r="D5536">
        <v>5.0683334469795199E-2</v>
      </c>
      <c r="E5536">
        <v>0</v>
      </c>
      <c r="F5536">
        <v>403</v>
      </c>
      <c r="G5536" t="s">
        <v>44</v>
      </c>
      <c r="H5536" t="s">
        <v>24</v>
      </c>
      <c r="I5536">
        <f>tbl_Fact[[#This Row],[Duration]] / 60</f>
        <v>8.4472224116325333E-4</v>
      </c>
      <c r="J5536">
        <f>IF(OR(G5536="Run Time", G5536="CC (Changeover Cleaning)"), I5536, 0)</f>
        <v>0</v>
      </c>
      <c r="K5536">
        <f>IF(G5536&lt;&gt;"PM (Maintenance)", I5536, 0)</f>
        <v>8.4472224116325333E-4</v>
      </c>
      <c r="L5536" s="5">
        <f>MAX(tbl_Fact[[#This Row],[TotalBiscuitsMade]],tbl_Fact[[#This Row],[GoodMadeBiscuits]])</f>
        <v>403</v>
      </c>
      <c r="M5536" s="5">
        <f>IF(tbl_Fact[[#This Row],[Operating_Hours]]&gt;0,tbl_Fact[[#This Row],[Operating_Hours]]*51840,0)</f>
        <v>0</v>
      </c>
    </row>
    <row r="5537" spans="1:13" hidden="1" x14ac:dyDescent="0.2">
      <c r="A5537" t="s">
        <v>10</v>
      </c>
      <c r="B5537" s="1">
        <v>44406.052754629629</v>
      </c>
      <c r="C5537" s="1">
        <v>44406.05363425926</v>
      </c>
      <c r="D5537">
        <v>1.2659833431243901</v>
      </c>
      <c r="E5537">
        <v>0</v>
      </c>
      <c r="F5537">
        <v>418</v>
      </c>
      <c r="G5537" t="s">
        <v>43</v>
      </c>
      <c r="H5537" t="s">
        <v>24</v>
      </c>
      <c r="I5537">
        <f>tbl_Fact[[#This Row],[Duration]] / 60</f>
        <v>2.1099722385406503E-2</v>
      </c>
      <c r="J5537">
        <f>IF(OR(G5537="Run Time", G5537="CC (Changeover Cleaning)"), I5537, 0)</f>
        <v>2.1099722385406503E-2</v>
      </c>
      <c r="K5537">
        <f>IF(G5537&lt;&gt;"PM (Maintenance)", I5537, 0)</f>
        <v>2.1099722385406503E-2</v>
      </c>
      <c r="L5537" s="5">
        <f>MAX(tbl_Fact[[#This Row],[TotalBiscuitsMade]],tbl_Fact[[#This Row],[GoodMadeBiscuits]])</f>
        <v>418</v>
      </c>
      <c r="M5537" s="5">
        <f>IF(tbl_Fact[[#This Row],[Operating_Hours]]&gt;0,tbl_Fact[[#This Row],[Operating_Hours]]*51840,0)</f>
        <v>1093.8096084594731</v>
      </c>
    </row>
    <row r="5538" spans="1:13" hidden="1" x14ac:dyDescent="0.2">
      <c r="A5538" t="s">
        <v>10</v>
      </c>
      <c r="B5538" s="1">
        <v>44406.05363425926</v>
      </c>
      <c r="C5538" s="1">
        <v>44406.05364583333</v>
      </c>
      <c r="D5538">
        <v>2.5000000372528999E-2</v>
      </c>
      <c r="E5538">
        <v>0</v>
      </c>
      <c r="F5538">
        <v>179</v>
      </c>
      <c r="G5538" t="s">
        <v>44</v>
      </c>
      <c r="H5538" t="s">
        <v>24</v>
      </c>
      <c r="I5538">
        <f>tbl_Fact[[#This Row],[Duration]] / 60</f>
        <v>4.166666728754833E-4</v>
      </c>
      <c r="J5538">
        <f>IF(OR(G5538="Run Time", G5538="CC (Changeover Cleaning)"), I5538, 0)</f>
        <v>0</v>
      </c>
      <c r="K5538">
        <f>IF(G5538&lt;&gt;"PM (Maintenance)", I5538, 0)</f>
        <v>4.166666728754833E-4</v>
      </c>
      <c r="L5538" s="5">
        <f>MAX(tbl_Fact[[#This Row],[TotalBiscuitsMade]],tbl_Fact[[#This Row],[GoodMadeBiscuits]])</f>
        <v>179</v>
      </c>
      <c r="M5538" s="5">
        <f>IF(tbl_Fact[[#This Row],[Operating_Hours]]&gt;0,tbl_Fact[[#This Row],[Operating_Hours]]*51840,0)</f>
        <v>0</v>
      </c>
    </row>
    <row r="5539" spans="1:13" hidden="1" x14ac:dyDescent="0.2">
      <c r="A5539" t="s">
        <v>10</v>
      </c>
      <c r="B5539" s="1">
        <v>44406.05364583333</v>
      </c>
      <c r="C5539" s="1">
        <v>44406.053715277776</v>
      </c>
      <c r="D5539">
        <v>0.10000000149011599</v>
      </c>
      <c r="E5539">
        <v>0</v>
      </c>
      <c r="F5539">
        <v>403</v>
      </c>
      <c r="G5539" t="s">
        <v>43</v>
      </c>
      <c r="H5539" t="s">
        <v>24</v>
      </c>
      <c r="I5539">
        <f>tbl_Fact[[#This Row],[Duration]] / 60</f>
        <v>1.6666666915019332E-3</v>
      </c>
      <c r="J5539">
        <f>IF(OR(G5539="Run Time", G5539="CC (Changeover Cleaning)"), I5539, 0)</f>
        <v>1.6666666915019332E-3</v>
      </c>
      <c r="K5539">
        <f>IF(G5539&lt;&gt;"PM (Maintenance)", I5539, 0)</f>
        <v>1.6666666915019332E-3</v>
      </c>
      <c r="L5539" s="5">
        <f>MAX(tbl_Fact[[#This Row],[TotalBiscuitsMade]],tbl_Fact[[#This Row],[GoodMadeBiscuits]])</f>
        <v>403</v>
      </c>
      <c r="M5539" s="5">
        <f>IF(tbl_Fact[[#This Row],[Operating_Hours]]&gt;0,tbl_Fact[[#This Row],[Operating_Hours]]*51840,0)</f>
        <v>86.400001287460213</v>
      </c>
    </row>
    <row r="5540" spans="1:13" hidden="1" x14ac:dyDescent="0.2">
      <c r="A5540" t="s">
        <v>10</v>
      </c>
      <c r="B5540" s="1">
        <v>44406.053715277776</v>
      </c>
      <c r="C5540" s="1">
        <v>44406.057314814818</v>
      </c>
      <c r="D5540">
        <v>5.1752834320068404</v>
      </c>
      <c r="E5540">
        <v>0</v>
      </c>
      <c r="F5540">
        <v>111</v>
      </c>
      <c r="G5540" t="s">
        <v>44</v>
      </c>
      <c r="H5540" t="s">
        <v>24</v>
      </c>
      <c r="I5540">
        <f>tbl_Fact[[#This Row],[Duration]] / 60</f>
        <v>8.6254723866780666E-2</v>
      </c>
      <c r="J5540">
        <f>IF(OR(G5540="Run Time", G5540="CC (Changeover Cleaning)"), I5540, 0)</f>
        <v>0</v>
      </c>
      <c r="K5540">
        <f>IF(G5540&lt;&gt;"PM (Maintenance)", I5540, 0)</f>
        <v>8.6254723866780666E-2</v>
      </c>
      <c r="L5540" s="5">
        <f>MAX(tbl_Fact[[#This Row],[TotalBiscuitsMade]],tbl_Fact[[#This Row],[GoodMadeBiscuits]])</f>
        <v>111</v>
      </c>
      <c r="M5540" s="5">
        <f>IF(tbl_Fact[[#This Row],[Operating_Hours]]&gt;0,tbl_Fact[[#This Row],[Operating_Hours]]*51840,0)</f>
        <v>0</v>
      </c>
    </row>
    <row r="5541" spans="1:13" hidden="1" x14ac:dyDescent="0.2">
      <c r="A5541" t="s">
        <v>5</v>
      </c>
      <c r="B5541" s="1">
        <v>44406.054328703707</v>
      </c>
      <c r="C5541" s="1">
        <v>44406.058217592596</v>
      </c>
      <c r="D5541">
        <v>5.5999999046325701</v>
      </c>
      <c r="E5541">
        <v>45562</v>
      </c>
      <c r="F5541">
        <v>46099</v>
      </c>
      <c r="G5541" t="s">
        <v>44</v>
      </c>
      <c r="H5541" t="s">
        <v>24</v>
      </c>
      <c r="I5541">
        <f>tbl_Fact[[#This Row],[Duration]] / 60</f>
        <v>9.3333331743876174E-2</v>
      </c>
      <c r="J5541">
        <f>IF(OR(G5541="Run Time", G5541="CC (Changeover Cleaning)"), I5541, 0)</f>
        <v>0</v>
      </c>
      <c r="K5541">
        <f>IF(G5541&lt;&gt;"PM (Maintenance)", I5541, 0)</f>
        <v>9.3333331743876174E-2</v>
      </c>
      <c r="L5541" s="5">
        <f>MAX(tbl_Fact[[#This Row],[TotalBiscuitsMade]],tbl_Fact[[#This Row],[GoodMadeBiscuits]])</f>
        <v>46099</v>
      </c>
      <c r="M5541" s="5">
        <f>IF(tbl_Fact[[#This Row],[Operating_Hours]]&gt;0,tbl_Fact[[#This Row],[Operating_Hours]]*51840,0)</f>
        <v>0</v>
      </c>
    </row>
    <row r="5542" spans="1:13" hidden="1" x14ac:dyDescent="0.2">
      <c r="A5542" t="s">
        <v>10</v>
      </c>
      <c r="B5542" s="1">
        <v>44406.057314814818</v>
      </c>
      <c r="C5542" s="1">
        <v>44406.057662037034</v>
      </c>
      <c r="D5542">
        <v>0.50830000638961803</v>
      </c>
      <c r="E5542">
        <v>0</v>
      </c>
      <c r="F5542">
        <v>195</v>
      </c>
      <c r="G5542" t="s">
        <v>43</v>
      </c>
      <c r="H5542" t="s">
        <v>24</v>
      </c>
      <c r="I5542">
        <f>tbl_Fact[[#This Row],[Duration]] / 60</f>
        <v>8.4716667731603006E-3</v>
      </c>
      <c r="J5542">
        <f>IF(OR(G5542="Run Time", G5542="CC (Changeover Cleaning)"), I5542, 0)</f>
        <v>8.4716667731603006E-3</v>
      </c>
      <c r="K5542">
        <f>IF(G5542&lt;&gt;"PM (Maintenance)", I5542, 0)</f>
        <v>8.4716667731603006E-3</v>
      </c>
      <c r="L5542" s="5">
        <f>MAX(tbl_Fact[[#This Row],[TotalBiscuitsMade]],tbl_Fact[[#This Row],[GoodMadeBiscuits]])</f>
        <v>195</v>
      </c>
      <c r="M5542" s="5">
        <f>IF(tbl_Fact[[#This Row],[Operating_Hours]]&gt;0,tbl_Fact[[#This Row],[Operating_Hours]]*51840,0)</f>
        <v>439.17120552063</v>
      </c>
    </row>
    <row r="5543" spans="1:13" hidden="1" x14ac:dyDescent="0.2">
      <c r="A5543" t="s">
        <v>10</v>
      </c>
      <c r="B5543" s="1">
        <v>44406.057662037034</v>
      </c>
      <c r="C5543" s="1">
        <v>44406.070162037038</v>
      </c>
      <c r="D5543">
        <v>18.0003662109375</v>
      </c>
      <c r="E5543">
        <v>0</v>
      </c>
      <c r="F5543">
        <v>373</v>
      </c>
      <c r="G5543" t="s">
        <v>44</v>
      </c>
      <c r="H5543" t="s">
        <v>24</v>
      </c>
      <c r="I5543">
        <f>tbl_Fact[[#This Row],[Duration]] / 60</f>
        <v>0.30000610351562501</v>
      </c>
      <c r="J5543">
        <f>IF(OR(G5543="Run Time", G5543="CC (Changeover Cleaning)"), I5543, 0)</f>
        <v>0</v>
      </c>
      <c r="K5543">
        <f>IF(G5543&lt;&gt;"PM (Maintenance)", I5543, 0)</f>
        <v>0.30000610351562501</v>
      </c>
      <c r="L5543" s="5">
        <f>MAX(tbl_Fact[[#This Row],[TotalBiscuitsMade]],tbl_Fact[[#This Row],[GoodMadeBiscuits]])</f>
        <v>373</v>
      </c>
      <c r="M5543" s="5">
        <f>IF(tbl_Fact[[#This Row],[Operating_Hours]]&gt;0,tbl_Fact[[#This Row],[Operating_Hours]]*51840,0)</f>
        <v>0</v>
      </c>
    </row>
    <row r="5544" spans="1:13" hidden="1" x14ac:dyDescent="0.2">
      <c r="A5544" t="s">
        <v>5</v>
      </c>
      <c r="B5544" s="1">
        <v>44406.058217592596</v>
      </c>
      <c r="C5544" s="1">
        <v>44406.060115740744</v>
      </c>
      <c r="D5544">
        <v>2.7333333492279102</v>
      </c>
      <c r="E5544">
        <v>45577</v>
      </c>
      <c r="F5544">
        <v>46088</v>
      </c>
      <c r="G5544" t="s">
        <v>43</v>
      </c>
      <c r="H5544" t="s">
        <v>24</v>
      </c>
      <c r="I5544">
        <f>tbl_Fact[[#This Row],[Duration]] / 60</f>
        <v>4.5555555820465173E-2</v>
      </c>
      <c r="J5544">
        <f>IF(OR(G5544="Run Time", G5544="CC (Changeover Cleaning)"), I5544, 0)</f>
        <v>4.5555555820465173E-2</v>
      </c>
      <c r="K5544">
        <f>IF(G5544&lt;&gt;"PM (Maintenance)", I5544, 0)</f>
        <v>4.5555555820465173E-2</v>
      </c>
      <c r="L5544" s="5">
        <f>MAX(tbl_Fact[[#This Row],[TotalBiscuitsMade]],tbl_Fact[[#This Row],[GoodMadeBiscuits]])</f>
        <v>46088</v>
      </c>
      <c r="M5544" s="5">
        <f>IF(tbl_Fact[[#This Row],[Operating_Hours]]&gt;0,tbl_Fact[[#This Row],[Operating_Hours]]*51840,0)</f>
        <v>2361.6000137329147</v>
      </c>
    </row>
    <row r="5545" spans="1:13" hidden="1" x14ac:dyDescent="0.2">
      <c r="A5545" t="s">
        <v>5</v>
      </c>
      <c r="B5545" s="1">
        <v>44406.060115740744</v>
      </c>
      <c r="C5545" s="1">
        <v>44406.06013888889</v>
      </c>
      <c r="D5545">
        <v>3.3333335071802098E-2</v>
      </c>
      <c r="E5545">
        <v>45504</v>
      </c>
      <c r="F5545">
        <v>46285</v>
      </c>
      <c r="G5545" t="s">
        <v>44</v>
      </c>
      <c r="H5545" t="s">
        <v>24</v>
      </c>
      <c r="I5545">
        <f>tbl_Fact[[#This Row],[Duration]] / 60</f>
        <v>5.5555558453003495E-4</v>
      </c>
      <c r="J5545">
        <f>IF(OR(G5545="Run Time", G5545="CC (Changeover Cleaning)"), I5545, 0)</f>
        <v>0</v>
      </c>
      <c r="K5545">
        <f>IF(G5545&lt;&gt;"PM (Maintenance)", I5545, 0)</f>
        <v>5.5555558453003495E-4</v>
      </c>
      <c r="L5545" s="5">
        <f>MAX(tbl_Fact[[#This Row],[TotalBiscuitsMade]],tbl_Fact[[#This Row],[GoodMadeBiscuits]])</f>
        <v>46285</v>
      </c>
      <c r="M5545" s="5">
        <f>IF(tbl_Fact[[#This Row],[Operating_Hours]]&gt;0,tbl_Fact[[#This Row],[Operating_Hours]]*51840,0)</f>
        <v>0</v>
      </c>
    </row>
    <row r="5546" spans="1:13" hidden="1" x14ac:dyDescent="0.2">
      <c r="A5546" t="s">
        <v>5</v>
      </c>
      <c r="B5546" s="1">
        <v>44406.06013888889</v>
      </c>
      <c r="C5546" s="1">
        <v>44406.060277777775</v>
      </c>
      <c r="D5546">
        <v>0.20000000298023199</v>
      </c>
      <c r="E5546">
        <v>45684</v>
      </c>
      <c r="F5546">
        <v>46114</v>
      </c>
      <c r="G5546" t="s">
        <v>43</v>
      </c>
      <c r="H5546" t="s">
        <v>24</v>
      </c>
      <c r="I5546">
        <f>tbl_Fact[[#This Row],[Duration]] / 60</f>
        <v>3.3333333830038664E-3</v>
      </c>
      <c r="J5546">
        <f>IF(OR(G5546="Run Time", G5546="CC (Changeover Cleaning)"), I5546, 0)</f>
        <v>3.3333333830038664E-3</v>
      </c>
      <c r="K5546">
        <f>IF(G5546&lt;&gt;"PM (Maintenance)", I5546, 0)</f>
        <v>3.3333333830038664E-3</v>
      </c>
      <c r="L5546" s="5">
        <f>MAX(tbl_Fact[[#This Row],[TotalBiscuitsMade]],tbl_Fact[[#This Row],[GoodMadeBiscuits]])</f>
        <v>46114</v>
      </c>
      <c r="M5546" s="5">
        <f>IF(tbl_Fact[[#This Row],[Operating_Hours]]&gt;0,tbl_Fact[[#This Row],[Operating_Hours]]*51840,0)</f>
        <v>172.80000257492043</v>
      </c>
    </row>
    <row r="5547" spans="1:13" hidden="1" x14ac:dyDescent="0.2">
      <c r="A5547" t="s">
        <v>5</v>
      </c>
      <c r="B5547" s="1">
        <v>44406.060277777775</v>
      </c>
      <c r="C5547" s="1">
        <v>44406.070428240739</v>
      </c>
      <c r="D5547">
        <v>14.6166667938232</v>
      </c>
      <c r="E5547">
        <v>55313</v>
      </c>
      <c r="F5547">
        <v>55635</v>
      </c>
      <c r="G5547" t="s">
        <v>44</v>
      </c>
      <c r="H5547" t="s">
        <v>24</v>
      </c>
      <c r="I5547">
        <f>tbl_Fact[[#This Row],[Duration]] / 60</f>
        <v>0.24361111323038667</v>
      </c>
      <c r="J5547">
        <f>IF(OR(G5547="Run Time", G5547="CC (Changeover Cleaning)"), I5547, 0)</f>
        <v>0</v>
      </c>
      <c r="K5547">
        <f>IF(G5547&lt;&gt;"PM (Maintenance)", I5547, 0)</f>
        <v>0.24361111323038667</v>
      </c>
      <c r="L5547" s="5">
        <f>MAX(tbl_Fact[[#This Row],[TotalBiscuitsMade]],tbl_Fact[[#This Row],[GoodMadeBiscuits]])</f>
        <v>55635</v>
      </c>
      <c r="M5547" s="5">
        <f>IF(tbl_Fact[[#This Row],[Operating_Hours]]&gt;0,tbl_Fact[[#This Row],[Operating_Hours]]*51840,0)</f>
        <v>0</v>
      </c>
    </row>
    <row r="5548" spans="1:13" hidden="1" x14ac:dyDescent="0.2">
      <c r="A5548" t="s">
        <v>12</v>
      </c>
      <c r="B5548" s="1">
        <v>44406.061643518522</v>
      </c>
      <c r="C5548" s="1">
        <v>44406.062662037039</v>
      </c>
      <c r="D5548">
        <v>1.45494997501373</v>
      </c>
      <c r="E5548">
        <v>408981</v>
      </c>
      <c r="F5548">
        <v>398</v>
      </c>
      <c r="G5548" t="s">
        <v>43</v>
      </c>
      <c r="H5548" t="s">
        <v>35</v>
      </c>
      <c r="I5548">
        <f>tbl_Fact[[#This Row],[Duration]] / 60</f>
        <v>2.4249166250228833E-2</v>
      </c>
      <c r="J5548">
        <f>IF(OR(G5548="Run Time", G5548="CC (Changeover Cleaning)"), I5548, 0)</f>
        <v>2.4249166250228833E-2</v>
      </c>
      <c r="K5548">
        <f>IF(G5548&lt;&gt;"PM (Maintenance)", I5548, 0)</f>
        <v>2.4249166250228833E-2</v>
      </c>
      <c r="L5548" s="5">
        <f>MAX(tbl_Fact[[#This Row],[TotalBiscuitsMade]],tbl_Fact[[#This Row],[GoodMadeBiscuits]])</f>
        <v>408981</v>
      </c>
      <c r="M5548" s="5">
        <f>IF(tbl_Fact[[#This Row],[Operating_Hours]]&gt;0,tbl_Fact[[#This Row],[Operating_Hours]]*51840,0)</f>
        <v>1257.0767784118627</v>
      </c>
    </row>
    <row r="5549" spans="1:13" hidden="1" x14ac:dyDescent="0.2">
      <c r="A5549" t="s">
        <v>12</v>
      </c>
      <c r="B5549" s="1">
        <v>44406.062662037039</v>
      </c>
      <c r="C5549" s="1">
        <v>44406.068067129629</v>
      </c>
      <c r="D5549">
        <v>7.78566646575928</v>
      </c>
      <c r="E5549">
        <v>415899</v>
      </c>
      <c r="F5549">
        <v>225</v>
      </c>
      <c r="G5549" t="s">
        <v>44</v>
      </c>
      <c r="H5549" t="s">
        <v>35</v>
      </c>
      <c r="I5549">
        <f>tbl_Fact[[#This Row],[Duration]] / 60</f>
        <v>0.12976110776265468</v>
      </c>
      <c r="J5549">
        <f>IF(OR(G5549="Run Time", G5549="CC (Changeover Cleaning)"), I5549, 0)</f>
        <v>0</v>
      </c>
      <c r="K5549">
        <f>IF(G5549&lt;&gt;"PM (Maintenance)", I5549, 0)</f>
        <v>0.12976110776265468</v>
      </c>
      <c r="L5549" s="5">
        <f>MAX(tbl_Fact[[#This Row],[TotalBiscuitsMade]],tbl_Fact[[#This Row],[GoodMadeBiscuits]])</f>
        <v>415899</v>
      </c>
      <c r="M5549" s="5">
        <f>IF(tbl_Fact[[#This Row],[Operating_Hours]]&gt;0,tbl_Fact[[#This Row],[Operating_Hours]]*51840,0)</f>
        <v>0</v>
      </c>
    </row>
    <row r="5550" spans="1:13" hidden="1" x14ac:dyDescent="0.2">
      <c r="A5550" t="s">
        <v>14</v>
      </c>
      <c r="B5550" s="1">
        <v>44406.068067129629</v>
      </c>
      <c r="C5550" s="1">
        <v>44406.068194444444</v>
      </c>
      <c r="D5550">
        <v>0.18621659278869601</v>
      </c>
      <c r="E5550">
        <v>0</v>
      </c>
      <c r="F5550">
        <v>133</v>
      </c>
      <c r="G5550" t="s">
        <v>43</v>
      </c>
      <c r="H5550" t="s">
        <v>35</v>
      </c>
      <c r="I5550">
        <f>tbl_Fact[[#This Row],[Duration]] / 60</f>
        <v>3.1036098798116001E-3</v>
      </c>
      <c r="J5550">
        <f>IF(OR(G5550="Run Time", G5550="CC (Changeover Cleaning)"), I5550, 0)</f>
        <v>3.1036098798116001E-3</v>
      </c>
      <c r="K5550">
        <f>IF(G5550&lt;&gt;"PM (Maintenance)", I5550, 0)</f>
        <v>3.1036098798116001E-3</v>
      </c>
      <c r="L5550" s="5">
        <f>MAX(tbl_Fact[[#This Row],[TotalBiscuitsMade]],tbl_Fact[[#This Row],[GoodMadeBiscuits]])</f>
        <v>133</v>
      </c>
      <c r="M5550" s="5">
        <f>IF(tbl_Fact[[#This Row],[Operating_Hours]]&gt;0,tbl_Fact[[#This Row],[Operating_Hours]]*51840,0)</f>
        <v>160.89113616943334</v>
      </c>
    </row>
    <row r="5551" spans="1:13" hidden="1" x14ac:dyDescent="0.2">
      <c r="A5551" t="s">
        <v>12</v>
      </c>
      <c r="B5551" s="1">
        <v>44406.068067129629</v>
      </c>
      <c r="C5551" s="1">
        <v>44406.068298611113</v>
      </c>
      <c r="D5551">
        <v>0.344833314418793</v>
      </c>
      <c r="E5551">
        <v>415951</v>
      </c>
      <c r="F5551">
        <v>280</v>
      </c>
      <c r="G5551" t="s">
        <v>43</v>
      </c>
      <c r="H5551" t="s">
        <v>35</v>
      </c>
      <c r="I5551">
        <f>tbl_Fact[[#This Row],[Duration]] / 60</f>
        <v>5.747221906979883E-3</v>
      </c>
      <c r="J5551">
        <f>IF(OR(G5551="Run Time", G5551="CC (Changeover Cleaning)"), I5551, 0)</f>
        <v>5.747221906979883E-3</v>
      </c>
      <c r="K5551">
        <f>IF(G5551&lt;&gt;"PM (Maintenance)", I5551, 0)</f>
        <v>5.747221906979883E-3</v>
      </c>
      <c r="L5551" s="5">
        <f>MAX(tbl_Fact[[#This Row],[TotalBiscuitsMade]],tbl_Fact[[#This Row],[GoodMadeBiscuits]])</f>
        <v>415951</v>
      </c>
      <c r="M5551" s="5">
        <f>IF(tbl_Fact[[#This Row],[Operating_Hours]]&gt;0,tbl_Fact[[#This Row],[Operating_Hours]]*51840,0)</f>
        <v>297.93598365783714</v>
      </c>
    </row>
    <row r="5552" spans="1:13" hidden="1" x14ac:dyDescent="0.2">
      <c r="A5552" t="s">
        <v>14</v>
      </c>
      <c r="B5552" s="1">
        <v>44406.068194444444</v>
      </c>
      <c r="C5552" s="1">
        <v>44406.071423611109</v>
      </c>
      <c r="D5552">
        <v>4.6450500488281303</v>
      </c>
      <c r="E5552">
        <v>0</v>
      </c>
      <c r="F5552">
        <v>342</v>
      </c>
      <c r="G5552" t="s">
        <v>44</v>
      </c>
      <c r="H5552" t="s">
        <v>35</v>
      </c>
      <c r="I5552">
        <f>tbl_Fact[[#This Row],[Duration]] / 60</f>
        <v>7.7417500813802179E-2</v>
      </c>
      <c r="J5552">
        <f>IF(OR(G5552="Run Time", G5552="CC (Changeover Cleaning)"), I5552, 0)</f>
        <v>0</v>
      </c>
      <c r="K5552">
        <f>IF(G5552&lt;&gt;"PM (Maintenance)", I5552, 0)</f>
        <v>7.7417500813802179E-2</v>
      </c>
      <c r="L5552" s="5">
        <f>MAX(tbl_Fact[[#This Row],[TotalBiscuitsMade]],tbl_Fact[[#This Row],[GoodMadeBiscuits]])</f>
        <v>342</v>
      </c>
      <c r="M5552" s="5">
        <f>IF(tbl_Fact[[#This Row],[Operating_Hours]]&gt;0,tbl_Fact[[#This Row],[Operating_Hours]]*51840,0)</f>
        <v>0</v>
      </c>
    </row>
    <row r="5553" spans="1:13" hidden="1" x14ac:dyDescent="0.2">
      <c r="A5553" t="s">
        <v>12</v>
      </c>
      <c r="B5553" s="1">
        <v>44406.068298611113</v>
      </c>
      <c r="C5553" s="1">
        <v>44406.071423611109</v>
      </c>
      <c r="D5553">
        <v>4.4864335060119602</v>
      </c>
      <c r="E5553">
        <v>419653</v>
      </c>
      <c r="F5553">
        <v>425</v>
      </c>
      <c r="G5553" t="s">
        <v>44</v>
      </c>
      <c r="H5553" t="s">
        <v>35</v>
      </c>
      <c r="I5553">
        <f>tbl_Fact[[#This Row],[Duration]] / 60</f>
        <v>7.477389176686601E-2</v>
      </c>
      <c r="J5553">
        <f>IF(OR(G5553="Run Time", G5553="CC (Changeover Cleaning)"), I5553, 0)</f>
        <v>0</v>
      </c>
      <c r="K5553">
        <f>IF(G5553&lt;&gt;"PM (Maintenance)", I5553, 0)</f>
        <v>7.477389176686601E-2</v>
      </c>
      <c r="L5553" s="5">
        <f>MAX(tbl_Fact[[#This Row],[TotalBiscuitsMade]],tbl_Fact[[#This Row],[GoodMadeBiscuits]])</f>
        <v>419653</v>
      </c>
      <c r="M5553" s="5">
        <f>IF(tbl_Fact[[#This Row],[Operating_Hours]]&gt;0,tbl_Fact[[#This Row],[Operating_Hours]]*51840,0)</f>
        <v>0</v>
      </c>
    </row>
    <row r="5554" spans="1:13" hidden="1" x14ac:dyDescent="0.2">
      <c r="A5554" t="s">
        <v>10</v>
      </c>
      <c r="B5554" s="1">
        <v>44406.070162037038</v>
      </c>
      <c r="C5554" s="1">
        <v>44406.072638888887</v>
      </c>
      <c r="D5554">
        <v>3.5584332942962602</v>
      </c>
      <c r="E5554">
        <v>0</v>
      </c>
      <c r="F5554">
        <v>132</v>
      </c>
      <c r="G5554" t="s">
        <v>43</v>
      </c>
      <c r="H5554" t="s">
        <v>24</v>
      </c>
      <c r="I5554">
        <f>tbl_Fact[[#This Row],[Duration]] / 60</f>
        <v>5.9307221571604334E-2</v>
      </c>
      <c r="J5554">
        <f>IF(OR(G5554="Run Time", G5554="CC (Changeover Cleaning)"), I5554, 0)</f>
        <v>5.9307221571604334E-2</v>
      </c>
      <c r="K5554">
        <f>IF(G5554&lt;&gt;"PM (Maintenance)", I5554, 0)</f>
        <v>5.9307221571604334E-2</v>
      </c>
      <c r="L5554" s="5">
        <f>MAX(tbl_Fact[[#This Row],[TotalBiscuitsMade]],tbl_Fact[[#This Row],[GoodMadeBiscuits]])</f>
        <v>132</v>
      </c>
      <c r="M5554" s="5">
        <f>IF(tbl_Fact[[#This Row],[Operating_Hours]]&gt;0,tbl_Fact[[#This Row],[Operating_Hours]]*51840,0)</f>
        <v>3074.4863662719686</v>
      </c>
    </row>
    <row r="5555" spans="1:13" hidden="1" x14ac:dyDescent="0.2">
      <c r="A5555" t="s">
        <v>5</v>
      </c>
      <c r="B5555" s="1">
        <v>44406.070428240739</v>
      </c>
      <c r="C5555" s="1">
        <v>44406.077673611115</v>
      </c>
      <c r="D5555">
        <v>10.4333333969116</v>
      </c>
      <c r="E5555">
        <v>55536</v>
      </c>
      <c r="F5555">
        <v>56076</v>
      </c>
      <c r="G5555" t="s">
        <v>43</v>
      </c>
      <c r="H5555" t="s">
        <v>24</v>
      </c>
      <c r="I5555">
        <f>tbl_Fact[[#This Row],[Duration]] / 60</f>
        <v>0.17388888994852666</v>
      </c>
      <c r="J5555">
        <f>IF(OR(G5555="Run Time", G5555="CC (Changeover Cleaning)"), I5555, 0)</f>
        <v>0.17388888994852666</v>
      </c>
      <c r="K5555">
        <f>IF(G5555&lt;&gt;"PM (Maintenance)", I5555, 0)</f>
        <v>0.17388888994852666</v>
      </c>
      <c r="L5555" s="5">
        <f>MAX(tbl_Fact[[#This Row],[TotalBiscuitsMade]],tbl_Fact[[#This Row],[GoodMadeBiscuits]])</f>
        <v>56076</v>
      </c>
      <c r="M5555" s="5">
        <f>IF(tbl_Fact[[#This Row],[Operating_Hours]]&gt;0,tbl_Fact[[#This Row],[Operating_Hours]]*51840,0)</f>
        <v>9014.4000549316224</v>
      </c>
    </row>
    <row r="5556" spans="1:13" hidden="1" x14ac:dyDescent="0.2">
      <c r="A5556" t="s">
        <v>14</v>
      </c>
      <c r="B5556" s="1">
        <v>44406.071423611109</v>
      </c>
      <c r="C5556" s="1">
        <v>44406.071423611109</v>
      </c>
      <c r="D5556">
        <v>1.35666001588106E-2</v>
      </c>
      <c r="E5556">
        <v>0</v>
      </c>
      <c r="F5556">
        <v>488</v>
      </c>
      <c r="G5556" t="s">
        <v>43</v>
      </c>
      <c r="H5556" t="s">
        <v>35</v>
      </c>
      <c r="I5556">
        <f>tbl_Fact[[#This Row],[Duration]] / 60</f>
        <v>2.2611000264684334E-4</v>
      </c>
      <c r="J5556">
        <f>IF(OR(G5556="Run Time", G5556="CC (Changeover Cleaning)"), I5556, 0)</f>
        <v>2.2611000264684334E-4</v>
      </c>
      <c r="K5556">
        <f>IF(G5556&lt;&gt;"PM (Maintenance)", I5556, 0)</f>
        <v>2.2611000264684334E-4</v>
      </c>
      <c r="L5556" s="5">
        <f>MAX(tbl_Fact[[#This Row],[TotalBiscuitsMade]],tbl_Fact[[#This Row],[GoodMadeBiscuits]])</f>
        <v>488</v>
      </c>
      <c r="M5556" s="5">
        <f>IF(tbl_Fact[[#This Row],[Operating_Hours]]&gt;0,tbl_Fact[[#This Row],[Operating_Hours]]*51840,0)</f>
        <v>11.721542537212359</v>
      </c>
    </row>
    <row r="5557" spans="1:13" hidden="1" x14ac:dyDescent="0.2">
      <c r="A5557" t="s">
        <v>12</v>
      </c>
      <c r="B5557" s="1">
        <v>44406.071423611109</v>
      </c>
      <c r="C5557" s="1">
        <v>44406.071701388886</v>
      </c>
      <c r="D5557">
        <v>0.41389998793602001</v>
      </c>
      <c r="E5557">
        <v>419397</v>
      </c>
      <c r="F5557">
        <v>41</v>
      </c>
      <c r="G5557" t="s">
        <v>43</v>
      </c>
      <c r="H5557" t="s">
        <v>35</v>
      </c>
      <c r="I5557">
        <f>tbl_Fact[[#This Row],[Duration]] / 60</f>
        <v>6.8983331322669999E-3</v>
      </c>
      <c r="J5557">
        <f>IF(OR(G5557="Run Time", G5557="CC (Changeover Cleaning)"), I5557, 0)</f>
        <v>6.8983331322669999E-3</v>
      </c>
      <c r="K5557">
        <f>IF(G5557&lt;&gt;"PM (Maintenance)", I5557, 0)</f>
        <v>6.8983331322669999E-3</v>
      </c>
      <c r="L5557" s="5">
        <f>MAX(tbl_Fact[[#This Row],[TotalBiscuitsMade]],tbl_Fact[[#This Row],[GoodMadeBiscuits]])</f>
        <v>419397</v>
      </c>
      <c r="M5557" s="5">
        <f>IF(tbl_Fact[[#This Row],[Operating_Hours]]&gt;0,tbl_Fact[[#This Row],[Operating_Hours]]*51840,0)</f>
        <v>357.60958957672125</v>
      </c>
    </row>
    <row r="5558" spans="1:13" hidden="1" x14ac:dyDescent="0.2">
      <c r="A5558" t="s">
        <v>14</v>
      </c>
      <c r="B5558" s="1">
        <v>44406.071423611109</v>
      </c>
      <c r="C5558" s="1">
        <v>44406.072106481479</v>
      </c>
      <c r="D5558">
        <v>0.98009997606277499</v>
      </c>
      <c r="E5558">
        <v>0</v>
      </c>
      <c r="F5558">
        <v>8</v>
      </c>
      <c r="G5558" t="s">
        <v>44</v>
      </c>
      <c r="H5558" t="s">
        <v>35</v>
      </c>
      <c r="I5558">
        <f>tbl_Fact[[#This Row],[Duration]] / 60</f>
        <v>1.633499960104625E-2</v>
      </c>
      <c r="J5558">
        <f>IF(OR(G5558="Run Time", G5558="CC (Changeover Cleaning)"), I5558, 0)</f>
        <v>0</v>
      </c>
      <c r="K5558">
        <f>IF(G5558&lt;&gt;"PM (Maintenance)", I5558, 0)</f>
        <v>1.633499960104625E-2</v>
      </c>
      <c r="L5558" s="5">
        <f>MAX(tbl_Fact[[#This Row],[TotalBiscuitsMade]],tbl_Fact[[#This Row],[GoodMadeBiscuits]])</f>
        <v>8</v>
      </c>
      <c r="M5558" s="5">
        <f>IF(tbl_Fact[[#This Row],[Operating_Hours]]&gt;0,tbl_Fact[[#This Row],[Operating_Hours]]*51840,0)</f>
        <v>0</v>
      </c>
    </row>
    <row r="5559" spans="1:13" hidden="1" x14ac:dyDescent="0.2">
      <c r="A5559" t="s">
        <v>12</v>
      </c>
      <c r="B5559" s="1">
        <v>44406.071701388886</v>
      </c>
      <c r="C5559" s="1">
        <v>44406.072106481479</v>
      </c>
      <c r="D5559">
        <v>0.57976657152175903</v>
      </c>
      <c r="E5559">
        <v>420209</v>
      </c>
      <c r="F5559">
        <v>333</v>
      </c>
      <c r="G5559" t="s">
        <v>44</v>
      </c>
      <c r="H5559" t="s">
        <v>35</v>
      </c>
      <c r="I5559">
        <f>tbl_Fact[[#This Row],[Duration]] / 60</f>
        <v>9.6627761920293175E-3</v>
      </c>
      <c r="J5559">
        <f>IF(OR(G5559="Run Time", G5559="CC (Changeover Cleaning)"), I5559, 0)</f>
        <v>0</v>
      </c>
      <c r="K5559">
        <f>IF(G5559&lt;&gt;"PM (Maintenance)", I5559, 0)</f>
        <v>9.6627761920293175E-3</v>
      </c>
      <c r="L5559" s="5">
        <f>MAX(tbl_Fact[[#This Row],[TotalBiscuitsMade]],tbl_Fact[[#This Row],[GoodMadeBiscuits]])</f>
        <v>420209</v>
      </c>
      <c r="M5559" s="5">
        <f>IF(tbl_Fact[[#This Row],[Operating_Hours]]&gt;0,tbl_Fact[[#This Row],[Operating_Hours]]*51840,0)</f>
        <v>0</v>
      </c>
    </row>
    <row r="5560" spans="1:13" hidden="1" x14ac:dyDescent="0.2">
      <c r="A5560" t="s">
        <v>14</v>
      </c>
      <c r="B5560" s="1">
        <v>44406.072106481479</v>
      </c>
      <c r="C5560" s="1">
        <v>44406.076805555553</v>
      </c>
      <c r="D5560">
        <v>6.7604999542236301</v>
      </c>
      <c r="E5560">
        <v>0</v>
      </c>
      <c r="F5560">
        <v>456</v>
      </c>
      <c r="G5560" t="s">
        <v>43</v>
      </c>
      <c r="H5560" t="s">
        <v>35</v>
      </c>
      <c r="I5560">
        <f>tbl_Fact[[#This Row],[Duration]] / 60</f>
        <v>0.11267499923706051</v>
      </c>
      <c r="J5560">
        <f>IF(OR(G5560="Run Time", G5560="CC (Changeover Cleaning)"), I5560, 0)</f>
        <v>0.11267499923706051</v>
      </c>
      <c r="K5560">
        <f>IF(G5560&lt;&gt;"PM (Maintenance)", I5560, 0)</f>
        <v>0.11267499923706051</v>
      </c>
      <c r="L5560" s="5">
        <f>MAX(tbl_Fact[[#This Row],[TotalBiscuitsMade]],tbl_Fact[[#This Row],[GoodMadeBiscuits]])</f>
        <v>456</v>
      </c>
      <c r="M5560" s="5">
        <f>IF(tbl_Fact[[#This Row],[Operating_Hours]]&gt;0,tbl_Fact[[#This Row],[Operating_Hours]]*51840,0)</f>
        <v>5841.0719604492169</v>
      </c>
    </row>
    <row r="5561" spans="1:13" hidden="1" x14ac:dyDescent="0.2">
      <c r="A5561" t="s">
        <v>12</v>
      </c>
      <c r="B5561" s="1">
        <v>44406.072106481479</v>
      </c>
      <c r="C5561" s="1">
        <v>44406.081770833334</v>
      </c>
      <c r="D5561">
        <v>13.9064998626709</v>
      </c>
      <c r="E5561">
        <v>419997</v>
      </c>
      <c r="F5561">
        <v>405</v>
      </c>
      <c r="G5561" t="s">
        <v>43</v>
      </c>
      <c r="H5561" t="s">
        <v>35</v>
      </c>
      <c r="I5561">
        <f>tbl_Fact[[#This Row],[Duration]] / 60</f>
        <v>0.23177499771118168</v>
      </c>
      <c r="J5561">
        <f>IF(OR(G5561="Run Time", G5561="CC (Changeover Cleaning)"), I5561, 0)</f>
        <v>0.23177499771118168</v>
      </c>
      <c r="K5561">
        <f>IF(G5561&lt;&gt;"PM (Maintenance)", I5561, 0)</f>
        <v>0.23177499771118168</v>
      </c>
      <c r="L5561" s="5">
        <f>MAX(tbl_Fact[[#This Row],[TotalBiscuitsMade]],tbl_Fact[[#This Row],[GoodMadeBiscuits]])</f>
        <v>419997</v>
      </c>
      <c r="M5561" s="5">
        <f>IF(tbl_Fact[[#This Row],[Operating_Hours]]&gt;0,tbl_Fact[[#This Row],[Operating_Hours]]*51840,0)</f>
        <v>12015.215881347658</v>
      </c>
    </row>
    <row r="5562" spans="1:13" hidden="1" x14ac:dyDescent="0.2">
      <c r="A5562" t="s">
        <v>10</v>
      </c>
      <c r="B5562" s="1">
        <v>44406.072638888887</v>
      </c>
      <c r="C5562" s="1">
        <v>44406.080960648149</v>
      </c>
      <c r="D5562">
        <v>11.9925832748413</v>
      </c>
      <c r="E5562">
        <v>0</v>
      </c>
      <c r="F5562">
        <v>192</v>
      </c>
      <c r="G5562" t="s">
        <v>44</v>
      </c>
      <c r="H5562" t="s">
        <v>24</v>
      </c>
      <c r="I5562">
        <f>tbl_Fact[[#This Row],[Duration]] / 60</f>
        <v>0.19987638791402165</v>
      </c>
      <c r="J5562">
        <f>IF(OR(G5562="Run Time", G5562="CC (Changeover Cleaning)"), I5562, 0)</f>
        <v>0</v>
      </c>
      <c r="K5562">
        <f>IF(G5562&lt;&gt;"PM (Maintenance)", I5562, 0)</f>
        <v>0.19987638791402165</v>
      </c>
      <c r="L5562" s="5">
        <f>MAX(tbl_Fact[[#This Row],[TotalBiscuitsMade]],tbl_Fact[[#This Row],[GoodMadeBiscuits]])</f>
        <v>192</v>
      </c>
      <c r="M5562" s="5">
        <f>IF(tbl_Fact[[#This Row],[Operating_Hours]]&gt;0,tbl_Fact[[#This Row],[Operating_Hours]]*51840,0)</f>
        <v>0</v>
      </c>
    </row>
    <row r="5563" spans="1:13" hidden="1" x14ac:dyDescent="0.2">
      <c r="A5563" t="s">
        <v>14</v>
      </c>
      <c r="B5563" s="1">
        <v>44406.076805555553</v>
      </c>
      <c r="C5563" s="1">
        <v>44406.076851851853</v>
      </c>
      <c r="D5563">
        <v>6.4900003373622894E-2</v>
      </c>
      <c r="E5563">
        <v>0</v>
      </c>
      <c r="F5563">
        <v>247</v>
      </c>
      <c r="G5563" t="s">
        <v>44</v>
      </c>
      <c r="H5563" t="s">
        <v>35</v>
      </c>
      <c r="I5563">
        <f>tbl_Fact[[#This Row],[Duration]] / 60</f>
        <v>1.0816667228937149E-3</v>
      </c>
      <c r="J5563">
        <f>IF(OR(G5563="Run Time", G5563="CC (Changeover Cleaning)"), I5563, 0)</f>
        <v>0</v>
      </c>
      <c r="K5563">
        <f>IF(G5563&lt;&gt;"PM (Maintenance)", I5563, 0)</f>
        <v>1.0816667228937149E-3</v>
      </c>
      <c r="L5563" s="5">
        <f>MAX(tbl_Fact[[#This Row],[TotalBiscuitsMade]],tbl_Fact[[#This Row],[GoodMadeBiscuits]])</f>
        <v>247</v>
      </c>
      <c r="M5563" s="5">
        <f>IF(tbl_Fact[[#This Row],[Operating_Hours]]&gt;0,tbl_Fact[[#This Row],[Operating_Hours]]*51840,0)</f>
        <v>0</v>
      </c>
    </row>
    <row r="5564" spans="1:13" hidden="1" x14ac:dyDescent="0.2">
      <c r="A5564" t="s">
        <v>14</v>
      </c>
      <c r="B5564" s="1">
        <v>44406.076851851853</v>
      </c>
      <c r="C5564" s="1">
        <v>44406.079525462963</v>
      </c>
      <c r="D5564">
        <v>3.8618333339691202</v>
      </c>
      <c r="E5564">
        <v>0</v>
      </c>
      <c r="F5564">
        <v>80</v>
      </c>
      <c r="G5564" t="s">
        <v>43</v>
      </c>
      <c r="H5564" t="s">
        <v>35</v>
      </c>
      <c r="I5564">
        <f>tbl_Fact[[#This Row],[Duration]] / 60</f>
        <v>6.4363888899485341E-2</v>
      </c>
      <c r="J5564">
        <f>IF(OR(G5564="Run Time", G5564="CC (Changeover Cleaning)"), I5564, 0)</f>
        <v>6.4363888899485341E-2</v>
      </c>
      <c r="K5564">
        <f>IF(G5564&lt;&gt;"PM (Maintenance)", I5564, 0)</f>
        <v>6.4363888899485341E-2</v>
      </c>
      <c r="L5564" s="5">
        <f>MAX(tbl_Fact[[#This Row],[TotalBiscuitsMade]],tbl_Fact[[#This Row],[GoodMadeBiscuits]])</f>
        <v>80</v>
      </c>
      <c r="M5564" s="5">
        <f>IF(tbl_Fact[[#This Row],[Operating_Hours]]&gt;0,tbl_Fact[[#This Row],[Operating_Hours]]*51840,0)</f>
        <v>3336.62400054932</v>
      </c>
    </row>
    <row r="5565" spans="1:13" hidden="1" x14ac:dyDescent="0.2">
      <c r="A5565" t="s">
        <v>5</v>
      </c>
      <c r="B5565" s="1">
        <v>44406.077673611115</v>
      </c>
      <c r="C5565" s="1">
        <v>44406.078460648147</v>
      </c>
      <c r="D5565">
        <v>1.13333332538605</v>
      </c>
      <c r="E5565">
        <v>55710</v>
      </c>
      <c r="F5565">
        <v>56096</v>
      </c>
      <c r="G5565" t="s">
        <v>44</v>
      </c>
      <c r="H5565" t="s">
        <v>24</v>
      </c>
      <c r="I5565">
        <f>tbl_Fact[[#This Row],[Duration]] / 60</f>
        <v>1.8888888756434168E-2</v>
      </c>
      <c r="J5565">
        <f>IF(OR(G5565="Run Time", G5565="CC (Changeover Cleaning)"), I5565, 0)</f>
        <v>0</v>
      </c>
      <c r="K5565">
        <f>IF(G5565&lt;&gt;"PM (Maintenance)", I5565, 0)</f>
        <v>1.8888888756434168E-2</v>
      </c>
      <c r="L5565" s="5">
        <f>MAX(tbl_Fact[[#This Row],[TotalBiscuitsMade]],tbl_Fact[[#This Row],[GoodMadeBiscuits]])</f>
        <v>56096</v>
      </c>
      <c r="M5565" s="5">
        <f>IF(tbl_Fact[[#This Row],[Operating_Hours]]&gt;0,tbl_Fact[[#This Row],[Operating_Hours]]*51840,0)</f>
        <v>0</v>
      </c>
    </row>
    <row r="5566" spans="1:13" hidden="1" x14ac:dyDescent="0.2">
      <c r="A5566" t="s">
        <v>5</v>
      </c>
      <c r="B5566" s="1">
        <v>44406.078460648147</v>
      </c>
      <c r="C5566" s="1">
        <v>44406.079421296294</v>
      </c>
      <c r="D5566">
        <v>1.38333332538605</v>
      </c>
      <c r="E5566">
        <v>55743</v>
      </c>
      <c r="F5566">
        <v>56227</v>
      </c>
      <c r="G5566" t="s">
        <v>43</v>
      </c>
      <c r="H5566" t="s">
        <v>24</v>
      </c>
      <c r="I5566">
        <f>tbl_Fact[[#This Row],[Duration]] / 60</f>
        <v>2.3055555423100834E-2</v>
      </c>
      <c r="J5566">
        <f>IF(OR(G5566="Run Time", G5566="CC (Changeover Cleaning)"), I5566, 0)</f>
        <v>2.3055555423100834E-2</v>
      </c>
      <c r="K5566">
        <f>IF(G5566&lt;&gt;"PM (Maintenance)", I5566, 0)</f>
        <v>2.3055555423100834E-2</v>
      </c>
      <c r="L5566" s="5">
        <f>MAX(tbl_Fact[[#This Row],[TotalBiscuitsMade]],tbl_Fact[[#This Row],[GoodMadeBiscuits]])</f>
        <v>56227</v>
      </c>
      <c r="M5566" s="5">
        <f>IF(tbl_Fact[[#This Row],[Operating_Hours]]&gt;0,tbl_Fact[[#This Row],[Operating_Hours]]*51840,0)</f>
        <v>1195.1999931335472</v>
      </c>
    </row>
    <row r="5567" spans="1:13" hidden="1" x14ac:dyDescent="0.2">
      <c r="A5567" t="s">
        <v>5</v>
      </c>
      <c r="B5567" s="1">
        <v>44406.079421296294</v>
      </c>
      <c r="C5567" s="1">
        <v>44406.079664351855</v>
      </c>
      <c r="D5567">
        <v>0.34999999403953602</v>
      </c>
      <c r="E5567">
        <v>55782</v>
      </c>
      <c r="F5567">
        <v>56546</v>
      </c>
      <c r="G5567" t="s">
        <v>44</v>
      </c>
      <c r="H5567" t="s">
        <v>24</v>
      </c>
      <c r="I5567">
        <f>tbl_Fact[[#This Row],[Duration]] / 60</f>
        <v>5.833333233992267E-3</v>
      </c>
      <c r="J5567">
        <f>IF(OR(G5567="Run Time", G5567="CC (Changeover Cleaning)"), I5567, 0)</f>
        <v>0</v>
      </c>
      <c r="K5567">
        <f>IF(G5567&lt;&gt;"PM (Maintenance)", I5567, 0)</f>
        <v>5.833333233992267E-3</v>
      </c>
      <c r="L5567" s="5">
        <f>MAX(tbl_Fact[[#This Row],[TotalBiscuitsMade]],tbl_Fact[[#This Row],[GoodMadeBiscuits]])</f>
        <v>56546</v>
      </c>
      <c r="M5567" s="5">
        <f>IF(tbl_Fact[[#This Row],[Operating_Hours]]&gt;0,tbl_Fact[[#This Row],[Operating_Hours]]*51840,0)</f>
        <v>0</v>
      </c>
    </row>
    <row r="5568" spans="1:13" hidden="1" x14ac:dyDescent="0.2">
      <c r="A5568" t="s">
        <v>14</v>
      </c>
      <c r="B5568" s="1">
        <v>44406.079525462963</v>
      </c>
      <c r="C5568" s="1">
        <v>44406.07953703704</v>
      </c>
      <c r="D5568">
        <v>1.30500001832843E-2</v>
      </c>
      <c r="E5568">
        <v>0</v>
      </c>
      <c r="F5568">
        <v>303</v>
      </c>
      <c r="G5568" t="s">
        <v>44</v>
      </c>
      <c r="H5568" t="s">
        <v>35</v>
      </c>
      <c r="I5568">
        <f>tbl_Fact[[#This Row],[Duration]] / 60</f>
        <v>2.1750000305473832E-4</v>
      </c>
      <c r="J5568">
        <f>IF(OR(G5568="Run Time", G5568="CC (Changeover Cleaning)"), I5568, 0)</f>
        <v>0</v>
      </c>
      <c r="K5568">
        <f>IF(G5568&lt;&gt;"PM (Maintenance)", I5568, 0)</f>
        <v>2.1750000305473832E-4</v>
      </c>
      <c r="L5568" s="5">
        <f>MAX(tbl_Fact[[#This Row],[TotalBiscuitsMade]],tbl_Fact[[#This Row],[GoodMadeBiscuits]])</f>
        <v>303</v>
      </c>
      <c r="M5568" s="5">
        <f>IF(tbl_Fact[[#This Row],[Operating_Hours]]&gt;0,tbl_Fact[[#This Row],[Operating_Hours]]*51840,0)</f>
        <v>0</v>
      </c>
    </row>
    <row r="5569" spans="1:13" hidden="1" x14ac:dyDescent="0.2">
      <c r="A5569" t="s">
        <v>14</v>
      </c>
      <c r="B5569" s="1">
        <v>44406.07953703704</v>
      </c>
      <c r="C5569" s="1">
        <v>44406.079837962963</v>
      </c>
      <c r="D5569">
        <v>0.43105000257492099</v>
      </c>
      <c r="E5569">
        <v>0</v>
      </c>
      <c r="F5569">
        <v>494</v>
      </c>
      <c r="G5569" t="s">
        <v>43</v>
      </c>
      <c r="H5569" t="s">
        <v>35</v>
      </c>
      <c r="I5569">
        <f>tbl_Fact[[#This Row],[Duration]] / 60</f>
        <v>7.1841667095820161E-3</v>
      </c>
      <c r="J5569">
        <f>IF(OR(G5569="Run Time", G5569="CC (Changeover Cleaning)"), I5569, 0)</f>
        <v>7.1841667095820161E-3</v>
      </c>
      <c r="K5569">
        <f>IF(G5569&lt;&gt;"PM (Maintenance)", I5569, 0)</f>
        <v>7.1841667095820161E-3</v>
      </c>
      <c r="L5569" s="5">
        <f>MAX(tbl_Fact[[#This Row],[TotalBiscuitsMade]],tbl_Fact[[#This Row],[GoodMadeBiscuits]])</f>
        <v>494</v>
      </c>
      <c r="M5569" s="5">
        <f>IF(tbl_Fact[[#This Row],[Operating_Hours]]&gt;0,tbl_Fact[[#This Row],[Operating_Hours]]*51840,0)</f>
        <v>372.42720222473173</v>
      </c>
    </row>
    <row r="5570" spans="1:13" hidden="1" x14ac:dyDescent="0.2">
      <c r="A5570" t="s">
        <v>5</v>
      </c>
      <c r="B5570" s="1">
        <v>44406.079664351855</v>
      </c>
      <c r="C5570" s="1">
        <v>44406.081064814818</v>
      </c>
      <c r="D5570">
        <v>2.0166666507720898</v>
      </c>
      <c r="E5570">
        <v>55864</v>
      </c>
      <c r="F5570">
        <v>56531</v>
      </c>
      <c r="G5570" t="s">
        <v>43</v>
      </c>
      <c r="H5570" t="s">
        <v>24</v>
      </c>
      <c r="I5570">
        <f>tbl_Fact[[#This Row],[Duration]] / 60</f>
        <v>3.3611110846201497E-2</v>
      </c>
      <c r="J5570">
        <f>IF(OR(G5570="Run Time", G5570="CC (Changeover Cleaning)"), I5570, 0)</f>
        <v>3.3611110846201497E-2</v>
      </c>
      <c r="K5570">
        <f>IF(G5570&lt;&gt;"PM (Maintenance)", I5570, 0)</f>
        <v>3.3611110846201497E-2</v>
      </c>
      <c r="L5570" s="5">
        <f>MAX(tbl_Fact[[#This Row],[TotalBiscuitsMade]],tbl_Fact[[#This Row],[GoodMadeBiscuits]])</f>
        <v>56531</v>
      </c>
      <c r="M5570" s="5">
        <f>IF(tbl_Fact[[#This Row],[Operating_Hours]]&gt;0,tbl_Fact[[#This Row],[Operating_Hours]]*51840,0)</f>
        <v>1742.3999862670855</v>
      </c>
    </row>
    <row r="5571" spans="1:13" hidden="1" x14ac:dyDescent="0.2">
      <c r="A5571" t="s">
        <v>14</v>
      </c>
      <c r="B5571" s="1">
        <v>44406.079837962963</v>
      </c>
      <c r="C5571" s="1">
        <v>44406.07984953704</v>
      </c>
      <c r="D5571">
        <v>9.3333004042506201E-3</v>
      </c>
      <c r="E5571">
        <v>0</v>
      </c>
      <c r="F5571">
        <v>321</v>
      </c>
      <c r="G5571" t="s">
        <v>44</v>
      </c>
      <c r="H5571" t="s">
        <v>35</v>
      </c>
      <c r="I5571">
        <f>tbl_Fact[[#This Row],[Duration]] / 60</f>
        <v>1.5555500673751033E-4</v>
      </c>
      <c r="J5571">
        <f>IF(OR(G5571="Run Time", G5571="CC (Changeover Cleaning)"), I5571, 0)</f>
        <v>0</v>
      </c>
      <c r="K5571">
        <f>IF(G5571&lt;&gt;"PM (Maintenance)", I5571, 0)</f>
        <v>1.5555500673751033E-4</v>
      </c>
      <c r="L5571" s="5">
        <f>MAX(tbl_Fact[[#This Row],[TotalBiscuitsMade]],tbl_Fact[[#This Row],[GoodMadeBiscuits]])</f>
        <v>321</v>
      </c>
      <c r="M5571" s="5">
        <f>IF(tbl_Fact[[#This Row],[Operating_Hours]]&gt;0,tbl_Fact[[#This Row],[Operating_Hours]]*51840,0)</f>
        <v>0</v>
      </c>
    </row>
    <row r="5572" spans="1:13" hidden="1" x14ac:dyDescent="0.2">
      <c r="A5572" t="s">
        <v>14</v>
      </c>
      <c r="B5572" s="1">
        <v>44406.07984953704</v>
      </c>
      <c r="C5572" s="1">
        <v>44406.08090277778</v>
      </c>
      <c r="D5572">
        <v>1.5302332639694201</v>
      </c>
      <c r="E5572">
        <v>0</v>
      </c>
      <c r="F5572">
        <v>52</v>
      </c>
      <c r="G5572" t="s">
        <v>43</v>
      </c>
      <c r="H5572" t="s">
        <v>35</v>
      </c>
      <c r="I5572">
        <f>tbl_Fact[[#This Row],[Duration]] / 60</f>
        <v>2.5503887732823669E-2</v>
      </c>
      <c r="J5572">
        <f>IF(OR(G5572="Run Time", G5572="CC (Changeover Cleaning)"), I5572, 0)</f>
        <v>2.5503887732823669E-2</v>
      </c>
      <c r="K5572">
        <f>IF(G5572&lt;&gt;"PM (Maintenance)", I5572, 0)</f>
        <v>2.5503887732823669E-2</v>
      </c>
      <c r="L5572" s="5">
        <f>MAX(tbl_Fact[[#This Row],[TotalBiscuitsMade]],tbl_Fact[[#This Row],[GoodMadeBiscuits]])</f>
        <v>52</v>
      </c>
      <c r="M5572" s="5">
        <f>IF(tbl_Fact[[#This Row],[Operating_Hours]]&gt;0,tbl_Fact[[#This Row],[Operating_Hours]]*51840,0)</f>
        <v>1322.1215400695789</v>
      </c>
    </row>
    <row r="5573" spans="1:13" hidden="1" x14ac:dyDescent="0.2">
      <c r="A5573" t="s">
        <v>14</v>
      </c>
      <c r="B5573" s="1">
        <v>44406.08090277778</v>
      </c>
      <c r="C5573" s="1">
        <v>44406.08488425926</v>
      </c>
      <c r="D5573">
        <v>5.7309331893920898</v>
      </c>
      <c r="E5573">
        <v>0</v>
      </c>
      <c r="F5573">
        <v>353</v>
      </c>
      <c r="G5573" t="s">
        <v>44</v>
      </c>
      <c r="H5573" t="s">
        <v>35</v>
      </c>
      <c r="I5573">
        <f>tbl_Fact[[#This Row],[Duration]] / 60</f>
        <v>9.551555315653483E-2</v>
      </c>
      <c r="J5573">
        <f>IF(OR(G5573="Run Time", G5573="CC (Changeover Cleaning)"), I5573, 0)</f>
        <v>0</v>
      </c>
      <c r="K5573">
        <f>IF(G5573&lt;&gt;"PM (Maintenance)", I5573, 0)</f>
        <v>9.551555315653483E-2</v>
      </c>
      <c r="L5573" s="5">
        <f>MAX(tbl_Fact[[#This Row],[TotalBiscuitsMade]],tbl_Fact[[#This Row],[GoodMadeBiscuits]])</f>
        <v>353</v>
      </c>
      <c r="M5573" s="5">
        <f>IF(tbl_Fact[[#This Row],[Operating_Hours]]&gt;0,tbl_Fact[[#This Row],[Operating_Hours]]*51840,0)</f>
        <v>0</v>
      </c>
    </row>
    <row r="5574" spans="1:13" hidden="1" x14ac:dyDescent="0.2">
      <c r="A5574" t="s">
        <v>10</v>
      </c>
      <c r="B5574" s="1">
        <v>44406.080960648149</v>
      </c>
      <c r="C5574" s="1">
        <v>44406.081076388888</v>
      </c>
      <c r="D5574">
        <v>0.15818333625793499</v>
      </c>
      <c r="E5574">
        <v>0</v>
      </c>
      <c r="F5574">
        <v>431</v>
      </c>
      <c r="G5574" t="s">
        <v>43</v>
      </c>
      <c r="H5574" t="s">
        <v>24</v>
      </c>
      <c r="I5574">
        <f>tbl_Fact[[#This Row],[Duration]] / 60</f>
        <v>2.63638893763225E-3</v>
      </c>
      <c r="J5574">
        <f>IF(OR(G5574="Run Time", G5574="CC (Changeover Cleaning)"), I5574, 0)</f>
        <v>2.63638893763225E-3</v>
      </c>
      <c r="K5574">
        <f>IF(G5574&lt;&gt;"PM (Maintenance)", I5574, 0)</f>
        <v>2.63638893763225E-3</v>
      </c>
      <c r="L5574" s="5">
        <f>MAX(tbl_Fact[[#This Row],[TotalBiscuitsMade]],tbl_Fact[[#This Row],[GoodMadeBiscuits]])</f>
        <v>431</v>
      </c>
      <c r="M5574" s="5">
        <f>IF(tbl_Fact[[#This Row],[Operating_Hours]]&gt;0,tbl_Fact[[#This Row],[Operating_Hours]]*51840,0)</f>
        <v>136.67040252685584</v>
      </c>
    </row>
    <row r="5575" spans="1:13" hidden="1" x14ac:dyDescent="0.2">
      <c r="A5575" t="s">
        <v>5</v>
      </c>
      <c r="B5575" s="1">
        <v>44406.081064814818</v>
      </c>
      <c r="C5575" s="1">
        <v>44406.081087962964</v>
      </c>
      <c r="D5575">
        <v>3.3333335071802098E-2</v>
      </c>
      <c r="E5575">
        <v>55640</v>
      </c>
      <c r="F5575">
        <v>56314</v>
      </c>
      <c r="G5575" t="s">
        <v>44</v>
      </c>
      <c r="H5575" t="s">
        <v>24</v>
      </c>
      <c r="I5575">
        <f>tbl_Fact[[#This Row],[Duration]] / 60</f>
        <v>5.5555558453003495E-4</v>
      </c>
      <c r="J5575">
        <f>IF(OR(G5575="Run Time", G5575="CC (Changeover Cleaning)"), I5575, 0)</f>
        <v>0</v>
      </c>
      <c r="K5575">
        <f>IF(G5575&lt;&gt;"PM (Maintenance)", I5575, 0)</f>
        <v>5.5555558453003495E-4</v>
      </c>
      <c r="L5575" s="5">
        <f>MAX(tbl_Fact[[#This Row],[TotalBiscuitsMade]],tbl_Fact[[#This Row],[GoodMadeBiscuits]])</f>
        <v>56314</v>
      </c>
      <c r="M5575" s="5">
        <f>IF(tbl_Fact[[#This Row],[Operating_Hours]]&gt;0,tbl_Fact[[#This Row],[Operating_Hours]]*51840,0)</f>
        <v>0</v>
      </c>
    </row>
    <row r="5576" spans="1:13" hidden="1" x14ac:dyDescent="0.2">
      <c r="A5576" t="s">
        <v>10</v>
      </c>
      <c r="B5576" s="1">
        <v>44406.081076388888</v>
      </c>
      <c r="C5576" s="1">
        <v>44406.303159722222</v>
      </c>
      <c r="D5576">
        <v>319.80825805664102</v>
      </c>
      <c r="E5576">
        <v>0</v>
      </c>
      <c r="F5576">
        <v>404</v>
      </c>
      <c r="G5576" t="s">
        <v>44</v>
      </c>
      <c r="H5576" t="s">
        <v>24</v>
      </c>
      <c r="I5576">
        <f>tbl_Fact[[#This Row],[Duration]] / 60</f>
        <v>5.3301376342773503</v>
      </c>
      <c r="J5576">
        <f>IF(OR(G5576="Run Time", G5576="CC (Changeover Cleaning)"), I5576, 0)</f>
        <v>0</v>
      </c>
      <c r="K5576">
        <f>IF(G5576&lt;&gt;"PM (Maintenance)", I5576, 0)</f>
        <v>5.3301376342773503</v>
      </c>
      <c r="L5576" s="5">
        <f>MAX(tbl_Fact[[#This Row],[TotalBiscuitsMade]],tbl_Fact[[#This Row],[GoodMadeBiscuits]])</f>
        <v>404</v>
      </c>
      <c r="M5576" s="5">
        <f>IF(tbl_Fact[[#This Row],[Operating_Hours]]&gt;0,tbl_Fact[[#This Row],[Operating_Hours]]*51840,0)</f>
        <v>0</v>
      </c>
    </row>
    <row r="5577" spans="1:13" hidden="1" x14ac:dyDescent="0.2">
      <c r="A5577" t="s">
        <v>5</v>
      </c>
      <c r="B5577" s="1">
        <v>44406.081087962964</v>
      </c>
      <c r="C5577" s="1">
        <v>44406.081458333334</v>
      </c>
      <c r="D5577">
        <v>0.53333336114883401</v>
      </c>
      <c r="E5577">
        <v>56005</v>
      </c>
      <c r="F5577">
        <v>56153</v>
      </c>
      <c r="G5577" t="s">
        <v>43</v>
      </c>
      <c r="H5577" t="s">
        <v>24</v>
      </c>
      <c r="I5577">
        <f>tbl_Fact[[#This Row],[Duration]] / 60</f>
        <v>8.8888893524805661E-3</v>
      </c>
      <c r="J5577">
        <f>IF(OR(G5577="Run Time", G5577="CC (Changeover Cleaning)"), I5577, 0)</f>
        <v>8.8888893524805661E-3</v>
      </c>
      <c r="K5577">
        <f>IF(G5577&lt;&gt;"PM (Maintenance)", I5577, 0)</f>
        <v>8.8888893524805661E-3</v>
      </c>
      <c r="L5577" s="5">
        <f>MAX(tbl_Fact[[#This Row],[TotalBiscuitsMade]],tbl_Fact[[#This Row],[GoodMadeBiscuits]])</f>
        <v>56153</v>
      </c>
      <c r="M5577" s="5">
        <f>IF(tbl_Fact[[#This Row],[Operating_Hours]]&gt;0,tbl_Fact[[#This Row],[Operating_Hours]]*51840,0)</f>
        <v>460.80002403259255</v>
      </c>
    </row>
    <row r="5578" spans="1:13" hidden="1" x14ac:dyDescent="0.2">
      <c r="A5578" t="s">
        <v>5</v>
      </c>
      <c r="B5578" s="1">
        <v>44406.081458333334</v>
      </c>
      <c r="C5578" s="1">
        <v>44406.090266203704</v>
      </c>
      <c r="D5578">
        <v>12.6833333969116</v>
      </c>
      <c r="E5578">
        <v>64302</v>
      </c>
      <c r="F5578">
        <v>64772</v>
      </c>
      <c r="G5578" t="s">
        <v>44</v>
      </c>
      <c r="H5578" t="s">
        <v>24</v>
      </c>
      <c r="I5578">
        <f>tbl_Fact[[#This Row],[Duration]] / 60</f>
        <v>0.21138888994852667</v>
      </c>
      <c r="J5578">
        <f>IF(OR(G5578="Run Time", G5578="CC (Changeover Cleaning)"), I5578, 0)</f>
        <v>0</v>
      </c>
      <c r="K5578">
        <f>IF(G5578&lt;&gt;"PM (Maintenance)", I5578, 0)</f>
        <v>0.21138888994852667</v>
      </c>
      <c r="L5578" s="5">
        <f>MAX(tbl_Fact[[#This Row],[TotalBiscuitsMade]],tbl_Fact[[#This Row],[GoodMadeBiscuits]])</f>
        <v>64772</v>
      </c>
      <c r="M5578" s="5">
        <f>IF(tbl_Fact[[#This Row],[Operating_Hours]]&gt;0,tbl_Fact[[#This Row],[Operating_Hours]]*51840,0)</f>
        <v>0</v>
      </c>
    </row>
    <row r="5579" spans="1:13" hidden="1" x14ac:dyDescent="0.2">
      <c r="A5579" t="s">
        <v>12</v>
      </c>
      <c r="B5579" s="1">
        <v>44406.081770833334</v>
      </c>
      <c r="C5579" s="1">
        <v>44406.082187499997</v>
      </c>
      <c r="D5579">
        <v>0.600399971008301</v>
      </c>
      <c r="E5579">
        <v>420512</v>
      </c>
      <c r="F5579">
        <v>309</v>
      </c>
      <c r="G5579" t="s">
        <v>44</v>
      </c>
      <c r="H5579" t="s">
        <v>35</v>
      </c>
      <c r="I5579">
        <f>tbl_Fact[[#This Row],[Duration]] / 60</f>
        <v>1.0006666183471683E-2</v>
      </c>
      <c r="J5579">
        <f>IF(OR(G5579="Run Time", G5579="CC (Changeover Cleaning)"), I5579, 0)</f>
        <v>0</v>
      </c>
      <c r="K5579">
        <f>IF(G5579&lt;&gt;"PM (Maintenance)", I5579, 0)</f>
        <v>1.0006666183471683E-2</v>
      </c>
      <c r="L5579" s="5">
        <f>MAX(tbl_Fact[[#This Row],[TotalBiscuitsMade]],tbl_Fact[[#This Row],[GoodMadeBiscuits]])</f>
        <v>420512</v>
      </c>
      <c r="M5579" s="5">
        <f>IF(tbl_Fact[[#This Row],[Operating_Hours]]&gt;0,tbl_Fact[[#This Row],[Operating_Hours]]*51840,0)</f>
        <v>0</v>
      </c>
    </row>
    <row r="5580" spans="1:13" hidden="1" x14ac:dyDescent="0.2">
      <c r="A5580" t="s">
        <v>12</v>
      </c>
      <c r="B5580" s="1">
        <v>44406.082187499997</v>
      </c>
      <c r="C5580" s="1">
        <v>44406.082754629628</v>
      </c>
      <c r="D5580">
        <v>0.81859999895095803</v>
      </c>
      <c r="E5580">
        <v>420345</v>
      </c>
      <c r="F5580">
        <v>258</v>
      </c>
      <c r="G5580" t="s">
        <v>43</v>
      </c>
      <c r="H5580" t="s">
        <v>35</v>
      </c>
      <c r="I5580">
        <f>tbl_Fact[[#This Row],[Duration]] / 60</f>
        <v>1.36433333158493E-2</v>
      </c>
      <c r="J5580">
        <f>IF(OR(G5580="Run Time", G5580="CC (Changeover Cleaning)"), I5580, 0)</f>
        <v>1.36433333158493E-2</v>
      </c>
      <c r="K5580">
        <f>IF(G5580&lt;&gt;"PM (Maintenance)", I5580, 0)</f>
        <v>1.36433333158493E-2</v>
      </c>
      <c r="L5580" s="5">
        <f>MAX(tbl_Fact[[#This Row],[TotalBiscuitsMade]],tbl_Fact[[#This Row],[GoodMadeBiscuits]])</f>
        <v>420345</v>
      </c>
      <c r="M5580" s="5">
        <f>IF(tbl_Fact[[#This Row],[Operating_Hours]]&gt;0,tbl_Fact[[#This Row],[Operating_Hours]]*51840,0)</f>
        <v>707.2703990936277</v>
      </c>
    </row>
    <row r="5581" spans="1:13" hidden="1" x14ac:dyDescent="0.2">
      <c r="A5581" t="s">
        <v>12</v>
      </c>
      <c r="B5581" s="1">
        <v>44406.082754629628</v>
      </c>
      <c r="C5581" s="1">
        <v>44406.083124999997</v>
      </c>
      <c r="D5581">
        <v>0.531333327293396</v>
      </c>
      <c r="E5581">
        <v>421258</v>
      </c>
      <c r="F5581">
        <v>7</v>
      </c>
      <c r="G5581" t="s">
        <v>44</v>
      </c>
      <c r="H5581" t="s">
        <v>35</v>
      </c>
      <c r="I5581">
        <f>tbl_Fact[[#This Row],[Duration]] / 60</f>
        <v>8.8555554548899341E-3</v>
      </c>
      <c r="J5581">
        <f>IF(OR(G5581="Run Time", G5581="CC (Changeover Cleaning)"), I5581, 0)</f>
        <v>0</v>
      </c>
      <c r="K5581">
        <f>IF(G5581&lt;&gt;"PM (Maintenance)", I5581, 0)</f>
        <v>8.8555554548899341E-3</v>
      </c>
      <c r="L5581" s="5">
        <f>MAX(tbl_Fact[[#This Row],[TotalBiscuitsMade]],tbl_Fact[[#This Row],[GoodMadeBiscuits]])</f>
        <v>421258</v>
      </c>
      <c r="M5581" s="5">
        <f>IF(tbl_Fact[[#This Row],[Operating_Hours]]&gt;0,tbl_Fact[[#This Row],[Operating_Hours]]*51840,0)</f>
        <v>0</v>
      </c>
    </row>
    <row r="5582" spans="1:13" hidden="1" x14ac:dyDescent="0.2">
      <c r="A5582" t="s">
        <v>12</v>
      </c>
      <c r="B5582" s="1">
        <v>44406.083124999997</v>
      </c>
      <c r="C5582" s="1">
        <v>44406.084062499998</v>
      </c>
      <c r="D5582">
        <v>1.3500000238418599</v>
      </c>
      <c r="E5582">
        <v>420853</v>
      </c>
      <c r="F5582">
        <v>400</v>
      </c>
      <c r="G5582" t="s">
        <v>43</v>
      </c>
      <c r="H5582" t="s">
        <v>35</v>
      </c>
      <c r="I5582">
        <f>tbl_Fact[[#This Row],[Duration]] / 60</f>
        <v>2.2500000397364332E-2</v>
      </c>
      <c r="J5582">
        <f>IF(OR(G5582="Run Time", G5582="CC (Changeover Cleaning)"), I5582, 0)</f>
        <v>2.2500000397364332E-2</v>
      </c>
      <c r="K5582">
        <f>IF(G5582&lt;&gt;"PM (Maintenance)", I5582, 0)</f>
        <v>2.2500000397364332E-2</v>
      </c>
      <c r="L5582" s="5">
        <f>MAX(tbl_Fact[[#This Row],[TotalBiscuitsMade]],tbl_Fact[[#This Row],[GoodMadeBiscuits]])</f>
        <v>420853</v>
      </c>
      <c r="M5582" s="5">
        <f>IF(tbl_Fact[[#This Row],[Operating_Hours]]&gt;0,tbl_Fact[[#This Row],[Operating_Hours]]*51840,0)</f>
        <v>1166.4000205993671</v>
      </c>
    </row>
    <row r="5583" spans="1:13" hidden="1" x14ac:dyDescent="0.2">
      <c r="A5583" t="s">
        <v>12</v>
      </c>
      <c r="B5583" s="1">
        <v>44406.084062499998</v>
      </c>
      <c r="C5583" s="1">
        <v>44406.08488425926</v>
      </c>
      <c r="D5583">
        <v>1.1950000524520901</v>
      </c>
      <c r="E5583">
        <v>421868</v>
      </c>
      <c r="F5583">
        <v>89</v>
      </c>
      <c r="G5583" t="s">
        <v>44</v>
      </c>
      <c r="H5583" t="s">
        <v>35</v>
      </c>
      <c r="I5583">
        <f>tbl_Fact[[#This Row],[Duration]] / 60</f>
        <v>1.9916667540868169E-2</v>
      </c>
      <c r="J5583">
        <f>IF(OR(G5583="Run Time", G5583="CC (Changeover Cleaning)"), I5583, 0)</f>
        <v>0</v>
      </c>
      <c r="K5583">
        <f>IF(G5583&lt;&gt;"PM (Maintenance)", I5583, 0)</f>
        <v>1.9916667540868169E-2</v>
      </c>
      <c r="L5583" s="5">
        <f>MAX(tbl_Fact[[#This Row],[TotalBiscuitsMade]],tbl_Fact[[#This Row],[GoodMadeBiscuits]])</f>
        <v>421868</v>
      </c>
      <c r="M5583" s="5">
        <f>IF(tbl_Fact[[#This Row],[Operating_Hours]]&gt;0,tbl_Fact[[#This Row],[Operating_Hours]]*51840,0)</f>
        <v>0</v>
      </c>
    </row>
    <row r="5584" spans="1:13" hidden="1" x14ac:dyDescent="0.2">
      <c r="A5584" t="s">
        <v>14</v>
      </c>
      <c r="B5584" s="1">
        <v>44406.08488425926</v>
      </c>
      <c r="C5584" s="1">
        <v>44406.084907407407</v>
      </c>
      <c r="D5584">
        <v>2.9950000345706902E-2</v>
      </c>
      <c r="E5584">
        <v>0</v>
      </c>
      <c r="F5584">
        <v>254</v>
      </c>
      <c r="G5584" t="s">
        <v>43</v>
      </c>
      <c r="H5584" t="s">
        <v>35</v>
      </c>
      <c r="I5584">
        <f>tbl_Fact[[#This Row],[Duration]] / 60</f>
        <v>4.9916667242844832E-4</v>
      </c>
      <c r="J5584">
        <f>IF(OR(G5584="Run Time", G5584="CC (Changeover Cleaning)"), I5584, 0)</f>
        <v>4.9916667242844832E-4</v>
      </c>
      <c r="K5584">
        <f>IF(G5584&lt;&gt;"PM (Maintenance)", I5584, 0)</f>
        <v>4.9916667242844832E-4</v>
      </c>
      <c r="L5584" s="5">
        <f>MAX(tbl_Fact[[#This Row],[TotalBiscuitsMade]],tbl_Fact[[#This Row],[GoodMadeBiscuits]])</f>
        <v>254</v>
      </c>
      <c r="M5584" s="5">
        <f>IF(tbl_Fact[[#This Row],[Operating_Hours]]&gt;0,tbl_Fact[[#This Row],[Operating_Hours]]*51840,0)</f>
        <v>25.87680029869076</v>
      </c>
    </row>
    <row r="5585" spans="1:13" hidden="1" x14ac:dyDescent="0.2">
      <c r="A5585" t="s">
        <v>12</v>
      </c>
      <c r="B5585" s="1">
        <v>44406.08488425926</v>
      </c>
      <c r="C5585" s="1">
        <v>44406.085509259261</v>
      </c>
      <c r="D5585">
        <v>0.89494997262954701</v>
      </c>
      <c r="E5585">
        <v>421811</v>
      </c>
      <c r="F5585">
        <v>189</v>
      </c>
      <c r="G5585" t="s">
        <v>43</v>
      </c>
      <c r="H5585" t="s">
        <v>35</v>
      </c>
      <c r="I5585">
        <f>tbl_Fact[[#This Row],[Duration]] / 60</f>
        <v>1.4915832877159117E-2</v>
      </c>
      <c r="J5585">
        <f>IF(OR(G5585="Run Time", G5585="CC (Changeover Cleaning)"), I5585, 0)</f>
        <v>1.4915832877159117E-2</v>
      </c>
      <c r="K5585">
        <f>IF(G5585&lt;&gt;"PM (Maintenance)", I5585, 0)</f>
        <v>1.4915832877159117E-2</v>
      </c>
      <c r="L5585" s="5">
        <f>MAX(tbl_Fact[[#This Row],[TotalBiscuitsMade]],tbl_Fact[[#This Row],[GoodMadeBiscuits]])</f>
        <v>421811</v>
      </c>
      <c r="M5585" s="5">
        <f>IF(tbl_Fact[[#This Row],[Operating_Hours]]&gt;0,tbl_Fact[[#This Row],[Operating_Hours]]*51840,0)</f>
        <v>773.2367763519286</v>
      </c>
    </row>
    <row r="5586" spans="1:13" hidden="1" x14ac:dyDescent="0.2">
      <c r="A5586" t="s">
        <v>14</v>
      </c>
      <c r="B5586" s="1">
        <v>44406.084907407407</v>
      </c>
      <c r="C5586" s="1">
        <v>44406.086631944447</v>
      </c>
      <c r="D5586">
        <v>2.4801166057586701</v>
      </c>
      <c r="E5586">
        <v>0</v>
      </c>
      <c r="F5586">
        <v>55</v>
      </c>
      <c r="G5586" t="s">
        <v>44</v>
      </c>
      <c r="H5586" t="s">
        <v>35</v>
      </c>
      <c r="I5586">
        <f>tbl_Fact[[#This Row],[Duration]] / 60</f>
        <v>4.13352767626445E-2</v>
      </c>
      <c r="J5586">
        <f>IF(OR(G5586="Run Time", G5586="CC (Changeover Cleaning)"), I5586, 0)</f>
        <v>0</v>
      </c>
      <c r="K5586">
        <f>IF(G5586&lt;&gt;"PM (Maintenance)", I5586, 0)</f>
        <v>4.13352767626445E-2</v>
      </c>
      <c r="L5586" s="5">
        <f>MAX(tbl_Fact[[#This Row],[TotalBiscuitsMade]],tbl_Fact[[#This Row],[GoodMadeBiscuits]])</f>
        <v>55</v>
      </c>
      <c r="M5586" s="5">
        <f>IF(tbl_Fact[[#This Row],[Operating_Hours]]&gt;0,tbl_Fact[[#This Row],[Operating_Hours]]*51840,0)</f>
        <v>0</v>
      </c>
    </row>
    <row r="5587" spans="1:13" hidden="1" x14ac:dyDescent="0.2">
      <c r="A5587" t="s">
        <v>12</v>
      </c>
      <c r="B5587" s="1">
        <v>44406.085509259261</v>
      </c>
      <c r="C5587" s="1">
        <v>44406.086631944447</v>
      </c>
      <c r="D5587">
        <v>1.6151165962219201</v>
      </c>
      <c r="E5587">
        <v>423199</v>
      </c>
      <c r="F5587">
        <v>330</v>
      </c>
      <c r="G5587" t="s">
        <v>44</v>
      </c>
      <c r="H5587" t="s">
        <v>35</v>
      </c>
      <c r="I5587">
        <f>tbl_Fact[[#This Row],[Duration]] / 60</f>
        <v>2.6918609937032E-2</v>
      </c>
      <c r="J5587">
        <f>IF(OR(G5587="Run Time", G5587="CC (Changeover Cleaning)"), I5587, 0)</f>
        <v>0</v>
      </c>
      <c r="K5587">
        <f>IF(G5587&lt;&gt;"PM (Maintenance)", I5587, 0)</f>
        <v>2.6918609937032E-2</v>
      </c>
      <c r="L5587" s="5">
        <f>MAX(tbl_Fact[[#This Row],[TotalBiscuitsMade]],tbl_Fact[[#This Row],[GoodMadeBiscuits]])</f>
        <v>423199</v>
      </c>
      <c r="M5587" s="5">
        <f>IF(tbl_Fact[[#This Row],[Operating_Hours]]&gt;0,tbl_Fact[[#This Row],[Operating_Hours]]*51840,0)</f>
        <v>0</v>
      </c>
    </row>
    <row r="5588" spans="1:13" hidden="1" x14ac:dyDescent="0.2">
      <c r="A5588" t="s">
        <v>14</v>
      </c>
      <c r="B5588" s="1">
        <v>44406.086631944447</v>
      </c>
      <c r="C5588" s="1">
        <v>44406.087291666663</v>
      </c>
      <c r="D5588">
        <v>0.95483332872390703</v>
      </c>
      <c r="E5588">
        <v>0</v>
      </c>
      <c r="F5588">
        <v>240</v>
      </c>
      <c r="G5588" t="s">
        <v>43</v>
      </c>
      <c r="H5588" t="s">
        <v>35</v>
      </c>
      <c r="I5588">
        <f>tbl_Fact[[#This Row],[Duration]] / 60</f>
        <v>1.5913888812065118E-2</v>
      </c>
      <c r="J5588">
        <f>IF(OR(G5588="Run Time", G5588="CC (Changeover Cleaning)"), I5588, 0)</f>
        <v>1.5913888812065118E-2</v>
      </c>
      <c r="K5588">
        <f>IF(G5588&lt;&gt;"PM (Maintenance)", I5588, 0)</f>
        <v>1.5913888812065118E-2</v>
      </c>
      <c r="L5588" s="5">
        <f>MAX(tbl_Fact[[#This Row],[TotalBiscuitsMade]],tbl_Fact[[#This Row],[GoodMadeBiscuits]])</f>
        <v>240</v>
      </c>
      <c r="M5588" s="5">
        <f>IF(tbl_Fact[[#This Row],[Operating_Hours]]&gt;0,tbl_Fact[[#This Row],[Operating_Hours]]*51840,0)</f>
        <v>824.97599601745571</v>
      </c>
    </row>
    <row r="5589" spans="1:13" hidden="1" x14ac:dyDescent="0.2">
      <c r="A5589" t="s">
        <v>12</v>
      </c>
      <c r="B5589" s="1">
        <v>44406.086631944447</v>
      </c>
      <c r="C5589" s="1">
        <v>44406.087418981479</v>
      </c>
      <c r="D5589">
        <v>1.13483333587646</v>
      </c>
      <c r="E5589">
        <v>423313</v>
      </c>
      <c r="F5589">
        <v>54</v>
      </c>
      <c r="G5589" t="s">
        <v>43</v>
      </c>
      <c r="H5589" t="s">
        <v>35</v>
      </c>
      <c r="I5589">
        <f>tbl_Fact[[#This Row],[Duration]] / 60</f>
        <v>1.8913888931274332E-2</v>
      </c>
      <c r="J5589">
        <f>IF(OR(G5589="Run Time", G5589="CC (Changeover Cleaning)"), I5589, 0)</f>
        <v>1.8913888931274332E-2</v>
      </c>
      <c r="K5589">
        <f>IF(G5589&lt;&gt;"PM (Maintenance)", I5589, 0)</f>
        <v>1.8913888931274332E-2</v>
      </c>
      <c r="L5589" s="5">
        <f>MAX(tbl_Fact[[#This Row],[TotalBiscuitsMade]],tbl_Fact[[#This Row],[GoodMadeBiscuits]])</f>
        <v>423313</v>
      </c>
      <c r="M5589" s="5">
        <f>IF(tbl_Fact[[#This Row],[Operating_Hours]]&gt;0,tbl_Fact[[#This Row],[Operating_Hours]]*51840,0)</f>
        <v>980.49600219726142</v>
      </c>
    </row>
    <row r="5590" spans="1:13" hidden="1" x14ac:dyDescent="0.2">
      <c r="A5590" t="s">
        <v>14</v>
      </c>
      <c r="B5590" s="1">
        <v>44406.087291666663</v>
      </c>
      <c r="C5590" s="1">
        <v>44406.091365740744</v>
      </c>
      <c r="D5590">
        <v>5.8699998855590803</v>
      </c>
      <c r="E5590">
        <v>0</v>
      </c>
      <c r="F5590">
        <v>83</v>
      </c>
      <c r="G5590" t="s">
        <v>44</v>
      </c>
      <c r="H5590" t="s">
        <v>35</v>
      </c>
      <c r="I5590">
        <f>tbl_Fact[[#This Row],[Duration]] / 60</f>
        <v>9.7833331425984674E-2</v>
      </c>
      <c r="J5590">
        <f>IF(OR(G5590="Run Time", G5590="CC (Changeover Cleaning)"), I5590, 0)</f>
        <v>0</v>
      </c>
      <c r="K5590">
        <f>IF(G5590&lt;&gt;"PM (Maintenance)", I5590, 0)</f>
        <v>9.7833331425984674E-2</v>
      </c>
      <c r="L5590" s="5">
        <f>MAX(tbl_Fact[[#This Row],[TotalBiscuitsMade]],tbl_Fact[[#This Row],[GoodMadeBiscuits]])</f>
        <v>83</v>
      </c>
      <c r="M5590" s="5">
        <f>IF(tbl_Fact[[#This Row],[Operating_Hours]]&gt;0,tbl_Fact[[#This Row],[Operating_Hours]]*51840,0)</f>
        <v>0</v>
      </c>
    </row>
    <row r="5591" spans="1:13" hidden="1" x14ac:dyDescent="0.2">
      <c r="A5591" t="s">
        <v>12</v>
      </c>
      <c r="B5591" s="1">
        <v>44406.087418981479</v>
      </c>
      <c r="C5591" s="1">
        <v>44406.088240740741</v>
      </c>
      <c r="D5591">
        <v>1.1800999641418499</v>
      </c>
      <c r="E5591">
        <v>424308</v>
      </c>
      <c r="F5591">
        <v>462</v>
      </c>
      <c r="G5591" t="s">
        <v>44</v>
      </c>
      <c r="H5591" t="s">
        <v>35</v>
      </c>
      <c r="I5591">
        <f>tbl_Fact[[#This Row],[Duration]] / 60</f>
        <v>1.96683327356975E-2</v>
      </c>
      <c r="J5591">
        <f>IF(OR(G5591="Run Time", G5591="CC (Changeover Cleaning)"), I5591, 0)</f>
        <v>0</v>
      </c>
      <c r="K5591">
        <f>IF(G5591&lt;&gt;"PM (Maintenance)", I5591, 0)</f>
        <v>1.96683327356975E-2</v>
      </c>
      <c r="L5591" s="5">
        <f>MAX(tbl_Fact[[#This Row],[TotalBiscuitsMade]],tbl_Fact[[#This Row],[GoodMadeBiscuits]])</f>
        <v>424308</v>
      </c>
      <c r="M5591" s="5">
        <f>IF(tbl_Fact[[#This Row],[Operating_Hours]]&gt;0,tbl_Fact[[#This Row],[Operating_Hours]]*51840,0)</f>
        <v>0</v>
      </c>
    </row>
    <row r="5592" spans="1:13" hidden="1" x14ac:dyDescent="0.2">
      <c r="A5592" t="s">
        <v>12</v>
      </c>
      <c r="B5592" s="1">
        <v>44406.088240740741</v>
      </c>
      <c r="C5592" s="1">
        <v>44406.088946759257</v>
      </c>
      <c r="D5592">
        <v>1.0257333517074601</v>
      </c>
      <c r="E5592">
        <v>424250</v>
      </c>
      <c r="F5592">
        <v>251</v>
      </c>
      <c r="G5592" t="s">
        <v>43</v>
      </c>
      <c r="H5592" t="s">
        <v>35</v>
      </c>
      <c r="I5592">
        <f>tbl_Fact[[#This Row],[Duration]] / 60</f>
        <v>1.7095555861791002E-2</v>
      </c>
      <c r="J5592">
        <f>IF(OR(G5592="Run Time", G5592="CC (Changeover Cleaning)"), I5592, 0)</f>
        <v>1.7095555861791002E-2</v>
      </c>
      <c r="K5592">
        <f>IF(G5592&lt;&gt;"PM (Maintenance)", I5592, 0)</f>
        <v>1.7095555861791002E-2</v>
      </c>
      <c r="L5592" s="5">
        <f>MAX(tbl_Fact[[#This Row],[TotalBiscuitsMade]],tbl_Fact[[#This Row],[GoodMadeBiscuits]])</f>
        <v>424250</v>
      </c>
      <c r="M5592" s="5">
        <f>IF(tbl_Fact[[#This Row],[Operating_Hours]]&gt;0,tbl_Fact[[#This Row],[Operating_Hours]]*51840,0)</f>
        <v>886.2336158752455</v>
      </c>
    </row>
    <row r="5593" spans="1:13" hidden="1" x14ac:dyDescent="0.2">
      <c r="A5593" t="s">
        <v>12</v>
      </c>
      <c r="B5593" s="1">
        <v>44406.088946759257</v>
      </c>
      <c r="C5593" s="1">
        <v>44406.091365740744</v>
      </c>
      <c r="D5593">
        <v>3.4841666221618701</v>
      </c>
      <c r="E5593">
        <v>427520</v>
      </c>
      <c r="F5593">
        <v>118</v>
      </c>
      <c r="G5593" t="s">
        <v>44</v>
      </c>
      <c r="H5593" t="s">
        <v>35</v>
      </c>
      <c r="I5593">
        <f>tbl_Fact[[#This Row],[Duration]] / 60</f>
        <v>5.8069443702697836E-2</v>
      </c>
      <c r="J5593">
        <f>IF(OR(G5593="Run Time", G5593="CC (Changeover Cleaning)"), I5593, 0)</f>
        <v>0</v>
      </c>
      <c r="K5593">
        <f>IF(G5593&lt;&gt;"PM (Maintenance)", I5593, 0)</f>
        <v>5.8069443702697836E-2</v>
      </c>
      <c r="L5593" s="5">
        <f>MAX(tbl_Fact[[#This Row],[TotalBiscuitsMade]],tbl_Fact[[#This Row],[GoodMadeBiscuits]])</f>
        <v>427520</v>
      </c>
      <c r="M5593" s="5">
        <f>IF(tbl_Fact[[#This Row],[Operating_Hours]]&gt;0,tbl_Fact[[#This Row],[Operating_Hours]]*51840,0)</f>
        <v>0</v>
      </c>
    </row>
    <row r="5594" spans="1:13" hidden="1" x14ac:dyDescent="0.2">
      <c r="A5594" t="s">
        <v>5</v>
      </c>
      <c r="B5594" s="1">
        <v>44406.090266203704</v>
      </c>
      <c r="C5594" s="1">
        <v>44406.091550925928</v>
      </c>
      <c r="D5594">
        <v>1.8500000238418599</v>
      </c>
      <c r="E5594">
        <v>64202</v>
      </c>
      <c r="F5594">
        <v>64809</v>
      </c>
      <c r="G5594" t="s">
        <v>43</v>
      </c>
      <c r="H5594" t="s">
        <v>24</v>
      </c>
      <c r="I5594">
        <f>tbl_Fact[[#This Row],[Duration]] / 60</f>
        <v>3.0833333730697667E-2</v>
      </c>
      <c r="J5594">
        <f>IF(OR(G5594="Run Time", G5594="CC (Changeover Cleaning)"), I5594, 0)</f>
        <v>3.0833333730697667E-2</v>
      </c>
      <c r="K5594">
        <f>IF(G5594&lt;&gt;"PM (Maintenance)", I5594, 0)</f>
        <v>3.0833333730697667E-2</v>
      </c>
      <c r="L5594" s="5">
        <f>MAX(tbl_Fact[[#This Row],[TotalBiscuitsMade]],tbl_Fact[[#This Row],[GoodMadeBiscuits]])</f>
        <v>64809</v>
      </c>
      <c r="M5594" s="5">
        <f>IF(tbl_Fact[[#This Row],[Operating_Hours]]&gt;0,tbl_Fact[[#This Row],[Operating_Hours]]*51840,0)</f>
        <v>1598.4000205993671</v>
      </c>
    </row>
    <row r="5595" spans="1:13" hidden="1" x14ac:dyDescent="0.2">
      <c r="A5595" t="s">
        <v>14</v>
      </c>
      <c r="B5595" s="1">
        <v>44406.091365740744</v>
      </c>
      <c r="C5595" s="1">
        <v>44406.092037037037</v>
      </c>
      <c r="D5595">
        <v>0.95538330078125</v>
      </c>
      <c r="E5595">
        <v>0</v>
      </c>
      <c r="F5595">
        <v>471</v>
      </c>
      <c r="G5595" t="s">
        <v>43</v>
      </c>
      <c r="H5595" t="s">
        <v>35</v>
      </c>
      <c r="I5595">
        <f>tbl_Fact[[#This Row],[Duration]] / 60</f>
        <v>1.5923055013020833E-2</v>
      </c>
      <c r="J5595">
        <f>IF(OR(G5595="Run Time", G5595="CC (Changeover Cleaning)"), I5595, 0)</f>
        <v>1.5923055013020833E-2</v>
      </c>
      <c r="K5595">
        <f>IF(G5595&lt;&gt;"PM (Maintenance)", I5595, 0)</f>
        <v>1.5923055013020833E-2</v>
      </c>
      <c r="L5595" s="5">
        <f>MAX(tbl_Fact[[#This Row],[TotalBiscuitsMade]],tbl_Fact[[#This Row],[GoodMadeBiscuits]])</f>
        <v>471</v>
      </c>
      <c r="M5595" s="5">
        <f>IF(tbl_Fact[[#This Row],[Operating_Hours]]&gt;0,tbl_Fact[[#This Row],[Operating_Hours]]*51840,0)</f>
        <v>825.451171875</v>
      </c>
    </row>
    <row r="5596" spans="1:13" hidden="1" x14ac:dyDescent="0.2">
      <c r="A5596" t="s">
        <v>12</v>
      </c>
      <c r="B5596" s="1">
        <v>44406.091365740744</v>
      </c>
      <c r="C5596" s="1">
        <v>44406.092106481483</v>
      </c>
      <c r="D5596">
        <v>1.0561666488647501</v>
      </c>
      <c r="E5596">
        <v>427230</v>
      </c>
      <c r="F5596">
        <v>206</v>
      </c>
      <c r="G5596" t="s">
        <v>43</v>
      </c>
      <c r="H5596" t="s">
        <v>35</v>
      </c>
      <c r="I5596">
        <f>tbl_Fact[[#This Row],[Duration]] / 60</f>
        <v>1.760277748107917E-2</v>
      </c>
      <c r="J5596">
        <f>IF(OR(G5596="Run Time", G5596="CC (Changeover Cleaning)"), I5596, 0)</f>
        <v>1.760277748107917E-2</v>
      </c>
      <c r="K5596">
        <f>IF(G5596&lt;&gt;"PM (Maintenance)", I5596, 0)</f>
        <v>1.760277748107917E-2</v>
      </c>
      <c r="L5596" s="5">
        <f>MAX(tbl_Fact[[#This Row],[TotalBiscuitsMade]],tbl_Fact[[#This Row],[GoodMadeBiscuits]])</f>
        <v>427230</v>
      </c>
      <c r="M5596" s="5">
        <f>IF(tbl_Fact[[#This Row],[Operating_Hours]]&gt;0,tbl_Fact[[#This Row],[Operating_Hours]]*51840,0)</f>
        <v>912.52798461914415</v>
      </c>
    </row>
    <row r="5597" spans="1:13" hidden="1" x14ac:dyDescent="0.2">
      <c r="A5597" t="s">
        <v>5</v>
      </c>
      <c r="B5597" s="1">
        <v>44406.091550925928</v>
      </c>
      <c r="C5597" s="1">
        <v>44406.100243055553</v>
      </c>
      <c r="D5597">
        <v>12.5166664123535</v>
      </c>
      <c r="E5597">
        <v>73237</v>
      </c>
      <c r="F5597">
        <v>73519</v>
      </c>
      <c r="G5597" t="s">
        <v>44</v>
      </c>
      <c r="H5597" t="s">
        <v>24</v>
      </c>
      <c r="I5597">
        <f>tbl_Fact[[#This Row],[Duration]] / 60</f>
        <v>0.20861110687255832</v>
      </c>
      <c r="J5597">
        <f>IF(OR(G5597="Run Time", G5597="CC (Changeover Cleaning)"), I5597, 0)</f>
        <v>0</v>
      </c>
      <c r="K5597">
        <f>IF(G5597&lt;&gt;"PM (Maintenance)", I5597, 0)</f>
        <v>0.20861110687255832</v>
      </c>
      <c r="L5597" s="5">
        <f>MAX(tbl_Fact[[#This Row],[TotalBiscuitsMade]],tbl_Fact[[#This Row],[GoodMadeBiscuits]])</f>
        <v>73519</v>
      </c>
      <c r="M5597" s="5">
        <f>IF(tbl_Fact[[#This Row],[Operating_Hours]]&gt;0,tbl_Fact[[#This Row],[Operating_Hours]]*51840,0)</f>
        <v>0</v>
      </c>
    </row>
    <row r="5598" spans="1:13" hidden="1" x14ac:dyDescent="0.2">
      <c r="A5598" t="s">
        <v>14</v>
      </c>
      <c r="B5598" s="1">
        <v>44406.092037037037</v>
      </c>
      <c r="C5598" s="1">
        <v>44406.097187500003</v>
      </c>
      <c r="D5598">
        <v>7.4301667213439897</v>
      </c>
      <c r="E5598">
        <v>0</v>
      </c>
      <c r="F5598">
        <v>457</v>
      </c>
      <c r="G5598" t="s">
        <v>44</v>
      </c>
      <c r="H5598" t="s">
        <v>35</v>
      </c>
      <c r="I5598">
        <f>tbl_Fact[[#This Row],[Duration]] / 60</f>
        <v>0.12383611202239983</v>
      </c>
      <c r="J5598">
        <f>IF(OR(G5598="Run Time", G5598="CC (Changeover Cleaning)"), I5598, 0)</f>
        <v>0</v>
      </c>
      <c r="K5598">
        <f>IF(G5598&lt;&gt;"PM (Maintenance)", I5598, 0)</f>
        <v>0.12383611202239983</v>
      </c>
      <c r="L5598" s="5">
        <f>MAX(tbl_Fact[[#This Row],[TotalBiscuitsMade]],tbl_Fact[[#This Row],[GoodMadeBiscuits]])</f>
        <v>457</v>
      </c>
      <c r="M5598" s="5">
        <f>IF(tbl_Fact[[#This Row],[Operating_Hours]]&gt;0,tbl_Fact[[#This Row],[Operating_Hours]]*51840,0)</f>
        <v>0</v>
      </c>
    </row>
    <row r="5599" spans="1:13" hidden="1" x14ac:dyDescent="0.2">
      <c r="A5599" t="s">
        <v>12</v>
      </c>
      <c r="B5599" s="1">
        <v>44406.092106481483</v>
      </c>
      <c r="C5599" s="1">
        <v>44406.097187500003</v>
      </c>
      <c r="D5599">
        <v>7.3293833732604998</v>
      </c>
      <c r="E5599">
        <v>433625</v>
      </c>
      <c r="F5599">
        <v>224</v>
      </c>
      <c r="G5599" t="s">
        <v>44</v>
      </c>
      <c r="H5599" t="s">
        <v>35</v>
      </c>
      <c r="I5599">
        <f>tbl_Fact[[#This Row],[Duration]] / 60</f>
        <v>0.12215638955434166</v>
      </c>
      <c r="J5599">
        <f>IF(OR(G5599="Run Time", G5599="CC (Changeover Cleaning)"), I5599, 0)</f>
        <v>0</v>
      </c>
      <c r="K5599">
        <f>IF(G5599&lt;&gt;"PM (Maintenance)", I5599, 0)</f>
        <v>0.12215638955434166</v>
      </c>
      <c r="L5599" s="5">
        <f>MAX(tbl_Fact[[#This Row],[TotalBiscuitsMade]],tbl_Fact[[#This Row],[GoodMadeBiscuits]])</f>
        <v>433625</v>
      </c>
      <c r="M5599" s="5">
        <f>IF(tbl_Fact[[#This Row],[Operating_Hours]]&gt;0,tbl_Fact[[#This Row],[Operating_Hours]]*51840,0)</f>
        <v>0</v>
      </c>
    </row>
    <row r="5600" spans="1:13" hidden="1" x14ac:dyDescent="0.2">
      <c r="A5600" t="s">
        <v>14</v>
      </c>
      <c r="B5600" s="1">
        <v>44406.097187500003</v>
      </c>
      <c r="C5600" s="1">
        <v>44406.09747685185</v>
      </c>
      <c r="D5600">
        <v>0.4130499958992</v>
      </c>
      <c r="E5600">
        <v>0</v>
      </c>
      <c r="F5600">
        <v>146</v>
      </c>
      <c r="G5600" t="s">
        <v>43</v>
      </c>
      <c r="H5600" t="s">
        <v>35</v>
      </c>
      <c r="I5600">
        <f>tbl_Fact[[#This Row],[Duration]] / 60</f>
        <v>6.88416659832E-3</v>
      </c>
      <c r="J5600">
        <f>IF(OR(G5600="Run Time", G5600="CC (Changeover Cleaning)"), I5600, 0)</f>
        <v>6.88416659832E-3</v>
      </c>
      <c r="K5600">
        <f>IF(G5600&lt;&gt;"PM (Maintenance)", I5600, 0)</f>
        <v>6.88416659832E-3</v>
      </c>
      <c r="L5600" s="5">
        <f>MAX(tbl_Fact[[#This Row],[TotalBiscuitsMade]],tbl_Fact[[#This Row],[GoodMadeBiscuits]])</f>
        <v>146</v>
      </c>
      <c r="M5600" s="5">
        <f>IF(tbl_Fact[[#This Row],[Operating_Hours]]&gt;0,tbl_Fact[[#This Row],[Operating_Hours]]*51840,0)</f>
        <v>356.87519645690878</v>
      </c>
    </row>
    <row r="5601" spans="1:13" hidden="1" x14ac:dyDescent="0.2">
      <c r="A5601" t="s">
        <v>12</v>
      </c>
      <c r="B5601" s="1">
        <v>44406.097187500003</v>
      </c>
      <c r="C5601" s="1">
        <v>44406.097546296296</v>
      </c>
      <c r="D5601">
        <v>0.51516658067703203</v>
      </c>
      <c r="E5601">
        <v>433488</v>
      </c>
      <c r="F5601">
        <v>34</v>
      </c>
      <c r="G5601" t="s">
        <v>43</v>
      </c>
      <c r="H5601" t="s">
        <v>35</v>
      </c>
      <c r="I5601">
        <f>tbl_Fact[[#This Row],[Duration]] / 60</f>
        <v>8.586109677950534E-3</v>
      </c>
      <c r="J5601">
        <f>IF(OR(G5601="Run Time", G5601="CC (Changeover Cleaning)"), I5601, 0)</f>
        <v>8.586109677950534E-3</v>
      </c>
      <c r="K5601">
        <f>IF(G5601&lt;&gt;"PM (Maintenance)", I5601, 0)</f>
        <v>8.586109677950534E-3</v>
      </c>
      <c r="L5601" s="5">
        <f>MAX(tbl_Fact[[#This Row],[TotalBiscuitsMade]],tbl_Fact[[#This Row],[GoodMadeBiscuits]])</f>
        <v>433488</v>
      </c>
      <c r="M5601" s="5">
        <f>IF(tbl_Fact[[#This Row],[Operating_Hours]]&gt;0,tbl_Fact[[#This Row],[Operating_Hours]]*51840,0)</f>
        <v>445.10392570495566</v>
      </c>
    </row>
    <row r="5602" spans="1:13" hidden="1" x14ac:dyDescent="0.2">
      <c r="A5602" t="s">
        <v>14</v>
      </c>
      <c r="B5602" s="1">
        <v>44406.09747685185</v>
      </c>
      <c r="C5602" s="1">
        <v>44406.097638888888</v>
      </c>
      <c r="D5602">
        <v>0.23311659693718001</v>
      </c>
      <c r="E5602">
        <v>0</v>
      </c>
      <c r="F5602">
        <v>385</v>
      </c>
      <c r="G5602" t="s">
        <v>44</v>
      </c>
      <c r="H5602" t="s">
        <v>35</v>
      </c>
      <c r="I5602">
        <f>tbl_Fact[[#This Row],[Duration]] / 60</f>
        <v>3.8852766156196668E-3</v>
      </c>
      <c r="J5602">
        <f>IF(OR(G5602="Run Time", G5602="CC (Changeover Cleaning)"), I5602, 0)</f>
        <v>0</v>
      </c>
      <c r="K5602">
        <f>IF(G5602&lt;&gt;"PM (Maintenance)", I5602, 0)</f>
        <v>3.8852766156196668E-3</v>
      </c>
      <c r="L5602" s="5">
        <f>MAX(tbl_Fact[[#This Row],[TotalBiscuitsMade]],tbl_Fact[[#This Row],[GoodMadeBiscuits]])</f>
        <v>385</v>
      </c>
      <c r="M5602" s="5">
        <f>IF(tbl_Fact[[#This Row],[Operating_Hours]]&gt;0,tbl_Fact[[#This Row],[Operating_Hours]]*51840,0)</f>
        <v>0</v>
      </c>
    </row>
    <row r="5603" spans="1:13" hidden="1" x14ac:dyDescent="0.2">
      <c r="A5603" t="s">
        <v>12</v>
      </c>
      <c r="B5603" s="1">
        <v>44406.097546296296</v>
      </c>
      <c r="C5603" s="1">
        <v>44406.097638888888</v>
      </c>
      <c r="D5603">
        <v>0.13099999725818601</v>
      </c>
      <c r="E5603">
        <v>433843</v>
      </c>
      <c r="F5603">
        <v>347</v>
      </c>
      <c r="G5603" t="s">
        <v>44</v>
      </c>
      <c r="H5603" t="s">
        <v>35</v>
      </c>
      <c r="I5603">
        <f>tbl_Fact[[#This Row],[Duration]] / 60</f>
        <v>2.1833332876364333E-3</v>
      </c>
      <c r="J5603">
        <f>IF(OR(G5603="Run Time", G5603="CC (Changeover Cleaning)"), I5603, 0)</f>
        <v>0</v>
      </c>
      <c r="K5603">
        <f>IF(G5603&lt;&gt;"PM (Maintenance)", I5603, 0)</f>
        <v>2.1833332876364333E-3</v>
      </c>
      <c r="L5603" s="5">
        <f>MAX(tbl_Fact[[#This Row],[TotalBiscuitsMade]],tbl_Fact[[#This Row],[GoodMadeBiscuits]])</f>
        <v>433843</v>
      </c>
      <c r="M5603" s="5">
        <f>IF(tbl_Fact[[#This Row],[Operating_Hours]]&gt;0,tbl_Fact[[#This Row],[Operating_Hours]]*51840,0)</f>
        <v>0</v>
      </c>
    </row>
    <row r="5604" spans="1:13" hidden="1" x14ac:dyDescent="0.2">
      <c r="A5604" t="s">
        <v>14</v>
      </c>
      <c r="B5604" s="1">
        <v>44406.097638888888</v>
      </c>
      <c r="C5604" s="1">
        <v>44406.098564814813</v>
      </c>
      <c r="D5604">
        <v>1.32521665096283</v>
      </c>
      <c r="E5604">
        <v>0</v>
      </c>
      <c r="F5604">
        <v>474</v>
      </c>
      <c r="G5604" t="s">
        <v>43</v>
      </c>
      <c r="H5604" t="s">
        <v>35</v>
      </c>
      <c r="I5604">
        <f>tbl_Fact[[#This Row],[Duration]] / 60</f>
        <v>2.2086944182713834E-2</v>
      </c>
      <c r="J5604">
        <f>IF(OR(G5604="Run Time", G5604="CC (Changeover Cleaning)"), I5604, 0)</f>
        <v>2.2086944182713834E-2</v>
      </c>
      <c r="K5604">
        <f>IF(G5604&lt;&gt;"PM (Maintenance)", I5604, 0)</f>
        <v>2.2086944182713834E-2</v>
      </c>
      <c r="L5604" s="5">
        <f>MAX(tbl_Fact[[#This Row],[TotalBiscuitsMade]],tbl_Fact[[#This Row],[GoodMadeBiscuits]])</f>
        <v>474</v>
      </c>
      <c r="M5604" s="5">
        <f>IF(tbl_Fact[[#This Row],[Operating_Hours]]&gt;0,tbl_Fact[[#This Row],[Operating_Hours]]*51840,0)</f>
        <v>1144.9871864318852</v>
      </c>
    </row>
    <row r="5605" spans="1:13" hidden="1" x14ac:dyDescent="0.2">
      <c r="A5605" t="s">
        <v>12</v>
      </c>
      <c r="B5605" s="1">
        <v>44406.097638888888</v>
      </c>
      <c r="C5605" s="1">
        <v>44406.098877314813</v>
      </c>
      <c r="D5605">
        <v>1.7792166471481301</v>
      </c>
      <c r="E5605">
        <v>433790</v>
      </c>
      <c r="F5605">
        <v>454</v>
      </c>
      <c r="G5605" t="s">
        <v>43</v>
      </c>
      <c r="H5605" t="s">
        <v>35</v>
      </c>
      <c r="I5605">
        <f>tbl_Fact[[#This Row],[Duration]] / 60</f>
        <v>2.9653610785802167E-2</v>
      </c>
      <c r="J5605">
        <f>IF(OR(G5605="Run Time", G5605="CC (Changeover Cleaning)"), I5605, 0)</f>
        <v>2.9653610785802167E-2</v>
      </c>
      <c r="K5605">
        <f>IF(G5605&lt;&gt;"PM (Maintenance)", I5605, 0)</f>
        <v>2.9653610785802167E-2</v>
      </c>
      <c r="L5605" s="5">
        <f>MAX(tbl_Fact[[#This Row],[TotalBiscuitsMade]],tbl_Fact[[#This Row],[GoodMadeBiscuits]])</f>
        <v>433790</v>
      </c>
      <c r="M5605" s="5">
        <f>IF(tbl_Fact[[#This Row],[Operating_Hours]]&gt;0,tbl_Fact[[#This Row],[Operating_Hours]]*51840,0)</f>
        <v>1537.2431831359843</v>
      </c>
    </row>
    <row r="5606" spans="1:13" hidden="1" x14ac:dyDescent="0.2">
      <c r="A5606" t="s">
        <v>14</v>
      </c>
      <c r="B5606" s="1">
        <v>44406.098564814813</v>
      </c>
      <c r="C5606" s="1">
        <v>44406.108599537038</v>
      </c>
      <c r="D5606">
        <v>14.4548330307007</v>
      </c>
      <c r="E5606">
        <v>0</v>
      </c>
      <c r="F5606">
        <v>285</v>
      </c>
      <c r="G5606" t="s">
        <v>44</v>
      </c>
      <c r="H5606" t="s">
        <v>35</v>
      </c>
      <c r="I5606">
        <f>tbl_Fact[[#This Row],[Duration]] / 60</f>
        <v>0.24091388384501167</v>
      </c>
      <c r="J5606">
        <f>IF(OR(G5606="Run Time", G5606="CC (Changeover Cleaning)"), I5606, 0)</f>
        <v>0</v>
      </c>
      <c r="K5606">
        <f>IF(G5606&lt;&gt;"PM (Maintenance)", I5606, 0)</f>
        <v>0.24091388384501167</v>
      </c>
      <c r="L5606" s="5">
        <f>MAX(tbl_Fact[[#This Row],[TotalBiscuitsMade]],tbl_Fact[[#This Row],[GoodMadeBiscuits]])</f>
        <v>285</v>
      </c>
      <c r="M5606" s="5">
        <f>IF(tbl_Fact[[#This Row],[Operating_Hours]]&gt;0,tbl_Fact[[#This Row],[Operating_Hours]]*51840,0)</f>
        <v>0</v>
      </c>
    </row>
    <row r="5607" spans="1:13" hidden="1" x14ac:dyDescent="0.2">
      <c r="A5607" t="s">
        <v>12</v>
      </c>
      <c r="B5607" s="1">
        <v>44406.098877314813</v>
      </c>
      <c r="C5607" s="1">
        <v>44406.108599537038</v>
      </c>
      <c r="D5607">
        <v>14.0008335113525</v>
      </c>
      <c r="E5607">
        <v>445480</v>
      </c>
      <c r="F5607">
        <v>436</v>
      </c>
      <c r="G5607" t="s">
        <v>44</v>
      </c>
      <c r="H5607" t="s">
        <v>35</v>
      </c>
      <c r="I5607">
        <f>tbl_Fact[[#This Row],[Duration]] / 60</f>
        <v>0.23334722518920833</v>
      </c>
      <c r="J5607">
        <f>IF(OR(G5607="Run Time", G5607="CC (Changeover Cleaning)"), I5607, 0)</f>
        <v>0</v>
      </c>
      <c r="K5607">
        <f>IF(G5607&lt;&gt;"PM (Maintenance)", I5607, 0)</f>
        <v>0.23334722518920833</v>
      </c>
      <c r="L5607" s="5">
        <f>MAX(tbl_Fact[[#This Row],[TotalBiscuitsMade]],tbl_Fact[[#This Row],[GoodMadeBiscuits]])</f>
        <v>445480</v>
      </c>
      <c r="M5607" s="5">
        <f>IF(tbl_Fact[[#This Row],[Operating_Hours]]&gt;0,tbl_Fact[[#This Row],[Operating_Hours]]*51840,0)</f>
        <v>0</v>
      </c>
    </row>
    <row r="5608" spans="1:13" hidden="1" x14ac:dyDescent="0.2">
      <c r="A5608" t="s">
        <v>5</v>
      </c>
      <c r="B5608" s="1">
        <v>44406.100243055553</v>
      </c>
      <c r="C5608" s="1">
        <v>44406.101435185185</v>
      </c>
      <c r="D5608">
        <v>1.7166666984558101</v>
      </c>
      <c r="E5608">
        <v>72942</v>
      </c>
      <c r="F5608">
        <v>73338</v>
      </c>
      <c r="G5608" t="s">
        <v>43</v>
      </c>
      <c r="H5608" t="s">
        <v>24</v>
      </c>
      <c r="I5608">
        <f>tbl_Fact[[#This Row],[Duration]] / 60</f>
        <v>2.8611111640930168E-2</v>
      </c>
      <c r="J5608">
        <f>IF(OR(G5608="Run Time", G5608="CC (Changeover Cleaning)"), I5608, 0)</f>
        <v>2.8611111640930168E-2</v>
      </c>
      <c r="K5608">
        <f>IF(G5608&lt;&gt;"PM (Maintenance)", I5608, 0)</f>
        <v>2.8611111640930168E-2</v>
      </c>
      <c r="L5608" s="5">
        <f>MAX(tbl_Fact[[#This Row],[TotalBiscuitsMade]],tbl_Fact[[#This Row],[GoodMadeBiscuits]])</f>
        <v>73338</v>
      </c>
      <c r="M5608" s="5">
        <f>IF(tbl_Fact[[#This Row],[Operating_Hours]]&gt;0,tbl_Fact[[#This Row],[Operating_Hours]]*51840,0)</f>
        <v>1483.2000274658199</v>
      </c>
    </row>
    <row r="5609" spans="1:13" hidden="1" x14ac:dyDescent="0.2">
      <c r="A5609" t="s">
        <v>5</v>
      </c>
      <c r="B5609" s="1">
        <v>44406.101435185185</v>
      </c>
      <c r="C5609" s="1">
        <v>44406.131273148145</v>
      </c>
      <c r="D5609">
        <v>42.966667175292997</v>
      </c>
      <c r="E5609">
        <v>103274</v>
      </c>
      <c r="F5609">
        <v>103900</v>
      </c>
      <c r="G5609" t="s">
        <v>44</v>
      </c>
      <c r="H5609" t="s">
        <v>24</v>
      </c>
      <c r="I5609">
        <f>tbl_Fact[[#This Row],[Duration]] / 60</f>
        <v>0.7161111195882166</v>
      </c>
      <c r="J5609">
        <f>IF(OR(G5609="Run Time", G5609="CC (Changeover Cleaning)"), I5609, 0)</f>
        <v>0</v>
      </c>
      <c r="K5609">
        <f>IF(G5609&lt;&gt;"PM (Maintenance)", I5609, 0)</f>
        <v>0.7161111195882166</v>
      </c>
      <c r="L5609" s="5">
        <f>MAX(tbl_Fact[[#This Row],[TotalBiscuitsMade]],tbl_Fact[[#This Row],[GoodMadeBiscuits]])</f>
        <v>103900</v>
      </c>
      <c r="M5609" s="5">
        <f>IF(tbl_Fact[[#This Row],[Operating_Hours]]&gt;0,tbl_Fact[[#This Row],[Operating_Hours]]*51840,0)</f>
        <v>0</v>
      </c>
    </row>
    <row r="5610" spans="1:13" hidden="1" x14ac:dyDescent="0.2">
      <c r="A5610" t="s">
        <v>14</v>
      </c>
      <c r="B5610" s="1">
        <v>44406.108599537038</v>
      </c>
      <c r="C5610" s="1">
        <v>44406.108599537038</v>
      </c>
      <c r="D5610">
        <v>5.16659999266267E-3</v>
      </c>
      <c r="E5610">
        <v>0</v>
      </c>
      <c r="F5610">
        <v>267</v>
      </c>
      <c r="G5610" t="s">
        <v>43</v>
      </c>
      <c r="H5610" t="s">
        <v>35</v>
      </c>
      <c r="I5610">
        <f>tbl_Fact[[#This Row],[Duration]] / 60</f>
        <v>8.6109999877711171E-5</v>
      </c>
      <c r="J5610">
        <f>IF(OR(G5610="Run Time", G5610="CC (Changeover Cleaning)"), I5610, 0)</f>
        <v>8.6109999877711171E-5</v>
      </c>
      <c r="K5610">
        <f>IF(G5610&lt;&gt;"PM (Maintenance)", I5610, 0)</f>
        <v>8.6109999877711171E-5</v>
      </c>
      <c r="L5610" s="5">
        <f>MAX(tbl_Fact[[#This Row],[TotalBiscuitsMade]],tbl_Fact[[#This Row],[GoodMadeBiscuits]])</f>
        <v>267</v>
      </c>
      <c r="M5610" s="5">
        <f>IF(tbl_Fact[[#This Row],[Operating_Hours]]&gt;0,tbl_Fact[[#This Row],[Operating_Hours]]*51840,0)</f>
        <v>4.4639423936605471</v>
      </c>
    </row>
    <row r="5611" spans="1:13" hidden="1" x14ac:dyDescent="0.2">
      <c r="A5611" t="s">
        <v>12</v>
      </c>
      <c r="B5611" s="1">
        <v>44406.108599537038</v>
      </c>
      <c r="C5611" s="1">
        <v>44406.108923611115</v>
      </c>
      <c r="D5611">
        <v>0.465400010347366</v>
      </c>
      <c r="E5611">
        <v>445883</v>
      </c>
      <c r="F5611">
        <v>229</v>
      </c>
      <c r="G5611" t="s">
        <v>43</v>
      </c>
      <c r="H5611" t="s">
        <v>35</v>
      </c>
      <c r="I5611">
        <f>tbl_Fact[[#This Row],[Duration]] / 60</f>
        <v>7.7566668391227667E-3</v>
      </c>
      <c r="J5611">
        <f>IF(OR(G5611="Run Time", G5611="CC (Changeover Cleaning)"), I5611, 0)</f>
        <v>7.7566668391227667E-3</v>
      </c>
      <c r="K5611">
        <f>IF(G5611&lt;&gt;"PM (Maintenance)", I5611, 0)</f>
        <v>7.7566668391227667E-3</v>
      </c>
      <c r="L5611" s="5">
        <f>MAX(tbl_Fact[[#This Row],[TotalBiscuitsMade]],tbl_Fact[[#This Row],[GoodMadeBiscuits]])</f>
        <v>445883</v>
      </c>
      <c r="M5611" s="5">
        <f>IF(tbl_Fact[[#This Row],[Operating_Hours]]&gt;0,tbl_Fact[[#This Row],[Operating_Hours]]*51840,0)</f>
        <v>402.10560894012423</v>
      </c>
    </row>
    <row r="5612" spans="1:13" hidden="1" x14ac:dyDescent="0.2">
      <c r="A5612" t="s">
        <v>14</v>
      </c>
      <c r="B5612" s="1">
        <v>44406.108599537038</v>
      </c>
      <c r="C5612" s="1">
        <v>44406.11346064815</v>
      </c>
      <c r="D5612">
        <v>6.9855666160583496</v>
      </c>
      <c r="E5612">
        <v>0</v>
      </c>
      <c r="F5612">
        <v>244</v>
      </c>
      <c r="G5612" t="s">
        <v>44</v>
      </c>
      <c r="H5612" t="s">
        <v>35</v>
      </c>
      <c r="I5612">
        <f>tbl_Fact[[#This Row],[Duration]] / 60</f>
        <v>0.11642611026763916</v>
      </c>
      <c r="J5612">
        <f>IF(OR(G5612="Run Time", G5612="CC (Changeover Cleaning)"), I5612, 0)</f>
        <v>0</v>
      </c>
      <c r="K5612">
        <f>IF(G5612&lt;&gt;"PM (Maintenance)", I5612, 0)</f>
        <v>0.11642611026763916</v>
      </c>
      <c r="L5612" s="5">
        <f>MAX(tbl_Fact[[#This Row],[TotalBiscuitsMade]],tbl_Fact[[#This Row],[GoodMadeBiscuits]])</f>
        <v>244</v>
      </c>
      <c r="M5612" s="5">
        <f>IF(tbl_Fact[[#This Row],[Operating_Hours]]&gt;0,tbl_Fact[[#This Row],[Operating_Hours]]*51840,0)</f>
        <v>0</v>
      </c>
    </row>
    <row r="5613" spans="1:13" hidden="1" x14ac:dyDescent="0.2">
      <c r="A5613" t="s">
        <v>12</v>
      </c>
      <c r="B5613" s="1">
        <v>44406.108923611115</v>
      </c>
      <c r="C5613" s="1">
        <v>44406.109560185185</v>
      </c>
      <c r="D5613">
        <v>0.91004997491836503</v>
      </c>
      <c r="E5613">
        <v>446515</v>
      </c>
      <c r="F5613">
        <v>34</v>
      </c>
      <c r="G5613" t="s">
        <v>44</v>
      </c>
      <c r="H5613" t="s">
        <v>35</v>
      </c>
      <c r="I5613">
        <f>tbl_Fact[[#This Row],[Duration]] / 60</f>
        <v>1.516749958197275E-2</v>
      </c>
      <c r="J5613">
        <f>IF(OR(G5613="Run Time", G5613="CC (Changeover Cleaning)"), I5613, 0)</f>
        <v>0</v>
      </c>
      <c r="K5613">
        <f>IF(G5613&lt;&gt;"PM (Maintenance)", I5613, 0)</f>
        <v>1.516749958197275E-2</v>
      </c>
      <c r="L5613" s="5">
        <f>MAX(tbl_Fact[[#This Row],[TotalBiscuitsMade]],tbl_Fact[[#This Row],[GoodMadeBiscuits]])</f>
        <v>446515</v>
      </c>
      <c r="M5613" s="5">
        <f>IF(tbl_Fact[[#This Row],[Operating_Hours]]&gt;0,tbl_Fact[[#This Row],[Operating_Hours]]*51840,0)</f>
        <v>0</v>
      </c>
    </row>
    <row r="5614" spans="1:13" hidden="1" x14ac:dyDescent="0.2">
      <c r="A5614" t="s">
        <v>12</v>
      </c>
      <c r="B5614" s="1">
        <v>44406.109560185185</v>
      </c>
      <c r="C5614" s="1">
        <v>44406.110555555555</v>
      </c>
      <c r="D5614">
        <v>1.4401166439056401</v>
      </c>
      <c r="E5614">
        <v>446593</v>
      </c>
      <c r="F5614">
        <v>252</v>
      </c>
      <c r="G5614" t="s">
        <v>43</v>
      </c>
      <c r="H5614" t="s">
        <v>35</v>
      </c>
      <c r="I5614">
        <f>tbl_Fact[[#This Row],[Duration]] / 60</f>
        <v>2.4001944065094E-2</v>
      </c>
      <c r="J5614">
        <f>IF(OR(G5614="Run Time", G5614="CC (Changeover Cleaning)"), I5614, 0)</f>
        <v>2.4001944065094E-2</v>
      </c>
      <c r="K5614">
        <f>IF(G5614&lt;&gt;"PM (Maintenance)", I5614, 0)</f>
        <v>2.4001944065094E-2</v>
      </c>
      <c r="L5614" s="5">
        <f>MAX(tbl_Fact[[#This Row],[TotalBiscuitsMade]],tbl_Fact[[#This Row],[GoodMadeBiscuits]])</f>
        <v>446593</v>
      </c>
      <c r="M5614" s="5">
        <f>IF(tbl_Fact[[#This Row],[Operating_Hours]]&gt;0,tbl_Fact[[#This Row],[Operating_Hours]]*51840,0)</f>
        <v>1244.2607803344729</v>
      </c>
    </row>
    <row r="5615" spans="1:13" hidden="1" x14ac:dyDescent="0.2">
      <c r="A5615" t="s">
        <v>12</v>
      </c>
      <c r="B5615" s="1">
        <v>44406.110555555555</v>
      </c>
      <c r="C5615" s="1">
        <v>44406.11346064815</v>
      </c>
      <c r="D5615">
        <v>4.1751666069030797</v>
      </c>
      <c r="E5615">
        <v>449856</v>
      </c>
      <c r="F5615">
        <v>382</v>
      </c>
      <c r="G5615" t="s">
        <v>44</v>
      </c>
      <c r="H5615" t="s">
        <v>35</v>
      </c>
      <c r="I5615">
        <f>tbl_Fact[[#This Row],[Duration]] / 60</f>
        <v>6.9586110115051322E-2</v>
      </c>
      <c r="J5615">
        <f>IF(OR(G5615="Run Time", G5615="CC (Changeover Cleaning)"), I5615, 0)</f>
        <v>0</v>
      </c>
      <c r="K5615">
        <f>IF(G5615&lt;&gt;"PM (Maintenance)", I5615, 0)</f>
        <v>6.9586110115051322E-2</v>
      </c>
      <c r="L5615" s="5">
        <f>MAX(tbl_Fact[[#This Row],[TotalBiscuitsMade]],tbl_Fact[[#This Row],[GoodMadeBiscuits]])</f>
        <v>449856</v>
      </c>
      <c r="M5615" s="5">
        <f>IF(tbl_Fact[[#This Row],[Operating_Hours]]&gt;0,tbl_Fact[[#This Row],[Operating_Hours]]*51840,0)</f>
        <v>0</v>
      </c>
    </row>
    <row r="5616" spans="1:13" hidden="1" x14ac:dyDescent="0.2">
      <c r="A5616" t="s">
        <v>14</v>
      </c>
      <c r="B5616" s="1">
        <v>44406.11346064815</v>
      </c>
      <c r="C5616" s="1">
        <v>44406.114131944443</v>
      </c>
      <c r="D5616">
        <v>0.97493332624435403</v>
      </c>
      <c r="E5616">
        <v>0</v>
      </c>
      <c r="F5616">
        <v>162</v>
      </c>
      <c r="G5616" t="s">
        <v>43</v>
      </c>
      <c r="H5616" t="s">
        <v>35</v>
      </c>
      <c r="I5616">
        <f>tbl_Fact[[#This Row],[Duration]] / 60</f>
        <v>1.6248888770739232E-2</v>
      </c>
      <c r="J5616">
        <f>IF(OR(G5616="Run Time", G5616="CC (Changeover Cleaning)"), I5616, 0)</f>
        <v>1.6248888770739232E-2</v>
      </c>
      <c r="K5616">
        <f>IF(G5616&lt;&gt;"PM (Maintenance)", I5616, 0)</f>
        <v>1.6248888770739232E-2</v>
      </c>
      <c r="L5616" s="5">
        <f>MAX(tbl_Fact[[#This Row],[TotalBiscuitsMade]],tbl_Fact[[#This Row],[GoodMadeBiscuits]])</f>
        <v>162</v>
      </c>
      <c r="M5616" s="5">
        <f>IF(tbl_Fact[[#This Row],[Operating_Hours]]&gt;0,tbl_Fact[[#This Row],[Operating_Hours]]*51840,0)</f>
        <v>842.34239387512184</v>
      </c>
    </row>
    <row r="5617" spans="1:13" hidden="1" x14ac:dyDescent="0.2">
      <c r="A5617" t="s">
        <v>12</v>
      </c>
      <c r="B5617" s="1">
        <v>44406.11346064815</v>
      </c>
      <c r="C5617" s="1">
        <v>44406.114212962966</v>
      </c>
      <c r="D5617">
        <v>1.0950000286102299</v>
      </c>
      <c r="E5617">
        <v>449723</v>
      </c>
      <c r="F5617">
        <v>173</v>
      </c>
      <c r="G5617" t="s">
        <v>43</v>
      </c>
      <c r="H5617" t="s">
        <v>35</v>
      </c>
      <c r="I5617">
        <f>tbl_Fact[[#This Row],[Duration]] / 60</f>
        <v>1.8250000476837166E-2</v>
      </c>
      <c r="J5617">
        <f>IF(OR(G5617="Run Time", G5617="CC (Changeover Cleaning)"), I5617, 0)</f>
        <v>1.8250000476837166E-2</v>
      </c>
      <c r="K5617">
        <f>IF(G5617&lt;&gt;"PM (Maintenance)", I5617, 0)</f>
        <v>1.8250000476837166E-2</v>
      </c>
      <c r="L5617" s="5">
        <f>MAX(tbl_Fact[[#This Row],[TotalBiscuitsMade]],tbl_Fact[[#This Row],[GoodMadeBiscuits]])</f>
        <v>449723</v>
      </c>
      <c r="M5617" s="5">
        <f>IF(tbl_Fact[[#This Row],[Operating_Hours]]&gt;0,tbl_Fact[[#This Row],[Operating_Hours]]*51840,0)</f>
        <v>946.08002471923862</v>
      </c>
    </row>
    <row r="5618" spans="1:13" hidden="1" x14ac:dyDescent="0.2">
      <c r="A5618" t="s">
        <v>14</v>
      </c>
      <c r="B5618" s="1">
        <v>44406.114131944443</v>
      </c>
      <c r="C5618" s="1">
        <v>44406.114699074074</v>
      </c>
      <c r="D5618">
        <v>0.82045000791549705</v>
      </c>
      <c r="E5618">
        <v>0</v>
      </c>
      <c r="F5618">
        <v>367</v>
      </c>
      <c r="G5618" t="s">
        <v>44</v>
      </c>
      <c r="H5618" t="s">
        <v>35</v>
      </c>
      <c r="I5618">
        <f>tbl_Fact[[#This Row],[Duration]] / 60</f>
        <v>1.3674166798591618E-2</v>
      </c>
      <c r="J5618">
        <f>IF(OR(G5618="Run Time", G5618="CC (Changeover Cleaning)"), I5618, 0)</f>
        <v>0</v>
      </c>
      <c r="K5618">
        <f>IF(G5618&lt;&gt;"PM (Maintenance)", I5618, 0)</f>
        <v>1.3674166798591618E-2</v>
      </c>
      <c r="L5618" s="5">
        <f>MAX(tbl_Fact[[#This Row],[TotalBiscuitsMade]],tbl_Fact[[#This Row],[GoodMadeBiscuits]])</f>
        <v>367</v>
      </c>
      <c r="M5618" s="5">
        <f>IF(tbl_Fact[[#This Row],[Operating_Hours]]&gt;0,tbl_Fact[[#This Row],[Operating_Hours]]*51840,0)</f>
        <v>0</v>
      </c>
    </row>
    <row r="5619" spans="1:13" hidden="1" x14ac:dyDescent="0.2">
      <c r="A5619" t="s">
        <v>12</v>
      </c>
      <c r="B5619" s="1">
        <v>44406.114212962966</v>
      </c>
      <c r="C5619" s="1">
        <v>44406.114699074074</v>
      </c>
      <c r="D5619">
        <v>0.70038330554962203</v>
      </c>
      <c r="E5619">
        <v>450600</v>
      </c>
      <c r="F5619">
        <v>215</v>
      </c>
      <c r="G5619" t="s">
        <v>44</v>
      </c>
      <c r="H5619" t="s">
        <v>35</v>
      </c>
      <c r="I5619">
        <f>tbl_Fact[[#This Row],[Duration]] / 60</f>
        <v>1.16730550924937E-2</v>
      </c>
      <c r="J5619">
        <f>IF(OR(G5619="Run Time", G5619="CC (Changeover Cleaning)"), I5619, 0)</f>
        <v>0</v>
      </c>
      <c r="K5619">
        <f>IF(G5619&lt;&gt;"PM (Maintenance)", I5619, 0)</f>
        <v>1.16730550924937E-2</v>
      </c>
      <c r="L5619" s="5">
        <f>MAX(tbl_Fact[[#This Row],[TotalBiscuitsMade]],tbl_Fact[[#This Row],[GoodMadeBiscuits]])</f>
        <v>450600</v>
      </c>
      <c r="M5619" s="5">
        <f>IF(tbl_Fact[[#This Row],[Operating_Hours]]&gt;0,tbl_Fact[[#This Row],[Operating_Hours]]*51840,0)</f>
        <v>0</v>
      </c>
    </row>
    <row r="5620" spans="1:13" hidden="1" x14ac:dyDescent="0.2">
      <c r="A5620" t="s">
        <v>14</v>
      </c>
      <c r="B5620" s="1">
        <v>44406.114699074074</v>
      </c>
      <c r="C5620" s="1">
        <v>44406.115289351852</v>
      </c>
      <c r="D5620">
        <v>0.84961658716201804</v>
      </c>
      <c r="E5620">
        <v>0</v>
      </c>
      <c r="F5620">
        <v>165</v>
      </c>
      <c r="G5620" t="s">
        <v>43</v>
      </c>
      <c r="H5620" t="s">
        <v>35</v>
      </c>
      <c r="I5620">
        <f>tbl_Fact[[#This Row],[Duration]] / 60</f>
        <v>1.41602764527003E-2</v>
      </c>
      <c r="J5620">
        <f>IF(OR(G5620="Run Time", G5620="CC (Changeover Cleaning)"), I5620, 0)</f>
        <v>1.41602764527003E-2</v>
      </c>
      <c r="K5620">
        <f>IF(G5620&lt;&gt;"PM (Maintenance)", I5620, 0)</f>
        <v>1.41602764527003E-2</v>
      </c>
      <c r="L5620" s="5">
        <f>MAX(tbl_Fact[[#This Row],[TotalBiscuitsMade]],tbl_Fact[[#This Row],[GoodMadeBiscuits]])</f>
        <v>165</v>
      </c>
      <c r="M5620" s="5">
        <f>IF(tbl_Fact[[#This Row],[Operating_Hours]]&gt;0,tbl_Fact[[#This Row],[Operating_Hours]]*51840,0)</f>
        <v>734.06873130798351</v>
      </c>
    </row>
    <row r="5621" spans="1:13" hidden="1" x14ac:dyDescent="0.2">
      <c r="A5621" t="s">
        <v>12</v>
      </c>
      <c r="B5621" s="1">
        <v>44406.114699074074</v>
      </c>
      <c r="C5621" s="1">
        <v>44406.115856481483</v>
      </c>
      <c r="D5621">
        <v>1.66483330726624</v>
      </c>
      <c r="E5621">
        <v>450339</v>
      </c>
      <c r="F5621">
        <v>157</v>
      </c>
      <c r="G5621" t="s">
        <v>43</v>
      </c>
      <c r="H5621" t="s">
        <v>35</v>
      </c>
      <c r="I5621">
        <f>tbl_Fact[[#This Row],[Duration]] / 60</f>
        <v>2.7747221787770667E-2</v>
      </c>
      <c r="J5621">
        <f>IF(OR(G5621="Run Time", G5621="CC (Changeover Cleaning)"), I5621, 0)</f>
        <v>2.7747221787770667E-2</v>
      </c>
      <c r="K5621">
        <f>IF(G5621&lt;&gt;"PM (Maintenance)", I5621, 0)</f>
        <v>2.7747221787770667E-2</v>
      </c>
      <c r="L5621" s="5">
        <f>MAX(tbl_Fact[[#This Row],[TotalBiscuitsMade]],tbl_Fact[[#This Row],[GoodMadeBiscuits]])</f>
        <v>450339</v>
      </c>
      <c r="M5621" s="5">
        <f>IF(tbl_Fact[[#This Row],[Operating_Hours]]&gt;0,tbl_Fact[[#This Row],[Operating_Hours]]*51840,0)</f>
        <v>1438.4159774780314</v>
      </c>
    </row>
    <row r="5622" spans="1:13" hidden="1" x14ac:dyDescent="0.2">
      <c r="A5622" t="s">
        <v>14</v>
      </c>
      <c r="B5622" s="1">
        <v>44406.115289351852</v>
      </c>
      <c r="C5622" s="1">
        <v>44406.124398148146</v>
      </c>
      <c r="D5622">
        <v>13.110766410827599</v>
      </c>
      <c r="E5622">
        <v>0</v>
      </c>
      <c r="F5622">
        <v>78</v>
      </c>
      <c r="G5622" t="s">
        <v>44</v>
      </c>
      <c r="H5622" t="s">
        <v>35</v>
      </c>
      <c r="I5622">
        <f>tbl_Fact[[#This Row],[Duration]] / 60</f>
        <v>0.21851277351379333</v>
      </c>
      <c r="J5622">
        <f>IF(OR(G5622="Run Time", G5622="CC (Changeover Cleaning)"), I5622, 0)</f>
        <v>0</v>
      </c>
      <c r="K5622">
        <f>IF(G5622&lt;&gt;"PM (Maintenance)", I5622, 0)</f>
        <v>0.21851277351379333</v>
      </c>
      <c r="L5622" s="5">
        <f>MAX(tbl_Fact[[#This Row],[TotalBiscuitsMade]],tbl_Fact[[#This Row],[GoodMadeBiscuits]])</f>
        <v>78</v>
      </c>
      <c r="M5622" s="5">
        <f>IF(tbl_Fact[[#This Row],[Operating_Hours]]&gt;0,tbl_Fact[[#This Row],[Operating_Hours]]*51840,0)</f>
        <v>0</v>
      </c>
    </row>
    <row r="5623" spans="1:13" hidden="1" x14ac:dyDescent="0.2">
      <c r="A5623" t="s">
        <v>12</v>
      </c>
      <c r="B5623" s="1">
        <v>44406.115856481483</v>
      </c>
      <c r="C5623" s="1">
        <v>44406.124050925922</v>
      </c>
      <c r="D5623">
        <v>11.805383682251</v>
      </c>
      <c r="E5623">
        <v>460566</v>
      </c>
      <c r="F5623">
        <v>20</v>
      </c>
      <c r="G5623" t="s">
        <v>44</v>
      </c>
      <c r="H5623" t="s">
        <v>35</v>
      </c>
      <c r="I5623">
        <f>tbl_Fact[[#This Row],[Duration]] / 60</f>
        <v>0.19675639470418332</v>
      </c>
      <c r="J5623">
        <f>IF(OR(G5623="Run Time", G5623="CC (Changeover Cleaning)"), I5623, 0)</f>
        <v>0</v>
      </c>
      <c r="K5623">
        <f>IF(G5623&lt;&gt;"PM (Maintenance)", I5623, 0)</f>
        <v>0.19675639470418332</v>
      </c>
      <c r="L5623" s="5">
        <f>MAX(tbl_Fact[[#This Row],[TotalBiscuitsMade]],tbl_Fact[[#This Row],[GoodMadeBiscuits]])</f>
        <v>460566</v>
      </c>
      <c r="M5623" s="5">
        <f>IF(tbl_Fact[[#This Row],[Operating_Hours]]&gt;0,tbl_Fact[[#This Row],[Operating_Hours]]*51840,0)</f>
        <v>0</v>
      </c>
    </row>
    <row r="5624" spans="1:13" hidden="1" x14ac:dyDescent="0.2">
      <c r="A5624" t="s">
        <v>12</v>
      </c>
      <c r="B5624" s="1">
        <v>44406.124050925922</v>
      </c>
      <c r="C5624" s="1">
        <v>44406.124201388891</v>
      </c>
      <c r="D5624">
        <v>0.20966659486293801</v>
      </c>
      <c r="E5624">
        <v>460660</v>
      </c>
      <c r="F5624">
        <v>293</v>
      </c>
      <c r="G5624" t="s">
        <v>43</v>
      </c>
      <c r="H5624" t="s">
        <v>35</v>
      </c>
      <c r="I5624">
        <f>tbl_Fact[[#This Row],[Duration]] / 60</f>
        <v>3.4944432477156335E-3</v>
      </c>
      <c r="J5624">
        <f>IF(OR(G5624="Run Time", G5624="CC (Changeover Cleaning)"), I5624, 0)</f>
        <v>3.4944432477156335E-3</v>
      </c>
      <c r="K5624">
        <f>IF(G5624&lt;&gt;"PM (Maintenance)", I5624, 0)</f>
        <v>3.4944432477156335E-3</v>
      </c>
      <c r="L5624" s="5">
        <f>MAX(tbl_Fact[[#This Row],[TotalBiscuitsMade]],tbl_Fact[[#This Row],[GoodMadeBiscuits]])</f>
        <v>460660</v>
      </c>
      <c r="M5624" s="5">
        <f>IF(tbl_Fact[[#This Row],[Operating_Hours]]&gt;0,tbl_Fact[[#This Row],[Operating_Hours]]*51840,0)</f>
        <v>181.15193796157843</v>
      </c>
    </row>
    <row r="5625" spans="1:13" hidden="1" x14ac:dyDescent="0.2">
      <c r="A5625" t="s">
        <v>12</v>
      </c>
      <c r="B5625" s="1">
        <v>44406.124201388891</v>
      </c>
      <c r="C5625" s="1">
        <v>44406.124398148146</v>
      </c>
      <c r="D5625">
        <v>0.28049999475479098</v>
      </c>
      <c r="E5625">
        <v>460903</v>
      </c>
      <c r="F5625">
        <v>78</v>
      </c>
      <c r="G5625" t="s">
        <v>44</v>
      </c>
      <c r="H5625" t="s">
        <v>35</v>
      </c>
      <c r="I5625">
        <f>tbl_Fact[[#This Row],[Duration]] / 60</f>
        <v>4.6749999125798494E-3</v>
      </c>
      <c r="J5625">
        <f>IF(OR(G5625="Run Time", G5625="CC (Changeover Cleaning)"), I5625, 0)</f>
        <v>0</v>
      </c>
      <c r="K5625">
        <f>IF(G5625&lt;&gt;"PM (Maintenance)", I5625, 0)</f>
        <v>4.6749999125798494E-3</v>
      </c>
      <c r="L5625" s="5">
        <f>MAX(tbl_Fact[[#This Row],[TotalBiscuitsMade]],tbl_Fact[[#This Row],[GoodMadeBiscuits]])</f>
        <v>460903</v>
      </c>
      <c r="M5625" s="5">
        <f>IF(tbl_Fact[[#This Row],[Operating_Hours]]&gt;0,tbl_Fact[[#This Row],[Operating_Hours]]*51840,0)</f>
        <v>0</v>
      </c>
    </row>
    <row r="5626" spans="1:13" hidden="1" x14ac:dyDescent="0.2">
      <c r="A5626" t="s">
        <v>12</v>
      </c>
      <c r="B5626" s="1">
        <v>44406.124398148146</v>
      </c>
      <c r="C5626" s="1">
        <v>44406.127222222225</v>
      </c>
      <c r="D5626">
        <v>4.0660667419433603</v>
      </c>
      <c r="E5626">
        <v>460922</v>
      </c>
      <c r="F5626">
        <v>185</v>
      </c>
      <c r="G5626" t="s">
        <v>43</v>
      </c>
      <c r="H5626" t="s">
        <v>35</v>
      </c>
      <c r="I5626">
        <f>tbl_Fact[[#This Row],[Duration]] / 60</f>
        <v>6.7767779032389341E-2</v>
      </c>
      <c r="J5626">
        <f>IF(OR(G5626="Run Time", G5626="CC (Changeover Cleaning)"), I5626, 0)</f>
        <v>6.7767779032389341E-2</v>
      </c>
      <c r="K5626">
        <f>IF(G5626&lt;&gt;"PM (Maintenance)", I5626, 0)</f>
        <v>6.7767779032389341E-2</v>
      </c>
      <c r="L5626" s="5">
        <f>MAX(tbl_Fact[[#This Row],[TotalBiscuitsMade]],tbl_Fact[[#This Row],[GoodMadeBiscuits]])</f>
        <v>460922</v>
      </c>
      <c r="M5626" s="5">
        <f>IF(tbl_Fact[[#This Row],[Operating_Hours]]&gt;0,tbl_Fact[[#This Row],[Operating_Hours]]*51840,0)</f>
        <v>3513.0816650390634</v>
      </c>
    </row>
    <row r="5627" spans="1:13" hidden="1" x14ac:dyDescent="0.2">
      <c r="A5627" t="s">
        <v>14</v>
      </c>
      <c r="B5627" s="1">
        <v>44406.124398148146</v>
      </c>
      <c r="C5627" s="1">
        <v>44406.127141203702</v>
      </c>
      <c r="D5627">
        <v>3.9517333507537802</v>
      </c>
      <c r="E5627">
        <v>0</v>
      </c>
      <c r="F5627">
        <v>403</v>
      </c>
      <c r="G5627" t="s">
        <v>43</v>
      </c>
      <c r="H5627" t="s">
        <v>35</v>
      </c>
      <c r="I5627">
        <f>tbl_Fact[[#This Row],[Duration]] / 60</f>
        <v>6.5862222512563004E-2</v>
      </c>
      <c r="J5627">
        <f>IF(OR(G5627="Run Time", G5627="CC (Changeover Cleaning)"), I5627, 0)</f>
        <v>6.5862222512563004E-2</v>
      </c>
      <c r="K5627">
        <f>IF(G5627&lt;&gt;"PM (Maintenance)", I5627, 0)</f>
        <v>6.5862222512563004E-2</v>
      </c>
      <c r="L5627" s="5">
        <f>MAX(tbl_Fact[[#This Row],[TotalBiscuitsMade]],tbl_Fact[[#This Row],[GoodMadeBiscuits]])</f>
        <v>403</v>
      </c>
      <c r="M5627" s="5">
        <f>IF(tbl_Fact[[#This Row],[Operating_Hours]]&gt;0,tbl_Fact[[#This Row],[Operating_Hours]]*51840,0)</f>
        <v>3414.2976150512663</v>
      </c>
    </row>
    <row r="5628" spans="1:13" hidden="1" x14ac:dyDescent="0.2">
      <c r="A5628" t="s">
        <v>14</v>
      </c>
      <c r="B5628" s="1">
        <v>44406.127141203702</v>
      </c>
      <c r="C5628" s="1">
        <v>44406.128148148149</v>
      </c>
      <c r="D5628">
        <v>1.45910000801086</v>
      </c>
      <c r="E5628">
        <v>0</v>
      </c>
      <c r="F5628">
        <v>114</v>
      </c>
      <c r="G5628" t="s">
        <v>44</v>
      </c>
      <c r="H5628" t="s">
        <v>35</v>
      </c>
      <c r="I5628">
        <f>tbl_Fact[[#This Row],[Duration]] / 60</f>
        <v>2.4318333466847666E-2</v>
      </c>
      <c r="J5628">
        <f>IF(OR(G5628="Run Time", G5628="CC (Changeover Cleaning)"), I5628, 0)</f>
        <v>0</v>
      </c>
      <c r="K5628">
        <f>IF(G5628&lt;&gt;"PM (Maintenance)", I5628, 0)</f>
        <v>2.4318333466847666E-2</v>
      </c>
      <c r="L5628" s="5">
        <f>MAX(tbl_Fact[[#This Row],[TotalBiscuitsMade]],tbl_Fact[[#This Row],[GoodMadeBiscuits]])</f>
        <v>114</v>
      </c>
      <c r="M5628" s="5">
        <f>IF(tbl_Fact[[#This Row],[Operating_Hours]]&gt;0,tbl_Fact[[#This Row],[Operating_Hours]]*51840,0)</f>
        <v>0</v>
      </c>
    </row>
    <row r="5629" spans="1:13" hidden="1" x14ac:dyDescent="0.2">
      <c r="A5629" t="s">
        <v>12</v>
      </c>
      <c r="B5629" s="1">
        <v>44406.127222222225</v>
      </c>
      <c r="C5629" s="1">
        <v>44406.128148148149</v>
      </c>
      <c r="D5629">
        <v>1.34476661682129</v>
      </c>
      <c r="E5629">
        <v>461755</v>
      </c>
      <c r="F5629">
        <v>287</v>
      </c>
      <c r="G5629" t="s">
        <v>44</v>
      </c>
      <c r="H5629" t="s">
        <v>35</v>
      </c>
      <c r="I5629">
        <f>tbl_Fact[[#This Row],[Duration]] / 60</f>
        <v>2.2412776947021498E-2</v>
      </c>
      <c r="J5629">
        <f>IF(OR(G5629="Run Time", G5629="CC (Changeover Cleaning)"), I5629, 0)</f>
        <v>0</v>
      </c>
      <c r="K5629">
        <f>IF(G5629&lt;&gt;"PM (Maintenance)", I5629, 0)</f>
        <v>2.2412776947021498E-2</v>
      </c>
      <c r="L5629" s="5">
        <f>MAX(tbl_Fact[[#This Row],[TotalBiscuitsMade]],tbl_Fact[[#This Row],[GoodMadeBiscuits]])</f>
        <v>461755</v>
      </c>
      <c r="M5629" s="5">
        <f>IF(tbl_Fact[[#This Row],[Operating_Hours]]&gt;0,tbl_Fact[[#This Row],[Operating_Hours]]*51840,0)</f>
        <v>0</v>
      </c>
    </row>
    <row r="5630" spans="1:13" hidden="1" x14ac:dyDescent="0.2">
      <c r="A5630" t="s">
        <v>14</v>
      </c>
      <c r="B5630" s="1">
        <v>44406.128148148149</v>
      </c>
      <c r="C5630" s="1">
        <v>44406.128518518519</v>
      </c>
      <c r="D5630">
        <v>0.53033328056335405</v>
      </c>
      <c r="E5630">
        <v>0</v>
      </c>
      <c r="F5630">
        <v>298</v>
      </c>
      <c r="G5630" t="s">
        <v>43</v>
      </c>
      <c r="H5630" t="s">
        <v>35</v>
      </c>
      <c r="I5630">
        <f>tbl_Fact[[#This Row],[Duration]] / 60</f>
        <v>8.8388880093892338E-3</v>
      </c>
      <c r="J5630">
        <f>IF(OR(G5630="Run Time", G5630="CC (Changeover Cleaning)"), I5630, 0)</f>
        <v>8.8388880093892338E-3</v>
      </c>
      <c r="K5630">
        <f>IF(G5630&lt;&gt;"PM (Maintenance)", I5630, 0)</f>
        <v>8.8388880093892338E-3</v>
      </c>
      <c r="L5630" s="5">
        <f>MAX(tbl_Fact[[#This Row],[TotalBiscuitsMade]],tbl_Fact[[#This Row],[GoodMadeBiscuits]])</f>
        <v>298</v>
      </c>
      <c r="M5630" s="5">
        <f>IF(tbl_Fact[[#This Row],[Operating_Hours]]&gt;0,tbl_Fact[[#This Row],[Operating_Hours]]*51840,0)</f>
        <v>458.20795440673788</v>
      </c>
    </row>
    <row r="5631" spans="1:13" hidden="1" x14ac:dyDescent="0.2">
      <c r="A5631" t="s">
        <v>12</v>
      </c>
      <c r="B5631" s="1">
        <v>44406.128148148149</v>
      </c>
      <c r="C5631" s="1">
        <v>44406.128599537034</v>
      </c>
      <c r="D5631">
        <v>0.64983332157134999</v>
      </c>
      <c r="E5631">
        <v>462063</v>
      </c>
      <c r="F5631">
        <v>462</v>
      </c>
      <c r="G5631" t="s">
        <v>43</v>
      </c>
      <c r="H5631" t="s">
        <v>35</v>
      </c>
      <c r="I5631">
        <f>tbl_Fact[[#This Row],[Duration]] / 60</f>
        <v>1.0830555359522499E-2</v>
      </c>
      <c r="J5631">
        <f>IF(OR(G5631="Run Time", G5631="CC (Changeover Cleaning)"), I5631, 0)</f>
        <v>1.0830555359522499E-2</v>
      </c>
      <c r="K5631">
        <f>IF(G5631&lt;&gt;"PM (Maintenance)", I5631, 0)</f>
        <v>1.0830555359522499E-2</v>
      </c>
      <c r="L5631" s="5">
        <f>MAX(tbl_Fact[[#This Row],[TotalBiscuitsMade]],tbl_Fact[[#This Row],[GoodMadeBiscuits]])</f>
        <v>462063</v>
      </c>
      <c r="M5631" s="5">
        <f>IF(tbl_Fact[[#This Row],[Operating_Hours]]&gt;0,tbl_Fact[[#This Row],[Operating_Hours]]*51840,0)</f>
        <v>561.45598983764637</v>
      </c>
    </row>
    <row r="5632" spans="1:13" hidden="1" x14ac:dyDescent="0.2">
      <c r="A5632" t="s">
        <v>14</v>
      </c>
      <c r="B5632" s="1">
        <v>44406.128518518519</v>
      </c>
      <c r="C5632" s="1">
        <v>44406.129907407405</v>
      </c>
      <c r="D5632">
        <v>1.9898999929428101</v>
      </c>
      <c r="E5632">
        <v>0</v>
      </c>
      <c r="F5632">
        <v>428</v>
      </c>
      <c r="G5632" t="s">
        <v>44</v>
      </c>
      <c r="H5632" t="s">
        <v>35</v>
      </c>
      <c r="I5632">
        <f>tbl_Fact[[#This Row],[Duration]] / 60</f>
        <v>3.3164999882380169E-2</v>
      </c>
      <c r="J5632">
        <f>IF(OR(G5632="Run Time", G5632="CC (Changeover Cleaning)"), I5632, 0)</f>
        <v>0</v>
      </c>
      <c r="K5632">
        <f>IF(G5632&lt;&gt;"PM (Maintenance)", I5632, 0)</f>
        <v>3.3164999882380169E-2</v>
      </c>
      <c r="L5632" s="5">
        <f>MAX(tbl_Fact[[#This Row],[TotalBiscuitsMade]],tbl_Fact[[#This Row],[GoodMadeBiscuits]])</f>
        <v>428</v>
      </c>
      <c r="M5632" s="5">
        <f>IF(tbl_Fact[[#This Row],[Operating_Hours]]&gt;0,tbl_Fact[[#This Row],[Operating_Hours]]*51840,0)</f>
        <v>0</v>
      </c>
    </row>
    <row r="5633" spans="1:13" hidden="1" x14ac:dyDescent="0.2">
      <c r="A5633" t="s">
        <v>12</v>
      </c>
      <c r="B5633" s="1">
        <v>44406.128599537034</v>
      </c>
      <c r="C5633" s="1">
        <v>44406.129907407405</v>
      </c>
      <c r="D5633">
        <v>1.87039995193481</v>
      </c>
      <c r="E5633">
        <v>463477</v>
      </c>
      <c r="F5633">
        <v>17</v>
      </c>
      <c r="G5633" t="s">
        <v>44</v>
      </c>
      <c r="H5633" t="s">
        <v>35</v>
      </c>
      <c r="I5633">
        <f>tbl_Fact[[#This Row],[Duration]] / 60</f>
        <v>3.1173332532246835E-2</v>
      </c>
      <c r="J5633">
        <f>IF(OR(G5633="Run Time", G5633="CC (Changeover Cleaning)"), I5633, 0)</f>
        <v>0</v>
      </c>
      <c r="K5633">
        <f>IF(G5633&lt;&gt;"PM (Maintenance)", I5633, 0)</f>
        <v>3.1173332532246835E-2</v>
      </c>
      <c r="L5633" s="5">
        <f>MAX(tbl_Fact[[#This Row],[TotalBiscuitsMade]],tbl_Fact[[#This Row],[GoodMadeBiscuits]])</f>
        <v>463477</v>
      </c>
      <c r="M5633" s="5">
        <f>IF(tbl_Fact[[#This Row],[Operating_Hours]]&gt;0,tbl_Fact[[#This Row],[Operating_Hours]]*51840,0)</f>
        <v>0</v>
      </c>
    </row>
    <row r="5634" spans="1:13" hidden="1" x14ac:dyDescent="0.2">
      <c r="A5634" t="s">
        <v>14</v>
      </c>
      <c r="B5634" s="1">
        <v>44406.129907407405</v>
      </c>
      <c r="C5634" s="1">
        <v>44406.129942129628</v>
      </c>
      <c r="D5634">
        <v>6.0166601091623299E-2</v>
      </c>
      <c r="E5634">
        <v>0</v>
      </c>
      <c r="F5634">
        <v>355</v>
      </c>
      <c r="G5634" t="s">
        <v>43</v>
      </c>
      <c r="H5634" t="s">
        <v>35</v>
      </c>
      <c r="I5634">
        <f>tbl_Fact[[#This Row],[Duration]] / 60</f>
        <v>1.0027766848603884E-3</v>
      </c>
      <c r="J5634">
        <f>IF(OR(G5634="Run Time", G5634="CC (Changeover Cleaning)"), I5634, 0)</f>
        <v>1.0027766848603884E-3</v>
      </c>
      <c r="K5634">
        <f>IF(G5634&lt;&gt;"PM (Maintenance)", I5634, 0)</f>
        <v>1.0027766848603884E-3</v>
      </c>
      <c r="L5634" s="5">
        <f>MAX(tbl_Fact[[#This Row],[TotalBiscuitsMade]],tbl_Fact[[#This Row],[GoodMadeBiscuits]])</f>
        <v>355</v>
      </c>
      <c r="M5634" s="5">
        <f>IF(tbl_Fact[[#This Row],[Operating_Hours]]&gt;0,tbl_Fact[[#This Row],[Operating_Hours]]*51840,0)</f>
        <v>51.983943343162537</v>
      </c>
    </row>
    <row r="5635" spans="1:13" hidden="1" x14ac:dyDescent="0.2">
      <c r="A5635" t="s">
        <v>12</v>
      </c>
      <c r="B5635" s="1">
        <v>44406.129907407405</v>
      </c>
      <c r="C5635" s="1">
        <v>44406.130590277775</v>
      </c>
      <c r="D5635">
        <v>0.99000000953674305</v>
      </c>
      <c r="E5635">
        <v>463713</v>
      </c>
      <c r="F5635">
        <v>241</v>
      </c>
      <c r="G5635" t="s">
        <v>43</v>
      </c>
      <c r="H5635" t="s">
        <v>35</v>
      </c>
      <c r="I5635">
        <f>tbl_Fact[[#This Row],[Duration]] / 60</f>
        <v>1.6500000158945718E-2</v>
      </c>
      <c r="J5635">
        <f>IF(OR(G5635="Run Time", G5635="CC (Changeover Cleaning)"), I5635, 0)</f>
        <v>1.6500000158945718E-2</v>
      </c>
      <c r="K5635">
        <f>IF(G5635&lt;&gt;"PM (Maintenance)", I5635, 0)</f>
        <v>1.6500000158945718E-2</v>
      </c>
      <c r="L5635" s="5">
        <f>MAX(tbl_Fact[[#This Row],[TotalBiscuitsMade]],tbl_Fact[[#This Row],[GoodMadeBiscuits]])</f>
        <v>463713</v>
      </c>
      <c r="M5635" s="5">
        <f>IF(tbl_Fact[[#This Row],[Operating_Hours]]&gt;0,tbl_Fact[[#This Row],[Operating_Hours]]*51840,0)</f>
        <v>855.36000823974609</v>
      </c>
    </row>
    <row r="5636" spans="1:13" hidden="1" x14ac:dyDescent="0.2">
      <c r="A5636" t="s">
        <v>14</v>
      </c>
      <c r="B5636" s="1">
        <v>44406.129942129628</v>
      </c>
      <c r="C5636" s="1">
        <v>44406.13354166667</v>
      </c>
      <c r="D5636">
        <v>5.1756000518798801</v>
      </c>
      <c r="E5636">
        <v>0</v>
      </c>
      <c r="F5636">
        <v>217</v>
      </c>
      <c r="G5636" t="s">
        <v>44</v>
      </c>
      <c r="H5636" t="s">
        <v>35</v>
      </c>
      <c r="I5636">
        <f>tbl_Fact[[#This Row],[Duration]] / 60</f>
        <v>8.6260000864664663E-2</v>
      </c>
      <c r="J5636">
        <f>IF(OR(G5636="Run Time", G5636="CC (Changeover Cleaning)"), I5636, 0)</f>
        <v>0</v>
      </c>
      <c r="K5636">
        <f>IF(G5636&lt;&gt;"PM (Maintenance)", I5636, 0)</f>
        <v>8.6260000864664663E-2</v>
      </c>
      <c r="L5636" s="5">
        <f>MAX(tbl_Fact[[#This Row],[TotalBiscuitsMade]],tbl_Fact[[#This Row],[GoodMadeBiscuits]])</f>
        <v>217</v>
      </c>
      <c r="M5636" s="5">
        <f>IF(tbl_Fact[[#This Row],[Operating_Hours]]&gt;0,tbl_Fact[[#This Row],[Operating_Hours]]*51840,0)</f>
        <v>0</v>
      </c>
    </row>
    <row r="5637" spans="1:13" hidden="1" x14ac:dyDescent="0.2">
      <c r="A5637" t="s">
        <v>12</v>
      </c>
      <c r="B5637" s="1">
        <v>44406.130590277775</v>
      </c>
      <c r="C5637" s="1">
        <v>44406.13354166667</v>
      </c>
      <c r="D5637">
        <v>4.24576663970947</v>
      </c>
      <c r="E5637">
        <v>467387</v>
      </c>
      <c r="F5637">
        <v>197</v>
      </c>
      <c r="G5637" t="s">
        <v>44</v>
      </c>
      <c r="H5637" t="s">
        <v>35</v>
      </c>
      <c r="I5637">
        <f>tbl_Fact[[#This Row],[Duration]] / 60</f>
        <v>7.0762777328491164E-2</v>
      </c>
      <c r="J5637">
        <f>IF(OR(G5637="Run Time", G5637="CC (Changeover Cleaning)"), I5637, 0)</f>
        <v>0</v>
      </c>
      <c r="K5637">
        <f>IF(G5637&lt;&gt;"PM (Maintenance)", I5637, 0)</f>
        <v>7.0762777328491164E-2</v>
      </c>
      <c r="L5637" s="5">
        <f>MAX(tbl_Fact[[#This Row],[TotalBiscuitsMade]],tbl_Fact[[#This Row],[GoodMadeBiscuits]])</f>
        <v>467387</v>
      </c>
      <c r="M5637" s="5">
        <f>IF(tbl_Fact[[#This Row],[Operating_Hours]]&gt;0,tbl_Fact[[#This Row],[Operating_Hours]]*51840,0)</f>
        <v>0</v>
      </c>
    </row>
    <row r="5638" spans="1:13" hidden="1" x14ac:dyDescent="0.2">
      <c r="A5638" t="s">
        <v>5</v>
      </c>
      <c r="B5638" s="1">
        <v>44406.131273148145</v>
      </c>
      <c r="C5638" s="1">
        <v>44406.133009259262</v>
      </c>
      <c r="D5638">
        <v>2.5</v>
      </c>
      <c r="E5638">
        <v>103573</v>
      </c>
      <c r="F5638">
        <v>104015</v>
      </c>
      <c r="G5638" t="s">
        <v>43</v>
      </c>
      <c r="H5638" t="s">
        <v>24</v>
      </c>
      <c r="I5638">
        <f>tbl_Fact[[#This Row],[Duration]] / 60</f>
        <v>4.1666666666666664E-2</v>
      </c>
      <c r="J5638">
        <f>IF(OR(G5638="Run Time", G5638="CC (Changeover Cleaning)"), I5638, 0)</f>
        <v>4.1666666666666664E-2</v>
      </c>
      <c r="K5638">
        <f>IF(G5638&lt;&gt;"PM (Maintenance)", I5638, 0)</f>
        <v>4.1666666666666664E-2</v>
      </c>
      <c r="L5638" s="5">
        <f>MAX(tbl_Fact[[#This Row],[TotalBiscuitsMade]],tbl_Fact[[#This Row],[GoodMadeBiscuits]])</f>
        <v>104015</v>
      </c>
      <c r="M5638" s="5">
        <f>IF(tbl_Fact[[#This Row],[Operating_Hours]]&gt;0,tbl_Fact[[#This Row],[Operating_Hours]]*51840,0)</f>
        <v>2160</v>
      </c>
    </row>
    <row r="5639" spans="1:13" hidden="1" x14ac:dyDescent="0.2">
      <c r="A5639" t="s">
        <v>5</v>
      </c>
      <c r="B5639" s="1">
        <v>44406.133009259262</v>
      </c>
      <c r="C5639" s="1">
        <v>44406.133969907409</v>
      </c>
      <c r="D5639">
        <v>1.38333332538605</v>
      </c>
      <c r="E5639">
        <v>104063</v>
      </c>
      <c r="F5639">
        <v>104873</v>
      </c>
      <c r="G5639" t="s">
        <v>44</v>
      </c>
      <c r="H5639" t="s">
        <v>24</v>
      </c>
      <c r="I5639">
        <f>tbl_Fact[[#This Row],[Duration]] / 60</f>
        <v>2.3055555423100834E-2</v>
      </c>
      <c r="J5639">
        <f>IF(OR(G5639="Run Time", G5639="CC (Changeover Cleaning)"), I5639, 0)</f>
        <v>0</v>
      </c>
      <c r="K5639">
        <f>IF(G5639&lt;&gt;"PM (Maintenance)", I5639, 0)</f>
        <v>2.3055555423100834E-2</v>
      </c>
      <c r="L5639" s="5">
        <f>MAX(tbl_Fact[[#This Row],[TotalBiscuitsMade]],tbl_Fact[[#This Row],[GoodMadeBiscuits]])</f>
        <v>104873</v>
      </c>
      <c r="M5639" s="5">
        <f>IF(tbl_Fact[[#This Row],[Operating_Hours]]&gt;0,tbl_Fact[[#This Row],[Operating_Hours]]*51840,0)</f>
        <v>0</v>
      </c>
    </row>
    <row r="5640" spans="1:13" hidden="1" x14ac:dyDescent="0.2">
      <c r="A5640" t="s">
        <v>12</v>
      </c>
      <c r="B5640" s="1">
        <v>44406.13354166667</v>
      </c>
      <c r="C5640" s="1">
        <v>44406.134016203701</v>
      </c>
      <c r="D5640">
        <v>0.68478327989578203</v>
      </c>
      <c r="E5640">
        <v>467159</v>
      </c>
      <c r="F5640">
        <v>469</v>
      </c>
      <c r="G5640" t="s">
        <v>43</v>
      </c>
      <c r="H5640" t="s">
        <v>35</v>
      </c>
      <c r="I5640">
        <f>tbl_Fact[[#This Row],[Duration]] / 60</f>
        <v>1.14130546649297E-2</v>
      </c>
      <c r="J5640">
        <f>IF(OR(G5640="Run Time", G5640="CC (Changeover Cleaning)"), I5640, 0)</f>
        <v>1.14130546649297E-2</v>
      </c>
      <c r="K5640">
        <f>IF(G5640&lt;&gt;"PM (Maintenance)", I5640, 0)</f>
        <v>1.14130546649297E-2</v>
      </c>
      <c r="L5640" s="5">
        <f>MAX(tbl_Fact[[#This Row],[TotalBiscuitsMade]],tbl_Fact[[#This Row],[GoodMadeBiscuits]])</f>
        <v>467159</v>
      </c>
      <c r="M5640" s="5">
        <f>IF(tbl_Fact[[#This Row],[Operating_Hours]]&gt;0,tbl_Fact[[#This Row],[Operating_Hours]]*51840,0)</f>
        <v>591.65275382995571</v>
      </c>
    </row>
    <row r="5641" spans="1:13" hidden="1" x14ac:dyDescent="0.2">
      <c r="A5641" t="s">
        <v>14</v>
      </c>
      <c r="B5641" s="1">
        <v>44406.13354166667</v>
      </c>
      <c r="C5641" s="1">
        <v>44406.133946759262</v>
      </c>
      <c r="D5641">
        <v>0.58499997854232799</v>
      </c>
      <c r="E5641">
        <v>0</v>
      </c>
      <c r="F5641">
        <v>85</v>
      </c>
      <c r="G5641" t="s">
        <v>43</v>
      </c>
      <c r="H5641" t="s">
        <v>35</v>
      </c>
      <c r="I5641">
        <f>tbl_Fact[[#This Row],[Duration]] / 60</f>
        <v>9.7499996423721334E-3</v>
      </c>
      <c r="J5641">
        <f>IF(OR(G5641="Run Time", G5641="CC (Changeover Cleaning)"), I5641, 0)</f>
        <v>9.7499996423721334E-3</v>
      </c>
      <c r="K5641">
        <f>IF(G5641&lt;&gt;"PM (Maintenance)", I5641, 0)</f>
        <v>9.7499996423721334E-3</v>
      </c>
      <c r="L5641" s="5">
        <f>MAX(tbl_Fact[[#This Row],[TotalBiscuitsMade]],tbl_Fact[[#This Row],[GoodMadeBiscuits]])</f>
        <v>85</v>
      </c>
      <c r="M5641" s="5">
        <f>IF(tbl_Fact[[#This Row],[Operating_Hours]]&gt;0,tbl_Fact[[#This Row],[Operating_Hours]]*51840,0)</f>
        <v>505.4399814605714</v>
      </c>
    </row>
    <row r="5642" spans="1:13" hidden="1" x14ac:dyDescent="0.2">
      <c r="A5642" t="s">
        <v>14</v>
      </c>
      <c r="B5642" s="1">
        <v>44406.133946759262</v>
      </c>
      <c r="C5642" s="1">
        <v>44406.134456018517</v>
      </c>
      <c r="D5642">
        <v>0.72928327322006203</v>
      </c>
      <c r="E5642">
        <v>0</v>
      </c>
      <c r="F5642">
        <v>452</v>
      </c>
      <c r="G5642" t="s">
        <v>44</v>
      </c>
      <c r="H5642" t="s">
        <v>35</v>
      </c>
      <c r="I5642">
        <f>tbl_Fact[[#This Row],[Duration]] / 60</f>
        <v>1.2154721220334367E-2</v>
      </c>
      <c r="J5642">
        <f>IF(OR(G5642="Run Time", G5642="CC (Changeover Cleaning)"), I5642, 0)</f>
        <v>0</v>
      </c>
      <c r="K5642">
        <f>IF(G5642&lt;&gt;"PM (Maintenance)", I5642, 0)</f>
        <v>1.2154721220334367E-2</v>
      </c>
      <c r="L5642" s="5">
        <f>MAX(tbl_Fact[[#This Row],[TotalBiscuitsMade]],tbl_Fact[[#This Row],[GoodMadeBiscuits]])</f>
        <v>452</v>
      </c>
      <c r="M5642" s="5">
        <f>IF(tbl_Fact[[#This Row],[Operating_Hours]]&gt;0,tbl_Fact[[#This Row],[Operating_Hours]]*51840,0)</f>
        <v>0</v>
      </c>
    </row>
    <row r="5643" spans="1:13" hidden="1" x14ac:dyDescent="0.2">
      <c r="A5643" t="s">
        <v>5</v>
      </c>
      <c r="B5643" s="1">
        <v>44406.133969907409</v>
      </c>
      <c r="C5643" s="1">
        <v>44406.136423611111</v>
      </c>
      <c r="D5643">
        <v>3.5333333015441899</v>
      </c>
      <c r="E5643">
        <v>103967</v>
      </c>
      <c r="F5643">
        <v>104583</v>
      </c>
      <c r="G5643" t="s">
        <v>43</v>
      </c>
      <c r="H5643" t="s">
        <v>24</v>
      </c>
      <c r="I5643">
        <f>tbl_Fact[[#This Row],[Duration]] / 60</f>
        <v>5.888888835906983E-2</v>
      </c>
      <c r="J5643">
        <f>IF(OR(G5643="Run Time", G5643="CC (Changeover Cleaning)"), I5643, 0)</f>
        <v>5.888888835906983E-2</v>
      </c>
      <c r="K5643">
        <f>IF(G5643&lt;&gt;"PM (Maintenance)", I5643, 0)</f>
        <v>5.888888835906983E-2</v>
      </c>
      <c r="L5643" s="5">
        <f>MAX(tbl_Fact[[#This Row],[TotalBiscuitsMade]],tbl_Fact[[#This Row],[GoodMadeBiscuits]])</f>
        <v>104583</v>
      </c>
      <c r="M5643" s="5">
        <f>IF(tbl_Fact[[#This Row],[Operating_Hours]]&gt;0,tbl_Fact[[#This Row],[Operating_Hours]]*51840,0)</f>
        <v>3052.7999725341801</v>
      </c>
    </row>
    <row r="5644" spans="1:13" hidden="1" x14ac:dyDescent="0.2">
      <c r="A5644" t="s">
        <v>12</v>
      </c>
      <c r="B5644" s="1">
        <v>44406.134016203701</v>
      </c>
      <c r="C5644" s="1">
        <v>44406.134456018517</v>
      </c>
      <c r="D5644">
        <v>0.629499971866608</v>
      </c>
      <c r="E5644">
        <v>467861</v>
      </c>
      <c r="F5644">
        <v>216</v>
      </c>
      <c r="G5644" t="s">
        <v>44</v>
      </c>
      <c r="H5644" t="s">
        <v>35</v>
      </c>
      <c r="I5644">
        <f>tbl_Fact[[#This Row],[Duration]] / 60</f>
        <v>1.04916661977768E-2</v>
      </c>
      <c r="J5644">
        <f>IF(OR(G5644="Run Time", G5644="CC (Changeover Cleaning)"), I5644, 0)</f>
        <v>0</v>
      </c>
      <c r="K5644">
        <f>IF(G5644&lt;&gt;"PM (Maintenance)", I5644, 0)</f>
        <v>1.04916661977768E-2</v>
      </c>
      <c r="L5644" s="5">
        <f>MAX(tbl_Fact[[#This Row],[TotalBiscuitsMade]],tbl_Fact[[#This Row],[GoodMadeBiscuits]])</f>
        <v>467861</v>
      </c>
      <c r="M5644" s="5">
        <f>IF(tbl_Fact[[#This Row],[Operating_Hours]]&gt;0,tbl_Fact[[#This Row],[Operating_Hours]]*51840,0)</f>
        <v>0</v>
      </c>
    </row>
    <row r="5645" spans="1:13" hidden="1" x14ac:dyDescent="0.2">
      <c r="A5645" t="s">
        <v>14</v>
      </c>
      <c r="B5645" s="1">
        <v>44406.134456018517</v>
      </c>
      <c r="C5645" s="1">
        <v>44406.135208333333</v>
      </c>
      <c r="D5645">
        <v>1.0897833108902</v>
      </c>
      <c r="E5645">
        <v>0</v>
      </c>
      <c r="F5645">
        <v>81</v>
      </c>
      <c r="G5645" t="s">
        <v>43</v>
      </c>
      <c r="H5645" t="s">
        <v>35</v>
      </c>
      <c r="I5645">
        <f>tbl_Fact[[#This Row],[Duration]] / 60</f>
        <v>1.8163055181503334E-2</v>
      </c>
      <c r="J5645">
        <f>IF(OR(G5645="Run Time", G5645="CC (Changeover Cleaning)"), I5645, 0)</f>
        <v>1.8163055181503334E-2</v>
      </c>
      <c r="K5645">
        <f>IF(G5645&lt;&gt;"PM (Maintenance)", I5645, 0)</f>
        <v>1.8163055181503334E-2</v>
      </c>
      <c r="L5645" s="5">
        <f>MAX(tbl_Fact[[#This Row],[TotalBiscuitsMade]],tbl_Fact[[#This Row],[GoodMadeBiscuits]])</f>
        <v>81</v>
      </c>
      <c r="M5645" s="5">
        <f>IF(tbl_Fact[[#This Row],[Operating_Hours]]&gt;0,tbl_Fact[[#This Row],[Operating_Hours]]*51840,0)</f>
        <v>941.57278060913279</v>
      </c>
    </row>
    <row r="5646" spans="1:13" hidden="1" x14ac:dyDescent="0.2">
      <c r="A5646" t="s">
        <v>12</v>
      </c>
      <c r="B5646" s="1">
        <v>44406.134456018517</v>
      </c>
      <c r="C5646" s="1">
        <v>44406.137129629627</v>
      </c>
      <c r="D5646">
        <v>3.8608334064483598</v>
      </c>
      <c r="E5646">
        <v>467518</v>
      </c>
      <c r="F5646">
        <v>109</v>
      </c>
      <c r="G5646" t="s">
        <v>43</v>
      </c>
      <c r="H5646" t="s">
        <v>35</v>
      </c>
      <c r="I5646">
        <f>tbl_Fact[[#This Row],[Duration]] / 60</f>
        <v>6.4347223440805998E-2</v>
      </c>
      <c r="J5646">
        <f>IF(OR(G5646="Run Time", G5646="CC (Changeover Cleaning)"), I5646, 0)</f>
        <v>6.4347223440805998E-2</v>
      </c>
      <c r="K5646">
        <f>IF(G5646&lt;&gt;"PM (Maintenance)", I5646, 0)</f>
        <v>6.4347223440805998E-2</v>
      </c>
      <c r="L5646" s="5">
        <f>MAX(tbl_Fact[[#This Row],[TotalBiscuitsMade]],tbl_Fact[[#This Row],[GoodMadeBiscuits]])</f>
        <v>467518</v>
      </c>
      <c r="M5646" s="5">
        <f>IF(tbl_Fact[[#This Row],[Operating_Hours]]&gt;0,tbl_Fact[[#This Row],[Operating_Hours]]*51840,0)</f>
        <v>3335.7600631713831</v>
      </c>
    </row>
    <row r="5647" spans="1:13" hidden="1" x14ac:dyDescent="0.2">
      <c r="A5647" t="s">
        <v>14</v>
      </c>
      <c r="B5647" s="1">
        <v>44406.135208333333</v>
      </c>
      <c r="C5647" s="1">
        <v>44406.140289351853</v>
      </c>
      <c r="D5647">
        <v>7.3155498504638699</v>
      </c>
      <c r="E5647">
        <v>0</v>
      </c>
      <c r="F5647">
        <v>189</v>
      </c>
      <c r="G5647" t="s">
        <v>44</v>
      </c>
      <c r="H5647" t="s">
        <v>35</v>
      </c>
      <c r="I5647">
        <f>tbl_Fact[[#This Row],[Duration]] / 60</f>
        <v>0.12192583084106449</v>
      </c>
      <c r="J5647">
        <f>IF(OR(G5647="Run Time", G5647="CC (Changeover Cleaning)"), I5647, 0)</f>
        <v>0</v>
      </c>
      <c r="K5647">
        <f>IF(G5647&lt;&gt;"PM (Maintenance)", I5647, 0)</f>
        <v>0.12192583084106449</v>
      </c>
      <c r="L5647" s="5">
        <f>MAX(tbl_Fact[[#This Row],[TotalBiscuitsMade]],tbl_Fact[[#This Row],[GoodMadeBiscuits]])</f>
        <v>189</v>
      </c>
      <c r="M5647" s="5">
        <f>IF(tbl_Fact[[#This Row],[Operating_Hours]]&gt;0,tbl_Fact[[#This Row],[Operating_Hours]]*51840,0)</f>
        <v>0</v>
      </c>
    </row>
    <row r="5648" spans="1:13" hidden="1" x14ac:dyDescent="0.2">
      <c r="A5648" t="s">
        <v>5</v>
      </c>
      <c r="B5648" s="1">
        <v>44406.136423611111</v>
      </c>
      <c r="C5648" s="1">
        <v>44406.142233796294</v>
      </c>
      <c r="D5648">
        <v>8.3666667938232404</v>
      </c>
      <c r="E5648">
        <v>109669</v>
      </c>
      <c r="F5648">
        <v>110232</v>
      </c>
      <c r="G5648" t="s">
        <v>44</v>
      </c>
      <c r="H5648" t="s">
        <v>24</v>
      </c>
      <c r="I5648">
        <f>tbl_Fact[[#This Row],[Duration]] / 60</f>
        <v>0.13944444656372068</v>
      </c>
      <c r="J5648">
        <f>IF(OR(G5648="Run Time", G5648="CC (Changeover Cleaning)"), I5648, 0)</f>
        <v>0</v>
      </c>
      <c r="K5648">
        <f>IF(G5648&lt;&gt;"PM (Maintenance)", I5648, 0)</f>
        <v>0.13944444656372068</v>
      </c>
      <c r="L5648" s="5">
        <f>MAX(tbl_Fact[[#This Row],[TotalBiscuitsMade]],tbl_Fact[[#This Row],[GoodMadeBiscuits]])</f>
        <v>110232</v>
      </c>
      <c r="M5648" s="5">
        <f>IF(tbl_Fact[[#This Row],[Operating_Hours]]&gt;0,tbl_Fact[[#This Row],[Operating_Hours]]*51840,0)</f>
        <v>0</v>
      </c>
    </row>
    <row r="5649" spans="1:13" hidden="1" x14ac:dyDescent="0.2">
      <c r="A5649" t="s">
        <v>12</v>
      </c>
      <c r="B5649" s="1">
        <v>44406.137129629627</v>
      </c>
      <c r="C5649" s="1">
        <v>44406.140289351853</v>
      </c>
      <c r="D5649">
        <v>4.5444998741149902</v>
      </c>
      <c r="E5649">
        <v>471694</v>
      </c>
      <c r="F5649">
        <v>220</v>
      </c>
      <c r="G5649" t="s">
        <v>44</v>
      </c>
      <c r="H5649" t="s">
        <v>35</v>
      </c>
      <c r="I5649">
        <f>tbl_Fact[[#This Row],[Duration]] / 60</f>
        <v>7.5741664568583167E-2</v>
      </c>
      <c r="J5649">
        <f>IF(OR(G5649="Run Time", G5649="CC (Changeover Cleaning)"), I5649, 0)</f>
        <v>0</v>
      </c>
      <c r="K5649">
        <f>IF(G5649&lt;&gt;"PM (Maintenance)", I5649, 0)</f>
        <v>7.5741664568583167E-2</v>
      </c>
      <c r="L5649" s="5">
        <f>MAX(tbl_Fact[[#This Row],[TotalBiscuitsMade]],tbl_Fact[[#This Row],[GoodMadeBiscuits]])</f>
        <v>471694</v>
      </c>
      <c r="M5649" s="5">
        <f>IF(tbl_Fact[[#This Row],[Operating_Hours]]&gt;0,tbl_Fact[[#This Row],[Operating_Hours]]*51840,0)</f>
        <v>0</v>
      </c>
    </row>
    <row r="5650" spans="1:13" hidden="1" x14ac:dyDescent="0.2">
      <c r="A5650" t="s">
        <v>14</v>
      </c>
      <c r="B5650" s="1">
        <v>44406.140289351853</v>
      </c>
      <c r="C5650" s="1">
        <v>44406.140775462962</v>
      </c>
      <c r="D5650">
        <v>0.70038330554962203</v>
      </c>
      <c r="E5650">
        <v>0</v>
      </c>
      <c r="F5650">
        <v>216</v>
      </c>
      <c r="G5650" t="s">
        <v>43</v>
      </c>
      <c r="H5650" t="s">
        <v>35</v>
      </c>
      <c r="I5650">
        <f>tbl_Fact[[#This Row],[Duration]] / 60</f>
        <v>1.16730550924937E-2</v>
      </c>
      <c r="J5650">
        <f>IF(OR(G5650="Run Time", G5650="CC (Changeover Cleaning)"), I5650, 0)</f>
        <v>1.16730550924937E-2</v>
      </c>
      <c r="K5650">
        <f>IF(G5650&lt;&gt;"PM (Maintenance)", I5650, 0)</f>
        <v>1.16730550924937E-2</v>
      </c>
      <c r="L5650" s="5">
        <f>MAX(tbl_Fact[[#This Row],[TotalBiscuitsMade]],tbl_Fact[[#This Row],[GoodMadeBiscuits]])</f>
        <v>216</v>
      </c>
      <c r="M5650" s="5">
        <f>IF(tbl_Fact[[#This Row],[Operating_Hours]]&gt;0,tbl_Fact[[#This Row],[Operating_Hours]]*51840,0)</f>
        <v>605.13117599487339</v>
      </c>
    </row>
    <row r="5651" spans="1:13" hidden="1" x14ac:dyDescent="0.2">
      <c r="A5651" t="s">
        <v>12</v>
      </c>
      <c r="B5651" s="1">
        <v>44406.140289351853</v>
      </c>
      <c r="C5651" s="1">
        <v>44406.140856481485</v>
      </c>
      <c r="D5651">
        <v>0.81550002098083496</v>
      </c>
      <c r="E5651">
        <v>471810</v>
      </c>
      <c r="F5651">
        <v>105</v>
      </c>
      <c r="G5651" t="s">
        <v>43</v>
      </c>
      <c r="H5651" t="s">
        <v>35</v>
      </c>
      <c r="I5651">
        <f>tbl_Fact[[#This Row],[Duration]] / 60</f>
        <v>1.359166701634725E-2</v>
      </c>
      <c r="J5651">
        <f>IF(OR(G5651="Run Time", G5651="CC (Changeover Cleaning)"), I5651, 0)</f>
        <v>1.359166701634725E-2</v>
      </c>
      <c r="K5651">
        <f>IF(G5651&lt;&gt;"PM (Maintenance)", I5651, 0)</f>
        <v>1.359166701634725E-2</v>
      </c>
      <c r="L5651" s="5">
        <f>MAX(tbl_Fact[[#This Row],[TotalBiscuitsMade]],tbl_Fact[[#This Row],[GoodMadeBiscuits]])</f>
        <v>471810</v>
      </c>
      <c r="M5651" s="5">
        <f>IF(tbl_Fact[[#This Row],[Operating_Hours]]&gt;0,tbl_Fact[[#This Row],[Operating_Hours]]*51840,0)</f>
        <v>704.59201812744141</v>
      </c>
    </row>
    <row r="5652" spans="1:13" hidden="1" x14ac:dyDescent="0.2">
      <c r="A5652" t="s">
        <v>14</v>
      </c>
      <c r="B5652" s="1">
        <v>44406.140775462962</v>
      </c>
      <c r="C5652" s="1">
        <v>44406.141076388885</v>
      </c>
      <c r="D5652">
        <v>0.429783314466476</v>
      </c>
      <c r="E5652">
        <v>0</v>
      </c>
      <c r="F5652">
        <v>307</v>
      </c>
      <c r="G5652" t="s">
        <v>44</v>
      </c>
      <c r="H5652" t="s">
        <v>35</v>
      </c>
      <c r="I5652">
        <f>tbl_Fact[[#This Row],[Duration]] / 60</f>
        <v>7.1630552411079329E-3</v>
      </c>
      <c r="J5652">
        <f>IF(OR(G5652="Run Time", G5652="CC (Changeover Cleaning)"), I5652, 0)</f>
        <v>0</v>
      </c>
      <c r="K5652">
        <f>IF(G5652&lt;&gt;"PM (Maintenance)", I5652, 0)</f>
        <v>7.1630552411079329E-3</v>
      </c>
      <c r="L5652" s="5">
        <f>MAX(tbl_Fact[[#This Row],[TotalBiscuitsMade]],tbl_Fact[[#This Row],[GoodMadeBiscuits]])</f>
        <v>307</v>
      </c>
      <c r="M5652" s="5">
        <f>IF(tbl_Fact[[#This Row],[Operating_Hours]]&gt;0,tbl_Fact[[#This Row],[Operating_Hours]]*51840,0)</f>
        <v>0</v>
      </c>
    </row>
    <row r="5653" spans="1:13" hidden="1" x14ac:dyDescent="0.2">
      <c r="A5653" t="s">
        <v>12</v>
      </c>
      <c r="B5653" s="1">
        <v>44406.140856481485</v>
      </c>
      <c r="C5653" s="1">
        <v>44406.141076388885</v>
      </c>
      <c r="D5653">
        <v>0.31466659903526301</v>
      </c>
      <c r="E5653">
        <v>471987</v>
      </c>
      <c r="F5653">
        <v>17</v>
      </c>
      <c r="G5653" t="s">
        <v>44</v>
      </c>
      <c r="H5653" t="s">
        <v>35</v>
      </c>
      <c r="I5653">
        <f>tbl_Fact[[#This Row],[Duration]] / 60</f>
        <v>5.244443317254383E-3</v>
      </c>
      <c r="J5653">
        <f>IF(OR(G5653="Run Time", G5653="CC (Changeover Cleaning)"), I5653, 0)</f>
        <v>0</v>
      </c>
      <c r="K5653">
        <f>IF(G5653&lt;&gt;"PM (Maintenance)", I5653, 0)</f>
        <v>5.244443317254383E-3</v>
      </c>
      <c r="L5653" s="5">
        <f>MAX(tbl_Fact[[#This Row],[TotalBiscuitsMade]],tbl_Fact[[#This Row],[GoodMadeBiscuits]])</f>
        <v>471987</v>
      </c>
      <c r="M5653" s="5">
        <f>IF(tbl_Fact[[#This Row],[Operating_Hours]]&gt;0,tbl_Fact[[#This Row],[Operating_Hours]]*51840,0)</f>
        <v>0</v>
      </c>
    </row>
    <row r="5654" spans="1:13" hidden="1" x14ac:dyDescent="0.2">
      <c r="A5654" t="s">
        <v>14</v>
      </c>
      <c r="B5654" s="1">
        <v>44406.141076388885</v>
      </c>
      <c r="C5654" s="1">
        <v>44406.141481481478</v>
      </c>
      <c r="D5654">
        <v>0.58521658182144198</v>
      </c>
      <c r="E5654">
        <v>0</v>
      </c>
      <c r="F5654">
        <v>134</v>
      </c>
      <c r="G5654" t="s">
        <v>43</v>
      </c>
      <c r="H5654" t="s">
        <v>35</v>
      </c>
      <c r="I5654">
        <f>tbl_Fact[[#This Row],[Duration]] / 60</f>
        <v>9.7536096970240339E-3</v>
      </c>
      <c r="J5654">
        <f>IF(OR(G5654="Run Time", G5654="CC (Changeover Cleaning)"), I5654, 0)</f>
        <v>9.7536096970240339E-3</v>
      </c>
      <c r="K5654">
        <f>IF(G5654&lt;&gt;"PM (Maintenance)", I5654, 0)</f>
        <v>9.7536096970240339E-3</v>
      </c>
      <c r="L5654" s="5">
        <f>MAX(tbl_Fact[[#This Row],[TotalBiscuitsMade]],tbl_Fact[[#This Row],[GoodMadeBiscuits]])</f>
        <v>134</v>
      </c>
      <c r="M5654" s="5">
        <f>IF(tbl_Fact[[#This Row],[Operating_Hours]]&gt;0,tbl_Fact[[#This Row],[Operating_Hours]]*51840,0)</f>
        <v>505.62712669372593</v>
      </c>
    </row>
    <row r="5655" spans="1:13" hidden="1" x14ac:dyDescent="0.2">
      <c r="A5655" t="s">
        <v>12</v>
      </c>
      <c r="B5655" s="1">
        <v>44406.141076388885</v>
      </c>
      <c r="C5655" s="1">
        <v>44406.142291666663</v>
      </c>
      <c r="D5655">
        <v>1.75521659851074</v>
      </c>
      <c r="E5655">
        <v>471941</v>
      </c>
      <c r="F5655">
        <v>99</v>
      </c>
      <c r="G5655" t="s">
        <v>43</v>
      </c>
      <c r="H5655" t="s">
        <v>35</v>
      </c>
      <c r="I5655">
        <f>tbl_Fact[[#This Row],[Duration]] / 60</f>
        <v>2.9253609975179E-2</v>
      </c>
      <c r="J5655">
        <f>IF(OR(G5655="Run Time", G5655="CC (Changeover Cleaning)"), I5655, 0)</f>
        <v>2.9253609975179E-2</v>
      </c>
      <c r="K5655">
        <f>IF(G5655&lt;&gt;"PM (Maintenance)", I5655, 0)</f>
        <v>2.9253609975179E-2</v>
      </c>
      <c r="L5655" s="5">
        <f>MAX(tbl_Fact[[#This Row],[TotalBiscuitsMade]],tbl_Fact[[#This Row],[GoodMadeBiscuits]])</f>
        <v>471941</v>
      </c>
      <c r="M5655" s="5">
        <f>IF(tbl_Fact[[#This Row],[Operating_Hours]]&gt;0,tbl_Fact[[#This Row],[Operating_Hours]]*51840,0)</f>
        <v>1516.5071411132794</v>
      </c>
    </row>
    <row r="5656" spans="1:13" hidden="1" x14ac:dyDescent="0.2">
      <c r="A5656" t="s">
        <v>14</v>
      </c>
      <c r="B5656" s="1">
        <v>44406.141481481478</v>
      </c>
      <c r="C5656" s="1">
        <v>44406.144247685188</v>
      </c>
      <c r="D5656">
        <v>3.9902832508087198</v>
      </c>
      <c r="E5656">
        <v>0</v>
      </c>
      <c r="F5656">
        <v>469</v>
      </c>
      <c r="G5656" t="s">
        <v>44</v>
      </c>
      <c r="H5656" t="s">
        <v>35</v>
      </c>
      <c r="I5656">
        <f>tbl_Fact[[#This Row],[Duration]] / 60</f>
        <v>6.6504720846811999E-2</v>
      </c>
      <c r="J5656">
        <f>IF(OR(G5656="Run Time", G5656="CC (Changeover Cleaning)"), I5656, 0)</f>
        <v>0</v>
      </c>
      <c r="K5656">
        <f>IF(G5656&lt;&gt;"PM (Maintenance)", I5656, 0)</f>
        <v>6.6504720846811999E-2</v>
      </c>
      <c r="L5656" s="5">
        <f>MAX(tbl_Fact[[#This Row],[TotalBiscuitsMade]],tbl_Fact[[#This Row],[GoodMadeBiscuits]])</f>
        <v>469</v>
      </c>
      <c r="M5656" s="5">
        <f>IF(tbl_Fact[[#This Row],[Operating_Hours]]&gt;0,tbl_Fact[[#This Row],[Operating_Hours]]*51840,0)</f>
        <v>0</v>
      </c>
    </row>
    <row r="5657" spans="1:13" hidden="1" x14ac:dyDescent="0.2">
      <c r="A5657" t="s">
        <v>5</v>
      </c>
      <c r="B5657" s="1">
        <v>44406.142233796294</v>
      </c>
      <c r="C5657" s="1">
        <v>44406.146828703706</v>
      </c>
      <c r="D5657">
        <v>6.6166667938232404</v>
      </c>
      <c r="E5657">
        <v>109559</v>
      </c>
      <c r="F5657">
        <v>110058</v>
      </c>
      <c r="G5657" t="s">
        <v>43</v>
      </c>
      <c r="H5657" t="s">
        <v>24</v>
      </c>
      <c r="I5657">
        <f>tbl_Fact[[#This Row],[Duration]] / 60</f>
        <v>0.11027777989705401</v>
      </c>
      <c r="J5657">
        <f>IF(OR(G5657="Run Time", G5657="CC (Changeover Cleaning)"), I5657, 0)</f>
        <v>0.11027777989705401</v>
      </c>
      <c r="K5657">
        <f>IF(G5657&lt;&gt;"PM (Maintenance)", I5657, 0)</f>
        <v>0.11027777989705401</v>
      </c>
      <c r="L5657" s="5">
        <f>MAX(tbl_Fact[[#This Row],[TotalBiscuitsMade]],tbl_Fact[[#This Row],[GoodMadeBiscuits]])</f>
        <v>110058</v>
      </c>
      <c r="M5657" s="5">
        <f>IF(tbl_Fact[[#This Row],[Operating_Hours]]&gt;0,tbl_Fact[[#This Row],[Operating_Hours]]*51840,0)</f>
        <v>5716.8001098632794</v>
      </c>
    </row>
    <row r="5658" spans="1:13" hidden="1" x14ac:dyDescent="0.2">
      <c r="A5658" t="s">
        <v>12</v>
      </c>
      <c r="B5658" s="1">
        <v>44406.142291666663</v>
      </c>
      <c r="C5658" s="1">
        <v>44406.144247685188</v>
      </c>
      <c r="D5658">
        <v>2.8202834129333501</v>
      </c>
      <c r="E5658">
        <v>474016</v>
      </c>
      <c r="F5658">
        <v>179</v>
      </c>
      <c r="G5658" t="s">
        <v>44</v>
      </c>
      <c r="H5658" t="s">
        <v>35</v>
      </c>
      <c r="I5658">
        <f>tbl_Fact[[#This Row],[Duration]] / 60</f>
        <v>4.7004723548889168E-2</v>
      </c>
      <c r="J5658">
        <f>IF(OR(G5658="Run Time", G5658="CC (Changeover Cleaning)"), I5658, 0)</f>
        <v>0</v>
      </c>
      <c r="K5658">
        <f>IF(G5658&lt;&gt;"PM (Maintenance)", I5658, 0)</f>
        <v>4.7004723548889168E-2</v>
      </c>
      <c r="L5658" s="5">
        <f>MAX(tbl_Fact[[#This Row],[TotalBiscuitsMade]],tbl_Fact[[#This Row],[GoodMadeBiscuits]])</f>
        <v>474016</v>
      </c>
      <c r="M5658" s="5">
        <f>IF(tbl_Fact[[#This Row],[Operating_Hours]]&gt;0,tbl_Fact[[#This Row],[Operating_Hours]]*51840,0)</f>
        <v>0</v>
      </c>
    </row>
    <row r="5659" spans="1:13" hidden="1" x14ac:dyDescent="0.2">
      <c r="A5659" t="s">
        <v>14</v>
      </c>
      <c r="B5659" s="1">
        <v>44406.144247685188</v>
      </c>
      <c r="C5659" s="1">
        <v>44406.144907407404</v>
      </c>
      <c r="D5659">
        <v>0.939716577529907</v>
      </c>
      <c r="E5659">
        <v>0</v>
      </c>
      <c r="F5659">
        <v>56</v>
      </c>
      <c r="G5659" t="s">
        <v>43</v>
      </c>
      <c r="H5659" t="s">
        <v>35</v>
      </c>
      <c r="I5659">
        <f>tbl_Fact[[#This Row],[Duration]] / 60</f>
        <v>1.5661942958831783E-2</v>
      </c>
      <c r="J5659">
        <f>IF(OR(G5659="Run Time", G5659="CC (Changeover Cleaning)"), I5659, 0)</f>
        <v>1.5661942958831783E-2</v>
      </c>
      <c r="K5659">
        <f>IF(G5659&lt;&gt;"PM (Maintenance)", I5659, 0)</f>
        <v>1.5661942958831783E-2</v>
      </c>
      <c r="L5659" s="5">
        <f>MAX(tbl_Fact[[#This Row],[TotalBiscuitsMade]],tbl_Fact[[#This Row],[GoodMadeBiscuits]])</f>
        <v>56</v>
      </c>
      <c r="M5659" s="5">
        <f>IF(tbl_Fact[[#This Row],[Operating_Hours]]&gt;0,tbl_Fact[[#This Row],[Operating_Hours]]*51840,0)</f>
        <v>811.91512298583962</v>
      </c>
    </row>
    <row r="5660" spans="1:13" hidden="1" x14ac:dyDescent="0.2">
      <c r="A5660" t="s">
        <v>12</v>
      </c>
      <c r="B5660" s="1">
        <v>44406.144247685188</v>
      </c>
      <c r="C5660" s="1">
        <v>44406.145324074074</v>
      </c>
      <c r="D5660">
        <v>1.5512833595275899</v>
      </c>
      <c r="E5660">
        <v>474278</v>
      </c>
      <c r="F5660">
        <v>44</v>
      </c>
      <c r="G5660" t="s">
        <v>43</v>
      </c>
      <c r="H5660" t="s">
        <v>35</v>
      </c>
      <c r="I5660">
        <f>tbl_Fact[[#This Row],[Duration]] / 60</f>
        <v>2.5854722658793166E-2</v>
      </c>
      <c r="J5660">
        <f>IF(OR(G5660="Run Time", G5660="CC (Changeover Cleaning)"), I5660, 0)</f>
        <v>2.5854722658793166E-2</v>
      </c>
      <c r="K5660">
        <f>IF(G5660&lt;&gt;"PM (Maintenance)", I5660, 0)</f>
        <v>2.5854722658793166E-2</v>
      </c>
      <c r="L5660" s="5">
        <f>MAX(tbl_Fact[[#This Row],[TotalBiscuitsMade]],tbl_Fact[[#This Row],[GoodMadeBiscuits]])</f>
        <v>474278</v>
      </c>
      <c r="M5660" s="5">
        <f>IF(tbl_Fact[[#This Row],[Operating_Hours]]&gt;0,tbl_Fact[[#This Row],[Operating_Hours]]*51840,0)</f>
        <v>1340.3088226318378</v>
      </c>
    </row>
    <row r="5661" spans="1:13" hidden="1" x14ac:dyDescent="0.2">
      <c r="A5661" t="s">
        <v>14</v>
      </c>
      <c r="B5661" s="1">
        <v>44406.144907407404</v>
      </c>
      <c r="C5661" s="1">
        <v>44406.145983796298</v>
      </c>
      <c r="D5661">
        <v>1.5505000352859499</v>
      </c>
      <c r="E5661">
        <v>0</v>
      </c>
      <c r="F5661">
        <v>207</v>
      </c>
      <c r="G5661" t="s">
        <v>44</v>
      </c>
      <c r="H5661" t="s">
        <v>35</v>
      </c>
      <c r="I5661">
        <f>tbl_Fact[[#This Row],[Duration]] / 60</f>
        <v>2.5841667254765832E-2</v>
      </c>
      <c r="J5661">
        <f>IF(OR(G5661="Run Time", G5661="CC (Changeover Cleaning)"), I5661, 0)</f>
        <v>0</v>
      </c>
      <c r="K5661">
        <f>IF(G5661&lt;&gt;"PM (Maintenance)", I5661, 0)</f>
        <v>2.5841667254765832E-2</v>
      </c>
      <c r="L5661" s="5">
        <f>MAX(tbl_Fact[[#This Row],[TotalBiscuitsMade]],tbl_Fact[[#This Row],[GoodMadeBiscuits]])</f>
        <v>207</v>
      </c>
      <c r="M5661" s="5">
        <f>IF(tbl_Fact[[#This Row],[Operating_Hours]]&gt;0,tbl_Fact[[#This Row],[Operating_Hours]]*51840,0)</f>
        <v>0</v>
      </c>
    </row>
    <row r="5662" spans="1:13" hidden="1" x14ac:dyDescent="0.2">
      <c r="A5662" t="s">
        <v>12</v>
      </c>
      <c r="B5662" s="1">
        <v>44406.145324074074</v>
      </c>
      <c r="C5662" s="1">
        <v>44406.145983796298</v>
      </c>
      <c r="D5662">
        <v>0.93893331289291404</v>
      </c>
      <c r="E5662">
        <v>474923</v>
      </c>
      <c r="F5662">
        <v>24</v>
      </c>
      <c r="G5662" t="s">
        <v>44</v>
      </c>
      <c r="H5662" t="s">
        <v>35</v>
      </c>
      <c r="I5662">
        <f>tbl_Fact[[#This Row],[Duration]] / 60</f>
        <v>1.5648888548215233E-2</v>
      </c>
      <c r="J5662">
        <f>IF(OR(G5662="Run Time", G5662="CC (Changeover Cleaning)"), I5662, 0)</f>
        <v>0</v>
      </c>
      <c r="K5662">
        <f>IF(G5662&lt;&gt;"PM (Maintenance)", I5662, 0)</f>
        <v>1.5648888548215233E-2</v>
      </c>
      <c r="L5662" s="5">
        <f>MAX(tbl_Fact[[#This Row],[TotalBiscuitsMade]],tbl_Fact[[#This Row],[GoodMadeBiscuits]])</f>
        <v>474923</v>
      </c>
      <c r="M5662" s="5">
        <f>IF(tbl_Fact[[#This Row],[Operating_Hours]]&gt;0,tbl_Fact[[#This Row],[Operating_Hours]]*51840,0)</f>
        <v>0</v>
      </c>
    </row>
    <row r="5663" spans="1:13" hidden="1" x14ac:dyDescent="0.2">
      <c r="A5663" t="s">
        <v>14</v>
      </c>
      <c r="B5663" s="1">
        <v>44406.145983796298</v>
      </c>
      <c r="C5663" s="1">
        <v>44406.146006944444</v>
      </c>
      <c r="D5663">
        <v>4.4333301484584801E-2</v>
      </c>
      <c r="E5663">
        <v>0</v>
      </c>
      <c r="F5663">
        <v>18</v>
      </c>
      <c r="G5663" t="s">
        <v>43</v>
      </c>
      <c r="H5663" t="s">
        <v>35</v>
      </c>
      <c r="I5663">
        <f>tbl_Fact[[#This Row],[Duration]] / 60</f>
        <v>7.388883580764134E-4</v>
      </c>
      <c r="J5663">
        <f>IF(OR(G5663="Run Time", G5663="CC (Changeover Cleaning)"), I5663, 0)</f>
        <v>7.388883580764134E-4</v>
      </c>
      <c r="K5663">
        <f>IF(G5663&lt;&gt;"PM (Maintenance)", I5663, 0)</f>
        <v>7.388883580764134E-4</v>
      </c>
      <c r="L5663" s="5">
        <f>MAX(tbl_Fact[[#This Row],[TotalBiscuitsMade]],tbl_Fact[[#This Row],[GoodMadeBiscuits]])</f>
        <v>18</v>
      </c>
      <c r="M5663" s="5">
        <f>IF(tbl_Fact[[#This Row],[Operating_Hours]]&gt;0,tbl_Fact[[#This Row],[Operating_Hours]]*51840,0)</f>
        <v>38.303972482681267</v>
      </c>
    </row>
    <row r="5664" spans="1:13" hidden="1" x14ac:dyDescent="0.2">
      <c r="A5664" t="s">
        <v>12</v>
      </c>
      <c r="B5664" s="1">
        <v>44406.145983796298</v>
      </c>
      <c r="C5664" s="1">
        <v>44406.146273148152</v>
      </c>
      <c r="D5664">
        <v>0.41466659307479897</v>
      </c>
      <c r="E5664">
        <v>475291</v>
      </c>
      <c r="F5664">
        <v>486</v>
      </c>
      <c r="G5664" t="s">
        <v>43</v>
      </c>
      <c r="H5664" t="s">
        <v>35</v>
      </c>
      <c r="I5664">
        <f>tbl_Fact[[#This Row],[Duration]] / 60</f>
        <v>6.9111098845799825E-3</v>
      </c>
      <c r="J5664">
        <f>IF(OR(G5664="Run Time", G5664="CC (Changeover Cleaning)"), I5664, 0)</f>
        <v>6.9111098845799825E-3</v>
      </c>
      <c r="K5664">
        <f>IF(G5664&lt;&gt;"PM (Maintenance)", I5664, 0)</f>
        <v>6.9111098845799825E-3</v>
      </c>
      <c r="L5664" s="5">
        <f>MAX(tbl_Fact[[#This Row],[TotalBiscuitsMade]],tbl_Fact[[#This Row],[GoodMadeBiscuits]])</f>
        <v>475291</v>
      </c>
      <c r="M5664" s="5">
        <f>IF(tbl_Fact[[#This Row],[Operating_Hours]]&gt;0,tbl_Fact[[#This Row],[Operating_Hours]]*51840,0)</f>
        <v>358.27193641662632</v>
      </c>
    </row>
    <row r="5665" spans="1:13" hidden="1" x14ac:dyDescent="0.2">
      <c r="A5665" t="s">
        <v>14</v>
      </c>
      <c r="B5665" s="1">
        <v>44406.146006944444</v>
      </c>
      <c r="C5665" s="1">
        <v>44406.152974537035</v>
      </c>
      <c r="D5665">
        <v>10.0214500427246</v>
      </c>
      <c r="E5665">
        <v>0</v>
      </c>
      <c r="F5665">
        <v>65</v>
      </c>
      <c r="G5665" t="s">
        <v>44</v>
      </c>
      <c r="H5665" t="s">
        <v>35</v>
      </c>
      <c r="I5665">
        <f>tbl_Fact[[#This Row],[Duration]] / 60</f>
        <v>0.16702416737874334</v>
      </c>
      <c r="J5665">
        <f>IF(OR(G5665="Run Time", G5665="CC (Changeover Cleaning)"), I5665, 0)</f>
        <v>0</v>
      </c>
      <c r="K5665">
        <f>IF(G5665&lt;&gt;"PM (Maintenance)", I5665, 0)</f>
        <v>0.16702416737874334</v>
      </c>
      <c r="L5665" s="5">
        <f>MAX(tbl_Fact[[#This Row],[TotalBiscuitsMade]],tbl_Fact[[#This Row],[GoodMadeBiscuits]])</f>
        <v>65</v>
      </c>
      <c r="M5665" s="5">
        <f>IF(tbl_Fact[[#This Row],[Operating_Hours]]&gt;0,tbl_Fact[[#This Row],[Operating_Hours]]*51840,0)</f>
        <v>0</v>
      </c>
    </row>
    <row r="5666" spans="1:13" hidden="1" x14ac:dyDescent="0.2">
      <c r="A5666" t="s">
        <v>12</v>
      </c>
      <c r="B5666" s="1">
        <v>44406.146273148152</v>
      </c>
      <c r="C5666" s="1">
        <v>44406.147777777776</v>
      </c>
      <c r="D5666">
        <v>2.1803333759307901</v>
      </c>
      <c r="E5666">
        <v>476903</v>
      </c>
      <c r="F5666">
        <v>425</v>
      </c>
      <c r="G5666" t="s">
        <v>44</v>
      </c>
      <c r="H5666" t="s">
        <v>35</v>
      </c>
      <c r="I5666">
        <f>tbl_Fact[[#This Row],[Duration]] / 60</f>
        <v>3.6338889598846499E-2</v>
      </c>
      <c r="J5666">
        <f>IF(OR(G5666="Run Time", G5666="CC (Changeover Cleaning)"), I5666, 0)</f>
        <v>0</v>
      </c>
      <c r="K5666">
        <f>IF(G5666&lt;&gt;"PM (Maintenance)", I5666, 0)</f>
        <v>3.6338889598846499E-2</v>
      </c>
      <c r="L5666" s="5">
        <f>MAX(tbl_Fact[[#This Row],[TotalBiscuitsMade]],tbl_Fact[[#This Row],[GoodMadeBiscuits]])</f>
        <v>476903</v>
      </c>
      <c r="M5666" s="5">
        <f>IF(tbl_Fact[[#This Row],[Operating_Hours]]&gt;0,tbl_Fact[[#This Row],[Operating_Hours]]*51840,0)</f>
        <v>0</v>
      </c>
    </row>
    <row r="5667" spans="1:13" hidden="1" x14ac:dyDescent="0.2">
      <c r="A5667" t="s">
        <v>5</v>
      </c>
      <c r="B5667" s="1">
        <v>44406.146828703706</v>
      </c>
      <c r="C5667" s="1">
        <v>44406.157511574071</v>
      </c>
      <c r="D5667">
        <v>15.3833332061768</v>
      </c>
      <c r="E5667">
        <v>120323</v>
      </c>
      <c r="F5667">
        <v>120762</v>
      </c>
      <c r="G5667" t="s">
        <v>44</v>
      </c>
      <c r="H5667" t="s">
        <v>24</v>
      </c>
      <c r="I5667">
        <f>tbl_Fact[[#This Row],[Duration]] / 60</f>
        <v>0.25638888676961336</v>
      </c>
      <c r="J5667">
        <f>IF(OR(G5667="Run Time", G5667="CC (Changeover Cleaning)"), I5667, 0)</f>
        <v>0</v>
      </c>
      <c r="K5667">
        <f>IF(G5667&lt;&gt;"PM (Maintenance)", I5667, 0)</f>
        <v>0.25638888676961336</v>
      </c>
      <c r="L5667" s="5">
        <f>MAX(tbl_Fact[[#This Row],[TotalBiscuitsMade]],tbl_Fact[[#This Row],[GoodMadeBiscuits]])</f>
        <v>120762</v>
      </c>
      <c r="M5667" s="5">
        <f>IF(tbl_Fact[[#This Row],[Operating_Hours]]&gt;0,tbl_Fact[[#This Row],[Operating_Hours]]*51840,0)</f>
        <v>0</v>
      </c>
    </row>
    <row r="5668" spans="1:13" hidden="1" x14ac:dyDescent="0.2">
      <c r="A5668" t="s">
        <v>12</v>
      </c>
      <c r="B5668" s="1">
        <v>44406.147777777776</v>
      </c>
      <c r="C5668" s="1">
        <v>44406.150960648149</v>
      </c>
      <c r="D5668">
        <v>4.57578325271606</v>
      </c>
      <c r="E5668">
        <v>476674</v>
      </c>
      <c r="F5668">
        <v>499</v>
      </c>
      <c r="G5668" t="s">
        <v>43</v>
      </c>
      <c r="H5668" t="s">
        <v>35</v>
      </c>
      <c r="I5668">
        <f>tbl_Fact[[#This Row],[Duration]] / 60</f>
        <v>7.6263054211934328E-2</v>
      </c>
      <c r="J5668">
        <f>IF(OR(G5668="Run Time", G5668="CC (Changeover Cleaning)"), I5668, 0)</f>
        <v>7.6263054211934328E-2</v>
      </c>
      <c r="K5668">
        <f>IF(G5668&lt;&gt;"PM (Maintenance)", I5668, 0)</f>
        <v>7.6263054211934328E-2</v>
      </c>
      <c r="L5668" s="5">
        <f>MAX(tbl_Fact[[#This Row],[TotalBiscuitsMade]],tbl_Fact[[#This Row],[GoodMadeBiscuits]])</f>
        <v>476674</v>
      </c>
      <c r="M5668" s="5">
        <f>IF(tbl_Fact[[#This Row],[Operating_Hours]]&gt;0,tbl_Fact[[#This Row],[Operating_Hours]]*51840,0)</f>
        <v>3953.4767303466756</v>
      </c>
    </row>
    <row r="5669" spans="1:13" hidden="1" x14ac:dyDescent="0.2">
      <c r="A5669" t="s">
        <v>12</v>
      </c>
      <c r="B5669" s="1">
        <v>44406.150960648149</v>
      </c>
      <c r="C5669" s="1">
        <v>44406.152974537035</v>
      </c>
      <c r="D5669">
        <v>2.8949999809265101</v>
      </c>
      <c r="E5669">
        <v>479578</v>
      </c>
      <c r="F5669">
        <v>147</v>
      </c>
      <c r="G5669" t="s">
        <v>44</v>
      </c>
      <c r="H5669" t="s">
        <v>35</v>
      </c>
      <c r="I5669">
        <f>tbl_Fact[[#This Row],[Duration]] / 60</f>
        <v>4.8249999682108503E-2</v>
      </c>
      <c r="J5669">
        <f>IF(OR(G5669="Run Time", G5669="CC (Changeover Cleaning)"), I5669, 0)</f>
        <v>0</v>
      </c>
      <c r="K5669">
        <f>IF(G5669&lt;&gt;"PM (Maintenance)", I5669, 0)</f>
        <v>4.8249999682108503E-2</v>
      </c>
      <c r="L5669" s="5">
        <f>MAX(tbl_Fact[[#This Row],[TotalBiscuitsMade]],tbl_Fact[[#This Row],[GoodMadeBiscuits]])</f>
        <v>479578</v>
      </c>
      <c r="M5669" s="5">
        <f>IF(tbl_Fact[[#This Row],[Operating_Hours]]&gt;0,tbl_Fact[[#This Row],[Operating_Hours]]*51840,0)</f>
        <v>0</v>
      </c>
    </row>
    <row r="5670" spans="1:13" hidden="1" x14ac:dyDescent="0.2">
      <c r="A5670" t="s">
        <v>14</v>
      </c>
      <c r="B5670" s="1">
        <v>44406.152974537035</v>
      </c>
      <c r="C5670" s="1">
        <v>44406.153668981482</v>
      </c>
      <c r="D5670">
        <v>1.00433325767517</v>
      </c>
      <c r="E5670">
        <v>0</v>
      </c>
      <c r="F5670">
        <v>425</v>
      </c>
      <c r="G5670" t="s">
        <v>43</v>
      </c>
      <c r="H5670" t="s">
        <v>35</v>
      </c>
      <c r="I5670">
        <f>tbl_Fact[[#This Row],[Duration]] / 60</f>
        <v>1.6738887627919499E-2</v>
      </c>
      <c r="J5670">
        <f>IF(OR(G5670="Run Time", G5670="CC (Changeover Cleaning)"), I5670, 0)</f>
        <v>1.6738887627919499E-2</v>
      </c>
      <c r="K5670">
        <f>IF(G5670&lt;&gt;"PM (Maintenance)", I5670, 0)</f>
        <v>1.6738887627919499E-2</v>
      </c>
      <c r="L5670" s="5">
        <f>MAX(tbl_Fact[[#This Row],[TotalBiscuitsMade]],tbl_Fact[[#This Row],[GoodMadeBiscuits]])</f>
        <v>425</v>
      </c>
      <c r="M5670" s="5">
        <f>IF(tbl_Fact[[#This Row],[Operating_Hours]]&gt;0,tbl_Fact[[#This Row],[Operating_Hours]]*51840,0)</f>
        <v>867.74393463134686</v>
      </c>
    </row>
    <row r="5671" spans="1:13" hidden="1" x14ac:dyDescent="0.2">
      <c r="A5671" t="s">
        <v>12</v>
      </c>
      <c r="B5671" s="1">
        <v>44406.152974537035</v>
      </c>
      <c r="C5671" s="1">
        <v>44406.154317129629</v>
      </c>
      <c r="D5671">
        <v>1.9401665925979601</v>
      </c>
      <c r="E5671">
        <v>479340</v>
      </c>
      <c r="F5671">
        <v>192</v>
      </c>
      <c r="G5671" t="s">
        <v>43</v>
      </c>
      <c r="H5671" t="s">
        <v>35</v>
      </c>
      <c r="I5671">
        <f>tbl_Fact[[#This Row],[Duration]] / 60</f>
        <v>3.2336109876632671E-2</v>
      </c>
      <c r="J5671">
        <f>IF(OR(G5671="Run Time", G5671="CC (Changeover Cleaning)"), I5671, 0)</f>
        <v>3.2336109876632671E-2</v>
      </c>
      <c r="K5671">
        <f>IF(G5671&lt;&gt;"PM (Maintenance)", I5671, 0)</f>
        <v>3.2336109876632671E-2</v>
      </c>
      <c r="L5671" s="5">
        <f>MAX(tbl_Fact[[#This Row],[TotalBiscuitsMade]],tbl_Fact[[#This Row],[GoodMadeBiscuits]])</f>
        <v>479340</v>
      </c>
      <c r="M5671" s="5">
        <f>IF(tbl_Fact[[#This Row],[Operating_Hours]]&gt;0,tbl_Fact[[#This Row],[Operating_Hours]]*51840,0)</f>
        <v>1676.3039360046378</v>
      </c>
    </row>
    <row r="5672" spans="1:13" hidden="1" x14ac:dyDescent="0.2">
      <c r="A5672" t="s">
        <v>14</v>
      </c>
      <c r="B5672" s="1">
        <v>44406.153668981482</v>
      </c>
      <c r="C5672" s="1">
        <v>44406.157905092594</v>
      </c>
      <c r="D5672">
        <v>6.10628318786621</v>
      </c>
      <c r="E5672">
        <v>0</v>
      </c>
      <c r="F5672">
        <v>426</v>
      </c>
      <c r="G5672" t="s">
        <v>44</v>
      </c>
      <c r="H5672" t="s">
        <v>35</v>
      </c>
      <c r="I5672">
        <f>tbl_Fact[[#This Row],[Duration]] / 60</f>
        <v>0.10177138646443683</v>
      </c>
      <c r="J5672">
        <f>IF(OR(G5672="Run Time", G5672="CC (Changeover Cleaning)"), I5672, 0)</f>
        <v>0</v>
      </c>
      <c r="K5672">
        <f>IF(G5672&lt;&gt;"PM (Maintenance)", I5672, 0)</f>
        <v>0.10177138646443683</v>
      </c>
      <c r="L5672" s="5">
        <f>MAX(tbl_Fact[[#This Row],[TotalBiscuitsMade]],tbl_Fact[[#This Row],[GoodMadeBiscuits]])</f>
        <v>426</v>
      </c>
      <c r="M5672" s="5">
        <f>IF(tbl_Fact[[#This Row],[Operating_Hours]]&gt;0,tbl_Fact[[#This Row],[Operating_Hours]]*51840,0)</f>
        <v>0</v>
      </c>
    </row>
    <row r="5673" spans="1:13" hidden="1" x14ac:dyDescent="0.2">
      <c r="A5673" t="s">
        <v>12</v>
      </c>
      <c r="B5673" s="1">
        <v>44406.154317129629</v>
      </c>
      <c r="C5673" s="1">
        <v>44406.157905092594</v>
      </c>
      <c r="D5673">
        <v>5.17045021057129</v>
      </c>
      <c r="E5673">
        <v>483517</v>
      </c>
      <c r="F5673">
        <v>301</v>
      </c>
      <c r="G5673" t="s">
        <v>44</v>
      </c>
      <c r="H5673" t="s">
        <v>35</v>
      </c>
      <c r="I5673">
        <f>tbl_Fact[[#This Row],[Duration]] / 60</f>
        <v>8.617417017618817E-2</v>
      </c>
      <c r="J5673">
        <f>IF(OR(G5673="Run Time", G5673="CC (Changeover Cleaning)"), I5673, 0)</f>
        <v>0</v>
      </c>
      <c r="K5673">
        <f>IF(G5673&lt;&gt;"PM (Maintenance)", I5673, 0)</f>
        <v>8.617417017618817E-2</v>
      </c>
      <c r="L5673" s="5">
        <f>MAX(tbl_Fact[[#This Row],[TotalBiscuitsMade]],tbl_Fact[[#This Row],[GoodMadeBiscuits]])</f>
        <v>483517</v>
      </c>
      <c r="M5673" s="5">
        <f>IF(tbl_Fact[[#This Row],[Operating_Hours]]&gt;0,tbl_Fact[[#This Row],[Operating_Hours]]*51840,0)</f>
        <v>0</v>
      </c>
    </row>
    <row r="5674" spans="1:13" hidden="1" x14ac:dyDescent="0.2">
      <c r="A5674" t="s">
        <v>5</v>
      </c>
      <c r="B5674" s="1">
        <v>44406.157511574071</v>
      </c>
      <c r="C5674" s="1">
        <v>44406.159201388888</v>
      </c>
      <c r="D5674">
        <v>2.4333333969116202</v>
      </c>
      <c r="E5674">
        <v>120295</v>
      </c>
      <c r="F5674">
        <v>121041</v>
      </c>
      <c r="G5674" t="s">
        <v>43</v>
      </c>
      <c r="H5674" t="s">
        <v>24</v>
      </c>
      <c r="I5674">
        <f>tbl_Fact[[#This Row],[Duration]] / 60</f>
        <v>4.0555556615193673E-2</v>
      </c>
      <c r="J5674">
        <f>IF(OR(G5674="Run Time", G5674="CC (Changeover Cleaning)"), I5674, 0)</f>
        <v>4.0555556615193673E-2</v>
      </c>
      <c r="K5674">
        <f>IF(G5674&lt;&gt;"PM (Maintenance)", I5674, 0)</f>
        <v>4.0555556615193673E-2</v>
      </c>
      <c r="L5674" s="5">
        <f>MAX(tbl_Fact[[#This Row],[TotalBiscuitsMade]],tbl_Fact[[#This Row],[GoodMadeBiscuits]])</f>
        <v>121041</v>
      </c>
      <c r="M5674" s="5">
        <f>IF(tbl_Fact[[#This Row],[Operating_Hours]]&gt;0,tbl_Fact[[#This Row],[Operating_Hours]]*51840,0)</f>
        <v>2102.4000549316402</v>
      </c>
    </row>
    <row r="5675" spans="1:13" hidden="1" x14ac:dyDescent="0.2">
      <c r="A5675" t="s">
        <v>14</v>
      </c>
      <c r="B5675" s="1">
        <v>44406.157905092594</v>
      </c>
      <c r="C5675" s="1">
        <v>44406.158194444448</v>
      </c>
      <c r="D5675">
        <v>0.41043329238891602</v>
      </c>
      <c r="E5675">
        <v>0</v>
      </c>
      <c r="F5675">
        <v>107</v>
      </c>
      <c r="G5675" t="s">
        <v>43</v>
      </c>
      <c r="H5675" t="s">
        <v>35</v>
      </c>
      <c r="I5675">
        <f>tbl_Fact[[#This Row],[Duration]] / 60</f>
        <v>6.8405548731485999E-3</v>
      </c>
      <c r="J5675">
        <f>IF(OR(G5675="Run Time", G5675="CC (Changeover Cleaning)"), I5675, 0)</f>
        <v>6.8405548731485999E-3</v>
      </c>
      <c r="K5675">
        <f>IF(G5675&lt;&gt;"PM (Maintenance)", I5675, 0)</f>
        <v>6.8405548731485999E-3</v>
      </c>
      <c r="L5675" s="5">
        <f>MAX(tbl_Fact[[#This Row],[TotalBiscuitsMade]],tbl_Fact[[#This Row],[GoodMadeBiscuits]])</f>
        <v>107</v>
      </c>
      <c r="M5675" s="5">
        <f>IF(tbl_Fact[[#This Row],[Operating_Hours]]&gt;0,tbl_Fact[[#This Row],[Operating_Hours]]*51840,0)</f>
        <v>354.61436462402344</v>
      </c>
    </row>
    <row r="5676" spans="1:13" hidden="1" x14ac:dyDescent="0.2">
      <c r="A5676" t="s">
        <v>12</v>
      </c>
      <c r="B5676" s="1">
        <v>44406.157905092594</v>
      </c>
      <c r="C5676" s="1">
        <v>44406.158275462964</v>
      </c>
      <c r="D5676">
        <v>0.52533328533172596</v>
      </c>
      <c r="E5676">
        <v>483720</v>
      </c>
      <c r="F5676">
        <v>387</v>
      </c>
      <c r="G5676" t="s">
        <v>43</v>
      </c>
      <c r="H5676" t="s">
        <v>35</v>
      </c>
      <c r="I5676">
        <f>tbl_Fact[[#This Row],[Duration]] / 60</f>
        <v>8.7555547555287667E-3</v>
      </c>
      <c r="J5676">
        <f>IF(OR(G5676="Run Time", G5676="CC (Changeover Cleaning)"), I5676, 0)</f>
        <v>8.7555547555287667E-3</v>
      </c>
      <c r="K5676">
        <f>IF(G5676&lt;&gt;"PM (Maintenance)", I5676, 0)</f>
        <v>8.7555547555287667E-3</v>
      </c>
      <c r="L5676" s="5">
        <f>MAX(tbl_Fact[[#This Row],[TotalBiscuitsMade]],tbl_Fact[[#This Row],[GoodMadeBiscuits]])</f>
        <v>483720</v>
      </c>
      <c r="M5676" s="5">
        <f>IF(tbl_Fact[[#This Row],[Operating_Hours]]&gt;0,tbl_Fact[[#This Row],[Operating_Hours]]*51840,0)</f>
        <v>453.88795852661127</v>
      </c>
    </row>
    <row r="5677" spans="1:13" hidden="1" x14ac:dyDescent="0.2">
      <c r="A5677" t="s">
        <v>14</v>
      </c>
      <c r="B5677" s="1">
        <v>44406.158194444448</v>
      </c>
      <c r="C5677" s="1">
        <v>44406.159097222226</v>
      </c>
      <c r="D5677">
        <v>1.29945003986359</v>
      </c>
      <c r="E5677">
        <v>0</v>
      </c>
      <c r="F5677">
        <v>443</v>
      </c>
      <c r="G5677" t="s">
        <v>44</v>
      </c>
      <c r="H5677" t="s">
        <v>35</v>
      </c>
      <c r="I5677">
        <f>tbl_Fact[[#This Row],[Duration]] / 60</f>
        <v>2.1657500664393165E-2</v>
      </c>
      <c r="J5677">
        <f>IF(OR(G5677="Run Time", G5677="CC (Changeover Cleaning)"), I5677, 0)</f>
        <v>0</v>
      </c>
      <c r="K5677">
        <f>IF(G5677&lt;&gt;"PM (Maintenance)", I5677, 0)</f>
        <v>2.1657500664393165E-2</v>
      </c>
      <c r="L5677" s="5">
        <f>MAX(tbl_Fact[[#This Row],[TotalBiscuitsMade]],tbl_Fact[[#This Row],[GoodMadeBiscuits]])</f>
        <v>443</v>
      </c>
      <c r="M5677" s="5">
        <f>IF(tbl_Fact[[#This Row],[Operating_Hours]]&gt;0,tbl_Fact[[#This Row],[Operating_Hours]]*51840,0)</f>
        <v>0</v>
      </c>
    </row>
    <row r="5678" spans="1:13" hidden="1" x14ac:dyDescent="0.2">
      <c r="A5678" t="s">
        <v>12</v>
      </c>
      <c r="B5678" s="1">
        <v>44406.158275462964</v>
      </c>
      <c r="C5678" s="1">
        <v>44406.159097222226</v>
      </c>
      <c r="D5678">
        <v>1.1845500469207799</v>
      </c>
      <c r="E5678">
        <v>484715</v>
      </c>
      <c r="F5678">
        <v>351</v>
      </c>
      <c r="G5678" t="s">
        <v>44</v>
      </c>
      <c r="H5678" t="s">
        <v>35</v>
      </c>
      <c r="I5678">
        <f>tbl_Fact[[#This Row],[Duration]] / 60</f>
        <v>1.9742500782012999E-2</v>
      </c>
      <c r="J5678">
        <f>IF(OR(G5678="Run Time", G5678="CC (Changeover Cleaning)"), I5678, 0)</f>
        <v>0</v>
      </c>
      <c r="K5678">
        <f>IF(G5678&lt;&gt;"PM (Maintenance)", I5678, 0)</f>
        <v>1.9742500782012999E-2</v>
      </c>
      <c r="L5678" s="5">
        <f>MAX(tbl_Fact[[#This Row],[TotalBiscuitsMade]],tbl_Fact[[#This Row],[GoodMadeBiscuits]])</f>
        <v>484715</v>
      </c>
      <c r="M5678" s="5">
        <f>IF(tbl_Fact[[#This Row],[Operating_Hours]]&gt;0,tbl_Fact[[#This Row],[Operating_Hours]]*51840,0)</f>
        <v>0</v>
      </c>
    </row>
    <row r="5679" spans="1:13" hidden="1" x14ac:dyDescent="0.2">
      <c r="A5679" t="s">
        <v>14</v>
      </c>
      <c r="B5679" s="1">
        <v>44406.159097222226</v>
      </c>
      <c r="C5679" s="1">
        <v>44406.159699074073</v>
      </c>
      <c r="D5679">
        <v>0.87488329410553001</v>
      </c>
      <c r="E5679">
        <v>0</v>
      </c>
      <c r="F5679">
        <v>72</v>
      </c>
      <c r="G5679" t="s">
        <v>43</v>
      </c>
      <c r="H5679" t="s">
        <v>35</v>
      </c>
      <c r="I5679">
        <f>tbl_Fact[[#This Row],[Duration]] / 60</f>
        <v>1.4581388235092167E-2</v>
      </c>
      <c r="J5679">
        <f>IF(OR(G5679="Run Time", G5679="CC (Changeover Cleaning)"), I5679, 0)</f>
        <v>1.4581388235092167E-2</v>
      </c>
      <c r="K5679">
        <f>IF(G5679&lt;&gt;"PM (Maintenance)", I5679, 0)</f>
        <v>1.4581388235092167E-2</v>
      </c>
      <c r="L5679" s="5">
        <f>MAX(tbl_Fact[[#This Row],[TotalBiscuitsMade]],tbl_Fact[[#This Row],[GoodMadeBiscuits]])</f>
        <v>72</v>
      </c>
      <c r="M5679" s="5">
        <f>IF(tbl_Fact[[#This Row],[Operating_Hours]]&gt;0,tbl_Fact[[#This Row],[Operating_Hours]]*51840,0)</f>
        <v>755.89916610717796</v>
      </c>
    </row>
    <row r="5680" spans="1:13" hidden="1" x14ac:dyDescent="0.2">
      <c r="A5680" t="s">
        <v>12</v>
      </c>
      <c r="B5680" s="1">
        <v>44406.159097222226</v>
      </c>
      <c r="C5680" s="1">
        <v>44406.170601851853</v>
      </c>
      <c r="D5680">
        <v>16.575216293335</v>
      </c>
      <c r="E5680">
        <v>484737</v>
      </c>
      <c r="F5680">
        <v>213</v>
      </c>
      <c r="G5680" t="s">
        <v>43</v>
      </c>
      <c r="H5680" t="s">
        <v>35</v>
      </c>
      <c r="I5680">
        <f>tbl_Fact[[#This Row],[Duration]] / 60</f>
        <v>0.27625360488891665</v>
      </c>
      <c r="J5680">
        <f>IF(OR(G5680="Run Time", G5680="CC (Changeover Cleaning)"), I5680, 0)</f>
        <v>0.27625360488891665</v>
      </c>
      <c r="K5680">
        <f>IF(G5680&lt;&gt;"PM (Maintenance)", I5680, 0)</f>
        <v>0.27625360488891665</v>
      </c>
      <c r="L5680" s="5">
        <f>MAX(tbl_Fact[[#This Row],[TotalBiscuitsMade]],tbl_Fact[[#This Row],[GoodMadeBiscuits]])</f>
        <v>484737</v>
      </c>
      <c r="M5680" s="5">
        <f>IF(tbl_Fact[[#This Row],[Operating_Hours]]&gt;0,tbl_Fact[[#This Row],[Operating_Hours]]*51840,0)</f>
        <v>14320.986877441439</v>
      </c>
    </row>
    <row r="5681" spans="1:13" hidden="1" x14ac:dyDescent="0.2">
      <c r="A5681" t="s">
        <v>5</v>
      </c>
      <c r="B5681" s="1">
        <v>44406.159201388888</v>
      </c>
      <c r="C5681" s="1">
        <v>44406.161435185182</v>
      </c>
      <c r="D5681">
        <v>3.2166666984558101</v>
      </c>
      <c r="E5681">
        <v>122332</v>
      </c>
      <c r="F5681">
        <v>122976</v>
      </c>
      <c r="G5681" t="s">
        <v>44</v>
      </c>
      <c r="H5681" t="s">
        <v>24</v>
      </c>
      <c r="I5681">
        <f>tbl_Fact[[#This Row],[Duration]] / 60</f>
        <v>5.3611111640930166E-2</v>
      </c>
      <c r="J5681">
        <f>IF(OR(G5681="Run Time", G5681="CC (Changeover Cleaning)"), I5681, 0)</f>
        <v>0</v>
      </c>
      <c r="K5681">
        <f>IF(G5681&lt;&gt;"PM (Maintenance)", I5681, 0)</f>
        <v>5.3611111640930166E-2</v>
      </c>
      <c r="L5681" s="5">
        <f>MAX(tbl_Fact[[#This Row],[TotalBiscuitsMade]],tbl_Fact[[#This Row],[GoodMadeBiscuits]])</f>
        <v>122976</v>
      </c>
      <c r="M5681" s="5">
        <f>IF(tbl_Fact[[#This Row],[Operating_Hours]]&gt;0,tbl_Fact[[#This Row],[Operating_Hours]]*51840,0)</f>
        <v>0</v>
      </c>
    </row>
    <row r="5682" spans="1:13" hidden="1" x14ac:dyDescent="0.2">
      <c r="A5682" t="s">
        <v>14</v>
      </c>
      <c r="B5682" s="1">
        <v>44406.159699074073</v>
      </c>
      <c r="C5682" s="1">
        <v>44406.171331018515</v>
      </c>
      <c r="D5682">
        <v>16.7369499206543</v>
      </c>
      <c r="E5682">
        <v>0</v>
      </c>
      <c r="F5682">
        <v>464</v>
      </c>
      <c r="G5682" t="s">
        <v>44</v>
      </c>
      <c r="H5682" t="s">
        <v>35</v>
      </c>
      <c r="I5682">
        <f>tbl_Fact[[#This Row],[Duration]] / 60</f>
        <v>0.27894916534423836</v>
      </c>
      <c r="J5682">
        <f>IF(OR(G5682="Run Time", G5682="CC (Changeover Cleaning)"), I5682, 0)</f>
        <v>0</v>
      </c>
      <c r="K5682">
        <f>IF(G5682&lt;&gt;"PM (Maintenance)", I5682, 0)</f>
        <v>0.27894916534423836</v>
      </c>
      <c r="L5682" s="5">
        <f>MAX(tbl_Fact[[#This Row],[TotalBiscuitsMade]],tbl_Fact[[#This Row],[GoodMadeBiscuits]])</f>
        <v>464</v>
      </c>
      <c r="M5682" s="5">
        <f>IF(tbl_Fact[[#This Row],[Operating_Hours]]&gt;0,tbl_Fact[[#This Row],[Operating_Hours]]*51840,0)</f>
        <v>0</v>
      </c>
    </row>
    <row r="5683" spans="1:13" hidden="1" x14ac:dyDescent="0.2">
      <c r="A5683" t="s">
        <v>5</v>
      </c>
      <c r="B5683" s="1">
        <v>44406.161435185182</v>
      </c>
      <c r="C5683" s="1">
        <v>44406.162951388891</v>
      </c>
      <c r="D5683">
        <v>2.1833333969116202</v>
      </c>
      <c r="E5683">
        <v>122619</v>
      </c>
      <c r="F5683">
        <v>123259</v>
      </c>
      <c r="G5683" t="s">
        <v>43</v>
      </c>
      <c r="H5683" t="s">
        <v>24</v>
      </c>
      <c r="I5683">
        <f>tbl_Fact[[#This Row],[Duration]] / 60</f>
        <v>3.6388889948527001E-2</v>
      </c>
      <c r="J5683">
        <f>IF(OR(G5683="Run Time", G5683="CC (Changeover Cleaning)"), I5683, 0)</f>
        <v>3.6388889948527001E-2</v>
      </c>
      <c r="K5683">
        <f>IF(G5683&lt;&gt;"PM (Maintenance)", I5683, 0)</f>
        <v>3.6388889948527001E-2</v>
      </c>
      <c r="L5683" s="5">
        <f>MAX(tbl_Fact[[#This Row],[TotalBiscuitsMade]],tbl_Fact[[#This Row],[GoodMadeBiscuits]])</f>
        <v>123259</v>
      </c>
      <c r="M5683" s="5">
        <f>IF(tbl_Fact[[#This Row],[Operating_Hours]]&gt;0,tbl_Fact[[#This Row],[Operating_Hours]]*51840,0)</f>
        <v>1886.4000549316397</v>
      </c>
    </row>
    <row r="5684" spans="1:13" hidden="1" x14ac:dyDescent="0.2">
      <c r="A5684" t="s">
        <v>5</v>
      </c>
      <c r="B5684" s="1">
        <v>44406.162951388891</v>
      </c>
      <c r="C5684" s="1">
        <v>44406.168854166666</v>
      </c>
      <c r="D5684">
        <v>8.5</v>
      </c>
      <c r="E5684">
        <v>128375</v>
      </c>
      <c r="F5684">
        <v>128974</v>
      </c>
      <c r="G5684" t="s">
        <v>44</v>
      </c>
      <c r="H5684" t="s">
        <v>24</v>
      </c>
      <c r="I5684">
        <f>tbl_Fact[[#This Row],[Duration]] / 60</f>
        <v>0.14166666666666666</v>
      </c>
      <c r="J5684">
        <f>IF(OR(G5684="Run Time", G5684="CC (Changeover Cleaning)"), I5684, 0)</f>
        <v>0</v>
      </c>
      <c r="K5684">
        <f>IF(G5684&lt;&gt;"PM (Maintenance)", I5684, 0)</f>
        <v>0.14166666666666666</v>
      </c>
      <c r="L5684" s="5">
        <f>MAX(tbl_Fact[[#This Row],[TotalBiscuitsMade]],tbl_Fact[[#This Row],[GoodMadeBiscuits]])</f>
        <v>128974</v>
      </c>
      <c r="M5684" s="5">
        <f>IF(tbl_Fact[[#This Row],[Operating_Hours]]&gt;0,tbl_Fact[[#This Row],[Operating_Hours]]*51840,0)</f>
        <v>0</v>
      </c>
    </row>
    <row r="5685" spans="1:13" hidden="1" x14ac:dyDescent="0.2">
      <c r="A5685" t="s">
        <v>5</v>
      </c>
      <c r="B5685" s="1">
        <v>44406.168854166666</v>
      </c>
      <c r="C5685" s="1">
        <v>44406.171967592592</v>
      </c>
      <c r="D5685">
        <v>4.4833331108093297</v>
      </c>
      <c r="E5685">
        <v>128277</v>
      </c>
      <c r="F5685">
        <v>129082</v>
      </c>
      <c r="G5685" t="s">
        <v>43</v>
      </c>
      <c r="H5685" t="s">
        <v>24</v>
      </c>
      <c r="I5685">
        <f>tbl_Fact[[#This Row],[Duration]] / 60</f>
        <v>7.4722218513488828E-2</v>
      </c>
      <c r="J5685">
        <f>IF(OR(G5685="Run Time", G5685="CC (Changeover Cleaning)"), I5685, 0)</f>
        <v>7.4722218513488828E-2</v>
      </c>
      <c r="K5685">
        <f>IF(G5685&lt;&gt;"PM (Maintenance)", I5685, 0)</f>
        <v>7.4722218513488828E-2</v>
      </c>
      <c r="L5685" s="5">
        <f>MAX(tbl_Fact[[#This Row],[TotalBiscuitsMade]],tbl_Fact[[#This Row],[GoodMadeBiscuits]])</f>
        <v>129082</v>
      </c>
      <c r="M5685" s="5">
        <f>IF(tbl_Fact[[#This Row],[Operating_Hours]]&gt;0,tbl_Fact[[#This Row],[Operating_Hours]]*51840,0)</f>
        <v>3873.599807739261</v>
      </c>
    </row>
    <row r="5686" spans="1:13" hidden="1" x14ac:dyDescent="0.2">
      <c r="A5686" t="s">
        <v>12</v>
      </c>
      <c r="B5686" s="1">
        <v>44406.170601851853</v>
      </c>
      <c r="C5686" s="1">
        <v>44406.170659722222</v>
      </c>
      <c r="D5686">
        <v>8.1283301115035997E-2</v>
      </c>
      <c r="E5686">
        <v>484949</v>
      </c>
      <c r="F5686">
        <v>218</v>
      </c>
      <c r="G5686" t="s">
        <v>44</v>
      </c>
      <c r="H5686" t="s">
        <v>35</v>
      </c>
      <c r="I5686">
        <f>tbl_Fact[[#This Row],[Duration]] / 60</f>
        <v>1.3547216852505999E-3</v>
      </c>
      <c r="J5686">
        <f>IF(OR(G5686="Run Time", G5686="CC (Changeover Cleaning)"), I5686, 0)</f>
        <v>0</v>
      </c>
      <c r="K5686">
        <f>IF(G5686&lt;&gt;"PM (Maintenance)", I5686, 0)</f>
        <v>1.3547216852505999E-3</v>
      </c>
      <c r="L5686" s="5">
        <f>MAX(tbl_Fact[[#This Row],[TotalBiscuitsMade]],tbl_Fact[[#This Row],[GoodMadeBiscuits]])</f>
        <v>484949</v>
      </c>
      <c r="M5686" s="5">
        <f>IF(tbl_Fact[[#This Row],[Operating_Hours]]&gt;0,tbl_Fact[[#This Row],[Operating_Hours]]*51840,0)</f>
        <v>0</v>
      </c>
    </row>
    <row r="5687" spans="1:13" hidden="1" x14ac:dyDescent="0.2">
      <c r="A5687" t="s">
        <v>12</v>
      </c>
      <c r="B5687" s="1">
        <v>44406.170659722222</v>
      </c>
      <c r="C5687" s="1">
        <v>44406.171180555553</v>
      </c>
      <c r="D5687">
        <v>0.75061661005020097</v>
      </c>
      <c r="E5687">
        <v>484580</v>
      </c>
      <c r="F5687">
        <v>479</v>
      </c>
      <c r="G5687" t="s">
        <v>43</v>
      </c>
      <c r="H5687" t="s">
        <v>35</v>
      </c>
      <c r="I5687">
        <f>tbl_Fact[[#This Row],[Duration]] / 60</f>
        <v>1.2510276834170017E-2</v>
      </c>
      <c r="J5687">
        <f>IF(OR(G5687="Run Time", G5687="CC (Changeover Cleaning)"), I5687, 0)</f>
        <v>1.2510276834170017E-2</v>
      </c>
      <c r="K5687">
        <f>IF(G5687&lt;&gt;"PM (Maintenance)", I5687, 0)</f>
        <v>1.2510276834170017E-2</v>
      </c>
      <c r="L5687" s="5">
        <f>MAX(tbl_Fact[[#This Row],[TotalBiscuitsMade]],tbl_Fact[[#This Row],[GoodMadeBiscuits]])</f>
        <v>484580</v>
      </c>
      <c r="M5687" s="5">
        <f>IF(tbl_Fact[[#This Row],[Operating_Hours]]&gt;0,tbl_Fact[[#This Row],[Operating_Hours]]*51840,0)</f>
        <v>648.53275108337368</v>
      </c>
    </row>
    <row r="5688" spans="1:13" hidden="1" x14ac:dyDescent="0.2">
      <c r="A5688" t="s">
        <v>12</v>
      </c>
      <c r="B5688" s="1">
        <v>44406.171180555553</v>
      </c>
      <c r="C5688" s="1">
        <v>44406.171331018515</v>
      </c>
      <c r="D5688">
        <v>0.20471659302711501</v>
      </c>
      <c r="E5688">
        <v>484837</v>
      </c>
      <c r="F5688">
        <v>439</v>
      </c>
      <c r="G5688" t="s">
        <v>44</v>
      </c>
      <c r="H5688" t="s">
        <v>35</v>
      </c>
      <c r="I5688">
        <f>tbl_Fact[[#This Row],[Duration]] / 60</f>
        <v>3.4119432171185833E-3</v>
      </c>
      <c r="J5688">
        <f>IF(OR(G5688="Run Time", G5688="CC (Changeover Cleaning)"), I5688, 0)</f>
        <v>0</v>
      </c>
      <c r="K5688">
        <f>IF(G5688&lt;&gt;"PM (Maintenance)", I5688, 0)</f>
        <v>3.4119432171185833E-3</v>
      </c>
      <c r="L5688" s="5">
        <f>MAX(tbl_Fact[[#This Row],[TotalBiscuitsMade]],tbl_Fact[[#This Row],[GoodMadeBiscuits]])</f>
        <v>484837</v>
      </c>
      <c r="M5688" s="5">
        <f>IF(tbl_Fact[[#This Row],[Operating_Hours]]&gt;0,tbl_Fact[[#This Row],[Operating_Hours]]*51840,0)</f>
        <v>0</v>
      </c>
    </row>
    <row r="5689" spans="1:13" hidden="1" x14ac:dyDescent="0.2">
      <c r="A5689" t="s">
        <v>14</v>
      </c>
      <c r="B5689" s="1">
        <v>44406.171331018515</v>
      </c>
      <c r="C5689" s="1">
        <v>44406.175752314812</v>
      </c>
      <c r="D5689">
        <v>6.3737168312072798</v>
      </c>
      <c r="E5689">
        <v>0</v>
      </c>
      <c r="F5689">
        <v>385</v>
      </c>
      <c r="G5689" t="s">
        <v>43</v>
      </c>
      <c r="H5689" t="s">
        <v>35</v>
      </c>
      <c r="I5689">
        <f>tbl_Fact[[#This Row],[Duration]] / 60</f>
        <v>0.10622861385345467</v>
      </c>
      <c r="J5689">
        <f>IF(OR(G5689="Run Time", G5689="CC (Changeover Cleaning)"), I5689, 0)</f>
        <v>0.10622861385345467</v>
      </c>
      <c r="K5689">
        <f>IF(G5689&lt;&gt;"PM (Maintenance)", I5689, 0)</f>
        <v>0.10622861385345467</v>
      </c>
      <c r="L5689" s="5">
        <f>MAX(tbl_Fact[[#This Row],[TotalBiscuitsMade]],tbl_Fact[[#This Row],[GoodMadeBiscuits]])</f>
        <v>385</v>
      </c>
      <c r="M5689" s="5">
        <f>IF(tbl_Fact[[#This Row],[Operating_Hours]]&gt;0,tbl_Fact[[#This Row],[Operating_Hours]]*51840,0)</f>
        <v>5506.8913421630896</v>
      </c>
    </row>
    <row r="5690" spans="1:13" hidden="1" x14ac:dyDescent="0.2">
      <c r="A5690" t="s">
        <v>12</v>
      </c>
      <c r="B5690" s="1">
        <v>44406.171331018515</v>
      </c>
      <c r="C5690" s="1">
        <v>44406.175833333335</v>
      </c>
      <c r="D5690">
        <v>6.49511671066284</v>
      </c>
      <c r="E5690">
        <v>484985</v>
      </c>
      <c r="F5690">
        <v>301</v>
      </c>
      <c r="G5690" t="s">
        <v>43</v>
      </c>
      <c r="H5690" t="s">
        <v>35</v>
      </c>
      <c r="I5690">
        <f>tbl_Fact[[#This Row],[Duration]] / 60</f>
        <v>0.108251945177714</v>
      </c>
      <c r="J5690">
        <f>IF(OR(G5690="Run Time", G5690="CC (Changeover Cleaning)"), I5690, 0)</f>
        <v>0.108251945177714</v>
      </c>
      <c r="K5690">
        <f>IF(G5690&lt;&gt;"PM (Maintenance)", I5690, 0)</f>
        <v>0.108251945177714</v>
      </c>
      <c r="L5690" s="5">
        <f>MAX(tbl_Fact[[#This Row],[TotalBiscuitsMade]],tbl_Fact[[#This Row],[GoodMadeBiscuits]])</f>
        <v>484985</v>
      </c>
      <c r="M5690" s="5">
        <f>IF(tbl_Fact[[#This Row],[Operating_Hours]]&gt;0,tbl_Fact[[#This Row],[Operating_Hours]]*51840,0)</f>
        <v>5611.7808380126935</v>
      </c>
    </row>
    <row r="5691" spans="1:13" hidden="1" x14ac:dyDescent="0.2">
      <c r="A5691" t="s">
        <v>5</v>
      </c>
      <c r="B5691" s="1">
        <v>44406.171967592592</v>
      </c>
      <c r="C5691" s="1">
        <v>44406.206041666665</v>
      </c>
      <c r="D5691">
        <v>49.066665649414098</v>
      </c>
      <c r="E5691">
        <v>163444</v>
      </c>
      <c r="F5691">
        <v>163851</v>
      </c>
      <c r="G5691" t="s">
        <v>44</v>
      </c>
      <c r="H5691" t="s">
        <v>24</v>
      </c>
      <c r="I5691">
        <f>tbl_Fact[[#This Row],[Duration]] / 60</f>
        <v>0.81777776082356834</v>
      </c>
      <c r="J5691">
        <f>IF(OR(G5691="Run Time", G5691="CC (Changeover Cleaning)"), I5691, 0)</f>
        <v>0</v>
      </c>
      <c r="K5691">
        <f>IF(G5691&lt;&gt;"PM (Maintenance)", I5691, 0)</f>
        <v>0.81777776082356834</v>
      </c>
      <c r="L5691" s="5">
        <f>MAX(tbl_Fact[[#This Row],[TotalBiscuitsMade]],tbl_Fact[[#This Row],[GoodMadeBiscuits]])</f>
        <v>163851</v>
      </c>
      <c r="M5691" s="5">
        <f>IF(tbl_Fact[[#This Row],[Operating_Hours]]&gt;0,tbl_Fact[[#This Row],[Operating_Hours]]*51840,0)</f>
        <v>0</v>
      </c>
    </row>
    <row r="5692" spans="1:13" hidden="1" x14ac:dyDescent="0.2">
      <c r="A5692" t="s">
        <v>14</v>
      </c>
      <c r="B5692" s="1">
        <v>44406.175752314812</v>
      </c>
      <c r="C5692" s="1">
        <v>44406.176122685189</v>
      </c>
      <c r="D5692">
        <v>0.52539998292922996</v>
      </c>
      <c r="E5692">
        <v>0</v>
      </c>
      <c r="F5692">
        <v>181</v>
      </c>
      <c r="G5692" t="s">
        <v>44</v>
      </c>
      <c r="H5692" t="s">
        <v>35</v>
      </c>
      <c r="I5692">
        <f>tbl_Fact[[#This Row],[Duration]] / 60</f>
        <v>8.7566663821538326E-3</v>
      </c>
      <c r="J5692">
        <f>IF(OR(G5692="Run Time", G5692="CC (Changeover Cleaning)"), I5692, 0)</f>
        <v>0</v>
      </c>
      <c r="K5692">
        <f>IF(G5692&lt;&gt;"PM (Maintenance)", I5692, 0)</f>
        <v>8.7566663821538326E-3</v>
      </c>
      <c r="L5692" s="5">
        <f>MAX(tbl_Fact[[#This Row],[TotalBiscuitsMade]],tbl_Fact[[#This Row],[GoodMadeBiscuits]])</f>
        <v>181</v>
      </c>
      <c r="M5692" s="5">
        <f>IF(tbl_Fact[[#This Row],[Operating_Hours]]&gt;0,tbl_Fact[[#This Row],[Operating_Hours]]*51840,0)</f>
        <v>0</v>
      </c>
    </row>
    <row r="5693" spans="1:13" hidden="1" x14ac:dyDescent="0.2">
      <c r="A5693" t="s">
        <v>12</v>
      </c>
      <c r="B5693" s="1">
        <v>44406.175833333335</v>
      </c>
      <c r="C5693" s="1">
        <v>44406.176122685189</v>
      </c>
      <c r="D5693">
        <v>0.404000014066696</v>
      </c>
      <c r="E5693">
        <v>485427</v>
      </c>
      <c r="F5693">
        <v>20</v>
      </c>
      <c r="G5693" t="s">
        <v>44</v>
      </c>
      <c r="H5693" t="s">
        <v>35</v>
      </c>
      <c r="I5693">
        <f>tbl_Fact[[#This Row],[Duration]] / 60</f>
        <v>6.7333335677782664E-3</v>
      </c>
      <c r="J5693">
        <f>IF(OR(G5693="Run Time", G5693="CC (Changeover Cleaning)"), I5693, 0)</f>
        <v>0</v>
      </c>
      <c r="K5693">
        <f>IF(G5693&lt;&gt;"PM (Maintenance)", I5693, 0)</f>
        <v>6.7333335677782664E-3</v>
      </c>
      <c r="L5693" s="5">
        <f>MAX(tbl_Fact[[#This Row],[TotalBiscuitsMade]],tbl_Fact[[#This Row],[GoodMadeBiscuits]])</f>
        <v>485427</v>
      </c>
      <c r="M5693" s="5">
        <f>IF(tbl_Fact[[#This Row],[Operating_Hours]]&gt;0,tbl_Fact[[#This Row],[Operating_Hours]]*51840,0)</f>
        <v>0</v>
      </c>
    </row>
    <row r="5694" spans="1:13" hidden="1" x14ac:dyDescent="0.2">
      <c r="A5694" t="s">
        <v>14</v>
      </c>
      <c r="B5694" s="1">
        <v>44406.176122685189</v>
      </c>
      <c r="C5694" s="1">
        <v>44406.17690972222</v>
      </c>
      <c r="D5694">
        <v>1.1353332996368399</v>
      </c>
      <c r="E5694">
        <v>0</v>
      </c>
      <c r="F5694">
        <v>71</v>
      </c>
      <c r="G5694" t="s">
        <v>43</v>
      </c>
      <c r="H5694" t="s">
        <v>35</v>
      </c>
      <c r="I5694">
        <f>tbl_Fact[[#This Row],[Duration]] / 60</f>
        <v>1.8922221660614E-2</v>
      </c>
      <c r="J5694">
        <f>IF(OR(G5694="Run Time", G5694="CC (Changeover Cleaning)"), I5694, 0)</f>
        <v>1.8922221660614E-2</v>
      </c>
      <c r="K5694">
        <f>IF(G5694&lt;&gt;"PM (Maintenance)", I5694, 0)</f>
        <v>1.8922221660614E-2</v>
      </c>
      <c r="L5694" s="5">
        <f>MAX(tbl_Fact[[#This Row],[TotalBiscuitsMade]],tbl_Fact[[#This Row],[GoodMadeBiscuits]])</f>
        <v>71</v>
      </c>
      <c r="M5694" s="5">
        <f>IF(tbl_Fact[[#This Row],[Operating_Hours]]&gt;0,tbl_Fact[[#This Row],[Operating_Hours]]*51840,0)</f>
        <v>980.92797088622979</v>
      </c>
    </row>
    <row r="5695" spans="1:13" hidden="1" x14ac:dyDescent="0.2">
      <c r="A5695" t="s">
        <v>12</v>
      </c>
      <c r="B5695" s="1">
        <v>44406.176122685189</v>
      </c>
      <c r="C5695" s="1">
        <v>44406.178136574075</v>
      </c>
      <c r="D5695">
        <v>2.9056665897369398</v>
      </c>
      <c r="E5695">
        <v>485253</v>
      </c>
      <c r="F5695">
        <v>54</v>
      </c>
      <c r="G5695" t="s">
        <v>43</v>
      </c>
      <c r="H5695" t="s">
        <v>35</v>
      </c>
      <c r="I5695">
        <f>tbl_Fact[[#This Row],[Duration]] / 60</f>
        <v>4.8427776495615665E-2</v>
      </c>
      <c r="J5695">
        <f>IF(OR(G5695="Run Time", G5695="CC (Changeover Cleaning)"), I5695, 0)</f>
        <v>4.8427776495615665E-2</v>
      </c>
      <c r="K5695">
        <f>IF(G5695&lt;&gt;"PM (Maintenance)", I5695, 0)</f>
        <v>4.8427776495615665E-2</v>
      </c>
      <c r="L5695" s="5">
        <f>MAX(tbl_Fact[[#This Row],[TotalBiscuitsMade]],tbl_Fact[[#This Row],[GoodMadeBiscuits]])</f>
        <v>485253</v>
      </c>
      <c r="M5695" s="5">
        <f>IF(tbl_Fact[[#This Row],[Operating_Hours]]&gt;0,tbl_Fact[[#This Row],[Operating_Hours]]*51840,0)</f>
        <v>2510.4959335327162</v>
      </c>
    </row>
    <row r="5696" spans="1:13" hidden="1" x14ac:dyDescent="0.2">
      <c r="A5696" t="s">
        <v>14</v>
      </c>
      <c r="B5696" s="1">
        <v>44406.17690972222</v>
      </c>
      <c r="C5696" s="1">
        <v>44406.177002314813</v>
      </c>
      <c r="D5696">
        <v>0.13466660678386699</v>
      </c>
      <c r="E5696">
        <v>0</v>
      </c>
      <c r="F5696">
        <v>194</v>
      </c>
      <c r="G5696" t="s">
        <v>44</v>
      </c>
      <c r="H5696" t="s">
        <v>35</v>
      </c>
      <c r="I5696">
        <f>tbl_Fact[[#This Row],[Duration]] / 60</f>
        <v>2.2444434463977834E-3</v>
      </c>
      <c r="J5696">
        <f>IF(OR(G5696="Run Time", G5696="CC (Changeover Cleaning)"), I5696, 0)</f>
        <v>0</v>
      </c>
      <c r="K5696">
        <f>IF(G5696&lt;&gt;"PM (Maintenance)", I5696, 0)</f>
        <v>2.2444434463977834E-3</v>
      </c>
      <c r="L5696" s="5">
        <f>MAX(tbl_Fact[[#This Row],[TotalBiscuitsMade]],tbl_Fact[[#This Row],[GoodMadeBiscuits]])</f>
        <v>194</v>
      </c>
      <c r="M5696" s="5">
        <f>IF(tbl_Fact[[#This Row],[Operating_Hours]]&gt;0,tbl_Fact[[#This Row],[Operating_Hours]]*51840,0)</f>
        <v>0</v>
      </c>
    </row>
    <row r="5697" spans="1:13" hidden="1" x14ac:dyDescent="0.2">
      <c r="A5697" t="s">
        <v>14</v>
      </c>
      <c r="B5697" s="1">
        <v>44406.177002314813</v>
      </c>
      <c r="C5697" s="1">
        <v>44406.178055555552</v>
      </c>
      <c r="D5697">
        <v>1.5148333311080899</v>
      </c>
      <c r="E5697">
        <v>0</v>
      </c>
      <c r="F5697">
        <v>173</v>
      </c>
      <c r="G5697" t="s">
        <v>43</v>
      </c>
      <c r="H5697" t="s">
        <v>35</v>
      </c>
      <c r="I5697">
        <f>tbl_Fact[[#This Row],[Duration]] / 60</f>
        <v>2.5247222185134831E-2</v>
      </c>
      <c r="J5697">
        <f>IF(OR(G5697="Run Time", G5697="CC (Changeover Cleaning)"), I5697, 0)</f>
        <v>2.5247222185134831E-2</v>
      </c>
      <c r="K5697">
        <f>IF(G5697&lt;&gt;"PM (Maintenance)", I5697, 0)</f>
        <v>2.5247222185134831E-2</v>
      </c>
      <c r="L5697" s="5">
        <f>MAX(tbl_Fact[[#This Row],[TotalBiscuitsMade]],tbl_Fact[[#This Row],[GoodMadeBiscuits]])</f>
        <v>173</v>
      </c>
      <c r="M5697" s="5">
        <f>IF(tbl_Fact[[#This Row],[Operating_Hours]]&gt;0,tbl_Fact[[#This Row],[Operating_Hours]]*51840,0)</f>
        <v>1308.8159980773896</v>
      </c>
    </row>
    <row r="5698" spans="1:13" hidden="1" x14ac:dyDescent="0.2">
      <c r="A5698" t="s">
        <v>14</v>
      </c>
      <c r="B5698" s="1">
        <v>44406.178055555552</v>
      </c>
      <c r="C5698" s="1">
        <v>44406.182349537034</v>
      </c>
      <c r="D5698">
        <v>6.1911664009094203</v>
      </c>
      <c r="E5698">
        <v>0</v>
      </c>
      <c r="F5698">
        <v>225</v>
      </c>
      <c r="G5698" t="s">
        <v>44</v>
      </c>
      <c r="H5698" t="s">
        <v>35</v>
      </c>
      <c r="I5698">
        <f>tbl_Fact[[#This Row],[Duration]] / 60</f>
        <v>0.10318610668182367</v>
      </c>
      <c r="J5698">
        <f>IF(OR(G5698="Run Time", G5698="CC (Changeover Cleaning)"), I5698, 0)</f>
        <v>0</v>
      </c>
      <c r="K5698">
        <f>IF(G5698&lt;&gt;"PM (Maintenance)", I5698, 0)</f>
        <v>0.10318610668182367</v>
      </c>
      <c r="L5698" s="5">
        <f>MAX(tbl_Fact[[#This Row],[TotalBiscuitsMade]],tbl_Fact[[#This Row],[GoodMadeBiscuits]])</f>
        <v>225</v>
      </c>
      <c r="M5698" s="5">
        <f>IF(tbl_Fact[[#This Row],[Operating_Hours]]&gt;0,tbl_Fact[[#This Row],[Operating_Hours]]*51840,0)</f>
        <v>0</v>
      </c>
    </row>
    <row r="5699" spans="1:13" hidden="1" x14ac:dyDescent="0.2">
      <c r="A5699" t="s">
        <v>12</v>
      </c>
      <c r="B5699" s="1">
        <v>44406.178136574075</v>
      </c>
      <c r="C5699" s="1">
        <v>44406.178587962961</v>
      </c>
      <c r="D5699">
        <v>0.64438331127166704</v>
      </c>
      <c r="E5699">
        <v>485801</v>
      </c>
      <c r="F5699">
        <v>53</v>
      </c>
      <c r="G5699" t="s">
        <v>44</v>
      </c>
      <c r="H5699" t="s">
        <v>35</v>
      </c>
      <c r="I5699">
        <f>tbl_Fact[[#This Row],[Duration]] / 60</f>
        <v>1.0739721854527784E-2</v>
      </c>
      <c r="J5699">
        <f>IF(OR(G5699="Run Time", G5699="CC (Changeover Cleaning)"), I5699, 0)</f>
        <v>0</v>
      </c>
      <c r="K5699">
        <f>IF(G5699&lt;&gt;"PM (Maintenance)", I5699, 0)</f>
        <v>1.0739721854527784E-2</v>
      </c>
      <c r="L5699" s="5">
        <f>MAX(tbl_Fact[[#This Row],[TotalBiscuitsMade]],tbl_Fact[[#This Row],[GoodMadeBiscuits]])</f>
        <v>485801</v>
      </c>
      <c r="M5699" s="5">
        <f>IF(tbl_Fact[[#This Row],[Operating_Hours]]&gt;0,tbl_Fact[[#This Row],[Operating_Hours]]*51840,0)</f>
        <v>0</v>
      </c>
    </row>
    <row r="5700" spans="1:13" hidden="1" x14ac:dyDescent="0.2">
      <c r="A5700" t="s">
        <v>12</v>
      </c>
      <c r="B5700" s="1">
        <v>44406.178587962961</v>
      </c>
      <c r="C5700" s="1">
        <v>44406.178946759261</v>
      </c>
      <c r="D5700">
        <v>0.51833331584930398</v>
      </c>
      <c r="E5700">
        <v>485729</v>
      </c>
      <c r="F5700">
        <v>179</v>
      </c>
      <c r="G5700" t="s">
        <v>43</v>
      </c>
      <c r="H5700" t="s">
        <v>35</v>
      </c>
      <c r="I5700">
        <f>tbl_Fact[[#This Row],[Duration]] / 60</f>
        <v>8.6388885974883999E-3</v>
      </c>
      <c r="J5700">
        <f>IF(OR(G5700="Run Time", G5700="CC (Changeover Cleaning)"), I5700, 0)</f>
        <v>8.6388885974883999E-3</v>
      </c>
      <c r="K5700">
        <f>IF(G5700&lt;&gt;"PM (Maintenance)", I5700, 0)</f>
        <v>8.6388885974883999E-3</v>
      </c>
      <c r="L5700" s="5">
        <f>MAX(tbl_Fact[[#This Row],[TotalBiscuitsMade]],tbl_Fact[[#This Row],[GoodMadeBiscuits]])</f>
        <v>485729</v>
      </c>
      <c r="M5700" s="5">
        <f>IF(tbl_Fact[[#This Row],[Operating_Hours]]&gt;0,tbl_Fact[[#This Row],[Operating_Hours]]*51840,0)</f>
        <v>447.83998489379866</v>
      </c>
    </row>
    <row r="5701" spans="1:13" hidden="1" x14ac:dyDescent="0.2">
      <c r="A5701" t="s">
        <v>12</v>
      </c>
      <c r="B5701" s="1">
        <v>44406.178946759261</v>
      </c>
      <c r="C5701" s="1">
        <v>44406.182349537034</v>
      </c>
      <c r="D5701">
        <v>4.9076166152954102</v>
      </c>
      <c r="E5701">
        <v>490088</v>
      </c>
      <c r="F5701">
        <v>166</v>
      </c>
      <c r="G5701" t="s">
        <v>44</v>
      </c>
      <c r="H5701" t="s">
        <v>35</v>
      </c>
      <c r="I5701">
        <f>tbl_Fact[[#This Row],[Duration]] / 60</f>
        <v>8.1793610254923502E-2</v>
      </c>
      <c r="J5701">
        <f>IF(OR(G5701="Run Time", G5701="CC (Changeover Cleaning)"), I5701, 0)</f>
        <v>0</v>
      </c>
      <c r="K5701">
        <f>IF(G5701&lt;&gt;"PM (Maintenance)", I5701, 0)</f>
        <v>8.1793610254923502E-2</v>
      </c>
      <c r="L5701" s="5">
        <f>MAX(tbl_Fact[[#This Row],[TotalBiscuitsMade]],tbl_Fact[[#This Row],[GoodMadeBiscuits]])</f>
        <v>490088</v>
      </c>
      <c r="M5701" s="5">
        <f>IF(tbl_Fact[[#This Row],[Operating_Hours]]&gt;0,tbl_Fact[[#This Row],[Operating_Hours]]*51840,0)</f>
        <v>0</v>
      </c>
    </row>
    <row r="5702" spans="1:13" hidden="1" x14ac:dyDescent="0.2">
      <c r="A5702" t="s">
        <v>14</v>
      </c>
      <c r="B5702" s="1">
        <v>44406.182349537034</v>
      </c>
      <c r="C5702" s="1">
        <v>44406.182997685188</v>
      </c>
      <c r="D5702">
        <v>0.935266613960266</v>
      </c>
      <c r="E5702">
        <v>0</v>
      </c>
      <c r="F5702">
        <v>349</v>
      </c>
      <c r="G5702" t="s">
        <v>43</v>
      </c>
      <c r="H5702" t="s">
        <v>35</v>
      </c>
      <c r="I5702">
        <f>tbl_Fact[[#This Row],[Duration]] / 60</f>
        <v>1.5587776899337767E-2</v>
      </c>
      <c r="J5702">
        <f>IF(OR(G5702="Run Time", G5702="CC (Changeover Cleaning)"), I5702, 0)</f>
        <v>1.5587776899337767E-2</v>
      </c>
      <c r="K5702">
        <f>IF(G5702&lt;&gt;"PM (Maintenance)", I5702, 0)</f>
        <v>1.5587776899337767E-2</v>
      </c>
      <c r="L5702" s="5">
        <f>MAX(tbl_Fact[[#This Row],[TotalBiscuitsMade]],tbl_Fact[[#This Row],[GoodMadeBiscuits]])</f>
        <v>349</v>
      </c>
      <c r="M5702" s="5">
        <f>IF(tbl_Fact[[#This Row],[Operating_Hours]]&gt;0,tbl_Fact[[#This Row],[Operating_Hours]]*51840,0)</f>
        <v>808.07035446166981</v>
      </c>
    </row>
    <row r="5703" spans="1:13" hidden="1" x14ac:dyDescent="0.2">
      <c r="A5703" t="s">
        <v>12</v>
      </c>
      <c r="B5703" s="1">
        <v>44406.182349537034</v>
      </c>
      <c r="C5703" s="1">
        <v>44406.183078703703</v>
      </c>
      <c r="D5703">
        <v>1.0546000003814699</v>
      </c>
      <c r="E5703">
        <v>490168</v>
      </c>
      <c r="F5703">
        <v>410</v>
      </c>
      <c r="G5703" t="s">
        <v>43</v>
      </c>
      <c r="H5703" t="s">
        <v>35</v>
      </c>
      <c r="I5703">
        <f>tbl_Fact[[#This Row],[Duration]] / 60</f>
        <v>1.7576666673024498E-2</v>
      </c>
      <c r="J5703">
        <f>IF(OR(G5703="Run Time", G5703="CC (Changeover Cleaning)"), I5703, 0)</f>
        <v>1.7576666673024498E-2</v>
      </c>
      <c r="K5703">
        <f>IF(G5703&lt;&gt;"PM (Maintenance)", I5703, 0)</f>
        <v>1.7576666673024498E-2</v>
      </c>
      <c r="L5703" s="5">
        <f>MAX(tbl_Fact[[#This Row],[TotalBiscuitsMade]],tbl_Fact[[#This Row],[GoodMadeBiscuits]])</f>
        <v>490168</v>
      </c>
      <c r="M5703" s="5">
        <f>IF(tbl_Fact[[#This Row],[Operating_Hours]]&gt;0,tbl_Fact[[#This Row],[Operating_Hours]]*51840,0)</f>
        <v>911.17440032958996</v>
      </c>
    </row>
    <row r="5704" spans="1:13" hidden="1" x14ac:dyDescent="0.2">
      <c r="A5704" t="s">
        <v>14</v>
      </c>
      <c r="B5704" s="1">
        <v>44406.182997685188</v>
      </c>
      <c r="C5704" s="1">
        <v>44406.183530092596</v>
      </c>
      <c r="D5704">
        <v>0.75511658191680897</v>
      </c>
      <c r="E5704">
        <v>0</v>
      </c>
      <c r="F5704">
        <v>375</v>
      </c>
      <c r="G5704" t="s">
        <v>44</v>
      </c>
      <c r="H5704" t="s">
        <v>35</v>
      </c>
      <c r="I5704">
        <f>tbl_Fact[[#This Row],[Duration]] / 60</f>
        <v>1.2585276365280149E-2</v>
      </c>
      <c r="J5704">
        <f>IF(OR(G5704="Run Time", G5704="CC (Changeover Cleaning)"), I5704, 0)</f>
        <v>0</v>
      </c>
      <c r="K5704">
        <f>IF(G5704&lt;&gt;"PM (Maintenance)", I5704, 0)</f>
        <v>1.2585276365280149E-2</v>
      </c>
      <c r="L5704" s="5">
        <f>MAX(tbl_Fact[[#This Row],[TotalBiscuitsMade]],tbl_Fact[[#This Row],[GoodMadeBiscuits]])</f>
        <v>375</v>
      </c>
      <c r="M5704" s="5">
        <f>IF(tbl_Fact[[#This Row],[Operating_Hours]]&gt;0,tbl_Fact[[#This Row],[Operating_Hours]]*51840,0)</f>
        <v>0</v>
      </c>
    </row>
    <row r="5705" spans="1:13" hidden="1" x14ac:dyDescent="0.2">
      <c r="A5705" t="s">
        <v>12</v>
      </c>
      <c r="B5705" s="1">
        <v>44406.183078703703</v>
      </c>
      <c r="C5705" s="1">
        <v>44406.183530092596</v>
      </c>
      <c r="D5705">
        <v>0.63811659812927202</v>
      </c>
      <c r="E5705">
        <v>490551</v>
      </c>
      <c r="F5705">
        <v>183</v>
      </c>
      <c r="G5705" t="s">
        <v>44</v>
      </c>
      <c r="H5705" t="s">
        <v>35</v>
      </c>
      <c r="I5705">
        <f>tbl_Fact[[#This Row],[Duration]] / 60</f>
        <v>1.0635276635487866E-2</v>
      </c>
      <c r="J5705">
        <f>IF(OR(G5705="Run Time", G5705="CC (Changeover Cleaning)"), I5705, 0)</f>
        <v>0</v>
      </c>
      <c r="K5705">
        <f>IF(G5705&lt;&gt;"PM (Maintenance)", I5705, 0)</f>
        <v>1.0635276635487866E-2</v>
      </c>
      <c r="L5705" s="5">
        <f>MAX(tbl_Fact[[#This Row],[TotalBiscuitsMade]],tbl_Fact[[#This Row],[GoodMadeBiscuits]])</f>
        <v>490551</v>
      </c>
      <c r="M5705" s="5">
        <f>IF(tbl_Fact[[#This Row],[Operating_Hours]]&gt;0,tbl_Fact[[#This Row],[Operating_Hours]]*51840,0)</f>
        <v>0</v>
      </c>
    </row>
    <row r="5706" spans="1:13" hidden="1" x14ac:dyDescent="0.2">
      <c r="A5706" t="s">
        <v>14</v>
      </c>
      <c r="B5706" s="1">
        <v>44406.183530092596</v>
      </c>
      <c r="C5706" s="1">
        <v>44406.184305555558</v>
      </c>
      <c r="D5706">
        <v>1.13011658191681</v>
      </c>
      <c r="E5706">
        <v>0</v>
      </c>
      <c r="F5706">
        <v>364</v>
      </c>
      <c r="G5706" t="s">
        <v>43</v>
      </c>
      <c r="H5706" t="s">
        <v>35</v>
      </c>
      <c r="I5706">
        <f>tbl_Fact[[#This Row],[Duration]] / 60</f>
        <v>1.8835276365280165E-2</v>
      </c>
      <c r="J5706">
        <f>IF(OR(G5706="Run Time", G5706="CC (Changeover Cleaning)"), I5706, 0)</f>
        <v>1.8835276365280165E-2</v>
      </c>
      <c r="K5706">
        <f>IF(G5706&lt;&gt;"PM (Maintenance)", I5706, 0)</f>
        <v>1.8835276365280165E-2</v>
      </c>
      <c r="L5706" s="5">
        <f>MAX(tbl_Fact[[#This Row],[TotalBiscuitsMade]],tbl_Fact[[#This Row],[GoodMadeBiscuits]])</f>
        <v>364</v>
      </c>
      <c r="M5706" s="5">
        <f>IF(tbl_Fact[[#This Row],[Operating_Hours]]&gt;0,tbl_Fact[[#This Row],[Operating_Hours]]*51840,0)</f>
        <v>976.42072677612373</v>
      </c>
    </row>
    <row r="5707" spans="1:13" hidden="1" x14ac:dyDescent="0.2">
      <c r="A5707" t="s">
        <v>12</v>
      </c>
      <c r="B5707" s="1">
        <v>44406.183530092596</v>
      </c>
      <c r="C5707" s="1">
        <v>44406.185023148151</v>
      </c>
      <c r="D5707">
        <v>2.1524500846862802</v>
      </c>
      <c r="E5707">
        <v>490369</v>
      </c>
      <c r="F5707">
        <v>92</v>
      </c>
      <c r="G5707" t="s">
        <v>43</v>
      </c>
      <c r="H5707" t="s">
        <v>35</v>
      </c>
      <c r="I5707">
        <f>tbl_Fact[[#This Row],[Duration]] / 60</f>
        <v>3.5874168078104667E-2</v>
      </c>
      <c r="J5707">
        <f>IF(OR(G5707="Run Time", G5707="CC (Changeover Cleaning)"), I5707, 0)</f>
        <v>3.5874168078104667E-2</v>
      </c>
      <c r="K5707">
        <f>IF(G5707&lt;&gt;"PM (Maintenance)", I5707, 0)</f>
        <v>3.5874168078104667E-2</v>
      </c>
      <c r="L5707" s="5">
        <f>MAX(tbl_Fact[[#This Row],[TotalBiscuitsMade]],tbl_Fact[[#This Row],[GoodMadeBiscuits]])</f>
        <v>490369</v>
      </c>
      <c r="M5707" s="5">
        <f>IF(tbl_Fact[[#This Row],[Operating_Hours]]&gt;0,tbl_Fact[[#This Row],[Operating_Hours]]*51840,0)</f>
        <v>1859.716873168946</v>
      </c>
    </row>
    <row r="5708" spans="1:13" hidden="1" x14ac:dyDescent="0.2">
      <c r="A5708" t="s">
        <v>14</v>
      </c>
      <c r="B5708" s="1">
        <v>44406.184305555558</v>
      </c>
      <c r="C5708" s="1">
        <v>44406.191400462965</v>
      </c>
      <c r="D5708">
        <v>10.205599784851101</v>
      </c>
      <c r="E5708">
        <v>0</v>
      </c>
      <c r="F5708">
        <v>202</v>
      </c>
      <c r="G5708" t="s">
        <v>44</v>
      </c>
      <c r="H5708" t="s">
        <v>35</v>
      </c>
      <c r="I5708">
        <f>tbl_Fact[[#This Row],[Duration]] / 60</f>
        <v>0.17009332974751834</v>
      </c>
      <c r="J5708">
        <f>IF(OR(G5708="Run Time", G5708="CC (Changeover Cleaning)"), I5708, 0)</f>
        <v>0</v>
      </c>
      <c r="K5708">
        <f>IF(G5708&lt;&gt;"PM (Maintenance)", I5708, 0)</f>
        <v>0.17009332974751834</v>
      </c>
      <c r="L5708" s="5">
        <f>MAX(tbl_Fact[[#This Row],[TotalBiscuitsMade]],tbl_Fact[[#This Row],[GoodMadeBiscuits]])</f>
        <v>202</v>
      </c>
      <c r="M5708" s="5">
        <f>IF(tbl_Fact[[#This Row],[Operating_Hours]]&gt;0,tbl_Fact[[#This Row],[Operating_Hours]]*51840,0)</f>
        <v>0</v>
      </c>
    </row>
    <row r="5709" spans="1:13" hidden="1" x14ac:dyDescent="0.2">
      <c r="A5709" t="s">
        <v>12</v>
      </c>
      <c r="B5709" s="1">
        <v>44406.185023148151</v>
      </c>
      <c r="C5709" s="1">
        <v>44406.191400462965</v>
      </c>
      <c r="D5709">
        <v>9.1809329986572301</v>
      </c>
      <c r="E5709">
        <v>498315</v>
      </c>
      <c r="F5709">
        <v>115</v>
      </c>
      <c r="G5709" t="s">
        <v>44</v>
      </c>
      <c r="H5709" t="s">
        <v>35</v>
      </c>
      <c r="I5709">
        <f>tbl_Fact[[#This Row],[Duration]] / 60</f>
        <v>0.15301554997762051</v>
      </c>
      <c r="J5709">
        <f>IF(OR(G5709="Run Time", G5709="CC (Changeover Cleaning)"), I5709, 0)</f>
        <v>0</v>
      </c>
      <c r="K5709">
        <f>IF(G5709&lt;&gt;"PM (Maintenance)", I5709, 0)</f>
        <v>0.15301554997762051</v>
      </c>
      <c r="L5709" s="5">
        <f>MAX(tbl_Fact[[#This Row],[TotalBiscuitsMade]],tbl_Fact[[#This Row],[GoodMadeBiscuits]])</f>
        <v>498315</v>
      </c>
      <c r="M5709" s="5">
        <f>IF(tbl_Fact[[#This Row],[Operating_Hours]]&gt;0,tbl_Fact[[#This Row],[Operating_Hours]]*51840,0)</f>
        <v>0</v>
      </c>
    </row>
    <row r="5710" spans="1:13" hidden="1" x14ac:dyDescent="0.2">
      <c r="A5710" t="s">
        <v>14</v>
      </c>
      <c r="B5710" s="1">
        <v>44406.191400462965</v>
      </c>
      <c r="C5710" s="1">
        <v>44406.191990740743</v>
      </c>
      <c r="D5710">
        <v>0.84939998388290405</v>
      </c>
      <c r="E5710">
        <v>0</v>
      </c>
      <c r="F5710">
        <v>401</v>
      </c>
      <c r="G5710" t="s">
        <v>43</v>
      </c>
      <c r="H5710" t="s">
        <v>35</v>
      </c>
      <c r="I5710">
        <f>tbl_Fact[[#This Row],[Duration]] / 60</f>
        <v>1.4156666398048402E-2</v>
      </c>
      <c r="J5710">
        <f>IF(OR(G5710="Run Time", G5710="CC (Changeover Cleaning)"), I5710, 0)</f>
        <v>1.4156666398048402E-2</v>
      </c>
      <c r="K5710">
        <f>IF(G5710&lt;&gt;"PM (Maintenance)", I5710, 0)</f>
        <v>1.4156666398048402E-2</v>
      </c>
      <c r="L5710" s="5">
        <f>MAX(tbl_Fact[[#This Row],[TotalBiscuitsMade]],tbl_Fact[[#This Row],[GoodMadeBiscuits]])</f>
        <v>401</v>
      </c>
      <c r="M5710" s="5">
        <f>IF(tbl_Fact[[#This Row],[Operating_Hours]]&gt;0,tbl_Fact[[#This Row],[Operating_Hours]]*51840,0)</f>
        <v>733.8815860748291</v>
      </c>
    </row>
    <row r="5711" spans="1:13" hidden="1" x14ac:dyDescent="0.2">
      <c r="A5711" t="s">
        <v>12</v>
      </c>
      <c r="B5711" s="1">
        <v>44406.191400462965</v>
      </c>
      <c r="C5711" s="1">
        <v>44406.192071759258</v>
      </c>
      <c r="D5711">
        <v>0.96944999694824197</v>
      </c>
      <c r="E5711">
        <v>498371</v>
      </c>
      <c r="F5711">
        <v>172</v>
      </c>
      <c r="G5711" t="s">
        <v>43</v>
      </c>
      <c r="H5711" t="s">
        <v>35</v>
      </c>
      <c r="I5711">
        <f>tbl_Fact[[#This Row],[Duration]] / 60</f>
        <v>1.6157499949137365E-2</v>
      </c>
      <c r="J5711">
        <f>IF(OR(G5711="Run Time", G5711="CC (Changeover Cleaning)"), I5711, 0)</f>
        <v>1.6157499949137365E-2</v>
      </c>
      <c r="K5711">
        <f>IF(G5711&lt;&gt;"PM (Maintenance)", I5711, 0)</f>
        <v>1.6157499949137365E-2</v>
      </c>
      <c r="L5711" s="5">
        <f>MAX(tbl_Fact[[#This Row],[TotalBiscuitsMade]],tbl_Fact[[#This Row],[GoodMadeBiscuits]])</f>
        <v>498371</v>
      </c>
      <c r="M5711" s="5">
        <f>IF(tbl_Fact[[#This Row],[Operating_Hours]]&gt;0,tbl_Fact[[#This Row],[Operating_Hours]]*51840,0)</f>
        <v>837.60479736328102</v>
      </c>
    </row>
    <row r="5712" spans="1:13" hidden="1" x14ac:dyDescent="0.2">
      <c r="A5712" t="s">
        <v>14</v>
      </c>
      <c r="B5712" s="1">
        <v>44406.191990740743</v>
      </c>
      <c r="C5712" s="1">
        <v>44406.198750000003</v>
      </c>
      <c r="D5712">
        <v>9.74566650390625</v>
      </c>
      <c r="E5712">
        <v>0</v>
      </c>
      <c r="F5712">
        <v>469</v>
      </c>
      <c r="G5712" t="s">
        <v>44</v>
      </c>
      <c r="H5712" t="s">
        <v>35</v>
      </c>
      <c r="I5712">
        <f>tbl_Fact[[#This Row],[Duration]] / 60</f>
        <v>0.16242777506510417</v>
      </c>
      <c r="J5712">
        <f>IF(OR(G5712="Run Time", G5712="CC (Changeover Cleaning)"), I5712, 0)</f>
        <v>0</v>
      </c>
      <c r="K5712">
        <f>IF(G5712&lt;&gt;"PM (Maintenance)", I5712, 0)</f>
        <v>0.16242777506510417</v>
      </c>
      <c r="L5712" s="5">
        <f>MAX(tbl_Fact[[#This Row],[TotalBiscuitsMade]],tbl_Fact[[#This Row],[GoodMadeBiscuits]])</f>
        <v>469</v>
      </c>
      <c r="M5712" s="5">
        <f>IF(tbl_Fact[[#This Row],[Operating_Hours]]&gt;0,tbl_Fact[[#This Row],[Operating_Hours]]*51840,0)</f>
        <v>0</v>
      </c>
    </row>
    <row r="5713" spans="1:13" hidden="1" x14ac:dyDescent="0.2">
      <c r="A5713" t="s">
        <v>12</v>
      </c>
      <c r="B5713" s="1">
        <v>44406.192071759258</v>
      </c>
      <c r="C5713" s="1">
        <v>44406.193657407406</v>
      </c>
      <c r="D5713">
        <v>2.2798333168029798</v>
      </c>
      <c r="E5713">
        <v>500068</v>
      </c>
      <c r="F5713">
        <v>166</v>
      </c>
      <c r="G5713" t="s">
        <v>44</v>
      </c>
      <c r="H5713" t="s">
        <v>35</v>
      </c>
      <c r="I5713">
        <f>tbl_Fact[[#This Row],[Duration]] / 60</f>
        <v>3.7997221946716328E-2</v>
      </c>
      <c r="J5713">
        <f>IF(OR(G5713="Run Time", G5713="CC (Changeover Cleaning)"), I5713, 0)</f>
        <v>0</v>
      </c>
      <c r="K5713">
        <f>IF(G5713&lt;&gt;"PM (Maintenance)", I5713, 0)</f>
        <v>3.7997221946716328E-2</v>
      </c>
      <c r="L5713" s="5">
        <f>MAX(tbl_Fact[[#This Row],[TotalBiscuitsMade]],tbl_Fact[[#This Row],[GoodMadeBiscuits]])</f>
        <v>500068</v>
      </c>
      <c r="M5713" s="5">
        <f>IF(tbl_Fact[[#This Row],[Operating_Hours]]&gt;0,tbl_Fact[[#This Row],[Operating_Hours]]*51840,0)</f>
        <v>0</v>
      </c>
    </row>
    <row r="5714" spans="1:13" hidden="1" x14ac:dyDescent="0.2">
      <c r="A5714" t="s">
        <v>12</v>
      </c>
      <c r="B5714" s="1">
        <v>44406.193657407406</v>
      </c>
      <c r="C5714" s="1">
        <v>44406.197175925925</v>
      </c>
      <c r="D5714">
        <v>5.0703830718994096</v>
      </c>
      <c r="E5714">
        <v>500201</v>
      </c>
      <c r="F5714">
        <v>320</v>
      </c>
      <c r="G5714" t="s">
        <v>43</v>
      </c>
      <c r="H5714" t="s">
        <v>35</v>
      </c>
      <c r="I5714">
        <f>tbl_Fact[[#This Row],[Duration]] / 60</f>
        <v>8.4506384531656834E-2</v>
      </c>
      <c r="J5714">
        <f>IF(OR(G5714="Run Time", G5714="CC (Changeover Cleaning)"), I5714, 0)</f>
        <v>8.4506384531656834E-2</v>
      </c>
      <c r="K5714">
        <f>IF(G5714&lt;&gt;"PM (Maintenance)", I5714, 0)</f>
        <v>8.4506384531656834E-2</v>
      </c>
      <c r="L5714" s="5">
        <f>MAX(tbl_Fact[[#This Row],[TotalBiscuitsMade]],tbl_Fact[[#This Row],[GoodMadeBiscuits]])</f>
        <v>500201</v>
      </c>
      <c r="M5714" s="5">
        <f>IF(tbl_Fact[[#This Row],[Operating_Hours]]&gt;0,tbl_Fact[[#This Row],[Operating_Hours]]*51840,0)</f>
        <v>4380.8109741210901</v>
      </c>
    </row>
    <row r="5715" spans="1:13" hidden="1" x14ac:dyDescent="0.2">
      <c r="A5715" t="s">
        <v>12</v>
      </c>
      <c r="B5715" s="1">
        <v>44406.197175925925</v>
      </c>
      <c r="C5715" s="1">
        <v>44406.198750000003</v>
      </c>
      <c r="D5715">
        <v>2.2753999233245801</v>
      </c>
      <c r="E5715">
        <v>502230</v>
      </c>
      <c r="F5715">
        <v>439</v>
      </c>
      <c r="G5715" t="s">
        <v>44</v>
      </c>
      <c r="H5715" t="s">
        <v>35</v>
      </c>
      <c r="I5715">
        <f>tbl_Fact[[#This Row],[Duration]] / 60</f>
        <v>3.7923332055409667E-2</v>
      </c>
      <c r="J5715">
        <f>IF(OR(G5715="Run Time", G5715="CC (Changeover Cleaning)"), I5715, 0)</f>
        <v>0</v>
      </c>
      <c r="K5715">
        <f>IF(G5715&lt;&gt;"PM (Maintenance)", I5715, 0)</f>
        <v>3.7923332055409667E-2</v>
      </c>
      <c r="L5715" s="5">
        <f>MAX(tbl_Fact[[#This Row],[TotalBiscuitsMade]],tbl_Fact[[#This Row],[GoodMadeBiscuits]])</f>
        <v>502230</v>
      </c>
      <c r="M5715" s="5">
        <f>IF(tbl_Fact[[#This Row],[Operating_Hours]]&gt;0,tbl_Fact[[#This Row],[Operating_Hours]]*51840,0)</f>
        <v>0</v>
      </c>
    </row>
    <row r="5716" spans="1:13" hidden="1" x14ac:dyDescent="0.2">
      <c r="A5716" t="s">
        <v>14</v>
      </c>
      <c r="B5716" s="1">
        <v>44406.198750000003</v>
      </c>
      <c r="C5716" s="1">
        <v>44406.199560185189</v>
      </c>
      <c r="D5716">
        <v>1.16476655006409</v>
      </c>
      <c r="E5716">
        <v>0</v>
      </c>
      <c r="F5716">
        <v>429</v>
      </c>
      <c r="G5716" t="s">
        <v>43</v>
      </c>
      <c r="H5716" t="s">
        <v>35</v>
      </c>
      <c r="I5716">
        <f>tbl_Fact[[#This Row],[Duration]] / 60</f>
        <v>1.9412775834401499E-2</v>
      </c>
      <c r="J5716">
        <f>IF(OR(G5716="Run Time", G5716="CC (Changeover Cleaning)"), I5716, 0)</f>
        <v>1.9412775834401499E-2</v>
      </c>
      <c r="K5716">
        <f>IF(G5716&lt;&gt;"PM (Maintenance)", I5716, 0)</f>
        <v>1.9412775834401499E-2</v>
      </c>
      <c r="L5716" s="5">
        <f>MAX(tbl_Fact[[#This Row],[TotalBiscuitsMade]],tbl_Fact[[#This Row],[GoodMadeBiscuits]])</f>
        <v>429</v>
      </c>
      <c r="M5716" s="5">
        <f>IF(tbl_Fact[[#This Row],[Operating_Hours]]&gt;0,tbl_Fact[[#This Row],[Operating_Hours]]*51840,0)</f>
        <v>1006.3582992553737</v>
      </c>
    </row>
    <row r="5717" spans="1:13" hidden="1" x14ac:dyDescent="0.2">
      <c r="A5717" t="s">
        <v>12</v>
      </c>
      <c r="B5717" s="1">
        <v>44406.198750000003</v>
      </c>
      <c r="C5717" s="1">
        <v>44406.199733796297</v>
      </c>
      <c r="D5717">
        <v>1.4051666259765601</v>
      </c>
      <c r="E5717">
        <v>502009</v>
      </c>
      <c r="F5717">
        <v>349</v>
      </c>
      <c r="G5717" t="s">
        <v>43</v>
      </c>
      <c r="H5717" t="s">
        <v>35</v>
      </c>
      <c r="I5717">
        <f>tbl_Fact[[#This Row],[Duration]] / 60</f>
        <v>2.3419443766276003E-2</v>
      </c>
      <c r="J5717">
        <f>IF(OR(G5717="Run Time", G5717="CC (Changeover Cleaning)"), I5717, 0)</f>
        <v>2.3419443766276003E-2</v>
      </c>
      <c r="K5717">
        <f>IF(G5717&lt;&gt;"PM (Maintenance)", I5717, 0)</f>
        <v>2.3419443766276003E-2</v>
      </c>
      <c r="L5717" s="5">
        <f>MAX(tbl_Fact[[#This Row],[TotalBiscuitsMade]],tbl_Fact[[#This Row],[GoodMadeBiscuits]])</f>
        <v>502009</v>
      </c>
      <c r="M5717" s="5">
        <f>IF(tbl_Fact[[#This Row],[Operating_Hours]]&gt;0,tbl_Fact[[#This Row],[Operating_Hours]]*51840,0)</f>
        <v>1214.063964843748</v>
      </c>
    </row>
    <row r="5718" spans="1:13" hidden="1" x14ac:dyDescent="0.2">
      <c r="A5718" t="s">
        <v>14</v>
      </c>
      <c r="B5718" s="1">
        <v>44406.199560185189</v>
      </c>
      <c r="C5718" s="1">
        <v>44406.200312499997</v>
      </c>
      <c r="D5718">
        <v>1.07623326778412</v>
      </c>
      <c r="E5718">
        <v>0</v>
      </c>
      <c r="F5718">
        <v>180</v>
      </c>
      <c r="G5718" t="s">
        <v>44</v>
      </c>
      <c r="H5718" t="s">
        <v>35</v>
      </c>
      <c r="I5718">
        <f>tbl_Fact[[#This Row],[Duration]] / 60</f>
        <v>1.7937221129735333E-2</v>
      </c>
      <c r="J5718">
        <f>IF(OR(G5718="Run Time", G5718="CC (Changeover Cleaning)"), I5718, 0)</f>
        <v>0</v>
      </c>
      <c r="K5718">
        <f>IF(G5718&lt;&gt;"PM (Maintenance)", I5718, 0)</f>
        <v>1.7937221129735333E-2</v>
      </c>
      <c r="L5718" s="5">
        <f>MAX(tbl_Fact[[#This Row],[TotalBiscuitsMade]],tbl_Fact[[#This Row],[GoodMadeBiscuits]])</f>
        <v>180</v>
      </c>
      <c r="M5718" s="5">
        <f>IF(tbl_Fact[[#This Row],[Operating_Hours]]&gt;0,tbl_Fact[[#This Row],[Operating_Hours]]*51840,0)</f>
        <v>0</v>
      </c>
    </row>
    <row r="5719" spans="1:13" hidden="1" x14ac:dyDescent="0.2">
      <c r="A5719" t="s">
        <v>12</v>
      </c>
      <c r="B5719" s="1">
        <v>44406.199733796297</v>
      </c>
      <c r="C5719" s="1">
        <v>44406.200312499997</v>
      </c>
      <c r="D5719">
        <v>0.83583331108093295</v>
      </c>
      <c r="E5719">
        <v>502827</v>
      </c>
      <c r="F5719">
        <v>13</v>
      </c>
      <c r="G5719" t="s">
        <v>44</v>
      </c>
      <c r="H5719" t="s">
        <v>35</v>
      </c>
      <c r="I5719">
        <f>tbl_Fact[[#This Row],[Duration]] / 60</f>
        <v>1.3930555184682216E-2</v>
      </c>
      <c r="J5719">
        <f>IF(OR(G5719="Run Time", G5719="CC (Changeover Cleaning)"), I5719, 0)</f>
        <v>0</v>
      </c>
      <c r="K5719">
        <f>IF(G5719&lt;&gt;"PM (Maintenance)", I5719, 0)</f>
        <v>1.3930555184682216E-2</v>
      </c>
      <c r="L5719" s="5">
        <f>MAX(tbl_Fact[[#This Row],[TotalBiscuitsMade]],tbl_Fact[[#This Row],[GoodMadeBiscuits]])</f>
        <v>502827</v>
      </c>
      <c r="M5719" s="5">
        <f>IF(tbl_Fact[[#This Row],[Operating_Hours]]&gt;0,tbl_Fact[[#This Row],[Operating_Hours]]*51840,0)</f>
        <v>0</v>
      </c>
    </row>
    <row r="5720" spans="1:13" hidden="1" x14ac:dyDescent="0.2">
      <c r="A5720" t="s">
        <v>12</v>
      </c>
      <c r="B5720" s="1">
        <v>44406.200312499997</v>
      </c>
      <c r="C5720" s="1">
        <v>44406.200983796298</v>
      </c>
      <c r="D5720">
        <v>0.97488331794738803</v>
      </c>
      <c r="E5720">
        <v>503135</v>
      </c>
      <c r="F5720">
        <v>458</v>
      </c>
      <c r="G5720" t="s">
        <v>43</v>
      </c>
      <c r="H5720" t="s">
        <v>35</v>
      </c>
      <c r="I5720">
        <f>tbl_Fact[[#This Row],[Duration]] / 60</f>
        <v>1.6248055299123133E-2</v>
      </c>
      <c r="J5720">
        <f>IF(OR(G5720="Run Time", G5720="CC (Changeover Cleaning)"), I5720, 0)</f>
        <v>1.6248055299123133E-2</v>
      </c>
      <c r="K5720">
        <f>IF(G5720&lt;&gt;"PM (Maintenance)", I5720, 0)</f>
        <v>1.6248055299123133E-2</v>
      </c>
      <c r="L5720" s="5">
        <f>MAX(tbl_Fact[[#This Row],[TotalBiscuitsMade]],tbl_Fact[[#This Row],[GoodMadeBiscuits]])</f>
        <v>503135</v>
      </c>
      <c r="M5720" s="5">
        <f>IF(tbl_Fact[[#This Row],[Operating_Hours]]&gt;0,tbl_Fact[[#This Row],[Operating_Hours]]*51840,0)</f>
        <v>842.2991867065432</v>
      </c>
    </row>
    <row r="5721" spans="1:13" hidden="1" x14ac:dyDescent="0.2">
      <c r="A5721" t="s">
        <v>14</v>
      </c>
      <c r="B5721" s="1">
        <v>44406.200312499997</v>
      </c>
      <c r="C5721" s="1">
        <v>44406.200902777775</v>
      </c>
      <c r="D5721">
        <v>0.85404998064041104</v>
      </c>
      <c r="E5721">
        <v>0</v>
      </c>
      <c r="F5721">
        <v>458</v>
      </c>
      <c r="G5721" t="s">
        <v>43</v>
      </c>
      <c r="H5721" t="s">
        <v>35</v>
      </c>
      <c r="I5721">
        <f>tbl_Fact[[#This Row],[Duration]] / 60</f>
        <v>1.423416634400685E-2</v>
      </c>
      <c r="J5721">
        <f>IF(OR(G5721="Run Time", G5721="CC (Changeover Cleaning)"), I5721, 0)</f>
        <v>1.423416634400685E-2</v>
      </c>
      <c r="K5721">
        <f>IF(G5721&lt;&gt;"PM (Maintenance)", I5721, 0)</f>
        <v>1.423416634400685E-2</v>
      </c>
      <c r="L5721" s="5">
        <f>MAX(tbl_Fact[[#This Row],[TotalBiscuitsMade]],tbl_Fact[[#This Row],[GoodMadeBiscuits]])</f>
        <v>458</v>
      </c>
      <c r="M5721" s="5">
        <f>IF(tbl_Fact[[#This Row],[Operating_Hours]]&gt;0,tbl_Fact[[#This Row],[Operating_Hours]]*51840,0)</f>
        <v>737.89918327331509</v>
      </c>
    </row>
    <row r="5722" spans="1:13" hidden="1" x14ac:dyDescent="0.2">
      <c r="A5722" t="s">
        <v>14</v>
      </c>
      <c r="B5722" s="1">
        <v>44406.200902777775</v>
      </c>
      <c r="C5722" s="1">
        <v>44406.205092592594</v>
      </c>
      <c r="D5722">
        <v>6.03511667251587</v>
      </c>
      <c r="E5722">
        <v>0</v>
      </c>
      <c r="F5722">
        <v>91</v>
      </c>
      <c r="G5722" t="s">
        <v>44</v>
      </c>
      <c r="H5722" t="s">
        <v>35</v>
      </c>
      <c r="I5722">
        <f>tbl_Fact[[#This Row],[Duration]] / 60</f>
        <v>0.1005852778752645</v>
      </c>
      <c r="J5722">
        <f>IF(OR(G5722="Run Time", G5722="CC (Changeover Cleaning)"), I5722, 0)</f>
        <v>0</v>
      </c>
      <c r="K5722">
        <f>IF(G5722&lt;&gt;"PM (Maintenance)", I5722, 0)</f>
        <v>0.1005852778752645</v>
      </c>
      <c r="L5722" s="5">
        <f>MAX(tbl_Fact[[#This Row],[TotalBiscuitsMade]],tbl_Fact[[#This Row],[GoodMadeBiscuits]])</f>
        <v>91</v>
      </c>
      <c r="M5722" s="5">
        <f>IF(tbl_Fact[[#This Row],[Operating_Hours]]&gt;0,tbl_Fact[[#This Row],[Operating_Hours]]*51840,0)</f>
        <v>0</v>
      </c>
    </row>
    <row r="5723" spans="1:13" hidden="1" x14ac:dyDescent="0.2">
      <c r="A5723" t="s">
        <v>12</v>
      </c>
      <c r="B5723" s="1">
        <v>44406.200983796298</v>
      </c>
      <c r="C5723" s="1">
        <v>44406.205092592594</v>
      </c>
      <c r="D5723">
        <v>5.9142832756042498</v>
      </c>
      <c r="E5723">
        <v>507868</v>
      </c>
      <c r="F5723">
        <v>259</v>
      </c>
      <c r="G5723" t="s">
        <v>44</v>
      </c>
      <c r="H5723" t="s">
        <v>35</v>
      </c>
      <c r="I5723">
        <f>tbl_Fact[[#This Row],[Duration]] / 60</f>
        <v>9.8571387926737503E-2</v>
      </c>
      <c r="J5723">
        <f>IF(OR(G5723="Run Time", G5723="CC (Changeover Cleaning)"), I5723, 0)</f>
        <v>0</v>
      </c>
      <c r="K5723">
        <f>IF(G5723&lt;&gt;"PM (Maintenance)", I5723, 0)</f>
        <v>9.8571387926737503E-2</v>
      </c>
      <c r="L5723" s="5">
        <f>MAX(tbl_Fact[[#This Row],[TotalBiscuitsMade]],tbl_Fact[[#This Row],[GoodMadeBiscuits]])</f>
        <v>507868</v>
      </c>
      <c r="M5723" s="5">
        <f>IF(tbl_Fact[[#This Row],[Operating_Hours]]&gt;0,tbl_Fact[[#This Row],[Operating_Hours]]*51840,0)</f>
        <v>0</v>
      </c>
    </row>
    <row r="5724" spans="1:13" hidden="1" x14ac:dyDescent="0.2">
      <c r="A5724" t="s">
        <v>14</v>
      </c>
      <c r="B5724" s="1">
        <v>44406.205092592594</v>
      </c>
      <c r="C5724" s="1">
        <v>44406.205717592595</v>
      </c>
      <c r="D5724">
        <v>0.90093332529068004</v>
      </c>
      <c r="E5724">
        <v>0</v>
      </c>
      <c r="F5724">
        <v>185</v>
      </c>
      <c r="G5724" t="s">
        <v>43</v>
      </c>
      <c r="H5724" t="s">
        <v>35</v>
      </c>
      <c r="I5724">
        <f>tbl_Fact[[#This Row],[Duration]] / 60</f>
        <v>1.5015555421511334E-2</v>
      </c>
      <c r="J5724">
        <f>IF(OR(G5724="Run Time", G5724="CC (Changeover Cleaning)"), I5724, 0)</f>
        <v>1.5015555421511334E-2</v>
      </c>
      <c r="K5724">
        <f>IF(G5724&lt;&gt;"PM (Maintenance)", I5724, 0)</f>
        <v>1.5015555421511334E-2</v>
      </c>
      <c r="L5724" s="5">
        <f>MAX(tbl_Fact[[#This Row],[TotalBiscuitsMade]],tbl_Fact[[#This Row],[GoodMadeBiscuits]])</f>
        <v>185</v>
      </c>
      <c r="M5724" s="5">
        <f>IF(tbl_Fact[[#This Row],[Operating_Hours]]&gt;0,tbl_Fact[[#This Row],[Operating_Hours]]*51840,0)</f>
        <v>778.40639305114757</v>
      </c>
    </row>
    <row r="5725" spans="1:13" hidden="1" x14ac:dyDescent="0.2">
      <c r="A5725" t="s">
        <v>12</v>
      </c>
      <c r="B5725" s="1">
        <v>44406.205092592594</v>
      </c>
      <c r="C5725" s="1">
        <v>44406.20579861111</v>
      </c>
      <c r="D5725">
        <v>1.0163333415985101</v>
      </c>
      <c r="E5725">
        <v>507953</v>
      </c>
      <c r="F5725">
        <v>169</v>
      </c>
      <c r="G5725" t="s">
        <v>43</v>
      </c>
      <c r="H5725" t="s">
        <v>35</v>
      </c>
      <c r="I5725">
        <f>tbl_Fact[[#This Row],[Duration]] / 60</f>
        <v>1.6938889026641833E-2</v>
      </c>
      <c r="J5725">
        <f>IF(OR(G5725="Run Time", G5725="CC (Changeover Cleaning)"), I5725, 0)</f>
        <v>1.6938889026641833E-2</v>
      </c>
      <c r="K5725">
        <f>IF(G5725&lt;&gt;"PM (Maintenance)", I5725, 0)</f>
        <v>1.6938889026641833E-2</v>
      </c>
      <c r="L5725" s="5">
        <f>MAX(tbl_Fact[[#This Row],[TotalBiscuitsMade]],tbl_Fact[[#This Row],[GoodMadeBiscuits]])</f>
        <v>507953</v>
      </c>
      <c r="M5725" s="5">
        <f>IF(tbl_Fact[[#This Row],[Operating_Hours]]&gt;0,tbl_Fact[[#This Row],[Operating_Hours]]*51840,0)</f>
        <v>878.1120071411126</v>
      </c>
    </row>
    <row r="5726" spans="1:13" hidden="1" x14ac:dyDescent="0.2">
      <c r="A5726" t="s">
        <v>14</v>
      </c>
      <c r="B5726" s="1">
        <v>44406.205717592595</v>
      </c>
      <c r="C5726" s="1">
        <v>44406.205833333333</v>
      </c>
      <c r="D5726">
        <v>0.15549999475479101</v>
      </c>
      <c r="E5726">
        <v>0</v>
      </c>
      <c r="F5726">
        <v>139</v>
      </c>
      <c r="G5726" t="s">
        <v>44</v>
      </c>
      <c r="H5726" t="s">
        <v>35</v>
      </c>
      <c r="I5726">
        <f>tbl_Fact[[#This Row],[Duration]] / 60</f>
        <v>2.5916665792465169E-3</v>
      </c>
      <c r="J5726">
        <f>IF(OR(G5726="Run Time", G5726="CC (Changeover Cleaning)"), I5726, 0)</f>
        <v>0</v>
      </c>
      <c r="K5726">
        <f>IF(G5726&lt;&gt;"PM (Maintenance)", I5726, 0)</f>
        <v>2.5916665792465169E-3</v>
      </c>
      <c r="L5726" s="5">
        <f>MAX(tbl_Fact[[#This Row],[TotalBiscuitsMade]],tbl_Fact[[#This Row],[GoodMadeBiscuits]])</f>
        <v>139</v>
      </c>
      <c r="M5726" s="5">
        <f>IF(tbl_Fact[[#This Row],[Operating_Hours]]&gt;0,tbl_Fact[[#This Row],[Operating_Hours]]*51840,0)</f>
        <v>0</v>
      </c>
    </row>
    <row r="5727" spans="1:13" hidden="1" x14ac:dyDescent="0.2">
      <c r="A5727" t="s">
        <v>12</v>
      </c>
      <c r="B5727" s="1">
        <v>44406.20579861111</v>
      </c>
      <c r="C5727" s="1">
        <v>44406.205833333333</v>
      </c>
      <c r="D5727">
        <v>4.0100000798702198E-2</v>
      </c>
      <c r="E5727">
        <v>508223</v>
      </c>
      <c r="F5727">
        <v>96</v>
      </c>
      <c r="G5727" t="s">
        <v>44</v>
      </c>
      <c r="H5727" t="s">
        <v>35</v>
      </c>
      <c r="I5727">
        <f>tbl_Fact[[#This Row],[Duration]] / 60</f>
        <v>6.6833334664503669E-4</v>
      </c>
      <c r="J5727">
        <f>IF(OR(G5727="Run Time", G5727="CC (Changeover Cleaning)"), I5727, 0)</f>
        <v>0</v>
      </c>
      <c r="K5727">
        <f>IF(G5727&lt;&gt;"PM (Maintenance)", I5727, 0)</f>
        <v>6.6833334664503669E-4</v>
      </c>
      <c r="L5727" s="5">
        <f>MAX(tbl_Fact[[#This Row],[TotalBiscuitsMade]],tbl_Fact[[#This Row],[GoodMadeBiscuits]])</f>
        <v>508223</v>
      </c>
      <c r="M5727" s="5">
        <f>IF(tbl_Fact[[#This Row],[Operating_Hours]]&gt;0,tbl_Fact[[#This Row],[Operating_Hours]]*51840,0)</f>
        <v>0</v>
      </c>
    </row>
    <row r="5728" spans="1:13" hidden="1" x14ac:dyDescent="0.2">
      <c r="A5728" t="s">
        <v>14</v>
      </c>
      <c r="B5728" s="1">
        <v>44406.205833333333</v>
      </c>
      <c r="C5728" s="1">
        <v>44406.20648148148</v>
      </c>
      <c r="D5728">
        <v>0.93478327989578203</v>
      </c>
      <c r="E5728">
        <v>0</v>
      </c>
      <c r="F5728">
        <v>240</v>
      </c>
      <c r="G5728" t="s">
        <v>43</v>
      </c>
      <c r="H5728" t="s">
        <v>35</v>
      </c>
      <c r="I5728">
        <f>tbl_Fact[[#This Row],[Duration]] / 60</f>
        <v>1.5579721331596368E-2</v>
      </c>
      <c r="J5728">
        <f>IF(OR(G5728="Run Time", G5728="CC (Changeover Cleaning)"), I5728, 0)</f>
        <v>1.5579721331596368E-2</v>
      </c>
      <c r="K5728">
        <f>IF(G5728&lt;&gt;"PM (Maintenance)", I5728, 0)</f>
        <v>1.5579721331596368E-2</v>
      </c>
      <c r="L5728" s="5">
        <f>MAX(tbl_Fact[[#This Row],[TotalBiscuitsMade]],tbl_Fact[[#This Row],[GoodMadeBiscuits]])</f>
        <v>240</v>
      </c>
      <c r="M5728" s="5">
        <f>IF(tbl_Fact[[#This Row],[Operating_Hours]]&gt;0,tbl_Fact[[#This Row],[Operating_Hours]]*51840,0)</f>
        <v>807.65275382995571</v>
      </c>
    </row>
    <row r="5729" spans="1:13" hidden="1" x14ac:dyDescent="0.2">
      <c r="A5729" t="s">
        <v>12</v>
      </c>
      <c r="B5729" s="1">
        <v>44406.205833333333</v>
      </c>
      <c r="C5729" s="1">
        <v>44406.206562500003</v>
      </c>
      <c r="D5729">
        <v>1.05433332920074</v>
      </c>
      <c r="E5729">
        <v>507836</v>
      </c>
      <c r="F5729">
        <v>331</v>
      </c>
      <c r="G5729" t="s">
        <v>43</v>
      </c>
      <c r="H5729" t="s">
        <v>35</v>
      </c>
      <c r="I5729">
        <f>tbl_Fact[[#This Row],[Duration]] / 60</f>
        <v>1.7572222153345664E-2</v>
      </c>
      <c r="J5729">
        <f>IF(OR(G5729="Run Time", G5729="CC (Changeover Cleaning)"), I5729, 0)</f>
        <v>1.7572222153345664E-2</v>
      </c>
      <c r="K5729">
        <f>IF(G5729&lt;&gt;"PM (Maintenance)", I5729, 0)</f>
        <v>1.7572222153345664E-2</v>
      </c>
      <c r="L5729" s="5">
        <f>MAX(tbl_Fact[[#This Row],[TotalBiscuitsMade]],tbl_Fact[[#This Row],[GoodMadeBiscuits]])</f>
        <v>507836</v>
      </c>
      <c r="M5729" s="5">
        <f>IF(tbl_Fact[[#This Row],[Operating_Hours]]&gt;0,tbl_Fact[[#This Row],[Operating_Hours]]*51840,0)</f>
        <v>910.94399642943927</v>
      </c>
    </row>
    <row r="5730" spans="1:13" hidden="1" x14ac:dyDescent="0.2">
      <c r="A5730" t="s">
        <v>5</v>
      </c>
      <c r="B5730" s="1">
        <v>44406.206041666665</v>
      </c>
      <c r="C5730" s="1">
        <v>44406.207615740743</v>
      </c>
      <c r="D5730">
        <v>2.2666666507720898</v>
      </c>
      <c r="E5730">
        <v>163177</v>
      </c>
      <c r="F5730">
        <v>163674</v>
      </c>
      <c r="G5730" t="s">
        <v>43</v>
      </c>
      <c r="H5730" t="s">
        <v>24</v>
      </c>
      <c r="I5730">
        <f>tbl_Fact[[#This Row],[Duration]] / 60</f>
        <v>3.7777777512868163E-2</v>
      </c>
      <c r="J5730">
        <f>IF(OR(G5730="Run Time", G5730="CC (Changeover Cleaning)"), I5730, 0)</f>
        <v>3.7777777512868163E-2</v>
      </c>
      <c r="K5730">
        <f>IF(G5730&lt;&gt;"PM (Maintenance)", I5730, 0)</f>
        <v>3.7777777512868163E-2</v>
      </c>
      <c r="L5730" s="5">
        <f>MAX(tbl_Fact[[#This Row],[TotalBiscuitsMade]],tbl_Fact[[#This Row],[GoodMadeBiscuits]])</f>
        <v>163674</v>
      </c>
      <c r="M5730" s="5">
        <f>IF(tbl_Fact[[#This Row],[Operating_Hours]]&gt;0,tbl_Fact[[#This Row],[Operating_Hours]]*51840,0)</f>
        <v>1958.3999862670855</v>
      </c>
    </row>
    <row r="5731" spans="1:13" hidden="1" x14ac:dyDescent="0.2">
      <c r="A5731" t="s">
        <v>14</v>
      </c>
      <c r="B5731" s="1">
        <v>44406.20648148148</v>
      </c>
      <c r="C5731" s="1">
        <v>44406.20820601852</v>
      </c>
      <c r="D5731">
        <v>2.4952166080474898</v>
      </c>
      <c r="E5731">
        <v>0</v>
      </c>
      <c r="F5731">
        <v>463</v>
      </c>
      <c r="G5731" t="s">
        <v>44</v>
      </c>
      <c r="H5731" t="s">
        <v>35</v>
      </c>
      <c r="I5731">
        <f>tbl_Fact[[#This Row],[Duration]] / 60</f>
        <v>4.1586943467458164E-2</v>
      </c>
      <c r="J5731">
        <f>IF(OR(G5731="Run Time", G5731="CC (Changeover Cleaning)"), I5731, 0)</f>
        <v>0</v>
      </c>
      <c r="K5731">
        <f>IF(G5731&lt;&gt;"PM (Maintenance)", I5731, 0)</f>
        <v>4.1586943467458164E-2</v>
      </c>
      <c r="L5731" s="5">
        <f>MAX(tbl_Fact[[#This Row],[TotalBiscuitsMade]],tbl_Fact[[#This Row],[GoodMadeBiscuits]])</f>
        <v>463</v>
      </c>
      <c r="M5731" s="5">
        <f>IF(tbl_Fact[[#This Row],[Operating_Hours]]&gt;0,tbl_Fact[[#This Row],[Operating_Hours]]*51840,0)</f>
        <v>0</v>
      </c>
    </row>
    <row r="5732" spans="1:13" hidden="1" x14ac:dyDescent="0.2">
      <c r="A5732" t="s">
        <v>12</v>
      </c>
      <c r="B5732" s="1">
        <v>44406.206562500003</v>
      </c>
      <c r="C5732" s="1">
        <v>44406.20820601852</v>
      </c>
      <c r="D5732">
        <v>2.3756666183471702</v>
      </c>
      <c r="E5732">
        <v>510123</v>
      </c>
      <c r="F5732">
        <v>283</v>
      </c>
      <c r="G5732" t="s">
        <v>44</v>
      </c>
      <c r="H5732" t="s">
        <v>35</v>
      </c>
      <c r="I5732">
        <f>tbl_Fact[[#This Row],[Duration]] / 60</f>
        <v>3.95944436391195E-2</v>
      </c>
      <c r="J5732">
        <f>IF(OR(G5732="Run Time", G5732="CC (Changeover Cleaning)"), I5732, 0)</f>
        <v>0</v>
      </c>
      <c r="K5732">
        <f>IF(G5732&lt;&gt;"PM (Maintenance)", I5732, 0)</f>
        <v>3.95944436391195E-2</v>
      </c>
      <c r="L5732" s="5">
        <f>MAX(tbl_Fact[[#This Row],[TotalBiscuitsMade]],tbl_Fact[[#This Row],[GoodMadeBiscuits]])</f>
        <v>510123</v>
      </c>
      <c r="M5732" s="5">
        <f>IF(tbl_Fact[[#This Row],[Operating_Hours]]&gt;0,tbl_Fact[[#This Row],[Operating_Hours]]*51840,0)</f>
        <v>0</v>
      </c>
    </row>
    <row r="5733" spans="1:13" hidden="1" x14ac:dyDescent="0.2">
      <c r="A5733" t="s">
        <v>5</v>
      </c>
      <c r="B5733" s="1">
        <v>44406.207615740743</v>
      </c>
      <c r="C5733" s="1">
        <v>44406.23101851852</v>
      </c>
      <c r="D5733">
        <v>33.700000762939503</v>
      </c>
      <c r="E5733">
        <v>186558</v>
      </c>
      <c r="F5733">
        <v>187325</v>
      </c>
      <c r="G5733" t="s">
        <v>44</v>
      </c>
      <c r="H5733" t="s">
        <v>24</v>
      </c>
      <c r="I5733">
        <f>tbl_Fact[[#This Row],[Duration]] / 60</f>
        <v>0.56166667938232506</v>
      </c>
      <c r="J5733">
        <f>IF(OR(G5733="Run Time", G5733="CC (Changeover Cleaning)"), I5733, 0)</f>
        <v>0</v>
      </c>
      <c r="K5733">
        <f>IF(G5733&lt;&gt;"PM (Maintenance)", I5733, 0)</f>
        <v>0.56166667938232506</v>
      </c>
      <c r="L5733" s="5">
        <f>MAX(tbl_Fact[[#This Row],[TotalBiscuitsMade]],tbl_Fact[[#This Row],[GoodMadeBiscuits]])</f>
        <v>187325</v>
      </c>
      <c r="M5733" s="5">
        <f>IF(tbl_Fact[[#This Row],[Operating_Hours]]&gt;0,tbl_Fact[[#This Row],[Operating_Hours]]*51840,0)</f>
        <v>0</v>
      </c>
    </row>
    <row r="5734" spans="1:13" hidden="1" x14ac:dyDescent="0.2">
      <c r="A5734" t="s">
        <v>12</v>
      </c>
      <c r="B5734" s="1">
        <v>44406.20820601852</v>
      </c>
      <c r="C5734" s="1">
        <v>44406.210081018522</v>
      </c>
      <c r="D5734">
        <v>2.6853332519531299</v>
      </c>
      <c r="E5734">
        <v>509959</v>
      </c>
      <c r="F5734">
        <v>364</v>
      </c>
      <c r="G5734" t="s">
        <v>43</v>
      </c>
      <c r="H5734" t="s">
        <v>35</v>
      </c>
      <c r="I5734">
        <f>tbl_Fact[[#This Row],[Duration]] / 60</f>
        <v>4.4755554199218832E-2</v>
      </c>
      <c r="J5734">
        <f>IF(OR(G5734="Run Time", G5734="CC (Changeover Cleaning)"), I5734, 0)</f>
        <v>4.4755554199218832E-2</v>
      </c>
      <c r="K5734">
        <f>IF(G5734&lt;&gt;"PM (Maintenance)", I5734, 0)</f>
        <v>4.4755554199218832E-2</v>
      </c>
      <c r="L5734" s="5">
        <f>MAX(tbl_Fact[[#This Row],[TotalBiscuitsMade]],tbl_Fact[[#This Row],[GoodMadeBiscuits]])</f>
        <v>509959</v>
      </c>
      <c r="M5734" s="5">
        <f>IF(tbl_Fact[[#This Row],[Operating_Hours]]&gt;0,tbl_Fact[[#This Row],[Operating_Hours]]*51840,0)</f>
        <v>2320.1279296875041</v>
      </c>
    </row>
    <row r="5735" spans="1:13" hidden="1" x14ac:dyDescent="0.2">
      <c r="A5735" t="s">
        <v>14</v>
      </c>
      <c r="B5735" s="1">
        <v>44406.20820601852</v>
      </c>
      <c r="C5735" s="1">
        <v>44406.209305555552</v>
      </c>
      <c r="D5735">
        <v>1.5744999647140501</v>
      </c>
      <c r="E5735">
        <v>0</v>
      </c>
      <c r="F5735">
        <v>87</v>
      </c>
      <c r="G5735" t="s">
        <v>43</v>
      </c>
      <c r="H5735" t="s">
        <v>35</v>
      </c>
      <c r="I5735">
        <f>tbl_Fact[[#This Row],[Duration]] / 60</f>
        <v>2.62416660785675E-2</v>
      </c>
      <c r="J5735">
        <f>IF(OR(G5735="Run Time", G5735="CC (Changeover Cleaning)"), I5735, 0)</f>
        <v>2.62416660785675E-2</v>
      </c>
      <c r="K5735">
        <f>IF(G5735&lt;&gt;"PM (Maintenance)", I5735, 0)</f>
        <v>2.62416660785675E-2</v>
      </c>
      <c r="L5735" s="5">
        <f>MAX(tbl_Fact[[#This Row],[TotalBiscuitsMade]],tbl_Fact[[#This Row],[GoodMadeBiscuits]])</f>
        <v>87</v>
      </c>
      <c r="M5735" s="5">
        <f>IF(tbl_Fact[[#This Row],[Operating_Hours]]&gt;0,tbl_Fact[[#This Row],[Operating_Hours]]*51840,0)</f>
        <v>1360.3679695129392</v>
      </c>
    </row>
    <row r="5736" spans="1:13" hidden="1" x14ac:dyDescent="0.2">
      <c r="A5736" t="s">
        <v>14</v>
      </c>
      <c r="B5736" s="1">
        <v>44406.209305555552</v>
      </c>
      <c r="C5736" s="1">
        <v>44406.213414351849</v>
      </c>
      <c r="D5736">
        <v>5.91556644439697</v>
      </c>
      <c r="E5736">
        <v>0</v>
      </c>
      <c r="F5736">
        <v>312</v>
      </c>
      <c r="G5736" t="s">
        <v>44</v>
      </c>
      <c r="H5736" t="s">
        <v>35</v>
      </c>
      <c r="I5736">
        <f>tbl_Fact[[#This Row],[Duration]] / 60</f>
        <v>9.8592774073282832E-2</v>
      </c>
      <c r="J5736">
        <f>IF(OR(G5736="Run Time", G5736="CC (Changeover Cleaning)"), I5736, 0)</f>
        <v>0</v>
      </c>
      <c r="K5736">
        <f>IF(G5736&lt;&gt;"PM (Maintenance)", I5736, 0)</f>
        <v>9.8592774073282832E-2</v>
      </c>
      <c r="L5736" s="5">
        <f>MAX(tbl_Fact[[#This Row],[TotalBiscuitsMade]],tbl_Fact[[#This Row],[GoodMadeBiscuits]])</f>
        <v>312</v>
      </c>
      <c r="M5736" s="5">
        <f>IF(tbl_Fact[[#This Row],[Operating_Hours]]&gt;0,tbl_Fact[[#This Row],[Operating_Hours]]*51840,0)</f>
        <v>0</v>
      </c>
    </row>
    <row r="5737" spans="1:13" hidden="1" x14ac:dyDescent="0.2">
      <c r="A5737" t="s">
        <v>12</v>
      </c>
      <c r="B5737" s="1">
        <v>44406.210081018522</v>
      </c>
      <c r="C5737" s="1">
        <v>44406.212106481478</v>
      </c>
      <c r="D5737">
        <v>2.92473340034485</v>
      </c>
      <c r="E5737">
        <v>512432</v>
      </c>
      <c r="F5737">
        <v>343</v>
      </c>
      <c r="G5737" t="s">
        <v>44</v>
      </c>
      <c r="H5737" t="s">
        <v>35</v>
      </c>
      <c r="I5737">
        <f>tbl_Fact[[#This Row],[Duration]] / 60</f>
        <v>4.8745556672414168E-2</v>
      </c>
      <c r="J5737">
        <f>IF(OR(G5737="Run Time", G5737="CC (Changeover Cleaning)"), I5737, 0)</f>
        <v>0</v>
      </c>
      <c r="K5737">
        <f>IF(G5737&lt;&gt;"PM (Maintenance)", I5737, 0)</f>
        <v>4.8745556672414168E-2</v>
      </c>
      <c r="L5737" s="5">
        <f>MAX(tbl_Fact[[#This Row],[TotalBiscuitsMade]],tbl_Fact[[#This Row],[GoodMadeBiscuits]])</f>
        <v>512432</v>
      </c>
      <c r="M5737" s="5">
        <f>IF(tbl_Fact[[#This Row],[Operating_Hours]]&gt;0,tbl_Fact[[#This Row],[Operating_Hours]]*51840,0)</f>
        <v>0</v>
      </c>
    </row>
    <row r="5738" spans="1:13" hidden="1" x14ac:dyDescent="0.2">
      <c r="A5738" t="s">
        <v>12</v>
      </c>
      <c r="B5738" s="1">
        <v>44406.212106481478</v>
      </c>
      <c r="C5738" s="1">
        <v>44406.213263888887</v>
      </c>
      <c r="D5738">
        <v>1.66460001468658</v>
      </c>
      <c r="E5738">
        <v>512367</v>
      </c>
      <c r="F5738">
        <v>176</v>
      </c>
      <c r="G5738" t="s">
        <v>43</v>
      </c>
      <c r="H5738" t="s">
        <v>35</v>
      </c>
      <c r="I5738">
        <f>tbl_Fact[[#This Row],[Duration]] / 60</f>
        <v>2.7743333578109666E-2</v>
      </c>
      <c r="J5738">
        <f>IF(OR(G5738="Run Time", G5738="CC (Changeover Cleaning)"), I5738, 0)</f>
        <v>2.7743333578109666E-2</v>
      </c>
      <c r="K5738">
        <f>IF(G5738&lt;&gt;"PM (Maintenance)", I5738, 0)</f>
        <v>2.7743333578109666E-2</v>
      </c>
      <c r="L5738" s="5">
        <f>MAX(tbl_Fact[[#This Row],[TotalBiscuitsMade]],tbl_Fact[[#This Row],[GoodMadeBiscuits]])</f>
        <v>512367</v>
      </c>
      <c r="M5738" s="5">
        <f>IF(tbl_Fact[[#This Row],[Operating_Hours]]&gt;0,tbl_Fact[[#This Row],[Operating_Hours]]*51840,0)</f>
        <v>1438.2144126892051</v>
      </c>
    </row>
    <row r="5739" spans="1:13" hidden="1" x14ac:dyDescent="0.2">
      <c r="A5739" t="s">
        <v>12</v>
      </c>
      <c r="B5739" s="1">
        <v>44406.213263888887</v>
      </c>
      <c r="C5739" s="1">
        <v>44406.213414351849</v>
      </c>
      <c r="D5739">
        <v>0.215399995446205</v>
      </c>
      <c r="E5739">
        <v>512804</v>
      </c>
      <c r="F5739">
        <v>251</v>
      </c>
      <c r="G5739" t="s">
        <v>44</v>
      </c>
      <c r="H5739" t="s">
        <v>35</v>
      </c>
      <c r="I5739">
        <f>tbl_Fact[[#This Row],[Duration]] / 60</f>
        <v>3.5899999241034166E-3</v>
      </c>
      <c r="J5739">
        <f>IF(OR(G5739="Run Time", G5739="CC (Changeover Cleaning)"), I5739, 0)</f>
        <v>0</v>
      </c>
      <c r="K5739">
        <f>IF(G5739&lt;&gt;"PM (Maintenance)", I5739, 0)</f>
        <v>3.5899999241034166E-3</v>
      </c>
      <c r="L5739" s="5">
        <f>MAX(tbl_Fact[[#This Row],[TotalBiscuitsMade]],tbl_Fact[[#This Row],[GoodMadeBiscuits]])</f>
        <v>512804</v>
      </c>
      <c r="M5739" s="5">
        <f>IF(tbl_Fact[[#This Row],[Operating_Hours]]&gt;0,tbl_Fact[[#This Row],[Operating_Hours]]*51840,0)</f>
        <v>0</v>
      </c>
    </row>
    <row r="5740" spans="1:13" hidden="1" x14ac:dyDescent="0.2">
      <c r="A5740" t="s">
        <v>14</v>
      </c>
      <c r="B5740" s="1">
        <v>44406.213414351849</v>
      </c>
      <c r="C5740" s="1">
        <v>44406.214131944442</v>
      </c>
      <c r="D5740">
        <v>1.0300999879837001</v>
      </c>
      <c r="E5740">
        <v>0</v>
      </c>
      <c r="F5740">
        <v>381</v>
      </c>
      <c r="G5740" t="s">
        <v>43</v>
      </c>
      <c r="H5740" t="s">
        <v>35</v>
      </c>
      <c r="I5740">
        <f>tbl_Fact[[#This Row],[Duration]] / 60</f>
        <v>1.7168333133061667E-2</v>
      </c>
      <c r="J5740">
        <f>IF(OR(G5740="Run Time", G5740="CC (Changeover Cleaning)"), I5740, 0)</f>
        <v>1.7168333133061667E-2</v>
      </c>
      <c r="K5740">
        <f>IF(G5740&lt;&gt;"PM (Maintenance)", I5740, 0)</f>
        <v>1.7168333133061667E-2</v>
      </c>
      <c r="L5740" s="5">
        <f>MAX(tbl_Fact[[#This Row],[TotalBiscuitsMade]],tbl_Fact[[#This Row],[GoodMadeBiscuits]])</f>
        <v>381</v>
      </c>
      <c r="M5740" s="5">
        <f>IF(tbl_Fact[[#This Row],[Operating_Hours]]&gt;0,tbl_Fact[[#This Row],[Operating_Hours]]*51840,0)</f>
        <v>890.00638961791685</v>
      </c>
    </row>
    <row r="5741" spans="1:13" hidden="1" x14ac:dyDescent="0.2">
      <c r="A5741" t="s">
        <v>12</v>
      </c>
      <c r="B5741" s="1">
        <v>44406.213414351849</v>
      </c>
      <c r="C5741" s="1">
        <v>44406.214212962965</v>
      </c>
      <c r="D5741">
        <v>1.1499333381652801</v>
      </c>
      <c r="E5741">
        <v>512734</v>
      </c>
      <c r="F5741">
        <v>470</v>
      </c>
      <c r="G5741" t="s">
        <v>43</v>
      </c>
      <c r="H5741" t="s">
        <v>35</v>
      </c>
      <c r="I5741">
        <f>tbl_Fact[[#This Row],[Duration]] / 60</f>
        <v>1.9165555636088003E-2</v>
      </c>
      <c r="J5741">
        <f>IF(OR(G5741="Run Time", G5741="CC (Changeover Cleaning)"), I5741, 0)</f>
        <v>1.9165555636088003E-2</v>
      </c>
      <c r="K5741">
        <f>IF(G5741&lt;&gt;"PM (Maintenance)", I5741, 0)</f>
        <v>1.9165555636088003E-2</v>
      </c>
      <c r="L5741" s="5">
        <f>MAX(tbl_Fact[[#This Row],[TotalBiscuitsMade]],tbl_Fact[[#This Row],[GoodMadeBiscuits]])</f>
        <v>512734</v>
      </c>
      <c r="M5741" s="5">
        <f>IF(tbl_Fact[[#This Row],[Operating_Hours]]&gt;0,tbl_Fact[[#This Row],[Operating_Hours]]*51840,0)</f>
        <v>993.54240417480207</v>
      </c>
    </row>
    <row r="5742" spans="1:13" hidden="1" x14ac:dyDescent="0.2">
      <c r="A5742" t="s">
        <v>14</v>
      </c>
      <c r="B5742" s="1">
        <v>44406.214131944442</v>
      </c>
      <c r="C5742" s="1">
        <v>44406.217974537038</v>
      </c>
      <c r="D5742">
        <v>5.5462832450866699</v>
      </c>
      <c r="E5742">
        <v>0</v>
      </c>
      <c r="F5742">
        <v>3</v>
      </c>
      <c r="G5742" t="s">
        <v>44</v>
      </c>
      <c r="H5742" t="s">
        <v>35</v>
      </c>
      <c r="I5742">
        <f>tbl_Fact[[#This Row],[Duration]] / 60</f>
        <v>9.2438054084777829E-2</v>
      </c>
      <c r="J5742">
        <f>IF(OR(G5742="Run Time", G5742="CC (Changeover Cleaning)"), I5742, 0)</f>
        <v>0</v>
      </c>
      <c r="K5742">
        <f>IF(G5742&lt;&gt;"PM (Maintenance)", I5742, 0)</f>
        <v>9.2438054084777829E-2</v>
      </c>
      <c r="L5742" s="5">
        <f>MAX(tbl_Fact[[#This Row],[TotalBiscuitsMade]],tbl_Fact[[#This Row],[GoodMadeBiscuits]])</f>
        <v>3</v>
      </c>
      <c r="M5742" s="5">
        <f>IF(tbl_Fact[[#This Row],[Operating_Hours]]&gt;0,tbl_Fact[[#This Row],[Operating_Hours]]*51840,0)</f>
        <v>0</v>
      </c>
    </row>
    <row r="5743" spans="1:13" hidden="1" x14ac:dyDescent="0.2">
      <c r="A5743" t="s">
        <v>12</v>
      </c>
      <c r="B5743" s="1">
        <v>44406.214212962965</v>
      </c>
      <c r="C5743" s="1">
        <v>44406.214988425927</v>
      </c>
      <c r="D5743">
        <v>1.1147832870483401</v>
      </c>
      <c r="E5743">
        <v>513827</v>
      </c>
      <c r="F5743">
        <v>233</v>
      </c>
      <c r="G5743" t="s">
        <v>44</v>
      </c>
      <c r="H5743" t="s">
        <v>35</v>
      </c>
      <c r="I5743">
        <f>tbl_Fact[[#This Row],[Duration]] / 60</f>
        <v>1.8579721450805668E-2</v>
      </c>
      <c r="J5743">
        <f>IF(OR(G5743="Run Time", G5743="CC (Changeover Cleaning)"), I5743, 0)</f>
        <v>0</v>
      </c>
      <c r="K5743">
        <f>IF(G5743&lt;&gt;"PM (Maintenance)", I5743, 0)</f>
        <v>1.8579721450805668E-2</v>
      </c>
      <c r="L5743" s="5">
        <f>MAX(tbl_Fact[[#This Row],[TotalBiscuitsMade]],tbl_Fact[[#This Row],[GoodMadeBiscuits]])</f>
        <v>513827</v>
      </c>
      <c r="M5743" s="5">
        <f>IF(tbl_Fact[[#This Row],[Operating_Hours]]&gt;0,tbl_Fact[[#This Row],[Operating_Hours]]*51840,0)</f>
        <v>0</v>
      </c>
    </row>
    <row r="5744" spans="1:13" hidden="1" x14ac:dyDescent="0.2">
      <c r="A5744" t="s">
        <v>12</v>
      </c>
      <c r="B5744" s="1">
        <v>44406.214988425927</v>
      </c>
      <c r="C5744" s="1">
        <v>44406.216400462959</v>
      </c>
      <c r="D5744">
        <v>2.03550004959106</v>
      </c>
      <c r="E5744">
        <v>513503</v>
      </c>
      <c r="F5744">
        <v>341</v>
      </c>
      <c r="G5744" t="s">
        <v>43</v>
      </c>
      <c r="H5744" t="s">
        <v>35</v>
      </c>
      <c r="I5744">
        <f>tbl_Fact[[#This Row],[Duration]] / 60</f>
        <v>3.3925000826517664E-2</v>
      </c>
      <c r="J5744">
        <f>IF(OR(G5744="Run Time", G5744="CC (Changeover Cleaning)"), I5744, 0)</f>
        <v>3.3925000826517664E-2</v>
      </c>
      <c r="K5744">
        <f>IF(G5744&lt;&gt;"PM (Maintenance)", I5744, 0)</f>
        <v>3.3925000826517664E-2</v>
      </c>
      <c r="L5744" s="5">
        <f>MAX(tbl_Fact[[#This Row],[TotalBiscuitsMade]],tbl_Fact[[#This Row],[GoodMadeBiscuits]])</f>
        <v>513503</v>
      </c>
      <c r="M5744" s="5">
        <f>IF(tbl_Fact[[#This Row],[Operating_Hours]]&gt;0,tbl_Fact[[#This Row],[Operating_Hours]]*51840,0)</f>
        <v>1758.6720428466756</v>
      </c>
    </row>
    <row r="5745" spans="1:13" hidden="1" x14ac:dyDescent="0.2">
      <c r="A5745" t="s">
        <v>12</v>
      </c>
      <c r="B5745" s="1">
        <v>44406.216400462959</v>
      </c>
      <c r="C5745" s="1">
        <v>44406.216782407406</v>
      </c>
      <c r="D5745">
        <v>0.55971658229827903</v>
      </c>
      <c r="E5745">
        <v>514256</v>
      </c>
      <c r="F5745">
        <v>301</v>
      </c>
      <c r="G5745" t="s">
        <v>44</v>
      </c>
      <c r="H5745" t="s">
        <v>35</v>
      </c>
      <c r="I5745">
        <f>tbl_Fact[[#This Row],[Duration]] / 60</f>
        <v>9.3286097049713173E-3</v>
      </c>
      <c r="J5745">
        <f>IF(OR(G5745="Run Time", G5745="CC (Changeover Cleaning)"), I5745, 0)</f>
        <v>0</v>
      </c>
      <c r="K5745">
        <f>IF(G5745&lt;&gt;"PM (Maintenance)", I5745, 0)</f>
        <v>9.3286097049713173E-3</v>
      </c>
      <c r="L5745" s="5">
        <f>MAX(tbl_Fact[[#This Row],[TotalBiscuitsMade]],tbl_Fact[[#This Row],[GoodMadeBiscuits]])</f>
        <v>514256</v>
      </c>
      <c r="M5745" s="5">
        <f>IF(tbl_Fact[[#This Row],[Operating_Hours]]&gt;0,tbl_Fact[[#This Row],[Operating_Hours]]*51840,0)</f>
        <v>0</v>
      </c>
    </row>
    <row r="5746" spans="1:13" hidden="1" x14ac:dyDescent="0.2">
      <c r="A5746" t="s">
        <v>12</v>
      </c>
      <c r="B5746" s="1">
        <v>44406.216782407406</v>
      </c>
      <c r="C5746" s="1">
        <v>44406.217141203706</v>
      </c>
      <c r="D5746">
        <v>0.51545000076293901</v>
      </c>
      <c r="E5746">
        <v>513872</v>
      </c>
      <c r="F5746">
        <v>224</v>
      </c>
      <c r="G5746" t="s">
        <v>43</v>
      </c>
      <c r="H5746" t="s">
        <v>35</v>
      </c>
      <c r="I5746">
        <f>tbl_Fact[[#This Row],[Duration]] / 60</f>
        <v>8.5908333460489837E-3</v>
      </c>
      <c r="J5746">
        <f>IF(OR(G5746="Run Time", G5746="CC (Changeover Cleaning)"), I5746, 0)</f>
        <v>8.5908333460489837E-3</v>
      </c>
      <c r="K5746">
        <f>IF(G5746&lt;&gt;"PM (Maintenance)", I5746, 0)</f>
        <v>8.5908333460489837E-3</v>
      </c>
      <c r="L5746" s="5">
        <f>MAX(tbl_Fact[[#This Row],[TotalBiscuitsMade]],tbl_Fact[[#This Row],[GoodMadeBiscuits]])</f>
        <v>513872</v>
      </c>
      <c r="M5746" s="5">
        <f>IF(tbl_Fact[[#This Row],[Operating_Hours]]&gt;0,tbl_Fact[[#This Row],[Operating_Hours]]*51840,0)</f>
        <v>445.34880065917929</v>
      </c>
    </row>
    <row r="5747" spans="1:13" hidden="1" x14ac:dyDescent="0.2">
      <c r="A5747" t="s">
        <v>12</v>
      </c>
      <c r="B5747" s="1">
        <v>44406.217141203706</v>
      </c>
      <c r="C5747" s="1">
        <v>44406.217974537038</v>
      </c>
      <c r="D5747">
        <v>1.20099997520447</v>
      </c>
      <c r="E5747">
        <v>515024</v>
      </c>
      <c r="F5747">
        <v>76</v>
      </c>
      <c r="G5747" t="s">
        <v>44</v>
      </c>
      <c r="H5747" t="s">
        <v>35</v>
      </c>
      <c r="I5747">
        <f>tbl_Fact[[#This Row],[Duration]] / 60</f>
        <v>2.0016666253407832E-2</v>
      </c>
      <c r="J5747">
        <f>IF(OR(G5747="Run Time", G5747="CC (Changeover Cleaning)"), I5747, 0)</f>
        <v>0</v>
      </c>
      <c r="K5747">
        <f>IF(G5747&lt;&gt;"PM (Maintenance)", I5747, 0)</f>
        <v>2.0016666253407832E-2</v>
      </c>
      <c r="L5747" s="5">
        <f>MAX(tbl_Fact[[#This Row],[TotalBiscuitsMade]],tbl_Fact[[#This Row],[GoodMadeBiscuits]])</f>
        <v>515024</v>
      </c>
      <c r="M5747" s="5">
        <f>IF(tbl_Fact[[#This Row],[Operating_Hours]]&gt;0,tbl_Fact[[#This Row],[Operating_Hours]]*51840,0)</f>
        <v>0</v>
      </c>
    </row>
    <row r="5748" spans="1:13" hidden="1" x14ac:dyDescent="0.2">
      <c r="A5748" t="s">
        <v>14</v>
      </c>
      <c r="B5748" s="1">
        <v>44406.217974537038</v>
      </c>
      <c r="C5748" s="1">
        <v>44406.218101851853</v>
      </c>
      <c r="D5748">
        <v>0.17894999682903301</v>
      </c>
      <c r="E5748">
        <v>0</v>
      </c>
      <c r="F5748">
        <v>474</v>
      </c>
      <c r="G5748" t="s">
        <v>43</v>
      </c>
      <c r="H5748" t="s">
        <v>35</v>
      </c>
      <c r="I5748">
        <f>tbl_Fact[[#This Row],[Duration]] / 60</f>
        <v>2.9824999471505503E-3</v>
      </c>
      <c r="J5748">
        <f>IF(OR(G5748="Run Time", G5748="CC (Changeover Cleaning)"), I5748, 0)</f>
        <v>2.9824999471505503E-3</v>
      </c>
      <c r="K5748">
        <f>IF(G5748&lt;&gt;"PM (Maintenance)", I5748, 0)</f>
        <v>2.9824999471505503E-3</v>
      </c>
      <c r="L5748" s="5">
        <f>MAX(tbl_Fact[[#This Row],[TotalBiscuitsMade]],tbl_Fact[[#This Row],[GoodMadeBiscuits]])</f>
        <v>474</v>
      </c>
      <c r="M5748" s="5">
        <f>IF(tbl_Fact[[#This Row],[Operating_Hours]]&gt;0,tbl_Fact[[#This Row],[Operating_Hours]]*51840,0)</f>
        <v>154.61279726028454</v>
      </c>
    </row>
    <row r="5749" spans="1:13" hidden="1" x14ac:dyDescent="0.2">
      <c r="A5749" t="s">
        <v>12</v>
      </c>
      <c r="B5749" s="1">
        <v>44406.217974537038</v>
      </c>
      <c r="C5749" s="1">
        <v>44406.218240740738</v>
      </c>
      <c r="D5749">
        <v>0.37455001473426802</v>
      </c>
      <c r="E5749">
        <v>515204</v>
      </c>
      <c r="F5749">
        <v>73</v>
      </c>
      <c r="G5749" t="s">
        <v>43</v>
      </c>
      <c r="H5749" t="s">
        <v>35</v>
      </c>
      <c r="I5749">
        <f>tbl_Fact[[#This Row],[Duration]] / 60</f>
        <v>6.2425002455711335E-3</v>
      </c>
      <c r="J5749">
        <f>IF(OR(G5749="Run Time", G5749="CC (Changeover Cleaning)"), I5749, 0)</f>
        <v>6.2425002455711335E-3</v>
      </c>
      <c r="K5749">
        <f>IF(G5749&lt;&gt;"PM (Maintenance)", I5749, 0)</f>
        <v>6.2425002455711335E-3</v>
      </c>
      <c r="L5749" s="5">
        <f>MAX(tbl_Fact[[#This Row],[TotalBiscuitsMade]],tbl_Fact[[#This Row],[GoodMadeBiscuits]])</f>
        <v>515204</v>
      </c>
      <c r="M5749" s="5">
        <f>IF(tbl_Fact[[#This Row],[Operating_Hours]]&gt;0,tbl_Fact[[#This Row],[Operating_Hours]]*51840,0)</f>
        <v>323.61121273040754</v>
      </c>
    </row>
    <row r="5750" spans="1:13" hidden="1" x14ac:dyDescent="0.2">
      <c r="A5750" t="s">
        <v>14</v>
      </c>
      <c r="B5750" s="1">
        <v>44406.218101851853</v>
      </c>
      <c r="C5750" s="1">
        <v>44406.226747685185</v>
      </c>
      <c r="D5750">
        <v>12.4408836364746</v>
      </c>
      <c r="E5750">
        <v>0</v>
      </c>
      <c r="F5750">
        <v>177</v>
      </c>
      <c r="G5750" t="s">
        <v>44</v>
      </c>
      <c r="H5750" t="s">
        <v>35</v>
      </c>
      <c r="I5750">
        <f>tbl_Fact[[#This Row],[Duration]] / 60</f>
        <v>0.20734806060791</v>
      </c>
      <c r="J5750">
        <f>IF(OR(G5750="Run Time", G5750="CC (Changeover Cleaning)"), I5750, 0)</f>
        <v>0</v>
      </c>
      <c r="K5750">
        <f>IF(G5750&lt;&gt;"PM (Maintenance)", I5750, 0)</f>
        <v>0.20734806060791</v>
      </c>
      <c r="L5750" s="5">
        <f>MAX(tbl_Fact[[#This Row],[TotalBiscuitsMade]],tbl_Fact[[#This Row],[GoodMadeBiscuits]])</f>
        <v>177</v>
      </c>
      <c r="M5750" s="5">
        <f>IF(tbl_Fact[[#This Row],[Operating_Hours]]&gt;0,tbl_Fact[[#This Row],[Operating_Hours]]*51840,0)</f>
        <v>0</v>
      </c>
    </row>
    <row r="5751" spans="1:13" hidden="1" x14ac:dyDescent="0.2">
      <c r="A5751" t="s">
        <v>12</v>
      </c>
      <c r="B5751" s="1">
        <v>44406.218240740738</v>
      </c>
      <c r="C5751" s="1">
        <v>44406.218622685185</v>
      </c>
      <c r="D5751">
        <v>0.55400002002716098</v>
      </c>
      <c r="E5751">
        <v>515569</v>
      </c>
      <c r="F5751">
        <v>201</v>
      </c>
      <c r="G5751" t="s">
        <v>44</v>
      </c>
      <c r="H5751" t="s">
        <v>35</v>
      </c>
      <c r="I5751">
        <f>tbl_Fact[[#This Row],[Duration]] / 60</f>
        <v>9.2333336671193492E-3</v>
      </c>
      <c r="J5751">
        <f>IF(OR(G5751="Run Time", G5751="CC (Changeover Cleaning)"), I5751, 0)</f>
        <v>0</v>
      </c>
      <c r="K5751">
        <f>IF(G5751&lt;&gt;"PM (Maintenance)", I5751, 0)</f>
        <v>9.2333336671193492E-3</v>
      </c>
      <c r="L5751" s="5">
        <f>MAX(tbl_Fact[[#This Row],[TotalBiscuitsMade]],tbl_Fact[[#This Row],[GoodMadeBiscuits]])</f>
        <v>515569</v>
      </c>
      <c r="M5751" s="5">
        <f>IF(tbl_Fact[[#This Row],[Operating_Hours]]&gt;0,tbl_Fact[[#This Row],[Operating_Hours]]*51840,0)</f>
        <v>0</v>
      </c>
    </row>
    <row r="5752" spans="1:13" hidden="1" x14ac:dyDescent="0.2">
      <c r="A5752" t="s">
        <v>12</v>
      </c>
      <c r="B5752" s="1">
        <v>44406.218622685185</v>
      </c>
      <c r="C5752" s="1">
        <v>44406.224641203706</v>
      </c>
      <c r="D5752">
        <v>8.6715002059936506</v>
      </c>
      <c r="E5752">
        <v>515503</v>
      </c>
      <c r="F5752">
        <v>195</v>
      </c>
      <c r="G5752" t="s">
        <v>43</v>
      </c>
      <c r="H5752" t="s">
        <v>35</v>
      </c>
      <c r="I5752">
        <f>tbl_Fact[[#This Row],[Duration]] / 60</f>
        <v>0.14452500343322752</v>
      </c>
      <c r="J5752">
        <f>IF(OR(G5752="Run Time", G5752="CC (Changeover Cleaning)"), I5752, 0)</f>
        <v>0.14452500343322752</v>
      </c>
      <c r="K5752">
        <f>IF(G5752&lt;&gt;"PM (Maintenance)", I5752, 0)</f>
        <v>0.14452500343322752</v>
      </c>
      <c r="L5752" s="5">
        <f>MAX(tbl_Fact[[#This Row],[TotalBiscuitsMade]],tbl_Fact[[#This Row],[GoodMadeBiscuits]])</f>
        <v>515503</v>
      </c>
      <c r="M5752" s="5">
        <f>IF(tbl_Fact[[#This Row],[Operating_Hours]]&gt;0,tbl_Fact[[#This Row],[Operating_Hours]]*51840,0)</f>
        <v>7492.1761779785147</v>
      </c>
    </row>
    <row r="5753" spans="1:13" hidden="1" x14ac:dyDescent="0.2">
      <c r="A5753" t="s">
        <v>12</v>
      </c>
      <c r="B5753" s="1">
        <v>44406.224641203706</v>
      </c>
      <c r="C5753" s="1">
        <v>44406.226747685185</v>
      </c>
      <c r="D5753">
        <v>3.0197832584381099</v>
      </c>
      <c r="E5753">
        <v>518127</v>
      </c>
      <c r="F5753">
        <v>325</v>
      </c>
      <c r="G5753" t="s">
        <v>44</v>
      </c>
      <c r="H5753" t="s">
        <v>35</v>
      </c>
      <c r="I5753">
        <f>tbl_Fact[[#This Row],[Duration]] / 60</f>
        <v>5.0329720973968498E-2</v>
      </c>
      <c r="J5753">
        <f>IF(OR(G5753="Run Time", G5753="CC (Changeover Cleaning)"), I5753, 0)</f>
        <v>0</v>
      </c>
      <c r="K5753">
        <f>IF(G5753&lt;&gt;"PM (Maintenance)", I5753, 0)</f>
        <v>5.0329720973968498E-2</v>
      </c>
      <c r="L5753" s="5">
        <f>MAX(tbl_Fact[[#This Row],[TotalBiscuitsMade]],tbl_Fact[[#This Row],[GoodMadeBiscuits]])</f>
        <v>518127</v>
      </c>
      <c r="M5753" s="5">
        <f>IF(tbl_Fact[[#This Row],[Operating_Hours]]&gt;0,tbl_Fact[[#This Row],[Operating_Hours]]*51840,0)</f>
        <v>0</v>
      </c>
    </row>
    <row r="5754" spans="1:13" hidden="1" x14ac:dyDescent="0.2">
      <c r="A5754" t="s">
        <v>14</v>
      </c>
      <c r="B5754" s="1">
        <v>44406.226747685185</v>
      </c>
      <c r="C5754" s="1">
        <v>44406.227465277778</v>
      </c>
      <c r="D5754">
        <v>1.03588330745697</v>
      </c>
      <c r="E5754">
        <v>0</v>
      </c>
      <c r="F5754">
        <v>460</v>
      </c>
      <c r="G5754" t="s">
        <v>43</v>
      </c>
      <c r="H5754" t="s">
        <v>35</v>
      </c>
      <c r="I5754">
        <f>tbl_Fact[[#This Row],[Duration]] / 60</f>
        <v>1.7264721790949501E-2</v>
      </c>
      <c r="J5754">
        <f>IF(OR(G5754="Run Time", G5754="CC (Changeover Cleaning)"), I5754, 0)</f>
        <v>1.7264721790949501E-2</v>
      </c>
      <c r="K5754">
        <f>IF(G5754&lt;&gt;"PM (Maintenance)", I5754, 0)</f>
        <v>1.7264721790949501E-2</v>
      </c>
      <c r="L5754" s="5">
        <f>MAX(tbl_Fact[[#This Row],[TotalBiscuitsMade]],tbl_Fact[[#This Row],[GoodMadeBiscuits]])</f>
        <v>460</v>
      </c>
      <c r="M5754" s="5">
        <f>IF(tbl_Fact[[#This Row],[Operating_Hours]]&gt;0,tbl_Fact[[#This Row],[Operating_Hours]]*51840,0)</f>
        <v>895.00317764282215</v>
      </c>
    </row>
    <row r="5755" spans="1:13" hidden="1" x14ac:dyDescent="0.2">
      <c r="A5755" t="s">
        <v>12</v>
      </c>
      <c r="B5755" s="1">
        <v>44406.226747685185</v>
      </c>
      <c r="C5755" s="1">
        <v>44406.228530092594</v>
      </c>
      <c r="D5755">
        <v>2.57988333702087</v>
      </c>
      <c r="E5755">
        <v>517907</v>
      </c>
      <c r="F5755">
        <v>86</v>
      </c>
      <c r="G5755" t="s">
        <v>43</v>
      </c>
      <c r="H5755" t="s">
        <v>35</v>
      </c>
      <c r="I5755">
        <f>tbl_Fact[[#This Row],[Duration]] / 60</f>
        <v>4.2998055617014502E-2</v>
      </c>
      <c r="J5755">
        <f>IF(OR(G5755="Run Time", G5755="CC (Changeover Cleaning)"), I5755, 0)</f>
        <v>4.2998055617014502E-2</v>
      </c>
      <c r="K5755">
        <f>IF(G5755&lt;&gt;"PM (Maintenance)", I5755, 0)</f>
        <v>4.2998055617014502E-2</v>
      </c>
      <c r="L5755" s="5">
        <f>MAX(tbl_Fact[[#This Row],[TotalBiscuitsMade]],tbl_Fact[[#This Row],[GoodMadeBiscuits]])</f>
        <v>517907</v>
      </c>
      <c r="M5755" s="5">
        <f>IF(tbl_Fact[[#This Row],[Operating_Hours]]&gt;0,tbl_Fact[[#This Row],[Operating_Hours]]*51840,0)</f>
        <v>2229.019203186032</v>
      </c>
    </row>
    <row r="5756" spans="1:13" hidden="1" x14ac:dyDescent="0.2">
      <c r="A5756" t="s">
        <v>14</v>
      </c>
      <c r="B5756" s="1">
        <v>44406.227465277778</v>
      </c>
      <c r="C5756" s="1">
        <v>44406.22755787037</v>
      </c>
      <c r="D5756">
        <v>0.13933329284191101</v>
      </c>
      <c r="E5756">
        <v>0</v>
      </c>
      <c r="F5756">
        <v>447</v>
      </c>
      <c r="G5756" t="s">
        <v>44</v>
      </c>
      <c r="H5756" t="s">
        <v>35</v>
      </c>
      <c r="I5756">
        <f>tbl_Fact[[#This Row],[Duration]] / 60</f>
        <v>2.3222215473651833E-3</v>
      </c>
      <c r="J5756">
        <f>IF(OR(G5756="Run Time", G5756="CC (Changeover Cleaning)"), I5756, 0)</f>
        <v>0</v>
      </c>
      <c r="K5756">
        <f>IF(G5756&lt;&gt;"PM (Maintenance)", I5756, 0)</f>
        <v>2.3222215473651833E-3</v>
      </c>
      <c r="L5756" s="5">
        <f>MAX(tbl_Fact[[#This Row],[TotalBiscuitsMade]],tbl_Fact[[#This Row],[GoodMadeBiscuits]])</f>
        <v>447</v>
      </c>
      <c r="M5756" s="5">
        <f>IF(tbl_Fact[[#This Row],[Operating_Hours]]&gt;0,tbl_Fact[[#This Row],[Operating_Hours]]*51840,0)</f>
        <v>0</v>
      </c>
    </row>
    <row r="5757" spans="1:13" hidden="1" x14ac:dyDescent="0.2">
      <c r="A5757" t="s">
        <v>14</v>
      </c>
      <c r="B5757" s="1">
        <v>44406.22755787037</v>
      </c>
      <c r="C5757" s="1">
        <v>44406.228263888886</v>
      </c>
      <c r="D5757">
        <v>1.0207333564758301</v>
      </c>
      <c r="E5757">
        <v>0</v>
      </c>
      <c r="F5757">
        <v>338</v>
      </c>
      <c r="G5757" t="s">
        <v>43</v>
      </c>
      <c r="H5757" t="s">
        <v>35</v>
      </c>
      <c r="I5757">
        <f>tbl_Fact[[#This Row],[Duration]] / 60</f>
        <v>1.7012222607930502E-2</v>
      </c>
      <c r="J5757">
        <f>IF(OR(G5757="Run Time", G5757="CC (Changeover Cleaning)"), I5757, 0)</f>
        <v>1.7012222607930502E-2</v>
      </c>
      <c r="K5757">
        <f>IF(G5757&lt;&gt;"PM (Maintenance)", I5757, 0)</f>
        <v>1.7012222607930502E-2</v>
      </c>
      <c r="L5757" s="5">
        <f>MAX(tbl_Fact[[#This Row],[TotalBiscuitsMade]],tbl_Fact[[#This Row],[GoodMadeBiscuits]])</f>
        <v>338</v>
      </c>
      <c r="M5757" s="5">
        <f>IF(tbl_Fact[[#This Row],[Operating_Hours]]&gt;0,tbl_Fact[[#This Row],[Operating_Hours]]*51840,0)</f>
        <v>881.91361999511719</v>
      </c>
    </row>
    <row r="5758" spans="1:13" hidden="1" x14ac:dyDescent="0.2">
      <c r="A5758" t="s">
        <v>14</v>
      </c>
      <c r="B5758" s="1">
        <v>44406.228263888886</v>
      </c>
      <c r="C5758" s="1">
        <v>44406.2340625</v>
      </c>
      <c r="D5758">
        <v>8.3451662063598597</v>
      </c>
      <c r="E5758">
        <v>0</v>
      </c>
      <c r="F5758">
        <v>332</v>
      </c>
      <c r="G5758" t="s">
        <v>44</v>
      </c>
      <c r="H5758" t="s">
        <v>35</v>
      </c>
      <c r="I5758">
        <f>tbl_Fact[[#This Row],[Duration]] / 60</f>
        <v>0.139086103439331</v>
      </c>
      <c r="J5758">
        <f>IF(OR(G5758="Run Time", G5758="CC (Changeover Cleaning)"), I5758, 0)</f>
        <v>0</v>
      </c>
      <c r="K5758">
        <f>IF(G5758&lt;&gt;"PM (Maintenance)", I5758, 0)</f>
        <v>0.139086103439331</v>
      </c>
      <c r="L5758" s="5">
        <f>MAX(tbl_Fact[[#This Row],[TotalBiscuitsMade]],tbl_Fact[[#This Row],[GoodMadeBiscuits]])</f>
        <v>332</v>
      </c>
      <c r="M5758" s="5">
        <f>IF(tbl_Fact[[#This Row],[Operating_Hours]]&gt;0,tbl_Fact[[#This Row],[Operating_Hours]]*51840,0)</f>
        <v>0</v>
      </c>
    </row>
    <row r="5759" spans="1:13" hidden="1" x14ac:dyDescent="0.2">
      <c r="A5759" t="s">
        <v>12</v>
      </c>
      <c r="B5759" s="1">
        <v>44406.228530092594</v>
      </c>
      <c r="C5759" s="1">
        <v>44406.232638888891</v>
      </c>
      <c r="D5759">
        <v>5.91611671447754</v>
      </c>
      <c r="E5759">
        <v>523022</v>
      </c>
      <c r="F5759">
        <v>480</v>
      </c>
      <c r="G5759" t="s">
        <v>44</v>
      </c>
      <c r="H5759" t="s">
        <v>35</v>
      </c>
      <c r="I5759">
        <f>tbl_Fact[[#This Row],[Duration]] / 60</f>
        <v>9.860194524129233E-2</v>
      </c>
      <c r="J5759">
        <f>IF(OR(G5759="Run Time", G5759="CC (Changeover Cleaning)"), I5759, 0)</f>
        <v>0</v>
      </c>
      <c r="K5759">
        <f>IF(G5759&lt;&gt;"PM (Maintenance)", I5759, 0)</f>
        <v>9.860194524129233E-2</v>
      </c>
      <c r="L5759" s="5">
        <f>MAX(tbl_Fact[[#This Row],[TotalBiscuitsMade]],tbl_Fact[[#This Row],[GoodMadeBiscuits]])</f>
        <v>523022</v>
      </c>
      <c r="M5759" s="5">
        <f>IF(tbl_Fact[[#This Row],[Operating_Hours]]&gt;0,tbl_Fact[[#This Row],[Operating_Hours]]*51840,0)</f>
        <v>0</v>
      </c>
    </row>
    <row r="5760" spans="1:13" hidden="1" x14ac:dyDescent="0.2">
      <c r="A5760" t="s">
        <v>5</v>
      </c>
      <c r="B5760" s="1">
        <v>44406.23101851852</v>
      </c>
      <c r="C5760" s="1">
        <v>44406.231423611112</v>
      </c>
      <c r="D5760">
        <v>0.58333331346511796</v>
      </c>
      <c r="E5760">
        <v>186743</v>
      </c>
      <c r="F5760">
        <v>186943</v>
      </c>
      <c r="G5760" t="s">
        <v>43</v>
      </c>
      <c r="H5760" t="s">
        <v>24</v>
      </c>
      <c r="I5760">
        <f>tbl_Fact[[#This Row],[Duration]] / 60</f>
        <v>9.7222218910852989E-3</v>
      </c>
      <c r="J5760">
        <f>IF(OR(G5760="Run Time", G5760="CC (Changeover Cleaning)"), I5760, 0)</f>
        <v>9.7222218910852989E-3</v>
      </c>
      <c r="K5760">
        <f>IF(G5760&lt;&gt;"PM (Maintenance)", I5760, 0)</f>
        <v>9.7222218910852989E-3</v>
      </c>
      <c r="L5760" s="5">
        <f>MAX(tbl_Fact[[#This Row],[TotalBiscuitsMade]],tbl_Fact[[#This Row],[GoodMadeBiscuits]])</f>
        <v>186943</v>
      </c>
      <c r="M5760" s="5">
        <f>IF(tbl_Fact[[#This Row],[Operating_Hours]]&gt;0,tbl_Fact[[#This Row],[Operating_Hours]]*51840,0)</f>
        <v>503.99998283386191</v>
      </c>
    </row>
    <row r="5761" spans="1:13" hidden="1" x14ac:dyDescent="0.2">
      <c r="A5761" t="s">
        <v>5</v>
      </c>
      <c r="B5761" s="1">
        <v>44406.231423611112</v>
      </c>
      <c r="C5761" s="1">
        <v>44406.231527777774</v>
      </c>
      <c r="D5761">
        <v>0.15000000596046401</v>
      </c>
      <c r="E5761">
        <v>186698</v>
      </c>
      <c r="F5761">
        <v>187359</v>
      </c>
      <c r="G5761" t="s">
        <v>44</v>
      </c>
      <c r="H5761" t="s">
        <v>24</v>
      </c>
      <c r="I5761">
        <f>tbl_Fact[[#This Row],[Duration]] / 60</f>
        <v>2.5000000993410667E-3</v>
      </c>
      <c r="J5761">
        <f>IF(OR(G5761="Run Time", G5761="CC (Changeover Cleaning)"), I5761, 0)</f>
        <v>0</v>
      </c>
      <c r="K5761">
        <f>IF(G5761&lt;&gt;"PM (Maintenance)", I5761, 0)</f>
        <v>2.5000000993410667E-3</v>
      </c>
      <c r="L5761" s="5">
        <f>MAX(tbl_Fact[[#This Row],[TotalBiscuitsMade]],tbl_Fact[[#This Row],[GoodMadeBiscuits]])</f>
        <v>187359</v>
      </c>
      <c r="M5761" s="5">
        <f>IF(tbl_Fact[[#This Row],[Operating_Hours]]&gt;0,tbl_Fact[[#This Row],[Operating_Hours]]*51840,0)</f>
        <v>0</v>
      </c>
    </row>
    <row r="5762" spans="1:13" hidden="1" x14ac:dyDescent="0.2">
      <c r="A5762" t="s">
        <v>5</v>
      </c>
      <c r="B5762" s="1">
        <v>44406.231527777774</v>
      </c>
      <c r="C5762" s="1">
        <v>44406.23165509259</v>
      </c>
      <c r="D5762">
        <v>0.18333333730697601</v>
      </c>
      <c r="E5762">
        <v>186479</v>
      </c>
      <c r="F5762">
        <v>187301</v>
      </c>
      <c r="G5762" t="s">
        <v>43</v>
      </c>
      <c r="H5762" t="s">
        <v>24</v>
      </c>
      <c r="I5762">
        <f>tbl_Fact[[#This Row],[Duration]] / 60</f>
        <v>3.0555556217829335E-3</v>
      </c>
      <c r="J5762">
        <f>IF(OR(G5762="Run Time", G5762="CC (Changeover Cleaning)"), I5762, 0)</f>
        <v>3.0555556217829335E-3</v>
      </c>
      <c r="K5762">
        <f>IF(G5762&lt;&gt;"PM (Maintenance)", I5762, 0)</f>
        <v>3.0555556217829335E-3</v>
      </c>
      <c r="L5762" s="5">
        <f>MAX(tbl_Fact[[#This Row],[TotalBiscuitsMade]],tbl_Fact[[#This Row],[GoodMadeBiscuits]])</f>
        <v>187301</v>
      </c>
      <c r="M5762" s="5">
        <f>IF(tbl_Fact[[#This Row],[Operating_Hours]]&gt;0,tbl_Fact[[#This Row],[Operating_Hours]]*51840,0)</f>
        <v>158.40000343322728</v>
      </c>
    </row>
    <row r="5763" spans="1:13" hidden="1" x14ac:dyDescent="0.2">
      <c r="A5763" t="s">
        <v>5</v>
      </c>
      <c r="B5763" s="1">
        <v>44406.23165509259</v>
      </c>
      <c r="C5763" s="1">
        <v>44406.231689814813</v>
      </c>
      <c r="D5763">
        <v>5.0000000745058101E-2</v>
      </c>
      <c r="E5763">
        <v>186571</v>
      </c>
      <c r="F5763">
        <v>186947</v>
      </c>
      <c r="G5763" t="s">
        <v>44</v>
      </c>
      <c r="H5763" t="s">
        <v>24</v>
      </c>
      <c r="I5763">
        <f>tbl_Fact[[#This Row],[Duration]] / 60</f>
        <v>8.3333334575096834E-4</v>
      </c>
      <c r="J5763">
        <f>IF(OR(G5763="Run Time", G5763="CC (Changeover Cleaning)"), I5763, 0)</f>
        <v>0</v>
      </c>
      <c r="K5763">
        <f>IF(G5763&lt;&gt;"PM (Maintenance)", I5763, 0)</f>
        <v>8.3333334575096834E-4</v>
      </c>
      <c r="L5763" s="5">
        <f>MAX(tbl_Fact[[#This Row],[TotalBiscuitsMade]],tbl_Fact[[#This Row],[GoodMadeBiscuits]])</f>
        <v>186947</v>
      </c>
      <c r="M5763" s="5">
        <f>IF(tbl_Fact[[#This Row],[Operating_Hours]]&gt;0,tbl_Fact[[#This Row],[Operating_Hours]]*51840,0)</f>
        <v>0</v>
      </c>
    </row>
    <row r="5764" spans="1:13" hidden="1" x14ac:dyDescent="0.2">
      <c r="A5764" t="s">
        <v>5</v>
      </c>
      <c r="B5764" s="1">
        <v>44406.231689814813</v>
      </c>
      <c r="C5764" s="1">
        <v>44406.231782407405</v>
      </c>
      <c r="D5764">
        <v>0.133333340287209</v>
      </c>
      <c r="E5764">
        <v>186909</v>
      </c>
      <c r="F5764">
        <v>187355</v>
      </c>
      <c r="G5764" t="s">
        <v>43</v>
      </c>
      <c r="H5764" t="s">
        <v>24</v>
      </c>
      <c r="I5764">
        <f>tbl_Fact[[#This Row],[Duration]] / 60</f>
        <v>2.2222223381201502E-3</v>
      </c>
      <c r="J5764">
        <f>IF(OR(G5764="Run Time", G5764="CC (Changeover Cleaning)"), I5764, 0)</f>
        <v>2.2222223381201502E-3</v>
      </c>
      <c r="K5764">
        <f>IF(G5764&lt;&gt;"PM (Maintenance)", I5764, 0)</f>
        <v>2.2222223381201502E-3</v>
      </c>
      <c r="L5764" s="5">
        <f>MAX(tbl_Fact[[#This Row],[TotalBiscuitsMade]],tbl_Fact[[#This Row],[GoodMadeBiscuits]])</f>
        <v>187355</v>
      </c>
      <c r="M5764" s="5">
        <f>IF(tbl_Fact[[#This Row],[Operating_Hours]]&gt;0,tbl_Fact[[#This Row],[Operating_Hours]]*51840,0)</f>
        <v>115.20000600814859</v>
      </c>
    </row>
    <row r="5765" spans="1:13" hidden="1" x14ac:dyDescent="0.2">
      <c r="A5765" t="s">
        <v>5</v>
      </c>
      <c r="B5765" s="1">
        <v>44406.231782407405</v>
      </c>
      <c r="C5765" s="1">
        <v>44406.241469907407</v>
      </c>
      <c r="D5765">
        <v>13.949999809265099</v>
      </c>
      <c r="E5765">
        <v>196168</v>
      </c>
      <c r="F5765">
        <v>196693</v>
      </c>
      <c r="G5765" t="s">
        <v>44</v>
      </c>
      <c r="H5765" t="s">
        <v>24</v>
      </c>
      <c r="I5765">
        <f>tbl_Fact[[#This Row],[Duration]] / 60</f>
        <v>0.23249999682108499</v>
      </c>
      <c r="J5765">
        <f>IF(OR(G5765="Run Time", G5765="CC (Changeover Cleaning)"), I5765, 0)</f>
        <v>0</v>
      </c>
      <c r="K5765">
        <f>IF(G5765&lt;&gt;"PM (Maintenance)", I5765, 0)</f>
        <v>0.23249999682108499</v>
      </c>
      <c r="L5765" s="5">
        <f>MAX(tbl_Fact[[#This Row],[TotalBiscuitsMade]],tbl_Fact[[#This Row],[GoodMadeBiscuits]])</f>
        <v>196693</v>
      </c>
      <c r="M5765" s="5">
        <f>IF(tbl_Fact[[#This Row],[Operating_Hours]]&gt;0,tbl_Fact[[#This Row],[Operating_Hours]]*51840,0)</f>
        <v>0</v>
      </c>
    </row>
    <row r="5766" spans="1:13" hidden="1" x14ac:dyDescent="0.2">
      <c r="A5766" t="s">
        <v>12</v>
      </c>
      <c r="B5766" s="1">
        <v>44406.232638888891</v>
      </c>
      <c r="C5766" s="1">
        <v>44406.233472222222</v>
      </c>
      <c r="D5766">
        <v>1.1894999742507899</v>
      </c>
      <c r="E5766">
        <v>523292</v>
      </c>
      <c r="F5766">
        <v>412</v>
      </c>
      <c r="G5766" t="s">
        <v>43</v>
      </c>
      <c r="H5766" t="s">
        <v>35</v>
      </c>
      <c r="I5766">
        <f>tbl_Fact[[#This Row],[Duration]] / 60</f>
        <v>1.9824999570846498E-2</v>
      </c>
      <c r="J5766">
        <f>IF(OR(G5766="Run Time", G5766="CC (Changeover Cleaning)"), I5766, 0)</f>
        <v>1.9824999570846498E-2</v>
      </c>
      <c r="K5766">
        <f>IF(G5766&lt;&gt;"PM (Maintenance)", I5766, 0)</f>
        <v>1.9824999570846498E-2</v>
      </c>
      <c r="L5766" s="5">
        <f>MAX(tbl_Fact[[#This Row],[TotalBiscuitsMade]],tbl_Fact[[#This Row],[GoodMadeBiscuits]])</f>
        <v>523292</v>
      </c>
      <c r="M5766" s="5">
        <f>IF(tbl_Fact[[#This Row],[Operating_Hours]]&gt;0,tbl_Fact[[#This Row],[Operating_Hours]]*51840,0)</f>
        <v>1027.7279777526824</v>
      </c>
    </row>
    <row r="5767" spans="1:13" hidden="1" x14ac:dyDescent="0.2">
      <c r="A5767" t="s">
        <v>12</v>
      </c>
      <c r="B5767" s="1">
        <v>44406.233472222222</v>
      </c>
      <c r="C5767" s="1">
        <v>44406.2340625</v>
      </c>
      <c r="D5767">
        <v>0.85561662912368797</v>
      </c>
      <c r="E5767">
        <v>523911</v>
      </c>
      <c r="F5767">
        <v>397</v>
      </c>
      <c r="G5767" t="s">
        <v>44</v>
      </c>
      <c r="H5767" t="s">
        <v>35</v>
      </c>
      <c r="I5767">
        <f>tbl_Fact[[#This Row],[Duration]] / 60</f>
        <v>1.4260277152061466E-2</v>
      </c>
      <c r="J5767">
        <f>IF(OR(G5767="Run Time", G5767="CC (Changeover Cleaning)"), I5767, 0)</f>
        <v>0</v>
      </c>
      <c r="K5767">
        <f>IF(G5767&lt;&gt;"PM (Maintenance)", I5767, 0)</f>
        <v>1.4260277152061466E-2</v>
      </c>
      <c r="L5767" s="5">
        <f>MAX(tbl_Fact[[#This Row],[TotalBiscuitsMade]],tbl_Fact[[#This Row],[GoodMadeBiscuits]])</f>
        <v>523911</v>
      </c>
      <c r="M5767" s="5">
        <f>IF(tbl_Fact[[#This Row],[Operating_Hours]]&gt;0,tbl_Fact[[#This Row],[Operating_Hours]]*51840,0)</f>
        <v>0</v>
      </c>
    </row>
    <row r="5768" spans="1:13" hidden="1" x14ac:dyDescent="0.2">
      <c r="A5768" t="s">
        <v>14</v>
      </c>
      <c r="B5768" s="1">
        <v>44406.2340625</v>
      </c>
      <c r="C5768" s="1">
        <v>44406.235081018516</v>
      </c>
      <c r="D5768">
        <v>1.46038329601288</v>
      </c>
      <c r="E5768">
        <v>0</v>
      </c>
      <c r="F5768">
        <v>483</v>
      </c>
      <c r="G5768" t="s">
        <v>43</v>
      </c>
      <c r="H5768" t="s">
        <v>35</v>
      </c>
      <c r="I5768">
        <f>tbl_Fact[[#This Row],[Duration]] / 60</f>
        <v>2.4339721600214668E-2</v>
      </c>
      <c r="J5768">
        <f>IF(OR(G5768="Run Time", G5768="CC (Changeover Cleaning)"), I5768, 0)</f>
        <v>2.4339721600214668E-2</v>
      </c>
      <c r="K5768">
        <f>IF(G5768&lt;&gt;"PM (Maintenance)", I5768, 0)</f>
        <v>2.4339721600214668E-2</v>
      </c>
      <c r="L5768" s="5">
        <f>MAX(tbl_Fact[[#This Row],[TotalBiscuitsMade]],tbl_Fact[[#This Row],[GoodMadeBiscuits]])</f>
        <v>483</v>
      </c>
      <c r="M5768" s="5">
        <f>IF(tbl_Fact[[#This Row],[Operating_Hours]]&gt;0,tbl_Fact[[#This Row],[Operating_Hours]]*51840,0)</f>
        <v>1261.7711677551283</v>
      </c>
    </row>
    <row r="5769" spans="1:13" hidden="1" x14ac:dyDescent="0.2">
      <c r="A5769" t="s">
        <v>12</v>
      </c>
      <c r="B5769" s="1">
        <v>44406.2340625</v>
      </c>
      <c r="C5769" s="1">
        <v>44406.236620370371</v>
      </c>
      <c r="D5769">
        <v>3.67459988594055</v>
      </c>
      <c r="E5769">
        <v>523829</v>
      </c>
      <c r="F5769">
        <v>351</v>
      </c>
      <c r="G5769" t="s">
        <v>43</v>
      </c>
      <c r="H5769" t="s">
        <v>35</v>
      </c>
      <c r="I5769">
        <f>tbl_Fact[[#This Row],[Duration]] / 60</f>
        <v>6.12433314323425E-2</v>
      </c>
      <c r="J5769">
        <f>IF(OR(G5769="Run Time", G5769="CC (Changeover Cleaning)"), I5769, 0)</f>
        <v>6.12433314323425E-2</v>
      </c>
      <c r="K5769">
        <f>IF(G5769&lt;&gt;"PM (Maintenance)", I5769, 0)</f>
        <v>6.12433314323425E-2</v>
      </c>
      <c r="L5769" s="5">
        <f>MAX(tbl_Fact[[#This Row],[TotalBiscuitsMade]],tbl_Fact[[#This Row],[GoodMadeBiscuits]])</f>
        <v>523829</v>
      </c>
      <c r="M5769" s="5">
        <f>IF(tbl_Fact[[#This Row],[Operating_Hours]]&gt;0,tbl_Fact[[#This Row],[Operating_Hours]]*51840,0)</f>
        <v>3174.8543014526354</v>
      </c>
    </row>
    <row r="5770" spans="1:13" hidden="1" x14ac:dyDescent="0.2">
      <c r="A5770" t="s">
        <v>14</v>
      </c>
      <c r="B5770" s="1">
        <v>44406.235081018516</v>
      </c>
      <c r="C5770" s="1">
        <v>44406.245243055557</v>
      </c>
      <c r="D5770">
        <v>14.6301164627075</v>
      </c>
      <c r="E5770">
        <v>0</v>
      </c>
      <c r="F5770">
        <v>460</v>
      </c>
      <c r="G5770" t="s">
        <v>44</v>
      </c>
      <c r="H5770" t="s">
        <v>35</v>
      </c>
      <c r="I5770">
        <f>tbl_Fact[[#This Row],[Duration]] / 60</f>
        <v>0.24383527437845834</v>
      </c>
      <c r="J5770">
        <f>IF(OR(G5770="Run Time", G5770="CC (Changeover Cleaning)"), I5770, 0)</f>
        <v>0</v>
      </c>
      <c r="K5770">
        <f>IF(G5770&lt;&gt;"PM (Maintenance)", I5770, 0)</f>
        <v>0.24383527437845834</v>
      </c>
      <c r="L5770" s="5">
        <f>MAX(tbl_Fact[[#This Row],[TotalBiscuitsMade]],tbl_Fact[[#This Row],[GoodMadeBiscuits]])</f>
        <v>460</v>
      </c>
      <c r="M5770" s="5">
        <f>IF(tbl_Fact[[#This Row],[Operating_Hours]]&gt;0,tbl_Fact[[#This Row],[Operating_Hours]]*51840,0)</f>
        <v>0</v>
      </c>
    </row>
    <row r="5771" spans="1:13" hidden="1" x14ac:dyDescent="0.2">
      <c r="A5771" t="s">
        <v>12</v>
      </c>
      <c r="B5771" s="1">
        <v>44406.236620370371</v>
      </c>
      <c r="C5771" s="1">
        <v>44406.237280092595</v>
      </c>
      <c r="D5771">
        <v>0.95999997854232799</v>
      </c>
      <c r="E5771">
        <v>524848</v>
      </c>
      <c r="F5771">
        <v>309</v>
      </c>
      <c r="G5771" t="s">
        <v>44</v>
      </c>
      <c r="H5771" t="s">
        <v>35</v>
      </c>
      <c r="I5771">
        <f>tbl_Fact[[#This Row],[Duration]] / 60</f>
        <v>1.5999999642372132E-2</v>
      </c>
      <c r="J5771">
        <f>IF(OR(G5771="Run Time", G5771="CC (Changeover Cleaning)"), I5771, 0)</f>
        <v>0</v>
      </c>
      <c r="K5771">
        <f>IF(G5771&lt;&gt;"PM (Maintenance)", I5771, 0)</f>
        <v>1.5999999642372132E-2</v>
      </c>
      <c r="L5771" s="5">
        <f>MAX(tbl_Fact[[#This Row],[TotalBiscuitsMade]],tbl_Fact[[#This Row],[GoodMadeBiscuits]])</f>
        <v>524848</v>
      </c>
      <c r="M5771" s="5">
        <f>IF(tbl_Fact[[#This Row],[Operating_Hours]]&gt;0,tbl_Fact[[#This Row],[Operating_Hours]]*51840,0)</f>
        <v>0</v>
      </c>
    </row>
    <row r="5772" spans="1:13" hidden="1" x14ac:dyDescent="0.2">
      <c r="A5772" t="s">
        <v>12</v>
      </c>
      <c r="B5772" s="1">
        <v>44406.237280092595</v>
      </c>
      <c r="C5772" s="1">
        <v>44406.239108796297</v>
      </c>
      <c r="D5772">
        <v>2.6309499740600599</v>
      </c>
      <c r="E5772">
        <v>524638</v>
      </c>
      <c r="F5772">
        <v>356</v>
      </c>
      <c r="G5772" t="s">
        <v>43</v>
      </c>
      <c r="H5772" t="s">
        <v>35</v>
      </c>
      <c r="I5772">
        <f>tbl_Fact[[#This Row],[Duration]] / 60</f>
        <v>4.3849166234334332E-2</v>
      </c>
      <c r="J5772">
        <f>IF(OR(G5772="Run Time", G5772="CC (Changeover Cleaning)"), I5772, 0)</f>
        <v>4.3849166234334332E-2</v>
      </c>
      <c r="K5772">
        <f>IF(G5772&lt;&gt;"PM (Maintenance)", I5772, 0)</f>
        <v>4.3849166234334332E-2</v>
      </c>
      <c r="L5772" s="5">
        <f>MAX(tbl_Fact[[#This Row],[TotalBiscuitsMade]],tbl_Fact[[#This Row],[GoodMadeBiscuits]])</f>
        <v>524638</v>
      </c>
      <c r="M5772" s="5">
        <f>IF(tbl_Fact[[#This Row],[Operating_Hours]]&gt;0,tbl_Fact[[#This Row],[Operating_Hours]]*51840,0)</f>
        <v>2273.1407775878915</v>
      </c>
    </row>
    <row r="5773" spans="1:13" hidden="1" x14ac:dyDescent="0.2">
      <c r="A5773" t="s">
        <v>12</v>
      </c>
      <c r="B5773" s="1">
        <v>44406.239108796297</v>
      </c>
      <c r="C5773" s="1">
        <v>44406.242037037038</v>
      </c>
      <c r="D5773">
        <v>4.2106165885925302</v>
      </c>
      <c r="E5773">
        <v>0</v>
      </c>
      <c r="F5773">
        <v>356</v>
      </c>
      <c r="G5773" t="s">
        <v>44</v>
      </c>
      <c r="H5773" t="s">
        <v>35</v>
      </c>
      <c r="I5773">
        <f>tbl_Fact[[#This Row],[Duration]] / 60</f>
        <v>7.0176943143208839E-2</v>
      </c>
      <c r="J5773">
        <f>IF(OR(G5773="Run Time", G5773="CC (Changeover Cleaning)"), I5773, 0)</f>
        <v>0</v>
      </c>
      <c r="K5773">
        <f>IF(G5773&lt;&gt;"PM (Maintenance)", I5773, 0)</f>
        <v>7.0176943143208839E-2</v>
      </c>
      <c r="L5773" s="5">
        <f>MAX(tbl_Fact[[#This Row],[TotalBiscuitsMade]],tbl_Fact[[#This Row],[GoodMadeBiscuits]])</f>
        <v>356</v>
      </c>
      <c r="M5773" s="5">
        <f>IF(tbl_Fact[[#This Row],[Operating_Hours]]&gt;0,tbl_Fact[[#This Row],[Operating_Hours]]*51840,0)</f>
        <v>0</v>
      </c>
    </row>
    <row r="5774" spans="1:13" hidden="1" x14ac:dyDescent="0.2">
      <c r="A5774" t="s">
        <v>5</v>
      </c>
      <c r="B5774" s="1">
        <v>44406.241469907407</v>
      </c>
      <c r="C5774" s="1">
        <v>44406.245381944442</v>
      </c>
      <c r="D5774">
        <v>5.6333332061767596</v>
      </c>
      <c r="E5774">
        <v>196320</v>
      </c>
      <c r="F5774">
        <v>196774</v>
      </c>
      <c r="G5774" t="s">
        <v>43</v>
      </c>
      <c r="H5774" t="s">
        <v>24</v>
      </c>
      <c r="I5774">
        <f>tbl_Fact[[#This Row],[Duration]] / 60</f>
        <v>9.3888886769612656E-2</v>
      </c>
      <c r="J5774">
        <f>IF(OR(G5774="Run Time", G5774="CC (Changeover Cleaning)"), I5774, 0)</f>
        <v>9.3888886769612656E-2</v>
      </c>
      <c r="K5774">
        <f>IF(G5774&lt;&gt;"PM (Maintenance)", I5774, 0)</f>
        <v>9.3888886769612656E-2</v>
      </c>
      <c r="L5774" s="5">
        <f>MAX(tbl_Fact[[#This Row],[TotalBiscuitsMade]],tbl_Fact[[#This Row],[GoodMadeBiscuits]])</f>
        <v>196774</v>
      </c>
      <c r="M5774" s="5">
        <f>IF(tbl_Fact[[#This Row],[Operating_Hours]]&gt;0,tbl_Fact[[#This Row],[Operating_Hours]]*51840,0)</f>
        <v>4867.1998901367197</v>
      </c>
    </row>
    <row r="5775" spans="1:13" hidden="1" x14ac:dyDescent="0.2">
      <c r="A5775" t="s">
        <v>14</v>
      </c>
      <c r="B5775" s="1">
        <v>44406.245243055557</v>
      </c>
      <c r="C5775" s="1">
        <v>44406.348726851851</v>
      </c>
      <c r="D5775">
        <v>149.027267456055</v>
      </c>
      <c r="E5775">
        <v>0</v>
      </c>
      <c r="F5775">
        <v>243</v>
      </c>
      <c r="G5775" t="s">
        <v>43</v>
      </c>
      <c r="H5775" t="s">
        <v>36</v>
      </c>
      <c r="I5775">
        <f>tbl_Fact[[#This Row],[Duration]] / 60</f>
        <v>2.4837877909342501</v>
      </c>
      <c r="J5775">
        <f>IF(OR(G5775="Run Time", G5775="CC (Changeover Cleaning)"), I5775, 0)</f>
        <v>2.4837877909342501</v>
      </c>
      <c r="K5775">
        <f>IF(G5775&lt;&gt;"PM (Maintenance)", I5775, 0)</f>
        <v>2.4837877909342501</v>
      </c>
      <c r="L5775" s="5">
        <f>MAX(tbl_Fact[[#This Row],[TotalBiscuitsMade]],tbl_Fact[[#This Row],[GoodMadeBiscuits]])</f>
        <v>243</v>
      </c>
      <c r="M5775" s="5">
        <f>IF(tbl_Fact[[#This Row],[Operating_Hours]]&gt;0,tbl_Fact[[#This Row],[Operating_Hours]]*51840,0)</f>
        <v>128759.55908203153</v>
      </c>
    </row>
    <row r="5776" spans="1:13" hidden="1" x14ac:dyDescent="0.2">
      <c r="A5776" t="s">
        <v>5</v>
      </c>
      <c r="B5776" s="1">
        <v>44406.245381944442</v>
      </c>
      <c r="C5776" s="1">
        <v>44406.255879629629</v>
      </c>
      <c r="D5776">
        <v>15.1166667938232</v>
      </c>
      <c r="E5776">
        <v>206834</v>
      </c>
      <c r="F5776">
        <v>207460</v>
      </c>
      <c r="G5776" t="s">
        <v>44</v>
      </c>
      <c r="H5776" t="s">
        <v>24</v>
      </c>
      <c r="I5776">
        <f>tbl_Fact[[#This Row],[Duration]] / 60</f>
        <v>0.25194444656372</v>
      </c>
      <c r="J5776">
        <f>IF(OR(G5776="Run Time", G5776="CC (Changeover Cleaning)"), I5776, 0)</f>
        <v>0</v>
      </c>
      <c r="K5776">
        <f>IF(G5776&lt;&gt;"PM (Maintenance)", I5776, 0)</f>
        <v>0.25194444656372</v>
      </c>
      <c r="L5776" s="5">
        <f>MAX(tbl_Fact[[#This Row],[TotalBiscuitsMade]],tbl_Fact[[#This Row],[GoodMadeBiscuits]])</f>
        <v>207460</v>
      </c>
      <c r="M5776" s="5">
        <f>IF(tbl_Fact[[#This Row],[Operating_Hours]]&gt;0,tbl_Fact[[#This Row],[Operating_Hours]]*51840,0)</f>
        <v>0</v>
      </c>
    </row>
    <row r="5777" spans="1:13" hidden="1" x14ac:dyDescent="0.2">
      <c r="A5777" t="s">
        <v>13</v>
      </c>
      <c r="B5777" s="1">
        <v>44406.25271990741</v>
      </c>
      <c r="C5777" s="1">
        <v>44406.253125000003</v>
      </c>
      <c r="D5777">
        <v>0.58343327045440696</v>
      </c>
      <c r="E5777">
        <v>0</v>
      </c>
      <c r="F5777">
        <v>4</v>
      </c>
      <c r="G5777" t="s">
        <v>43</v>
      </c>
      <c r="H5777" t="s">
        <v>35</v>
      </c>
      <c r="I5777">
        <f>tbl_Fact[[#This Row],[Duration]] / 60</f>
        <v>9.7238878409067822E-3</v>
      </c>
      <c r="J5777">
        <f>IF(OR(G5777="Run Time", G5777="CC (Changeover Cleaning)"), I5777, 0)</f>
        <v>9.7238878409067822E-3</v>
      </c>
      <c r="K5777">
        <f>IF(G5777&lt;&gt;"PM (Maintenance)", I5777, 0)</f>
        <v>9.7238878409067822E-3</v>
      </c>
      <c r="L5777" s="5">
        <f>MAX(tbl_Fact[[#This Row],[TotalBiscuitsMade]],tbl_Fact[[#This Row],[GoodMadeBiscuits]])</f>
        <v>4</v>
      </c>
      <c r="M5777" s="5">
        <f>IF(tbl_Fact[[#This Row],[Operating_Hours]]&gt;0,tbl_Fact[[#This Row],[Operating_Hours]]*51840,0)</f>
        <v>504.08634567260759</v>
      </c>
    </row>
    <row r="5778" spans="1:13" hidden="1" x14ac:dyDescent="0.2">
      <c r="A5778" t="s">
        <v>13</v>
      </c>
      <c r="B5778" s="1">
        <v>44406.253900462965</v>
      </c>
      <c r="C5778" s="1">
        <v>44406.298622685186</v>
      </c>
      <c r="D5778">
        <v>64.404098510742202</v>
      </c>
      <c r="E5778">
        <v>0</v>
      </c>
      <c r="F5778">
        <v>438</v>
      </c>
      <c r="G5778" t="s">
        <v>43</v>
      </c>
      <c r="H5778" t="s">
        <v>36</v>
      </c>
      <c r="I5778">
        <f>tbl_Fact[[#This Row],[Duration]] / 60</f>
        <v>1.0734016418457033</v>
      </c>
      <c r="J5778">
        <f>IF(OR(G5778="Run Time", G5778="CC (Changeover Cleaning)"), I5778, 0)</f>
        <v>1.0734016418457033</v>
      </c>
      <c r="K5778">
        <f>IF(G5778&lt;&gt;"PM (Maintenance)", I5778, 0)</f>
        <v>1.0734016418457033</v>
      </c>
      <c r="L5778" s="5">
        <f>MAX(tbl_Fact[[#This Row],[TotalBiscuitsMade]],tbl_Fact[[#This Row],[GoodMadeBiscuits]])</f>
        <v>438</v>
      </c>
      <c r="M5778" s="5">
        <f>IF(tbl_Fact[[#This Row],[Operating_Hours]]&gt;0,tbl_Fact[[#This Row],[Operating_Hours]]*51840,0)</f>
        <v>55645.141113281257</v>
      </c>
    </row>
    <row r="5779" spans="1:13" hidden="1" x14ac:dyDescent="0.2">
      <c r="A5779" t="s">
        <v>5</v>
      </c>
      <c r="B5779" s="1">
        <v>44406.255879629629</v>
      </c>
      <c r="C5779" s="1">
        <v>44406.256516203706</v>
      </c>
      <c r="D5779">
        <v>0.91666668653488204</v>
      </c>
      <c r="E5779">
        <v>206559</v>
      </c>
      <c r="F5779">
        <v>207181</v>
      </c>
      <c r="G5779" t="s">
        <v>43</v>
      </c>
      <c r="H5779" t="s">
        <v>24</v>
      </c>
      <c r="I5779">
        <f>tbl_Fact[[#This Row],[Duration]] / 60</f>
        <v>1.5277778108914701E-2</v>
      </c>
      <c r="J5779">
        <f>IF(OR(G5779="Run Time", G5779="CC (Changeover Cleaning)"), I5779, 0)</f>
        <v>1.5277778108914701E-2</v>
      </c>
      <c r="K5779">
        <f>IF(G5779&lt;&gt;"PM (Maintenance)", I5779, 0)</f>
        <v>1.5277778108914701E-2</v>
      </c>
      <c r="L5779" s="5">
        <f>MAX(tbl_Fact[[#This Row],[TotalBiscuitsMade]],tbl_Fact[[#This Row],[GoodMadeBiscuits]])</f>
        <v>207181</v>
      </c>
      <c r="M5779" s="5">
        <f>IF(tbl_Fact[[#This Row],[Operating_Hours]]&gt;0,tbl_Fact[[#This Row],[Operating_Hours]]*51840,0)</f>
        <v>792.00001716613804</v>
      </c>
    </row>
    <row r="5780" spans="1:13" hidden="1" x14ac:dyDescent="0.2">
      <c r="A5780" t="s">
        <v>5</v>
      </c>
      <c r="B5780" s="1">
        <v>44406.256516203706</v>
      </c>
      <c r="C5780" s="1">
        <v>44406.258067129631</v>
      </c>
      <c r="D5780">
        <v>2.2333333492279102</v>
      </c>
      <c r="E5780">
        <v>208115</v>
      </c>
      <c r="F5780">
        <v>208695</v>
      </c>
      <c r="G5780" t="s">
        <v>44</v>
      </c>
      <c r="H5780" t="s">
        <v>24</v>
      </c>
      <c r="I5780">
        <f>tbl_Fact[[#This Row],[Duration]] / 60</f>
        <v>3.7222222487131834E-2</v>
      </c>
      <c r="J5780">
        <f>IF(OR(G5780="Run Time", G5780="CC (Changeover Cleaning)"), I5780, 0)</f>
        <v>0</v>
      </c>
      <c r="K5780">
        <f>IF(G5780&lt;&gt;"PM (Maintenance)", I5780, 0)</f>
        <v>3.7222222487131834E-2</v>
      </c>
      <c r="L5780" s="5">
        <f>MAX(tbl_Fact[[#This Row],[TotalBiscuitsMade]],tbl_Fact[[#This Row],[GoodMadeBiscuits]])</f>
        <v>208695</v>
      </c>
      <c r="M5780" s="5">
        <f>IF(tbl_Fact[[#This Row],[Operating_Hours]]&gt;0,tbl_Fact[[#This Row],[Operating_Hours]]*51840,0)</f>
        <v>0</v>
      </c>
    </row>
    <row r="5781" spans="1:13" hidden="1" x14ac:dyDescent="0.2">
      <c r="A5781" t="s">
        <v>5</v>
      </c>
      <c r="B5781" s="1">
        <v>44406.258067129631</v>
      </c>
      <c r="C5781" s="1">
        <v>44406.290775462963</v>
      </c>
      <c r="D5781">
        <v>47.099998474121101</v>
      </c>
      <c r="E5781">
        <v>208121</v>
      </c>
      <c r="F5781">
        <v>509</v>
      </c>
      <c r="G5781" t="s">
        <v>43</v>
      </c>
      <c r="H5781" t="s">
        <v>24</v>
      </c>
      <c r="I5781">
        <f>tbl_Fact[[#This Row],[Duration]] / 60</f>
        <v>0.78499997456868498</v>
      </c>
      <c r="J5781">
        <f>IF(OR(G5781="Run Time", G5781="CC (Changeover Cleaning)"), I5781, 0)</f>
        <v>0.78499997456868498</v>
      </c>
      <c r="K5781">
        <f>IF(G5781&lt;&gt;"PM (Maintenance)", I5781, 0)</f>
        <v>0.78499997456868498</v>
      </c>
      <c r="L5781" s="5">
        <f>MAX(tbl_Fact[[#This Row],[TotalBiscuitsMade]],tbl_Fact[[#This Row],[GoodMadeBiscuits]])</f>
        <v>208121</v>
      </c>
      <c r="M5781" s="5">
        <f>IF(tbl_Fact[[#This Row],[Operating_Hours]]&gt;0,tbl_Fact[[#This Row],[Operating_Hours]]*51840,0)</f>
        <v>40694.398681640632</v>
      </c>
    </row>
    <row r="5782" spans="1:13" hidden="1" x14ac:dyDescent="0.2">
      <c r="A5782" t="s">
        <v>5</v>
      </c>
      <c r="B5782" s="1">
        <v>44406.290775462963</v>
      </c>
      <c r="C5782" s="1">
        <v>44406.299317129633</v>
      </c>
      <c r="D5782">
        <v>12.300000190734901</v>
      </c>
      <c r="E5782">
        <v>216724</v>
      </c>
      <c r="F5782">
        <v>8458</v>
      </c>
      <c r="G5782" t="s">
        <v>44</v>
      </c>
      <c r="H5782" t="s">
        <v>24</v>
      </c>
      <c r="I5782">
        <f>tbl_Fact[[#This Row],[Duration]] / 60</f>
        <v>0.20500000317891501</v>
      </c>
      <c r="J5782">
        <f>IF(OR(G5782="Run Time", G5782="CC (Changeover Cleaning)"), I5782, 0)</f>
        <v>0</v>
      </c>
      <c r="K5782">
        <f>IF(G5782&lt;&gt;"PM (Maintenance)", I5782, 0)</f>
        <v>0.20500000317891501</v>
      </c>
      <c r="L5782" s="5">
        <f>MAX(tbl_Fact[[#This Row],[TotalBiscuitsMade]],tbl_Fact[[#This Row],[GoodMadeBiscuits]])</f>
        <v>216724</v>
      </c>
      <c r="M5782" s="5">
        <f>IF(tbl_Fact[[#This Row],[Operating_Hours]]&gt;0,tbl_Fact[[#This Row],[Operating_Hours]]*51840,0)</f>
        <v>0</v>
      </c>
    </row>
    <row r="5783" spans="1:13" hidden="1" x14ac:dyDescent="0.2">
      <c r="A5783" t="s">
        <v>5</v>
      </c>
      <c r="B5783" s="1">
        <v>44406.290775462963</v>
      </c>
      <c r="C5783" s="1">
        <v>44406.290775462963</v>
      </c>
      <c r="D5783">
        <v>0</v>
      </c>
      <c r="E5783">
        <v>208730</v>
      </c>
      <c r="F5783">
        <v>1112</v>
      </c>
      <c r="G5783" t="s">
        <v>44</v>
      </c>
      <c r="H5783" t="s">
        <v>24</v>
      </c>
      <c r="I5783">
        <f>tbl_Fact[[#This Row],[Duration]] / 60</f>
        <v>0</v>
      </c>
      <c r="J5783">
        <f>IF(OR(G5783="Run Time", G5783="CC (Changeover Cleaning)"), I5783, 0)</f>
        <v>0</v>
      </c>
      <c r="K5783">
        <f>IF(G5783&lt;&gt;"PM (Maintenance)", I5783, 0)</f>
        <v>0</v>
      </c>
      <c r="L5783" s="5">
        <f>MAX(tbl_Fact[[#This Row],[TotalBiscuitsMade]],tbl_Fact[[#This Row],[GoodMadeBiscuits]])</f>
        <v>208730</v>
      </c>
      <c r="M5783" s="5">
        <f>IF(tbl_Fact[[#This Row],[Operating_Hours]]&gt;0,tbl_Fact[[#This Row],[Operating_Hours]]*51840,0)</f>
        <v>0</v>
      </c>
    </row>
    <row r="5784" spans="1:13" hidden="1" x14ac:dyDescent="0.2">
      <c r="A5784" t="s">
        <v>12</v>
      </c>
      <c r="B5784" s="1">
        <v>44406.291863425926</v>
      </c>
      <c r="C5784" s="1">
        <v>44406.348530092589</v>
      </c>
      <c r="D5784">
        <v>81.605216979980497</v>
      </c>
      <c r="E5784">
        <v>0</v>
      </c>
      <c r="F5784">
        <v>18</v>
      </c>
      <c r="G5784" t="s">
        <v>43</v>
      </c>
      <c r="H5784" t="s">
        <v>36</v>
      </c>
      <c r="I5784">
        <f>tbl_Fact[[#This Row],[Duration]] / 60</f>
        <v>1.3600869496663417</v>
      </c>
      <c r="J5784">
        <f>IF(OR(G5784="Run Time", G5784="CC (Changeover Cleaning)"), I5784, 0)</f>
        <v>1.3600869496663417</v>
      </c>
      <c r="K5784">
        <f>IF(G5784&lt;&gt;"PM (Maintenance)", I5784, 0)</f>
        <v>1.3600869496663417</v>
      </c>
      <c r="L5784" s="5">
        <f>MAX(tbl_Fact[[#This Row],[TotalBiscuitsMade]],tbl_Fact[[#This Row],[GoodMadeBiscuits]])</f>
        <v>18</v>
      </c>
      <c r="M5784" s="5">
        <f>IF(tbl_Fact[[#This Row],[Operating_Hours]]&gt;0,tbl_Fact[[#This Row],[Operating_Hours]]*51840,0)</f>
        <v>70506.907470703154</v>
      </c>
    </row>
    <row r="5785" spans="1:13" hidden="1" x14ac:dyDescent="0.2">
      <c r="A5785" t="s">
        <v>13</v>
      </c>
      <c r="B5785" s="1">
        <v>44406.298622685186</v>
      </c>
      <c r="C5785" s="1">
        <v>44406.348576388889</v>
      </c>
      <c r="D5785">
        <v>71.929115295410199</v>
      </c>
      <c r="E5785">
        <v>0</v>
      </c>
      <c r="F5785">
        <v>454</v>
      </c>
      <c r="G5785" t="s">
        <v>44</v>
      </c>
      <c r="H5785" t="s">
        <v>36</v>
      </c>
      <c r="I5785">
        <f>tbl_Fact[[#This Row],[Duration]] / 60</f>
        <v>1.1988185882568367</v>
      </c>
      <c r="J5785">
        <f>IF(OR(G5785="Run Time", G5785="CC (Changeover Cleaning)"), I5785, 0)</f>
        <v>0</v>
      </c>
      <c r="K5785">
        <f>IF(G5785&lt;&gt;"PM (Maintenance)", I5785, 0)</f>
        <v>1.1988185882568367</v>
      </c>
      <c r="L5785" s="5">
        <f>MAX(tbl_Fact[[#This Row],[TotalBiscuitsMade]],tbl_Fact[[#This Row],[GoodMadeBiscuits]])</f>
        <v>454</v>
      </c>
      <c r="M5785" s="5">
        <f>IF(tbl_Fact[[#This Row],[Operating_Hours]]&gt;0,tbl_Fact[[#This Row],[Operating_Hours]]*51840,0)</f>
        <v>0</v>
      </c>
    </row>
    <row r="5786" spans="1:13" hidden="1" x14ac:dyDescent="0.2">
      <c r="A5786" t="s">
        <v>6</v>
      </c>
      <c r="B5786" s="1">
        <v>44406.299004629633</v>
      </c>
      <c r="C5786" s="1">
        <v>44430.835196759261</v>
      </c>
      <c r="D5786">
        <v>35332.12109375</v>
      </c>
      <c r="E5786">
        <v>0</v>
      </c>
      <c r="F5786">
        <v>132</v>
      </c>
      <c r="G5786" t="s">
        <v>44</v>
      </c>
      <c r="H5786" t="s">
        <v>25</v>
      </c>
      <c r="I5786">
        <f>tbl_Fact[[#This Row],[Duration]] / 60</f>
        <v>588.86868489583333</v>
      </c>
      <c r="J5786">
        <f>IF(OR(G5786="Run Time", G5786="CC (Changeover Cleaning)"), I5786, 0)</f>
        <v>0</v>
      </c>
      <c r="K5786">
        <f>IF(G5786&lt;&gt;"PM (Maintenance)", I5786, 0)</f>
        <v>588.86868489583333</v>
      </c>
      <c r="L5786" s="5">
        <f>MAX(tbl_Fact[[#This Row],[TotalBiscuitsMade]],tbl_Fact[[#This Row],[GoodMadeBiscuits]])</f>
        <v>132</v>
      </c>
      <c r="M5786" s="5">
        <f>IF(tbl_Fact[[#This Row],[Operating_Hours]]&gt;0,tbl_Fact[[#This Row],[Operating_Hours]]*51840,0)</f>
        <v>0</v>
      </c>
    </row>
    <row r="5787" spans="1:13" hidden="1" x14ac:dyDescent="0.2">
      <c r="A5787" t="s">
        <v>5</v>
      </c>
      <c r="B5787" s="1">
        <v>44406.299317129633</v>
      </c>
      <c r="C5787" s="1">
        <v>44406.301099537035</v>
      </c>
      <c r="D5787">
        <v>2.5666666030883798</v>
      </c>
      <c r="E5787">
        <v>216606</v>
      </c>
      <c r="F5787">
        <v>8730</v>
      </c>
      <c r="G5787" t="s">
        <v>43</v>
      </c>
      <c r="H5787" t="s">
        <v>24</v>
      </c>
      <c r="I5787">
        <f>tbl_Fact[[#This Row],[Duration]] / 60</f>
        <v>4.2777776718139662E-2</v>
      </c>
      <c r="J5787">
        <f>IF(OR(G5787="Run Time", G5787="CC (Changeover Cleaning)"), I5787, 0)</f>
        <v>4.2777776718139662E-2</v>
      </c>
      <c r="K5787">
        <f>IF(G5787&lt;&gt;"PM (Maintenance)", I5787, 0)</f>
        <v>4.2777776718139662E-2</v>
      </c>
      <c r="L5787" s="5">
        <f>MAX(tbl_Fact[[#This Row],[TotalBiscuitsMade]],tbl_Fact[[#This Row],[GoodMadeBiscuits]])</f>
        <v>216606</v>
      </c>
      <c r="M5787" s="5">
        <f>IF(tbl_Fact[[#This Row],[Operating_Hours]]&gt;0,tbl_Fact[[#This Row],[Operating_Hours]]*51840,0)</f>
        <v>2217.5999450683603</v>
      </c>
    </row>
    <row r="5788" spans="1:13" hidden="1" x14ac:dyDescent="0.2">
      <c r="A5788" t="s">
        <v>5</v>
      </c>
      <c r="B5788" s="1">
        <v>44406.301099537035</v>
      </c>
      <c r="C5788" s="1">
        <v>44406.303344907406</v>
      </c>
      <c r="D5788">
        <v>3.2333333492279102</v>
      </c>
      <c r="E5788">
        <v>218575</v>
      </c>
      <c r="F5788">
        <v>10634</v>
      </c>
      <c r="G5788" t="s">
        <v>44</v>
      </c>
      <c r="H5788" t="s">
        <v>24</v>
      </c>
      <c r="I5788">
        <f>tbl_Fact[[#This Row],[Duration]] / 60</f>
        <v>5.3888889153798504E-2</v>
      </c>
      <c r="J5788">
        <f>IF(OR(G5788="Run Time", G5788="CC (Changeover Cleaning)"), I5788, 0)</f>
        <v>0</v>
      </c>
      <c r="K5788">
        <f>IF(G5788&lt;&gt;"PM (Maintenance)", I5788, 0)</f>
        <v>5.3888889153798504E-2</v>
      </c>
      <c r="L5788" s="5">
        <f>MAX(tbl_Fact[[#This Row],[TotalBiscuitsMade]],tbl_Fact[[#This Row],[GoodMadeBiscuits]])</f>
        <v>218575</v>
      </c>
      <c r="M5788" s="5">
        <f>IF(tbl_Fact[[#This Row],[Operating_Hours]]&gt;0,tbl_Fact[[#This Row],[Operating_Hours]]*51840,0)</f>
        <v>0</v>
      </c>
    </row>
    <row r="5789" spans="1:13" hidden="1" x14ac:dyDescent="0.2">
      <c r="A5789" t="s">
        <v>10</v>
      </c>
      <c r="B5789" s="1">
        <v>44406.303159722222</v>
      </c>
      <c r="C5789" s="1">
        <v>44406.308541666665</v>
      </c>
      <c r="D5789">
        <v>7.7422666549682599</v>
      </c>
      <c r="E5789">
        <v>0</v>
      </c>
      <c r="F5789">
        <v>436</v>
      </c>
      <c r="G5789" t="s">
        <v>43</v>
      </c>
      <c r="H5789" t="s">
        <v>24</v>
      </c>
      <c r="I5789">
        <f>tbl_Fact[[#This Row],[Duration]] / 60</f>
        <v>0.12903777758280432</v>
      </c>
      <c r="J5789">
        <f>IF(OR(G5789="Run Time", G5789="CC (Changeover Cleaning)"), I5789, 0)</f>
        <v>0.12903777758280432</v>
      </c>
      <c r="K5789">
        <f>IF(G5789&lt;&gt;"PM (Maintenance)", I5789, 0)</f>
        <v>0.12903777758280432</v>
      </c>
      <c r="L5789" s="5">
        <f>MAX(tbl_Fact[[#This Row],[TotalBiscuitsMade]],tbl_Fact[[#This Row],[GoodMadeBiscuits]])</f>
        <v>436</v>
      </c>
      <c r="M5789" s="5">
        <f>IF(tbl_Fact[[#This Row],[Operating_Hours]]&gt;0,tbl_Fact[[#This Row],[Operating_Hours]]*51840,0)</f>
        <v>6689.3183898925763</v>
      </c>
    </row>
    <row r="5790" spans="1:13" hidden="1" x14ac:dyDescent="0.2">
      <c r="A5790" t="s">
        <v>5</v>
      </c>
      <c r="B5790" s="1">
        <v>44406.303344907406</v>
      </c>
      <c r="C5790" s="1">
        <v>44406.308969907404</v>
      </c>
      <c r="D5790">
        <v>8.1000003814697301</v>
      </c>
      <c r="E5790">
        <v>218564</v>
      </c>
      <c r="F5790">
        <v>10608</v>
      </c>
      <c r="G5790" t="s">
        <v>43</v>
      </c>
      <c r="H5790" t="s">
        <v>24</v>
      </c>
      <c r="I5790">
        <f>tbl_Fact[[#This Row],[Duration]] / 60</f>
        <v>0.13500000635782883</v>
      </c>
      <c r="J5790">
        <f>IF(OR(G5790="Run Time", G5790="CC (Changeover Cleaning)"), I5790, 0)</f>
        <v>0.13500000635782883</v>
      </c>
      <c r="K5790">
        <f>IF(G5790&lt;&gt;"PM (Maintenance)", I5790, 0)</f>
        <v>0.13500000635782883</v>
      </c>
      <c r="L5790" s="5">
        <f>MAX(tbl_Fact[[#This Row],[TotalBiscuitsMade]],tbl_Fact[[#This Row],[GoodMadeBiscuits]])</f>
        <v>218564</v>
      </c>
      <c r="M5790" s="5">
        <f>IF(tbl_Fact[[#This Row],[Operating_Hours]]&gt;0,tbl_Fact[[#This Row],[Operating_Hours]]*51840,0)</f>
        <v>6998.4003295898465</v>
      </c>
    </row>
    <row r="5791" spans="1:13" hidden="1" x14ac:dyDescent="0.2">
      <c r="A5791" t="s">
        <v>10</v>
      </c>
      <c r="B5791" s="1">
        <v>44406.308541666665</v>
      </c>
      <c r="C5791" s="1">
        <v>44407.69159722222</v>
      </c>
      <c r="D5791">
        <v>1991.60705566406</v>
      </c>
      <c r="E5791">
        <v>0</v>
      </c>
      <c r="F5791">
        <v>213</v>
      </c>
      <c r="G5791" t="s">
        <v>44</v>
      </c>
      <c r="H5791" t="s">
        <v>27</v>
      </c>
      <c r="I5791">
        <f>tbl_Fact[[#This Row],[Duration]] / 60</f>
        <v>33.193450927734332</v>
      </c>
      <c r="J5791">
        <f>IF(OR(G5791="Run Time", G5791="CC (Changeover Cleaning)"), I5791, 0)</f>
        <v>0</v>
      </c>
      <c r="K5791">
        <f>IF(G5791&lt;&gt;"PM (Maintenance)", I5791, 0)</f>
        <v>33.193450927734332</v>
      </c>
      <c r="L5791" s="5">
        <f>MAX(tbl_Fact[[#This Row],[TotalBiscuitsMade]],tbl_Fact[[#This Row],[GoodMadeBiscuits]])</f>
        <v>213</v>
      </c>
      <c r="M5791" s="5">
        <f>IF(tbl_Fact[[#This Row],[Operating_Hours]]&gt;0,tbl_Fact[[#This Row],[Operating_Hours]]*51840,0)</f>
        <v>0</v>
      </c>
    </row>
    <row r="5792" spans="1:13" hidden="1" x14ac:dyDescent="0.2">
      <c r="A5792" t="s">
        <v>5</v>
      </c>
      <c r="B5792" s="1">
        <v>44406.308969907404</v>
      </c>
      <c r="C5792" s="1">
        <v>44406.309918981482</v>
      </c>
      <c r="D5792">
        <v>1.36666667461395</v>
      </c>
      <c r="E5792">
        <v>219054</v>
      </c>
      <c r="F5792">
        <v>11168</v>
      </c>
      <c r="G5792" t="s">
        <v>44</v>
      </c>
      <c r="H5792" t="s">
        <v>24</v>
      </c>
      <c r="I5792">
        <f>tbl_Fact[[#This Row],[Duration]] / 60</f>
        <v>2.27777779102325E-2</v>
      </c>
      <c r="J5792">
        <f>IF(OR(G5792="Run Time", G5792="CC (Changeover Cleaning)"), I5792, 0)</f>
        <v>0</v>
      </c>
      <c r="K5792">
        <f>IF(G5792&lt;&gt;"PM (Maintenance)", I5792, 0)</f>
        <v>2.27777779102325E-2</v>
      </c>
      <c r="L5792" s="5">
        <f>MAX(tbl_Fact[[#This Row],[TotalBiscuitsMade]],tbl_Fact[[#This Row],[GoodMadeBiscuits]])</f>
        <v>219054</v>
      </c>
      <c r="M5792" s="5">
        <f>IF(tbl_Fact[[#This Row],[Operating_Hours]]&gt;0,tbl_Fact[[#This Row],[Operating_Hours]]*51840,0)</f>
        <v>0</v>
      </c>
    </row>
    <row r="5793" spans="1:13" hidden="1" x14ac:dyDescent="0.2">
      <c r="A5793" t="s">
        <v>5</v>
      </c>
      <c r="B5793" s="1">
        <v>44406.309918981482</v>
      </c>
      <c r="C5793" s="1">
        <v>44406.310960648145</v>
      </c>
      <c r="D5793">
        <v>1.5</v>
      </c>
      <c r="E5793">
        <v>219243</v>
      </c>
      <c r="F5793">
        <v>11163</v>
      </c>
      <c r="G5793" t="s">
        <v>43</v>
      </c>
      <c r="H5793" t="s">
        <v>24</v>
      </c>
      <c r="I5793">
        <f>tbl_Fact[[#This Row],[Duration]] / 60</f>
        <v>2.5000000000000001E-2</v>
      </c>
      <c r="J5793">
        <f>IF(OR(G5793="Run Time", G5793="CC (Changeover Cleaning)"), I5793, 0)</f>
        <v>2.5000000000000001E-2</v>
      </c>
      <c r="K5793">
        <f>IF(G5793&lt;&gt;"PM (Maintenance)", I5793, 0)</f>
        <v>2.5000000000000001E-2</v>
      </c>
      <c r="L5793" s="5">
        <f>MAX(tbl_Fact[[#This Row],[TotalBiscuitsMade]],tbl_Fact[[#This Row],[GoodMadeBiscuits]])</f>
        <v>219243</v>
      </c>
      <c r="M5793" s="5">
        <f>IF(tbl_Fact[[#This Row],[Operating_Hours]]&gt;0,tbl_Fact[[#This Row],[Operating_Hours]]*51840,0)</f>
        <v>1296</v>
      </c>
    </row>
    <row r="5794" spans="1:13" hidden="1" x14ac:dyDescent="0.2">
      <c r="A5794" t="s">
        <v>5</v>
      </c>
      <c r="B5794" s="1">
        <v>44406.310960648145</v>
      </c>
      <c r="C5794" s="1">
        <v>44406.314212962963</v>
      </c>
      <c r="D5794">
        <v>4.6833333969116202</v>
      </c>
      <c r="E5794">
        <v>221778</v>
      </c>
      <c r="F5794">
        <v>14069</v>
      </c>
      <c r="G5794" t="s">
        <v>44</v>
      </c>
      <c r="H5794" t="s">
        <v>24</v>
      </c>
      <c r="I5794">
        <f>tbl_Fact[[#This Row],[Duration]] / 60</f>
        <v>7.8055556615193672E-2</v>
      </c>
      <c r="J5794">
        <f>IF(OR(G5794="Run Time", G5794="CC (Changeover Cleaning)"), I5794, 0)</f>
        <v>0</v>
      </c>
      <c r="K5794">
        <f>IF(G5794&lt;&gt;"PM (Maintenance)", I5794, 0)</f>
        <v>7.8055556615193672E-2</v>
      </c>
      <c r="L5794" s="5">
        <f>MAX(tbl_Fact[[#This Row],[TotalBiscuitsMade]],tbl_Fact[[#This Row],[GoodMadeBiscuits]])</f>
        <v>221778</v>
      </c>
      <c r="M5794" s="5">
        <f>IF(tbl_Fact[[#This Row],[Operating_Hours]]&gt;0,tbl_Fact[[#This Row],[Operating_Hours]]*51840,0)</f>
        <v>0</v>
      </c>
    </row>
    <row r="5795" spans="1:13" hidden="1" x14ac:dyDescent="0.2">
      <c r="A5795" t="s">
        <v>5</v>
      </c>
      <c r="B5795" s="1">
        <v>44406.314212962963</v>
      </c>
      <c r="C5795" s="1">
        <v>44406.318078703705</v>
      </c>
      <c r="D5795">
        <v>5.5666666030883798</v>
      </c>
      <c r="E5795">
        <v>222005</v>
      </c>
      <c r="F5795">
        <v>14048</v>
      </c>
      <c r="G5795" t="s">
        <v>43</v>
      </c>
      <c r="H5795" t="s">
        <v>24</v>
      </c>
      <c r="I5795">
        <f>tbl_Fact[[#This Row],[Duration]] / 60</f>
        <v>9.2777776718139665E-2</v>
      </c>
      <c r="J5795">
        <f>IF(OR(G5795="Run Time", G5795="CC (Changeover Cleaning)"), I5795, 0)</f>
        <v>9.2777776718139665E-2</v>
      </c>
      <c r="K5795">
        <f>IF(G5795&lt;&gt;"PM (Maintenance)", I5795, 0)</f>
        <v>9.2777776718139665E-2</v>
      </c>
      <c r="L5795" s="5">
        <f>MAX(tbl_Fact[[#This Row],[TotalBiscuitsMade]],tbl_Fact[[#This Row],[GoodMadeBiscuits]])</f>
        <v>222005</v>
      </c>
      <c r="M5795" s="5">
        <f>IF(tbl_Fact[[#This Row],[Operating_Hours]]&gt;0,tbl_Fact[[#This Row],[Operating_Hours]]*51840,0)</f>
        <v>4809.5999450683603</v>
      </c>
    </row>
    <row r="5796" spans="1:13" hidden="1" x14ac:dyDescent="0.2">
      <c r="A5796" t="s">
        <v>5</v>
      </c>
      <c r="B5796" s="1">
        <v>44406.318078703705</v>
      </c>
      <c r="C5796" s="1">
        <v>44406.318240740744</v>
      </c>
      <c r="D5796">
        <v>0.233333334326744</v>
      </c>
      <c r="E5796">
        <v>221666</v>
      </c>
      <c r="F5796">
        <v>13804</v>
      </c>
      <c r="G5796" t="s">
        <v>44</v>
      </c>
      <c r="H5796" t="s">
        <v>24</v>
      </c>
      <c r="I5796">
        <f>tbl_Fact[[#This Row],[Duration]] / 60</f>
        <v>3.8888889054457332E-3</v>
      </c>
      <c r="J5796">
        <f>IF(OR(G5796="Run Time", G5796="CC (Changeover Cleaning)"), I5796, 0)</f>
        <v>0</v>
      </c>
      <c r="K5796">
        <f>IF(G5796&lt;&gt;"PM (Maintenance)", I5796, 0)</f>
        <v>3.8888889054457332E-3</v>
      </c>
      <c r="L5796" s="5">
        <f>MAX(tbl_Fact[[#This Row],[TotalBiscuitsMade]],tbl_Fact[[#This Row],[GoodMadeBiscuits]])</f>
        <v>221666</v>
      </c>
      <c r="M5796" s="5">
        <f>IF(tbl_Fact[[#This Row],[Operating_Hours]]&gt;0,tbl_Fact[[#This Row],[Operating_Hours]]*51840,0)</f>
        <v>0</v>
      </c>
    </row>
    <row r="5797" spans="1:13" hidden="1" x14ac:dyDescent="0.2">
      <c r="A5797" t="s">
        <v>5</v>
      </c>
      <c r="B5797" s="1">
        <v>44406.318240740744</v>
      </c>
      <c r="C5797" s="1">
        <v>44406.318356481483</v>
      </c>
      <c r="D5797">
        <v>0.16666667163372001</v>
      </c>
      <c r="E5797">
        <v>221911</v>
      </c>
      <c r="F5797">
        <v>13931</v>
      </c>
      <c r="G5797" t="s">
        <v>43</v>
      </c>
      <c r="H5797" t="s">
        <v>24</v>
      </c>
      <c r="I5797">
        <f>tbl_Fact[[#This Row],[Duration]] / 60</f>
        <v>2.7777778605620001E-3</v>
      </c>
      <c r="J5797">
        <f>IF(OR(G5797="Run Time", G5797="CC (Changeover Cleaning)"), I5797, 0)</f>
        <v>2.7777778605620001E-3</v>
      </c>
      <c r="K5797">
        <f>IF(G5797&lt;&gt;"PM (Maintenance)", I5797, 0)</f>
        <v>2.7777778605620001E-3</v>
      </c>
      <c r="L5797" s="5">
        <f>MAX(tbl_Fact[[#This Row],[TotalBiscuitsMade]],tbl_Fact[[#This Row],[GoodMadeBiscuits]])</f>
        <v>221911</v>
      </c>
      <c r="M5797" s="5">
        <f>IF(tbl_Fact[[#This Row],[Operating_Hours]]&gt;0,tbl_Fact[[#This Row],[Operating_Hours]]*51840,0)</f>
        <v>144.00000429153408</v>
      </c>
    </row>
    <row r="5798" spans="1:13" hidden="1" x14ac:dyDescent="0.2">
      <c r="A5798" t="s">
        <v>5</v>
      </c>
      <c r="B5798" s="1">
        <v>44406.318356481483</v>
      </c>
      <c r="C5798" s="1">
        <v>44406.318379629629</v>
      </c>
      <c r="D5798">
        <v>3.3333335071802098E-2</v>
      </c>
      <c r="E5798">
        <v>221950</v>
      </c>
      <c r="F5798">
        <v>14168</v>
      </c>
      <c r="G5798" t="s">
        <v>44</v>
      </c>
      <c r="H5798" t="s">
        <v>24</v>
      </c>
      <c r="I5798">
        <f>tbl_Fact[[#This Row],[Duration]] / 60</f>
        <v>5.5555558453003495E-4</v>
      </c>
      <c r="J5798">
        <f>IF(OR(G5798="Run Time", G5798="CC (Changeover Cleaning)"), I5798, 0)</f>
        <v>0</v>
      </c>
      <c r="K5798">
        <f>IF(G5798&lt;&gt;"PM (Maintenance)", I5798, 0)</f>
        <v>5.5555558453003495E-4</v>
      </c>
      <c r="L5798" s="5">
        <f>MAX(tbl_Fact[[#This Row],[TotalBiscuitsMade]],tbl_Fact[[#This Row],[GoodMadeBiscuits]])</f>
        <v>221950</v>
      </c>
      <c r="M5798" s="5">
        <f>IF(tbl_Fact[[#This Row],[Operating_Hours]]&gt;0,tbl_Fact[[#This Row],[Operating_Hours]]*51840,0)</f>
        <v>0</v>
      </c>
    </row>
    <row r="5799" spans="1:13" hidden="1" x14ac:dyDescent="0.2">
      <c r="A5799" t="s">
        <v>5</v>
      </c>
      <c r="B5799" s="1">
        <v>44406.318379629629</v>
      </c>
      <c r="C5799" s="1">
        <v>44406.318564814814</v>
      </c>
      <c r="D5799">
        <v>0.266666680574417</v>
      </c>
      <c r="E5799">
        <v>221795</v>
      </c>
      <c r="F5799">
        <v>13977</v>
      </c>
      <c r="G5799" t="s">
        <v>43</v>
      </c>
      <c r="H5799" t="s">
        <v>24</v>
      </c>
      <c r="I5799">
        <f>tbl_Fact[[#This Row],[Duration]] / 60</f>
        <v>4.444444676240283E-3</v>
      </c>
      <c r="J5799">
        <f>IF(OR(G5799="Run Time", G5799="CC (Changeover Cleaning)"), I5799, 0)</f>
        <v>4.444444676240283E-3</v>
      </c>
      <c r="K5799">
        <f>IF(G5799&lt;&gt;"PM (Maintenance)", I5799, 0)</f>
        <v>4.444444676240283E-3</v>
      </c>
      <c r="L5799" s="5">
        <f>MAX(tbl_Fact[[#This Row],[TotalBiscuitsMade]],tbl_Fact[[#This Row],[GoodMadeBiscuits]])</f>
        <v>221795</v>
      </c>
      <c r="M5799" s="5">
        <f>IF(tbl_Fact[[#This Row],[Operating_Hours]]&gt;0,tbl_Fact[[#This Row],[Operating_Hours]]*51840,0)</f>
        <v>230.40001201629627</v>
      </c>
    </row>
    <row r="5800" spans="1:13" hidden="1" x14ac:dyDescent="0.2">
      <c r="A5800" t="s">
        <v>5</v>
      </c>
      <c r="B5800" s="1">
        <v>44406.318564814814</v>
      </c>
      <c r="C5800" s="1">
        <v>44406.320011574076</v>
      </c>
      <c r="D5800">
        <v>2.0833332538604701</v>
      </c>
      <c r="E5800">
        <v>222731</v>
      </c>
      <c r="F5800">
        <v>14821</v>
      </c>
      <c r="G5800" t="s">
        <v>44</v>
      </c>
      <c r="H5800" t="s">
        <v>24</v>
      </c>
      <c r="I5800">
        <f>tbl_Fact[[#This Row],[Duration]] / 60</f>
        <v>3.4722220897674502E-2</v>
      </c>
      <c r="J5800">
        <f>IF(OR(G5800="Run Time", G5800="CC (Changeover Cleaning)"), I5800, 0)</f>
        <v>0</v>
      </c>
      <c r="K5800">
        <f>IF(G5800&lt;&gt;"PM (Maintenance)", I5800, 0)</f>
        <v>3.4722220897674502E-2</v>
      </c>
      <c r="L5800" s="5">
        <f>MAX(tbl_Fact[[#This Row],[TotalBiscuitsMade]],tbl_Fact[[#This Row],[GoodMadeBiscuits]])</f>
        <v>222731</v>
      </c>
      <c r="M5800" s="5">
        <f>IF(tbl_Fact[[#This Row],[Operating_Hours]]&gt;0,tbl_Fact[[#This Row],[Operating_Hours]]*51840,0)</f>
        <v>0</v>
      </c>
    </row>
    <row r="5801" spans="1:13" hidden="1" x14ac:dyDescent="0.2">
      <c r="A5801" t="s">
        <v>5</v>
      </c>
      <c r="B5801" s="1">
        <v>44406.320011574076</v>
      </c>
      <c r="C5801" s="1">
        <v>44406.32130787037</v>
      </c>
      <c r="D5801">
        <v>1.86666667461395</v>
      </c>
      <c r="E5801">
        <v>222791</v>
      </c>
      <c r="F5801">
        <v>15215</v>
      </c>
      <c r="G5801" t="s">
        <v>43</v>
      </c>
      <c r="H5801" t="s">
        <v>24</v>
      </c>
      <c r="I5801">
        <f>tbl_Fact[[#This Row],[Duration]] / 60</f>
        <v>3.1111111243565834E-2</v>
      </c>
      <c r="J5801">
        <f>IF(OR(G5801="Run Time", G5801="CC (Changeover Cleaning)"), I5801, 0)</f>
        <v>3.1111111243565834E-2</v>
      </c>
      <c r="K5801">
        <f>IF(G5801&lt;&gt;"PM (Maintenance)", I5801, 0)</f>
        <v>3.1111111243565834E-2</v>
      </c>
      <c r="L5801" s="5">
        <f>MAX(tbl_Fact[[#This Row],[TotalBiscuitsMade]],tbl_Fact[[#This Row],[GoodMadeBiscuits]])</f>
        <v>222791</v>
      </c>
      <c r="M5801" s="5">
        <f>IF(tbl_Fact[[#This Row],[Operating_Hours]]&gt;0,tbl_Fact[[#This Row],[Operating_Hours]]*51840,0)</f>
        <v>1612.8000068664528</v>
      </c>
    </row>
    <row r="5802" spans="1:13" hidden="1" x14ac:dyDescent="0.2">
      <c r="A5802" t="s">
        <v>5</v>
      </c>
      <c r="B5802" s="1">
        <v>44406.32130787037</v>
      </c>
      <c r="C5802" s="1">
        <v>44406.326157407406</v>
      </c>
      <c r="D5802">
        <v>6.9833331108093297</v>
      </c>
      <c r="E5802">
        <v>226791</v>
      </c>
      <c r="F5802">
        <v>19089</v>
      </c>
      <c r="G5802" t="s">
        <v>44</v>
      </c>
      <c r="H5802" t="s">
        <v>24</v>
      </c>
      <c r="I5802">
        <f>tbl_Fact[[#This Row],[Duration]] / 60</f>
        <v>0.1163888851801555</v>
      </c>
      <c r="J5802">
        <f>IF(OR(G5802="Run Time", G5802="CC (Changeover Cleaning)"), I5802, 0)</f>
        <v>0</v>
      </c>
      <c r="K5802">
        <f>IF(G5802&lt;&gt;"PM (Maintenance)", I5802, 0)</f>
        <v>0.1163888851801555</v>
      </c>
      <c r="L5802" s="5">
        <f>MAX(tbl_Fact[[#This Row],[TotalBiscuitsMade]],tbl_Fact[[#This Row],[GoodMadeBiscuits]])</f>
        <v>226791</v>
      </c>
      <c r="M5802" s="5">
        <f>IF(tbl_Fact[[#This Row],[Operating_Hours]]&gt;0,tbl_Fact[[#This Row],[Operating_Hours]]*51840,0)</f>
        <v>0</v>
      </c>
    </row>
    <row r="5803" spans="1:13" hidden="1" x14ac:dyDescent="0.2">
      <c r="A5803" t="s">
        <v>5</v>
      </c>
      <c r="B5803" s="1">
        <v>44406.326157407406</v>
      </c>
      <c r="C5803" s="1">
        <v>44406.326481481483</v>
      </c>
      <c r="D5803">
        <v>0.46666666865348799</v>
      </c>
      <c r="E5803">
        <v>226981</v>
      </c>
      <c r="F5803">
        <v>18833</v>
      </c>
      <c r="G5803" t="s">
        <v>43</v>
      </c>
      <c r="H5803" t="s">
        <v>24</v>
      </c>
      <c r="I5803">
        <f>tbl_Fact[[#This Row],[Duration]] / 60</f>
        <v>7.7777778108914664E-3</v>
      </c>
      <c r="J5803">
        <f>IF(OR(G5803="Run Time", G5803="CC (Changeover Cleaning)"), I5803, 0)</f>
        <v>7.7777778108914664E-3</v>
      </c>
      <c r="K5803">
        <f>IF(G5803&lt;&gt;"PM (Maintenance)", I5803, 0)</f>
        <v>7.7777778108914664E-3</v>
      </c>
      <c r="L5803" s="5">
        <f>MAX(tbl_Fact[[#This Row],[TotalBiscuitsMade]],tbl_Fact[[#This Row],[GoodMadeBiscuits]])</f>
        <v>226981</v>
      </c>
      <c r="M5803" s="5">
        <f>IF(tbl_Fact[[#This Row],[Operating_Hours]]&gt;0,tbl_Fact[[#This Row],[Operating_Hours]]*51840,0)</f>
        <v>403.2000017166136</v>
      </c>
    </row>
    <row r="5804" spans="1:13" x14ac:dyDescent="0.2">
      <c r="A5804" t="s">
        <v>8</v>
      </c>
      <c r="B5804" s="1">
        <v>44406.334062499998</v>
      </c>
      <c r="C5804" s="1">
        <v>44406.423125000001</v>
      </c>
      <c r="D5804">
        <v>128.24569702148401</v>
      </c>
      <c r="E5804">
        <v>0</v>
      </c>
      <c r="F5804">
        <v>233</v>
      </c>
      <c r="G5804" t="s">
        <v>44</v>
      </c>
      <c r="H5804" t="s">
        <v>24</v>
      </c>
      <c r="I5804">
        <f>tbl_Fact[[#This Row],[Duration]] / 60</f>
        <v>2.1374282836914</v>
      </c>
      <c r="J5804">
        <f>IF(OR(G5804="Run Time", G5804="CC (Changeover Cleaning)"), I5804, 0)</f>
        <v>0</v>
      </c>
      <c r="K5804">
        <f>IF(G5804&lt;&gt;"PM (Maintenance)", I5804, 0)</f>
        <v>2.1374282836914</v>
      </c>
      <c r="L5804" s="5">
        <f>MAX(tbl_Fact[[#This Row],[TotalBiscuitsMade]],tbl_Fact[[#This Row],[GoodMadeBiscuits]])</f>
        <v>233</v>
      </c>
      <c r="M5804" s="5">
        <f>IF(tbl_Fact[[#This Row],[Operating_Hours]]&gt;0,tbl_Fact[[#This Row],[Operating_Hours]]*51840,0)</f>
        <v>0</v>
      </c>
    </row>
    <row r="5805" spans="1:13" hidden="1" x14ac:dyDescent="0.2">
      <c r="A5805" t="s">
        <v>5</v>
      </c>
      <c r="B5805" s="1">
        <v>44406.343136574076</v>
      </c>
      <c r="C5805" s="1">
        <v>44406.352337962962</v>
      </c>
      <c r="D5805">
        <v>13.2423496246338</v>
      </c>
      <c r="E5805">
        <v>257045</v>
      </c>
      <c r="F5805">
        <v>49338</v>
      </c>
      <c r="G5805">
        <v>0</v>
      </c>
      <c r="H5805" t="s">
        <v>24</v>
      </c>
      <c r="I5805">
        <f>tbl_Fact[[#This Row],[Duration]] / 60</f>
        <v>0.22070582707722999</v>
      </c>
      <c r="J5805">
        <f>IF(OR(G5805="Run Time", G5805="CC (Changeover Cleaning)"), I5805, 0)</f>
        <v>0</v>
      </c>
      <c r="K5805">
        <f>IF(G5805&lt;&gt;"PM (Maintenance)", I5805, 0)</f>
        <v>0.22070582707722999</v>
      </c>
      <c r="L5805" s="5">
        <f>MAX(tbl_Fact[[#This Row],[TotalBiscuitsMade]],tbl_Fact[[#This Row],[GoodMadeBiscuits]])</f>
        <v>257045</v>
      </c>
      <c r="M5805" s="5">
        <f>IF(tbl_Fact[[#This Row],[Operating_Hours]]&gt;0,tbl_Fact[[#This Row],[Operating_Hours]]*51840,0)</f>
        <v>0</v>
      </c>
    </row>
    <row r="5806" spans="1:13" hidden="1" x14ac:dyDescent="0.2">
      <c r="A5806" t="s">
        <v>12</v>
      </c>
      <c r="B5806" s="1">
        <v>44406.348530092589</v>
      </c>
      <c r="C5806" s="1">
        <v>44406.351180555554</v>
      </c>
      <c r="D5806">
        <v>3.81649994850159</v>
      </c>
      <c r="E5806">
        <v>0</v>
      </c>
      <c r="F5806">
        <v>122</v>
      </c>
      <c r="G5806" t="s">
        <v>43</v>
      </c>
      <c r="H5806" t="s">
        <v>36</v>
      </c>
      <c r="I5806">
        <f>tbl_Fact[[#This Row],[Duration]] / 60</f>
        <v>6.3608332475026494E-2</v>
      </c>
      <c r="J5806">
        <f>IF(OR(G5806="Run Time", G5806="CC (Changeover Cleaning)"), I5806, 0)</f>
        <v>6.3608332475026494E-2</v>
      </c>
      <c r="K5806">
        <f>IF(G5806&lt;&gt;"PM (Maintenance)", I5806, 0)</f>
        <v>6.3608332475026494E-2</v>
      </c>
      <c r="L5806" s="5">
        <f>MAX(tbl_Fact[[#This Row],[TotalBiscuitsMade]],tbl_Fact[[#This Row],[GoodMadeBiscuits]])</f>
        <v>122</v>
      </c>
      <c r="M5806" s="5">
        <f>IF(tbl_Fact[[#This Row],[Operating_Hours]]&gt;0,tbl_Fact[[#This Row],[Operating_Hours]]*51840,0)</f>
        <v>3297.4559555053734</v>
      </c>
    </row>
    <row r="5807" spans="1:13" hidden="1" x14ac:dyDescent="0.2">
      <c r="A5807" t="s">
        <v>13</v>
      </c>
      <c r="B5807" s="1">
        <v>44406.348576388889</v>
      </c>
      <c r="C5807" s="1">
        <v>44406.36482638889</v>
      </c>
      <c r="D5807">
        <v>23.401617050170898</v>
      </c>
      <c r="E5807">
        <v>0</v>
      </c>
      <c r="F5807">
        <v>221</v>
      </c>
      <c r="G5807" t="s">
        <v>44</v>
      </c>
      <c r="H5807" t="s">
        <v>36</v>
      </c>
      <c r="I5807">
        <f>tbl_Fact[[#This Row],[Duration]] / 60</f>
        <v>0.39002695083618166</v>
      </c>
      <c r="J5807">
        <f>IF(OR(G5807="Run Time", G5807="CC (Changeover Cleaning)"), I5807, 0)</f>
        <v>0</v>
      </c>
      <c r="K5807">
        <f>IF(G5807&lt;&gt;"PM (Maintenance)", I5807, 0)</f>
        <v>0.39002695083618166</v>
      </c>
      <c r="L5807" s="5">
        <f>MAX(tbl_Fact[[#This Row],[TotalBiscuitsMade]],tbl_Fact[[#This Row],[GoodMadeBiscuits]])</f>
        <v>221</v>
      </c>
      <c r="M5807" s="5">
        <f>IF(tbl_Fact[[#This Row],[Operating_Hours]]&gt;0,tbl_Fact[[#This Row],[Operating_Hours]]*51840,0)</f>
        <v>0</v>
      </c>
    </row>
    <row r="5808" spans="1:13" hidden="1" x14ac:dyDescent="0.2">
      <c r="A5808" t="s">
        <v>14</v>
      </c>
      <c r="B5808" s="1">
        <v>44406.348726851851</v>
      </c>
      <c r="C5808" s="1">
        <v>44406.364976851852</v>
      </c>
      <c r="D5808">
        <v>23.401617050170898</v>
      </c>
      <c r="E5808">
        <v>0</v>
      </c>
      <c r="F5808">
        <v>432</v>
      </c>
      <c r="G5808" t="s">
        <v>43</v>
      </c>
      <c r="H5808" t="s">
        <v>36</v>
      </c>
      <c r="I5808">
        <f>tbl_Fact[[#This Row],[Duration]] / 60</f>
        <v>0.39002695083618166</v>
      </c>
      <c r="J5808">
        <f>IF(OR(G5808="Run Time", G5808="CC (Changeover Cleaning)"), I5808, 0)</f>
        <v>0.39002695083618166</v>
      </c>
      <c r="K5808">
        <f>IF(G5808&lt;&gt;"PM (Maintenance)", I5808, 0)</f>
        <v>0.39002695083618166</v>
      </c>
      <c r="L5808" s="5">
        <f>MAX(tbl_Fact[[#This Row],[TotalBiscuitsMade]],tbl_Fact[[#This Row],[GoodMadeBiscuits]])</f>
        <v>432</v>
      </c>
      <c r="M5808" s="5">
        <f>IF(tbl_Fact[[#This Row],[Operating_Hours]]&gt;0,tbl_Fact[[#This Row],[Operating_Hours]]*51840,0)</f>
        <v>20218.997131347656</v>
      </c>
    </row>
    <row r="5809" spans="1:13" hidden="1" x14ac:dyDescent="0.2">
      <c r="A5809" t="s">
        <v>12</v>
      </c>
      <c r="B5809" s="1">
        <v>44406.351180555554</v>
      </c>
      <c r="C5809" s="1">
        <v>44406.36478009259</v>
      </c>
      <c r="D5809">
        <v>19.576784133911101</v>
      </c>
      <c r="E5809">
        <v>0</v>
      </c>
      <c r="F5809">
        <v>407</v>
      </c>
      <c r="G5809" t="s">
        <v>44</v>
      </c>
      <c r="H5809" t="s">
        <v>36</v>
      </c>
      <c r="I5809">
        <f>tbl_Fact[[#This Row],[Duration]] / 60</f>
        <v>0.32627973556518503</v>
      </c>
      <c r="J5809">
        <f>IF(OR(G5809="Run Time", G5809="CC (Changeover Cleaning)"), I5809, 0)</f>
        <v>0</v>
      </c>
      <c r="K5809">
        <f>IF(G5809&lt;&gt;"PM (Maintenance)", I5809, 0)</f>
        <v>0.32627973556518503</v>
      </c>
      <c r="L5809" s="5">
        <f>MAX(tbl_Fact[[#This Row],[TotalBiscuitsMade]],tbl_Fact[[#This Row],[GoodMadeBiscuits]])</f>
        <v>407</v>
      </c>
      <c r="M5809" s="5">
        <f>IF(tbl_Fact[[#This Row],[Operating_Hours]]&gt;0,tbl_Fact[[#This Row],[Operating_Hours]]*51840,0)</f>
        <v>0</v>
      </c>
    </row>
    <row r="5810" spans="1:13" hidden="1" x14ac:dyDescent="0.2">
      <c r="A5810" t="s">
        <v>11</v>
      </c>
      <c r="B5810" s="1">
        <v>44406.352337962962</v>
      </c>
      <c r="C5810" s="1">
        <v>44406.370844907404</v>
      </c>
      <c r="D5810">
        <v>26.6502990722656</v>
      </c>
      <c r="E5810">
        <v>0</v>
      </c>
      <c r="F5810">
        <v>94</v>
      </c>
      <c r="G5810" t="s">
        <v>44</v>
      </c>
      <c r="H5810" t="s">
        <v>24</v>
      </c>
      <c r="I5810">
        <f>tbl_Fact[[#This Row],[Duration]] / 60</f>
        <v>0.44417165120442664</v>
      </c>
      <c r="J5810">
        <f>IF(OR(G5810="Run Time", G5810="CC (Changeover Cleaning)"), I5810, 0)</f>
        <v>0</v>
      </c>
      <c r="K5810">
        <f>IF(G5810&lt;&gt;"PM (Maintenance)", I5810, 0)</f>
        <v>0.44417165120442664</v>
      </c>
      <c r="L5810" s="5">
        <f>MAX(tbl_Fact[[#This Row],[TotalBiscuitsMade]],tbl_Fact[[#This Row],[GoodMadeBiscuits]])</f>
        <v>94</v>
      </c>
      <c r="M5810" s="5">
        <f>IF(tbl_Fact[[#This Row],[Operating_Hours]]&gt;0,tbl_Fact[[#This Row],[Operating_Hours]]*51840,0)</f>
        <v>0</v>
      </c>
    </row>
    <row r="5811" spans="1:13" hidden="1" x14ac:dyDescent="0.2">
      <c r="A5811" t="s">
        <v>5</v>
      </c>
      <c r="B5811" s="1">
        <v>44406.361215277779</v>
      </c>
      <c r="C5811" s="1">
        <v>44406.361689814818</v>
      </c>
      <c r="D5811">
        <v>0.68333333730697599</v>
      </c>
      <c r="E5811">
        <v>257232</v>
      </c>
      <c r="F5811">
        <v>49481</v>
      </c>
      <c r="G5811" t="s">
        <v>43</v>
      </c>
      <c r="H5811" t="s">
        <v>24</v>
      </c>
      <c r="I5811">
        <f>tbl_Fact[[#This Row],[Duration]] / 60</f>
        <v>1.1388888955116267E-2</v>
      </c>
      <c r="J5811">
        <f>IF(OR(G5811="Run Time", G5811="CC (Changeover Cleaning)"), I5811, 0)</f>
        <v>1.1388888955116267E-2</v>
      </c>
      <c r="K5811">
        <f>IF(G5811&lt;&gt;"PM (Maintenance)", I5811, 0)</f>
        <v>1.1388888955116267E-2</v>
      </c>
      <c r="L5811" s="5">
        <f>MAX(tbl_Fact[[#This Row],[TotalBiscuitsMade]],tbl_Fact[[#This Row],[GoodMadeBiscuits]])</f>
        <v>257232</v>
      </c>
      <c r="M5811" s="5">
        <f>IF(tbl_Fact[[#This Row],[Operating_Hours]]&gt;0,tbl_Fact[[#This Row],[Operating_Hours]]*51840,0)</f>
        <v>590.40000343322731</v>
      </c>
    </row>
    <row r="5812" spans="1:13" hidden="1" x14ac:dyDescent="0.2">
      <c r="A5812" t="s">
        <v>5</v>
      </c>
      <c r="B5812" s="1">
        <v>44406.361689814818</v>
      </c>
      <c r="C5812" s="1">
        <v>44406.366435185184</v>
      </c>
      <c r="D5812">
        <v>6.8333334922790501</v>
      </c>
      <c r="E5812">
        <v>261165</v>
      </c>
      <c r="F5812">
        <v>53234</v>
      </c>
      <c r="G5812" t="s">
        <v>44</v>
      </c>
      <c r="H5812" t="s">
        <v>24</v>
      </c>
      <c r="I5812">
        <f>tbl_Fact[[#This Row],[Duration]] / 60</f>
        <v>0.11388889153798416</v>
      </c>
      <c r="J5812">
        <f>IF(OR(G5812="Run Time", G5812="CC (Changeover Cleaning)"), I5812, 0)</f>
        <v>0</v>
      </c>
      <c r="K5812">
        <f>IF(G5812&lt;&gt;"PM (Maintenance)", I5812, 0)</f>
        <v>0.11388889153798416</v>
      </c>
      <c r="L5812" s="5">
        <f>MAX(tbl_Fact[[#This Row],[TotalBiscuitsMade]],tbl_Fact[[#This Row],[GoodMadeBiscuits]])</f>
        <v>261165</v>
      </c>
      <c r="M5812" s="5">
        <f>IF(tbl_Fact[[#This Row],[Operating_Hours]]&gt;0,tbl_Fact[[#This Row],[Operating_Hours]]*51840,0)</f>
        <v>0</v>
      </c>
    </row>
    <row r="5813" spans="1:13" hidden="1" x14ac:dyDescent="0.2">
      <c r="A5813" t="s">
        <v>12</v>
      </c>
      <c r="B5813" s="1">
        <v>44406.36478009259</v>
      </c>
      <c r="C5813" s="1">
        <v>44406.367280092592</v>
      </c>
      <c r="D5813">
        <v>3.6000499725341801</v>
      </c>
      <c r="E5813">
        <v>0</v>
      </c>
      <c r="F5813">
        <v>108</v>
      </c>
      <c r="G5813" t="s">
        <v>44</v>
      </c>
      <c r="H5813" t="s">
        <v>36</v>
      </c>
      <c r="I5813">
        <f>tbl_Fact[[#This Row],[Duration]] / 60</f>
        <v>6.0000832875569669E-2</v>
      </c>
      <c r="J5813">
        <f>IF(OR(G5813="Run Time", G5813="CC (Changeover Cleaning)"), I5813, 0)</f>
        <v>0</v>
      </c>
      <c r="K5813">
        <f>IF(G5813&lt;&gt;"PM (Maintenance)", I5813, 0)</f>
        <v>6.0000832875569669E-2</v>
      </c>
      <c r="L5813" s="5">
        <f>MAX(tbl_Fact[[#This Row],[TotalBiscuitsMade]],tbl_Fact[[#This Row],[GoodMadeBiscuits]])</f>
        <v>108</v>
      </c>
      <c r="M5813" s="5">
        <f>IF(tbl_Fact[[#This Row],[Operating_Hours]]&gt;0,tbl_Fact[[#This Row],[Operating_Hours]]*51840,0)</f>
        <v>0</v>
      </c>
    </row>
    <row r="5814" spans="1:13" hidden="1" x14ac:dyDescent="0.2">
      <c r="A5814" t="s">
        <v>13</v>
      </c>
      <c r="B5814" s="1">
        <v>44406.36482638889</v>
      </c>
      <c r="C5814" s="1">
        <v>44406.367326388892</v>
      </c>
      <c r="D5814">
        <v>3.5958333015441899</v>
      </c>
      <c r="E5814">
        <v>0</v>
      </c>
      <c r="F5814">
        <v>21</v>
      </c>
      <c r="G5814" t="s">
        <v>44</v>
      </c>
      <c r="H5814" t="s">
        <v>36</v>
      </c>
      <c r="I5814">
        <f>tbl_Fact[[#This Row],[Duration]] / 60</f>
        <v>5.99305550257365E-2</v>
      </c>
      <c r="J5814">
        <f>IF(OR(G5814="Run Time", G5814="CC (Changeover Cleaning)"), I5814, 0)</f>
        <v>0</v>
      </c>
      <c r="K5814">
        <f>IF(G5814&lt;&gt;"PM (Maintenance)", I5814, 0)</f>
        <v>5.99305550257365E-2</v>
      </c>
      <c r="L5814" s="5">
        <f>MAX(tbl_Fact[[#This Row],[TotalBiscuitsMade]],tbl_Fact[[#This Row],[GoodMadeBiscuits]])</f>
        <v>21</v>
      </c>
      <c r="M5814" s="5">
        <f>IF(tbl_Fact[[#This Row],[Operating_Hours]]&gt;0,tbl_Fact[[#This Row],[Operating_Hours]]*51840,0)</f>
        <v>0</v>
      </c>
    </row>
    <row r="5815" spans="1:13" hidden="1" x14ac:dyDescent="0.2">
      <c r="A5815" t="s">
        <v>14</v>
      </c>
      <c r="B5815" s="1">
        <v>44406.364976851852</v>
      </c>
      <c r="C5815" s="1">
        <v>44406.367060185185</v>
      </c>
      <c r="D5815">
        <v>2.9874498844146702</v>
      </c>
      <c r="E5815">
        <v>0</v>
      </c>
      <c r="F5815">
        <v>95</v>
      </c>
      <c r="G5815" t="s">
        <v>43</v>
      </c>
      <c r="H5815" t="s">
        <v>36</v>
      </c>
      <c r="I5815">
        <f>tbl_Fact[[#This Row],[Duration]] / 60</f>
        <v>4.9790831406911172E-2</v>
      </c>
      <c r="J5815">
        <f>IF(OR(G5815="Run Time", G5815="CC (Changeover Cleaning)"), I5815, 0)</f>
        <v>4.9790831406911172E-2</v>
      </c>
      <c r="K5815">
        <f>IF(G5815&lt;&gt;"PM (Maintenance)", I5815, 0)</f>
        <v>4.9790831406911172E-2</v>
      </c>
      <c r="L5815" s="5">
        <f>MAX(tbl_Fact[[#This Row],[TotalBiscuitsMade]],tbl_Fact[[#This Row],[GoodMadeBiscuits]])</f>
        <v>95</v>
      </c>
      <c r="M5815" s="5">
        <f>IF(tbl_Fact[[#This Row],[Operating_Hours]]&gt;0,tbl_Fact[[#This Row],[Operating_Hours]]*51840,0)</f>
        <v>2581.1567001342751</v>
      </c>
    </row>
    <row r="5816" spans="1:13" hidden="1" x14ac:dyDescent="0.2">
      <c r="A5816" t="s">
        <v>5</v>
      </c>
      <c r="B5816" s="1">
        <v>44406.366435185184</v>
      </c>
      <c r="C5816" s="1">
        <v>44406.370405092595</v>
      </c>
      <c r="D5816">
        <v>5.7166666984558097</v>
      </c>
      <c r="E5816">
        <v>261281</v>
      </c>
      <c r="F5816">
        <v>53325</v>
      </c>
      <c r="G5816" t="s">
        <v>43</v>
      </c>
      <c r="H5816" t="s">
        <v>24</v>
      </c>
      <c r="I5816">
        <f>tbl_Fact[[#This Row],[Duration]] / 60</f>
        <v>9.527777830759683E-2</v>
      </c>
      <c r="J5816">
        <f>IF(OR(G5816="Run Time", G5816="CC (Changeover Cleaning)"), I5816, 0)</f>
        <v>9.527777830759683E-2</v>
      </c>
      <c r="K5816">
        <f>IF(G5816&lt;&gt;"PM (Maintenance)", I5816, 0)</f>
        <v>9.527777830759683E-2</v>
      </c>
      <c r="L5816" s="5">
        <f>MAX(tbl_Fact[[#This Row],[TotalBiscuitsMade]],tbl_Fact[[#This Row],[GoodMadeBiscuits]])</f>
        <v>261281</v>
      </c>
      <c r="M5816" s="5">
        <f>IF(tbl_Fact[[#This Row],[Operating_Hours]]&gt;0,tbl_Fact[[#This Row],[Operating_Hours]]*51840,0)</f>
        <v>4939.2000274658194</v>
      </c>
    </row>
    <row r="5817" spans="1:13" hidden="1" x14ac:dyDescent="0.2">
      <c r="A5817" t="s">
        <v>14</v>
      </c>
      <c r="B5817" s="1">
        <v>44406.367060185185</v>
      </c>
      <c r="C5817" s="1">
        <v>44406.367361111108</v>
      </c>
      <c r="D5817">
        <v>0.43333330750465399</v>
      </c>
      <c r="E5817">
        <v>0</v>
      </c>
      <c r="F5817">
        <v>175</v>
      </c>
      <c r="G5817" t="s">
        <v>43</v>
      </c>
      <c r="H5817" t="s">
        <v>36</v>
      </c>
      <c r="I5817">
        <f>tbl_Fact[[#This Row],[Duration]] / 60</f>
        <v>7.2222217917442327E-3</v>
      </c>
      <c r="J5817">
        <f>IF(OR(G5817="Run Time", G5817="CC (Changeover Cleaning)"), I5817, 0)</f>
        <v>7.2222217917442327E-3</v>
      </c>
      <c r="K5817">
        <f>IF(G5817&lt;&gt;"PM (Maintenance)", I5817, 0)</f>
        <v>7.2222217917442327E-3</v>
      </c>
      <c r="L5817" s="5">
        <f>MAX(tbl_Fact[[#This Row],[TotalBiscuitsMade]],tbl_Fact[[#This Row],[GoodMadeBiscuits]])</f>
        <v>175</v>
      </c>
      <c r="M5817" s="5">
        <f>IF(tbl_Fact[[#This Row],[Operating_Hours]]&gt;0,tbl_Fact[[#This Row],[Operating_Hours]]*51840,0)</f>
        <v>374.399977684021</v>
      </c>
    </row>
    <row r="5818" spans="1:13" hidden="1" x14ac:dyDescent="0.2">
      <c r="A5818" t="s">
        <v>12</v>
      </c>
      <c r="B5818" s="1">
        <v>44406.367280092592</v>
      </c>
      <c r="C5818" s="1">
        <v>44406.367418981485</v>
      </c>
      <c r="D5818">
        <v>0.20888330042362199</v>
      </c>
      <c r="E5818">
        <v>0</v>
      </c>
      <c r="F5818">
        <v>294</v>
      </c>
      <c r="G5818" t="s">
        <v>44</v>
      </c>
      <c r="H5818" t="s">
        <v>36</v>
      </c>
      <c r="I5818">
        <f>tbl_Fact[[#This Row],[Duration]] / 60</f>
        <v>3.4813883403937E-3</v>
      </c>
      <c r="J5818">
        <f>IF(OR(G5818="Run Time", G5818="CC (Changeover Cleaning)"), I5818, 0)</f>
        <v>0</v>
      </c>
      <c r="K5818">
        <f>IF(G5818&lt;&gt;"PM (Maintenance)", I5818, 0)</f>
        <v>3.4813883403937E-3</v>
      </c>
      <c r="L5818" s="5">
        <f>MAX(tbl_Fact[[#This Row],[TotalBiscuitsMade]],tbl_Fact[[#This Row],[GoodMadeBiscuits]])</f>
        <v>294</v>
      </c>
      <c r="M5818" s="5">
        <f>IF(tbl_Fact[[#This Row],[Operating_Hours]]&gt;0,tbl_Fact[[#This Row],[Operating_Hours]]*51840,0)</f>
        <v>0</v>
      </c>
    </row>
    <row r="5819" spans="1:13" hidden="1" x14ac:dyDescent="0.2">
      <c r="A5819" t="s">
        <v>13</v>
      </c>
      <c r="B5819" s="1">
        <v>44406.367326388892</v>
      </c>
      <c r="C5819" s="1">
        <v>44406.370243055557</v>
      </c>
      <c r="D5819">
        <v>4.1999998092651403</v>
      </c>
      <c r="E5819">
        <v>0</v>
      </c>
      <c r="F5819">
        <v>60</v>
      </c>
      <c r="G5819" t="s">
        <v>44</v>
      </c>
      <c r="H5819" t="s">
        <v>36</v>
      </c>
      <c r="I5819">
        <f>tbl_Fact[[#This Row],[Duration]] / 60</f>
        <v>6.9999996821085667E-2</v>
      </c>
      <c r="J5819">
        <f>IF(OR(G5819="Run Time", G5819="CC (Changeover Cleaning)"), I5819, 0)</f>
        <v>0</v>
      </c>
      <c r="K5819">
        <f>IF(G5819&lt;&gt;"PM (Maintenance)", I5819, 0)</f>
        <v>6.9999996821085667E-2</v>
      </c>
      <c r="L5819" s="5">
        <f>MAX(tbl_Fact[[#This Row],[TotalBiscuitsMade]],tbl_Fact[[#This Row],[GoodMadeBiscuits]])</f>
        <v>60</v>
      </c>
      <c r="M5819" s="5">
        <f>IF(tbl_Fact[[#This Row],[Operating_Hours]]&gt;0,tbl_Fact[[#This Row],[Operating_Hours]]*51840,0)</f>
        <v>0</v>
      </c>
    </row>
    <row r="5820" spans="1:13" hidden="1" x14ac:dyDescent="0.2">
      <c r="A5820" t="s">
        <v>14</v>
      </c>
      <c r="B5820" s="1">
        <v>44406.367361111108</v>
      </c>
      <c r="C5820" s="1">
        <v>44406.369976851849</v>
      </c>
      <c r="D5820">
        <v>3.7666666507720898</v>
      </c>
      <c r="E5820">
        <v>0</v>
      </c>
      <c r="F5820">
        <v>69</v>
      </c>
      <c r="G5820" t="s">
        <v>44</v>
      </c>
      <c r="H5820" t="s">
        <v>36</v>
      </c>
      <c r="I5820">
        <f>tbl_Fact[[#This Row],[Duration]] / 60</f>
        <v>6.2777777512868158E-2</v>
      </c>
      <c r="J5820">
        <f>IF(OR(G5820="Run Time", G5820="CC (Changeover Cleaning)"), I5820, 0)</f>
        <v>0</v>
      </c>
      <c r="K5820">
        <f>IF(G5820&lt;&gt;"PM (Maintenance)", I5820, 0)</f>
        <v>6.2777777512868158E-2</v>
      </c>
      <c r="L5820" s="5">
        <f>MAX(tbl_Fact[[#This Row],[TotalBiscuitsMade]],tbl_Fact[[#This Row],[GoodMadeBiscuits]])</f>
        <v>69</v>
      </c>
      <c r="M5820" s="5">
        <f>IF(tbl_Fact[[#This Row],[Operating_Hours]]&gt;0,tbl_Fact[[#This Row],[Operating_Hours]]*51840,0)</f>
        <v>0</v>
      </c>
    </row>
    <row r="5821" spans="1:13" hidden="1" x14ac:dyDescent="0.2">
      <c r="A5821" t="s">
        <v>12</v>
      </c>
      <c r="B5821" s="1">
        <v>44406.367418981485</v>
      </c>
      <c r="C5821" s="1">
        <v>44406.367430555554</v>
      </c>
      <c r="D5821">
        <v>1.59000009298325E-2</v>
      </c>
      <c r="E5821">
        <v>0</v>
      </c>
      <c r="F5821">
        <v>371</v>
      </c>
      <c r="G5821" t="s">
        <v>44</v>
      </c>
      <c r="H5821" t="s">
        <v>36</v>
      </c>
      <c r="I5821">
        <f>tbl_Fact[[#This Row],[Duration]] / 60</f>
        <v>2.6500001549720832E-4</v>
      </c>
      <c r="J5821">
        <f>IF(OR(G5821="Run Time", G5821="CC (Changeover Cleaning)"), I5821, 0)</f>
        <v>0</v>
      </c>
      <c r="K5821">
        <f>IF(G5821&lt;&gt;"PM (Maintenance)", I5821, 0)</f>
        <v>2.6500001549720832E-4</v>
      </c>
      <c r="L5821" s="5">
        <f>MAX(tbl_Fact[[#This Row],[TotalBiscuitsMade]],tbl_Fact[[#This Row],[GoodMadeBiscuits]])</f>
        <v>371</v>
      </c>
      <c r="M5821" s="5">
        <f>IF(tbl_Fact[[#This Row],[Operating_Hours]]&gt;0,tbl_Fact[[#This Row],[Operating_Hours]]*51840,0)</f>
        <v>0</v>
      </c>
    </row>
    <row r="5822" spans="1:13" hidden="1" x14ac:dyDescent="0.2">
      <c r="A5822" t="s">
        <v>12</v>
      </c>
      <c r="B5822" s="1">
        <v>44406.367430555554</v>
      </c>
      <c r="C5822" s="1">
        <v>44406.370196759257</v>
      </c>
      <c r="D5822">
        <v>3.9709999561309801</v>
      </c>
      <c r="E5822">
        <v>0</v>
      </c>
      <c r="F5822">
        <v>32</v>
      </c>
      <c r="G5822" t="s">
        <v>43</v>
      </c>
      <c r="H5822" t="s">
        <v>36</v>
      </c>
      <c r="I5822">
        <f>tbl_Fact[[#This Row],[Duration]] / 60</f>
        <v>6.6183332602182995E-2</v>
      </c>
      <c r="J5822">
        <f>IF(OR(G5822="Run Time", G5822="CC (Changeover Cleaning)"), I5822, 0)</f>
        <v>6.6183332602182995E-2</v>
      </c>
      <c r="K5822">
        <f>IF(G5822&lt;&gt;"PM (Maintenance)", I5822, 0)</f>
        <v>6.6183332602182995E-2</v>
      </c>
      <c r="L5822" s="5">
        <f>MAX(tbl_Fact[[#This Row],[TotalBiscuitsMade]],tbl_Fact[[#This Row],[GoodMadeBiscuits]])</f>
        <v>32</v>
      </c>
      <c r="M5822" s="5">
        <f>IF(tbl_Fact[[#This Row],[Operating_Hours]]&gt;0,tbl_Fact[[#This Row],[Operating_Hours]]*51840,0)</f>
        <v>3430.9439620971666</v>
      </c>
    </row>
    <row r="5823" spans="1:13" hidden="1" x14ac:dyDescent="0.2">
      <c r="A5823" t="s">
        <v>14</v>
      </c>
      <c r="B5823" s="1">
        <v>44406.369976851849</v>
      </c>
      <c r="C5823" s="1">
        <v>44406.387789351851</v>
      </c>
      <c r="D5823">
        <v>25.649999618530298</v>
      </c>
      <c r="E5823">
        <v>0</v>
      </c>
      <c r="F5823">
        <v>351</v>
      </c>
      <c r="G5823" t="s">
        <v>44</v>
      </c>
      <c r="H5823" t="s">
        <v>36</v>
      </c>
      <c r="I5823">
        <f>tbl_Fact[[#This Row],[Duration]] / 60</f>
        <v>0.42749999364217162</v>
      </c>
      <c r="J5823">
        <f>IF(OR(G5823="Run Time", G5823="CC (Changeover Cleaning)"), I5823, 0)</f>
        <v>0</v>
      </c>
      <c r="K5823">
        <f>IF(G5823&lt;&gt;"PM (Maintenance)", I5823, 0)</f>
        <v>0.42749999364217162</v>
      </c>
      <c r="L5823" s="5">
        <f>MAX(tbl_Fact[[#This Row],[TotalBiscuitsMade]],tbl_Fact[[#This Row],[GoodMadeBiscuits]])</f>
        <v>351</v>
      </c>
      <c r="M5823" s="5">
        <f>IF(tbl_Fact[[#This Row],[Operating_Hours]]&gt;0,tbl_Fact[[#This Row],[Operating_Hours]]*51840,0)</f>
        <v>0</v>
      </c>
    </row>
    <row r="5824" spans="1:13" hidden="1" x14ac:dyDescent="0.2">
      <c r="A5824" t="s">
        <v>12</v>
      </c>
      <c r="B5824" s="1">
        <v>44406.370196759257</v>
      </c>
      <c r="C5824" s="1">
        <v>44406.376064814816</v>
      </c>
      <c r="D5824">
        <v>8.4499998092651403</v>
      </c>
      <c r="E5824">
        <v>0</v>
      </c>
      <c r="F5824">
        <v>211</v>
      </c>
      <c r="G5824" t="s">
        <v>43</v>
      </c>
      <c r="H5824" t="s">
        <v>36</v>
      </c>
      <c r="I5824">
        <f>tbl_Fact[[#This Row],[Duration]] / 60</f>
        <v>0.14083333015441901</v>
      </c>
      <c r="J5824">
        <f>IF(OR(G5824="Run Time", G5824="CC (Changeover Cleaning)"), I5824, 0)</f>
        <v>0.14083333015441901</v>
      </c>
      <c r="K5824">
        <f>IF(G5824&lt;&gt;"PM (Maintenance)", I5824, 0)</f>
        <v>0.14083333015441901</v>
      </c>
      <c r="L5824" s="5">
        <f>MAX(tbl_Fact[[#This Row],[TotalBiscuitsMade]],tbl_Fact[[#This Row],[GoodMadeBiscuits]])</f>
        <v>211</v>
      </c>
      <c r="M5824" s="5">
        <f>IF(tbl_Fact[[#This Row],[Operating_Hours]]&gt;0,tbl_Fact[[#This Row],[Operating_Hours]]*51840,0)</f>
        <v>7300.7998352050818</v>
      </c>
    </row>
    <row r="5825" spans="1:13" hidden="1" x14ac:dyDescent="0.2">
      <c r="A5825" t="s">
        <v>13</v>
      </c>
      <c r="B5825" s="1">
        <v>44406.370243055557</v>
      </c>
      <c r="C5825" s="1">
        <v>44406.609409722223</v>
      </c>
      <c r="D5825">
        <v>344.39999389648398</v>
      </c>
      <c r="E5825">
        <v>0</v>
      </c>
      <c r="F5825">
        <v>119</v>
      </c>
      <c r="G5825" t="s">
        <v>44</v>
      </c>
      <c r="H5825" t="s">
        <v>36</v>
      </c>
      <c r="I5825">
        <f>tbl_Fact[[#This Row],[Duration]] / 60</f>
        <v>5.7399998982747329</v>
      </c>
      <c r="J5825">
        <f>IF(OR(G5825="Run Time", G5825="CC (Changeover Cleaning)"), I5825, 0)</f>
        <v>0</v>
      </c>
      <c r="K5825">
        <f>IF(G5825&lt;&gt;"PM (Maintenance)", I5825, 0)</f>
        <v>5.7399998982747329</v>
      </c>
      <c r="L5825" s="5">
        <f>MAX(tbl_Fact[[#This Row],[TotalBiscuitsMade]],tbl_Fact[[#This Row],[GoodMadeBiscuits]])</f>
        <v>119</v>
      </c>
      <c r="M5825" s="5">
        <f>IF(tbl_Fact[[#This Row],[Operating_Hours]]&gt;0,tbl_Fact[[#This Row],[Operating_Hours]]*51840,0)</f>
        <v>0</v>
      </c>
    </row>
    <row r="5826" spans="1:13" hidden="1" x14ac:dyDescent="0.2">
      <c r="A5826" t="s">
        <v>5</v>
      </c>
      <c r="B5826" s="1">
        <v>44406.370405092595</v>
      </c>
      <c r="C5826" s="1">
        <v>44406.370428240742</v>
      </c>
      <c r="D5826">
        <v>3.3333335071802098E-2</v>
      </c>
      <c r="E5826">
        <v>261288</v>
      </c>
      <c r="F5826">
        <v>53358</v>
      </c>
      <c r="G5826" t="s">
        <v>44</v>
      </c>
      <c r="H5826" t="s">
        <v>24</v>
      </c>
      <c r="I5826">
        <f>tbl_Fact[[#This Row],[Duration]] / 60</f>
        <v>5.5555558453003495E-4</v>
      </c>
      <c r="J5826">
        <f>IF(OR(G5826="Run Time", G5826="CC (Changeover Cleaning)"), I5826, 0)</f>
        <v>0</v>
      </c>
      <c r="K5826">
        <f>IF(G5826&lt;&gt;"PM (Maintenance)", I5826, 0)</f>
        <v>5.5555558453003495E-4</v>
      </c>
      <c r="L5826" s="5">
        <f>MAX(tbl_Fact[[#This Row],[TotalBiscuitsMade]],tbl_Fact[[#This Row],[GoodMadeBiscuits]])</f>
        <v>261288</v>
      </c>
      <c r="M5826" s="5">
        <f>IF(tbl_Fact[[#This Row],[Operating_Hours]]&gt;0,tbl_Fact[[#This Row],[Operating_Hours]]*51840,0)</f>
        <v>0</v>
      </c>
    </row>
    <row r="5827" spans="1:13" hidden="1" x14ac:dyDescent="0.2">
      <c r="A5827" t="s">
        <v>5</v>
      </c>
      <c r="B5827" s="1">
        <v>44406.370428240742</v>
      </c>
      <c r="C5827" s="1">
        <v>44406.37195601852</v>
      </c>
      <c r="D5827">
        <v>2.2000000476837198</v>
      </c>
      <c r="E5827">
        <v>261098</v>
      </c>
      <c r="F5827">
        <v>53314</v>
      </c>
      <c r="G5827" t="s">
        <v>43</v>
      </c>
      <c r="H5827" t="s">
        <v>24</v>
      </c>
      <c r="I5827">
        <f>tbl_Fact[[#This Row],[Duration]] / 60</f>
        <v>3.6666667461395332E-2</v>
      </c>
      <c r="J5827">
        <f>IF(OR(G5827="Run Time", G5827="CC (Changeover Cleaning)"), I5827, 0)</f>
        <v>3.6666667461395332E-2</v>
      </c>
      <c r="K5827">
        <f>IF(G5827&lt;&gt;"PM (Maintenance)", I5827, 0)</f>
        <v>3.6666667461395332E-2</v>
      </c>
      <c r="L5827" s="5">
        <f>MAX(tbl_Fact[[#This Row],[TotalBiscuitsMade]],tbl_Fact[[#This Row],[GoodMadeBiscuits]])</f>
        <v>261098</v>
      </c>
      <c r="M5827" s="5">
        <f>IF(tbl_Fact[[#This Row],[Operating_Hours]]&gt;0,tbl_Fact[[#This Row],[Operating_Hours]]*51840,0)</f>
        <v>1900.8000411987341</v>
      </c>
    </row>
    <row r="5828" spans="1:13" hidden="1" x14ac:dyDescent="0.2">
      <c r="A5828" t="s">
        <v>11</v>
      </c>
      <c r="B5828" s="1">
        <v>44406.370844907404</v>
      </c>
      <c r="C5828" s="1">
        <v>44406.371504629627</v>
      </c>
      <c r="D5828">
        <v>0.95006668567657504</v>
      </c>
      <c r="E5828">
        <v>0</v>
      </c>
      <c r="F5828">
        <v>381</v>
      </c>
      <c r="G5828" t="s">
        <v>43</v>
      </c>
      <c r="H5828" t="s">
        <v>24</v>
      </c>
      <c r="I5828">
        <f>tbl_Fact[[#This Row],[Duration]] / 60</f>
        <v>1.583444476127625E-2</v>
      </c>
      <c r="J5828">
        <f>IF(OR(G5828="Run Time", G5828="CC (Changeover Cleaning)"), I5828, 0)</f>
        <v>1.583444476127625E-2</v>
      </c>
      <c r="K5828">
        <f>IF(G5828&lt;&gt;"PM (Maintenance)", I5828, 0)</f>
        <v>1.583444476127625E-2</v>
      </c>
      <c r="L5828" s="5">
        <f>MAX(tbl_Fact[[#This Row],[TotalBiscuitsMade]],tbl_Fact[[#This Row],[GoodMadeBiscuits]])</f>
        <v>381</v>
      </c>
      <c r="M5828" s="5">
        <f>IF(tbl_Fact[[#This Row],[Operating_Hours]]&gt;0,tbl_Fact[[#This Row],[Operating_Hours]]*51840,0)</f>
        <v>820.85761642456077</v>
      </c>
    </row>
    <row r="5829" spans="1:13" hidden="1" x14ac:dyDescent="0.2">
      <c r="A5829" t="s">
        <v>11</v>
      </c>
      <c r="B5829" s="1">
        <v>44406.371504629627</v>
      </c>
      <c r="C5829" s="1">
        <v>44406.37164351852</v>
      </c>
      <c r="D5829">
        <v>0.208683326840401</v>
      </c>
      <c r="E5829">
        <v>0</v>
      </c>
      <c r="F5829">
        <v>479</v>
      </c>
      <c r="G5829" t="s">
        <v>44</v>
      </c>
      <c r="H5829" t="s">
        <v>24</v>
      </c>
      <c r="I5829">
        <f>tbl_Fact[[#This Row],[Duration]] / 60</f>
        <v>3.4780554473400169E-3</v>
      </c>
      <c r="J5829">
        <f>IF(OR(G5829="Run Time", G5829="CC (Changeover Cleaning)"), I5829, 0)</f>
        <v>0</v>
      </c>
      <c r="K5829">
        <f>IF(G5829&lt;&gt;"PM (Maintenance)", I5829, 0)</f>
        <v>3.4780554473400169E-3</v>
      </c>
      <c r="L5829" s="5">
        <f>MAX(tbl_Fact[[#This Row],[TotalBiscuitsMade]],tbl_Fact[[#This Row],[GoodMadeBiscuits]])</f>
        <v>479</v>
      </c>
      <c r="M5829" s="5">
        <f>IF(tbl_Fact[[#This Row],[Operating_Hours]]&gt;0,tbl_Fact[[#This Row],[Operating_Hours]]*51840,0)</f>
        <v>0</v>
      </c>
    </row>
    <row r="5830" spans="1:13" hidden="1" x14ac:dyDescent="0.2">
      <c r="A5830" t="s">
        <v>11</v>
      </c>
      <c r="B5830" s="1">
        <v>44406.37164351852</v>
      </c>
      <c r="C5830" s="1">
        <v>44406.372245370374</v>
      </c>
      <c r="D5830">
        <v>0.85796666145324696</v>
      </c>
      <c r="E5830">
        <v>0</v>
      </c>
      <c r="F5830">
        <v>292</v>
      </c>
      <c r="G5830" t="s">
        <v>43</v>
      </c>
      <c r="H5830" t="s">
        <v>24</v>
      </c>
      <c r="I5830">
        <f>tbl_Fact[[#This Row],[Duration]] / 60</f>
        <v>1.4299444357554116E-2</v>
      </c>
      <c r="J5830">
        <f>IF(OR(G5830="Run Time", G5830="CC (Changeover Cleaning)"), I5830, 0)</f>
        <v>1.4299444357554116E-2</v>
      </c>
      <c r="K5830">
        <f>IF(G5830&lt;&gt;"PM (Maintenance)", I5830, 0)</f>
        <v>1.4299444357554116E-2</v>
      </c>
      <c r="L5830" s="5">
        <f>MAX(tbl_Fact[[#This Row],[TotalBiscuitsMade]],tbl_Fact[[#This Row],[GoodMadeBiscuits]])</f>
        <v>292</v>
      </c>
      <c r="M5830" s="5">
        <f>IF(tbl_Fact[[#This Row],[Operating_Hours]]&gt;0,tbl_Fact[[#This Row],[Operating_Hours]]*51840,0)</f>
        <v>741.28319549560536</v>
      </c>
    </row>
    <row r="5831" spans="1:13" hidden="1" x14ac:dyDescent="0.2">
      <c r="A5831" t="s">
        <v>5</v>
      </c>
      <c r="B5831" s="1">
        <v>44406.37195601852</v>
      </c>
      <c r="C5831" s="1">
        <v>44406.371990740743</v>
      </c>
      <c r="D5831">
        <v>5.0000000745058101E-2</v>
      </c>
      <c r="E5831">
        <v>261049</v>
      </c>
      <c r="F5831">
        <v>53409</v>
      </c>
      <c r="G5831" t="s">
        <v>44</v>
      </c>
      <c r="H5831" t="s">
        <v>24</v>
      </c>
      <c r="I5831">
        <f>tbl_Fact[[#This Row],[Duration]] / 60</f>
        <v>8.3333334575096834E-4</v>
      </c>
      <c r="J5831">
        <f>IF(OR(G5831="Run Time", G5831="CC (Changeover Cleaning)"), I5831, 0)</f>
        <v>0</v>
      </c>
      <c r="K5831">
        <f>IF(G5831&lt;&gt;"PM (Maintenance)", I5831, 0)</f>
        <v>8.3333334575096834E-4</v>
      </c>
      <c r="L5831" s="5">
        <f>MAX(tbl_Fact[[#This Row],[TotalBiscuitsMade]],tbl_Fact[[#This Row],[GoodMadeBiscuits]])</f>
        <v>261049</v>
      </c>
      <c r="M5831" s="5">
        <f>IF(tbl_Fact[[#This Row],[Operating_Hours]]&gt;0,tbl_Fact[[#This Row],[Operating_Hours]]*51840,0)</f>
        <v>0</v>
      </c>
    </row>
    <row r="5832" spans="1:13" hidden="1" x14ac:dyDescent="0.2">
      <c r="A5832" t="s">
        <v>5</v>
      </c>
      <c r="B5832" s="1">
        <v>44406.371990740743</v>
      </c>
      <c r="C5832" s="1">
        <v>44406.374456018515</v>
      </c>
      <c r="D5832">
        <v>3.5499999523162802</v>
      </c>
      <c r="E5832">
        <v>261076</v>
      </c>
      <c r="F5832">
        <v>53097</v>
      </c>
      <c r="G5832" t="s">
        <v>43</v>
      </c>
      <c r="H5832" t="s">
        <v>24</v>
      </c>
      <c r="I5832">
        <f>tbl_Fact[[#This Row],[Duration]] / 60</f>
        <v>5.9166665871938001E-2</v>
      </c>
      <c r="J5832">
        <f>IF(OR(G5832="Run Time", G5832="CC (Changeover Cleaning)"), I5832, 0)</f>
        <v>5.9166665871938001E-2</v>
      </c>
      <c r="K5832">
        <f>IF(G5832&lt;&gt;"PM (Maintenance)", I5832, 0)</f>
        <v>5.9166665871938001E-2</v>
      </c>
      <c r="L5832" s="5">
        <f>MAX(tbl_Fact[[#This Row],[TotalBiscuitsMade]],tbl_Fact[[#This Row],[GoodMadeBiscuits]])</f>
        <v>261076</v>
      </c>
      <c r="M5832" s="5">
        <f>IF(tbl_Fact[[#This Row],[Operating_Hours]]&gt;0,tbl_Fact[[#This Row],[Operating_Hours]]*51840,0)</f>
        <v>3067.1999588012659</v>
      </c>
    </row>
    <row r="5833" spans="1:13" hidden="1" x14ac:dyDescent="0.2">
      <c r="A5833" t="s">
        <v>11</v>
      </c>
      <c r="B5833" s="1">
        <v>44406.372245370374</v>
      </c>
      <c r="C5833" s="1">
        <v>44406.372418981482</v>
      </c>
      <c r="D5833">
        <v>0.25838333368301403</v>
      </c>
      <c r="E5833">
        <v>0</v>
      </c>
      <c r="F5833">
        <v>167</v>
      </c>
      <c r="G5833" t="s">
        <v>44</v>
      </c>
      <c r="H5833" t="s">
        <v>24</v>
      </c>
      <c r="I5833">
        <f>tbl_Fact[[#This Row],[Duration]] / 60</f>
        <v>4.3063888947169008E-3</v>
      </c>
      <c r="J5833">
        <f>IF(OR(G5833="Run Time", G5833="CC (Changeover Cleaning)"), I5833, 0)</f>
        <v>0</v>
      </c>
      <c r="K5833">
        <f>IF(G5833&lt;&gt;"PM (Maintenance)", I5833, 0)</f>
        <v>4.3063888947169008E-3</v>
      </c>
      <c r="L5833" s="5">
        <f>MAX(tbl_Fact[[#This Row],[TotalBiscuitsMade]],tbl_Fact[[#This Row],[GoodMadeBiscuits]])</f>
        <v>167</v>
      </c>
      <c r="M5833" s="5">
        <f>IF(tbl_Fact[[#This Row],[Operating_Hours]]&gt;0,tbl_Fact[[#This Row],[Operating_Hours]]*51840,0)</f>
        <v>0</v>
      </c>
    </row>
    <row r="5834" spans="1:13" hidden="1" x14ac:dyDescent="0.2">
      <c r="A5834" t="s">
        <v>11</v>
      </c>
      <c r="B5834" s="1">
        <v>44406.372418981482</v>
      </c>
      <c r="C5834" s="1">
        <v>44406.372928240744</v>
      </c>
      <c r="D5834">
        <v>0.72500002384185802</v>
      </c>
      <c r="E5834">
        <v>0</v>
      </c>
      <c r="F5834">
        <v>210</v>
      </c>
      <c r="G5834" t="s">
        <v>43</v>
      </c>
      <c r="H5834" t="s">
        <v>24</v>
      </c>
      <c r="I5834">
        <f>tbl_Fact[[#This Row],[Duration]] / 60</f>
        <v>1.2083333730697634E-2</v>
      </c>
      <c r="J5834">
        <f>IF(OR(G5834="Run Time", G5834="CC (Changeover Cleaning)"), I5834, 0)</f>
        <v>1.2083333730697634E-2</v>
      </c>
      <c r="K5834">
        <f>IF(G5834&lt;&gt;"PM (Maintenance)", I5834, 0)</f>
        <v>1.2083333730697634E-2</v>
      </c>
      <c r="L5834" s="5">
        <f>MAX(tbl_Fact[[#This Row],[TotalBiscuitsMade]],tbl_Fact[[#This Row],[GoodMadeBiscuits]])</f>
        <v>210</v>
      </c>
      <c r="M5834" s="5">
        <f>IF(tbl_Fact[[#This Row],[Operating_Hours]]&gt;0,tbl_Fact[[#This Row],[Operating_Hours]]*51840,0)</f>
        <v>626.40002059936535</v>
      </c>
    </row>
    <row r="5835" spans="1:13" hidden="1" x14ac:dyDescent="0.2">
      <c r="A5835" t="s">
        <v>11</v>
      </c>
      <c r="B5835" s="1">
        <v>44406.372928240744</v>
      </c>
      <c r="C5835" s="1">
        <v>44406.420567129629</v>
      </c>
      <c r="D5835">
        <v>68.602485656738295</v>
      </c>
      <c r="E5835">
        <v>0</v>
      </c>
      <c r="F5835">
        <v>28</v>
      </c>
      <c r="G5835" t="s">
        <v>44</v>
      </c>
      <c r="H5835" t="s">
        <v>24</v>
      </c>
      <c r="I5835">
        <f>tbl_Fact[[#This Row],[Duration]] / 60</f>
        <v>1.1433747609456382</v>
      </c>
      <c r="J5835">
        <f>IF(OR(G5835="Run Time", G5835="CC (Changeover Cleaning)"), I5835, 0)</f>
        <v>0</v>
      </c>
      <c r="K5835">
        <f>IF(G5835&lt;&gt;"PM (Maintenance)", I5835, 0)</f>
        <v>1.1433747609456382</v>
      </c>
      <c r="L5835" s="5">
        <f>MAX(tbl_Fact[[#This Row],[TotalBiscuitsMade]],tbl_Fact[[#This Row],[GoodMadeBiscuits]])</f>
        <v>28</v>
      </c>
      <c r="M5835" s="5">
        <f>IF(tbl_Fact[[#This Row],[Operating_Hours]]&gt;0,tbl_Fact[[#This Row],[Operating_Hours]]*51840,0)</f>
        <v>0</v>
      </c>
    </row>
    <row r="5836" spans="1:13" hidden="1" x14ac:dyDescent="0.2">
      <c r="A5836" t="s">
        <v>5</v>
      </c>
      <c r="B5836" s="1">
        <v>44406.374456018515</v>
      </c>
      <c r="C5836" s="1">
        <v>44406.375960648147</v>
      </c>
      <c r="D5836">
        <v>2.1666667461395299</v>
      </c>
      <c r="E5836">
        <v>262424</v>
      </c>
      <c r="F5836">
        <v>54169</v>
      </c>
      <c r="G5836" t="s">
        <v>44</v>
      </c>
      <c r="H5836" t="s">
        <v>24</v>
      </c>
      <c r="I5836">
        <f>tbl_Fact[[#This Row],[Duration]] / 60</f>
        <v>3.6111112435658829E-2</v>
      </c>
      <c r="J5836">
        <f>IF(OR(G5836="Run Time", G5836="CC (Changeover Cleaning)"), I5836, 0)</f>
        <v>0</v>
      </c>
      <c r="K5836">
        <f>IF(G5836&lt;&gt;"PM (Maintenance)", I5836, 0)</f>
        <v>3.6111112435658829E-2</v>
      </c>
      <c r="L5836" s="5">
        <f>MAX(tbl_Fact[[#This Row],[TotalBiscuitsMade]],tbl_Fact[[#This Row],[GoodMadeBiscuits]])</f>
        <v>262424</v>
      </c>
      <c r="M5836" s="5">
        <f>IF(tbl_Fact[[#This Row],[Operating_Hours]]&gt;0,tbl_Fact[[#This Row],[Operating_Hours]]*51840,0)</f>
        <v>0</v>
      </c>
    </row>
    <row r="5837" spans="1:13" hidden="1" x14ac:dyDescent="0.2">
      <c r="A5837" t="s">
        <v>5</v>
      </c>
      <c r="B5837" s="1">
        <v>44406.375960648147</v>
      </c>
      <c r="C5837" s="1">
        <v>44406.37740740741</v>
      </c>
      <c r="D5837">
        <v>2.0833332538604701</v>
      </c>
      <c r="E5837">
        <v>262135</v>
      </c>
      <c r="F5837">
        <v>54209</v>
      </c>
      <c r="G5837" t="s">
        <v>43</v>
      </c>
      <c r="H5837" t="s">
        <v>24</v>
      </c>
      <c r="I5837">
        <f>tbl_Fact[[#This Row],[Duration]] / 60</f>
        <v>3.4722220897674502E-2</v>
      </c>
      <c r="J5837">
        <f>IF(OR(G5837="Run Time", G5837="CC (Changeover Cleaning)"), I5837, 0)</f>
        <v>3.4722220897674502E-2</v>
      </c>
      <c r="K5837">
        <f>IF(G5837&lt;&gt;"PM (Maintenance)", I5837, 0)</f>
        <v>3.4722220897674502E-2</v>
      </c>
      <c r="L5837" s="5">
        <f>MAX(tbl_Fact[[#This Row],[TotalBiscuitsMade]],tbl_Fact[[#This Row],[GoodMadeBiscuits]])</f>
        <v>262135</v>
      </c>
      <c r="M5837" s="5">
        <f>IF(tbl_Fact[[#This Row],[Operating_Hours]]&gt;0,tbl_Fact[[#This Row],[Operating_Hours]]*51840,0)</f>
        <v>1799.9999313354463</v>
      </c>
    </row>
    <row r="5838" spans="1:13" hidden="1" x14ac:dyDescent="0.2">
      <c r="A5838" t="s">
        <v>12</v>
      </c>
      <c r="B5838" s="1">
        <v>44406.376064814816</v>
      </c>
      <c r="C5838" s="1">
        <v>44406.376168981478</v>
      </c>
      <c r="D5838">
        <v>0.15000000596046401</v>
      </c>
      <c r="E5838">
        <v>1</v>
      </c>
      <c r="F5838">
        <v>401</v>
      </c>
      <c r="G5838" t="s">
        <v>44</v>
      </c>
      <c r="H5838" t="s">
        <v>36</v>
      </c>
      <c r="I5838">
        <f>tbl_Fact[[#This Row],[Duration]] / 60</f>
        <v>2.5000000993410667E-3</v>
      </c>
      <c r="J5838">
        <f>IF(OR(G5838="Run Time", G5838="CC (Changeover Cleaning)"), I5838, 0)</f>
        <v>0</v>
      </c>
      <c r="K5838">
        <f>IF(G5838&lt;&gt;"PM (Maintenance)", I5838, 0)</f>
        <v>2.5000000993410667E-3</v>
      </c>
      <c r="L5838" s="5">
        <f>MAX(tbl_Fact[[#This Row],[TotalBiscuitsMade]],tbl_Fact[[#This Row],[GoodMadeBiscuits]])</f>
        <v>401</v>
      </c>
      <c r="M5838" s="5">
        <f>IF(tbl_Fact[[#This Row],[Operating_Hours]]&gt;0,tbl_Fact[[#This Row],[Operating_Hours]]*51840,0)</f>
        <v>0</v>
      </c>
    </row>
    <row r="5839" spans="1:13" hidden="1" x14ac:dyDescent="0.2">
      <c r="A5839" t="s">
        <v>12</v>
      </c>
      <c r="B5839" s="1">
        <v>44406.376168981478</v>
      </c>
      <c r="C5839" s="1">
        <v>44406.376319444447</v>
      </c>
      <c r="D5839">
        <v>0.216666594147682</v>
      </c>
      <c r="E5839">
        <v>0</v>
      </c>
      <c r="F5839">
        <v>343</v>
      </c>
      <c r="G5839" t="s">
        <v>43</v>
      </c>
      <c r="H5839" t="s">
        <v>36</v>
      </c>
      <c r="I5839">
        <f>tbl_Fact[[#This Row],[Duration]] / 60</f>
        <v>3.6111099024613664E-3</v>
      </c>
      <c r="J5839">
        <f>IF(OR(G5839="Run Time", G5839="CC (Changeover Cleaning)"), I5839, 0)</f>
        <v>3.6111099024613664E-3</v>
      </c>
      <c r="K5839">
        <f>IF(G5839&lt;&gt;"PM (Maintenance)", I5839, 0)</f>
        <v>3.6111099024613664E-3</v>
      </c>
      <c r="L5839" s="5">
        <f>MAX(tbl_Fact[[#This Row],[TotalBiscuitsMade]],tbl_Fact[[#This Row],[GoodMadeBiscuits]])</f>
        <v>343</v>
      </c>
      <c r="M5839" s="5">
        <f>IF(tbl_Fact[[#This Row],[Operating_Hours]]&gt;0,tbl_Fact[[#This Row],[Operating_Hours]]*51840,0)</f>
        <v>187.19993734359724</v>
      </c>
    </row>
    <row r="5840" spans="1:13" hidden="1" x14ac:dyDescent="0.2">
      <c r="A5840" t="s">
        <v>12</v>
      </c>
      <c r="B5840" s="1">
        <v>44406.376319444447</v>
      </c>
      <c r="C5840" s="1">
        <v>44406.376423611109</v>
      </c>
      <c r="D5840">
        <v>0.15000000596046401</v>
      </c>
      <c r="E5840">
        <v>0</v>
      </c>
      <c r="F5840">
        <v>492</v>
      </c>
      <c r="G5840" t="s">
        <v>44</v>
      </c>
      <c r="H5840" t="s">
        <v>36</v>
      </c>
      <c r="I5840">
        <f>tbl_Fact[[#This Row],[Duration]] / 60</f>
        <v>2.5000000993410667E-3</v>
      </c>
      <c r="J5840">
        <f>IF(OR(G5840="Run Time", G5840="CC (Changeover Cleaning)"), I5840, 0)</f>
        <v>0</v>
      </c>
      <c r="K5840">
        <f>IF(G5840&lt;&gt;"PM (Maintenance)", I5840, 0)</f>
        <v>2.5000000993410667E-3</v>
      </c>
      <c r="L5840" s="5">
        <f>MAX(tbl_Fact[[#This Row],[TotalBiscuitsMade]],tbl_Fact[[#This Row],[GoodMadeBiscuits]])</f>
        <v>492</v>
      </c>
      <c r="M5840" s="5">
        <f>IF(tbl_Fact[[#This Row],[Operating_Hours]]&gt;0,tbl_Fact[[#This Row],[Operating_Hours]]*51840,0)</f>
        <v>0</v>
      </c>
    </row>
    <row r="5841" spans="1:13" hidden="1" x14ac:dyDescent="0.2">
      <c r="A5841" t="s">
        <v>12</v>
      </c>
      <c r="B5841" s="1">
        <v>44406.376423611109</v>
      </c>
      <c r="C5841" s="1">
        <v>44406.38</v>
      </c>
      <c r="D5841">
        <v>5.1500000953674299</v>
      </c>
      <c r="E5841">
        <v>0</v>
      </c>
      <c r="F5841">
        <v>233</v>
      </c>
      <c r="G5841" t="s">
        <v>43</v>
      </c>
      <c r="H5841" t="s">
        <v>36</v>
      </c>
      <c r="I5841">
        <f>tbl_Fact[[#This Row],[Duration]] / 60</f>
        <v>8.5833334922790494E-2</v>
      </c>
      <c r="J5841">
        <f>IF(OR(G5841="Run Time", G5841="CC (Changeover Cleaning)"), I5841, 0)</f>
        <v>8.5833334922790494E-2</v>
      </c>
      <c r="K5841">
        <f>IF(G5841&lt;&gt;"PM (Maintenance)", I5841, 0)</f>
        <v>8.5833334922790494E-2</v>
      </c>
      <c r="L5841" s="5">
        <f>MAX(tbl_Fact[[#This Row],[TotalBiscuitsMade]],tbl_Fact[[#This Row],[GoodMadeBiscuits]])</f>
        <v>233</v>
      </c>
      <c r="M5841" s="5">
        <f>IF(tbl_Fact[[#This Row],[Operating_Hours]]&gt;0,tbl_Fact[[#This Row],[Operating_Hours]]*51840,0)</f>
        <v>4449.6000823974591</v>
      </c>
    </row>
    <row r="5842" spans="1:13" hidden="1" x14ac:dyDescent="0.2">
      <c r="A5842" t="s">
        <v>5</v>
      </c>
      <c r="B5842" s="1">
        <v>44406.37740740741</v>
      </c>
      <c r="C5842" s="1">
        <v>44406.377858796295</v>
      </c>
      <c r="D5842">
        <v>0.64999997615814198</v>
      </c>
      <c r="E5842">
        <v>262497</v>
      </c>
      <c r="F5842">
        <v>54566</v>
      </c>
      <c r="G5842" t="s">
        <v>44</v>
      </c>
      <c r="H5842" t="s">
        <v>24</v>
      </c>
      <c r="I5842">
        <f>tbl_Fact[[#This Row],[Duration]] / 60</f>
        <v>1.0833332935969033E-2</v>
      </c>
      <c r="J5842">
        <f>IF(OR(G5842="Run Time", G5842="CC (Changeover Cleaning)"), I5842, 0)</f>
        <v>0</v>
      </c>
      <c r="K5842">
        <f>IF(G5842&lt;&gt;"PM (Maintenance)", I5842, 0)</f>
        <v>1.0833332935969033E-2</v>
      </c>
      <c r="L5842" s="5">
        <f>MAX(tbl_Fact[[#This Row],[TotalBiscuitsMade]],tbl_Fact[[#This Row],[GoodMadeBiscuits]])</f>
        <v>262497</v>
      </c>
      <c r="M5842" s="5">
        <f>IF(tbl_Fact[[#This Row],[Operating_Hours]]&gt;0,tbl_Fact[[#This Row],[Operating_Hours]]*51840,0)</f>
        <v>0</v>
      </c>
    </row>
    <row r="5843" spans="1:13" hidden="1" x14ac:dyDescent="0.2">
      <c r="A5843" t="s">
        <v>5</v>
      </c>
      <c r="B5843" s="1">
        <v>44406.377858796295</v>
      </c>
      <c r="C5843" s="1">
        <v>44406.378148148149</v>
      </c>
      <c r="D5843">
        <v>0.41666665673255898</v>
      </c>
      <c r="E5843">
        <v>262487</v>
      </c>
      <c r="F5843">
        <v>54585</v>
      </c>
      <c r="G5843" t="s">
        <v>43</v>
      </c>
      <c r="H5843" t="s">
        <v>24</v>
      </c>
      <c r="I5843">
        <f>tbl_Fact[[#This Row],[Duration]] / 60</f>
        <v>6.9444442788759832E-3</v>
      </c>
      <c r="J5843">
        <f>IF(OR(G5843="Run Time", G5843="CC (Changeover Cleaning)"), I5843, 0)</f>
        <v>6.9444442788759832E-3</v>
      </c>
      <c r="K5843">
        <f>IF(G5843&lt;&gt;"PM (Maintenance)", I5843, 0)</f>
        <v>6.9444442788759832E-3</v>
      </c>
      <c r="L5843" s="5">
        <f>MAX(tbl_Fact[[#This Row],[TotalBiscuitsMade]],tbl_Fact[[#This Row],[GoodMadeBiscuits]])</f>
        <v>262487</v>
      </c>
      <c r="M5843" s="5">
        <f>IF(tbl_Fact[[#This Row],[Operating_Hours]]&gt;0,tbl_Fact[[#This Row],[Operating_Hours]]*51840,0)</f>
        <v>359.99999141693098</v>
      </c>
    </row>
    <row r="5844" spans="1:13" hidden="1" x14ac:dyDescent="0.2">
      <c r="A5844" t="s">
        <v>5</v>
      </c>
      <c r="B5844" s="1">
        <v>44406.378148148149</v>
      </c>
      <c r="C5844" s="1">
        <v>44406.38689814815</v>
      </c>
      <c r="D5844">
        <v>12.6000003814697</v>
      </c>
      <c r="E5844">
        <v>269867</v>
      </c>
      <c r="F5844">
        <v>62156</v>
      </c>
      <c r="G5844" t="s">
        <v>44</v>
      </c>
      <c r="H5844" t="s">
        <v>24</v>
      </c>
      <c r="I5844">
        <f>tbl_Fact[[#This Row],[Duration]] / 60</f>
        <v>0.21000000635782834</v>
      </c>
      <c r="J5844">
        <f>IF(OR(G5844="Run Time", G5844="CC (Changeover Cleaning)"), I5844, 0)</f>
        <v>0</v>
      </c>
      <c r="K5844">
        <f>IF(G5844&lt;&gt;"PM (Maintenance)", I5844, 0)</f>
        <v>0.21000000635782834</v>
      </c>
      <c r="L5844" s="5">
        <f>MAX(tbl_Fact[[#This Row],[TotalBiscuitsMade]],tbl_Fact[[#This Row],[GoodMadeBiscuits]])</f>
        <v>269867</v>
      </c>
      <c r="M5844" s="5">
        <f>IF(tbl_Fact[[#This Row],[Operating_Hours]]&gt;0,tbl_Fact[[#This Row],[Operating_Hours]]*51840,0)</f>
        <v>0</v>
      </c>
    </row>
    <row r="5845" spans="1:13" hidden="1" x14ac:dyDescent="0.2">
      <c r="A5845" t="s">
        <v>12</v>
      </c>
      <c r="B5845" s="1">
        <v>44406.38</v>
      </c>
      <c r="C5845" s="1">
        <v>44406.380115740743</v>
      </c>
      <c r="D5845">
        <v>0.16666659712791401</v>
      </c>
      <c r="E5845">
        <v>0</v>
      </c>
      <c r="F5845">
        <v>245</v>
      </c>
      <c r="G5845" t="s">
        <v>44</v>
      </c>
      <c r="H5845" t="s">
        <v>36</v>
      </c>
      <c r="I5845">
        <f>tbl_Fact[[#This Row],[Duration]] / 60</f>
        <v>2.7777766187985667E-3</v>
      </c>
      <c r="J5845">
        <f>IF(OR(G5845="Run Time", G5845="CC (Changeover Cleaning)"), I5845, 0)</f>
        <v>0</v>
      </c>
      <c r="K5845">
        <f>IF(G5845&lt;&gt;"PM (Maintenance)", I5845, 0)</f>
        <v>2.7777766187985667E-3</v>
      </c>
      <c r="L5845" s="5">
        <f>MAX(tbl_Fact[[#This Row],[TotalBiscuitsMade]],tbl_Fact[[#This Row],[GoodMadeBiscuits]])</f>
        <v>245</v>
      </c>
      <c r="M5845" s="5">
        <f>IF(tbl_Fact[[#This Row],[Operating_Hours]]&gt;0,tbl_Fact[[#This Row],[Operating_Hours]]*51840,0)</f>
        <v>0</v>
      </c>
    </row>
    <row r="5846" spans="1:13" hidden="1" x14ac:dyDescent="0.2">
      <c r="A5846" t="s">
        <v>12</v>
      </c>
      <c r="B5846" s="1">
        <v>44406.380115740743</v>
      </c>
      <c r="C5846" s="1">
        <v>44406.38013888889</v>
      </c>
      <c r="D5846">
        <v>3.3333301544189502E-2</v>
      </c>
      <c r="E5846">
        <v>117</v>
      </c>
      <c r="F5846">
        <v>41</v>
      </c>
      <c r="G5846" t="s">
        <v>43</v>
      </c>
      <c r="H5846" t="s">
        <v>36</v>
      </c>
      <c r="I5846">
        <f>tbl_Fact[[#This Row],[Duration]] / 60</f>
        <v>5.5555502573649172E-4</v>
      </c>
      <c r="J5846">
        <f>IF(OR(G5846="Run Time", G5846="CC (Changeover Cleaning)"), I5846, 0)</f>
        <v>5.5555502573649172E-4</v>
      </c>
      <c r="K5846">
        <f>IF(G5846&lt;&gt;"PM (Maintenance)", I5846, 0)</f>
        <v>5.5555502573649172E-4</v>
      </c>
      <c r="L5846" s="5">
        <f>MAX(tbl_Fact[[#This Row],[TotalBiscuitsMade]],tbl_Fact[[#This Row],[GoodMadeBiscuits]])</f>
        <v>117</v>
      </c>
      <c r="M5846" s="5">
        <f>IF(tbl_Fact[[#This Row],[Operating_Hours]]&gt;0,tbl_Fact[[#This Row],[Operating_Hours]]*51840,0)</f>
        <v>28.79997253417973</v>
      </c>
    </row>
    <row r="5847" spans="1:13" hidden="1" x14ac:dyDescent="0.2">
      <c r="A5847" t="s">
        <v>12</v>
      </c>
      <c r="B5847" s="1">
        <v>44406.38013888889</v>
      </c>
      <c r="C5847" s="1">
        <v>44406.380231481482</v>
      </c>
      <c r="D5847">
        <v>0.133333295583725</v>
      </c>
      <c r="E5847">
        <v>232</v>
      </c>
      <c r="F5847">
        <v>138</v>
      </c>
      <c r="G5847" t="s">
        <v>44</v>
      </c>
      <c r="H5847" t="s">
        <v>36</v>
      </c>
      <c r="I5847">
        <f>tbl_Fact[[#This Row],[Duration]] / 60</f>
        <v>2.2222215930620833E-3</v>
      </c>
      <c r="J5847">
        <f>IF(OR(G5847="Run Time", G5847="CC (Changeover Cleaning)"), I5847, 0)</f>
        <v>0</v>
      </c>
      <c r="K5847">
        <f>IF(G5847&lt;&gt;"PM (Maintenance)", I5847, 0)</f>
        <v>2.2222215930620833E-3</v>
      </c>
      <c r="L5847" s="5">
        <f>MAX(tbl_Fact[[#This Row],[TotalBiscuitsMade]],tbl_Fact[[#This Row],[GoodMadeBiscuits]])</f>
        <v>232</v>
      </c>
      <c r="M5847" s="5">
        <f>IF(tbl_Fact[[#This Row],[Operating_Hours]]&gt;0,tbl_Fact[[#This Row],[Operating_Hours]]*51840,0)</f>
        <v>0</v>
      </c>
    </row>
    <row r="5848" spans="1:13" hidden="1" x14ac:dyDescent="0.2">
      <c r="A5848" t="s">
        <v>12</v>
      </c>
      <c r="B5848" s="1">
        <v>44406.380231481482</v>
      </c>
      <c r="C5848" s="1">
        <v>44406.380254629628</v>
      </c>
      <c r="D5848">
        <v>3.3333301544189502E-2</v>
      </c>
      <c r="E5848">
        <v>303</v>
      </c>
      <c r="F5848">
        <v>281</v>
      </c>
      <c r="G5848" t="s">
        <v>43</v>
      </c>
      <c r="H5848" t="s">
        <v>36</v>
      </c>
      <c r="I5848">
        <f>tbl_Fact[[#This Row],[Duration]] / 60</f>
        <v>5.5555502573649172E-4</v>
      </c>
      <c r="J5848">
        <f>IF(OR(G5848="Run Time", G5848="CC (Changeover Cleaning)"), I5848, 0)</f>
        <v>5.5555502573649172E-4</v>
      </c>
      <c r="K5848">
        <f>IF(G5848&lt;&gt;"PM (Maintenance)", I5848, 0)</f>
        <v>5.5555502573649172E-4</v>
      </c>
      <c r="L5848" s="5">
        <f>MAX(tbl_Fact[[#This Row],[TotalBiscuitsMade]],tbl_Fact[[#This Row],[GoodMadeBiscuits]])</f>
        <v>303</v>
      </c>
      <c r="M5848" s="5">
        <f>IF(tbl_Fact[[#This Row],[Operating_Hours]]&gt;0,tbl_Fact[[#This Row],[Operating_Hours]]*51840,0)</f>
        <v>28.79997253417973</v>
      </c>
    </row>
    <row r="5849" spans="1:13" hidden="1" x14ac:dyDescent="0.2">
      <c r="A5849" t="s">
        <v>12</v>
      </c>
      <c r="B5849" s="1">
        <v>44406.380254629628</v>
      </c>
      <c r="C5849" s="1">
        <v>44406.380810185183</v>
      </c>
      <c r="D5849">
        <v>0.80000001192092896</v>
      </c>
      <c r="E5849">
        <v>669</v>
      </c>
      <c r="F5849">
        <v>32</v>
      </c>
      <c r="G5849" t="s">
        <v>44</v>
      </c>
      <c r="H5849" t="s">
        <v>36</v>
      </c>
      <c r="I5849">
        <f>tbl_Fact[[#This Row],[Duration]] / 60</f>
        <v>1.3333333532015483E-2</v>
      </c>
      <c r="J5849">
        <f>IF(OR(G5849="Run Time", G5849="CC (Changeover Cleaning)"), I5849, 0)</f>
        <v>0</v>
      </c>
      <c r="K5849">
        <f>IF(G5849&lt;&gt;"PM (Maintenance)", I5849, 0)</f>
        <v>1.3333333532015483E-2</v>
      </c>
      <c r="L5849" s="5">
        <f>MAX(tbl_Fact[[#This Row],[TotalBiscuitsMade]],tbl_Fact[[#This Row],[GoodMadeBiscuits]])</f>
        <v>669</v>
      </c>
      <c r="M5849" s="5">
        <f>IF(tbl_Fact[[#This Row],[Operating_Hours]]&gt;0,tbl_Fact[[#This Row],[Operating_Hours]]*51840,0)</f>
        <v>0</v>
      </c>
    </row>
    <row r="5850" spans="1:13" hidden="1" x14ac:dyDescent="0.2">
      <c r="A5850" t="s">
        <v>12</v>
      </c>
      <c r="B5850" s="1">
        <v>44406.380810185183</v>
      </c>
      <c r="C5850" s="1">
        <v>44406.380844907406</v>
      </c>
      <c r="D5850">
        <v>5.0000000745058101E-2</v>
      </c>
      <c r="E5850">
        <v>634</v>
      </c>
      <c r="F5850">
        <v>177</v>
      </c>
      <c r="G5850" t="s">
        <v>43</v>
      </c>
      <c r="H5850" t="s">
        <v>36</v>
      </c>
      <c r="I5850">
        <f>tbl_Fact[[#This Row],[Duration]] / 60</f>
        <v>8.3333334575096834E-4</v>
      </c>
      <c r="J5850">
        <f>IF(OR(G5850="Run Time", G5850="CC (Changeover Cleaning)"), I5850, 0)</f>
        <v>8.3333334575096834E-4</v>
      </c>
      <c r="K5850">
        <f>IF(G5850&lt;&gt;"PM (Maintenance)", I5850, 0)</f>
        <v>8.3333334575096834E-4</v>
      </c>
      <c r="L5850" s="5">
        <f>MAX(tbl_Fact[[#This Row],[TotalBiscuitsMade]],tbl_Fact[[#This Row],[GoodMadeBiscuits]])</f>
        <v>634</v>
      </c>
      <c r="M5850" s="5">
        <f>IF(tbl_Fact[[#This Row],[Operating_Hours]]&gt;0,tbl_Fact[[#This Row],[Operating_Hours]]*51840,0)</f>
        <v>43.200000643730199</v>
      </c>
    </row>
    <row r="5851" spans="1:13" hidden="1" x14ac:dyDescent="0.2">
      <c r="A5851" t="s">
        <v>12</v>
      </c>
      <c r="B5851" s="1">
        <v>44406.380844907406</v>
      </c>
      <c r="C5851" s="1">
        <v>44406.380937499998</v>
      </c>
      <c r="D5851">
        <v>0.133333295583725</v>
      </c>
      <c r="E5851">
        <v>996</v>
      </c>
      <c r="F5851">
        <v>490</v>
      </c>
      <c r="G5851" t="s">
        <v>44</v>
      </c>
      <c r="H5851" t="s">
        <v>36</v>
      </c>
      <c r="I5851">
        <f>tbl_Fact[[#This Row],[Duration]] / 60</f>
        <v>2.2222215930620833E-3</v>
      </c>
      <c r="J5851">
        <f>IF(OR(G5851="Run Time", G5851="CC (Changeover Cleaning)"), I5851, 0)</f>
        <v>0</v>
      </c>
      <c r="K5851">
        <f>IF(G5851&lt;&gt;"PM (Maintenance)", I5851, 0)</f>
        <v>2.2222215930620833E-3</v>
      </c>
      <c r="L5851" s="5">
        <f>MAX(tbl_Fact[[#This Row],[TotalBiscuitsMade]],tbl_Fact[[#This Row],[GoodMadeBiscuits]])</f>
        <v>996</v>
      </c>
      <c r="M5851" s="5">
        <f>IF(tbl_Fact[[#This Row],[Operating_Hours]]&gt;0,tbl_Fact[[#This Row],[Operating_Hours]]*51840,0)</f>
        <v>0</v>
      </c>
    </row>
    <row r="5852" spans="1:13" hidden="1" x14ac:dyDescent="0.2">
      <c r="A5852" t="s">
        <v>12</v>
      </c>
      <c r="B5852" s="1">
        <v>44406.380937499998</v>
      </c>
      <c r="C5852" s="1">
        <v>44406.380960648145</v>
      </c>
      <c r="D5852">
        <v>3.3333301544189502E-2</v>
      </c>
      <c r="E5852">
        <v>806</v>
      </c>
      <c r="F5852">
        <v>170</v>
      </c>
      <c r="G5852" t="s">
        <v>43</v>
      </c>
      <c r="H5852" t="s">
        <v>36</v>
      </c>
      <c r="I5852">
        <f>tbl_Fact[[#This Row],[Duration]] / 60</f>
        <v>5.5555502573649172E-4</v>
      </c>
      <c r="J5852">
        <f>IF(OR(G5852="Run Time", G5852="CC (Changeover Cleaning)"), I5852, 0)</f>
        <v>5.5555502573649172E-4</v>
      </c>
      <c r="K5852">
        <f>IF(G5852&lt;&gt;"PM (Maintenance)", I5852, 0)</f>
        <v>5.5555502573649172E-4</v>
      </c>
      <c r="L5852" s="5">
        <f>MAX(tbl_Fact[[#This Row],[TotalBiscuitsMade]],tbl_Fact[[#This Row],[GoodMadeBiscuits]])</f>
        <v>806</v>
      </c>
      <c r="M5852" s="5">
        <f>IF(tbl_Fact[[#This Row],[Operating_Hours]]&gt;0,tbl_Fact[[#This Row],[Operating_Hours]]*51840,0)</f>
        <v>28.79997253417973</v>
      </c>
    </row>
    <row r="5853" spans="1:13" hidden="1" x14ac:dyDescent="0.2">
      <c r="A5853" t="s">
        <v>12</v>
      </c>
      <c r="B5853" s="1">
        <v>44406.380960648145</v>
      </c>
      <c r="C5853" s="1">
        <v>44406.381168981483</v>
      </c>
      <c r="D5853">
        <v>0.30000001192092901</v>
      </c>
      <c r="E5853">
        <v>909</v>
      </c>
      <c r="F5853">
        <v>50</v>
      </c>
      <c r="G5853" t="s">
        <v>44</v>
      </c>
      <c r="H5853" t="s">
        <v>36</v>
      </c>
      <c r="I5853">
        <f>tbl_Fact[[#This Row],[Duration]] / 60</f>
        <v>5.0000001986821498E-3</v>
      </c>
      <c r="J5853">
        <f>IF(OR(G5853="Run Time", G5853="CC (Changeover Cleaning)"), I5853, 0)</f>
        <v>0</v>
      </c>
      <c r="K5853">
        <f>IF(G5853&lt;&gt;"PM (Maintenance)", I5853, 0)</f>
        <v>5.0000001986821498E-3</v>
      </c>
      <c r="L5853" s="5">
        <f>MAX(tbl_Fact[[#This Row],[TotalBiscuitsMade]],tbl_Fact[[#This Row],[GoodMadeBiscuits]])</f>
        <v>909</v>
      </c>
      <c r="M5853" s="5">
        <f>IF(tbl_Fact[[#This Row],[Operating_Hours]]&gt;0,tbl_Fact[[#This Row],[Operating_Hours]]*51840,0)</f>
        <v>0</v>
      </c>
    </row>
    <row r="5854" spans="1:13" hidden="1" x14ac:dyDescent="0.2">
      <c r="A5854" t="s">
        <v>12</v>
      </c>
      <c r="B5854" s="1">
        <v>44406.381168981483</v>
      </c>
      <c r="C5854" s="1">
        <v>44406.381192129629</v>
      </c>
      <c r="D5854">
        <v>3.3333301544189502E-2</v>
      </c>
      <c r="E5854">
        <v>1104</v>
      </c>
      <c r="F5854">
        <v>438</v>
      </c>
      <c r="G5854" t="s">
        <v>43</v>
      </c>
      <c r="H5854" t="s">
        <v>36</v>
      </c>
      <c r="I5854">
        <f>tbl_Fact[[#This Row],[Duration]] / 60</f>
        <v>5.5555502573649172E-4</v>
      </c>
      <c r="J5854">
        <f>IF(OR(G5854="Run Time", G5854="CC (Changeover Cleaning)"), I5854, 0)</f>
        <v>5.5555502573649172E-4</v>
      </c>
      <c r="K5854">
        <f>IF(G5854&lt;&gt;"PM (Maintenance)", I5854, 0)</f>
        <v>5.5555502573649172E-4</v>
      </c>
      <c r="L5854" s="5">
        <f>MAX(tbl_Fact[[#This Row],[TotalBiscuitsMade]],tbl_Fact[[#This Row],[GoodMadeBiscuits]])</f>
        <v>1104</v>
      </c>
      <c r="M5854" s="5">
        <f>IF(tbl_Fact[[#This Row],[Operating_Hours]]&gt;0,tbl_Fact[[#This Row],[Operating_Hours]]*51840,0)</f>
        <v>28.79997253417973</v>
      </c>
    </row>
    <row r="5855" spans="1:13" hidden="1" x14ac:dyDescent="0.2">
      <c r="A5855" t="s">
        <v>12</v>
      </c>
      <c r="B5855" s="1">
        <v>44406.381192129629</v>
      </c>
      <c r="C5855" s="1">
        <v>44406.381284722222</v>
      </c>
      <c r="D5855">
        <v>0.133333295583725</v>
      </c>
      <c r="E5855">
        <v>868</v>
      </c>
      <c r="F5855">
        <v>478</v>
      </c>
      <c r="G5855" t="s">
        <v>44</v>
      </c>
      <c r="H5855" t="s">
        <v>36</v>
      </c>
      <c r="I5855">
        <f>tbl_Fact[[#This Row],[Duration]] / 60</f>
        <v>2.2222215930620833E-3</v>
      </c>
      <c r="J5855">
        <f>IF(OR(G5855="Run Time", G5855="CC (Changeover Cleaning)"), I5855, 0)</f>
        <v>0</v>
      </c>
      <c r="K5855">
        <f>IF(G5855&lt;&gt;"PM (Maintenance)", I5855, 0)</f>
        <v>2.2222215930620833E-3</v>
      </c>
      <c r="L5855" s="5">
        <f>MAX(tbl_Fact[[#This Row],[TotalBiscuitsMade]],tbl_Fact[[#This Row],[GoodMadeBiscuits]])</f>
        <v>868</v>
      </c>
      <c r="M5855" s="5">
        <f>IF(tbl_Fact[[#This Row],[Operating_Hours]]&gt;0,tbl_Fact[[#This Row],[Operating_Hours]]*51840,0)</f>
        <v>0</v>
      </c>
    </row>
    <row r="5856" spans="1:13" hidden="1" x14ac:dyDescent="0.2">
      <c r="A5856" t="s">
        <v>12</v>
      </c>
      <c r="B5856" s="1">
        <v>44406.381284722222</v>
      </c>
      <c r="C5856" s="1">
        <v>44406.381307870368</v>
      </c>
      <c r="D5856">
        <v>3.3333301544189502E-2</v>
      </c>
      <c r="E5856">
        <v>1076</v>
      </c>
      <c r="F5856">
        <v>39</v>
      </c>
      <c r="G5856" t="s">
        <v>43</v>
      </c>
      <c r="H5856" t="s">
        <v>36</v>
      </c>
      <c r="I5856">
        <f>tbl_Fact[[#This Row],[Duration]] / 60</f>
        <v>5.5555502573649172E-4</v>
      </c>
      <c r="J5856">
        <f>IF(OR(G5856="Run Time", G5856="CC (Changeover Cleaning)"), I5856, 0)</f>
        <v>5.5555502573649172E-4</v>
      </c>
      <c r="K5856">
        <f>IF(G5856&lt;&gt;"PM (Maintenance)", I5856, 0)</f>
        <v>5.5555502573649172E-4</v>
      </c>
      <c r="L5856" s="5">
        <f>MAX(tbl_Fact[[#This Row],[TotalBiscuitsMade]],tbl_Fact[[#This Row],[GoodMadeBiscuits]])</f>
        <v>1076</v>
      </c>
      <c r="M5856" s="5">
        <f>IF(tbl_Fact[[#This Row],[Operating_Hours]]&gt;0,tbl_Fact[[#This Row],[Operating_Hours]]*51840,0)</f>
        <v>28.79997253417973</v>
      </c>
    </row>
    <row r="5857" spans="1:13" hidden="1" x14ac:dyDescent="0.2">
      <c r="A5857" t="s">
        <v>12</v>
      </c>
      <c r="B5857" s="1">
        <v>44406.381307870368</v>
      </c>
      <c r="C5857" s="1">
        <v>44406.38140046296</v>
      </c>
      <c r="D5857">
        <v>0.133333295583725</v>
      </c>
      <c r="E5857">
        <v>1375</v>
      </c>
      <c r="F5857">
        <v>325</v>
      </c>
      <c r="G5857" t="s">
        <v>44</v>
      </c>
      <c r="H5857" t="s">
        <v>36</v>
      </c>
      <c r="I5857">
        <f>tbl_Fact[[#This Row],[Duration]] / 60</f>
        <v>2.2222215930620833E-3</v>
      </c>
      <c r="J5857">
        <f>IF(OR(G5857="Run Time", G5857="CC (Changeover Cleaning)"), I5857, 0)</f>
        <v>0</v>
      </c>
      <c r="K5857">
        <f>IF(G5857&lt;&gt;"PM (Maintenance)", I5857, 0)</f>
        <v>2.2222215930620833E-3</v>
      </c>
      <c r="L5857" s="5">
        <f>MAX(tbl_Fact[[#This Row],[TotalBiscuitsMade]],tbl_Fact[[#This Row],[GoodMadeBiscuits]])</f>
        <v>1375</v>
      </c>
      <c r="M5857" s="5">
        <f>IF(tbl_Fact[[#This Row],[Operating_Hours]]&gt;0,tbl_Fact[[#This Row],[Operating_Hours]]*51840,0)</f>
        <v>0</v>
      </c>
    </row>
    <row r="5858" spans="1:13" hidden="1" x14ac:dyDescent="0.2">
      <c r="A5858" t="s">
        <v>12</v>
      </c>
      <c r="B5858" s="1">
        <v>44406.38140046296</v>
      </c>
      <c r="C5858" s="1">
        <v>44406.381423611114</v>
      </c>
      <c r="D5858">
        <v>3.3333301544189502E-2</v>
      </c>
      <c r="E5858">
        <v>1327</v>
      </c>
      <c r="F5858">
        <v>141</v>
      </c>
      <c r="G5858" t="s">
        <v>43</v>
      </c>
      <c r="H5858" t="s">
        <v>36</v>
      </c>
      <c r="I5858">
        <f>tbl_Fact[[#This Row],[Duration]] / 60</f>
        <v>5.5555502573649172E-4</v>
      </c>
      <c r="J5858">
        <f>IF(OR(G5858="Run Time", G5858="CC (Changeover Cleaning)"), I5858, 0)</f>
        <v>5.5555502573649172E-4</v>
      </c>
      <c r="K5858">
        <f>IF(G5858&lt;&gt;"PM (Maintenance)", I5858, 0)</f>
        <v>5.5555502573649172E-4</v>
      </c>
      <c r="L5858" s="5">
        <f>MAX(tbl_Fact[[#This Row],[TotalBiscuitsMade]],tbl_Fact[[#This Row],[GoodMadeBiscuits]])</f>
        <v>1327</v>
      </c>
      <c r="M5858" s="5">
        <f>IF(tbl_Fact[[#This Row],[Operating_Hours]]&gt;0,tbl_Fact[[#This Row],[Operating_Hours]]*51840,0)</f>
        <v>28.79997253417973</v>
      </c>
    </row>
    <row r="5859" spans="1:13" hidden="1" x14ac:dyDescent="0.2">
      <c r="A5859" t="s">
        <v>12</v>
      </c>
      <c r="B5859" s="1">
        <v>44406.381423611114</v>
      </c>
      <c r="C5859" s="1">
        <v>44406.381516203706</v>
      </c>
      <c r="D5859">
        <v>0.133333295583725</v>
      </c>
      <c r="E5859">
        <v>1159</v>
      </c>
      <c r="F5859">
        <v>10</v>
      </c>
      <c r="G5859" t="s">
        <v>44</v>
      </c>
      <c r="H5859" t="s">
        <v>36</v>
      </c>
      <c r="I5859">
        <f>tbl_Fact[[#This Row],[Duration]] / 60</f>
        <v>2.2222215930620833E-3</v>
      </c>
      <c r="J5859">
        <f>IF(OR(G5859="Run Time", G5859="CC (Changeover Cleaning)"), I5859, 0)</f>
        <v>0</v>
      </c>
      <c r="K5859">
        <f>IF(G5859&lt;&gt;"PM (Maintenance)", I5859, 0)</f>
        <v>2.2222215930620833E-3</v>
      </c>
      <c r="L5859" s="5">
        <f>MAX(tbl_Fact[[#This Row],[TotalBiscuitsMade]],tbl_Fact[[#This Row],[GoodMadeBiscuits]])</f>
        <v>1159</v>
      </c>
      <c r="M5859" s="5">
        <f>IF(tbl_Fact[[#This Row],[Operating_Hours]]&gt;0,tbl_Fact[[#This Row],[Operating_Hours]]*51840,0)</f>
        <v>0</v>
      </c>
    </row>
    <row r="5860" spans="1:13" hidden="1" x14ac:dyDescent="0.2">
      <c r="A5860" t="s">
        <v>12</v>
      </c>
      <c r="B5860" s="1">
        <v>44406.381516203706</v>
      </c>
      <c r="C5860" s="1">
        <v>44406.381539351853</v>
      </c>
      <c r="D5860">
        <v>3.3333301544189502E-2</v>
      </c>
      <c r="E5860">
        <v>1076</v>
      </c>
      <c r="F5860">
        <v>258</v>
      </c>
      <c r="G5860" t="s">
        <v>43</v>
      </c>
      <c r="H5860" t="s">
        <v>36</v>
      </c>
      <c r="I5860">
        <f>tbl_Fact[[#This Row],[Duration]] / 60</f>
        <v>5.5555502573649172E-4</v>
      </c>
      <c r="J5860">
        <f>IF(OR(G5860="Run Time", G5860="CC (Changeover Cleaning)"), I5860, 0)</f>
        <v>5.5555502573649172E-4</v>
      </c>
      <c r="K5860">
        <f>IF(G5860&lt;&gt;"PM (Maintenance)", I5860, 0)</f>
        <v>5.5555502573649172E-4</v>
      </c>
      <c r="L5860" s="5">
        <f>MAX(tbl_Fact[[#This Row],[TotalBiscuitsMade]],tbl_Fact[[#This Row],[GoodMadeBiscuits]])</f>
        <v>1076</v>
      </c>
      <c r="M5860" s="5">
        <f>IF(tbl_Fact[[#This Row],[Operating_Hours]]&gt;0,tbl_Fact[[#This Row],[Operating_Hours]]*51840,0)</f>
        <v>28.79997253417973</v>
      </c>
    </row>
    <row r="5861" spans="1:13" hidden="1" x14ac:dyDescent="0.2">
      <c r="A5861" t="s">
        <v>12</v>
      </c>
      <c r="B5861" s="1">
        <v>44406.381539351853</v>
      </c>
      <c r="C5861" s="1">
        <v>44406.381643518522</v>
      </c>
      <c r="D5861">
        <v>0.15000000596046401</v>
      </c>
      <c r="E5861">
        <v>1558</v>
      </c>
      <c r="F5861">
        <v>340</v>
      </c>
      <c r="G5861" t="s">
        <v>44</v>
      </c>
      <c r="H5861" t="s">
        <v>36</v>
      </c>
      <c r="I5861">
        <f>tbl_Fact[[#This Row],[Duration]] / 60</f>
        <v>2.5000000993410667E-3</v>
      </c>
      <c r="J5861">
        <f>IF(OR(G5861="Run Time", G5861="CC (Changeover Cleaning)"), I5861, 0)</f>
        <v>0</v>
      </c>
      <c r="K5861">
        <f>IF(G5861&lt;&gt;"PM (Maintenance)", I5861, 0)</f>
        <v>2.5000000993410667E-3</v>
      </c>
      <c r="L5861" s="5">
        <f>MAX(tbl_Fact[[#This Row],[TotalBiscuitsMade]],tbl_Fact[[#This Row],[GoodMadeBiscuits]])</f>
        <v>1558</v>
      </c>
      <c r="M5861" s="5">
        <f>IF(tbl_Fact[[#This Row],[Operating_Hours]]&gt;0,tbl_Fact[[#This Row],[Operating_Hours]]*51840,0)</f>
        <v>0</v>
      </c>
    </row>
    <row r="5862" spans="1:13" hidden="1" x14ac:dyDescent="0.2">
      <c r="A5862" t="s">
        <v>12</v>
      </c>
      <c r="B5862" s="1">
        <v>44406.381643518522</v>
      </c>
      <c r="C5862" s="1">
        <v>44406.381666666668</v>
      </c>
      <c r="D5862">
        <v>3.3333301544189502E-2</v>
      </c>
      <c r="E5862">
        <v>1543</v>
      </c>
      <c r="F5862">
        <v>78</v>
      </c>
      <c r="G5862" t="s">
        <v>43</v>
      </c>
      <c r="H5862" t="s">
        <v>36</v>
      </c>
      <c r="I5862">
        <f>tbl_Fact[[#This Row],[Duration]] / 60</f>
        <v>5.5555502573649172E-4</v>
      </c>
      <c r="J5862">
        <f>IF(OR(G5862="Run Time", G5862="CC (Changeover Cleaning)"), I5862, 0)</f>
        <v>5.5555502573649172E-4</v>
      </c>
      <c r="K5862">
        <f>IF(G5862&lt;&gt;"PM (Maintenance)", I5862, 0)</f>
        <v>5.5555502573649172E-4</v>
      </c>
      <c r="L5862" s="5">
        <f>MAX(tbl_Fact[[#This Row],[TotalBiscuitsMade]],tbl_Fact[[#This Row],[GoodMadeBiscuits]])</f>
        <v>1543</v>
      </c>
      <c r="M5862" s="5">
        <f>IF(tbl_Fact[[#This Row],[Operating_Hours]]&gt;0,tbl_Fact[[#This Row],[Operating_Hours]]*51840,0)</f>
        <v>28.79997253417973</v>
      </c>
    </row>
    <row r="5863" spans="1:13" hidden="1" x14ac:dyDescent="0.2">
      <c r="A5863" t="s">
        <v>12</v>
      </c>
      <c r="B5863" s="1">
        <v>44406.381666666668</v>
      </c>
      <c r="C5863" s="1">
        <v>44406.381747685184</v>
      </c>
      <c r="D5863">
        <v>0.116666600108147</v>
      </c>
      <c r="E5863">
        <v>1546</v>
      </c>
      <c r="F5863">
        <v>264</v>
      </c>
      <c r="G5863" t="s">
        <v>44</v>
      </c>
      <c r="H5863" t="s">
        <v>36</v>
      </c>
      <c r="I5863">
        <f>tbl_Fact[[#This Row],[Duration]] / 60</f>
        <v>1.9444433351357834E-3</v>
      </c>
      <c r="J5863">
        <f>IF(OR(G5863="Run Time", G5863="CC (Changeover Cleaning)"), I5863, 0)</f>
        <v>0</v>
      </c>
      <c r="K5863">
        <f>IF(G5863&lt;&gt;"PM (Maintenance)", I5863, 0)</f>
        <v>1.9444433351357834E-3</v>
      </c>
      <c r="L5863" s="5">
        <f>MAX(tbl_Fact[[#This Row],[TotalBiscuitsMade]],tbl_Fact[[#This Row],[GoodMadeBiscuits]])</f>
        <v>1546</v>
      </c>
      <c r="M5863" s="5">
        <f>IF(tbl_Fact[[#This Row],[Operating_Hours]]&gt;0,tbl_Fact[[#This Row],[Operating_Hours]]*51840,0)</f>
        <v>0</v>
      </c>
    </row>
    <row r="5864" spans="1:13" hidden="1" x14ac:dyDescent="0.2">
      <c r="A5864" t="s">
        <v>12</v>
      </c>
      <c r="B5864" s="1">
        <v>44406.381747685184</v>
      </c>
      <c r="C5864" s="1">
        <v>44406.381782407407</v>
      </c>
      <c r="D5864">
        <v>5.0000000745058101E-2</v>
      </c>
      <c r="E5864">
        <v>1484</v>
      </c>
      <c r="F5864">
        <v>82</v>
      </c>
      <c r="G5864" t="s">
        <v>43</v>
      </c>
      <c r="H5864" t="s">
        <v>36</v>
      </c>
      <c r="I5864">
        <f>tbl_Fact[[#This Row],[Duration]] / 60</f>
        <v>8.3333334575096834E-4</v>
      </c>
      <c r="J5864">
        <f>IF(OR(G5864="Run Time", G5864="CC (Changeover Cleaning)"), I5864, 0)</f>
        <v>8.3333334575096834E-4</v>
      </c>
      <c r="K5864">
        <f>IF(G5864&lt;&gt;"PM (Maintenance)", I5864, 0)</f>
        <v>8.3333334575096834E-4</v>
      </c>
      <c r="L5864" s="5">
        <f>MAX(tbl_Fact[[#This Row],[TotalBiscuitsMade]],tbl_Fact[[#This Row],[GoodMadeBiscuits]])</f>
        <v>1484</v>
      </c>
      <c r="M5864" s="5">
        <f>IF(tbl_Fact[[#This Row],[Operating_Hours]]&gt;0,tbl_Fact[[#This Row],[Operating_Hours]]*51840,0)</f>
        <v>43.200000643730199</v>
      </c>
    </row>
    <row r="5865" spans="1:13" hidden="1" x14ac:dyDescent="0.2">
      <c r="A5865" t="s">
        <v>12</v>
      </c>
      <c r="B5865" s="1">
        <v>44406.381782407407</v>
      </c>
      <c r="C5865" s="1">
        <v>44406.381874999999</v>
      </c>
      <c r="D5865">
        <v>0.133333295583725</v>
      </c>
      <c r="E5865">
        <v>1426</v>
      </c>
      <c r="F5865">
        <v>344</v>
      </c>
      <c r="G5865" t="s">
        <v>44</v>
      </c>
      <c r="H5865" t="s">
        <v>36</v>
      </c>
      <c r="I5865">
        <f>tbl_Fact[[#This Row],[Duration]] / 60</f>
        <v>2.2222215930620833E-3</v>
      </c>
      <c r="J5865">
        <f>IF(OR(G5865="Run Time", G5865="CC (Changeover Cleaning)"), I5865, 0)</f>
        <v>0</v>
      </c>
      <c r="K5865">
        <f>IF(G5865&lt;&gt;"PM (Maintenance)", I5865, 0)</f>
        <v>2.2222215930620833E-3</v>
      </c>
      <c r="L5865" s="5">
        <f>MAX(tbl_Fact[[#This Row],[TotalBiscuitsMade]],tbl_Fact[[#This Row],[GoodMadeBiscuits]])</f>
        <v>1426</v>
      </c>
      <c r="M5865" s="5">
        <f>IF(tbl_Fact[[#This Row],[Operating_Hours]]&gt;0,tbl_Fact[[#This Row],[Operating_Hours]]*51840,0)</f>
        <v>0</v>
      </c>
    </row>
    <row r="5866" spans="1:13" hidden="1" x14ac:dyDescent="0.2">
      <c r="A5866" t="s">
        <v>12</v>
      </c>
      <c r="B5866" s="1">
        <v>44406.381874999999</v>
      </c>
      <c r="C5866" s="1">
        <v>44406.381898148145</v>
      </c>
      <c r="D5866">
        <v>3.3333301544189502E-2</v>
      </c>
      <c r="E5866">
        <v>1693</v>
      </c>
      <c r="F5866">
        <v>479</v>
      </c>
      <c r="G5866" t="s">
        <v>43</v>
      </c>
      <c r="H5866" t="s">
        <v>36</v>
      </c>
      <c r="I5866">
        <f>tbl_Fact[[#This Row],[Duration]] / 60</f>
        <v>5.5555502573649172E-4</v>
      </c>
      <c r="J5866">
        <f>IF(OR(G5866="Run Time", G5866="CC (Changeover Cleaning)"), I5866, 0)</f>
        <v>5.5555502573649172E-4</v>
      </c>
      <c r="K5866">
        <f>IF(G5866&lt;&gt;"PM (Maintenance)", I5866, 0)</f>
        <v>5.5555502573649172E-4</v>
      </c>
      <c r="L5866" s="5">
        <f>MAX(tbl_Fact[[#This Row],[TotalBiscuitsMade]],tbl_Fact[[#This Row],[GoodMadeBiscuits]])</f>
        <v>1693</v>
      </c>
      <c r="M5866" s="5">
        <f>IF(tbl_Fact[[#This Row],[Operating_Hours]]&gt;0,tbl_Fact[[#This Row],[Operating_Hours]]*51840,0)</f>
        <v>28.79997253417973</v>
      </c>
    </row>
    <row r="5867" spans="1:13" hidden="1" x14ac:dyDescent="0.2">
      <c r="A5867" t="s">
        <v>12</v>
      </c>
      <c r="B5867" s="1">
        <v>44406.381898148145</v>
      </c>
      <c r="C5867" s="1">
        <v>44406.381990740738</v>
      </c>
      <c r="D5867">
        <v>0.133333295583725</v>
      </c>
      <c r="E5867">
        <v>1577</v>
      </c>
      <c r="F5867">
        <v>451</v>
      </c>
      <c r="G5867" t="s">
        <v>44</v>
      </c>
      <c r="H5867" t="s">
        <v>36</v>
      </c>
      <c r="I5867">
        <f>tbl_Fact[[#This Row],[Duration]] / 60</f>
        <v>2.2222215930620833E-3</v>
      </c>
      <c r="J5867">
        <f>IF(OR(G5867="Run Time", G5867="CC (Changeover Cleaning)"), I5867, 0)</f>
        <v>0</v>
      </c>
      <c r="K5867">
        <f>IF(G5867&lt;&gt;"PM (Maintenance)", I5867, 0)</f>
        <v>2.2222215930620833E-3</v>
      </c>
      <c r="L5867" s="5">
        <f>MAX(tbl_Fact[[#This Row],[TotalBiscuitsMade]],tbl_Fact[[#This Row],[GoodMadeBiscuits]])</f>
        <v>1577</v>
      </c>
      <c r="M5867" s="5">
        <f>IF(tbl_Fact[[#This Row],[Operating_Hours]]&gt;0,tbl_Fact[[#This Row],[Operating_Hours]]*51840,0)</f>
        <v>0</v>
      </c>
    </row>
    <row r="5868" spans="1:13" hidden="1" x14ac:dyDescent="0.2">
      <c r="A5868" t="s">
        <v>12</v>
      </c>
      <c r="B5868" s="1">
        <v>44406.381990740738</v>
      </c>
      <c r="C5868" s="1">
        <v>44406.383553240739</v>
      </c>
      <c r="D5868">
        <v>2.25</v>
      </c>
      <c r="E5868">
        <v>1799</v>
      </c>
      <c r="F5868">
        <v>168</v>
      </c>
      <c r="G5868" t="s">
        <v>43</v>
      </c>
      <c r="H5868" t="s">
        <v>36</v>
      </c>
      <c r="I5868">
        <f>tbl_Fact[[#This Row],[Duration]] / 60</f>
        <v>3.7499999999999999E-2</v>
      </c>
      <c r="J5868">
        <f>IF(OR(G5868="Run Time", G5868="CC (Changeover Cleaning)"), I5868, 0)</f>
        <v>3.7499999999999999E-2</v>
      </c>
      <c r="K5868">
        <f>IF(G5868&lt;&gt;"PM (Maintenance)", I5868, 0)</f>
        <v>3.7499999999999999E-2</v>
      </c>
      <c r="L5868" s="5">
        <f>MAX(tbl_Fact[[#This Row],[TotalBiscuitsMade]],tbl_Fact[[#This Row],[GoodMadeBiscuits]])</f>
        <v>1799</v>
      </c>
      <c r="M5868" s="5">
        <f>IF(tbl_Fact[[#This Row],[Operating_Hours]]&gt;0,tbl_Fact[[#This Row],[Operating_Hours]]*51840,0)</f>
        <v>1944</v>
      </c>
    </row>
    <row r="5869" spans="1:13" hidden="1" x14ac:dyDescent="0.2">
      <c r="A5869" t="s">
        <v>12</v>
      </c>
      <c r="B5869" s="1">
        <v>44406.383553240739</v>
      </c>
      <c r="C5869" s="1">
        <v>44406.383599537039</v>
      </c>
      <c r="D5869">
        <v>6.6666603088378906E-2</v>
      </c>
      <c r="E5869">
        <v>1790</v>
      </c>
      <c r="F5869">
        <v>374</v>
      </c>
      <c r="G5869" t="s">
        <v>44</v>
      </c>
      <c r="H5869" t="s">
        <v>36</v>
      </c>
      <c r="I5869">
        <f>tbl_Fact[[#This Row],[Duration]] / 60</f>
        <v>1.1111100514729817E-3</v>
      </c>
      <c r="J5869">
        <f>IF(OR(G5869="Run Time", G5869="CC (Changeover Cleaning)"), I5869, 0)</f>
        <v>0</v>
      </c>
      <c r="K5869">
        <f>IF(G5869&lt;&gt;"PM (Maintenance)", I5869, 0)</f>
        <v>1.1111100514729817E-3</v>
      </c>
      <c r="L5869" s="5">
        <f>MAX(tbl_Fact[[#This Row],[TotalBiscuitsMade]],tbl_Fact[[#This Row],[GoodMadeBiscuits]])</f>
        <v>1790</v>
      </c>
      <c r="M5869" s="5">
        <f>IF(tbl_Fact[[#This Row],[Operating_Hours]]&gt;0,tbl_Fact[[#This Row],[Operating_Hours]]*51840,0)</f>
        <v>0</v>
      </c>
    </row>
    <row r="5870" spans="1:13" hidden="1" x14ac:dyDescent="0.2">
      <c r="A5870" t="s">
        <v>12</v>
      </c>
      <c r="B5870" s="1">
        <v>44406.383599537039</v>
      </c>
      <c r="C5870" s="1">
        <v>44406.383622685185</v>
      </c>
      <c r="D5870">
        <v>3.3333301544189502E-2</v>
      </c>
      <c r="E5870">
        <v>1653</v>
      </c>
      <c r="F5870">
        <v>14</v>
      </c>
      <c r="G5870" t="s">
        <v>43</v>
      </c>
      <c r="H5870" t="s">
        <v>36</v>
      </c>
      <c r="I5870">
        <f>tbl_Fact[[#This Row],[Duration]] / 60</f>
        <v>5.5555502573649172E-4</v>
      </c>
      <c r="J5870">
        <f>IF(OR(G5870="Run Time", G5870="CC (Changeover Cleaning)"), I5870, 0)</f>
        <v>5.5555502573649172E-4</v>
      </c>
      <c r="K5870">
        <f>IF(G5870&lt;&gt;"PM (Maintenance)", I5870, 0)</f>
        <v>5.5555502573649172E-4</v>
      </c>
      <c r="L5870" s="5">
        <f>MAX(tbl_Fact[[#This Row],[TotalBiscuitsMade]],tbl_Fact[[#This Row],[GoodMadeBiscuits]])</f>
        <v>1653</v>
      </c>
      <c r="M5870" s="5">
        <f>IF(tbl_Fact[[#This Row],[Operating_Hours]]&gt;0,tbl_Fact[[#This Row],[Operating_Hours]]*51840,0)</f>
        <v>28.79997253417973</v>
      </c>
    </row>
    <row r="5871" spans="1:13" hidden="1" x14ac:dyDescent="0.2">
      <c r="A5871" t="s">
        <v>12</v>
      </c>
      <c r="B5871" s="1">
        <v>44406.383622685185</v>
      </c>
      <c r="C5871" s="1">
        <v>44406.383715277778</v>
      </c>
      <c r="D5871">
        <v>0.133333295583725</v>
      </c>
      <c r="E5871">
        <v>1579</v>
      </c>
      <c r="F5871">
        <v>15</v>
      </c>
      <c r="G5871" t="s">
        <v>44</v>
      </c>
      <c r="H5871" t="s">
        <v>36</v>
      </c>
      <c r="I5871">
        <f>tbl_Fact[[#This Row],[Duration]] / 60</f>
        <v>2.2222215930620833E-3</v>
      </c>
      <c r="J5871">
        <f>IF(OR(G5871="Run Time", G5871="CC (Changeover Cleaning)"), I5871, 0)</f>
        <v>0</v>
      </c>
      <c r="K5871">
        <f>IF(G5871&lt;&gt;"PM (Maintenance)", I5871, 0)</f>
        <v>2.2222215930620833E-3</v>
      </c>
      <c r="L5871" s="5">
        <f>MAX(tbl_Fact[[#This Row],[TotalBiscuitsMade]],tbl_Fact[[#This Row],[GoodMadeBiscuits]])</f>
        <v>1579</v>
      </c>
      <c r="M5871" s="5">
        <f>IF(tbl_Fact[[#This Row],[Operating_Hours]]&gt;0,tbl_Fact[[#This Row],[Operating_Hours]]*51840,0)</f>
        <v>0</v>
      </c>
    </row>
    <row r="5872" spans="1:13" hidden="1" x14ac:dyDescent="0.2">
      <c r="A5872" t="s">
        <v>12</v>
      </c>
      <c r="B5872" s="1">
        <v>44406.383715277778</v>
      </c>
      <c r="C5872" s="1">
        <v>44406.383738425924</v>
      </c>
      <c r="D5872">
        <v>3.3333301544189502E-2</v>
      </c>
      <c r="E5872">
        <v>1838</v>
      </c>
      <c r="F5872">
        <v>143</v>
      </c>
      <c r="G5872" t="s">
        <v>43</v>
      </c>
      <c r="H5872" t="s">
        <v>36</v>
      </c>
      <c r="I5872">
        <f>tbl_Fact[[#This Row],[Duration]] / 60</f>
        <v>5.5555502573649172E-4</v>
      </c>
      <c r="J5872">
        <f>IF(OR(G5872="Run Time", G5872="CC (Changeover Cleaning)"), I5872, 0)</f>
        <v>5.5555502573649172E-4</v>
      </c>
      <c r="K5872">
        <f>IF(G5872&lt;&gt;"PM (Maintenance)", I5872, 0)</f>
        <v>5.5555502573649172E-4</v>
      </c>
      <c r="L5872" s="5">
        <f>MAX(tbl_Fact[[#This Row],[TotalBiscuitsMade]],tbl_Fact[[#This Row],[GoodMadeBiscuits]])</f>
        <v>1838</v>
      </c>
      <c r="M5872" s="5">
        <f>IF(tbl_Fact[[#This Row],[Operating_Hours]]&gt;0,tbl_Fact[[#This Row],[Operating_Hours]]*51840,0)</f>
        <v>28.79997253417973</v>
      </c>
    </row>
    <row r="5873" spans="1:13" hidden="1" x14ac:dyDescent="0.2">
      <c r="A5873" t="s">
        <v>12</v>
      </c>
      <c r="B5873" s="1">
        <v>44406.383738425924</v>
      </c>
      <c r="C5873" s="1">
        <v>44406.383831018517</v>
      </c>
      <c r="D5873">
        <v>0.133333295583725</v>
      </c>
      <c r="E5873">
        <v>1744</v>
      </c>
      <c r="F5873">
        <v>243</v>
      </c>
      <c r="G5873" t="s">
        <v>44</v>
      </c>
      <c r="H5873" t="s">
        <v>36</v>
      </c>
      <c r="I5873">
        <f>tbl_Fact[[#This Row],[Duration]] / 60</f>
        <v>2.2222215930620833E-3</v>
      </c>
      <c r="J5873">
        <f>IF(OR(G5873="Run Time", G5873="CC (Changeover Cleaning)"), I5873, 0)</f>
        <v>0</v>
      </c>
      <c r="K5873">
        <f>IF(G5873&lt;&gt;"PM (Maintenance)", I5873, 0)</f>
        <v>2.2222215930620833E-3</v>
      </c>
      <c r="L5873" s="5">
        <f>MAX(tbl_Fact[[#This Row],[TotalBiscuitsMade]],tbl_Fact[[#This Row],[GoodMadeBiscuits]])</f>
        <v>1744</v>
      </c>
      <c r="M5873" s="5">
        <f>IF(tbl_Fact[[#This Row],[Operating_Hours]]&gt;0,tbl_Fact[[#This Row],[Operating_Hours]]*51840,0)</f>
        <v>0</v>
      </c>
    </row>
    <row r="5874" spans="1:13" hidden="1" x14ac:dyDescent="0.2">
      <c r="A5874" t="s">
        <v>12</v>
      </c>
      <c r="B5874" s="1">
        <v>44406.383831018517</v>
      </c>
      <c r="C5874" s="1">
        <v>44406.38386574074</v>
      </c>
      <c r="D5874">
        <v>5.0000000745058101E-2</v>
      </c>
      <c r="E5874">
        <v>1611</v>
      </c>
      <c r="F5874">
        <v>432</v>
      </c>
      <c r="G5874" t="s">
        <v>43</v>
      </c>
      <c r="H5874" t="s">
        <v>36</v>
      </c>
      <c r="I5874">
        <f>tbl_Fact[[#This Row],[Duration]] / 60</f>
        <v>8.3333334575096834E-4</v>
      </c>
      <c r="J5874">
        <f>IF(OR(G5874="Run Time", G5874="CC (Changeover Cleaning)"), I5874, 0)</f>
        <v>8.3333334575096834E-4</v>
      </c>
      <c r="K5874">
        <f>IF(G5874&lt;&gt;"PM (Maintenance)", I5874, 0)</f>
        <v>8.3333334575096834E-4</v>
      </c>
      <c r="L5874" s="5">
        <f>MAX(tbl_Fact[[#This Row],[TotalBiscuitsMade]],tbl_Fact[[#This Row],[GoodMadeBiscuits]])</f>
        <v>1611</v>
      </c>
      <c r="M5874" s="5">
        <f>IF(tbl_Fact[[#This Row],[Operating_Hours]]&gt;0,tbl_Fact[[#This Row],[Operating_Hours]]*51840,0)</f>
        <v>43.200000643730199</v>
      </c>
    </row>
    <row r="5875" spans="1:13" hidden="1" x14ac:dyDescent="0.2">
      <c r="A5875" t="s">
        <v>12</v>
      </c>
      <c r="B5875" s="1">
        <v>44406.38386574074</v>
      </c>
      <c r="C5875" s="1">
        <v>44406.384305555555</v>
      </c>
      <c r="D5875">
        <v>0.63333332538604703</v>
      </c>
      <c r="E5875">
        <v>2078</v>
      </c>
      <c r="F5875">
        <v>328</v>
      </c>
      <c r="G5875" t="s">
        <v>44</v>
      </c>
      <c r="H5875" t="s">
        <v>36</v>
      </c>
      <c r="I5875">
        <f>tbl_Fact[[#This Row],[Duration]] / 60</f>
        <v>1.0555555423100783E-2</v>
      </c>
      <c r="J5875">
        <f>IF(OR(G5875="Run Time", G5875="CC (Changeover Cleaning)"), I5875, 0)</f>
        <v>0</v>
      </c>
      <c r="K5875">
        <f>IF(G5875&lt;&gt;"PM (Maintenance)", I5875, 0)</f>
        <v>1.0555555423100783E-2</v>
      </c>
      <c r="L5875" s="5">
        <f>MAX(tbl_Fact[[#This Row],[TotalBiscuitsMade]],tbl_Fact[[#This Row],[GoodMadeBiscuits]])</f>
        <v>2078</v>
      </c>
      <c r="M5875" s="5">
        <f>IF(tbl_Fact[[#This Row],[Operating_Hours]]&gt;0,tbl_Fact[[#This Row],[Operating_Hours]]*51840,0)</f>
        <v>0</v>
      </c>
    </row>
    <row r="5876" spans="1:13" hidden="1" x14ac:dyDescent="0.2">
      <c r="A5876" t="s">
        <v>12</v>
      </c>
      <c r="B5876" s="1">
        <v>44406.384305555555</v>
      </c>
      <c r="C5876" s="1">
        <v>44406.384328703702</v>
      </c>
      <c r="D5876">
        <v>3.3333301544189502E-2</v>
      </c>
      <c r="E5876">
        <v>1972</v>
      </c>
      <c r="F5876">
        <v>266</v>
      </c>
      <c r="G5876" t="s">
        <v>43</v>
      </c>
      <c r="H5876" t="s">
        <v>36</v>
      </c>
      <c r="I5876">
        <f>tbl_Fact[[#This Row],[Duration]] / 60</f>
        <v>5.5555502573649172E-4</v>
      </c>
      <c r="J5876">
        <f>IF(OR(G5876="Run Time", G5876="CC (Changeover Cleaning)"), I5876, 0)</f>
        <v>5.5555502573649172E-4</v>
      </c>
      <c r="K5876">
        <f>IF(G5876&lt;&gt;"PM (Maintenance)", I5876, 0)</f>
        <v>5.5555502573649172E-4</v>
      </c>
      <c r="L5876" s="5">
        <f>MAX(tbl_Fact[[#This Row],[TotalBiscuitsMade]],tbl_Fact[[#This Row],[GoodMadeBiscuits]])</f>
        <v>1972</v>
      </c>
      <c r="M5876" s="5">
        <f>IF(tbl_Fact[[#This Row],[Operating_Hours]]&gt;0,tbl_Fact[[#This Row],[Operating_Hours]]*51840,0)</f>
        <v>28.79997253417973</v>
      </c>
    </row>
    <row r="5877" spans="1:13" hidden="1" x14ac:dyDescent="0.2">
      <c r="A5877" t="s">
        <v>12</v>
      </c>
      <c r="B5877" s="1">
        <v>44406.384328703702</v>
      </c>
      <c r="C5877" s="1">
        <v>44406.384421296294</v>
      </c>
      <c r="D5877">
        <v>0.133333295583725</v>
      </c>
      <c r="E5877">
        <v>2106</v>
      </c>
      <c r="F5877">
        <v>225</v>
      </c>
      <c r="G5877" t="s">
        <v>44</v>
      </c>
      <c r="H5877" t="s">
        <v>36</v>
      </c>
      <c r="I5877">
        <f>tbl_Fact[[#This Row],[Duration]] / 60</f>
        <v>2.2222215930620833E-3</v>
      </c>
      <c r="J5877">
        <f>IF(OR(G5877="Run Time", G5877="CC (Changeover Cleaning)"), I5877, 0)</f>
        <v>0</v>
      </c>
      <c r="K5877">
        <f>IF(G5877&lt;&gt;"PM (Maintenance)", I5877, 0)</f>
        <v>2.2222215930620833E-3</v>
      </c>
      <c r="L5877" s="5">
        <f>MAX(tbl_Fact[[#This Row],[TotalBiscuitsMade]],tbl_Fact[[#This Row],[GoodMadeBiscuits]])</f>
        <v>2106</v>
      </c>
      <c r="M5877" s="5">
        <f>IF(tbl_Fact[[#This Row],[Operating_Hours]]&gt;0,tbl_Fact[[#This Row],[Operating_Hours]]*51840,0)</f>
        <v>0</v>
      </c>
    </row>
    <row r="5878" spans="1:13" hidden="1" x14ac:dyDescent="0.2">
      <c r="A5878" t="s">
        <v>12</v>
      </c>
      <c r="B5878" s="1">
        <v>44406.384421296294</v>
      </c>
      <c r="C5878" s="1">
        <v>44406.384664351855</v>
      </c>
      <c r="D5878">
        <v>0.34999999403953602</v>
      </c>
      <c r="E5878">
        <v>2099</v>
      </c>
      <c r="F5878">
        <v>244</v>
      </c>
      <c r="G5878" t="s">
        <v>43</v>
      </c>
      <c r="H5878" t="s">
        <v>36</v>
      </c>
      <c r="I5878">
        <f>tbl_Fact[[#This Row],[Duration]] / 60</f>
        <v>5.833333233992267E-3</v>
      </c>
      <c r="J5878">
        <f>IF(OR(G5878="Run Time", G5878="CC (Changeover Cleaning)"), I5878, 0)</f>
        <v>5.833333233992267E-3</v>
      </c>
      <c r="K5878">
        <f>IF(G5878&lt;&gt;"PM (Maintenance)", I5878, 0)</f>
        <v>5.833333233992267E-3</v>
      </c>
      <c r="L5878" s="5">
        <f>MAX(tbl_Fact[[#This Row],[TotalBiscuitsMade]],tbl_Fact[[#This Row],[GoodMadeBiscuits]])</f>
        <v>2099</v>
      </c>
      <c r="M5878" s="5">
        <f>IF(tbl_Fact[[#This Row],[Operating_Hours]]&gt;0,tbl_Fact[[#This Row],[Operating_Hours]]*51840,0)</f>
        <v>302.39999485015915</v>
      </c>
    </row>
    <row r="5879" spans="1:13" hidden="1" x14ac:dyDescent="0.2">
      <c r="A5879" t="s">
        <v>12</v>
      </c>
      <c r="B5879" s="1">
        <v>44406.384664351855</v>
      </c>
      <c r="C5879" s="1">
        <v>44406.384710648148</v>
      </c>
      <c r="D5879">
        <v>6.6666603088378906E-2</v>
      </c>
      <c r="E5879">
        <v>2549</v>
      </c>
      <c r="F5879">
        <v>355</v>
      </c>
      <c r="G5879" t="s">
        <v>44</v>
      </c>
      <c r="H5879" t="s">
        <v>36</v>
      </c>
      <c r="I5879">
        <f>tbl_Fact[[#This Row],[Duration]] / 60</f>
        <v>1.1111100514729817E-3</v>
      </c>
      <c r="J5879">
        <f>IF(OR(G5879="Run Time", G5879="CC (Changeover Cleaning)"), I5879, 0)</f>
        <v>0</v>
      </c>
      <c r="K5879">
        <f>IF(G5879&lt;&gt;"PM (Maintenance)", I5879, 0)</f>
        <v>1.1111100514729817E-3</v>
      </c>
      <c r="L5879" s="5">
        <f>MAX(tbl_Fact[[#This Row],[TotalBiscuitsMade]],tbl_Fact[[#This Row],[GoodMadeBiscuits]])</f>
        <v>2549</v>
      </c>
      <c r="M5879" s="5">
        <f>IF(tbl_Fact[[#This Row],[Operating_Hours]]&gt;0,tbl_Fact[[#This Row],[Operating_Hours]]*51840,0)</f>
        <v>0</v>
      </c>
    </row>
    <row r="5880" spans="1:13" hidden="1" x14ac:dyDescent="0.2">
      <c r="A5880" t="s">
        <v>12</v>
      </c>
      <c r="B5880" s="1">
        <v>44406.384710648148</v>
      </c>
      <c r="C5880" s="1">
        <v>44406.386435185188</v>
      </c>
      <c r="D5880">
        <v>2.4833333492279102</v>
      </c>
      <c r="E5880">
        <v>2348</v>
      </c>
      <c r="F5880">
        <v>476</v>
      </c>
      <c r="G5880" t="s">
        <v>43</v>
      </c>
      <c r="H5880" t="s">
        <v>36</v>
      </c>
      <c r="I5880">
        <f>tbl_Fact[[#This Row],[Duration]] / 60</f>
        <v>4.13888891537985E-2</v>
      </c>
      <c r="J5880">
        <f>IF(OR(G5880="Run Time", G5880="CC (Changeover Cleaning)"), I5880, 0)</f>
        <v>4.13888891537985E-2</v>
      </c>
      <c r="K5880">
        <f>IF(G5880&lt;&gt;"PM (Maintenance)", I5880, 0)</f>
        <v>4.13888891537985E-2</v>
      </c>
      <c r="L5880" s="5">
        <f>MAX(tbl_Fact[[#This Row],[TotalBiscuitsMade]],tbl_Fact[[#This Row],[GoodMadeBiscuits]])</f>
        <v>2348</v>
      </c>
      <c r="M5880" s="5">
        <f>IF(tbl_Fact[[#This Row],[Operating_Hours]]&gt;0,tbl_Fact[[#This Row],[Operating_Hours]]*51840,0)</f>
        <v>2145.6000137329142</v>
      </c>
    </row>
    <row r="5881" spans="1:13" hidden="1" x14ac:dyDescent="0.2">
      <c r="A5881" t="s">
        <v>12</v>
      </c>
      <c r="B5881" s="1">
        <v>44406.386435185188</v>
      </c>
      <c r="C5881" s="1">
        <v>44406.387789351851</v>
      </c>
      <c r="D5881">
        <v>1.95000004768372</v>
      </c>
      <c r="E5881">
        <v>3903</v>
      </c>
      <c r="F5881">
        <v>422</v>
      </c>
      <c r="G5881" t="s">
        <v>44</v>
      </c>
      <c r="H5881" t="s">
        <v>36</v>
      </c>
      <c r="I5881">
        <f>tbl_Fact[[#This Row],[Duration]] / 60</f>
        <v>3.2500000794728666E-2</v>
      </c>
      <c r="J5881">
        <f>IF(OR(G5881="Run Time", G5881="CC (Changeover Cleaning)"), I5881, 0)</f>
        <v>0</v>
      </c>
      <c r="K5881">
        <f>IF(G5881&lt;&gt;"PM (Maintenance)", I5881, 0)</f>
        <v>3.2500000794728666E-2</v>
      </c>
      <c r="L5881" s="5">
        <f>MAX(tbl_Fact[[#This Row],[TotalBiscuitsMade]],tbl_Fact[[#This Row],[GoodMadeBiscuits]])</f>
        <v>3903</v>
      </c>
      <c r="M5881" s="5">
        <f>IF(tbl_Fact[[#This Row],[Operating_Hours]]&gt;0,tbl_Fact[[#This Row],[Operating_Hours]]*51840,0)</f>
        <v>0</v>
      </c>
    </row>
    <row r="5882" spans="1:13" hidden="1" x14ac:dyDescent="0.2">
      <c r="A5882" t="s">
        <v>5</v>
      </c>
      <c r="B5882" s="1">
        <v>44406.38689814815</v>
      </c>
      <c r="C5882" s="1">
        <v>44406.387546296297</v>
      </c>
      <c r="D5882">
        <v>0.93333333730697599</v>
      </c>
      <c r="E5882">
        <v>269923</v>
      </c>
      <c r="F5882">
        <v>62168</v>
      </c>
      <c r="G5882" t="s">
        <v>43</v>
      </c>
      <c r="H5882" t="s">
        <v>24</v>
      </c>
      <c r="I5882">
        <f>tbl_Fact[[#This Row],[Duration]] / 60</f>
        <v>1.5555555621782933E-2</v>
      </c>
      <c r="J5882">
        <f>IF(OR(G5882="Run Time", G5882="CC (Changeover Cleaning)"), I5882, 0)</f>
        <v>1.5555555621782933E-2</v>
      </c>
      <c r="K5882">
        <f>IF(G5882&lt;&gt;"PM (Maintenance)", I5882, 0)</f>
        <v>1.5555555621782933E-2</v>
      </c>
      <c r="L5882" s="5">
        <f>MAX(tbl_Fact[[#This Row],[TotalBiscuitsMade]],tbl_Fact[[#This Row],[GoodMadeBiscuits]])</f>
        <v>269923</v>
      </c>
      <c r="M5882" s="5">
        <f>IF(tbl_Fact[[#This Row],[Operating_Hours]]&gt;0,tbl_Fact[[#This Row],[Operating_Hours]]*51840,0)</f>
        <v>806.4000034332272</v>
      </c>
    </row>
    <row r="5883" spans="1:13" hidden="1" x14ac:dyDescent="0.2">
      <c r="A5883" t="s">
        <v>5</v>
      </c>
      <c r="B5883" s="1">
        <v>44406.387546296297</v>
      </c>
      <c r="C5883" s="1">
        <v>44406.389872685184</v>
      </c>
      <c r="D5883">
        <v>3.3499999046325701</v>
      </c>
      <c r="E5883">
        <v>272043</v>
      </c>
      <c r="F5883">
        <v>64014</v>
      </c>
      <c r="G5883" t="s">
        <v>44</v>
      </c>
      <c r="H5883" t="s">
        <v>24</v>
      </c>
      <c r="I5883">
        <f>tbl_Fact[[#This Row],[Duration]] / 60</f>
        <v>5.5833331743876169E-2</v>
      </c>
      <c r="J5883">
        <f>IF(OR(G5883="Run Time", G5883="CC (Changeover Cleaning)"), I5883, 0)</f>
        <v>0</v>
      </c>
      <c r="K5883">
        <f>IF(G5883&lt;&gt;"PM (Maintenance)", I5883, 0)</f>
        <v>5.5833331743876169E-2</v>
      </c>
      <c r="L5883" s="5">
        <f>MAX(tbl_Fact[[#This Row],[TotalBiscuitsMade]],tbl_Fact[[#This Row],[GoodMadeBiscuits]])</f>
        <v>272043</v>
      </c>
      <c r="M5883" s="5">
        <f>IF(tbl_Fact[[#This Row],[Operating_Hours]]&gt;0,tbl_Fact[[#This Row],[Operating_Hours]]*51840,0)</f>
        <v>0</v>
      </c>
    </row>
    <row r="5884" spans="1:13" hidden="1" x14ac:dyDescent="0.2">
      <c r="A5884" t="s">
        <v>14</v>
      </c>
      <c r="B5884" s="1">
        <v>44406.387789351851</v>
      </c>
      <c r="C5884" s="1">
        <v>44406.393171296295</v>
      </c>
      <c r="D5884">
        <v>7.75</v>
      </c>
      <c r="E5884">
        <v>0</v>
      </c>
      <c r="F5884">
        <v>252</v>
      </c>
      <c r="G5884" t="s">
        <v>43</v>
      </c>
      <c r="H5884" t="s">
        <v>36</v>
      </c>
      <c r="I5884">
        <f>tbl_Fact[[#This Row],[Duration]] / 60</f>
        <v>0.12916666666666668</v>
      </c>
      <c r="J5884">
        <f>IF(OR(G5884="Run Time", G5884="CC (Changeover Cleaning)"), I5884, 0)</f>
        <v>0.12916666666666668</v>
      </c>
      <c r="K5884">
        <f>IF(G5884&lt;&gt;"PM (Maintenance)", I5884, 0)</f>
        <v>0.12916666666666668</v>
      </c>
      <c r="L5884" s="5">
        <f>MAX(tbl_Fact[[#This Row],[TotalBiscuitsMade]],tbl_Fact[[#This Row],[GoodMadeBiscuits]])</f>
        <v>252</v>
      </c>
      <c r="M5884" s="5">
        <f>IF(tbl_Fact[[#This Row],[Operating_Hours]]&gt;0,tbl_Fact[[#This Row],[Operating_Hours]]*51840,0)</f>
        <v>6696.0000000000009</v>
      </c>
    </row>
    <row r="5885" spans="1:13" hidden="1" x14ac:dyDescent="0.2">
      <c r="A5885" t="s">
        <v>12</v>
      </c>
      <c r="B5885" s="1">
        <v>44406.387789351851</v>
      </c>
      <c r="C5885" s="1">
        <v>44406.398287037038</v>
      </c>
      <c r="D5885">
        <v>15.1166667938232</v>
      </c>
      <c r="E5885">
        <v>3961</v>
      </c>
      <c r="F5885">
        <v>203</v>
      </c>
      <c r="G5885" t="s">
        <v>43</v>
      </c>
      <c r="H5885" t="s">
        <v>36</v>
      </c>
      <c r="I5885">
        <f>tbl_Fact[[#This Row],[Duration]] / 60</f>
        <v>0.25194444656372</v>
      </c>
      <c r="J5885">
        <f>IF(OR(G5885="Run Time", G5885="CC (Changeover Cleaning)"), I5885, 0)</f>
        <v>0.25194444656372</v>
      </c>
      <c r="K5885">
        <f>IF(G5885&lt;&gt;"PM (Maintenance)", I5885, 0)</f>
        <v>0.25194444656372</v>
      </c>
      <c r="L5885" s="5">
        <f>MAX(tbl_Fact[[#This Row],[TotalBiscuitsMade]],tbl_Fact[[#This Row],[GoodMadeBiscuits]])</f>
        <v>3961</v>
      </c>
      <c r="M5885" s="5">
        <f>IF(tbl_Fact[[#This Row],[Operating_Hours]]&gt;0,tbl_Fact[[#This Row],[Operating_Hours]]*51840,0)</f>
        <v>13060.800109863245</v>
      </c>
    </row>
    <row r="5886" spans="1:13" hidden="1" x14ac:dyDescent="0.2">
      <c r="A5886" t="s">
        <v>5</v>
      </c>
      <c r="B5886" s="1">
        <v>44406.389872685184</v>
      </c>
      <c r="C5886" s="1">
        <v>44406.390543981484</v>
      </c>
      <c r="D5886">
        <v>0.96666663885116599</v>
      </c>
      <c r="E5886">
        <v>271869</v>
      </c>
      <c r="F5886">
        <v>64070</v>
      </c>
      <c r="G5886" t="s">
        <v>43</v>
      </c>
      <c r="H5886" t="s">
        <v>24</v>
      </c>
      <c r="I5886">
        <f>tbl_Fact[[#This Row],[Duration]] / 60</f>
        <v>1.6111110647519432E-2</v>
      </c>
      <c r="J5886">
        <f>IF(OR(G5886="Run Time", G5886="CC (Changeover Cleaning)"), I5886, 0)</f>
        <v>1.6111110647519432E-2</v>
      </c>
      <c r="K5886">
        <f>IF(G5886&lt;&gt;"PM (Maintenance)", I5886, 0)</f>
        <v>1.6111110647519432E-2</v>
      </c>
      <c r="L5886" s="5">
        <f>MAX(tbl_Fact[[#This Row],[TotalBiscuitsMade]],tbl_Fact[[#This Row],[GoodMadeBiscuits]])</f>
        <v>271869</v>
      </c>
      <c r="M5886" s="5">
        <f>IF(tbl_Fact[[#This Row],[Operating_Hours]]&gt;0,tbl_Fact[[#This Row],[Operating_Hours]]*51840,0)</f>
        <v>835.19997596740734</v>
      </c>
    </row>
    <row r="5887" spans="1:13" hidden="1" x14ac:dyDescent="0.2">
      <c r="A5887" t="s">
        <v>5</v>
      </c>
      <c r="B5887" s="1">
        <v>44406.390543981484</v>
      </c>
      <c r="C5887" s="1">
        <v>44406.400879629633</v>
      </c>
      <c r="D5887">
        <v>14.8833332061768</v>
      </c>
      <c r="E5887">
        <v>280629</v>
      </c>
      <c r="F5887">
        <v>72939</v>
      </c>
      <c r="G5887" t="s">
        <v>44</v>
      </c>
      <c r="H5887" t="s">
        <v>24</v>
      </c>
      <c r="I5887">
        <f>tbl_Fact[[#This Row],[Duration]] / 60</f>
        <v>0.24805555343628</v>
      </c>
      <c r="J5887">
        <f>IF(OR(G5887="Run Time", G5887="CC (Changeover Cleaning)"), I5887, 0)</f>
        <v>0</v>
      </c>
      <c r="K5887">
        <f>IF(G5887&lt;&gt;"PM (Maintenance)", I5887, 0)</f>
        <v>0.24805555343628</v>
      </c>
      <c r="L5887" s="5">
        <f>MAX(tbl_Fact[[#This Row],[TotalBiscuitsMade]],tbl_Fact[[#This Row],[GoodMadeBiscuits]])</f>
        <v>280629</v>
      </c>
      <c r="M5887" s="5">
        <f>IF(tbl_Fact[[#This Row],[Operating_Hours]]&gt;0,tbl_Fact[[#This Row],[Operating_Hours]]*51840,0)</f>
        <v>0</v>
      </c>
    </row>
    <row r="5888" spans="1:13" hidden="1" x14ac:dyDescent="0.2">
      <c r="A5888" t="s">
        <v>14</v>
      </c>
      <c r="B5888" s="1">
        <v>44406.393171296295</v>
      </c>
      <c r="C5888" s="1">
        <v>44406.393240740741</v>
      </c>
      <c r="D5888">
        <v>0.10000000149011599</v>
      </c>
      <c r="E5888">
        <v>0</v>
      </c>
      <c r="F5888">
        <v>472</v>
      </c>
      <c r="G5888" t="s">
        <v>44</v>
      </c>
      <c r="H5888" t="s">
        <v>36</v>
      </c>
      <c r="I5888">
        <f>tbl_Fact[[#This Row],[Duration]] / 60</f>
        <v>1.6666666915019332E-3</v>
      </c>
      <c r="J5888">
        <f>IF(OR(G5888="Run Time", G5888="CC (Changeover Cleaning)"), I5888, 0)</f>
        <v>0</v>
      </c>
      <c r="K5888">
        <f>IF(G5888&lt;&gt;"PM (Maintenance)", I5888, 0)</f>
        <v>1.6666666915019332E-3</v>
      </c>
      <c r="L5888" s="5">
        <f>MAX(tbl_Fact[[#This Row],[TotalBiscuitsMade]],tbl_Fact[[#This Row],[GoodMadeBiscuits]])</f>
        <v>472</v>
      </c>
      <c r="M5888" s="5">
        <f>IF(tbl_Fact[[#This Row],[Operating_Hours]]&gt;0,tbl_Fact[[#This Row],[Operating_Hours]]*51840,0)</f>
        <v>0</v>
      </c>
    </row>
    <row r="5889" spans="1:13" hidden="1" x14ac:dyDescent="0.2">
      <c r="A5889" t="s">
        <v>14</v>
      </c>
      <c r="B5889" s="1">
        <v>44406.393240740741</v>
      </c>
      <c r="C5889" s="1">
        <v>44406.394085648149</v>
      </c>
      <c r="D5889">
        <v>1.2166665792465201</v>
      </c>
      <c r="E5889">
        <v>0</v>
      </c>
      <c r="F5889">
        <v>52</v>
      </c>
      <c r="G5889" t="s">
        <v>43</v>
      </c>
      <c r="H5889" t="s">
        <v>36</v>
      </c>
      <c r="I5889">
        <f>tbl_Fact[[#This Row],[Duration]] / 60</f>
        <v>2.0277776320775334E-2</v>
      </c>
      <c r="J5889">
        <f>IF(OR(G5889="Run Time", G5889="CC (Changeover Cleaning)"), I5889, 0)</f>
        <v>2.0277776320775334E-2</v>
      </c>
      <c r="K5889">
        <f>IF(G5889&lt;&gt;"PM (Maintenance)", I5889, 0)</f>
        <v>2.0277776320775334E-2</v>
      </c>
      <c r="L5889" s="5">
        <f>MAX(tbl_Fact[[#This Row],[TotalBiscuitsMade]],tbl_Fact[[#This Row],[GoodMadeBiscuits]])</f>
        <v>52</v>
      </c>
      <c r="M5889" s="5">
        <f>IF(tbl_Fact[[#This Row],[Operating_Hours]]&gt;0,tbl_Fact[[#This Row],[Operating_Hours]]*51840,0)</f>
        <v>1051.1999244689932</v>
      </c>
    </row>
    <row r="5890" spans="1:13" hidden="1" x14ac:dyDescent="0.2">
      <c r="A5890" t="s">
        <v>14</v>
      </c>
      <c r="B5890" s="1">
        <v>44406.394085648149</v>
      </c>
      <c r="C5890" s="1">
        <v>44406.394201388888</v>
      </c>
      <c r="D5890">
        <v>0.16666659712791401</v>
      </c>
      <c r="E5890">
        <v>0</v>
      </c>
      <c r="F5890">
        <v>49</v>
      </c>
      <c r="G5890" t="s">
        <v>44</v>
      </c>
      <c r="H5890" t="s">
        <v>36</v>
      </c>
      <c r="I5890">
        <f>tbl_Fact[[#This Row],[Duration]] / 60</f>
        <v>2.7777766187985667E-3</v>
      </c>
      <c r="J5890">
        <f>IF(OR(G5890="Run Time", G5890="CC (Changeover Cleaning)"), I5890, 0)</f>
        <v>0</v>
      </c>
      <c r="K5890">
        <f>IF(G5890&lt;&gt;"PM (Maintenance)", I5890, 0)</f>
        <v>2.7777766187985667E-3</v>
      </c>
      <c r="L5890" s="5">
        <f>MAX(tbl_Fact[[#This Row],[TotalBiscuitsMade]],tbl_Fact[[#This Row],[GoodMadeBiscuits]])</f>
        <v>49</v>
      </c>
      <c r="M5890" s="5">
        <f>IF(tbl_Fact[[#This Row],[Operating_Hours]]&gt;0,tbl_Fact[[#This Row],[Operating_Hours]]*51840,0)</f>
        <v>0</v>
      </c>
    </row>
    <row r="5891" spans="1:13" hidden="1" x14ac:dyDescent="0.2">
      <c r="A5891" t="s">
        <v>14</v>
      </c>
      <c r="B5891" s="1">
        <v>44406.394201388888</v>
      </c>
      <c r="C5891" s="1">
        <v>44406.397870370369</v>
      </c>
      <c r="D5891">
        <v>5.2833333015441903</v>
      </c>
      <c r="E5891">
        <v>0</v>
      </c>
      <c r="F5891">
        <v>135</v>
      </c>
      <c r="G5891" t="s">
        <v>43</v>
      </c>
      <c r="H5891" t="s">
        <v>36</v>
      </c>
      <c r="I5891">
        <f>tbl_Fact[[#This Row],[Duration]] / 60</f>
        <v>8.8055555025736504E-2</v>
      </c>
      <c r="J5891">
        <f>IF(OR(G5891="Run Time", G5891="CC (Changeover Cleaning)"), I5891, 0)</f>
        <v>8.8055555025736504E-2</v>
      </c>
      <c r="K5891">
        <f>IF(G5891&lt;&gt;"PM (Maintenance)", I5891, 0)</f>
        <v>8.8055555025736504E-2</v>
      </c>
      <c r="L5891" s="5">
        <f>MAX(tbl_Fact[[#This Row],[TotalBiscuitsMade]],tbl_Fact[[#This Row],[GoodMadeBiscuits]])</f>
        <v>135</v>
      </c>
      <c r="M5891" s="5">
        <f>IF(tbl_Fact[[#This Row],[Operating_Hours]]&gt;0,tbl_Fact[[#This Row],[Operating_Hours]]*51840,0)</f>
        <v>4564.7999725341806</v>
      </c>
    </row>
    <row r="5892" spans="1:13" hidden="1" x14ac:dyDescent="0.2">
      <c r="A5892" t="s">
        <v>14</v>
      </c>
      <c r="B5892" s="1">
        <v>44406.397870370369</v>
      </c>
      <c r="C5892" s="1">
        <v>44406.40116898148</v>
      </c>
      <c r="D5892">
        <v>4.75</v>
      </c>
      <c r="E5892">
        <v>0</v>
      </c>
      <c r="F5892">
        <v>470</v>
      </c>
      <c r="G5892" t="s">
        <v>44</v>
      </c>
      <c r="H5892" t="s">
        <v>36</v>
      </c>
      <c r="I5892">
        <f>tbl_Fact[[#This Row],[Duration]] / 60</f>
        <v>7.9166666666666663E-2</v>
      </c>
      <c r="J5892">
        <f>IF(OR(G5892="Run Time", G5892="CC (Changeover Cleaning)"), I5892, 0)</f>
        <v>0</v>
      </c>
      <c r="K5892">
        <f>IF(G5892&lt;&gt;"PM (Maintenance)", I5892, 0)</f>
        <v>7.9166666666666663E-2</v>
      </c>
      <c r="L5892" s="5">
        <f>MAX(tbl_Fact[[#This Row],[TotalBiscuitsMade]],tbl_Fact[[#This Row],[GoodMadeBiscuits]])</f>
        <v>470</v>
      </c>
      <c r="M5892" s="5">
        <f>IF(tbl_Fact[[#This Row],[Operating_Hours]]&gt;0,tbl_Fact[[#This Row],[Operating_Hours]]*51840,0)</f>
        <v>0</v>
      </c>
    </row>
    <row r="5893" spans="1:13" hidden="1" x14ac:dyDescent="0.2">
      <c r="A5893" t="s">
        <v>12</v>
      </c>
      <c r="B5893" s="1">
        <v>44406.398287037038</v>
      </c>
      <c r="C5893" s="1">
        <v>44406.398611111108</v>
      </c>
      <c r="D5893">
        <v>0.466666609048843</v>
      </c>
      <c r="E5893">
        <v>4462</v>
      </c>
      <c r="F5893">
        <v>55</v>
      </c>
      <c r="G5893" t="s">
        <v>44</v>
      </c>
      <c r="H5893" t="s">
        <v>36</v>
      </c>
      <c r="I5893">
        <f>tbl_Fact[[#This Row],[Duration]] / 60</f>
        <v>7.7777768174807169E-3</v>
      </c>
      <c r="J5893">
        <f>IF(OR(G5893="Run Time", G5893="CC (Changeover Cleaning)"), I5893, 0)</f>
        <v>0</v>
      </c>
      <c r="K5893">
        <f>IF(G5893&lt;&gt;"PM (Maintenance)", I5893, 0)</f>
        <v>7.7777768174807169E-3</v>
      </c>
      <c r="L5893" s="5">
        <f>MAX(tbl_Fact[[#This Row],[TotalBiscuitsMade]],tbl_Fact[[#This Row],[GoodMadeBiscuits]])</f>
        <v>4462</v>
      </c>
      <c r="M5893" s="5">
        <f>IF(tbl_Fact[[#This Row],[Operating_Hours]]&gt;0,tbl_Fact[[#This Row],[Operating_Hours]]*51840,0)</f>
        <v>0</v>
      </c>
    </row>
    <row r="5894" spans="1:13" hidden="1" x14ac:dyDescent="0.2">
      <c r="A5894" t="s">
        <v>12</v>
      </c>
      <c r="B5894" s="1">
        <v>44406.398611111108</v>
      </c>
      <c r="C5894" s="1">
        <v>44406.39880787037</v>
      </c>
      <c r="D5894">
        <v>0.28333330154418901</v>
      </c>
      <c r="E5894">
        <v>4471</v>
      </c>
      <c r="F5894">
        <v>101</v>
      </c>
      <c r="G5894" t="s">
        <v>43</v>
      </c>
      <c r="H5894" t="s">
        <v>36</v>
      </c>
      <c r="I5894">
        <f>tbl_Fact[[#This Row],[Duration]] / 60</f>
        <v>4.72222169240315E-3</v>
      </c>
      <c r="J5894">
        <f>IF(OR(G5894="Run Time", G5894="CC (Changeover Cleaning)"), I5894, 0)</f>
        <v>4.72222169240315E-3</v>
      </c>
      <c r="K5894">
        <f>IF(G5894&lt;&gt;"PM (Maintenance)", I5894, 0)</f>
        <v>4.72222169240315E-3</v>
      </c>
      <c r="L5894" s="5">
        <f>MAX(tbl_Fact[[#This Row],[TotalBiscuitsMade]],tbl_Fact[[#This Row],[GoodMadeBiscuits]])</f>
        <v>4471</v>
      </c>
      <c r="M5894" s="5">
        <f>IF(tbl_Fact[[#This Row],[Operating_Hours]]&gt;0,tbl_Fact[[#This Row],[Operating_Hours]]*51840,0)</f>
        <v>244.79997253417929</v>
      </c>
    </row>
    <row r="5895" spans="1:13" hidden="1" x14ac:dyDescent="0.2">
      <c r="A5895" t="s">
        <v>12</v>
      </c>
      <c r="B5895" s="1">
        <v>44406.39880787037</v>
      </c>
      <c r="C5895" s="1">
        <v>44406.40116898148</v>
      </c>
      <c r="D5895">
        <v>3.4000000953674299</v>
      </c>
      <c r="E5895">
        <v>7052</v>
      </c>
      <c r="F5895">
        <v>153</v>
      </c>
      <c r="G5895" t="s">
        <v>44</v>
      </c>
      <c r="H5895" t="s">
        <v>36</v>
      </c>
      <c r="I5895">
        <f>tbl_Fact[[#This Row],[Duration]] / 60</f>
        <v>5.6666668256123834E-2</v>
      </c>
      <c r="J5895">
        <f>IF(OR(G5895="Run Time", G5895="CC (Changeover Cleaning)"), I5895, 0)</f>
        <v>0</v>
      </c>
      <c r="K5895">
        <f>IF(G5895&lt;&gt;"PM (Maintenance)", I5895, 0)</f>
        <v>5.6666668256123834E-2</v>
      </c>
      <c r="L5895" s="5">
        <f>MAX(tbl_Fact[[#This Row],[TotalBiscuitsMade]],tbl_Fact[[#This Row],[GoodMadeBiscuits]])</f>
        <v>7052</v>
      </c>
      <c r="M5895" s="5">
        <f>IF(tbl_Fact[[#This Row],[Operating_Hours]]&gt;0,tbl_Fact[[#This Row],[Operating_Hours]]*51840,0)</f>
        <v>0</v>
      </c>
    </row>
    <row r="5896" spans="1:13" hidden="1" x14ac:dyDescent="0.2">
      <c r="A5896" t="s">
        <v>5</v>
      </c>
      <c r="B5896" s="1">
        <v>44406.400879629633</v>
      </c>
      <c r="C5896" s="1">
        <v>44406.405150462961</v>
      </c>
      <c r="D5896">
        <v>6.1500000953674299</v>
      </c>
      <c r="E5896">
        <v>280703</v>
      </c>
      <c r="F5896">
        <v>73148</v>
      </c>
      <c r="G5896" t="s">
        <v>43</v>
      </c>
      <c r="H5896" t="s">
        <v>24</v>
      </c>
      <c r="I5896">
        <f>tbl_Fact[[#This Row],[Duration]] / 60</f>
        <v>0.10250000158945717</v>
      </c>
      <c r="J5896">
        <f>IF(OR(G5896="Run Time", G5896="CC (Changeover Cleaning)"), I5896, 0)</f>
        <v>0.10250000158945717</v>
      </c>
      <c r="K5896">
        <f>IF(G5896&lt;&gt;"PM (Maintenance)", I5896, 0)</f>
        <v>0.10250000158945717</v>
      </c>
      <c r="L5896" s="5">
        <f>MAX(tbl_Fact[[#This Row],[TotalBiscuitsMade]],tbl_Fact[[#This Row],[GoodMadeBiscuits]])</f>
        <v>280703</v>
      </c>
      <c r="M5896" s="5">
        <f>IF(tbl_Fact[[#This Row],[Operating_Hours]]&gt;0,tbl_Fact[[#This Row],[Operating_Hours]]*51840,0)</f>
        <v>5313.60008239746</v>
      </c>
    </row>
    <row r="5897" spans="1:13" hidden="1" x14ac:dyDescent="0.2">
      <c r="A5897" t="s">
        <v>14</v>
      </c>
      <c r="B5897" s="1">
        <v>44406.40116898148</v>
      </c>
      <c r="C5897" s="1">
        <v>44406.401782407411</v>
      </c>
      <c r="D5897">
        <v>0.88333332538604703</v>
      </c>
      <c r="E5897">
        <v>0</v>
      </c>
      <c r="F5897">
        <v>174</v>
      </c>
      <c r="G5897" t="s">
        <v>43</v>
      </c>
      <c r="H5897" t="s">
        <v>36</v>
      </c>
      <c r="I5897">
        <f>tbl_Fact[[#This Row],[Duration]] / 60</f>
        <v>1.4722222089767451E-2</v>
      </c>
      <c r="J5897">
        <f>IF(OR(G5897="Run Time", G5897="CC (Changeover Cleaning)"), I5897, 0)</f>
        <v>1.4722222089767451E-2</v>
      </c>
      <c r="K5897">
        <f>IF(G5897&lt;&gt;"PM (Maintenance)", I5897, 0)</f>
        <v>1.4722222089767451E-2</v>
      </c>
      <c r="L5897" s="5">
        <f>MAX(tbl_Fact[[#This Row],[TotalBiscuitsMade]],tbl_Fact[[#This Row],[GoodMadeBiscuits]])</f>
        <v>174</v>
      </c>
      <c r="M5897" s="5">
        <f>IF(tbl_Fact[[#This Row],[Operating_Hours]]&gt;0,tbl_Fact[[#This Row],[Operating_Hours]]*51840,0)</f>
        <v>763.19999313354458</v>
      </c>
    </row>
    <row r="5898" spans="1:13" hidden="1" x14ac:dyDescent="0.2">
      <c r="A5898" t="s">
        <v>12</v>
      </c>
      <c r="B5898" s="1">
        <v>44406.40116898148</v>
      </c>
      <c r="C5898" s="1">
        <v>44406.401863425926</v>
      </c>
      <c r="D5898">
        <v>1</v>
      </c>
      <c r="E5898">
        <v>7376</v>
      </c>
      <c r="F5898">
        <v>87</v>
      </c>
      <c r="G5898" t="s">
        <v>43</v>
      </c>
      <c r="H5898" t="s">
        <v>36</v>
      </c>
      <c r="I5898">
        <f>tbl_Fact[[#This Row],[Duration]] / 60</f>
        <v>1.6666666666666666E-2</v>
      </c>
      <c r="J5898">
        <f>IF(OR(G5898="Run Time", G5898="CC (Changeover Cleaning)"), I5898, 0)</f>
        <v>1.6666666666666666E-2</v>
      </c>
      <c r="K5898">
        <f>IF(G5898&lt;&gt;"PM (Maintenance)", I5898, 0)</f>
        <v>1.6666666666666666E-2</v>
      </c>
      <c r="L5898" s="5">
        <f>MAX(tbl_Fact[[#This Row],[TotalBiscuitsMade]],tbl_Fact[[#This Row],[GoodMadeBiscuits]])</f>
        <v>7376</v>
      </c>
      <c r="M5898" s="5">
        <f>IF(tbl_Fact[[#This Row],[Operating_Hours]]&gt;0,tbl_Fact[[#This Row],[Operating_Hours]]*51840,0)</f>
        <v>864</v>
      </c>
    </row>
    <row r="5899" spans="1:13" hidden="1" x14ac:dyDescent="0.2">
      <c r="A5899" t="s">
        <v>14</v>
      </c>
      <c r="B5899" s="1">
        <v>44406.401782407411</v>
      </c>
      <c r="C5899" s="1">
        <v>44406.402662037035</v>
      </c>
      <c r="D5899">
        <v>1.2666666507720901</v>
      </c>
      <c r="E5899">
        <v>0</v>
      </c>
      <c r="F5899">
        <v>372</v>
      </c>
      <c r="G5899" t="s">
        <v>44</v>
      </c>
      <c r="H5899" t="s">
        <v>36</v>
      </c>
      <c r="I5899">
        <f>tbl_Fact[[#This Row],[Duration]] / 60</f>
        <v>2.11111108462015E-2</v>
      </c>
      <c r="J5899">
        <f>IF(OR(G5899="Run Time", G5899="CC (Changeover Cleaning)"), I5899, 0)</f>
        <v>0</v>
      </c>
      <c r="K5899">
        <f>IF(G5899&lt;&gt;"PM (Maintenance)", I5899, 0)</f>
        <v>2.11111108462015E-2</v>
      </c>
      <c r="L5899" s="5">
        <f>MAX(tbl_Fact[[#This Row],[TotalBiscuitsMade]],tbl_Fact[[#This Row],[GoodMadeBiscuits]])</f>
        <v>372</v>
      </c>
      <c r="M5899" s="5">
        <f>IF(tbl_Fact[[#This Row],[Operating_Hours]]&gt;0,tbl_Fact[[#This Row],[Operating_Hours]]*51840,0)</f>
        <v>0</v>
      </c>
    </row>
    <row r="5900" spans="1:13" hidden="1" x14ac:dyDescent="0.2">
      <c r="A5900" t="s">
        <v>12</v>
      </c>
      <c r="B5900" s="1">
        <v>44406.401863425926</v>
      </c>
      <c r="C5900" s="1">
        <v>44406.402662037035</v>
      </c>
      <c r="D5900">
        <v>1.1499999761581401</v>
      </c>
      <c r="E5900">
        <v>8327</v>
      </c>
      <c r="F5900">
        <v>447</v>
      </c>
      <c r="G5900" t="s">
        <v>44</v>
      </c>
      <c r="H5900" t="s">
        <v>36</v>
      </c>
      <c r="I5900">
        <f>tbl_Fact[[#This Row],[Duration]] / 60</f>
        <v>1.9166666269302336E-2</v>
      </c>
      <c r="J5900">
        <f>IF(OR(G5900="Run Time", G5900="CC (Changeover Cleaning)"), I5900, 0)</f>
        <v>0</v>
      </c>
      <c r="K5900">
        <f>IF(G5900&lt;&gt;"PM (Maintenance)", I5900, 0)</f>
        <v>1.9166666269302336E-2</v>
      </c>
      <c r="L5900" s="5">
        <f>MAX(tbl_Fact[[#This Row],[TotalBiscuitsMade]],tbl_Fact[[#This Row],[GoodMadeBiscuits]])</f>
        <v>8327</v>
      </c>
      <c r="M5900" s="5">
        <f>IF(tbl_Fact[[#This Row],[Operating_Hours]]&gt;0,tbl_Fact[[#This Row],[Operating_Hours]]*51840,0)</f>
        <v>0</v>
      </c>
    </row>
    <row r="5901" spans="1:13" hidden="1" x14ac:dyDescent="0.2">
      <c r="A5901" t="s">
        <v>14</v>
      </c>
      <c r="B5901" s="1">
        <v>44406.402662037035</v>
      </c>
      <c r="C5901" s="1">
        <v>44406.403287037036</v>
      </c>
      <c r="D5901">
        <v>0.89999997615814198</v>
      </c>
      <c r="E5901">
        <v>0</v>
      </c>
      <c r="F5901">
        <v>215</v>
      </c>
      <c r="G5901" t="s">
        <v>43</v>
      </c>
      <c r="H5901" t="s">
        <v>36</v>
      </c>
      <c r="I5901">
        <f>tbl_Fact[[#This Row],[Duration]] / 60</f>
        <v>1.49999996026357E-2</v>
      </c>
      <c r="J5901">
        <f>IF(OR(G5901="Run Time", G5901="CC (Changeover Cleaning)"), I5901, 0)</f>
        <v>1.49999996026357E-2</v>
      </c>
      <c r="K5901">
        <f>IF(G5901&lt;&gt;"PM (Maintenance)", I5901, 0)</f>
        <v>1.49999996026357E-2</v>
      </c>
      <c r="L5901" s="5">
        <f>MAX(tbl_Fact[[#This Row],[TotalBiscuitsMade]],tbl_Fact[[#This Row],[GoodMadeBiscuits]])</f>
        <v>215</v>
      </c>
      <c r="M5901" s="5">
        <f>IF(tbl_Fact[[#This Row],[Operating_Hours]]&gt;0,tbl_Fact[[#This Row],[Operating_Hours]]*51840,0)</f>
        <v>777.59997940063465</v>
      </c>
    </row>
    <row r="5902" spans="1:13" hidden="1" x14ac:dyDescent="0.2">
      <c r="A5902" t="s">
        <v>12</v>
      </c>
      <c r="B5902" s="1">
        <v>44406.402662037035</v>
      </c>
      <c r="C5902" s="1">
        <v>44406.403368055559</v>
      </c>
      <c r="D5902">
        <v>1.0166666507720901</v>
      </c>
      <c r="E5902">
        <v>8111</v>
      </c>
      <c r="F5902">
        <v>157</v>
      </c>
      <c r="G5902" t="s">
        <v>43</v>
      </c>
      <c r="H5902" t="s">
        <v>36</v>
      </c>
      <c r="I5902">
        <f>tbl_Fact[[#This Row],[Duration]] / 60</f>
        <v>1.6944444179534834E-2</v>
      </c>
      <c r="J5902">
        <f>IF(OR(G5902="Run Time", G5902="CC (Changeover Cleaning)"), I5902, 0)</f>
        <v>1.6944444179534834E-2</v>
      </c>
      <c r="K5902">
        <f>IF(G5902&lt;&gt;"PM (Maintenance)", I5902, 0)</f>
        <v>1.6944444179534834E-2</v>
      </c>
      <c r="L5902" s="5">
        <f>MAX(tbl_Fact[[#This Row],[TotalBiscuitsMade]],tbl_Fact[[#This Row],[GoodMadeBiscuits]])</f>
        <v>8111</v>
      </c>
      <c r="M5902" s="5">
        <f>IF(tbl_Fact[[#This Row],[Operating_Hours]]&gt;0,tbl_Fact[[#This Row],[Operating_Hours]]*51840,0)</f>
        <v>878.39998626708586</v>
      </c>
    </row>
    <row r="5903" spans="1:13" hidden="1" x14ac:dyDescent="0.2">
      <c r="A5903" t="s">
        <v>14</v>
      </c>
      <c r="B5903" s="1">
        <v>44406.403287037036</v>
      </c>
      <c r="C5903" s="1">
        <v>44406.40519675926</v>
      </c>
      <c r="D5903">
        <v>2.75</v>
      </c>
      <c r="E5903">
        <v>0</v>
      </c>
      <c r="F5903">
        <v>172</v>
      </c>
      <c r="G5903" t="s">
        <v>44</v>
      </c>
      <c r="H5903" t="s">
        <v>36</v>
      </c>
      <c r="I5903">
        <f>tbl_Fact[[#This Row],[Duration]] / 60</f>
        <v>4.583333333333333E-2</v>
      </c>
      <c r="J5903">
        <f>IF(OR(G5903="Run Time", G5903="CC (Changeover Cleaning)"), I5903, 0)</f>
        <v>0</v>
      </c>
      <c r="K5903">
        <f>IF(G5903&lt;&gt;"PM (Maintenance)", I5903, 0)</f>
        <v>4.583333333333333E-2</v>
      </c>
      <c r="L5903" s="5">
        <f>MAX(tbl_Fact[[#This Row],[TotalBiscuitsMade]],tbl_Fact[[#This Row],[GoodMadeBiscuits]])</f>
        <v>172</v>
      </c>
      <c r="M5903" s="5">
        <f>IF(tbl_Fact[[#This Row],[Operating_Hours]]&gt;0,tbl_Fact[[#This Row],[Operating_Hours]]*51840,0)</f>
        <v>0</v>
      </c>
    </row>
    <row r="5904" spans="1:13" hidden="1" x14ac:dyDescent="0.2">
      <c r="A5904" t="s">
        <v>12</v>
      </c>
      <c r="B5904" s="1">
        <v>44406.403368055559</v>
      </c>
      <c r="C5904" s="1">
        <v>44406.40519675926</v>
      </c>
      <c r="D5904">
        <v>2.63333320617676</v>
      </c>
      <c r="E5904">
        <v>10471</v>
      </c>
      <c r="F5904">
        <v>136</v>
      </c>
      <c r="G5904" t="s">
        <v>44</v>
      </c>
      <c r="H5904" t="s">
        <v>36</v>
      </c>
      <c r="I5904">
        <f>tbl_Fact[[#This Row],[Duration]] / 60</f>
        <v>4.3888886769612667E-2</v>
      </c>
      <c r="J5904">
        <f>IF(OR(G5904="Run Time", G5904="CC (Changeover Cleaning)"), I5904, 0)</f>
        <v>0</v>
      </c>
      <c r="K5904">
        <f>IF(G5904&lt;&gt;"PM (Maintenance)", I5904, 0)</f>
        <v>4.3888886769612667E-2</v>
      </c>
      <c r="L5904" s="5">
        <f>MAX(tbl_Fact[[#This Row],[TotalBiscuitsMade]],tbl_Fact[[#This Row],[GoodMadeBiscuits]])</f>
        <v>10471</v>
      </c>
      <c r="M5904" s="5">
        <f>IF(tbl_Fact[[#This Row],[Operating_Hours]]&gt;0,tbl_Fact[[#This Row],[Operating_Hours]]*51840,0)</f>
        <v>0</v>
      </c>
    </row>
    <row r="5905" spans="1:13" hidden="1" x14ac:dyDescent="0.2">
      <c r="A5905" t="s">
        <v>5</v>
      </c>
      <c r="B5905" s="1">
        <v>44406.405150462961</v>
      </c>
      <c r="C5905" s="1">
        <v>44406.406597222223</v>
      </c>
      <c r="D5905">
        <v>2.0833332538604701</v>
      </c>
      <c r="E5905">
        <v>281738</v>
      </c>
      <c r="F5905">
        <v>73715</v>
      </c>
      <c r="G5905" t="s">
        <v>44</v>
      </c>
      <c r="H5905" t="s">
        <v>24</v>
      </c>
      <c r="I5905">
        <f>tbl_Fact[[#This Row],[Duration]] / 60</f>
        <v>3.4722220897674502E-2</v>
      </c>
      <c r="J5905">
        <f>IF(OR(G5905="Run Time", G5905="CC (Changeover Cleaning)"), I5905, 0)</f>
        <v>0</v>
      </c>
      <c r="K5905">
        <f>IF(G5905&lt;&gt;"PM (Maintenance)", I5905, 0)</f>
        <v>3.4722220897674502E-2</v>
      </c>
      <c r="L5905" s="5">
        <f>MAX(tbl_Fact[[#This Row],[TotalBiscuitsMade]],tbl_Fact[[#This Row],[GoodMadeBiscuits]])</f>
        <v>281738</v>
      </c>
      <c r="M5905" s="5">
        <f>IF(tbl_Fact[[#This Row],[Operating_Hours]]&gt;0,tbl_Fact[[#This Row],[Operating_Hours]]*51840,0)</f>
        <v>0</v>
      </c>
    </row>
    <row r="5906" spans="1:13" hidden="1" x14ac:dyDescent="0.2">
      <c r="A5906" t="s">
        <v>12</v>
      </c>
      <c r="B5906" s="1">
        <v>44406.40519675926</v>
      </c>
      <c r="C5906" s="1">
        <v>44406.407199074078</v>
      </c>
      <c r="D5906">
        <v>2.88333320617676</v>
      </c>
      <c r="E5906">
        <v>10500</v>
      </c>
      <c r="F5906">
        <v>155</v>
      </c>
      <c r="G5906" t="s">
        <v>43</v>
      </c>
      <c r="H5906" t="s">
        <v>36</v>
      </c>
      <c r="I5906">
        <f>tbl_Fact[[#This Row],[Duration]] / 60</f>
        <v>4.8055553436279333E-2</v>
      </c>
      <c r="J5906">
        <f>IF(OR(G5906="Run Time", G5906="CC (Changeover Cleaning)"), I5906, 0)</f>
        <v>4.8055553436279333E-2</v>
      </c>
      <c r="K5906">
        <f>IF(G5906&lt;&gt;"PM (Maintenance)", I5906, 0)</f>
        <v>4.8055553436279333E-2</v>
      </c>
      <c r="L5906" s="5">
        <f>MAX(tbl_Fact[[#This Row],[TotalBiscuitsMade]],tbl_Fact[[#This Row],[GoodMadeBiscuits]])</f>
        <v>10500</v>
      </c>
      <c r="M5906" s="5">
        <f>IF(tbl_Fact[[#This Row],[Operating_Hours]]&gt;0,tbl_Fact[[#This Row],[Operating_Hours]]*51840,0)</f>
        <v>2491.1998901367206</v>
      </c>
    </row>
    <row r="5907" spans="1:13" hidden="1" x14ac:dyDescent="0.2">
      <c r="A5907" t="s">
        <v>14</v>
      </c>
      <c r="B5907" s="1">
        <v>44406.40519675926</v>
      </c>
      <c r="C5907" s="1">
        <v>44406.405972222223</v>
      </c>
      <c r="D5907">
        <v>1.11666655540466</v>
      </c>
      <c r="E5907">
        <v>0</v>
      </c>
      <c r="F5907">
        <v>287</v>
      </c>
      <c r="G5907" t="s">
        <v>43</v>
      </c>
      <c r="H5907" t="s">
        <v>36</v>
      </c>
      <c r="I5907">
        <f>tbl_Fact[[#This Row],[Duration]] / 60</f>
        <v>1.8611109256744331E-2</v>
      </c>
      <c r="J5907">
        <f>IF(OR(G5907="Run Time", G5907="CC (Changeover Cleaning)"), I5907, 0)</f>
        <v>1.8611109256744331E-2</v>
      </c>
      <c r="K5907">
        <f>IF(G5907&lt;&gt;"PM (Maintenance)", I5907, 0)</f>
        <v>1.8611109256744331E-2</v>
      </c>
      <c r="L5907" s="5">
        <f>MAX(tbl_Fact[[#This Row],[TotalBiscuitsMade]],tbl_Fact[[#This Row],[GoodMadeBiscuits]])</f>
        <v>287</v>
      </c>
      <c r="M5907" s="5">
        <f>IF(tbl_Fact[[#This Row],[Operating_Hours]]&gt;0,tbl_Fact[[#This Row],[Operating_Hours]]*51840,0)</f>
        <v>964.79990386962618</v>
      </c>
    </row>
    <row r="5908" spans="1:13" hidden="1" x14ac:dyDescent="0.2">
      <c r="A5908" t="s">
        <v>14</v>
      </c>
      <c r="B5908" s="1">
        <v>44406.405972222223</v>
      </c>
      <c r="C5908" s="1">
        <v>44406.406041666669</v>
      </c>
      <c r="D5908">
        <v>0.10000000149011599</v>
      </c>
      <c r="E5908">
        <v>0</v>
      </c>
      <c r="F5908">
        <v>141</v>
      </c>
      <c r="G5908" t="s">
        <v>44</v>
      </c>
      <c r="H5908" t="s">
        <v>36</v>
      </c>
      <c r="I5908">
        <f>tbl_Fact[[#This Row],[Duration]] / 60</f>
        <v>1.6666666915019332E-3</v>
      </c>
      <c r="J5908">
        <f>IF(OR(G5908="Run Time", G5908="CC (Changeover Cleaning)"), I5908, 0)</f>
        <v>0</v>
      </c>
      <c r="K5908">
        <f>IF(G5908&lt;&gt;"PM (Maintenance)", I5908, 0)</f>
        <v>1.6666666915019332E-3</v>
      </c>
      <c r="L5908" s="5">
        <f>MAX(tbl_Fact[[#This Row],[TotalBiscuitsMade]],tbl_Fact[[#This Row],[GoodMadeBiscuits]])</f>
        <v>141</v>
      </c>
      <c r="M5908" s="5">
        <f>IF(tbl_Fact[[#This Row],[Operating_Hours]]&gt;0,tbl_Fact[[#This Row],[Operating_Hours]]*51840,0)</f>
        <v>0</v>
      </c>
    </row>
    <row r="5909" spans="1:13" hidden="1" x14ac:dyDescent="0.2">
      <c r="A5909" t="s">
        <v>14</v>
      </c>
      <c r="B5909" s="1">
        <v>44406.406041666669</v>
      </c>
      <c r="C5909" s="1">
        <v>44406.406898148147</v>
      </c>
      <c r="D5909">
        <v>1.2333333492279099</v>
      </c>
      <c r="E5909">
        <v>0</v>
      </c>
      <c r="F5909">
        <v>472</v>
      </c>
      <c r="G5909" t="s">
        <v>43</v>
      </c>
      <c r="H5909" t="s">
        <v>36</v>
      </c>
      <c r="I5909">
        <f>tbl_Fact[[#This Row],[Duration]] / 60</f>
        <v>2.0555555820465164E-2</v>
      </c>
      <c r="J5909">
        <f>IF(OR(G5909="Run Time", G5909="CC (Changeover Cleaning)"), I5909, 0)</f>
        <v>2.0555555820465164E-2</v>
      </c>
      <c r="K5909">
        <f>IF(G5909&lt;&gt;"PM (Maintenance)", I5909, 0)</f>
        <v>2.0555555820465164E-2</v>
      </c>
      <c r="L5909" s="5">
        <f>MAX(tbl_Fact[[#This Row],[TotalBiscuitsMade]],tbl_Fact[[#This Row],[GoodMadeBiscuits]])</f>
        <v>472</v>
      </c>
      <c r="M5909" s="5">
        <f>IF(tbl_Fact[[#This Row],[Operating_Hours]]&gt;0,tbl_Fact[[#This Row],[Operating_Hours]]*51840,0)</f>
        <v>1065.600013732914</v>
      </c>
    </row>
    <row r="5910" spans="1:13" hidden="1" x14ac:dyDescent="0.2">
      <c r="A5910" t="s">
        <v>5</v>
      </c>
      <c r="B5910" s="1">
        <v>44406.406597222223</v>
      </c>
      <c r="C5910" s="1">
        <v>44406.407349537039</v>
      </c>
      <c r="D5910">
        <v>1.0833333730697601</v>
      </c>
      <c r="E5910">
        <v>281817</v>
      </c>
      <c r="F5910">
        <v>73788</v>
      </c>
      <c r="G5910" t="s">
        <v>43</v>
      </c>
      <c r="H5910" t="s">
        <v>24</v>
      </c>
      <c r="I5910">
        <f>tbl_Fact[[#This Row],[Duration]] / 60</f>
        <v>1.8055556217829335E-2</v>
      </c>
      <c r="J5910">
        <f>IF(OR(G5910="Run Time", G5910="CC (Changeover Cleaning)"), I5910, 0)</f>
        <v>1.8055556217829335E-2</v>
      </c>
      <c r="K5910">
        <f>IF(G5910&lt;&gt;"PM (Maintenance)", I5910, 0)</f>
        <v>1.8055556217829335E-2</v>
      </c>
      <c r="L5910" s="5">
        <f>MAX(tbl_Fact[[#This Row],[TotalBiscuitsMade]],tbl_Fact[[#This Row],[GoodMadeBiscuits]])</f>
        <v>281817</v>
      </c>
      <c r="M5910" s="5">
        <f>IF(tbl_Fact[[#This Row],[Operating_Hours]]&gt;0,tbl_Fact[[#This Row],[Operating_Hours]]*51840,0)</f>
        <v>936.00003433227266</v>
      </c>
    </row>
    <row r="5911" spans="1:13" hidden="1" x14ac:dyDescent="0.2">
      <c r="A5911" t="s">
        <v>14</v>
      </c>
      <c r="B5911" s="1">
        <v>44406.406898148147</v>
      </c>
      <c r="C5911" s="1">
        <v>44406.439305555556</v>
      </c>
      <c r="D5911">
        <v>46.666667938232401</v>
      </c>
      <c r="E5911">
        <v>0</v>
      </c>
      <c r="F5911">
        <v>236</v>
      </c>
      <c r="G5911" t="s">
        <v>44</v>
      </c>
      <c r="H5911" t="s">
        <v>36</v>
      </c>
      <c r="I5911">
        <f>tbl_Fact[[#This Row],[Duration]] / 60</f>
        <v>0.77777779897054</v>
      </c>
      <c r="J5911">
        <f>IF(OR(G5911="Run Time", G5911="CC (Changeover Cleaning)"), I5911, 0)</f>
        <v>0</v>
      </c>
      <c r="K5911">
        <f>IF(G5911&lt;&gt;"PM (Maintenance)", I5911, 0)</f>
        <v>0.77777779897054</v>
      </c>
      <c r="L5911" s="5">
        <f>MAX(tbl_Fact[[#This Row],[TotalBiscuitsMade]],tbl_Fact[[#This Row],[GoodMadeBiscuits]])</f>
        <v>236</v>
      </c>
      <c r="M5911" s="5">
        <f>IF(tbl_Fact[[#This Row],[Operating_Hours]]&gt;0,tbl_Fact[[#This Row],[Operating_Hours]]*51840,0)</f>
        <v>0</v>
      </c>
    </row>
    <row r="5912" spans="1:13" hidden="1" x14ac:dyDescent="0.2">
      <c r="A5912" t="s">
        <v>12</v>
      </c>
      <c r="B5912" s="1">
        <v>44406.407199074078</v>
      </c>
      <c r="C5912" s="1">
        <v>44406.409756944442</v>
      </c>
      <c r="D5912">
        <v>3.6833333969116202</v>
      </c>
      <c r="E5912">
        <v>13708</v>
      </c>
      <c r="F5912">
        <v>462</v>
      </c>
      <c r="G5912" t="s">
        <v>44</v>
      </c>
      <c r="H5912" t="s">
        <v>36</v>
      </c>
      <c r="I5912">
        <f>tbl_Fact[[#This Row],[Duration]] / 60</f>
        <v>6.1388889948527002E-2</v>
      </c>
      <c r="J5912">
        <f>IF(OR(G5912="Run Time", G5912="CC (Changeover Cleaning)"), I5912, 0)</f>
        <v>0</v>
      </c>
      <c r="K5912">
        <f>IF(G5912&lt;&gt;"PM (Maintenance)", I5912, 0)</f>
        <v>6.1388889948527002E-2</v>
      </c>
      <c r="L5912" s="5">
        <f>MAX(tbl_Fact[[#This Row],[TotalBiscuitsMade]],tbl_Fact[[#This Row],[GoodMadeBiscuits]])</f>
        <v>13708</v>
      </c>
      <c r="M5912" s="5">
        <f>IF(tbl_Fact[[#This Row],[Operating_Hours]]&gt;0,tbl_Fact[[#This Row],[Operating_Hours]]*51840,0)</f>
        <v>0</v>
      </c>
    </row>
    <row r="5913" spans="1:13" hidden="1" x14ac:dyDescent="0.2">
      <c r="A5913" t="s">
        <v>5</v>
      </c>
      <c r="B5913" s="1">
        <v>44406.407349537039</v>
      </c>
      <c r="C5913" s="1">
        <v>44406.407939814817</v>
      </c>
      <c r="D5913">
        <v>0.85000002384185802</v>
      </c>
      <c r="E5913">
        <v>281858</v>
      </c>
      <c r="F5913">
        <v>74359</v>
      </c>
      <c r="G5913" t="s">
        <v>44</v>
      </c>
      <c r="H5913" t="s">
        <v>24</v>
      </c>
      <c r="I5913">
        <f>tbl_Fact[[#This Row],[Duration]] / 60</f>
        <v>1.4166667064030967E-2</v>
      </c>
      <c r="J5913">
        <f>IF(OR(G5913="Run Time", G5913="CC (Changeover Cleaning)"), I5913, 0)</f>
        <v>0</v>
      </c>
      <c r="K5913">
        <f>IF(G5913&lt;&gt;"PM (Maintenance)", I5913, 0)</f>
        <v>1.4166667064030967E-2</v>
      </c>
      <c r="L5913" s="5">
        <f>MAX(tbl_Fact[[#This Row],[TotalBiscuitsMade]],tbl_Fact[[#This Row],[GoodMadeBiscuits]])</f>
        <v>281858</v>
      </c>
      <c r="M5913" s="5">
        <f>IF(tbl_Fact[[#This Row],[Operating_Hours]]&gt;0,tbl_Fact[[#This Row],[Operating_Hours]]*51840,0)</f>
        <v>0</v>
      </c>
    </row>
    <row r="5914" spans="1:13" hidden="1" x14ac:dyDescent="0.2">
      <c r="A5914" t="s">
        <v>5</v>
      </c>
      <c r="B5914" s="1">
        <v>44406.407939814817</v>
      </c>
      <c r="C5914" s="1">
        <v>44406.408182870371</v>
      </c>
      <c r="D5914">
        <v>0.34999999403953602</v>
      </c>
      <c r="E5914">
        <v>282143</v>
      </c>
      <c r="F5914">
        <v>74183</v>
      </c>
      <c r="G5914" t="s">
        <v>43</v>
      </c>
      <c r="H5914" t="s">
        <v>24</v>
      </c>
      <c r="I5914">
        <f>tbl_Fact[[#This Row],[Duration]] / 60</f>
        <v>5.833333233992267E-3</v>
      </c>
      <c r="J5914">
        <f>IF(OR(G5914="Run Time", G5914="CC (Changeover Cleaning)"), I5914, 0)</f>
        <v>5.833333233992267E-3</v>
      </c>
      <c r="K5914">
        <f>IF(G5914&lt;&gt;"PM (Maintenance)", I5914, 0)</f>
        <v>5.833333233992267E-3</v>
      </c>
      <c r="L5914" s="5">
        <f>MAX(tbl_Fact[[#This Row],[TotalBiscuitsMade]],tbl_Fact[[#This Row],[GoodMadeBiscuits]])</f>
        <v>282143</v>
      </c>
      <c r="M5914" s="5">
        <f>IF(tbl_Fact[[#This Row],[Operating_Hours]]&gt;0,tbl_Fact[[#This Row],[Operating_Hours]]*51840,0)</f>
        <v>302.39999485015915</v>
      </c>
    </row>
    <row r="5915" spans="1:13" hidden="1" x14ac:dyDescent="0.2">
      <c r="A5915" t="s">
        <v>5</v>
      </c>
      <c r="B5915" s="1">
        <v>44406.408182870371</v>
      </c>
      <c r="C5915" s="1">
        <v>44406.410636574074</v>
      </c>
      <c r="D5915">
        <v>3.5333333015441899</v>
      </c>
      <c r="E5915">
        <v>284178</v>
      </c>
      <c r="F5915">
        <v>75939</v>
      </c>
      <c r="G5915" t="s">
        <v>44</v>
      </c>
      <c r="H5915" t="s">
        <v>24</v>
      </c>
      <c r="I5915">
        <f>tbl_Fact[[#This Row],[Duration]] / 60</f>
        <v>5.888888835906983E-2</v>
      </c>
      <c r="J5915">
        <f>IF(OR(G5915="Run Time", G5915="CC (Changeover Cleaning)"), I5915, 0)</f>
        <v>0</v>
      </c>
      <c r="K5915">
        <f>IF(G5915&lt;&gt;"PM (Maintenance)", I5915, 0)</f>
        <v>5.888888835906983E-2</v>
      </c>
      <c r="L5915" s="5">
        <f>MAX(tbl_Fact[[#This Row],[TotalBiscuitsMade]],tbl_Fact[[#This Row],[GoodMadeBiscuits]])</f>
        <v>284178</v>
      </c>
      <c r="M5915" s="5">
        <f>IF(tbl_Fact[[#This Row],[Operating_Hours]]&gt;0,tbl_Fact[[#This Row],[Operating_Hours]]*51840,0)</f>
        <v>0</v>
      </c>
    </row>
    <row r="5916" spans="1:13" hidden="1" x14ac:dyDescent="0.2">
      <c r="A5916" t="s">
        <v>12</v>
      </c>
      <c r="B5916" s="1">
        <v>44406.409756944442</v>
      </c>
      <c r="C5916" s="1">
        <v>44406.418645833335</v>
      </c>
      <c r="D5916">
        <v>12.800000190734901</v>
      </c>
      <c r="E5916">
        <v>13569</v>
      </c>
      <c r="F5916">
        <v>228</v>
      </c>
      <c r="G5916" t="s">
        <v>43</v>
      </c>
      <c r="H5916" t="s">
        <v>36</v>
      </c>
      <c r="I5916">
        <f>tbl_Fact[[#This Row],[Duration]] / 60</f>
        <v>0.21333333651224834</v>
      </c>
      <c r="J5916">
        <f>IF(OR(G5916="Run Time", G5916="CC (Changeover Cleaning)"), I5916, 0)</f>
        <v>0.21333333651224834</v>
      </c>
      <c r="K5916">
        <f>IF(G5916&lt;&gt;"PM (Maintenance)", I5916, 0)</f>
        <v>0.21333333651224834</v>
      </c>
      <c r="L5916" s="5">
        <f>MAX(tbl_Fact[[#This Row],[TotalBiscuitsMade]],tbl_Fact[[#This Row],[GoodMadeBiscuits]])</f>
        <v>13569</v>
      </c>
      <c r="M5916" s="5">
        <f>IF(tbl_Fact[[#This Row],[Operating_Hours]]&gt;0,tbl_Fact[[#This Row],[Operating_Hours]]*51840,0)</f>
        <v>11059.200164794955</v>
      </c>
    </row>
    <row r="5917" spans="1:13" hidden="1" x14ac:dyDescent="0.2">
      <c r="A5917" t="s">
        <v>5</v>
      </c>
      <c r="B5917" s="1">
        <v>44406.410636574074</v>
      </c>
      <c r="C5917" s="1">
        <v>44406.411446759259</v>
      </c>
      <c r="D5917">
        <v>1.1666666269302399</v>
      </c>
      <c r="E5917">
        <v>283900</v>
      </c>
      <c r="F5917">
        <v>76075</v>
      </c>
      <c r="G5917" t="s">
        <v>43</v>
      </c>
      <c r="H5917" t="s">
        <v>24</v>
      </c>
      <c r="I5917">
        <f>tbl_Fact[[#This Row],[Duration]] / 60</f>
        <v>1.9444443782170664E-2</v>
      </c>
      <c r="J5917">
        <f>IF(OR(G5917="Run Time", G5917="CC (Changeover Cleaning)"), I5917, 0)</f>
        <v>1.9444443782170664E-2</v>
      </c>
      <c r="K5917">
        <f>IF(G5917&lt;&gt;"PM (Maintenance)", I5917, 0)</f>
        <v>1.9444443782170664E-2</v>
      </c>
      <c r="L5917" s="5">
        <f>MAX(tbl_Fact[[#This Row],[TotalBiscuitsMade]],tbl_Fact[[#This Row],[GoodMadeBiscuits]])</f>
        <v>283900</v>
      </c>
      <c r="M5917" s="5">
        <f>IF(tbl_Fact[[#This Row],[Operating_Hours]]&gt;0,tbl_Fact[[#This Row],[Operating_Hours]]*51840,0)</f>
        <v>1007.9999656677272</v>
      </c>
    </row>
    <row r="5918" spans="1:13" hidden="1" x14ac:dyDescent="0.2">
      <c r="A5918" t="s">
        <v>5</v>
      </c>
      <c r="B5918" s="1">
        <v>44406.411446759259</v>
      </c>
      <c r="C5918" s="1">
        <v>44406.412187499998</v>
      </c>
      <c r="D5918">
        <v>1.06666672229767</v>
      </c>
      <c r="E5918">
        <v>284575</v>
      </c>
      <c r="F5918">
        <v>76461</v>
      </c>
      <c r="G5918" t="s">
        <v>44</v>
      </c>
      <c r="H5918" t="s">
        <v>24</v>
      </c>
      <c r="I5918">
        <f>tbl_Fact[[#This Row],[Duration]] / 60</f>
        <v>1.7777778704961167E-2</v>
      </c>
      <c r="J5918">
        <f>IF(OR(G5918="Run Time", G5918="CC (Changeover Cleaning)"), I5918, 0)</f>
        <v>0</v>
      </c>
      <c r="K5918">
        <f>IF(G5918&lt;&gt;"PM (Maintenance)", I5918, 0)</f>
        <v>1.7777778704961167E-2</v>
      </c>
      <c r="L5918" s="5">
        <f>MAX(tbl_Fact[[#This Row],[TotalBiscuitsMade]],tbl_Fact[[#This Row],[GoodMadeBiscuits]])</f>
        <v>284575</v>
      </c>
      <c r="M5918" s="5">
        <f>IF(tbl_Fact[[#This Row],[Operating_Hours]]&gt;0,tbl_Fact[[#This Row],[Operating_Hours]]*51840,0)</f>
        <v>0</v>
      </c>
    </row>
    <row r="5919" spans="1:13" hidden="1" x14ac:dyDescent="0.2">
      <c r="A5919" t="s">
        <v>5</v>
      </c>
      <c r="B5919" s="1">
        <v>44406.412187499998</v>
      </c>
      <c r="C5919" s="1">
        <v>44406.413148148145</v>
      </c>
      <c r="D5919">
        <v>1.38333332538605</v>
      </c>
      <c r="E5919">
        <v>284730</v>
      </c>
      <c r="F5919">
        <v>76571</v>
      </c>
      <c r="G5919" t="s">
        <v>43</v>
      </c>
      <c r="H5919" t="s">
        <v>24</v>
      </c>
      <c r="I5919">
        <f>tbl_Fact[[#This Row],[Duration]] / 60</f>
        <v>2.3055555423100834E-2</v>
      </c>
      <c r="J5919">
        <f>IF(OR(G5919="Run Time", G5919="CC (Changeover Cleaning)"), I5919, 0)</f>
        <v>2.3055555423100834E-2</v>
      </c>
      <c r="K5919">
        <f>IF(G5919&lt;&gt;"PM (Maintenance)", I5919, 0)</f>
        <v>2.3055555423100834E-2</v>
      </c>
      <c r="L5919" s="5">
        <f>MAX(tbl_Fact[[#This Row],[TotalBiscuitsMade]],tbl_Fact[[#This Row],[GoodMadeBiscuits]])</f>
        <v>284730</v>
      </c>
      <c r="M5919" s="5">
        <f>IF(tbl_Fact[[#This Row],[Operating_Hours]]&gt;0,tbl_Fact[[#This Row],[Operating_Hours]]*51840,0)</f>
        <v>1195.1999931335472</v>
      </c>
    </row>
    <row r="5920" spans="1:13" hidden="1" x14ac:dyDescent="0.2">
      <c r="A5920" t="s">
        <v>5</v>
      </c>
      <c r="B5920" s="1">
        <v>44406.413148148145</v>
      </c>
      <c r="C5920" s="1">
        <v>44406.417939814812</v>
      </c>
      <c r="D5920">
        <v>6.9000000953674299</v>
      </c>
      <c r="E5920">
        <v>288319</v>
      </c>
      <c r="F5920">
        <v>80590</v>
      </c>
      <c r="G5920" t="s">
        <v>44</v>
      </c>
      <c r="H5920" t="s">
        <v>24</v>
      </c>
      <c r="I5920">
        <f>tbl_Fact[[#This Row],[Duration]] / 60</f>
        <v>0.11500000158945717</v>
      </c>
      <c r="J5920">
        <f>IF(OR(G5920="Run Time", G5920="CC (Changeover Cleaning)"), I5920, 0)</f>
        <v>0</v>
      </c>
      <c r="K5920">
        <f>IF(G5920&lt;&gt;"PM (Maintenance)", I5920, 0)</f>
        <v>0.11500000158945717</v>
      </c>
      <c r="L5920" s="5">
        <f>MAX(tbl_Fact[[#This Row],[TotalBiscuitsMade]],tbl_Fact[[#This Row],[GoodMadeBiscuits]])</f>
        <v>288319</v>
      </c>
      <c r="M5920" s="5">
        <f>IF(tbl_Fact[[#This Row],[Operating_Hours]]&gt;0,tbl_Fact[[#This Row],[Operating_Hours]]*51840,0)</f>
        <v>0</v>
      </c>
    </row>
    <row r="5921" spans="1:13" hidden="1" x14ac:dyDescent="0.2">
      <c r="A5921" t="s">
        <v>5</v>
      </c>
      <c r="B5921" s="1">
        <v>44406.417939814812</v>
      </c>
      <c r="C5921" s="1">
        <v>44406.418981481482</v>
      </c>
      <c r="D5921">
        <v>1.5</v>
      </c>
      <c r="E5921">
        <v>288493</v>
      </c>
      <c r="F5921">
        <v>80523</v>
      </c>
      <c r="G5921" t="s">
        <v>43</v>
      </c>
      <c r="H5921" t="s">
        <v>24</v>
      </c>
      <c r="I5921">
        <f>tbl_Fact[[#This Row],[Duration]] / 60</f>
        <v>2.5000000000000001E-2</v>
      </c>
      <c r="J5921">
        <f>IF(OR(G5921="Run Time", G5921="CC (Changeover Cleaning)"), I5921, 0)</f>
        <v>2.5000000000000001E-2</v>
      </c>
      <c r="K5921">
        <f>IF(G5921&lt;&gt;"PM (Maintenance)", I5921, 0)</f>
        <v>2.5000000000000001E-2</v>
      </c>
      <c r="L5921" s="5">
        <f>MAX(tbl_Fact[[#This Row],[TotalBiscuitsMade]],tbl_Fact[[#This Row],[GoodMadeBiscuits]])</f>
        <v>288493</v>
      </c>
      <c r="M5921" s="5">
        <f>IF(tbl_Fact[[#This Row],[Operating_Hours]]&gt;0,tbl_Fact[[#This Row],[Operating_Hours]]*51840,0)</f>
        <v>1296</v>
      </c>
    </row>
    <row r="5922" spans="1:13" hidden="1" x14ac:dyDescent="0.2">
      <c r="A5922" t="s">
        <v>12</v>
      </c>
      <c r="B5922" s="1">
        <v>44406.418645833335</v>
      </c>
      <c r="C5922" s="1">
        <v>44406.419317129628</v>
      </c>
      <c r="D5922">
        <v>0.966666579246521</v>
      </c>
      <c r="E5922">
        <v>14533</v>
      </c>
      <c r="F5922">
        <v>172</v>
      </c>
      <c r="G5922" t="s">
        <v>44</v>
      </c>
      <c r="H5922" t="s">
        <v>36</v>
      </c>
      <c r="I5922">
        <f>tbl_Fact[[#This Row],[Duration]] / 60</f>
        <v>1.6111109654108682E-2</v>
      </c>
      <c r="J5922">
        <f>IF(OR(G5922="Run Time", G5922="CC (Changeover Cleaning)"), I5922, 0)</f>
        <v>0</v>
      </c>
      <c r="K5922">
        <f>IF(G5922&lt;&gt;"PM (Maintenance)", I5922, 0)</f>
        <v>1.6111109654108682E-2</v>
      </c>
      <c r="L5922" s="5">
        <f>MAX(tbl_Fact[[#This Row],[TotalBiscuitsMade]],tbl_Fact[[#This Row],[GoodMadeBiscuits]])</f>
        <v>14533</v>
      </c>
      <c r="M5922" s="5">
        <f>IF(tbl_Fact[[#This Row],[Operating_Hours]]&gt;0,tbl_Fact[[#This Row],[Operating_Hours]]*51840,0)</f>
        <v>0</v>
      </c>
    </row>
    <row r="5923" spans="1:13" hidden="1" x14ac:dyDescent="0.2">
      <c r="A5923" t="s">
        <v>5</v>
      </c>
      <c r="B5923" s="1">
        <v>44406.418981481482</v>
      </c>
      <c r="C5923" s="1">
        <v>44406.4219212963</v>
      </c>
      <c r="D5923">
        <v>4.2333331108093297</v>
      </c>
      <c r="E5923">
        <v>290870</v>
      </c>
      <c r="F5923">
        <v>82683</v>
      </c>
      <c r="G5923" t="s">
        <v>44</v>
      </c>
      <c r="H5923" t="s">
        <v>24</v>
      </c>
      <c r="I5923">
        <f>tbl_Fact[[#This Row],[Duration]] / 60</f>
        <v>7.0555551846822162E-2</v>
      </c>
      <c r="J5923">
        <f>IF(OR(G5923="Run Time", G5923="CC (Changeover Cleaning)"), I5923, 0)</f>
        <v>0</v>
      </c>
      <c r="K5923">
        <f>IF(G5923&lt;&gt;"PM (Maintenance)", I5923, 0)</f>
        <v>7.0555551846822162E-2</v>
      </c>
      <c r="L5923" s="5">
        <f>MAX(tbl_Fact[[#This Row],[TotalBiscuitsMade]],tbl_Fact[[#This Row],[GoodMadeBiscuits]])</f>
        <v>290870</v>
      </c>
      <c r="M5923" s="5">
        <f>IF(tbl_Fact[[#This Row],[Operating_Hours]]&gt;0,tbl_Fact[[#This Row],[Operating_Hours]]*51840,0)</f>
        <v>0</v>
      </c>
    </row>
    <row r="5924" spans="1:13" hidden="1" x14ac:dyDescent="0.2">
      <c r="A5924" t="s">
        <v>12</v>
      </c>
      <c r="B5924" s="1">
        <v>44406.419317129628</v>
      </c>
      <c r="C5924" s="1">
        <v>44406.425520833334</v>
      </c>
      <c r="D5924">
        <v>8.9333333969116193</v>
      </c>
      <c r="E5924">
        <v>14205</v>
      </c>
      <c r="F5924">
        <v>218</v>
      </c>
      <c r="G5924" t="s">
        <v>43</v>
      </c>
      <c r="H5924" t="s">
        <v>36</v>
      </c>
      <c r="I5924">
        <f>tbl_Fact[[#This Row],[Duration]] / 60</f>
        <v>0.14888888994852698</v>
      </c>
      <c r="J5924">
        <f>IF(OR(G5924="Run Time", G5924="CC (Changeover Cleaning)"), I5924, 0)</f>
        <v>0.14888888994852698</v>
      </c>
      <c r="K5924">
        <f>IF(G5924&lt;&gt;"PM (Maintenance)", I5924, 0)</f>
        <v>0.14888888994852698</v>
      </c>
      <c r="L5924" s="5">
        <f>MAX(tbl_Fact[[#This Row],[TotalBiscuitsMade]],tbl_Fact[[#This Row],[GoodMadeBiscuits]])</f>
        <v>14205</v>
      </c>
      <c r="M5924" s="5">
        <f>IF(tbl_Fact[[#This Row],[Operating_Hours]]&gt;0,tbl_Fact[[#This Row],[Operating_Hours]]*51840,0)</f>
        <v>7718.4000549316388</v>
      </c>
    </row>
    <row r="5925" spans="1:13" hidden="1" x14ac:dyDescent="0.2">
      <c r="A5925" t="s">
        <v>11</v>
      </c>
      <c r="B5925" s="1">
        <v>44406.420567129629</v>
      </c>
      <c r="C5925" s="1">
        <v>44406.422037037039</v>
      </c>
      <c r="D5925">
        <v>2.1249833106994598</v>
      </c>
      <c r="E5925">
        <v>0</v>
      </c>
      <c r="F5925">
        <v>42</v>
      </c>
      <c r="G5925" t="s">
        <v>43</v>
      </c>
      <c r="H5925" t="s">
        <v>24</v>
      </c>
      <c r="I5925">
        <f>tbl_Fact[[#This Row],[Duration]] / 60</f>
        <v>3.5416388511657661E-2</v>
      </c>
      <c r="J5925">
        <f>IF(OR(G5925="Run Time", G5925="CC (Changeover Cleaning)"), I5925, 0)</f>
        <v>3.5416388511657661E-2</v>
      </c>
      <c r="K5925">
        <f>IF(G5925&lt;&gt;"PM (Maintenance)", I5925, 0)</f>
        <v>3.5416388511657661E-2</v>
      </c>
      <c r="L5925" s="5">
        <f>MAX(tbl_Fact[[#This Row],[TotalBiscuitsMade]],tbl_Fact[[#This Row],[GoodMadeBiscuits]])</f>
        <v>42</v>
      </c>
      <c r="M5925" s="5">
        <f>IF(tbl_Fact[[#This Row],[Operating_Hours]]&gt;0,tbl_Fact[[#This Row],[Operating_Hours]]*51840,0)</f>
        <v>1835.9855804443332</v>
      </c>
    </row>
    <row r="5926" spans="1:13" hidden="1" x14ac:dyDescent="0.2">
      <c r="A5926" t="s">
        <v>5</v>
      </c>
      <c r="B5926" s="1">
        <v>44406.4219212963</v>
      </c>
      <c r="C5926" s="1">
        <v>44406.422326388885</v>
      </c>
      <c r="D5926">
        <v>0.58333331346511796</v>
      </c>
      <c r="E5926">
        <v>290898</v>
      </c>
      <c r="F5926">
        <v>83109</v>
      </c>
      <c r="G5926" t="s">
        <v>43</v>
      </c>
      <c r="H5926" t="s">
        <v>24</v>
      </c>
      <c r="I5926">
        <f>tbl_Fact[[#This Row],[Duration]] / 60</f>
        <v>9.7222218910852989E-3</v>
      </c>
      <c r="J5926">
        <f>IF(OR(G5926="Run Time", G5926="CC (Changeover Cleaning)"), I5926, 0)</f>
        <v>9.7222218910852989E-3</v>
      </c>
      <c r="K5926">
        <f>IF(G5926&lt;&gt;"PM (Maintenance)", I5926, 0)</f>
        <v>9.7222218910852989E-3</v>
      </c>
      <c r="L5926" s="5">
        <f>MAX(tbl_Fact[[#This Row],[TotalBiscuitsMade]],tbl_Fact[[#This Row],[GoodMadeBiscuits]])</f>
        <v>290898</v>
      </c>
      <c r="M5926" s="5">
        <f>IF(tbl_Fact[[#This Row],[Operating_Hours]]&gt;0,tbl_Fact[[#This Row],[Operating_Hours]]*51840,0)</f>
        <v>503.99998283386191</v>
      </c>
    </row>
    <row r="5927" spans="1:13" hidden="1" x14ac:dyDescent="0.2">
      <c r="A5927" t="s">
        <v>11</v>
      </c>
      <c r="B5927" s="1">
        <v>44406.422037037039</v>
      </c>
      <c r="C5927" s="1">
        <v>44406.425000000003</v>
      </c>
      <c r="D5927">
        <v>4.2667331695556596</v>
      </c>
      <c r="E5927">
        <v>0</v>
      </c>
      <c r="F5927">
        <v>163</v>
      </c>
      <c r="G5927" t="s">
        <v>44</v>
      </c>
      <c r="H5927" t="s">
        <v>24</v>
      </c>
      <c r="I5927">
        <f>tbl_Fact[[#This Row],[Duration]] / 60</f>
        <v>7.1112219492594331E-2</v>
      </c>
      <c r="J5927">
        <f>IF(OR(G5927="Run Time", G5927="CC (Changeover Cleaning)"), I5927, 0)</f>
        <v>0</v>
      </c>
      <c r="K5927">
        <f>IF(G5927&lt;&gt;"PM (Maintenance)", I5927, 0)</f>
        <v>7.1112219492594331E-2</v>
      </c>
      <c r="L5927" s="5">
        <f>MAX(tbl_Fact[[#This Row],[TotalBiscuitsMade]],tbl_Fact[[#This Row],[GoodMadeBiscuits]])</f>
        <v>163</v>
      </c>
      <c r="M5927" s="5">
        <f>IF(tbl_Fact[[#This Row],[Operating_Hours]]&gt;0,tbl_Fact[[#This Row],[Operating_Hours]]*51840,0)</f>
        <v>0</v>
      </c>
    </row>
    <row r="5928" spans="1:13" hidden="1" x14ac:dyDescent="0.2">
      <c r="A5928" t="s">
        <v>5</v>
      </c>
      <c r="B5928" s="1">
        <v>44406.422326388885</v>
      </c>
      <c r="C5928" s="1">
        <v>44406.425081018519</v>
      </c>
      <c r="D5928">
        <v>3.9666666984558101</v>
      </c>
      <c r="E5928">
        <v>292943</v>
      </c>
      <c r="F5928">
        <v>84876</v>
      </c>
      <c r="G5928" t="s">
        <v>44</v>
      </c>
      <c r="H5928" t="s">
        <v>24</v>
      </c>
      <c r="I5928">
        <f>tbl_Fact[[#This Row],[Duration]] / 60</f>
        <v>6.611111164093017E-2</v>
      </c>
      <c r="J5928">
        <f>IF(OR(G5928="Run Time", G5928="CC (Changeover Cleaning)"), I5928, 0)</f>
        <v>0</v>
      </c>
      <c r="K5928">
        <f>IF(G5928&lt;&gt;"PM (Maintenance)", I5928, 0)</f>
        <v>6.611111164093017E-2</v>
      </c>
      <c r="L5928" s="5">
        <f>MAX(tbl_Fact[[#This Row],[TotalBiscuitsMade]],tbl_Fact[[#This Row],[GoodMadeBiscuits]])</f>
        <v>292943</v>
      </c>
      <c r="M5928" s="5">
        <f>IF(tbl_Fact[[#This Row],[Operating_Hours]]&gt;0,tbl_Fact[[#This Row],[Operating_Hours]]*51840,0)</f>
        <v>0</v>
      </c>
    </row>
    <row r="5929" spans="1:13" x14ac:dyDescent="0.2">
      <c r="A5929" t="s">
        <v>8</v>
      </c>
      <c r="B5929" s="1">
        <v>44406.423125000001</v>
      </c>
      <c r="C5929" s="1">
        <v>44406.425393518519</v>
      </c>
      <c r="D5929">
        <v>3.2665998935699498</v>
      </c>
      <c r="E5929">
        <v>0</v>
      </c>
      <c r="F5929">
        <v>314</v>
      </c>
      <c r="G5929" t="s">
        <v>43</v>
      </c>
      <c r="H5929" t="s">
        <v>24</v>
      </c>
      <c r="I5929">
        <f>tbl_Fact[[#This Row],[Duration]] / 60</f>
        <v>5.4443331559499167E-2</v>
      </c>
      <c r="J5929">
        <f>IF(OR(G5929="Run Time", G5929="CC (Changeover Cleaning)"), I5929, 0)</f>
        <v>5.4443331559499167E-2</v>
      </c>
      <c r="K5929">
        <f>IF(G5929&lt;&gt;"PM (Maintenance)", I5929, 0)</f>
        <v>5.4443331559499167E-2</v>
      </c>
      <c r="L5929" s="5">
        <f>MAX(tbl_Fact[[#This Row],[TotalBiscuitsMade]],tbl_Fact[[#This Row],[GoodMadeBiscuits]])</f>
        <v>314</v>
      </c>
      <c r="M5929" s="5">
        <f>IF(tbl_Fact[[#This Row],[Operating_Hours]]&gt;0,tbl_Fact[[#This Row],[Operating_Hours]]*51840,0)</f>
        <v>2822.3423080444368</v>
      </c>
    </row>
    <row r="5930" spans="1:13" hidden="1" x14ac:dyDescent="0.2">
      <c r="A5930" t="s">
        <v>11</v>
      </c>
      <c r="B5930" s="1">
        <v>44406.425000000003</v>
      </c>
      <c r="C5930" s="1">
        <v>44406.440717592595</v>
      </c>
      <c r="D5930">
        <v>22.633716583251999</v>
      </c>
      <c r="E5930">
        <v>0</v>
      </c>
      <c r="F5930">
        <v>373</v>
      </c>
      <c r="G5930" t="s">
        <v>43</v>
      </c>
      <c r="H5930" t="s">
        <v>24</v>
      </c>
      <c r="I5930">
        <f>tbl_Fact[[#This Row],[Duration]] / 60</f>
        <v>0.37722860972086664</v>
      </c>
      <c r="J5930">
        <f>IF(OR(G5930="Run Time", G5930="CC (Changeover Cleaning)"), I5930, 0)</f>
        <v>0.37722860972086664</v>
      </c>
      <c r="K5930">
        <f>IF(G5930&lt;&gt;"PM (Maintenance)", I5930, 0)</f>
        <v>0.37722860972086664</v>
      </c>
      <c r="L5930" s="5">
        <f>MAX(tbl_Fact[[#This Row],[TotalBiscuitsMade]],tbl_Fact[[#This Row],[GoodMadeBiscuits]])</f>
        <v>373</v>
      </c>
      <c r="M5930" s="5">
        <f>IF(tbl_Fact[[#This Row],[Operating_Hours]]&gt;0,tbl_Fact[[#This Row],[Operating_Hours]]*51840,0)</f>
        <v>19555.531127929728</v>
      </c>
    </row>
    <row r="5931" spans="1:13" hidden="1" x14ac:dyDescent="0.2">
      <c r="A5931" t="s">
        <v>5</v>
      </c>
      <c r="B5931" s="1">
        <v>44406.425081018519</v>
      </c>
      <c r="C5931" s="1">
        <v>44406.426631944443</v>
      </c>
      <c r="D5931">
        <v>2.2333333492279102</v>
      </c>
      <c r="E5931">
        <v>292800</v>
      </c>
      <c r="F5931">
        <v>85319</v>
      </c>
      <c r="G5931" t="s">
        <v>43</v>
      </c>
      <c r="H5931" t="s">
        <v>24</v>
      </c>
      <c r="I5931">
        <f>tbl_Fact[[#This Row],[Duration]] / 60</f>
        <v>3.7222222487131834E-2</v>
      </c>
      <c r="J5931">
        <f>IF(OR(G5931="Run Time", G5931="CC (Changeover Cleaning)"), I5931, 0)</f>
        <v>3.7222222487131834E-2</v>
      </c>
      <c r="K5931">
        <f>IF(G5931&lt;&gt;"PM (Maintenance)", I5931, 0)</f>
        <v>3.7222222487131834E-2</v>
      </c>
      <c r="L5931" s="5">
        <f>MAX(tbl_Fact[[#This Row],[TotalBiscuitsMade]],tbl_Fact[[#This Row],[GoodMadeBiscuits]])</f>
        <v>292800</v>
      </c>
      <c r="M5931" s="5">
        <f>IF(tbl_Fact[[#This Row],[Operating_Hours]]&gt;0,tbl_Fact[[#This Row],[Operating_Hours]]*51840,0)</f>
        <v>1929.6000137329142</v>
      </c>
    </row>
    <row r="5932" spans="1:13" x14ac:dyDescent="0.2">
      <c r="A5932" t="s">
        <v>8</v>
      </c>
      <c r="B5932" s="1">
        <v>44406.425393518519</v>
      </c>
      <c r="C5932" s="1">
        <v>44406.912719907406</v>
      </c>
      <c r="D5932">
        <v>701.75311279296898</v>
      </c>
      <c r="E5932">
        <v>0</v>
      </c>
      <c r="F5932">
        <v>170</v>
      </c>
      <c r="G5932" t="s">
        <v>44</v>
      </c>
      <c r="H5932" t="s">
        <v>27</v>
      </c>
      <c r="I5932">
        <f>tbl_Fact[[#This Row],[Duration]] / 60</f>
        <v>11.695885213216149</v>
      </c>
      <c r="J5932">
        <f>IF(OR(G5932="Run Time", G5932="CC (Changeover Cleaning)"), I5932, 0)</f>
        <v>0</v>
      </c>
      <c r="K5932">
        <f>IF(G5932&lt;&gt;"PM (Maintenance)", I5932, 0)</f>
        <v>11.695885213216149</v>
      </c>
      <c r="L5932" s="5">
        <f>MAX(tbl_Fact[[#This Row],[TotalBiscuitsMade]],tbl_Fact[[#This Row],[GoodMadeBiscuits]])</f>
        <v>170</v>
      </c>
      <c r="M5932" s="5">
        <f>IF(tbl_Fact[[#This Row],[Operating_Hours]]&gt;0,tbl_Fact[[#This Row],[Operating_Hours]]*51840,0)</f>
        <v>0</v>
      </c>
    </row>
    <row r="5933" spans="1:13" hidden="1" x14ac:dyDescent="0.2">
      <c r="A5933" t="s">
        <v>12</v>
      </c>
      <c r="B5933" s="1">
        <v>44406.425520833334</v>
      </c>
      <c r="C5933" s="1">
        <v>44406.426828703705</v>
      </c>
      <c r="D5933">
        <v>1.88333332538605</v>
      </c>
      <c r="E5933">
        <v>16239</v>
      </c>
      <c r="F5933">
        <v>144</v>
      </c>
      <c r="G5933" t="s">
        <v>44</v>
      </c>
      <c r="H5933" t="s">
        <v>36</v>
      </c>
      <c r="I5933">
        <f>tbl_Fact[[#This Row],[Duration]] / 60</f>
        <v>3.1388888756434169E-2</v>
      </c>
      <c r="J5933">
        <f>IF(OR(G5933="Run Time", G5933="CC (Changeover Cleaning)"), I5933, 0)</f>
        <v>0</v>
      </c>
      <c r="K5933">
        <f>IF(G5933&lt;&gt;"PM (Maintenance)", I5933, 0)</f>
        <v>3.1388888756434169E-2</v>
      </c>
      <c r="L5933" s="5">
        <f>MAX(tbl_Fact[[#This Row],[TotalBiscuitsMade]],tbl_Fact[[#This Row],[GoodMadeBiscuits]])</f>
        <v>16239</v>
      </c>
      <c r="M5933" s="5">
        <f>IF(tbl_Fact[[#This Row],[Operating_Hours]]&gt;0,tbl_Fact[[#This Row],[Operating_Hours]]*51840,0)</f>
        <v>0</v>
      </c>
    </row>
    <row r="5934" spans="1:13" hidden="1" x14ac:dyDescent="0.2">
      <c r="A5934" t="s">
        <v>5</v>
      </c>
      <c r="B5934" s="1">
        <v>44406.426631944443</v>
      </c>
      <c r="C5934" s="1">
        <v>44406.431331018517</v>
      </c>
      <c r="D5934">
        <v>6.7666668891906703</v>
      </c>
      <c r="E5934">
        <v>296700</v>
      </c>
      <c r="F5934">
        <v>88756</v>
      </c>
      <c r="G5934" t="s">
        <v>44</v>
      </c>
      <c r="H5934" t="s">
        <v>24</v>
      </c>
      <c r="I5934">
        <f>tbl_Fact[[#This Row],[Duration]] / 60</f>
        <v>0.11277778148651117</v>
      </c>
      <c r="J5934">
        <f>IF(OR(G5934="Run Time", G5934="CC (Changeover Cleaning)"), I5934, 0)</f>
        <v>0</v>
      </c>
      <c r="K5934">
        <f>IF(G5934&lt;&gt;"PM (Maintenance)", I5934, 0)</f>
        <v>0.11277778148651117</v>
      </c>
      <c r="L5934" s="5">
        <f>MAX(tbl_Fact[[#This Row],[TotalBiscuitsMade]],tbl_Fact[[#This Row],[GoodMadeBiscuits]])</f>
        <v>296700</v>
      </c>
      <c r="M5934" s="5">
        <f>IF(tbl_Fact[[#This Row],[Operating_Hours]]&gt;0,tbl_Fact[[#This Row],[Operating_Hours]]*51840,0)</f>
        <v>0</v>
      </c>
    </row>
    <row r="5935" spans="1:13" hidden="1" x14ac:dyDescent="0.2">
      <c r="A5935" t="s">
        <v>12</v>
      </c>
      <c r="B5935" s="1">
        <v>44406.426828703705</v>
      </c>
      <c r="C5935" s="1">
        <v>44406.427731481483</v>
      </c>
      <c r="D5935">
        <v>1.29999995231628</v>
      </c>
      <c r="E5935">
        <v>16106</v>
      </c>
      <c r="F5935">
        <v>403</v>
      </c>
      <c r="G5935" t="s">
        <v>43</v>
      </c>
      <c r="H5935" t="s">
        <v>36</v>
      </c>
      <c r="I5935">
        <f>tbl_Fact[[#This Row],[Duration]] / 60</f>
        <v>2.1666665871937999E-2</v>
      </c>
      <c r="J5935">
        <f>IF(OR(G5935="Run Time", G5935="CC (Changeover Cleaning)"), I5935, 0)</f>
        <v>2.1666665871937999E-2</v>
      </c>
      <c r="K5935">
        <f>IF(G5935&lt;&gt;"PM (Maintenance)", I5935, 0)</f>
        <v>2.1666665871937999E-2</v>
      </c>
      <c r="L5935" s="5">
        <f>MAX(tbl_Fact[[#This Row],[TotalBiscuitsMade]],tbl_Fact[[#This Row],[GoodMadeBiscuits]])</f>
        <v>16106</v>
      </c>
      <c r="M5935" s="5">
        <f>IF(tbl_Fact[[#This Row],[Operating_Hours]]&gt;0,tbl_Fact[[#This Row],[Operating_Hours]]*51840,0)</f>
        <v>1123.1999588012659</v>
      </c>
    </row>
    <row r="5936" spans="1:13" hidden="1" x14ac:dyDescent="0.2">
      <c r="A5936" t="s">
        <v>12</v>
      </c>
      <c r="B5936" s="1">
        <v>44406.427731481483</v>
      </c>
      <c r="C5936" s="1">
        <v>44406.437118055554</v>
      </c>
      <c r="D5936">
        <v>13.5166664123535</v>
      </c>
      <c r="E5936">
        <v>27775</v>
      </c>
      <c r="F5936">
        <v>105</v>
      </c>
      <c r="G5936" t="s">
        <v>44</v>
      </c>
      <c r="H5936" t="s">
        <v>36</v>
      </c>
      <c r="I5936">
        <f>tbl_Fact[[#This Row],[Duration]] / 60</f>
        <v>0.22527777353922498</v>
      </c>
      <c r="J5936">
        <f>IF(OR(G5936="Run Time", G5936="CC (Changeover Cleaning)"), I5936, 0)</f>
        <v>0</v>
      </c>
      <c r="K5936">
        <f>IF(G5936&lt;&gt;"PM (Maintenance)", I5936, 0)</f>
        <v>0.22527777353922498</v>
      </c>
      <c r="L5936" s="5">
        <f>MAX(tbl_Fact[[#This Row],[TotalBiscuitsMade]],tbl_Fact[[#This Row],[GoodMadeBiscuits]])</f>
        <v>27775</v>
      </c>
      <c r="M5936" s="5">
        <f>IF(tbl_Fact[[#This Row],[Operating_Hours]]&gt;0,tbl_Fact[[#This Row],[Operating_Hours]]*51840,0)</f>
        <v>0</v>
      </c>
    </row>
    <row r="5937" spans="1:13" hidden="1" x14ac:dyDescent="0.2">
      <c r="A5937" t="s">
        <v>5</v>
      </c>
      <c r="B5937" s="1">
        <v>44406.431331018517</v>
      </c>
      <c r="C5937" s="1">
        <v>44406.431898148148</v>
      </c>
      <c r="D5937">
        <v>0.81666666269302401</v>
      </c>
      <c r="E5937">
        <v>296650</v>
      </c>
      <c r="F5937">
        <v>88767</v>
      </c>
      <c r="G5937" t="s">
        <v>43</v>
      </c>
      <c r="H5937" t="s">
        <v>24</v>
      </c>
      <c r="I5937">
        <f>tbl_Fact[[#This Row],[Duration]] / 60</f>
        <v>1.3611111044883734E-2</v>
      </c>
      <c r="J5937">
        <f>IF(OR(G5937="Run Time", G5937="CC (Changeover Cleaning)"), I5937, 0)</f>
        <v>1.3611111044883734E-2</v>
      </c>
      <c r="K5937">
        <f>IF(G5937&lt;&gt;"PM (Maintenance)", I5937, 0)</f>
        <v>1.3611111044883734E-2</v>
      </c>
      <c r="L5937" s="5">
        <f>MAX(tbl_Fact[[#This Row],[TotalBiscuitsMade]],tbl_Fact[[#This Row],[GoodMadeBiscuits]])</f>
        <v>296650</v>
      </c>
      <c r="M5937" s="5">
        <f>IF(tbl_Fact[[#This Row],[Operating_Hours]]&gt;0,tbl_Fact[[#This Row],[Operating_Hours]]*51840,0)</f>
        <v>705.5999965667728</v>
      </c>
    </row>
    <row r="5938" spans="1:13" hidden="1" x14ac:dyDescent="0.2">
      <c r="A5938" t="s">
        <v>5</v>
      </c>
      <c r="B5938" s="1">
        <v>44406.431898148148</v>
      </c>
      <c r="C5938" s="1">
        <v>44406.441400462965</v>
      </c>
      <c r="D5938">
        <v>13.6833333969116</v>
      </c>
      <c r="E5938">
        <v>304906</v>
      </c>
      <c r="F5938">
        <v>96899</v>
      </c>
      <c r="G5938" t="s">
        <v>44</v>
      </c>
      <c r="H5938" t="s">
        <v>24</v>
      </c>
      <c r="I5938">
        <f>tbl_Fact[[#This Row],[Duration]] / 60</f>
        <v>0.22805555661519333</v>
      </c>
      <c r="J5938">
        <f>IF(OR(G5938="Run Time", G5938="CC (Changeover Cleaning)"), I5938, 0)</f>
        <v>0</v>
      </c>
      <c r="K5938">
        <f>IF(G5938&lt;&gt;"PM (Maintenance)", I5938, 0)</f>
        <v>0.22805555661519333</v>
      </c>
      <c r="L5938" s="5">
        <f>MAX(tbl_Fact[[#This Row],[TotalBiscuitsMade]],tbl_Fact[[#This Row],[GoodMadeBiscuits]])</f>
        <v>304906</v>
      </c>
      <c r="M5938" s="5">
        <f>IF(tbl_Fact[[#This Row],[Operating_Hours]]&gt;0,tbl_Fact[[#This Row],[Operating_Hours]]*51840,0)</f>
        <v>0</v>
      </c>
    </row>
    <row r="5939" spans="1:13" hidden="1" x14ac:dyDescent="0.2">
      <c r="A5939" t="s">
        <v>12</v>
      </c>
      <c r="B5939" s="1">
        <v>44406.437118055554</v>
      </c>
      <c r="C5939" s="1">
        <v>44406.437395833331</v>
      </c>
      <c r="D5939">
        <v>0.40000000596046398</v>
      </c>
      <c r="E5939">
        <v>27415</v>
      </c>
      <c r="F5939">
        <v>306</v>
      </c>
      <c r="G5939" t="s">
        <v>43</v>
      </c>
      <c r="H5939" t="s">
        <v>36</v>
      </c>
      <c r="I5939">
        <f>tbl_Fact[[#This Row],[Duration]] / 60</f>
        <v>6.6666667660077328E-3</v>
      </c>
      <c r="J5939">
        <f>IF(OR(G5939="Run Time", G5939="CC (Changeover Cleaning)"), I5939, 0)</f>
        <v>6.6666667660077328E-3</v>
      </c>
      <c r="K5939">
        <f>IF(G5939&lt;&gt;"PM (Maintenance)", I5939, 0)</f>
        <v>6.6666667660077328E-3</v>
      </c>
      <c r="L5939" s="5">
        <f>MAX(tbl_Fact[[#This Row],[TotalBiscuitsMade]],tbl_Fact[[#This Row],[GoodMadeBiscuits]])</f>
        <v>27415</v>
      </c>
      <c r="M5939" s="5">
        <f>IF(tbl_Fact[[#This Row],[Operating_Hours]]&gt;0,tbl_Fact[[#This Row],[Operating_Hours]]*51840,0)</f>
        <v>345.60000514984085</v>
      </c>
    </row>
    <row r="5940" spans="1:13" hidden="1" x14ac:dyDescent="0.2">
      <c r="A5940" t="s">
        <v>12</v>
      </c>
      <c r="B5940" s="1">
        <v>44406.437395833331</v>
      </c>
      <c r="C5940" s="1">
        <v>44406.439305555556</v>
      </c>
      <c r="D5940">
        <v>2.75</v>
      </c>
      <c r="E5940">
        <v>29932</v>
      </c>
      <c r="F5940">
        <v>34</v>
      </c>
      <c r="G5940" t="s">
        <v>44</v>
      </c>
      <c r="H5940" t="s">
        <v>36</v>
      </c>
      <c r="I5940">
        <f>tbl_Fact[[#This Row],[Duration]] / 60</f>
        <v>4.583333333333333E-2</v>
      </c>
      <c r="J5940">
        <f>IF(OR(G5940="Run Time", G5940="CC (Changeover Cleaning)"), I5940, 0)</f>
        <v>0</v>
      </c>
      <c r="K5940">
        <f>IF(G5940&lt;&gt;"PM (Maintenance)", I5940, 0)</f>
        <v>4.583333333333333E-2</v>
      </c>
      <c r="L5940" s="5">
        <f>MAX(tbl_Fact[[#This Row],[TotalBiscuitsMade]],tbl_Fact[[#This Row],[GoodMadeBiscuits]])</f>
        <v>29932</v>
      </c>
      <c r="M5940" s="5">
        <f>IF(tbl_Fact[[#This Row],[Operating_Hours]]&gt;0,tbl_Fact[[#This Row],[Operating_Hours]]*51840,0)</f>
        <v>0</v>
      </c>
    </row>
    <row r="5941" spans="1:13" hidden="1" x14ac:dyDescent="0.2">
      <c r="A5941" t="s">
        <v>14</v>
      </c>
      <c r="B5941" s="1">
        <v>44406.439305555556</v>
      </c>
      <c r="C5941" s="1">
        <v>44406.439664351848</v>
      </c>
      <c r="D5941">
        <v>0.51666659116744995</v>
      </c>
      <c r="E5941">
        <v>0</v>
      </c>
      <c r="F5941">
        <v>233</v>
      </c>
      <c r="G5941" t="s">
        <v>43</v>
      </c>
      <c r="H5941" t="s">
        <v>36</v>
      </c>
      <c r="I5941">
        <f>tbl_Fact[[#This Row],[Duration]] / 60</f>
        <v>8.6111098527908332E-3</v>
      </c>
      <c r="J5941">
        <f>IF(OR(G5941="Run Time", G5941="CC (Changeover Cleaning)"), I5941, 0)</f>
        <v>8.6111098527908332E-3</v>
      </c>
      <c r="K5941">
        <f>IF(G5941&lt;&gt;"PM (Maintenance)", I5941, 0)</f>
        <v>8.6111098527908332E-3</v>
      </c>
      <c r="L5941" s="5">
        <f>MAX(tbl_Fact[[#This Row],[TotalBiscuitsMade]],tbl_Fact[[#This Row],[GoodMadeBiscuits]])</f>
        <v>233</v>
      </c>
      <c r="M5941" s="5">
        <f>IF(tbl_Fact[[#This Row],[Operating_Hours]]&gt;0,tbl_Fact[[#This Row],[Operating_Hours]]*51840,0)</f>
        <v>446.39993476867681</v>
      </c>
    </row>
    <row r="5942" spans="1:13" hidden="1" x14ac:dyDescent="0.2">
      <c r="A5942" t="s">
        <v>12</v>
      </c>
      <c r="B5942" s="1">
        <v>44406.439305555556</v>
      </c>
      <c r="C5942" s="1">
        <v>44406.439745370371</v>
      </c>
      <c r="D5942">
        <v>0.63333332538604703</v>
      </c>
      <c r="E5942">
        <v>29725</v>
      </c>
      <c r="F5942">
        <v>448</v>
      </c>
      <c r="G5942" t="s">
        <v>43</v>
      </c>
      <c r="H5942" t="s">
        <v>36</v>
      </c>
      <c r="I5942">
        <f>tbl_Fact[[#This Row],[Duration]] / 60</f>
        <v>1.0555555423100783E-2</v>
      </c>
      <c r="J5942">
        <f>IF(OR(G5942="Run Time", G5942="CC (Changeover Cleaning)"), I5942, 0)</f>
        <v>1.0555555423100783E-2</v>
      </c>
      <c r="K5942">
        <f>IF(G5942&lt;&gt;"PM (Maintenance)", I5942, 0)</f>
        <v>1.0555555423100783E-2</v>
      </c>
      <c r="L5942" s="5">
        <f>MAX(tbl_Fact[[#This Row],[TotalBiscuitsMade]],tbl_Fact[[#This Row],[GoodMadeBiscuits]])</f>
        <v>29725</v>
      </c>
      <c r="M5942" s="5">
        <f>IF(tbl_Fact[[#This Row],[Operating_Hours]]&gt;0,tbl_Fact[[#This Row],[Operating_Hours]]*51840,0)</f>
        <v>547.19999313354458</v>
      </c>
    </row>
    <row r="5943" spans="1:13" hidden="1" x14ac:dyDescent="0.2">
      <c r="A5943" t="s">
        <v>14</v>
      </c>
      <c r="B5943" s="1">
        <v>44406.439664351848</v>
      </c>
      <c r="C5943" s="1">
        <v>44406.447893518518</v>
      </c>
      <c r="D5943">
        <v>11.8500003814697</v>
      </c>
      <c r="E5943">
        <v>0</v>
      </c>
      <c r="F5943">
        <v>147</v>
      </c>
      <c r="G5943" t="s">
        <v>44</v>
      </c>
      <c r="H5943" t="s">
        <v>36</v>
      </c>
      <c r="I5943">
        <f>tbl_Fact[[#This Row],[Duration]] / 60</f>
        <v>0.19750000635782833</v>
      </c>
      <c r="J5943">
        <f>IF(OR(G5943="Run Time", G5943="CC (Changeover Cleaning)"), I5943, 0)</f>
        <v>0</v>
      </c>
      <c r="K5943">
        <f>IF(G5943&lt;&gt;"PM (Maintenance)", I5943, 0)</f>
        <v>0.19750000635782833</v>
      </c>
      <c r="L5943" s="5">
        <f>MAX(tbl_Fact[[#This Row],[TotalBiscuitsMade]],tbl_Fact[[#This Row],[GoodMadeBiscuits]])</f>
        <v>147</v>
      </c>
      <c r="M5943" s="5">
        <f>IF(tbl_Fact[[#This Row],[Operating_Hours]]&gt;0,tbl_Fact[[#This Row],[Operating_Hours]]*51840,0)</f>
        <v>0</v>
      </c>
    </row>
    <row r="5944" spans="1:13" hidden="1" x14ac:dyDescent="0.2">
      <c r="A5944" t="s">
        <v>12</v>
      </c>
      <c r="B5944" s="1">
        <v>44406.439745370371</v>
      </c>
      <c r="C5944" s="1">
        <v>44406.44023148148</v>
      </c>
      <c r="D5944">
        <v>0.69999998807907104</v>
      </c>
      <c r="E5944">
        <v>30635</v>
      </c>
      <c r="F5944">
        <v>49</v>
      </c>
      <c r="G5944" t="s">
        <v>44</v>
      </c>
      <c r="H5944" t="s">
        <v>36</v>
      </c>
      <c r="I5944">
        <f>tbl_Fact[[#This Row],[Duration]] / 60</f>
        <v>1.1666666467984517E-2</v>
      </c>
      <c r="J5944">
        <f>IF(OR(G5944="Run Time", G5944="CC (Changeover Cleaning)"), I5944, 0)</f>
        <v>0</v>
      </c>
      <c r="K5944">
        <f>IF(G5944&lt;&gt;"PM (Maintenance)", I5944, 0)</f>
        <v>1.1666666467984517E-2</v>
      </c>
      <c r="L5944" s="5">
        <f>MAX(tbl_Fact[[#This Row],[TotalBiscuitsMade]],tbl_Fact[[#This Row],[GoodMadeBiscuits]])</f>
        <v>30635</v>
      </c>
      <c r="M5944" s="5">
        <f>IF(tbl_Fact[[#This Row],[Operating_Hours]]&gt;0,tbl_Fact[[#This Row],[Operating_Hours]]*51840,0)</f>
        <v>0</v>
      </c>
    </row>
    <row r="5945" spans="1:13" hidden="1" x14ac:dyDescent="0.2">
      <c r="A5945" t="s">
        <v>12</v>
      </c>
      <c r="B5945" s="1">
        <v>44406.44023148148</v>
      </c>
      <c r="C5945" s="1">
        <v>44406.441620370373</v>
      </c>
      <c r="D5945">
        <v>2</v>
      </c>
      <c r="E5945">
        <v>30674</v>
      </c>
      <c r="F5945">
        <v>155</v>
      </c>
      <c r="G5945" t="s">
        <v>43</v>
      </c>
      <c r="H5945" t="s">
        <v>36</v>
      </c>
      <c r="I5945">
        <f>tbl_Fact[[#This Row],[Duration]] / 60</f>
        <v>3.3333333333333333E-2</v>
      </c>
      <c r="J5945">
        <f>IF(OR(G5945="Run Time", G5945="CC (Changeover Cleaning)"), I5945, 0)</f>
        <v>3.3333333333333333E-2</v>
      </c>
      <c r="K5945">
        <f>IF(G5945&lt;&gt;"PM (Maintenance)", I5945, 0)</f>
        <v>3.3333333333333333E-2</v>
      </c>
      <c r="L5945" s="5">
        <f>MAX(tbl_Fact[[#This Row],[TotalBiscuitsMade]],tbl_Fact[[#This Row],[GoodMadeBiscuits]])</f>
        <v>30674</v>
      </c>
      <c r="M5945" s="5">
        <f>IF(tbl_Fact[[#This Row],[Operating_Hours]]&gt;0,tbl_Fact[[#This Row],[Operating_Hours]]*51840,0)</f>
        <v>1728</v>
      </c>
    </row>
    <row r="5946" spans="1:13" hidden="1" x14ac:dyDescent="0.2">
      <c r="A5946" t="s">
        <v>11</v>
      </c>
      <c r="B5946" s="1">
        <v>44406.440717592595</v>
      </c>
      <c r="C5946" s="1">
        <v>44406.444513888891</v>
      </c>
      <c r="D5946">
        <v>5.4666500091552699</v>
      </c>
      <c r="E5946">
        <v>0</v>
      </c>
      <c r="F5946">
        <v>267</v>
      </c>
      <c r="G5946" t="s">
        <v>44</v>
      </c>
      <c r="H5946" t="s">
        <v>24</v>
      </c>
      <c r="I5946">
        <f>tbl_Fact[[#This Row],[Duration]] / 60</f>
        <v>9.1110833485921167E-2</v>
      </c>
      <c r="J5946">
        <f>IF(OR(G5946="Run Time", G5946="CC (Changeover Cleaning)"), I5946, 0)</f>
        <v>0</v>
      </c>
      <c r="K5946">
        <f>IF(G5946&lt;&gt;"PM (Maintenance)", I5946, 0)</f>
        <v>9.1110833485921167E-2</v>
      </c>
      <c r="L5946" s="5">
        <f>MAX(tbl_Fact[[#This Row],[TotalBiscuitsMade]],tbl_Fact[[#This Row],[GoodMadeBiscuits]])</f>
        <v>267</v>
      </c>
      <c r="M5946" s="5">
        <f>IF(tbl_Fact[[#This Row],[Operating_Hours]]&gt;0,tbl_Fact[[#This Row],[Operating_Hours]]*51840,0)</f>
        <v>0</v>
      </c>
    </row>
    <row r="5947" spans="1:13" hidden="1" x14ac:dyDescent="0.2">
      <c r="A5947" t="s">
        <v>5</v>
      </c>
      <c r="B5947" s="1">
        <v>44406.441400462965</v>
      </c>
      <c r="C5947" s="1">
        <v>44406.443460648145</v>
      </c>
      <c r="D5947">
        <v>2.9666666984558101</v>
      </c>
      <c r="E5947">
        <v>304964</v>
      </c>
      <c r="F5947">
        <v>97075</v>
      </c>
      <c r="G5947" t="s">
        <v>43</v>
      </c>
      <c r="H5947" t="s">
        <v>24</v>
      </c>
      <c r="I5947">
        <f>tbl_Fact[[#This Row],[Duration]] / 60</f>
        <v>4.94444449742635E-2</v>
      </c>
      <c r="J5947">
        <f>IF(OR(G5947="Run Time", G5947="CC (Changeover Cleaning)"), I5947, 0)</f>
        <v>4.94444449742635E-2</v>
      </c>
      <c r="K5947">
        <f>IF(G5947&lt;&gt;"PM (Maintenance)", I5947, 0)</f>
        <v>4.94444449742635E-2</v>
      </c>
      <c r="L5947" s="5">
        <f>MAX(tbl_Fact[[#This Row],[TotalBiscuitsMade]],tbl_Fact[[#This Row],[GoodMadeBiscuits]])</f>
        <v>304964</v>
      </c>
      <c r="M5947" s="5">
        <f>IF(tbl_Fact[[#This Row],[Operating_Hours]]&gt;0,tbl_Fact[[#This Row],[Operating_Hours]]*51840,0)</f>
        <v>2563.2000274658199</v>
      </c>
    </row>
    <row r="5948" spans="1:13" hidden="1" x14ac:dyDescent="0.2">
      <c r="A5948" t="s">
        <v>12</v>
      </c>
      <c r="B5948" s="1">
        <v>44406.441620370373</v>
      </c>
      <c r="C5948" s="1">
        <v>44406.442071759258</v>
      </c>
      <c r="D5948">
        <v>0.64999997615814198</v>
      </c>
      <c r="E5948">
        <v>30864</v>
      </c>
      <c r="F5948">
        <v>289</v>
      </c>
      <c r="G5948" t="s">
        <v>44</v>
      </c>
      <c r="H5948" t="s">
        <v>36</v>
      </c>
      <c r="I5948">
        <f>tbl_Fact[[#This Row],[Duration]] / 60</f>
        <v>1.0833332935969033E-2</v>
      </c>
      <c r="J5948">
        <f>IF(OR(G5948="Run Time", G5948="CC (Changeover Cleaning)"), I5948, 0)</f>
        <v>0</v>
      </c>
      <c r="K5948">
        <f>IF(G5948&lt;&gt;"PM (Maintenance)", I5948, 0)</f>
        <v>1.0833332935969033E-2</v>
      </c>
      <c r="L5948" s="5">
        <f>MAX(tbl_Fact[[#This Row],[TotalBiscuitsMade]],tbl_Fact[[#This Row],[GoodMadeBiscuits]])</f>
        <v>30864</v>
      </c>
      <c r="M5948" s="5">
        <f>IF(tbl_Fact[[#This Row],[Operating_Hours]]&gt;0,tbl_Fact[[#This Row],[Operating_Hours]]*51840,0)</f>
        <v>0</v>
      </c>
    </row>
    <row r="5949" spans="1:13" hidden="1" x14ac:dyDescent="0.2">
      <c r="A5949" t="s">
        <v>12</v>
      </c>
      <c r="B5949" s="1">
        <v>44406.442071759258</v>
      </c>
      <c r="C5949" s="1">
        <v>44406.444016203706</v>
      </c>
      <c r="D5949">
        <v>2.7999999523162802</v>
      </c>
      <c r="E5949">
        <v>30886</v>
      </c>
      <c r="F5949">
        <v>489</v>
      </c>
      <c r="G5949" t="s">
        <v>43</v>
      </c>
      <c r="H5949" t="s">
        <v>36</v>
      </c>
      <c r="I5949">
        <f>tbl_Fact[[#This Row],[Duration]] / 60</f>
        <v>4.6666665871938004E-2</v>
      </c>
      <c r="J5949">
        <f>IF(OR(G5949="Run Time", G5949="CC (Changeover Cleaning)"), I5949, 0)</f>
        <v>4.6666665871938004E-2</v>
      </c>
      <c r="K5949">
        <f>IF(G5949&lt;&gt;"PM (Maintenance)", I5949, 0)</f>
        <v>4.6666665871938004E-2</v>
      </c>
      <c r="L5949" s="5">
        <f>MAX(tbl_Fact[[#This Row],[TotalBiscuitsMade]],tbl_Fact[[#This Row],[GoodMadeBiscuits]])</f>
        <v>30886</v>
      </c>
      <c r="M5949" s="5">
        <f>IF(tbl_Fact[[#This Row],[Operating_Hours]]&gt;0,tbl_Fact[[#This Row],[Operating_Hours]]*51840,0)</f>
        <v>2419.1999588012663</v>
      </c>
    </row>
    <row r="5950" spans="1:13" hidden="1" x14ac:dyDescent="0.2">
      <c r="A5950" t="s">
        <v>5</v>
      </c>
      <c r="B5950" s="1">
        <v>44406.443460648145</v>
      </c>
      <c r="C5950" s="1">
        <v>44406.455613425926</v>
      </c>
      <c r="D5950">
        <v>17.5</v>
      </c>
      <c r="E5950">
        <v>316103</v>
      </c>
      <c r="F5950">
        <v>108138</v>
      </c>
      <c r="G5950" t="s">
        <v>44</v>
      </c>
      <c r="H5950" t="s">
        <v>24</v>
      </c>
      <c r="I5950">
        <f>tbl_Fact[[#This Row],[Duration]] / 60</f>
        <v>0.29166666666666669</v>
      </c>
      <c r="J5950">
        <f>IF(OR(G5950="Run Time", G5950="CC (Changeover Cleaning)"), I5950, 0)</f>
        <v>0</v>
      </c>
      <c r="K5950">
        <f>IF(G5950&lt;&gt;"PM (Maintenance)", I5950, 0)</f>
        <v>0.29166666666666669</v>
      </c>
      <c r="L5950" s="5">
        <f>MAX(tbl_Fact[[#This Row],[TotalBiscuitsMade]],tbl_Fact[[#This Row],[GoodMadeBiscuits]])</f>
        <v>316103</v>
      </c>
      <c r="M5950" s="5">
        <f>IF(tbl_Fact[[#This Row],[Operating_Hours]]&gt;0,tbl_Fact[[#This Row],[Operating_Hours]]*51840,0)</f>
        <v>0</v>
      </c>
    </row>
    <row r="5951" spans="1:13" hidden="1" x14ac:dyDescent="0.2">
      <c r="A5951" t="s">
        <v>12</v>
      </c>
      <c r="B5951" s="1">
        <v>44406.444016203706</v>
      </c>
      <c r="C5951" s="1">
        <v>44406.447881944441</v>
      </c>
      <c r="D5951">
        <v>5.5666666030883798</v>
      </c>
      <c r="E5951">
        <v>35675</v>
      </c>
      <c r="F5951">
        <v>118</v>
      </c>
      <c r="G5951" t="s">
        <v>44</v>
      </c>
      <c r="H5951" t="s">
        <v>36</v>
      </c>
      <c r="I5951">
        <f>tbl_Fact[[#This Row],[Duration]] / 60</f>
        <v>9.2777776718139665E-2</v>
      </c>
      <c r="J5951">
        <f>IF(OR(G5951="Run Time", G5951="CC (Changeover Cleaning)"), I5951, 0)</f>
        <v>0</v>
      </c>
      <c r="K5951">
        <f>IF(G5951&lt;&gt;"PM (Maintenance)", I5951, 0)</f>
        <v>9.2777776718139665E-2</v>
      </c>
      <c r="L5951" s="5">
        <f>MAX(tbl_Fact[[#This Row],[TotalBiscuitsMade]],tbl_Fact[[#This Row],[GoodMadeBiscuits]])</f>
        <v>35675</v>
      </c>
      <c r="M5951" s="5">
        <f>IF(tbl_Fact[[#This Row],[Operating_Hours]]&gt;0,tbl_Fact[[#This Row],[Operating_Hours]]*51840,0)</f>
        <v>0</v>
      </c>
    </row>
    <row r="5952" spans="1:13" hidden="1" x14ac:dyDescent="0.2">
      <c r="A5952" t="s">
        <v>11</v>
      </c>
      <c r="B5952" s="1">
        <v>44406.444513888891</v>
      </c>
      <c r="C5952" s="1">
        <v>44406.445671296293</v>
      </c>
      <c r="D5952">
        <v>1.6584166288375899</v>
      </c>
      <c r="E5952">
        <v>0</v>
      </c>
      <c r="F5952">
        <v>125</v>
      </c>
      <c r="G5952" t="s">
        <v>43</v>
      </c>
      <c r="H5952" t="s">
        <v>24</v>
      </c>
      <c r="I5952">
        <f>tbl_Fact[[#This Row],[Duration]] / 60</f>
        <v>2.7640277147293165E-2</v>
      </c>
      <c r="J5952">
        <f>IF(OR(G5952="Run Time", G5952="CC (Changeover Cleaning)"), I5952, 0)</f>
        <v>2.7640277147293165E-2</v>
      </c>
      <c r="K5952">
        <f>IF(G5952&lt;&gt;"PM (Maintenance)", I5952, 0)</f>
        <v>2.7640277147293165E-2</v>
      </c>
      <c r="L5952" s="5">
        <f>MAX(tbl_Fact[[#This Row],[TotalBiscuitsMade]],tbl_Fact[[#This Row],[GoodMadeBiscuits]])</f>
        <v>125</v>
      </c>
      <c r="M5952" s="5">
        <f>IF(tbl_Fact[[#This Row],[Operating_Hours]]&gt;0,tbl_Fact[[#This Row],[Operating_Hours]]*51840,0)</f>
        <v>1432.8719673156777</v>
      </c>
    </row>
    <row r="5953" spans="1:13" hidden="1" x14ac:dyDescent="0.2">
      <c r="A5953" t="s">
        <v>11</v>
      </c>
      <c r="B5953" s="1">
        <v>44406.445671296293</v>
      </c>
      <c r="C5953" s="1">
        <v>44406.500706018516</v>
      </c>
      <c r="D5953">
        <v>79.250984191894503</v>
      </c>
      <c r="E5953">
        <v>0</v>
      </c>
      <c r="F5953">
        <v>343</v>
      </c>
      <c r="G5953" t="s">
        <v>44</v>
      </c>
      <c r="H5953" t="s">
        <v>24</v>
      </c>
      <c r="I5953">
        <f>tbl_Fact[[#This Row],[Duration]] / 60</f>
        <v>1.320849736531575</v>
      </c>
      <c r="J5953">
        <f>IF(OR(G5953="Run Time", G5953="CC (Changeover Cleaning)"), I5953, 0)</f>
        <v>0</v>
      </c>
      <c r="K5953">
        <f>IF(G5953&lt;&gt;"PM (Maintenance)", I5953, 0)</f>
        <v>1.320849736531575</v>
      </c>
      <c r="L5953" s="5">
        <f>MAX(tbl_Fact[[#This Row],[TotalBiscuitsMade]],tbl_Fact[[#This Row],[GoodMadeBiscuits]])</f>
        <v>343</v>
      </c>
      <c r="M5953" s="5">
        <f>IF(tbl_Fact[[#This Row],[Operating_Hours]]&gt;0,tbl_Fact[[#This Row],[Operating_Hours]]*51840,0)</f>
        <v>0</v>
      </c>
    </row>
    <row r="5954" spans="1:13" hidden="1" x14ac:dyDescent="0.2">
      <c r="A5954" t="s">
        <v>12</v>
      </c>
      <c r="B5954" s="1">
        <v>44406.447881944441</v>
      </c>
      <c r="C5954" s="1">
        <v>44406.449201388888</v>
      </c>
      <c r="D5954">
        <v>1.8999999761581401</v>
      </c>
      <c r="E5954">
        <v>35253</v>
      </c>
      <c r="F5954">
        <v>279</v>
      </c>
      <c r="G5954" t="s">
        <v>43</v>
      </c>
      <c r="H5954" t="s">
        <v>36</v>
      </c>
      <c r="I5954">
        <f>tbl_Fact[[#This Row],[Duration]] / 60</f>
        <v>3.1666666269302333E-2</v>
      </c>
      <c r="J5954">
        <f>IF(OR(G5954="Run Time", G5954="CC (Changeover Cleaning)"), I5954, 0)</f>
        <v>3.1666666269302333E-2</v>
      </c>
      <c r="K5954">
        <f>IF(G5954&lt;&gt;"PM (Maintenance)", I5954, 0)</f>
        <v>3.1666666269302333E-2</v>
      </c>
      <c r="L5954" s="5">
        <f>MAX(tbl_Fact[[#This Row],[TotalBiscuitsMade]],tbl_Fact[[#This Row],[GoodMadeBiscuits]])</f>
        <v>35253</v>
      </c>
      <c r="M5954" s="5">
        <f>IF(tbl_Fact[[#This Row],[Operating_Hours]]&gt;0,tbl_Fact[[#This Row],[Operating_Hours]]*51840,0)</f>
        <v>1641.5999794006329</v>
      </c>
    </row>
    <row r="5955" spans="1:13" hidden="1" x14ac:dyDescent="0.2">
      <c r="A5955" t="s">
        <v>14</v>
      </c>
      <c r="B5955" s="1">
        <v>44406.447893518518</v>
      </c>
      <c r="C5955" s="1">
        <v>44406.449120370373</v>
      </c>
      <c r="D5955">
        <v>1.7666666507720901</v>
      </c>
      <c r="E5955">
        <v>0</v>
      </c>
      <c r="F5955">
        <v>409</v>
      </c>
      <c r="G5955" t="s">
        <v>43</v>
      </c>
      <c r="H5955" t="s">
        <v>36</v>
      </c>
      <c r="I5955">
        <f>tbl_Fact[[#This Row],[Duration]] / 60</f>
        <v>2.9444444179534835E-2</v>
      </c>
      <c r="J5955">
        <f>IF(OR(G5955="Run Time", G5955="CC (Changeover Cleaning)"), I5955, 0)</f>
        <v>2.9444444179534835E-2</v>
      </c>
      <c r="K5955">
        <f>IF(G5955&lt;&gt;"PM (Maintenance)", I5955, 0)</f>
        <v>2.9444444179534835E-2</v>
      </c>
      <c r="L5955" s="5">
        <f>MAX(tbl_Fact[[#This Row],[TotalBiscuitsMade]],tbl_Fact[[#This Row],[GoodMadeBiscuits]])</f>
        <v>409</v>
      </c>
      <c r="M5955" s="5">
        <f>IF(tbl_Fact[[#This Row],[Operating_Hours]]&gt;0,tbl_Fact[[#This Row],[Operating_Hours]]*51840,0)</f>
        <v>1526.3999862670858</v>
      </c>
    </row>
    <row r="5956" spans="1:13" hidden="1" x14ac:dyDescent="0.2">
      <c r="A5956" t="s">
        <v>14</v>
      </c>
      <c r="B5956" s="1">
        <v>44406.449120370373</v>
      </c>
      <c r="C5956" s="1">
        <v>44406.479733796295</v>
      </c>
      <c r="D5956">
        <v>44.083332061767599</v>
      </c>
      <c r="E5956">
        <v>0</v>
      </c>
      <c r="F5956">
        <v>280</v>
      </c>
      <c r="G5956" t="s">
        <v>44</v>
      </c>
      <c r="H5956" t="s">
        <v>36</v>
      </c>
      <c r="I5956">
        <f>tbl_Fact[[#This Row],[Duration]] / 60</f>
        <v>0.73472220102945995</v>
      </c>
      <c r="J5956">
        <f>IF(OR(G5956="Run Time", G5956="CC (Changeover Cleaning)"), I5956, 0)</f>
        <v>0</v>
      </c>
      <c r="K5956">
        <f>IF(G5956&lt;&gt;"PM (Maintenance)", I5956, 0)</f>
        <v>0.73472220102945995</v>
      </c>
      <c r="L5956" s="5">
        <f>MAX(tbl_Fact[[#This Row],[TotalBiscuitsMade]],tbl_Fact[[#This Row],[GoodMadeBiscuits]])</f>
        <v>280</v>
      </c>
      <c r="M5956" s="5">
        <f>IF(tbl_Fact[[#This Row],[Operating_Hours]]&gt;0,tbl_Fact[[#This Row],[Operating_Hours]]*51840,0)</f>
        <v>0</v>
      </c>
    </row>
    <row r="5957" spans="1:13" hidden="1" x14ac:dyDescent="0.2">
      <c r="A5957" t="s">
        <v>12</v>
      </c>
      <c r="B5957" s="1">
        <v>44406.449201388888</v>
      </c>
      <c r="C5957" s="1">
        <v>44406.479745370372</v>
      </c>
      <c r="D5957">
        <v>43.983333587646499</v>
      </c>
      <c r="E5957">
        <v>70465</v>
      </c>
      <c r="F5957">
        <v>182</v>
      </c>
      <c r="G5957" t="s">
        <v>44</v>
      </c>
      <c r="H5957" t="s">
        <v>36</v>
      </c>
      <c r="I5957">
        <f>tbl_Fact[[#This Row],[Duration]] / 60</f>
        <v>0.7330555597941083</v>
      </c>
      <c r="J5957">
        <f>IF(OR(G5957="Run Time", G5957="CC (Changeover Cleaning)"), I5957, 0)</f>
        <v>0</v>
      </c>
      <c r="K5957">
        <f>IF(G5957&lt;&gt;"PM (Maintenance)", I5957, 0)</f>
        <v>0.7330555597941083</v>
      </c>
      <c r="L5957" s="5">
        <f>MAX(tbl_Fact[[#This Row],[TotalBiscuitsMade]],tbl_Fact[[#This Row],[GoodMadeBiscuits]])</f>
        <v>70465</v>
      </c>
      <c r="M5957" s="5">
        <f>IF(tbl_Fact[[#This Row],[Operating_Hours]]&gt;0,tbl_Fact[[#This Row],[Operating_Hours]]*51840,0)</f>
        <v>0</v>
      </c>
    </row>
    <row r="5958" spans="1:13" hidden="1" x14ac:dyDescent="0.2">
      <c r="A5958" t="s">
        <v>5</v>
      </c>
      <c r="B5958" s="1">
        <v>44406.455613425926</v>
      </c>
      <c r="C5958" s="1">
        <v>44406.456828703704</v>
      </c>
      <c r="D5958">
        <v>1.75</v>
      </c>
      <c r="E5958">
        <v>316157</v>
      </c>
      <c r="F5958">
        <v>108557</v>
      </c>
      <c r="G5958" t="s">
        <v>43</v>
      </c>
      <c r="H5958" t="s">
        <v>24</v>
      </c>
      <c r="I5958">
        <f>tbl_Fact[[#This Row],[Duration]] / 60</f>
        <v>2.9166666666666667E-2</v>
      </c>
      <c r="J5958">
        <f>IF(OR(G5958="Run Time", G5958="CC (Changeover Cleaning)"), I5958, 0)</f>
        <v>2.9166666666666667E-2</v>
      </c>
      <c r="K5958">
        <f>IF(G5958&lt;&gt;"PM (Maintenance)", I5958, 0)</f>
        <v>2.9166666666666667E-2</v>
      </c>
      <c r="L5958" s="5">
        <f>MAX(tbl_Fact[[#This Row],[TotalBiscuitsMade]],tbl_Fact[[#This Row],[GoodMadeBiscuits]])</f>
        <v>316157</v>
      </c>
      <c r="M5958" s="5">
        <f>IF(tbl_Fact[[#This Row],[Operating_Hours]]&gt;0,tbl_Fact[[#This Row],[Operating_Hours]]*51840,0)</f>
        <v>1512</v>
      </c>
    </row>
    <row r="5959" spans="1:13" hidden="1" x14ac:dyDescent="0.2">
      <c r="A5959" t="s">
        <v>5</v>
      </c>
      <c r="B5959" s="1">
        <v>44406.456828703704</v>
      </c>
      <c r="C5959" s="1">
        <v>44406.46947916667</v>
      </c>
      <c r="D5959">
        <v>18.216667175293001</v>
      </c>
      <c r="E5959">
        <v>328793</v>
      </c>
      <c r="F5959">
        <v>121040</v>
      </c>
      <c r="G5959" t="s">
        <v>44</v>
      </c>
      <c r="H5959" t="s">
        <v>24</v>
      </c>
      <c r="I5959">
        <f>tbl_Fact[[#This Row],[Duration]] / 60</f>
        <v>0.30361111958821668</v>
      </c>
      <c r="J5959">
        <f>IF(OR(G5959="Run Time", G5959="CC (Changeover Cleaning)"), I5959, 0)</f>
        <v>0</v>
      </c>
      <c r="K5959">
        <f>IF(G5959&lt;&gt;"PM (Maintenance)", I5959, 0)</f>
        <v>0.30361111958821668</v>
      </c>
      <c r="L5959" s="5">
        <f>MAX(tbl_Fact[[#This Row],[TotalBiscuitsMade]],tbl_Fact[[#This Row],[GoodMadeBiscuits]])</f>
        <v>328793</v>
      </c>
      <c r="M5959" s="5">
        <f>IF(tbl_Fact[[#This Row],[Operating_Hours]]&gt;0,tbl_Fact[[#This Row],[Operating_Hours]]*51840,0)</f>
        <v>0</v>
      </c>
    </row>
    <row r="5960" spans="1:13" hidden="1" x14ac:dyDescent="0.2">
      <c r="A5960" t="s">
        <v>5</v>
      </c>
      <c r="B5960" s="1">
        <v>44406.46947916667</v>
      </c>
      <c r="C5960" s="1">
        <v>44406.476203703707</v>
      </c>
      <c r="D5960">
        <v>9.6833333969116193</v>
      </c>
      <c r="E5960">
        <v>328909</v>
      </c>
      <c r="F5960">
        <v>120894</v>
      </c>
      <c r="G5960" t="s">
        <v>43</v>
      </c>
      <c r="H5960" t="s">
        <v>24</v>
      </c>
      <c r="I5960">
        <f>tbl_Fact[[#This Row],[Duration]] / 60</f>
        <v>0.16138888994852699</v>
      </c>
      <c r="J5960">
        <f>IF(OR(G5960="Run Time", G5960="CC (Changeover Cleaning)"), I5960, 0)</f>
        <v>0.16138888994852699</v>
      </c>
      <c r="K5960">
        <f>IF(G5960&lt;&gt;"PM (Maintenance)", I5960, 0)</f>
        <v>0.16138888994852699</v>
      </c>
      <c r="L5960" s="5">
        <f>MAX(tbl_Fact[[#This Row],[TotalBiscuitsMade]],tbl_Fact[[#This Row],[GoodMadeBiscuits]])</f>
        <v>328909</v>
      </c>
      <c r="M5960" s="5">
        <f>IF(tbl_Fact[[#This Row],[Operating_Hours]]&gt;0,tbl_Fact[[#This Row],[Operating_Hours]]*51840,0)</f>
        <v>8366.4000549316388</v>
      </c>
    </row>
    <row r="5961" spans="1:13" hidden="1" x14ac:dyDescent="0.2">
      <c r="A5961" t="s">
        <v>5</v>
      </c>
      <c r="B5961" s="1">
        <v>44406.476203703707</v>
      </c>
      <c r="C5961" s="1">
        <v>44406.483981481484</v>
      </c>
      <c r="D5961">
        <v>11.199999809265099</v>
      </c>
      <c r="E5961">
        <v>328551</v>
      </c>
      <c r="F5961">
        <v>121052</v>
      </c>
      <c r="G5961" t="s">
        <v>43</v>
      </c>
      <c r="H5961" t="s">
        <v>24</v>
      </c>
      <c r="I5961">
        <f>tbl_Fact[[#This Row],[Duration]] / 60</f>
        <v>0.18666666348775166</v>
      </c>
      <c r="J5961">
        <f>IF(OR(G5961="Run Time", G5961="CC (Changeover Cleaning)"), I5961, 0)</f>
        <v>0.18666666348775166</v>
      </c>
      <c r="K5961">
        <f>IF(G5961&lt;&gt;"PM (Maintenance)", I5961, 0)</f>
        <v>0.18666666348775166</v>
      </c>
      <c r="L5961" s="5">
        <f>MAX(tbl_Fact[[#This Row],[TotalBiscuitsMade]],tbl_Fact[[#This Row],[GoodMadeBiscuits]])</f>
        <v>328551</v>
      </c>
      <c r="M5961" s="5">
        <f>IF(tbl_Fact[[#This Row],[Operating_Hours]]&gt;0,tbl_Fact[[#This Row],[Operating_Hours]]*51840,0)</f>
        <v>9676.7998352050454</v>
      </c>
    </row>
    <row r="5962" spans="1:13" hidden="1" x14ac:dyDescent="0.2">
      <c r="A5962" t="s">
        <v>14</v>
      </c>
      <c r="B5962" s="1">
        <v>44406.479733796295</v>
      </c>
      <c r="C5962" s="1">
        <v>44406.479953703703</v>
      </c>
      <c r="D5962">
        <v>0.31666660308837902</v>
      </c>
      <c r="E5962">
        <v>0</v>
      </c>
      <c r="F5962">
        <v>97</v>
      </c>
      <c r="G5962" t="s">
        <v>43</v>
      </c>
      <c r="H5962" t="s">
        <v>36</v>
      </c>
      <c r="I5962">
        <f>tbl_Fact[[#This Row],[Duration]] / 60</f>
        <v>5.2777767181396507E-3</v>
      </c>
      <c r="J5962">
        <f>IF(OR(G5962="Run Time", G5962="CC (Changeover Cleaning)"), I5962, 0)</f>
        <v>5.2777767181396507E-3</v>
      </c>
      <c r="K5962">
        <f>IF(G5962&lt;&gt;"PM (Maintenance)", I5962, 0)</f>
        <v>5.2777767181396507E-3</v>
      </c>
      <c r="L5962" s="5">
        <f>MAX(tbl_Fact[[#This Row],[TotalBiscuitsMade]],tbl_Fact[[#This Row],[GoodMadeBiscuits]])</f>
        <v>97</v>
      </c>
      <c r="M5962" s="5">
        <f>IF(tbl_Fact[[#This Row],[Operating_Hours]]&gt;0,tbl_Fact[[#This Row],[Operating_Hours]]*51840,0)</f>
        <v>273.59994506835949</v>
      </c>
    </row>
    <row r="5963" spans="1:13" hidden="1" x14ac:dyDescent="0.2">
      <c r="A5963" t="s">
        <v>12</v>
      </c>
      <c r="B5963" s="1">
        <v>44406.479745370372</v>
      </c>
      <c r="C5963" s="1">
        <v>44406.480034722219</v>
      </c>
      <c r="D5963">
        <v>0.41666659712791398</v>
      </c>
      <c r="E5963">
        <v>70491</v>
      </c>
      <c r="F5963">
        <v>161</v>
      </c>
      <c r="G5963" t="s">
        <v>43</v>
      </c>
      <c r="H5963" t="s">
        <v>36</v>
      </c>
      <c r="I5963">
        <f>tbl_Fact[[#This Row],[Duration]] / 60</f>
        <v>6.9444432854652328E-3</v>
      </c>
      <c r="J5963">
        <f>IF(OR(G5963="Run Time", G5963="CC (Changeover Cleaning)"), I5963, 0)</f>
        <v>6.9444432854652328E-3</v>
      </c>
      <c r="K5963">
        <f>IF(G5963&lt;&gt;"PM (Maintenance)", I5963, 0)</f>
        <v>6.9444432854652328E-3</v>
      </c>
      <c r="L5963" s="5">
        <f>MAX(tbl_Fact[[#This Row],[TotalBiscuitsMade]],tbl_Fact[[#This Row],[GoodMadeBiscuits]])</f>
        <v>70491</v>
      </c>
      <c r="M5963" s="5">
        <f>IF(tbl_Fact[[#This Row],[Operating_Hours]]&gt;0,tbl_Fact[[#This Row],[Operating_Hours]]*51840,0)</f>
        <v>359.99993991851767</v>
      </c>
    </row>
    <row r="5964" spans="1:13" hidden="1" x14ac:dyDescent="0.2">
      <c r="A5964" t="s">
        <v>14</v>
      </c>
      <c r="B5964" s="1">
        <v>44406.479953703703</v>
      </c>
      <c r="C5964" s="1">
        <v>44406.482037037036</v>
      </c>
      <c r="D5964">
        <v>3</v>
      </c>
      <c r="E5964">
        <v>0</v>
      </c>
      <c r="F5964">
        <v>22</v>
      </c>
      <c r="G5964" t="s">
        <v>44</v>
      </c>
      <c r="H5964" t="s">
        <v>36</v>
      </c>
      <c r="I5964">
        <f>tbl_Fact[[#This Row],[Duration]] / 60</f>
        <v>0.05</v>
      </c>
      <c r="J5964">
        <f>IF(OR(G5964="Run Time", G5964="CC (Changeover Cleaning)"), I5964, 0)</f>
        <v>0</v>
      </c>
      <c r="K5964">
        <f>IF(G5964&lt;&gt;"PM (Maintenance)", I5964, 0)</f>
        <v>0.05</v>
      </c>
      <c r="L5964" s="5">
        <f>MAX(tbl_Fact[[#This Row],[TotalBiscuitsMade]],tbl_Fact[[#This Row],[GoodMadeBiscuits]])</f>
        <v>22</v>
      </c>
      <c r="M5964" s="5">
        <f>IF(tbl_Fact[[#This Row],[Operating_Hours]]&gt;0,tbl_Fact[[#This Row],[Operating_Hours]]*51840,0)</f>
        <v>0</v>
      </c>
    </row>
    <row r="5965" spans="1:13" hidden="1" x14ac:dyDescent="0.2">
      <c r="A5965" t="s">
        <v>12</v>
      </c>
      <c r="B5965" s="1">
        <v>44406.480034722219</v>
      </c>
      <c r="C5965" s="1">
        <v>44406.482048611113</v>
      </c>
      <c r="D5965">
        <v>2.9000000953674299</v>
      </c>
      <c r="E5965">
        <v>72885</v>
      </c>
      <c r="F5965">
        <v>494</v>
      </c>
      <c r="G5965" t="s">
        <v>44</v>
      </c>
      <c r="H5965" t="s">
        <v>36</v>
      </c>
      <c r="I5965">
        <f>tbl_Fact[[#This Row],[Duration]] / 60</f>
        <v>4.8333334922790495E-2</v>
      </c>
      <c r="J5965">
        <f>IF(OR(G5965="Run Time", G5965="CC (Changeover Cleaning)"), I5965, 0)</f>
        <v>0</v>
      </c>
      <c r="K5965">
        <f>IF(G5965&lt;&gt;"PM (Maintenance)", I5965, 0)</f>
        <v>4.8333334922790495E-2</v>
      </c>
      <c r="L5965" s="5">
        <f>MAX(tbl_Fact[[#This Row],[TotalBiscuitsMade]],tbl_Fact[[#This Row],[GoodMadeBiscuits]])</f>
        <v>72885</v>
      </c>
      <c r="M5965" s="5">
        <f>IF(tbl_Fact[[#This Row],[Operating_Hours]]&gt;0,tbl_Fact[[#This Row],[Operating_Hours]]*51840,0)</f>
        <v>0</v>
      </c>
    </row>
    <row r="5966" spans="1:13" hidden="1" x14ac:dyDescent="0.2">
      <c r="A5966" t="s">
        <v>14</v>
      </c>
      <c r="B5966" s="1">
        <v>44406.482037037036</v>
      </c>
      <c r="C5966" s="1">
        <v>44406.48337962963</v>
      </c>
      <c r="D5966">
        <v>1.93333327770233</v>
      </c>
      <c r="E5966">
        <v>0</v>
      </c>
      <c r="F5966">
        <v>62</v>
      </c>
      <c r="G5966" t="s">
        <v>43</v>
      </c>
      <c r="H5966" t="s">
        <v>36</v>
      </c>
      <c r="I5966">
        <f>tbl_Fact[[#This Row],[Duration]] / 60</f>
        <v>3.2222221295038836E-2</v>
      </c>
      <c r="J5966">
        <f>IF(OR(G5966="Run Time", G5966="CC (Changeover Cleaning)"), I5966, 0)</f>
        <v>3.2222221295038836E-2</v>
      </c>
      <c r="K5966">
        <f>IF(G5966&lt;&gt;"PM (Maintenance)", I5966, 0)</f>
        <v>3.2222221295038836E-2</v>
      </c>
      <c r="L5966" s="5">
        <f>MAX(tbl_Fact[[#This Row],[TotalBiscuitsMade]],tbl_Fact[[#This Row],[GoodMadeBiscuits]])</f>
        <v>62</v>
      </c>
      <c r="M5966" s="5">
        <f>IF(tbl_Fact[[#This Row],[Operating_Hours]]&gt;0,tbl_Fact[[#This Row],[Operating_Hours]]*51840,0)</f>
        <v>1670.3999519348133</v>
      </c>
    </row>
    <row r="5967" spans="1:13" hidden="1" x14ac:dyDescent="0.2">
      <c r="A5967" t="s">
        <v>12</v>
      </c>
      <c r="B5967" s="1">
        <v>44406.482048611113</v>
      </c>
      <c r="C5967" s="1">
        <v>44406.483460648145</v>
      </c>
      <c r="D5967">
        <v>2.0333333015441899</v>
      </c>
      <c r="E5967">
        <v>72736</v>
      </c>
      <c r="F5967">
        <v>378</v>
      </c>
      <c r="G5967" t="s">
        <v>43</v>
      </c>
      <c r="H5967" t="s">
        <v>36</v>
      </c>
      <c r="I5967">
        <f>tbl_Fact[[#This Row],[Duration]] / 60</f>
        <v>3.3888888359069828E-2</v>
      </c>
      <c r="J5967">
        <f>IF(OR(G5967="Run Time", G5967="CC (Changeover Cleaning)"), I5967, 0)</f>
        <v>3.3888888359069828E-2</v>
      </c>
      <c r="K5967">
        <f>IF(G5967&lt;&gt;"PM (Maintenance)", I5967, 0)</f>
        <v>3.3888888359069828E-2</v>
      </c>
      <c r="L5967" s="5">
        <f>MAX(tbl_Fact[[#This Row],[TotalBiscuitsMade]],tbl_Fact[[#This Row],[GoodMadeBiscuits]])</f>
        <v>72736</v>
      </c>
      <c r="M5967" s="5">
        <f>IF(tbl_Fact[[#This Row],[Operating_Hours]]&gt;0,tbl_Fact[[#This Row],[Operating_Hours]]*51840,0)</f>
        <v>1756.7999725341799</v>
      </c>
    </row>
    <row r="5968" spans="1:13" hidden="1" x14ac:dyDescent="0.2">
      <c r="A5968" t="s">
        <v>14</v>
      </c>
      <c r="B5968" s="1">
        <v>44406.48337962963</v>
      </c>
      <c r="C5968" s="1">
        <v>44406.485844907409</v>
      </c>
      <c r="D5968">
        <v>3.5499999523162802</v>
      </c>
      <c r="E5968">
        <v>0</v>
      </c>
      <c r="F5968">
        <v>298</v>
      </c>
      <c r="G5968" t="s">
        <v>44</v>
      </c>
      <c r="H5968" t="s">
        <v>36</v>
      </c>
      <c r="I5968">
        <f>tbl_Fact[[#This Row],[Duration]] / 60</f>
        <v>5.9166665871938001E-2</v>
      </c>
      <c r="J5968">
        <f>IF(OR(G5968="Run Time", G5968="CC (Changeover Cleaning)"), I5968, 0)</f>
        <v>0</v>
      </c>
      <c r="K5968">
        <f>IF(G5968&lt;&gt;"PM (Maintenance)", I5968, 0)</f>
        <v>5.9166665871938001E-2</v>
      </c>
      <c r="L5968" s="5">
        <f>MAX(tbl_Fact[[#This Row],[TotalBiscuitsMade]],tbl_Fact[[#This Row],[GoodMadeBiscuits]])</f>
        <v>298</v>
      </c>
      <c r="M5968" s="5">
        <f>IF(tbl_Fact[[#This Row],[Operating_Hours]]&gt;0,tbl_Fact[[#This Row],[Operating_Hours]]*51840,0)</f>
        <v>0</v>
      </c>
    </row>
    <row r="5969" spans="1:13" hidden="1" x14ac:dyDescent="0.2">
      <c r="A5969" t="s">
        <v>12</v>
      </c>
      <c r="B5969" s="1">
        <v>44406.483460648145</v>
      </c>
      <c r="C5969" s="1">
        <v>44406.485844907409</v>
      </c>
      <c r="D5969">
        <v>3.4333333969116202</v>
      </c>
      <c r="E5969">
        <v>75680</v>
      </c>
      <c r="F5969">
        <v>277</v>
      </c>
      <c r="G5969" t="s">
        <v>44</v>
      </c>
      <c r="H5969" t="s">
        <v>36</v>
      </c>
      <c r="I5969">
        <f>tbl_Fact[[#This Row],[Duration]] / 60</f>
        <v>5.7222223281860336E-2</v>
      </c>
      <c r="J5969">
        <f>IF(OR(G5969="Run Time", G5969="CC (Changeover Cleaning)"), I5969, 0)</f>
        <v>0</v>
      </c>
      <c r="K5969">
        <f>IF(G5969&lt;&gt;"PM (Maintenance)", I5969, 0)</f>
        <v>5.7222223281860336E-2</v>
      </c>
      <c r="L5969" s="5">
        <f>MAX(tbl_Fact[[#This Row],[TotalBiscuitsMade]],tbl_Fact[[#This Row],[GoodMadeBiscuits]])</f>
        <v>75680</v>
      </c>
      <c r="M5969" s="5">
        <f>IF(tbl_Fact[[#This Row],[Operating_Hours]]&gt;0,tbl_Fact[[#This Row],[Operating_Hours]]*51840,0)</f>
        <v>0</v>
      </c>
    </row>
    <row r="5970" spans="1:13" hidden="1" x14ac:dyDescent="0.2">
      <c r="A5970" t="s">
        <v>5</v>
      </c>
      <c r="B5970" s="1">
        <v>44406.483981481484</v>
      </c>
      <c r="C5970" s="1">
        <v>44406.486886574072</v>
      </c>
      <c r="D5970">
        <v>4.1833333969116202</v>
      </c>
      <c r="E5970">
        <v>331507</v>
      </c>
      <c r="F5970">
        <v>123371</v>
      </c>
      <c r="G5970" t="s">
        <v>44</v>
      </c>
      <c r="H5970" t="s">
        <v>24</v>
      </c>
      <c r="I5970">
        <f>tbl_Fact[[#This Row],[Duration]] / 60</f>
        <v>6.972222328186034E-2</v>
      </c>
      <c r="J5970">
        <f>IF(OR(G5970="Run Time", G5970="CC (Changeover Cleaning)"), I5970, 0)</f>
        <v>0</v>
      </c>
      <c r="K5970">
        <f>IF(G5970&lt;&gt;"PM (Maintenance)", I5970, 0)</f>
        <v>6.972222328186034E-2</v>
      </c>
      <c r="L5970" s="5">
        <f>MAX(tbl_Fact[[#This Row],[TotalBiscuitsMade]],tbl_Fact[[#This Row],[GoodMadeBiscuits]])</f>
        <v>331507</v>
      </c>
      <c r="M5970" s="5">
        <f>IF(tbl_Fact[[#This Row],[Operating_Hours]]&gt;0,tbl_Fact[[#This Row],[Operating_Hours]]*51840,0)</f>
        <v>0</v>
      </c>
    </row>
    <row r="5971" spans="1:13" hidden="1" x14ac:dyDescent="0.2">
      <c r="A5971" t="s">
        <v>14</v>
      </c>
      <c r="B5971" s="1">
        <v>44406.485844907409</v>
      </c>
      <c r="C5971" s="1">
        <v>44406.486446759256</v>
      </c>
      <c r="D5971">
        <v>0.86666661500930797</v>
      </c>
      <c r="E5971">
        <v>0</v>
      </c>
      <c r="F5971">
        <v>424</v>
      </c>
      <c r="G5971" t="s">
        <v>43</v>
      </c>
      <c r="H5971" t="s">
        <v>36</v>
      </c>
      <c r="I5971">
        <f>tbl_Fact[[#This Row],[Duration]] / 60</f>
        <v>1.4444443583488465E-2</v>
      </c>
      <c r="J5971">
        <f>IF(OR(G5971="Run Time", G5971="CC (Changeover Cleaning)"), I5971, 0)</f>
        <v>1.4444443583488465E-2</v>
      </c>
      <c r="K5971">
        <f>IF(G5971&lt;&gt;"PM (Maintenance)", I5971, 0)</f>
        <v>1.4444443583488465E-2</v>
      </c>
      <c r="L5971" s="5">
        <f>MAX(tbl_Fact[[#This Row],[TotalBiscuitsMade]],tbl_Fact[[#This Row],[GoodMadeBiscuits]])</f>
        <v>424</v>
      </c>
      <c r="M5971" s="5">
        <f>IF(tbl_Fact[[#This Row],[Operating_Hours]]&gt;0,tbl_Fact[[#This Row],[Operating_Hours]]*51840,0)</f>
        <v>748.79995536804199</v>
      </c>
    </row>
    <row r="5972" spans="1:13" hidden="1" x14ac:dyDescent="0.2">
      <c r="A5972" t="s">
        <v>12</v>
      </c>
      <c r="B5972" s="1">
        <v>44406.485844907409</v>
      </c>
      <c r="C5972" s="1">
        <v>44406.486527777779</v>
      </c>
      <c r="D5972">
        <v>0.98333328962326005</v>
      </c>
      <c r="E5972">
        <v>75884</v>
      </c>
      <c r="F5972">
        <v>294</v>
      </c>
      <c r="G5972" t="s">
        <v>43</v>
      </c>
      <c r="H5972" t="s">
        <v>36</v>
      </c>
      <c r="I5972">
        <f>tbl_Fact[[#This Row],[Duration]] / 60</f>
        <v>1.6388888160387669E-2</v>
      </c>
      <c r="J5972">
        <f>IF(OR(G5972="Run Time", G5972="CC (Changeover Cleaning)"), I5972, 0)</f>
        <v>1.6388888160387669E-2</v>
      </c>
      <c r="K5972">
        <f>IF(G5972&lt;&gt;"PM (Maintenance)", I5972, 0)</f>
        <v>1.6388888160387669E-2</v>
      </c>
      <c r="L5972" s="5">
        <f>MAX(tbl_Fact[[#This Row],[TotalBiscuitsMade]],tbl_Fact[[#This Row],[GoodMadeBiscuits]])</f>
        <v>75884</v>
      </c>
      <c r="M5972" s="5">
        <f>IF(tbl_Fact[[#This Row],[Operating_Hours]]&gt;0,tbl_Fact[[#This Row],[Operating_Hours]]*51840,0)</f>
        <v>849.59996223449673</v>
      </c>
    </row>
    <row r="5973" spans="1:13" hidden="1" x14ac:dyDescent="0.2">
      <c r="A5973" t="s">
        <v>14</v>
      </c>
      <c r="B5973" s="1">
        <v>44406.486446759256</v>
      </c>
      <c r="C5973" s="1">
        <v>44406.487916666665</v>
      </c>
      <c r="D5973">
        <v>2.11666655540466</v>
      </c>
      <c r="E5973">
        <v>0</v>
      </c>
      <c r="F5973">
        <v>381</v>
      </c>
      <c r="G5973" t="s">
        <v>44</v>
      </c>
      <c r="H5973" t="s">
        <v>36</v>
      </c>
      <c r="I5973">
        <f>tbl_Fact[[#This Row],[Duration]] / 60</f>
        <v>3.5277775923410998E-2</v>
      </c>
      <c r="J5973">
        <f>IF(OR(G5973="Run Time", G5973="CC (Changeover Cleaning)"), I5973, 0)</f>
        <v>0</v>
      </c>
      <c r="K5973">
        <f>IF(G5973&lt;&gt;"PM (Maintenance)", I5973, 0)</f>
        <v>3.5277775923410998E-2</v>
      </c>
      <c r="L5973" s="5">
        <f>MAX(tbl_Fact[[#This Row],[TotalBiscuitsMade]],tbl_Fact[[#This Row],[GoodMadeBiscuits]])</f>
        <v>381</v>
      </c>
      <c r="M5973" s="5">
        <f>IF(tbl_Fact[[#This Row],[Operating_Hours]]&gt;0,tbl_Fact[[#This Row],[Operating_Hours]]*51840,0)</f>
        <v>0</v>
      </c>
    </row>
    <row r="5974" spans="1:13" hidden="1" x14ac:dyDescent="0.2">
      <c r="A5974" t="s">
        <v>12</v>
      </c>
      <c r="B5974" s="1">
        <v>44406.486527777779</v>
      </c>
      <c r="C5974" s="1">
        <v>44406.487916666665</v>
      </c>
      <c r="D5974">
        <v>2</v>
      </c>
      <c r="E5974">
        <v>77114</v>
      </c>
      <c r="F5974">
        <v>491</v>
      </c>
      <c r="G5974" t="s">
        <v>44</v>
      </c>
      <c r="H5974" t="s">
        <v>36</v>
      </c>
      <c r="I5974">
        <f>tbl_Fact[[#This Row],[Duration]] / 60</f>
        <v>3.3333333333333333E-2</v>
      </c>
      <c r="J5974">
        <f>IF(OR(G5974="Run Time", G5974="CC (Changeover Cleaning)"), I5974, 0)</f>
        <v>0</v>
      </c>
      <c r="K5974">
        <f>IF(G5974&lt;&gt;"PM (Maintenance)", I5974, 0)</f>
        <v>3.3333333333333333E-2</v>
      </c>
      <c r="L5974" s="5">
        <f>MAX(tbl_Fact[[#This Row],[TotalBiscuitsMade]],tbl_Fact[[#This Row],[GoodMadeBiscuits]])</f>
        <v>77114</v>
      </c>
      <c r="M5974" s="5">
        <f>IF(tbl_Fact[[#This Row],[Operating_Hours]]&gt;0,tbl_Fact[[#This Row],[Operating_Hours]]*51840,0)</f>
        <v>0</v>
      </c>
    </row>
    <row r="5975" spans="1:13" hidden="1" x14ac:dyDescent="0.2">
      <c r="A5975" t="s">
        <v>5</v>
      </c>
      <c r="B5975" s="1">
        <v>44406.486886574072</v>
      </c>
      <c r="C5975" s="1">
        <v>44406.488425925927</v>
      </c>
      <c r="D5975">
        <v>2.2166666984558101</v>
      </c>
      <c r="E5975">
        <v>331454</v>
      </c>
      <c r="F5975">
        <v>123699</v>
      </c>
      <c r="G5975" t="s">
        <v>43</v>
      </c>
      <c r="H5975" t="s">
        <v>24</v>
      </c>
      <c r="I5975">
        <f>tbl_Fact[[#This Row],[Duration]] / 60</f>
        <v>3.6944444974263503E-2</v>
      </c>
      <c r="J5975">
        <f>IF(OR(G5975="Run Time", G5975="CC (Changeover Cleaning)"), I5975, 0)</f>
        <v>3.6944444974263503E-2</v>
      </c>
      <c r="K5975">
        <f>IF(G5975&lt;&gt;"PM (Maintenance)", I5975, 0)</f>
        <v>3.6944444974263503E-2</v>
      </c>
      <c r="L5975" s="5">
        <f>MAX(tbl_Fact[[#This Row],[TotalBiscuitsMade]],tbl_Fact[[#This Row],[GoodMadeBiscuits]])</f>
        <v>331454</v>
      </c>
      <c r="M5975" s="5">
        <f>IF(tbl_Fact[[#This Row],[Operating_Hours]]&gt;0,tbl_Fact[[#This Row],[Operating_Hours]]*51840,0)</f>
        <v>1915.2000274658201</v>
      </c>
    </row>
    <row r="5976" spans="1:13" hidden="1" x14ac:dyDescent="0.2">
      <c r="A5976" t="s">
        <v>12</v>
      </c>
      <c r="B5976" s="1">
        <v>44406.487916666665</v>
      </c>
      <c r="C5976" s="1">
        <v>44406.48841435185</v>
      </c>
      <c r="D5976">
        <v>0.716666579246521</v>
      </c>
      <c r="E5976">
        <v>77425</v>
      </c>
      <c r="F5976">
        <v>168</v>
      </c>
      <c r="G5976" t="s">
        <v>43</v>
      </c>
      <c r="H5976" t="s">
        <v>36</v>
      </c>
      <c r="I5976">
        <f>tbl_Fact[[#This Row],[Duration]] / 60</f>
        <v>1.1944442987442017E-2</v>
      </c>
      <c r="J5976">
        <f>IF(OR(G5976="Run Time", G5976="CC (Changeover Cleaning)"), I5976, 0)</f>
        <v>1.1944442987442017E-2</v>
      </c>
      <c r="K5976">
        <f>IF(G5976&lt;&gt;"PM (Maintenance)", I5976, 0)</f>
        <v>1.1944442987442017E-2</v>
      </c>
      <c r="L5976" s="5">
        <f>MAX(tbl_Fact[[#This Row],[TotalBiscuitsMade]],tbl_Fact[[#This Row],[GoodMadeBiscuits]])</f>
        <v>77425</v>
      </c>
      <c r="M5976" s="5">
        <f>IF(tbl_Fact[[#This Row],[Operating_Hours]]&gt;0,tbl_Fact[[#This Row],[Operating_Hours]]*51840,0)</f>
        <v>619.19992446899414</v>
      </c>
    </row>
    <row r="5977" spans="1:13" hidden="1" x14ac:dyDescent="0.2">
      <c r="A5977" t="s">
        <v>14</v>
      </c>
      <c r="B5977" s="1">
        <v>44406.487916666665</v>
      </c>
      <c r="C5977" s="1">
        <v>44406.488333333335</v>
      </c>
      <c r="D5977">
        <v>0.60000002384185802</v>
      </c>
      <c r="E5977">
        <v>0</v>
      </c>
      <c r="F5977">
        <v>62</v>
      </c>
      <c r="G5977" t="s">
        <v>43</v>
      </c>
      <c r="H5977" t="s">
        <v>36</v>
      </c>
      <c r="I5977">
        <f>tbl_Fact[[#This Row],[Duration]] / 60</f>
        <v>1.00000003973643E-2</v>
      </c>
      <c r="J5977">
        <f>IF(OR(G5977="Run Time", G5977="CC (Changeover Cleaning)"), I5977, 0)</f>
        <v>1.00000003973643E-2</v>
      </c>
      <c r="K5977">
        <f>IF(G5977&lt;&gt;"PM (Maintenance)", I5977, 0)</f>
        <v>1.00000003973643E-2</v>
      </c>
      <c r="L5977" s="5">
        <f>MAX(tbl_Fact[[#This Row],[TotalBiscuitsMade]],tbl_Fact[[#This Row],[GoodMadeBiscuits]])</f>
        <v>62</v>
      </c>
      <c r="M5977" s="5">
        <f>IF(tbl_Fact[[#This Row],[Operating_Hours]]&gt;0,tbl_Fact[[#This Row],[Operating_Hours]]*51840,0)</f>
        <v>518.40002059936535</v>
      </c>
    </row>
    <row r="5978" spans="1:13" hidden="1" x14ac:dyDescent="0.2">
      <c r="A5978" t="s">
        <v>14</v>
      </c>
      <c r="B5978" s="1">
        <v>44406.488333333335</v>
      </c>
      <c r="C5978" s="1">
        <v>44406.494953703703</v>
      </c>
      <c r="D5978">
        <v>9.5333328247070295</v>
      </c>
      <c r="E5978">
        <v>0</v>
      </c>
      <c r="F5978">
        <v>195</v>
      </c>
      <c r="G5978" t="s">
        <v>44</v>
      </c>
      <c r="H5978" t="s">
        <v>36</v>
      </c>
      <c r="I5978">
        <f>tbl_Fact[[#This Row],[Duration]] / 60</f>
        <v>0.15888888041178381</v>
      </c>
      <c r="J5978">
        <f>IF(OR(G5978="Run Time", G5978="CC (Changeover Cleaning)"), I5978, 0)</f>
        <v>0</v>
      </c>
      <c r="K5978">
        <f>IF(G5978&lt;&gt;"PM (Maintenance)", I5978, 0)</f>
        <v>0.15888888041178381</v>
      </c>
      <c r="L5978" s="5">
        <f>MAX(tbl_Fact[[#This Row],[TotalBiscuitsMade]],tbl_Fact[[#This Row],[GoodMadeBiscuits]])</f>
        <v>195</v>
      </c>
      <c r="M5978" s="5">
        <f>IF(tbl_Fact[[#This Row],[Operating_Hours]]&gt;0,tbl_Fact[[#This Row],[Operating_Hours]]*51840,0)</f>
        <v>0</v>
      </c>
    </row>
    <row r="5979" spans="1:13" hidden="1" x14ac:dyDescent="0.2">
      <c r="A5979" t="s">
        <v>12</v>
      </c>
      <c r="B5979" s="1">
        <v>44406.48841435185</v>
      </c>
      <c r="C5979" s="1">
        <v>44406.489201388889</v>
      </c>
      <c r="D5979">
        <v>1.13333332538605</v>
      </c>
      <c r="E5979">
        <v>78266</v>
      </c>
      <c r="F5979">
        <v>409</v>
      </c>
      <c r="G5979" t="s">
        <v>44</v>
      </c>
      <c r="H5979" t="s">
        <v>36</v>
      </c>
      <c r="I5979">
        <f>tbl_Fact[[#This Row],[Duration]] / 60</f>
        <v>1.8888888756434168E-2</v>
      </c>
      <c r="J5979">
        <f>IF(OR(G5979="Run Time", G5979="CC (Changeover Cleaning)"), I5979, 0)</f>
        <v>0</v>
      </c>
      <c r="K5979">
        <f>IF(G5979&lt;&gt;"PM (Maintenance)", I5979, 0)</f>
        <v>1.8888888756434168E-2</v>
      </c>
      <c r="L5979" s="5">
        <f>MAX(tbl_Fact[[#This Row],[TotalBiscuitsMade]],tbl_Fact[[#This Row],[GoodMadeBiscuits]])</f>
        <v>78266</v>
      </c>
      <c r="M5979" s="5">
        <f>IF(tbl_Fact[[#This Row],[Operating_Hours]]&gt;0,tbl_Fact[[#This Row],[Operating_Hours]]*51840,0)</f>
        <v>0</v>
      </c>
    </row>
    <row r="5980" spans="1:13" hidden="1" x14ac:dyDescent="0.2">
      <c r="A5980" t="s">
        <v>5</v>
      </c>
      <c r="B5980" s="1">
        <v>44406.488425925927</v>
      </c>
      <c r="C5980" s="1">
        <v>44406.489236111112</v>
      </c>
      <c r="D5980">
        <v>1.1666666269302399</v>
      </c>
      <c r="E5980">
        <v>332253</v>
      </c>
      <c r="F5980">
        <v>124394</v>
      </c>
      <c r="G5980" t="s">
        <v>44</v>
      </c>
      <c r="H5980" t="s">
        <v>24</v>
      </c>
      <c r="I5980">
        <f>tbl_Fact[[#This Row],[Duration]] / 60</f>
        <v>1.9444443782170664E-2</v>
      </c>
      <c r="J5980">
        <f>IF(OR(G5980="Run Time", G5980="CC (Changeover Cleaning)"), I5980, 0)</f>
        <v>0</v>
      </c>
      <c r="K5980">
        <f>IF(G5980&lt;&gt;"PM (Maintenance)", I5980, 0)</f>
        <v>1.9444443782170664E-2</v>
      </c>
      <c r="L5980" s="5">
        <f>MAX(tbl_Fact[[#This Row],[TotalBiscuitsMade]],tbl_Fact[[#This Row],[GoodMadeBiscuits]])</f>
        <v>332253</v>
      </c>
      <c r="M5980" s="5">
        <f>IF(tbl_Fact[[#This Row],[Operating_Hours]]&gt;0,tbl_Fact[[#This Row],[Operating_Hours]]*51840,0)</f>
        <v>0</v>
      </c>
    </row>
    <row r="5981" spans="1:13" hidden="1" x14ac:dyDescent="0.2">
      <c r="A5981" t="s">
        <v>12</v>
      </c>
      <c r="B5981" s="1">
        <v>44406.489201388889</v>
      </c>
      <c r="C5981" s="1">
        <v>44406.490173611113</v>
      </c>
      <c r="D5981">
        <v>1.3999999761581401</v>
      </c>
      <c r="E5981">
        <v>78219</v>
      </c>
      <c r="F5981">
        <v>249</v>
      </c>
      <c r="G5981" t="s">
        <v>43</v>
      </c>
      <c r="H5981" t="s">
        <v>36</v>
      </c>
      <c r="I5981">
        <f>tbl_Fact[[#This Row],[Duration]] / 60</f>
        <v>2.3333332935969002E-2</v>
      </c>
      <c r="J5981">
        <f>IF(OR(G5981="Run Time", G5981="CC (Changeover Cleaning)"), I5981, 0)</f>
        <v>2.3333332935969002E-2</v>
      </c>
      <c r="K5981">
        <f>IF(G5981&lt;&gt;"PM (Maintenance)", I5981, 0)</f>
        <v>2.3333332935969002E-2</v>
      </c>
      <c r="L5981" s="5">
        <f>MAX(tbl_Fact[[#This Row],[TotalBiscuitsMade]],tbl_Fact[[#This Row],[GoodMadeBiscuits]])</f>
        <v>78219</v>
      </c>
      <c r="M5981" s="5">
        <f>IF(tbl_Fact[[#This Row],[Operating_Hours]]&gt;0,tbl_Fact[[#This Row],[Operating_Hours]]*51840,0)</f>
        <v>1209.5999794006332</v>
      </c>
    </row>
    <row r="5982" spans="1:13" hidden="1" x14ac:dyDescent="0.2">
      <c r="A5982" t="s">
        <v>5</v>
      </c>
      <c r="B5982" s="1">
        <v>44406.489236111112</v>
      </c>
      <c r="C5982" s="1">
        <v>44406.493356481478</v>
      </c>
      <c r="D5982">
        <v>5.9333333969116202</v>
      </c>
      <c r="E5982">
        <v>331918</v>
      </c>
      <c r="F5982">
        <v>124172</v>
      </c>
      <c r="G5982" t="s">
        <v>43</v>
      </c>
      <c r="H5982" t="s">
        <v>24</v>
      </c>
      <c r="I5982">
        <f>tbl_Fact[[#This Row],[Duration]] / 60</f>
        <v>9.8888889948527001E-2</v>
      </c>
      <c r="J5982">
        <f>IF(OR(G5982="Run Time", G5982="CC (Changeover Cleaning)"), I5982, 0)</f>
        <v>9.8888889948527001E-2</v>
      </c>
      <c r="K5982">
        <f>IF(G5982&lt;&gt;"PM (Maintenance)", I5982, 0)</f>
        <v>9.8888889948527001E-2</v>
      </c>
      <c r="L5982" s="5">
        <f>MAX(tbl_Fact[[#This Row],[TotalBiscuitsMade]],tbl_Fact[[#This Row],[GoodMadeBiscuits]])</f>
        <v>331918</v>
      </c>
      <c r="M5982" s="5">
        <f>IF(tbl_Fact[[#This Row],[Operating_Hours]]&gt;0,tbl_Fact[[#This Row],[Operating_Hours]]*51840,0)</f>
        <v>5126.4000549316397</v>
      </c>
    </row>
    <row r="5983" spans="1:13" hidden="1" x14ac:dyDescent="0.2">
      <c r="A5983" t="s">
        <v>12</v>
      </c>
      <c r="B5983" s="1">
        <v>44406.490173611113</v>
      </c>
      <c r="C5983" s="1">
        <v>44406.491273148145</v>
      </c>
      <c r="D5983">
        <v>1.5833332538604701</v>
      </c>
      <c r="E5983">
        <v>79354</v>
      </c>
      <c r="F5983">
        <v>196</v>
      </c>
      <c r="G5983" t="s">
        <v>44</v>
      </c>
      <c r="H5983" t="s">
        <v>36</v>
      </c>
      <c r="I5983">
        <f>tbl_Fact[[#This Row],[Duration]] / 60</f>
        <v>2.6388887564341167E-2</v>
      </c>
      <c r="J5983">
        <f>IF(OR(G5983="Run Time", G5983="CC (Changeover Cleaning)"), I5983, 0)</f>
        <v>0</v>
      </c>
      <c r="K5983">
        <f>IF(G5983&lt;&gt;"PM (Maintenance)", I5983, 0)</f>
        <v>2.6388887564341167E-2</v>
      </c>
      <c r="L5983" s="5">
        <f>MAX(tbl_Fact[[#This Row],[TotalBiscuitsMade]],tbl_Fact[[#This Row],[GoodMadeBiscuits]])</f>
        <v>79354</v>
      </c>
      <c r="M5983" s="5">
        <f>IF(tbl_Fact[[#This Row],[Operating_Hours]]&gt;0,tbl_Fact[[#This Row],[Operating_Hours]]*51840,0)</f>
        <v>0</v>
      </c>
    </row>
    <row r="5984" spans="1:13" hidden="1" x14ac:dyDescent="0.2">
      <c r="A5984" t="s">
        <v>12</v>
      </c>
      <c r="B5984" s="1">
        <v>44406.491273148145</v>
      </c>
      <c r="C5984" s="1">
        <v>44406.491354166668</v>
      </c>
      <c r="D5984">
        <v>0.116666600108147</v>
      </c>
      <c r="E5984">
        <v>79537</v>
      </c>
      <c r="F5984">
        <v>313</v>
      </c>
      <c r="G5984" t="s">
        <v>43</v>
      </c>
      <c r="H5984" t="s">
        <v>36</v>
      </c>
      <c r="I5984">
        <f>tbl_Fact[[#This Row],[Duration]] / 60</f>
        <v>1.9444433351357834E-3</v>
      </c>
      <c r="J5984">
        <f>IF(OR(G5984="Run Time", G5984="CC (Changeover Cleaning)"), I5984, 0)</f>
        <v>1.9444433351357834E-3</v>
      </c>
      <c r="K5984">
        <f>IF(G5984&lt;&gt;"PM (Maintenance)", I5984, 0)</f>
        <v>1.9444433351357834E-3</v>
      </c>
      <c r="L5984" s="5">
        <f>MAX(tbl_Fact[[#This Row],[TotalBiscuitsMade]],tbl_Fact[[#This Row],[GoodMadeBiscuits]])</f>
        <v>79537</v>
      </c>
      <c r="M5984" s="5">
        <f>IF(tbl_Fact[[#This Row],[Operating_Hours]]&gt;0,tbl_Fact[[#This Row],[Operating_Hours]]*51840,0)</f>
        <v>100.799942493439</v>
      </c>
    </row>
    <row r="5985" spans="1:13" hidden="1" x14ac:dyDescent="0.2">
      <c r="A5985" t="s">
        <v>12</v>
      </c>
      <c r="B5985" s="1">
        <v>44406.491354166668</v>
      </c>
      <c r="C5985" s="1">
        <v>44406.494953703703</v>
      </c>
      <c r="D5985">
        <v>5.1833333969116202</v>
      </c>
      <c r="E5985">
        <v>83329</v>
      </c>
      <c r="F5985">
        <v>43</v>
      </c>
      <c r="G5985" t="s">
        <v>44</v>
      </c>
      <c r="H5985" t="s">
        <v>36</v>
      </c>
      <c r="I5985">
        <f>tbl_Fact[[#This Row],[Duration]] / 60</f>
        <v>8.6388889948527003E-2</v>
      </c>
      <c r="J5985">
        <f>IF(OR(G5985="Run Time", G5985="CC (Changeover Cleaning)"), I5985, 0)</f>
        <v>0</v>
      </c>
      <c r="K5985">
        <f>IF(G5985&lt;&gt;"PM (Maintenance)", I5985, 0)</f>
        <v>8.6388889948527003E-2</v>
      </c>
      <c r="L5985" s="5">
        <f>MAX(tbl_Fact[[#This Row],[TotalBiscuitsMade]],tbl_Fact[[#This Row],[GoodMadeBiscuits]])</f>
        <v>83329</v>
      </c>
      <c r="M5985" s="5">
        <f>IF(tbl_Fact[[#This Row],[Operating_Hours]]&gt;0,tbl_Fact[[#This Row],[Operating_Hours]]*51840,0)</f>
        <v>0</v>
      </c>
    </row>
    <row r="5986" spans="1:13" hidden="1" x14ac:dyDescent="0.2">
      <c r="A5986" t="s">
        <v>5</v>
      </c>
      <c r="B5986" s="1">
        <v>44406.493356481478</v>
      </c>
      <c r="C5986" s="1">
        <v>44406.496215277781</v>
      </c>
      <c r="D5986">
        <v>4.1166667938232404</v>
      </c>
      <c r="E5986">
        <v>334485</v>
      </c>
      <c r="F5986">
        <v>126892</v>
      </c>
      <c r="G5986" t="s">
        <v>44</v>
      </c>
      <c r="H5986" t="s">
        <v>24</v>
      </c>
      <c r="I5986">
        <f>tbl_Fact[[#This Row],[Duration]] / 60</f>
        <v>6.8611113230387336E-2</v>
      </c>
      <c r="J5986">
        <f>IF(OR(G5986="Run Time", G5986="CC (Changeover Cleaning)"), I5986, 0)</f>
        <v>0</v>
      </c>
      <c r="K5986">
        <f>IF(G5986&lt;&gt;"PM (Maintenance)", I5986, 0)</f>
        <v>6.8611113230387336E-2</v>
      </c>
      <c r="L5986" s="5">
        <f>MAX(tbl_Fact[[#This Row],[TotalBiscuitsMade]],tbl_Fact[[#This Row],[GoodMadeBiscuits]])</f>
        <v>334485</v>
      </c>
      <c r="M5986" s="5">
        <f>IF(tbl_Fact[[#This Row],[Operating_Hours]]&gt;0,tbl_Fact[[#This Row],[Operating_Hours]]*51840,0)</f>
        <v>0</v>
      </c>
    </row>
    <row r="5987" spans="1:13" hidden="1" x14ac:dyDescent="0.2">
      <c r="A5987" t="s">
        <v>14</v>
      </c>
      <c r="B5987" s="1">
        <v>44406.494953703703</v>
      </c>
      <c r="C5987" s="1">
        <v>44406.495659722219</v>
      </c>
      <c r="D5987">
        <v>1.0166666507720901</v>
      </c>
      <c r="E5987">
        <v>0</v>
      </c>
      <c r="F5987">
        <v>346</v>
      </c>
      <c r="G5987" t="s">
        <v>43</v>
      </c>
      <c r="H5987" t="s">
        <v>36</v>
      </c>
      <c r="I5987">
        <f>tbl_Fact[[#This Row],[Duration]] / 60</f>
        <v>1.6944444179534834E-2</v>
      </c>
      <c r="J5987">
        <f>IF(OR(G5987="Run Time", G5987="CC (Changeover Cleaning)"), I5987, 0)</f>
        <v>1.6944444179534834E-2</v>
      </c>
      <c r="K5987">
        <f>IF(G5987&lt;&gt;"PM (Maintenance)", I5987, 0)</f>
        <v>1.6944444179534834E-2</v>
      </c>
      <c r="L5987" s="5">
        <f>MAX(tbl_Fact[[#This Row],[TotalBiscuitsMade]],tbl_Fact[[#This Row],[GoodMadeBiscuits]])</f>
        <v>346</v>
      </c>
      <c r="M5987" s="5">
        <f>IF(tbl_Fact[[#This Row],[Operating_Hours]]&gt;0,tbl_Fact[[#This Row],[Operating_Hours]]*51840,0)</f>
        <v>878.39998626708586</v>
      </c>
    </row>
    <row r="5988" spans="1:13" hidden="1" x14ac:dyDescent="0.2">
      <c r="A5988" t="s">
        <v>12</v>
      </c>
      <c r="B5988" s="1">
        <v>44406.494953703703</v>
      </c>
      <c r="C5988" s="1">
        <v>44406.495740740742</v>
      </c>
      <c r="D5988">
        <v>1.13333332538605</v>
      </c>
      <c r="E5988">
        <v>83457</v>
      </c>
      <c r="F5988">
        <v>438</v>
      </c>
      <c r="G5988" t="s">
        <v>43</v>
      </c>
      <c r="H5988" t="s">
        <v>36</v>
      </c>
      <c r="I5988">
        <f>tbl_Fact[[#This Row],[Duration]] / 60</f>
        <v>1.8888888756434168E-2</v>
      </c>
      <c r="J5988">
        <f>IF(OR(G5988="Run Time", G5988="CC (Changeover Cleaning)"), I5988, 0)</f>
        <v>1.8888888756434168E-2</v>
      </c>
      <c r="K5988">
        <f>IF(G5988&lt;&gt;"PM (Maintenance)", I5988, 0)</f>
        <v>1.8888888756434168E-2</v>
      </c>
      <c r="L5988" s="5">
        <f>MAX(tbl_Fact[[#This Row],[TotalBiscuitsMade]],tbl_Fact[[#This Row],[GoodMadeBiscuits]])</f>
        <v>83457</v>
      </c>
      <c r="M5988" s="5">
        <f>IF(tbl_Fact[[#This Row],[Operating_Hours]]&gt;0,tbl_Fact[[#This Row],[Operating_Hours]]*51840,0)</f>
        <v>979.19999313354731</v>
      </c>
    </row>
    <row r="5989" spans="1:13" hidden="1" x14ac:dyDescent="0.2">
      <c r="A5989" t="s">
        <v>14</v>
      </c>
      <c r="B5989" s="1">
        <v>44406.495659722219</v>
      </c>
      <c r="C5989" s="1">
        <v>44406.500289351854</v>
      </c>
      <c r="D5989">
        <v>6.6666665077209499</v>
      </c>
      <c r="E5989">
        <v>0</v>
      </c>
      <c r="F5989">
        <v>340</v>
      </c>
      <c r="G5989" t="s">
        <v>44</v>
      </c>
      <c r="H5989" t="s">
        <v>36</v>
      </c>
      <c r="I5989">
        <f>tbl_Fact[[#This Row],[Duration]] / 60</f>
        <v>0.11111110846201583</v>
      </c>
      <c r="J5989">
        <f>IF(OR(G5989="Run Time", G5989="CC (Changeover Cleaning)"), I5989, 0)</f>
        <v>0</v>
      </c>
      <c r="K5989">
        <f>IF(G5989&lt;&gt;"PM (Maintenance)", I5989, 0)</f>
        <v>0.11111110846201583</v>
      </c>
      <c r="L5989" s="5">
        <f>MAX(tbl_Fact[[#This Row],[TotalBiscuitsMade]],tbl_Fact[[#This Row],[GoodMadeBiscuits]])</f>
        <v>340</v>
      </c>
      <c r="M5989" s="5">
        <f>IF(tbl_Fact[[#This Row],[Operating_Hours]]&gt;0,tbl_Fact[[#This Row],[Operating_Hours]]*51840,0)</f>
        <v>0</v>
      </c>
    </row>
    <row r="5990" spans="1:13" hidden="1" x14ac:dyDescent="0.2">
      <c r="A5990" t="s">
        <v>12</v>
      </c>
      <c r="B5990" s="1">
        <v>44406.495740740742</v>
      </c>
      <c r="C5990" s="1">
        <v>44406.499340277776</v>
      </c>
      <c r="D5990">
        <v>5.1833333969116202</v>
      </c>
      <c r="E5990">
        <v>87489</v>
      </c>
      <c r="F5990">
        <v>332</v>
      </c>
      <c r="G5990" t="s">
        <v>44</v>
      </c>
      <c r="H5990" t="s">
        <v>36</v>
      </c>
      <c r="I5990">
        <f>tbl_Fact[[#This Row],[Duration]] / 60</f>
        <v>8.6388889948527003E-2</v>
      </c>
      <c r="J5990">
        <f>IF(OR(G5990="Run Time", G5990="CC (Changeover Cleaning)"), I5990, 0)</f>
        <v>0</v>
      </c>
      <c r="K5990">
        <f>IF(G5990&lt;&gt;"PM (Maintenance)", I5990, 0)</f>
        <v>8.6388889948527003E-2</v>
      </c>
      <c r="L5990" s="5">
        <f>MAX(tbl_Fact[[#This Row],[TotalBiscuitsMade]],tbl_Fact[[#This Row],[GoodMadeBiscuits]])</f>
        <v>87489</v>
      </c>
      <c r="M5990" s="5">
        <f>IF(tbl_Fact[[#This Row],[Operating_Hours]]&gt;0,tbl_Fact[[#This Row],[Operating_Hours]]*51840,0)</f>
        <v>0</v>
      </c>
    </row>
    <row r="5991" spans="1:13" hidden="1" x14ac:dyDescent="0.2">
      <c r="A5991" t="s">
        <v>5</v>
      </c>
      <c r="B5991" s="1">
        <v>44406.496215277781</v>
      </c>
      <c r="C5991" s="1">
        <v>44406.497511574074</v>
      </c>
      <c r="D5991">
        <v>1.86666667461395</v>
      </c>
      <c r="E5991">
        <v>334599</v>
      </c>
      <c r="F5991">
        <v>126705</v>
      </c>
      <c r="G5991" t="s">
        <v>43</v>
      </c>
      <c r="H5991" t="s">
        <v>24</v>
      </c>
      <c r="I5991">
        <f>tbl_Fact[[#This Row],[Duration]] / 60</f>
        <v>3.1111111243565834E-2</v>
      </c>
      <c r="J5991">
        <f>IF(OR(G5991="Run Time", G5991="CC (Changeover Cleaning)"), I5991, 0)</f>
        <v>3.1111111243565834E-2</v>
      </c>
      <c r="K5991">
        <f>IF(G5991&lt;&gt;"PM (Maintenance)", I5991, 0)</f>
        <v>3.1111111243565834E-2</v>
      </c>
      <c r="L5991" s="5">
        <f>MAX(tbl_Fact[[#This Row],[TotalBiscuitsMade]],tbl_Fact[[#This Row],[GoodMadeBiscuits]])</f>
        <v>334599</v>
      </c>
      <c r="M5991" s="5">
        <f>IF(tbl_Fact[[#This Row],[Operating_Hours]]&gt;0,tbl_Fact[[#This Row],[Operating_Hours]]*51840,0)</f>
        <v>1612.8000068664528</v>
      </c>
    </row>
    <row r="5992" spans="1:13" hidden="1" x14ac:dyDescent="0.2">
      <c r="A5992" t="s">
        <v>5</v>
      </c>
      <c r="B5992" s="1">
        <v>44406.497511574074</v>
      </c>
      <c r="C5992" s="1">
        <v>44406.501967592594</v>
      </c>
      <c r="D5992">
        <v>6.4166665077209499</v>
      </c>
      <c r="E5992">
        <v>338566</v>
      </c>
      <c r="F5992">
        <v>130965</v>
      </c>
      <c r="G5992" t="s">
        <v>44</v>
      </c>
      <c r="H5992" t="s">
        <v>24</v>
      </c>
      <c r="I5992">
        <f>tbl_Fact[[#This Row],[Duration]] / 60</f>
        <v>0.10694444179534916</v>
      </c>
      <c r="J5992">
        <f>IF(OR(G5992="Run Time", G5992="CC (Changeover Cleaning)"), I5992, 0)</f>
        <v>0</v>
      </c>
      <c r="K5992">
        <f>IF(G5992&lt;&gt;"PM (Maintenance)", I5992, 0)</f>
        <v>0.10694444179534916</v>
      </c>
      <c r="L5992" s="5">
        <f>MAX(tbl_Fact[[#This Row],[TotalBiscuitsMade]],tbl_Fact[[#This Row],[GoodMadeBiscuits]])</f>
        <v>338566</v>
      </c>
      <c r="M5992" s="5">
        <f>IF(tbl_Fact[[#This Row],[Operating_Hours]]&gt;0,tbl_Fact[[#This Row],[Operating_Hours]]*51840,0)</f>
        <v>0</v>
      </c>
    </row>
    <row r="5993" spans="1:13" hidden="1" x14ac:dyDescent="0.2">
      <c r="A5993" t="s">
        <v>12</v>
      </c>
      <c r="B5993" s="1">
        <v>44406.499340277776</v>
      </c>
      <c r="C5993" s="1">
        <v>44406.499884259261</v>
      </c>
      <c r="D5993">
        <v>0.78333330154418901</v>
      </c>
      <c r="E5993">
        <v>87804</v>
      </c>
      <c r="F5993">
        <v>303</v>
      </c>
      <c r="G5993" t="s">
        <v>43</v>
      </c>
      <c r="H5993" t="s">
        <v>36</v>
      </c>
      <c r="I5993">
        <f>tbl_Fact[[#This Row],[Duration]] / 60</f>
        <v>1.3055555025736484E-2</v>
      </c>
      <c r="J5993">
        <f>IF(OR(G5993="Run Time", G5993="CC (Changeover Cleaning)"), I5993, 0)</f>
        <v>1.3055555025736484E-2</v>
      </c>
      <c r="K5993">
        <f>IF(G5993&lt;&gt;"PM (Maintenance)", I5993, 0)</f>
        <v>1.3055555025736484E-2</v>
      </c>
      <c r="L5993" s="5">
        <f>MAX(tbl_Fact[[#This Row],[TotalBiscuitsMade]],tbl_Fact[[#This Row],[GoodMadeBiscuits]])</f>
        <v>87804</v>
      </c>
      <c r="M5993" s="5">
        <f>IF(tbl_Fact[[#This Row],[Operating_Hours]]&gt;0,tbl_Fact[[#This Row],[Operating_Hours]]*51840,0)</f>
        <v>676.79997253417935</v>
      </c>
    </row>
    <row r="5994" spans="1:13" hidden="1" x14ac:dyDescent="0.2">
      <c r="A5994" t="s">
        <v>12</v>
      </c>
      <c r="B5994" s="1">
        <v>44406.499884259261</v>
      </c>
      <c r="C5994" s="1">
        <v>44406.500289351854</v>
      </c>
      <c r="D5994">
        <v>0.58333331346511796</v>
      </c>
      <c r="E5994">
        <v>87954</v>
      </c>
      <c r="F5994">
        <v>353</v>
      </c>
      <c r="G5994" t="s">
        <v>44</v>
      </c>
      <c r="H5994" t="s">
        <v>36</v>
      </c>
      <c r="I5994">
        <f>tbl_Fact[[#This Row],[Duration]] / 60</f>
        <v>9.7222218910852989E-3</v>
      </c>
      <c r="J5994">
        <f>IF(OR(G5994="Run Time", G5994="CC (Changeover Cleaning)"), I5994, 0)</f>
        <v>0</v>
      </c>
      <c r="K5994">
        <f>IF(G5994&lt;&gt;"PM (Maintenance)", I5994, 0)</f>
        <v>9.7222218910852989E-3</v>
      </c>
      <c r="L5994" s="5">
        <f>MAX(tbl_Fact[[#This Row],[TotalBiscuitsMade]],tbl_Fact[[#This Row],[GoodMadeBiscuits]])</f>
        <v>87954</v>
      </c>
      <c r="M5994" s="5">
        <f>IF(tbl_Fact[[#This Row],[Operating_Hours]]&gt;0,tbl_Fact[[#This Row],[Operating_Hours]]*51840,0)</f>
        <v>0</v>
      </c>
    </row>
    <row r="5995" spans="1:13" hidden="1" x14ac:dyDescent="0.2">
      <c r="A5995" t="s">
        <v>14</v>
      </c>
      <c r="B5995" s="1">
        <v>44406.500289351854</v>
      </c>
      <c r="C5995" s="1">
        <v>44406.500914351855</v>
      </c>
      <c r="D5995">
        <v>0.89999997615814198</v>
      </c>
      <c r="E5995">
        <v>0</v>
      </c>
      <c r="F5995">
        <v>392</v>
      </c>
      <c r="G5995" t="s">
        <v>43</v>
      </c>
      <c r="H5995" t="s">
        <v>36</v>
      </c>
      <c r="I5995">
        <f>tbl_Fact[[#This Row],[Duration]] / 60</f>
        <v>1.49999996026357E-2</v>
      </c>
      <c r="J5995">
        <f>IF(OR(G5995="Run Time", G5995="CC (Changeover Cleaning)"), I5995, 0)</f>
        <v>1.49999996026357E-2</v>
      </c>
      <c r="K5995">
        <f>IF(G5995&lt;&gt;"PM (Maintenance)", I5995, 0)</f>
        <v>1.49999996026357E-2</v>
      </c>
      <c r="L5995" s="5">
        <f>MAX(tbl_Fact[[#This Row],[TotalBiscuitsMade]],tbl_Fact[[#This Row],[GoodMadeBiscuits]])</f>
        <v>392</v>
      </c>
      <c r="M5995" s="5">
        <f>IF(tbl_Fact[[#This Row],[Operating_Hours]]&gt;0,tbl_Fact[[#This Row],[Operating_Hours]]*51840,0)</f>
        <v>777.59997940063465</v>
      </c>
    </row>
    <row r="5996" spans="1:13" hidden="1" x14ac:dyDescent="0.2">
      <c r="A5996" t="s">
        <v>12</v>
      </c>
      <c r="B5996" s="1">
        <v>44406.500289351854</v>
      </c>
      <c r="C5996" s="1">
        <v>44406.50099537037</v>
      </c>
      <c r="D5996">
        <v>1.0166666507720901</v>
      </c>
      <c r="E5996">
        <v>88273</v>
      </c>
      <c r="F5996">
        <v>130</v>
      </c>
      <c r="G5996" t="s">
        <v>43</v>
      </c>
      <c r="H5996" t="s">
        <v>36</v>
      </c>
      <c r="I5996">
        <f>tbl_Fact[[#This Row],[Duration]] / 60</f>
        <v>1.6944444179534834E-2</v>
      </c>
      <c r="J5996">
        <f>IF(OR(G5996="Run Time", G5996="CC (Changeover Cleaning)"), I5996, 0)</f>
        <v>1.6944444179534834E-2</v>
      </c>
      <c r="K5996">
        <f>IF(G5996&lt;&gt;"PM (Maintenance)", I5996, 0)</f>
        <v>1.6944444179534834E-2</v>
      </c>
      <c r="L5996" s="5">
        <f>MAX(tbl_Fact[[#This Row],[TotalBiscuitsMade]],tbl_Fact[[#This Row],[GoodMadeBiscuits]])</f>
        <v>88273</v>
      </c>
      <c r="M5996" s="5">
        <f>IF(tbl_Fact[[#This Row],[Operating_Hours]]&gt;0,tbl_Fact[[#This Row],[Operating_Hours]]*51840,0)</f>
        <v>878.39998626708586</v>
      </c>
    </row>
    <row r="5997" spans="1:13" hidden="1" x14ac:dyDescent="0.2">
      <c r="A5997" t="s">
        <v>11</v>
      </c>
      <c r="B5997" s="1">
        <v>44406.500706018516</v>
      </c>
      <c r="C5997" s="1">
        <v>44406.517638888887</v>
      </c>
      <c r="D5997">
        <v>24.375415802001999</v>
      </c>
      <c r="E5997">
        <v>0</v>
      </c>
      <c r="F5997">
        <v>146</v>
      </c>
      <c r="G5997" t="s">
        <v>43</v>
      </c>
      <c r="H5997" t="s">
        <v>24</v>
      </c>
      <c r="I5997">
        <f>tbl_Fact[[#This Row],[Duration]] / 60</f>
        <v>0.40625693003336666</v>
      </c>
      <c r="J5997">
        <f>IF(OR(G5997="Run Time", G5997="CC (Changeover Cleaning)"), I5997, 0)</f>
        <v>0.40625693003336666</v>
      </c>
      <c r="K5997">
        <f>IF(G5997&lt;&gt;"PM (Maintenance)", I5997, 0)</f>
        <v>0.40625693003336666</v>
      </c>
      <c r="L5997" s="5">
        <f>MAX(tbl_Fact[[#This Row],[TotalBiscuitsMade]],tbl_Fact[[#This Row],[GoodMadeBiscuits]])</f>
        <v>146</v>
      </c>
      <c r="M5997" s="5">
        <f>IF(tbl_Fact[[#This Row],[Operating_Hours]]&gt;0,tbl_Fact[[#This Row],[Operating_Hours]]*51840,0)</f>
        <v>21060.359252929728</v>
      </c>
    </row>
    <row r="5998" spans="1:13" hidden="1" x14ac:dyDescent="0.2">
      <c r="A5998" t="s">
        <v>14</v>
      </c>
      <c r="B5998" s="1">
        <v>44406.500914351855</v>
      </c>
      <c r="C5998" s="1">
        <v>44406.510520833333</v>
      </c>
      <c r="D5998">
        <v>13.8333330154419</v>
      </c>
      <c r="E5998">
        <v>0</v>
      </c>
      <c r="F5998">
        <v>452</v>
      </c>
      <c r="G5998" t="s">
        <v>44</v>
      </c>
      <c r="H5998" t="s">
        <v>36</v>
      </c>
      <c r="I5998">
        <f>tbl_Fact[[#This Row],[Duration]] / 60</f>
        <v>0.23055555025736499</v>
      </c>
      <c r="J5998">
        <f>IF(OR(G5998="Run Time", G5998="CC (Changeover Cleaning)"), I5998, 0)</f>
        <v>0</v>
      </c>
      <c r="K5998">
        <f>IF(G5998&lt;&gt;"PM (Maintenance)", I5998, 0)</f>
        <v>0.23055555025736499</v>
      </c>
      <c r="L5998" s="5">
        <f>MAX(tbl_Fact[[#This Row],[TotalBiscuitsMade]],tbl_Fact[[#This Row],[GoodMadeBiscuits]])</f>
        <v>452</v>
      </c>
      <c r="M5998" s="5">
        <f>IF(tbl_Fact[[#This Row],[Operating_Hours]]&gt;0,tbl_Fact[[#This Row],[Operating_Hours]]*51840,0)</f>
        <v>0</v>
      </c>
    </row>
    <row r="5999" spans="1:13" hidden="1" x14ac:dyDescent="0.2">
      <c r="A5999" t="s">
        <v>12</v>
      </c>
      <c r="B5999" s="1">
        <v>44406.50099537037</v>
      </c>
      <c r="C5999" s="1">
        <v>44406.510520833333</v>
      </c>
      <c r="D5999">
        <v>13.7166662216187</v>
      </c>
      <c r="E5999">
        <v>99037</v>
      </c>
      <c r="F5999">
        <v>404</v>
      </c>
      <c r="G5999" t="s">
        <v>44</v>
      </c>
      <c r="H5999" t="s">
        <v>36</v>
      </c>
      <c r="I5999">
        <f>tbl_Fact[[#This Row],[Duration]] / 60</f>
        <v>0.22861110369364501</v>
      </c>
      <c r="J5999">
        <f>IF(OR(G5999="Run Time", G5999="CC (Changeover Cleaning)"), I5999, 0)</f>
        <v>0</v>
      </c>
      <c r="K5999">
        <f>IF(G5999&lt;&gt;"PM (Maintenance)", I5999, 0)</f>
        <v>0.22861110369364501</v>
      </c>
      <c r="L5999" s="5">
        <f>MAX(tbl_Fact[[#This Row],[TotalBiscuitsMade]],tbl_Fact[[#This Row],[GoodMadeBiscuits]])</f>
        <v>99037</v>
      </c>
      <c r="M5999" s="5">
        <f>IF(tbl_Fact[[#This Row],[Operating_Hours]]&gt;0,tbl_Fact[[#This Row],[Operating_Hours]]*51840,0)</f>
        <v>0</v>
      </c>
    </row>
    <row r="6000" spans="1:13" hidden="1" x14ac:dyDescent="0.2">
      <c r="A6000" t="s">
        <v>5</v>
      </c>
      <c r="B6000" s="1">
        <v>44406.501967592594</v>
      </c>
      <c r="C6000" s="1">
        <v>44406.512569444443</v>
      </c>
      <c r="D6000">
        <v>15.2666664123535</v>
      </c>
      <c r="E6000">
        <v>338822</v>
      </c>
      <c r="F6000">
        <v>130663</v>
      </c>
      <c r="G6000" t="s">
        <v>43</v>
      </c>
      <c r="H6000" t="s">
        <v>24</v>
      </c>
      <c r="I6000">
        <f>tbl_Fact[[#This Row],[Duration]] / 60</f>
        <v>0.25444444020589169</v>
      </c>
      <c r="J6000">
        <f>IF(OR(G6000="Run Time", G6000="CC (Changeover Cleaning)"), I6000, 0)</f>
        <v>0.25444444020589169</v>
      </c>
      <c r="K6000">
        <f>IF(G6000&lt;&gt;"PM (Maintenance)", I6000, 0)</f>
        <v>0.25444444020589169</v>
      </c>
      <c r="L6000" s="5">
        <f>MAX(tbl_Fact[[#This Row],[TotalBiscuitsMade]],tbl_Fact[[#This Row],[GoodMadeBiscuits]])</f>
        <v>338822</v>
      </c>
      <c r="M6000" s="5">
        <f>IF(tbl_Fact[[#This Row],[Operating_Hours]]&gt;0,tbl_Fact[[#This Row],[Operating_Hours]]*51840,0)</f>
        <v>13190.399780273425</v>
      </c>
    </row>
    <row r="6001" spans="1:13" hidden="1" x14ac:dyDescent="0.2">
      <c r="A6001" t="s">
        <v>14</v>
      </c>
      <c r="B6001" s="1">
        <v>44406.510520833333</v>
      </c>
      <c r="C6001" s="1">
        <v>44406.511597222219</v>
      </c>
      <c r="D6001">
        <v>1.54999995231628</v>
      </c>
      <c r="E6001">
        <v>0</v>
      </c>
      <c r="F6001">
        <v>438</v>
      </c>
      <c r="G6001" t="s">
        <v>43</v>
      </c>
      <c r="H6001" t="s">
        <v>36</v>
      </c>
      <c r="I6001">
        <f>tbl_Fact[[#This Row],[Duration]] / 60</f>
        <v>2.5833332538604665E-2</v>
      </c>
      <c r="J6001">
        <f>IF(OR(G6001="Run Time", G6001="CC (Changeover Cleaning)"), I6001, 0)</f>
        <v>2.5833332538604665E-2</v>
      </c>
      <c r="K6001">
        <f>IF(G6001&lt;&gt;"PM (Maintenance)", I6001, 0)</f>
        <v>2.5833332538604665E-2</v>
      </c>
      <c r="L6001" s="5">
        <f>MAX(tbl_Fact[[#This Row],[TotalBiscuitsMade]],tbl_Fact[[#This Row],[GoodMadeBiscuits]])</f>
        <v>438</v>
      </c>
      <c r="M6001" s="5">
        <f>IF(tbl_Fact[[#This Row],[Operating_Hours]]&gt;0,tbl_Fact[[#This Row],[Operating_Hours]]*51840,0)</f>
        <v>1339.1999588012659</v>
      </c>
    </row>
    <row r="6002" spans="1:13" hidden="1" x14ac:dyDescent="0.2">
      <c r="A6002" t="s">
        <v>12</v>
      </c>
      <c r="B6002" s="1">
        <v>44406.510520833333</v>
      </c>
      <c r="C6002" s="1">
        <v>44406.511956018519</v>
      </c>
      <c r="D6002">
        <v>2.0666666030883798</v>
      </c>
      <c r="E6002">
        <v>99044</v>
      </c>
      <c r="F6002">
        <v>283</v>
      </c>
      <c r="G6002" t="s">
        <v>43</v>
      </c>
      <c r="H6002" t="s">
        <v>36</v>
      </c>
      <c r="I6002">
        <f>tbl_Fact[[#This Row],[Duration]] / 60</f>
        <v>3.4444443384806331E-2</v>
      </c>
      <c r="J6002">
        <f>IF(OR(G6002="Run Time", G6002="CC (Changeover Cleaning)"), I6002, 0)</f>
        <v>3.4444443384806331E-2</v>
      </c>
      <c r="K6002">
        <f>IF(G6002&lt;&gt;"PM (Maintenance)", I6002, 0)</f>
        <v>3.4444443384806331E-2</v>
      </c>
      <c r="L6002" s="5">
        <f>MAX(tbl_Fact[[#This Row],[TotalBiscuitsMade]],tbl_Fact[[#This Row],[GoodMadeBiscuits]])</f>
        <v>99044</v>
      </c>
      <c r="M6002" s="5">
        <f>IF(tbl_Fact[[#This Row],[Operating_Hours]]&gt;0,tbl_Fact[[#This Row],[Operating_Hours]]*51840,0)</f>
        <v>1785.5999450683603</v>
      </c>
    </row>
    <row r="6003" spans="1:13" hidden="1" x14ac:dyDescent="0.2">
      <c r="A6003" t="s">
        <v>14</v>
      </c>
      <c r="B6003" s="1">
        <v>44406.511597222219</v>
      </c>
      <c r="C6003" s="1">
        <v>44406.517129629632</v>
      </c>
      <c r="D6003">
        <v>7.9666666984558097</v>
      </c>
      <c r="E6003">
        <v>0</v>
      </c>
      <c r="F6003">
        <v>293</v>
      </c>
      <c r="G6003" t="s">
        <v>44</v>
      </c>
      <c r="H6003" t="s">
        <v>36</v>
      </c>
      <c r="I6003">
        <f>tbl_Fact[[#This Row],[Duration]] / 60</f>
        <v>0.13277777830759682</v>
      </c>
      <c r="J6003">
        <f>IF(OR(G6003="Run Time", G6003="CC (Changeover Cleaning)"), I6003, 0)</f>
        <v>0</v>
      </c>
      <c r="K6003">
        <f>IF(G6003&lt;&gt;"PM (Maintenance)", I6003, 0)</f>
        <v>0.13277777830759682</v>
      </c>
      <c r="L6003" s="5">
        <f>MAX(tbl_Fact[[#This Row],[TotalBiscuitsMade]],tbl_Fact[[#This Row],[GoodMadeBiscuits]])</f>
        <v>293</v>
      </c>
      <c r="M6003" s="5">
        <f>IF(tbl_Fact[[#This Row],[Operating_Hours]]&gt;0,tbl_Fact[[#This Row],[Operating_Hours]]*51840,0)</f>
        <v>0</v>
      </c>
    </row>
    <row r="6004" spans="1:13" hidden="1" x14ac:dyDescent="0.2">
      <c r="A6004" t="s">
        <v>12</v>
      </c>
      <c r="B6004" s="1">
        <v>44406.511956018519</v>
      </c>
      <c r="C6004" s="1">
        <v>44406.517129629632</v>
      </c>
      <c r="D6004">
        <v>7.4499998092651403</v>
      </c>
      <c r="E6004">
        <v>105080</v>
      </c>
      <c r="F6004">
        <v>325</v>
      </c>
      <c r="G6004" t="s">
        <v>44</v>
      </c>
      <c r="H6004" t="s">
        <v>36</v>
      </c>
      <c r="I6004">
        <f>tbl_Fact[[#This Row],[Duration]] / 60</f>
        <v>0.12416666348775234</v>
      </c>
      <c r="J6004">
        <f>IF(OR(G6004="Run Time", G6004="CC (Changeover Cleaning)"), I6004, 0)</f>
        <v>0</v>
      </c>
      <c r="K6004">
        <f>IF(G6004&lt;&gt;"PM (Maintenance)", I6004, 0)</f>
        <v>0.12416666348775234</v>
      </c>
      <c r="L6004" s="5">
        <f>MAX(tbl_Fact[[#This Row],[TotalBiscuitsMade]],tbl_Fact[[#This Row],[GoodMadeBiscuits]])</f>
        <v>105080</v>
      </c>
      <c r="M6004" s="5">
        <f>IF(tbl_Fact[[#This Row],[Operating_Hours]]&gt;0,tbl_Fact[[#This Row],[Operating_Hours]]*51840,0)</f>
        <v>0</v>
      </c>
    </row>
    <row r="6005" spans="1:13" hidden="1" x14ac:dyDescent="0.2">
      <c r="A6005" t="s">
        <v>5</v>
      </c>
      <c r="B6005" s="1">
        <v>44406.512569444443</v>
      </c>
      <c r="C6005" s="1">
        <v>44406.513541666667</v>
      </c>
      <c r="D6005">
        <v>1.3999999761581401</v>
      </c>
      <c r="E6005">
        <v>338994</v>
      </c>
      <c r="F6005">
        <v>131224</v>
      </c>
      <c r="G6005" t="s">
        <v>44</v>
      </c>
      <c r="H6005" t="s">
        <v>24</v>
      </c>
      <c r="I6005">
        <f>tbl_Fact[[#This Row],[Duration]] / 60</f>
        <v>2.3333332935969002E-2</v>
      </c>
      <c r="J6005">
        <f>IF(OR(G6005="Run Time", G6005="CC (Changeover Cleaning)"), I6005, 0)</f>
        <v>0</v>
      </c>
      <c r="K6005">
        <f>IF(G6005&lt;&gt;"PM (Maintenance)", I6005, 0)</f>
        <v>2.3333332935969002E-2</v>
      </c>
      <c r="L6005" s="5">
        <f>MAX(tbl_Fact[[#This Row],[TotalBiscuitsMade]],tbl_Fact[[#This Row],[GoodMadeBiscuits]])</f>
        <v>338994</v>
      </c>
      <c r="M6005" s="5">
        <f>IF(tbl_Fact[[#This Row],[Operating_Hours]]&gt;0,tbl_Fact[[#This Row],[Operating_Hours]]*51840,0)</f>
        <v>0</v>
      </c>
    </row>
    <row r="6006" spans="1:13" hidden="1" x14ac:dyDescent="0.2">
      <c r="A6006" t="s">
        <v>5</v>
      </c>
      <c r="B6006" s="1">
        <v>44406.513541666667</v>
      </c>
      <c r="C6006" s="1">
        <v>44406.541342592594</v>
      </c>
      <c r="D6006">
        <v>40.033332824707003</v>
      </c>
      <c r="E6006">
        <v>339001</v>
      </c>
      <c r="F6006">
        <v>383</v>
      </c>
      <c r="G6006" t="s">
        <v>43</v>
      </c>
      <c r="H6006" t="s">
        <v>27</v>
      </c>
      <c r="I6006">
        <f>tbl_Fact[[#This Row],[Duration]] / 60</f>
        <v>0.6672222137451167</v>
      </c>
      <c r="J6006">
        <f>IF(OR(G6006="Run Time", G6006="CC (Changeover Cleaning)"), I6006, 0)</f>
        <v>0.6672222137451167</v>
      </c>
      <c r="K6006">
        <f>IF(G6006&lt;&gt;"PM (Maintenance)", I6006, 0)</f>
        <v>0.6672222137451167</v>
      </c>
      <c r="L6006" s="5">
        <f>MAX(tbl_Fact[[#This Row],[TotalBiscuitsMade]],tbl_Fact[[#This Row],[GoodMadeBiscuits]])</f>
        <v>339001</v>
      </c>
      <c r="M6006" s="5">
        <f>IF(tbl_Fact[[#This Row],[Operating_Hours]]&gt;0,tbl_Fact[[#This Row],[Operating_Hours]]*51840,0)</f>
        <v>34588.799560546853</v>
      </c>
    </row>
    <row r="6007" spans="1:13" hidden="1" x14ac:dyDescent="0.2">
      <c r="A6007" t="s">
        <v>14</v>
      </c>
      <c r="B6007" s="1">
        <v>44406.517129629632</v>
      </c>
      <c r="C6007" s="1">
        <v>44406.517141203702</v>
      </c>
      <c r="D6007">
        <v>1.6666600480675701E-2</v>
      </c>
      <c r="E6007">
        <v>0</v>
      </c>
      <c r="F6007">
        <v>54</v>
      </c>
      <c r="G6007" t="s">
        <v>43</v>
      </c>
      <c r="H6007" t="s">
        <v>36</v>
      </c>
      <c r="I6007">
        <f>tbl_Fact[[#This Row],[Duration]] / 60</f>
        <v>2.7777667467792836E-4</v>
      </c>
      <c r="J6007">
        <f>IF(OR(G6007="Run Time", G6007="CC (Changeover Cleaning)"), I6007, 0)</f>
        <v>2.7777667467792836E-4</v>
      </c>
      <c r="K6007">
        <f>IF(G6007&lt;&gt;"PM (Maintenance)", I6007, 0)</f>
        <v>2.7777667467792836E-4</v>
      </c>
      <c r="L6007" s="5">
        <f>MAX(tbl_Fact[[#This Row],[TotalBiscuitsMade]],tbl_Fact[[#This Row],[GoodMadeBiscuits]])</f>
        <v>54</v>
      </c>
      <c r="M6007" s="5">
        <f>IF(tbl_Fact[[#This Row],[Operating_Hours]]&gt;0,tbl_Fact[[#This Row],[Operating_Hours]]*51840,0)</f>
        <v>14.399942815303806</v>
      </c>
    </row>
    <row r="6008" spans="1:13" hidden="1" x14ac:dyDescent="0.2">
      <c r="A6008" t="s">
        <v>12</v>
      </c>
      <c r="B6008" s="1">
        <v>44406.517129629632</v>
      </c>
      <c r="C6008" s="1">
        <v>44406.517395833333</v>
      </c>
      <c r="D6008">
        <v>0.38333329558372498</v>
      </c>
      <c r="E6008">
        <v>105279</v>
      </c>
      <c r="F6008">
        <v>468</v>
      </c>
      <c r="G6008" t="s">
        <v>43</v>
      </c>
      <c r="H6008" t="s">
        <v>36</v>
      </c>
      <c r="I6008">
        <f>tbl_Fact[[#This Row],[Duration]] / 60</f>
        <v>6.3888882597287495E-3</v>
      </c>
      <c r="J6008">
        <f>IF(OR(G6008="Run Time", G6008="CC (Changeover Cleaning)"), I6008, 0)</f>
        <v>6.3888882597287495E-3</v>
      </c>
      <c r="K6008">
        <f>IF(G6008&lt;&gt;"PM (Maintenance)", I6008, 0)</f>
        <v>6.3888882597287495E-3</v>
      </c>
      <c r="L6008" s="5">
        <f>MAX(tbl_Fact[[#This Row],[TotalBiscuitsMade]],tbl_Fact[[#This Row],[GoodMadeBiscuits]])</f>
        <v>105279</v>
      </c>
      <c r="M6008" s="5">
        <f>IF(tbl_Fact[[#This Row],[Operating_Hours]]&gt;0,tbl_Fact[[#This Row],[Operating_Hours]]*51840,0)</f>
        <v>331.19996738433838</v>
      </c>
    </row>
    <row r="6009" spans="1:13" hidden="1" x14ac:dyDescent="0.2">
      <c r="A6009" t="s">
        <v>14</v>
      </c>
      <c r="B6009" s="1">
        <v>44406.517141203702</v>
      </c>
      <c r="C6009" s="1">
        <v>44406.520277777781</v>
      </c>
      <c r="D6009">
        <v>4.5166664123535201</v>
      </c>
      <c r="E6009">
        <v>0</v>
      </c>
      <c r="F6009">
        <v>129</v>
      </c>
      <c r="G6009" t="s">
        <v>44</v>
      </c>
      <c r="H6009" t="s">
        <v>36</v>
      </c>
      <c r="I6009">
        <f>tbl_Fact[[#This Row],[Duration]] / 60</f>
        <v>7.5277773539225337E-2</v>
      </c>
      <c r="J6009">
        <f>IF(OR(G6009="Run Time", G6009="CC (Changeover Cleaning)"), I6009, 0)</f>
        <v>0</v>
      </c>
      <c r="K6009">
        <f>IF(G6009&lt;&gt;"PM (Maintenance)", I6009, 0)</f>
        <v>7.5277773539225337E-2</v>
      </c>
      <c r="L6009" s="5">
        <f>MAX(tbl_Fact[[#This Row],[TotalBiscuitsMade]],tbl_Fact[[#This Row],[GoodMadeBiscuits]])</f>
        <v>129</v>
      </c>
      <c r="M6009" s="5">
        <f>IF(tbl_Fact[[#This Row],[Operating_Hours]]&gt;0,tbl_Fact[[#This Row],[Operating_Hours]]*51840,0)</f>
        <v>0</v>
      </c>
    </row>
    <row r="6010" spans="1:13" hidden="1" x14ac:dyDescent="0.2">
      <c r="A6010" t="s">
        <v>12</v>
      </c>
      <c r="B6010" s="1">
        <v>44406.517395833333</v>
      </c>
      <c r="C6010" s="1">
        <v>44406.518171296295</v>
      </c>
      <c r="D6010">
        <v>1.11666655540466</v>
      </c>
      <c r="E6010">
        <v>105873</v>
      </c>
      <c r="F6010">
        <v>123</v>
      </c>
      <c r="G6010" t="s">
        <v>44</v>
      </c>
      <c r="H6010" t="s">
        <v>36</v>
      </c>
      <c r="I6010">
        <f>tbl_Fact[[#This Row],[Duration]] / 60</f>
        <v>1.8611109256744331E-2</v>
      </c>
      <c r="J6010">
        <f>IF(OR(G6010="Run Time", G6010="CC (Changeover Cleaning)"), I6010, 0)</f>
        <v>0</v>
      </c>
      <c r="K6010">
        <f>IF(G6010&lt;&gt;"PM (Maintenance)", I6010, 0)</f>
        <v>1.8611109256744331E-2</v>
      </c>
      <c r="L6010" s="5">
        <f>MAX(tbl_Fact[[#This Row],[TotalBiscuitsMade]],tbl_Fact[[#This Row],[GoodMadeBiscuits]])</f>
        <v>105873</v>
      </c>
      <c r="M6010" s="5">
        <f>IF(tbl_Fact[[#This Row],[Operating_Hours]]&gt;0,tbl_Fact[[#This Row],[Operating_Hours]]*51840,0)</f>
        <v>0</v>
      </c>
    </row>
    <row r="6011" spans="1:13" hidden="1" x14ac:dyDescent="0.2">
      <c r="A6011" t="s">
        <v>11</v>
      </c>
      <c r="B6011" s="1">
        <v>44406.517638888887</v>
      </c>
      <c r="C6011" s="1">
        <v>44406.621006944442</v>
      </c>
      <c r="D6011">
        <v>148.85243225097699</v>
      </c>
      <c r="E6011">
        <v>0</v>
      </c>
      <c r="F6011">
        <v>132</v>
      </c>
      <c r="G6011" t="s">
        <v>44</v>
      </c>
      <c r="H6011" t="s">
        <v>27</v>
      </c>
      <c r="I6011">
        <f>tbl_Fact[[#This Row],[Duration]] / 60</f>
        <v>2.4808738708496163</v>
      </c>
      <c r="J6011">
        <f>IF(OR(G6011="Run Time", G6011="CC (Changeover Cleaning)"), I6011, 0)</f>
        <v>0</v>
      </c>
      <c r="K6011">
        <f>IF(G6011&lt;&gt;"PM (Maintenance)", I6011, 0)</f>
        <v>2.4808738708496163</v>
      </c>
      <c r="L6011" s="5">
        <f>MAX(tbl_Fact[[#This Row],[TotalBiscuitsMade]],tbl_Fact[[#This Row],[GoodMadeBiscuits]])</f>
        <v>132</v>
      </c>
      <c r="M6011" s="5">
        <f>IF(tbl_Fact[[#This Row],[Operating_Hours]]&gt;0,tbl_Fact[[#This Row],[Operating_Hours]]*51840,0)</f>
        <v>0</v>
      </c>
    </row>
    <row r="6012" spans="1:13" hidden="1" x14ac:dyDescent="0.2">
      <c r="A6012" t="s">
        <v>12</v>
      </c>
      <c r="B6012" s="1">
        <v>44406.518171296295</v>
      </c>
      <c r="C6012" s="1">
        <v>44406.51866898148</v>
      </c>
      <c r="D6012">
        <v>0.716666579246521</v>
      </c>
      <c r="E6012">
        <v>105852</v>
      </c>
      <c r="F6012">
        <v>419</v>
      </c>
      <c r="G6012" t="s">
        <v>43</v>
      </c>
      <c r="H6012" t="s">
        <v>36</v>
      </c>
      <c r="I6012">
        <f>tbl_Fact[[#This Row],[Duration]] / 60</f>
        <v>1.1944442987442017E-2</v>
      </c>
      <c r="J6012">
        <f>IF(OR(G6012="Run Time", G6012="CC (Changeover Cleaning)"), I6012, 0)</f>
        <v>1.1944442987442017E-2</v>
      </c>
      <c r="K6012">
        <f>IF(G6012&lt;&gt;"PM (Maintenance)", I6012, 0)</f>
        <v>1.1944442987442017E-2</v>
      </c>
      <c r="L6012" s="5">
        <f>MAX(tbl_Fact[[#This Row],[TotalBiscuitsMade]],tbl_Fact[[#This Row],[GoodMadeBiscuits]])</f>
        <v>105852</v>
      </c>
      <c r="M6012" s="5">
        <f>IF(tbl_Fact[[#This Row],[Operating_Hours]]&gt;0,tbl_Fact[[#This Row],[Operating_Hours]]*51840,0)</f>
        <v>619.19992446899414</v>
      </c>
    </row>
    <row r="6013" spans="1:13" hidden="1" x14ac:dyDescent="0.2">
      <c r="A6013" t="s">
        <v>12</v>
      </c>
      <c r="B6013" s="1">
        <v>44406.51866898148</v>
      </c>
      <c r="C6013" s="1">
        <v>44406.520277777781</v>
      </c>
      <c r="D6013">
        <v>2.3166666030883798</v>
      </c>
      <c r="E6013">
        <v>107754</v>
      </c>
      <c r="F6013">
        <v>381</v>
      </c>
      <c r="G6013" t="s">
        <v>44</v>
      </c>
      <c r="H6013" t="s">
        <v>36</v>
      </c>
      <c r="I6013">
        <f>tbl_Fact[[#This Row],[Duration]] / 60</f>
        <v>3.8611110051472997E-2</v>
      </c>
      <c r="J6013">
        <f>IF(OR(G6013="Run Time", G6013="CC (Changeover Cleaning)"), I6013, 0)</f>
        <v>0</v>
      </c>
      <c r="K6013">
        <f>IF(G6013&lt;&gt;"PM (Maintenance)", I6013, 0)</f>
        <v>3.8611110051472997E-2</v>
      </c>
      <c r="L6013" s="5">
        <f>MAX(tbl_Fact[[#This Row],[TotalBiscuitsMade]],tbl_Fact[[#This Row],[GoodMadeBiscuits]])</f>
        <v>107754</v>
      </c>
      <c r="M6013" s="5">
        <f>IF(tbl_Fact[[#This Row],[Operating_Hours]]&gt;0,tbl_Fact[[#This Row],[Operating_Hours]]*51840,0)</f>
        <v>0</v>
      </c>
    </row>
    <row r="6014" spans="1:13" hidden="1" x14ac:dyDescent="0.2">
      <c r="A6014" t="s">
        <v>12</v>
      </c>
      <c r="B6014" s="1">
        <v>44406.520277777781</v>
      </c>
      <c r="C6014" s="1">
        <v>44406.522094907406</v>
      </c>
      <c r="D6014">
        <v>2.61666655540466</v>
      </c>
      <c r="E6014">
        <v>107780</v>
      </c>
      <c r="F6014">
        <v>138</v>
      </c>
      <c r="G6014" t="s">
        <v>43</v>
      </c>
      <c r="H6014" t="s">
        <v>36</v>
      </c>
      <c r="I6014">
        <f>tbl_Fact[[#This Row],[Duration]] / 60</f>
        <v>4.3611109256744336E-2</v>
      </c>
      <c r="J6014">
        <f>IF(OR(G6014="Run Time", G6014="CC (Changeover Cleaning)"), I6014, 0)</f>
        <v>4.3611109256744336E-2</v>
      </c>
      <c r="K6014">
        <f>IF(G6014&lt;&gt;"PM (Maintenance)", I6014, 0)</f>
        <v>4.3611109256744336E-2</v>
      </c>
      <c r="L6014" s="5">
        <f>MAX(tbl_Fact[[#This Row],[TotalBiscuitsMade]],tbl_Fact[[#This Row],[GoodMadeBiscuits]])</f>
        <v>107780</v>
      </c>
      <c r="M6014" s="5">
        <f>IF(tbl_Fact[[#This Row],[Operating_Hours]]&gt;0,tbl_Fact[[#This Row],[Operating_Hours]]*51840,0)</f>
        <v>2260.7999038696262</v>
      </c>
    </row>
    <row r="6015" spans="1:13" hidden="1" x14ac:dyDescent="0.2">
      <c r="A6015" t="s">
        <v>14</v>
      </c>
      <c r="B6015" s="1">
        <v>44406.520277777781</v>
      </c>
      <c r="C6015" s="1">
        <v>44406.52034722222</v>
      </c>
      <c r="D6015">
        <v>0.10000000149011599</v>
      </c>
      <c r="E6015">
        <v>0</v>
      </c>
      <c r="F6015">
        <v>240</v>
      </c>
      <c r="G6015" t="s">
        <v>43</v>
      </c>
      <c r="H6015" t="s">
        <v>36</v>
      </c>
      <c r="I6015">
        <f>tbl_Fact[[#This Row],[Duration]] / 60</f>
        <v>1.6666666915019332E-3</v>
      </c>
      <c r="J6015">
        <f>IF(OR(G6015="Run Time", G6015="CC (Changeover Cleaning)"), I6015, 0)</f>
        <v>1.6666666915019332E-3</v>
      </c>
      <c r="K6015">
        <f>IF(G6015&lt;&gt;"PM (Maintenance)", I6015, 0)</f>
        <v>1.6666666915019332E-3</v>
      </c>
      <c r="L6015" s="5">
        <f>MAX(tbl_Fact[[#This Row],[TotalBiscuitsMade]],tbl_Fact[[#This Row],[GoodMadeBiscuits]])</f>
        <v>240</v>
      </c>
      <c r="M6015" s="5">
        <f>IF(tbl_Fact[[#This Row],[Operating_Hours]]&gt;0,tbl_Fact[[#This Row],[Operating_Hours]]*51840,0)</f>
        <v>86.400001287460213</v>
      </c>
    </row>
    <row r="6016" spans="1:13" hidden="1" x14ac:dyDescent="0.2">
      <c r="A6016" t="s">
        <v>14</v>
      </c>
      <c r="B6016" s="1">
        <v>44406.52034722222</v>
      </c>
      <c r="C6016" s="1">
        <v>44406.523032407407</v>
      </c>
      <c r="D6016">
        <v>3.86666655540466</v>
      </c>
      <c r="E6016">
        <v>0</v>
      </c>
      <c r="F6016">
        <v>395</v>
      </c>
      <c r="G6016" t="s">
        <v>44</v>
      </c>
      <c r="H6016" t="s">
        <v>36</v>
      </c>
      <c r="I6016">
        <f>tbl_Fact[[#This Row],[Duration]] / 60</f>
        <v>6.4444442590077672E-2</v>
      </c>
      <c r="J6016">
        <f>IF(OR(G6016="Run Time", G6016="CC (Changeover Cleaning)"), I6016, 0)</f>
        <v>0</v>
      </c>
      <c r="K6016">
        <f>IF(G6016&lt;&gt;"PM (Maintenance)", I6016, 0)</f>
        <v>6.4444442590077672E-2</v>
      </c>
      <c r="L6016" s="5">
        <f>MAX(tbl_Fact[[#This Row],[TotalBiscuitsMade]],tbl_Fact[[#This Row],[GoodMadeBiscuits]])</f>
        <v>395</v>
      </c>
      <c r="M6016" s="5">
        <f>IF(tbl_Fact[[#This Row],[Operating_Hours]]&gt;0,tbl_Fact[[#This Row],[Operating_Hours]]*51840,0)</f>
        <v>0</v>
      </c>
    </row>
    <row r="6017" spans="1:13" hidden="1" x14ac:dyDescent="0.2">
      <c r="A6017" t="s">
        <v>12</v>
      </c>
      <c r="B6017" s="1">
        <v>44406.522094907406</v>
      </c>
      <c r="C6017" s="1">
        <v>44406.523032407407</v>
      </c>
      <c r="D6017">
        <v>1.3500000238418599</v>
      </c>
      <c r="E6017">
        <v>108895</v>
      </c>
      <c r="F6017">
        <v>403</v>
      </c>
      <c r="G6017" t="s">
        <v>44</v>
      </c>
      <c r="H6017" t="s">
        <v>36</v>
      </c>
      <c r="I6017">
        <f>tbl_Fact[[#This Row],[Duration]] / 60</f>
        <v>2.2500000397364332E-2</v>
      </c>
      <c r="J6017">
        <f>IF(OR(G6017="Run Time", G6017="CC (Changeover Cleaning)"), I6017, 0)</f>
        <v>0</v>
      </c>
      <c r="K6017">
        <f>IF(G6017&lt;&gt;"PM (Maintenance)", I6017, 0)</f>
        <v>2.2500000397364332E-2</v>
      </c>
      <c r="L6017" s="5">
        <f>MAX(tbl_Fact[[#This Row],[TotalBiscuitsMade]],tbl_Fact[[#This Row],[GoodMadeBiscuits]])</f>
        <v>108895</v>
      </c>
      <c r="M6017" s="5">
        <f>IF(tbl_Fact[[#This Row],[Operating_Hours]]&gt;0,tbl_Fact[[#This Row],[Operating_Hours]]*51840,0)</f>
        <v>0</v>
      </c>
    </row>
    <row r="6018" spans="1:13" hidden="1" x14ac:dyDescent="0.2">
      <c r="A6018" t="s">
        <v>14</v>
      </c>
      <c r="B6018" s="1">
        <v>44406.523032407407</v>
      </c>
      <c r="C6018" s="1">
        <v>44406.523043981484</v>
      </c>
      <c r="D6018">
        <v>1.6666600480675701E-2</v>
      </c>
      <c r="E6018">
        <v>0</v>
      </c>
      <c r="F6018">
        <v>174</v>
      </c>
      <c r="G6018" t="s">
        <v>43</v>
      </c>
      <c r="H6018" t="s">
        <v>36</v>
      </c>
      <c r="I6018">
        <f>tbl_Fact[[#This Row],[Duration]] / 60</f>
        <v>2.7777667467792836E-4</v>
      </c>
      <c r="J6018">
        <f>IF(OR(G6018="Run Time", G6018="CC (Changeover Cleaning)"), I6018, 0)</f>
        <v>2.7777667467792836E-4</v>
      </c>
      <c r="K6018">
        <f>IF(G6018&lt;&gt;"PM (Maintenance)", I6018, 0)</f>
        <v>2.7777667467792836E-4</v>
      </c>
      <c r="L6018" s="5">
        <f>MAX(tbl_Fact[[#This Row],[TotalBiscuitsMade]],tbl_Fact[[#This Row],[GoodMadeBiscuits]])</f>
        <v>174</v>
      </c>
      <c r="M6018" s="5">
        <f>IF(tbl_Fact[[#This Row],[Operating_Hours]]&gt;0,tbl_Fact[[#This Row],[Operating_Hours]]*51840,0)</f>
        <v>14.399942815303806</v>
      </c>
    </row>
    <row r="6019" spans="1:13" hidden="1" x14ac:dyDescent="0.2">
      <c r="A6019" t="s">
        <v>12</v>
      </c>
      <c r="B6019" s="1">
        <v>44406.523032407407</v>
      </c>
      <c r="C6019" s="1">
        <v>44406.523368055554</v>
      </c>
      <c r="D6019">
        <v>0.48333328962326</v>
      </c>
      <c r="E6019">
        <v>108965</v>
      </c>
      <c r="F6019">
        <v>379</v>
      </c>
      <c r="G6019" t="s">
        <v>43</v>
      </c>
      <c r="H6019" t="s">
        <v>36</v>
      </c>
      <c r="I6019">
        <f>tbl_Fact[[#This Row],[Duration]] / 60</f>
        <v>8.0555548270543325E-3</v>
      </c>
      <c r="J6019">
        <f>IF(OR(G6019="Run Time", G6019="CC (Changeover Cleaning)"), I6019, 0)</f>
        <v>8.0555548270543325E-3</v>
      </c>
      <c r="K6019">
        <f>IF(G6019&lt;&gt;"PM (Maintenance)", I6019, 0)</f>
        <v>8.0555548270543325E-3</v>
      </c>
      <c r="L6019" s="5">
        <f>MAX(tbl_Fact[[#This Row],[TotalBiscuitsMade]],tbl_Fact[[#This Row],[GoodMadeBiscuits]])</f>
        <v>108965</v>
      </c>
      <c r="M6019" s="5">
        <f>IF(tbl_Fact[[#This Row],[Operating_Hours]]&gt;0,tbl_Fact[[#This Row],[Operating_Hours]]*51840,0)</f>
        <v>417.59996223449662</v>
      </c>
    </row>
    <row r="6020" spans="1:13" hidden="1" x14ac:dyDescent="0.2">
      <c r="A6020" t="s">
        <v>14</v>
      </c>
      <c r="B6020" s="1">
        <v>44406.523043981484</v>
      </c>
      <c r="C6020" s="1">
        <v>44406.529988425929</v>
      </c>
      <c r="D6020">
        <v>10</v>
      </c>
      <c r="E6020">
        <v>0</v>
      </c>
      <c r="F6020">
        <v>176</v>
      </c>
      <c r="G6020" t="s">
        <v>44</v>
      </c>
      <c r="H6020" t="s">
        <v>36</v>
      </c>
      <c r="I6020">
        <f>tbl_Fact[[#This Row],[Duration]] / 60</f>
        <v>0.16666666666666666</v>
      </c>
      <c r="J6020">
        <f>IF(OR(G6020="Run Time", G6020="CC (Changeover Cleaning)"), I6020, 0)</f>
        <v>0</v>
      </c>
      <c r="K6020">
        <f>IF(G6020&lt;&gt;"PM (Maintenance)", I6020, 0)</f>
        <v>0.16666666666666666</v>
      </c>
      <c r="L6020" s="5">
        <f>MAX(tbl_Fact[[#This Row],[TotalBiscuitsMade]],tbl_Fact[[#This Row],[GoodMadeBiscuits]])</f>
        <v>176</v>
      </c>
      <c r="M6020" s="5">
        <f>IF(tbl_Fact[[#This Row],[Operating_Hours]]&gt;0,tbl_Fact[[#This Row],[Operating_Hours]]*51840,0)</f>
        <v>0</v>
      </c>
    </row>
    <row r="6021" spans="1:13" hidden="1" x14ac:dyDescent="0.2">
      <c r="A6021" t="s">
        <v>12</v>
      </c>
      <c r="B6021" s="1">
        <v>44406.523368055554</v>
      </c>
      <c r="C6021" s="1">
        <v>44406.523831018516</v>
      </c>
      <c r="D6021">
        <v>0.66666662693023704</v>
      </c>
      <c r="E6021">
        <v>109238</v>
      </c>
      <c r="F6021">
        <v>228</v>
      </c>
      <c r="G6021" t="s">
        <v>44</v>
      </c>
      <c r="H6021" t="s">
        <v>36</v>
      </c>
      <c r="I6021">
        <f>tbl_Fact[[#This Row],[Duration]] / 60</f>
        <v>1.1111110448837284E-2</v>
      </c>
      <c r="J6021">
        <f>IF(OR(G6021="Run Time", G6021="CC (Changeover Cleaning)"), I6021, 0)</f>
        <v>0</v>
      </c>
      <c r="K6021">
        <f>IF(G6021&lt;&gt;"PM (Maintenance)", I6021, 0)</f>
        <v>1.1111110448837284E-2</v>
      </c>
      <c r="L6021" s="5">
        <f>MAX(tbl_Fact[[#This Row],[TotalBiscuitsMade]],tbl_Fact[[#This Row],[GoodMadeBiscuits]])</f>
        <v>109238</v>
      </c>
      <c r="M6021" s="5">
        <f>IF(tbl_Fact[[#This Row],[Operating_Hours]]&gt;0,tbl_Fact[[#This Row],[Operating_Hours]]*51840,0)</f>
        <v>0</v>
      </c>
    </row>
    <row r="6022" spans="1:13" hidden="1" x14ac:dyDescent="0.2">
      <c r="A6022" t="s">
        <v>12</v>
      </c>
      <c r="B6022" s="1">
        <v>44406.523831018516</v>
      </c>
      <c r="C6022" s="1">
        <v>44406.524062500001</v>
      </c>
      <c r="D6022">
        <v>0.33333331346511802</v>
      </c>
      <c r="E6022">
        <v>109350</v>
      </c>
      <c r="F6022">
        <v>140</v>
      </c>
      <c r="G6022" t="s">
        <v>43</v>
      </c>
      <c r="H6022" t="s">
        <v>36</v>
      </c>
      <c r="I6022">
        <f>tbl_Fact[[#This Row],[Duration]] / 60</f>
        <v>5.5555552244186341E-3</v>
      </c>
      <c r="J6022">
        <f>IF(OR(G6022="Run Time", G6022="CC (Changeover Cleaning)"), I6022, 0)</f>
        <v>5.5555552244186341E-3</v>
      </c>
      <c r="K6022">
        <f>IF(G6022&lt;&gt;"PM (Maintenance)", I6022, 0)</f>
        <v>5.5555552244186341E-3</v>
      </c>
      <c r="L6022" s="5">
        <f>MAX(tbl_Fact[[#This Row],[TotalBiscuitsMade]],tbl_Fact[[#This Row],[GoodMadeBiscuits]])</f>
        <v>109350</v>
      </c>
      <c r="M6022" s="5">
        <f>IF(tbl_Fact[[#This Row],[Operating_Hours]]&gt;0,tbl_Fact[[#This Row],[Operating_Hours]]*51840,0)</f>
        <v>287.99998283386196</v>
      </c>
    </row>
    <row r="6023" spans="1:13" hidden="1" x14ac:dyDescent="0.2">
      <c r="A6023" t="s">
        <v>12</v>
      </c>
      <c r="B6023" s="1">
        <v>44406.529791666668</v>
      </c>
      <c r="C6023" s="1">
        <v>44406.682280092595</v>
      </c>
      <c r="D6023">
        <v>219.58332824707</v>
      </c>
      <c r="E6023">
        <v>22886</v>
      </c>
      <c r="F6023">
        <v>326</v>
      </c>
      <c r="G6023" t="s">
        <v>43</v>
      </c>
      <c r="H6023" t="s">
        <v>36</v>
      </c>
      <c r="I6023">
        <f>tbl_Fact[[#This Row],[Duration]] / 60</f>
        <v>3.6597221374511668</v>
      </c>
      <c r="J6023">
        <f>IF(OR(G6023="Run Time", G6023="CC (Changeover Cleaning)"), I6023, 0)</f>
        <v>3.6597221374511668</v>
      </c>
      <c r="K6023">
        <f>IF(G6023&lt;&gt;"PM (Maintenance)", I6023, 0)</f>
        <v>3.6597221374511668</v>
      </c>
      <c r="L6023" s="5">
        <f>MAX(tbl_Fact[[#This Row],[TotalBiscuitsMade]],tbl_Fact[[#This Row],[GoodMadeBiscuits]])</f>
        <v>22886</v>
      </c>
      <c r="M6023" s="5">
        <f>IF(tbl_Fact[[#This Row],[Operating_Hours]]&gt;0,tbl_Fact[[#This Row],[Operating_Hours]]*51840,0)</f>
        <v>189719.99560546849</v>
      </c>
    </row>
    <row r="6024" spans="1:13" hidden="1" x14ac:dyDescent="0.2">
      <c r="A6024" t="s">
        <v>14</v>
      </c>
      <c r="B6024" s="1">
        <v>44406.529988425929</v>
      </c>
      <c r="C6024" s="1">
        <v>44406.541458333333</v>
      </c>
      <c r="D6024">
        <v>16.516666412353501</v>
      </c>
      <c r="E6024">
        <v>0</v>
      </c>
      <c r="F6024">
        <v>246</v>
      </c>
      <c r="G6024" t="s">
        <v>43</v>
      </c>
      <c r="H6024" t="s">
        <v>36</v>
      </c>
      <c r="I6024">
        <f>tbl_Fact[[#This Row],[Duration]] / 60</f>
        <v>0.275277773539225</v>
      </c>
      <c r="J6024">
        <f>IF(OR(G6024="Run Time", G6024="CC (Changeover Cleaning)"), I6024, 0)</f>
        <v>0.275277773539225</v>
      </c>
      <c r="K6024">
        <f>IF(G6024&lt;&gt;"PM (Maintenance)", I6024, 0)</f>
        <v>0.275277773539225</v>
      </c>
      <c r="L6024" s="5">
        <f>MAX(tbl_Fact[[#This Row],[TotalBiscuitsMade]],tbl_Fact[[#This Row],[GoodMadeBiscuits]])</f>
        <v>246</v>
      </c>
      <c r="M6024" s="5">
        <f>IF(tbl_Fact[[#This Row],[Operating_Hours]]&gt;0,tbl_Fact[[#This Row],[Operating_Hours]]*51840,0)</f>
        <v>14270.399780273425</v>
      </c>
    </row>
    <row r="6025" spans="1:13" hidden="1" x14ac:dyDescent="0.2">
      <c r="A6025" t="s">
        <v>5</v>
      </c>
      <c r="B6025" s="1">
        <v>44406.541342592594</v>
      </c>
      <c r="C6025" s="1">
        <v>44406.557662037034</v>
      </c>
      <c r="D6025">
        <v>23.5</v>
      </c>
      <c r="E6025">
        <v>339150</v>
      </c>
      <c r="F6025">
        <v>451</v>
      </c>
      <c r="G6025" t="s">
        <v>44</v>
      </c>
      <c r="H6025" t="s">
        <v>27</v>
      </c>
      <c r="I6025">
        <f>tbl_Fact[[#This Row],[Duration]] / 60</f>
        <v>0.39166666666666666</v>
      </c>
      <c r="J6025">
        <f>IF(OR(G6025="Run Time", G6025="CC (Changeover Cleaning)"), I6025, 0)</f>
        <v>0</v>
      </c>
      <c r="K6025">
        <f>IF(G6025&lt;&gt;"PM (Maintenance)", I6025, 0)</f>
        <v>0.39166666666666666</v>
      </c>
      <c r="L6025" s="5">
        <f>MAX(tbl_Fact[[#This Row],[TotalBiscuitsMade]],tbl_Fact[[#This Row],[GoodMadeBiscuits]])</f>
        <v>339150</v>
      </c>
      <c r="M6025" s="5">
        <f>IF(tbl_Fact[[#This Row],[Operating_Hours]]&gt;0,tbl_Fact[[#This Row],[Operating_Hours]]*51840,0)</f>
        <v>0</v>
      </c>
    </row>
    <row r="6026" spans="1:13" hidden="1" x14ac:dyDescent="0.2">
      <c r="A6026" t="s">
        <v>14</v>
      </c>
      <c r="B6026" s="1">
        <v>44406.541516203702</v>
      </c>
      <c r="C6026" s="1">
        <v>44406.609560185185</v>
      </c>
      <c r="D6026">
        <v>97.983329772949205</v>
      </c>
      <c r="E6026">
        <v>0</v>
      </c>
      <c r="F6026">
        <v>454</v>
      </c>
      <c r="G6026" t="s">
        <v>43</v>
      </c>
      <c r="H6026" t="s">
        <v>36</v>
      </c>
      <c r="I6026">
        <f>tbl_Fact[[#This Row],[Duration]] / 60</f>
        <v>1.6330554962158201</v>
      </c>
      <c r="J6026">
        <f>IF(OR(G6026="Run Time", G6026="CC (Changeover Cleaning)"), I6026, 0)</f>
        <v>1.6330554962158201</v>
      </c>
      <c r="K6026">
        <f>IF(G6026&lt;&gt;"PM (Maintenance)", I6026, 0)</f>
        <v>1.6330554962158201</v>
      </c>
      <c r="L6026" s="5">
        <f>MAX(tbl_Fact[[#This Row],[TotalBiscuitsMade]],tbl_Fact[[#This Row],[GoodMadeBiscuits]])</f>
        <v>454</v>
      </c>
      <c r="M6026" s="5">
        <f>IF(tbl_Fact[[#This Row],[Operating_Hours]]&gt;0,tbl_Fact[[#This Row],[Operating_Hours]]*51840,0)</f>
        <v>84657.59692382811</v>
      </c>
    </row>
    <row r="6027" spans="1:13" hidden="1" x14ac:dyDescent="0.2">
      <c r="A6027" t="s">
        <v>5</v>
      </c>
      <c r="B6027" s="1">
        <v>44406.557662037034</v>
      </c>
      <c r="C6027" s="1">
        <v>44406.558819444443</v>
      </c>
      <c r="D6027">
        <v>1.6666666269302399</v>
      </c>
      <c r="E6027">
        <v>338848</v>
      </c>
      <c r="F6027">
        <v>86</v>
      </c>
      <c r="G6027" t="s">
        <v>43</v>
      </c>
      <c r="H6027" t="s">
        <v>27</v>
      </c>
      <c r="I6027">
        <f>tbl_Fact[[#This Row],[Duration]] / 60</f>
        <v>2.7777777115503999E-2</v>
      </c>
      <c r="J6027">
        <f>IF(OR(G6027="Run Time", G6027="CC (Changeover Cleaning)"), I6027, 0)</f>
        <v>2.7777777115503999E-2</v>
      </c>
      <c r="K6027">
        <f>IF(G6027&lt;&gt;"PM (Maintenance)", I6027, 0)</f>
        <v>2.7777777115503999E-2</v>
      </c>
      <c r="L6027" s="5">
        <f>MAX(tbl_Fact[[#This Row],[TotalBiscuitsMade]],tbl_Fact[[#This Row],[GoodMadeBiscuits]])</f>
        <v>338848</v>
      </c>
      <c r="M6027" s="5">
        <f>IF(tbl_Fact[[#This Row],[Operating_Hours]]&gt;0,tbl_Fact[[#This Row],[Operating_Hours]]*51840,0)</f>
        <v>1439.9999656677273</v>
      </c>
    </row>
    <row r="6028" spans="1:13" hidden="1" x14ac:dyDescent="0.2">
      <c r="A6028" t="s">
        <v>5</v>
      </c>
      <c r="B6028" s="1">
        <v>44406.558819444443</v>
      </c>
      <c r="C6028" s="1">
        <v>44406.558865740742</v>
      </c>
      <c r="D6028">
        <v>6.6666670143604306E-2</v>
      </c>
      <c r="E6028">
        <v>339031</v>
      </c>
      <c r="F6028">
        <v>139</v>
      </c>
      <c r="G6028" t="s">
        <v>44</v>
      </c>
      <c r="H6028" t="s">
        <v>27</v>
      </c>
      <c r="I6028">
        <f>tbl_Fact[[#This Row],[Duration]] / 60</f>
        <v>1.1111111690600718E-3</v>
      </c>
      <c r="J6028">
        <f>IF(OR(G6028="Run Time", G6028="CC (Changeover Cleaning)"), I6028, 0)</f>
        <v>0</v>
      </c>
      <c r="K6028">
        <f>IF(G6028&lt;&gt;"PM (Maintenance)", I6028, 0)</f>
        <v>1.1111111690600718E-3</v>
      </c>
      <c r="L6028" s="5">
        <f>MAX(tbl_Fact[[#This Row],[TotalBiscuitsMade]],tbl_Fact[[#This Row],[GoodMadeBiscuits]])</f>
        <v>339031</v>
      </c>
      <c r="M6028" s="5">
        <f>IF(tbl_Fact[[#This Row],[Operating_Hours]]&gt;0,tbl_Fact[[#This Row],[Operating_Hours]]*51840,0)</f>
        <v>0</v>
      </c>
    </row>
    <row r="6029" spans="1:13" hidden="1" x14ac:dyDescent="0.2">
      <c r="A6029" t="s">
        <v>5</v>
      </c>
      <c r="B6029" s="1">
        <v>44406.558865740742</v>
      </c>
      <c r="C6029" s="1">
        <v>44406.560752314814</v>
      </c>
      <c r="D6029">
        <v>2.7166666984558101</v>
      </c>
      <c r="E6029">
        <v>339057</v>
      </c>
      <c r="F6029">
        <v>315</v>
      </c>
      <c r="G6029" t="s">
        <v>43</v>
      </c>
      <c r="H6029" t="s">
        <v>27</v>
      </c>
      <c r="I6029">
        <f>tbl_Fact[[#This Row],[Duration]] / 60</f>
        <v>4.5277778307596835E-2</v>
      </c>
      <c r="J6029">
        <f>IF(OR(G6029="Run Time", G6029="CC (Changeover Cleaning)"), I6029, 0)</f>
        <v>4.5277778307596835E-2</v>
      </c>
      <c r="K6029">
        <f>IF(G6029&lt;&gt;"PM (Maintenance)", I6029, 0)</f>
        <v>4.5277778307596835E-2</v>
      </c>
      <c r="L6029" s="5">
        <f>MAX(tbl_Fact[[#This Row],[TotalBiscuitsMade]],tbl_Fact[[#This Row],[GoodMadeBiscuits]])</f>
        <v>339057</v>
      </c>
      <c r="M6029" s="5">
        <f>IF(tbl_Fact[[#This Row],[Operating_Hours]]&gt;0,tbl_Fact[[#This Row],[Operating_Hours]]*51840,0)</f>
        <v>2347.2000274658199</v>
      </c>
    </row>
    <row r="6030" spans="1:13" hidden="1" x14ac:dyDescent="0.2">
      <c r="A6030" t="s">
        <v>5</v>
      </c>
      <c r="B6030" s="1">
        <v>44406.560752314814</v>
      </c>
      <c r="C6030" s="1">
        <v>44406.560798611114</v>
      </c>
      <c r="D6030">
        <v>6.6666670143604306E-2</v>
      </c>
      <c r="E6030">
        <v>338824</v>
      </c>
      <c r="F6030">
        <v>465</v>
      </c>
      <c r="G6030" t="s">
        <v>44</v>
      </c>
      <c r="H6030" t="s">
        <v>27</v>
      </c>
      <c r="I6030">
        <f>tbl_Fact[[#This Row],[Duration]] / 60</f>
        <v>1.1111111690600718E-3</v>
      </c>
      <c r="J6030">
        <f>IF(OR(G6030="Run Time", G6030="CC (Changeover Cleaning)"), I6030, 0)</f>
        <v>0</v>
      </c>
      <c r="K6030">
        <f>IF(G6030&lt;&gt;"PM (Maintenance)", I6030, 0)</f>
        <v>1.1111111690600718E-3</v>
      </c>
      <c r="L6030" s="5">
        <f>MAX(tbl_Fact[[#This Row],[TotalBiscuitsMade]],tbl_Fact[[#This Row],[GoodMadeBiscuits]])</f>
        <v>338824</v>
      </c>
      <c r="M6030" s="5">
        <f>IF(tbl_Fact[[#This Row],[Operating_Hours]]&gt;0,tbl_Fact[[#This Row],[Operating_Hours]]*51840,0)</f>
        <v>0</v>
      </c>
    </row>
    <row r="6031" spans="1:13" hidden="1" x14ac:dyDescent="0.2">
      <c r="A6031" t="s">
        <v>5</v>
      </c>
      <c r="B6031" s="1">
        <v>44406.560798611114</v>
      </c>
      <c r="C6031" s="1">
        <v>44406.562592592592</v>
      </c>
      <c r="D6031">
        <v>2.5833332538604701</v>
      </c>
      <c r="E6031">
        <v>339170</v>
      </c>
      <c r="F6031">
        <v>305</v>
      </c>
      <c r="G6031" t="s">
        <v>43</v>
      </c>
      <c r="H6031" t="s">
        <v>27</v>
      </c>
      <c r="I6031">
        <f>tbl_Fact[[#This Row],[Duration]] / 60</f>
        <v>4.3055554231007834E-2</v>
      </c>
      <c r="J6031">
        <f>IF(OR(G6031="Run Time", G6031="CC (Changeover Cleaning)"), I6031, 0)</f>
        <v>4.3055554231007834E-2</v>
      </c>
      <c r="K6031">
        <f>IF(G6031&lt;&gt;"PM (Maintenance)", I6031, 0)</f>
        <v>4.3055554231007834E-2</v>
      </c>
      <c r="L6031" s="5">
        <f>MAX(tbl_Fact[[#This Row],[TotalBiscuitsMade]],tbl_Fact[[#This Row],[GoodMadeBiscuits]])</f>
        <v>339170</v>
      </c>
      <c r="M6031" s="5">
        <f>IF(tbl_Fact[[#This Row],[Operating_Hours]]&gt;0,tbl_Fact[[#This Row],[Operating_Hours]]*51840,0)</f>
        <v>2231.999931335446</v>
      </c>
    </row>
    <row r="6032" spans="1:13" hidden="1" x14ac:dyDescent="0.2">
      <c r="A6032" t="s">
        <v>5</v>
      </c>
      <c r="B6032" s="1">
        <v>44406.562592592592</v>
      </c>
      <c r="C6032" s="1">
        <v>44406.572500000002</v>
      </c>
      <c r="D6032">
        <v>14.2666664123535</v>
      </c>
      <c r="E6032">
        <v>338962</v>
      </c>
      <c r="F6032">
        <v>114</v>
      </c>
      <c r="G6032" t="s">
        <v>44</v>
      </c>
      <c r="H6032" t="s">
        <v>27</v>
      </c>
      <c r="I6032">
        <f>tbl_Fact[[#This Row],[Duration]] / 60</f>
        <v>0.237777773539225</v>
      </c>
      <c r="J6032">
        <f>IF(OR(G6032="Run Time", G6032="CC (Changeover Cleaning)"), I6032, 0)</f>
        <v>0</v>
      </c>
      <c r="K6032">
        <f>IF(G6032&lt;&gt;"PM (Maintenance)", I6032, 0)</f>
        <v>0.237777773539225</v>
      </c>
      <c r="L6032" s="5">
        <f>MAX(tbl_Fact[[#This Row],[TotalBiscuitsMade]],tbl_Fact[[#This Row],[GoodMadeBiscuits]])</f>
        <v>338962</v>
      </c>
      <c r="M6032" s="5">
        <f>IF(tbl_Fact[[#This Row],[Operating_Hours]]&gt;0,tbl_Fact[[#This Row],[Operating_Hours]]*51840,0)</f>
        <v>0</v>
      </c>
    </row>
    <row r="6033" spans="1:13" hidden="1" x14ac:dyDescent="0.2">
      <c r="A6033" t="s">
        <v>5</v>
      </c>
      <c r="B6033" s="1">
        <v>44406.572500000002</v>
      </c>
      <c r="C6033" s="1">
        <v>44406.572615740741</v>
      </c>
      <c r="D6033">
        <v>0.16666667163372001</v>
      </c>
      <c r="E6033">
        <v>338908</v>
      </c>
      <c r="F6033">
        <v>230</v>
      </c>
      <c r="G6033" t="s">
        <v>43</v>
      </c>
      <c r="H6033" t="s">
        <v>27</v>
      </c>
      <c r="I6033">
        <f>tbl_Fact[[#This Row],[Duration]] / 60</f>
        <v>2.7777778605620001E-3</v>
      </c>
      <c r="J6033">
        <f>IF(OR(G6033="Run Time", G6033="CC (Changeover Cleaning)"), I6033, 0)</f>
        <v>2.7777778605620001E-3</v>
      </c>
      <c r="K6033">
        <f>IF(G6033&lt;&gt;"PM (Maintenance)", I6033, 0)</f>
        <v>2.7777778605620001E-3</v>
      </c>
      <c r="L6033" s="5">
        <f>MAX(tbl_Fact[[#This Row],[TotalBiscuitsMade]],tbl_Fact[[#This Row],[GoodMadeBiscuits]])</f>
        <v>338908</v>
      </c>
      <c r="M6033" s="5">
        <f>IF(tbl_Fact[[#This Row],[Operating_Hours]]&gt;0,tbl_Fact[[#This Row],[Operating_Hours]]*51840,0)</f>
        <v>144.00000429153408</v>
      </c>
    </row>
    <row r="6034" spans="1:13" hidden="1" x14ac:dyDescent="0.2">
      <c r="A6034" t="s">
        <v>5</v>
      </c>
      <c r="B6034" s="1">
        <v>44406.572615740741</v>
      </c>
      <c r="C6034" s="1">
        <v>44406.574201388888</v>
      </c>
      <c r="D6034">
        <v>2.2833333015441899</v>
      </c>
      <c r="E6034">
        <v>338871</v>
      </c>
      <c r="F6034">
        <v>467</v>
      </c>
      <c r="G6034" t="s">
        <v>44</v>
      </c>
      <c r="H6034" t="s">
        <v>27</v>
      </c>
      <c r="I6034">
        <f>tbl_Fact[[#This Row],[Duration]] / 60</f>
        <v>3.8055555025736501E-2</v>
      </c>
      <c r="J6034">
        <f>IF(OR(G6034="Run Time", G6034="CC (Changeover Cleaning)"), I6034, 0)</f>
        <v>0</v>
      </c>
      <c r="K6034">
        <f>IF(G6034&lt;&gt;"PM (Maintenance)", I6034, 0)</f>
        <v>3.8055555025736501E-2</v>
      </c>
      <c r="L6034" s="5">
        <f>MAX(tbl_Fact[[#This Row],[TotalBiscuitsMade]],tbl_Fact[[#This Row],[GoodMadeBiscuits]])</f>
        <v>338871</v>
      </c>
      <c r="M6034" s="5">
        <f>IF(tbl_Fact[[#This Row],[Operating_Hours]]&gt;0,tbl_Fact[[#This Row],[Operating_Hours]]*51840,0)</f>
        <v>0</v>
      </c>
    </row>
    <row r="6035" spans="1:13" hidden="1" x14ac:dyDescent="0.2">
      <c r="A6035" t="s">
        <v>5</v>
      </c>
      <c r="B6035" s="1">
        <v>44406.574201388888</v>
      </c>
      <c r="C6035" s="1">
        <v>44406.574652777781</v>
      </c>
      <c r="D6035">
        <v>0.64999997615814198</v>
      </c>
      <c r="E6035">
        <v>338913</v>
      </c>
      <c r="F6035">
        <v>285</v>
      </c>
      <c r="G6035" t="s">
        <v>43</v>
      </c>
      <c r="H6035" t="s">
        <v>27</v>
      </c>
      <c r="I6035">
        <f>tbl_Fact[[#This Row],[Duration]] / 60</f>
        <v>1.0833332935969033E-2</v>
      </c>
      <c r="J6035">
        <f>IF(OR(G6035="Run Time", G6035="CC (Changeover Cleaning)"), I6035, 0)</f>
        <v>1.0833332935969033E-2</v>
      </c>
      <c r="K6035">
        <f>IF(G6035&lt;&gt;"PM (Maintenance)", I6035, 0)</f>
        <v>1.0833332935969033E-2</v>
      </c>
      <c r="L6035" s="5">
        <f>MAX(tbl_Fact[[#This Row],[TotalBiscuitsMade]],tbl_Fact[[#This Row],[GoodMadeBiscuits]])</f>
        <v>338913</v>
      </c>
      <c r="M6035" s="5">
        <f>IF(tbl_Fact[[#This Row],[Operating_Hours]]&gt;0,tbl_Fact[[#This Row],[Operating_Hours]]*51840,0)</f>
        <v>561.59997940063465</v>
      </c>
    </row>
    <row r="6036" spans="1:13" hidden="1" x14ac:dyDescent="0.2">
      <c r="A6036" t="s">
        <v>5</v>
      </c>
      <c r="B6036" s="1">
        <v>44406.574652777781</v>
      </c>
      <c r="C6036" s="1">
        <v>44406.577569444446</v>
      </c>
      <c r="D6036">
        <v>4.1999998092651403</v>
      </c>
      <c r="E6036">
        <v>339011</v>
      </c>
      <c r="F6036">
        <v>260</v>
      </c>
      <c r="G6036" t="s">
        <v>44</v>
      </c>
      <c r="H6036" t="s">
        <v>27</v>
      </c>
      <c r="I6036">
        <f>tbl_Fact[[#This Row],[Duration]] / 60</f>
        <v>6.9999996821085667E-2</v>
      </c>
      <c r="J6036">
        <f>IF(OR(G6036="Run Time", G6036="CC (Changeover Cleaning)"), I6036, 0)</f>
        <v>0</v>
      </c>
      <c r="K6036">
        <f>IF(G6036&lt;&gt;"PM (Maintenance)", I6036, 0)</f>
        <v>6.9999996821085667E-2</v>
      </c>
      <c r="L6036" s="5">
        <f>MAX(tbl_Fact[[#This Row],[TotalBiscuitsMade]],tbl_Fact[[#This Row],[GoodMadeBiscuits]])</f>
        <v>339011</v>
      </c>
      <c r="M6036" s="5">
        <f>IF(tbl_Fact[[#This Row],[Operating_Hours]]&gt;0,tbl_Fact[[#This Row],[Operating_Hours]]*51840,0)</f>
        <v>0</v>
      </c>
    </row>
    <row r="6037" spans="1:13" hidden="1" x14ac:dyDescent="0.2">
      <c r="A6037" t="s">
        <v>5</v>
      </c>
      <c r="B6037" s="1">
        <v>44406.577569444446</v>
      </c>
      <c r="C6037" s="1">
        <v>44406.578715277778</v>
      </c>
      <c r="D6037">
        <v>1.6499999761581401</v>
      </c>
      <c r="E6037">
        <v>338903</v>
      </c>
      <c r="F6037">
        <v>417</v>
      </c>
      <c r="G6037" t="s">
        <v>43</v>
      </c>
      <c r="H6037" t="s">
        <v>27</v>
      </c>
      <c r="I6037">
        <f>tbl_Fact[[#This Row],[Duration]] / 60</f>
        <v>2.7499999602635668E-2</v>
      </c>
      <c r="J6037">
        <f>IF(OR(G6037="Run Time", G6037="CC (Changeover Cleaning)"), I6037, 0)</f>
        <v>2.7499999602635668E-2</v>
      </c>
      <c r="K6037">
        <f>IF(G6037&lt;&gt;"PM (Maintenance)", I6037, 0)</f>
        <v>2.7499999602635668E-2</v>
      </c>
      <c r="L6037" s="5">
        <f>MAX(tbl_Fact[[#This Row],[TotalBiscuitsMade]],tbl_Fact[[#This Row],[GoodMadeBiscuits]])</f>
        <v>338903</v>
      </c>
      <c r="M6037" s="5">
        <f>IF(tbl_Fact[[#This Row],[Operating_Hours]]&gt;0,tbl_Fact[[#This Row],[Operating_Hours]]*51840,0)</f>
        <v>1425.5999794006329</v>
      </c>
    </row>
    <row r="6038" spans="1:13" hidden="1" x14ac:dyDescent="0.2">
      <c r="A6038" t="s">
        <v>5</v>
      </c>
      <c r="B6038" s="1">
        <v>44406.578715277778</v>
      </c>
      <c r="C6038" s="1">
        <v>44406.57917824074</v>
      </c>
      <c r="D6038">
        <v>0.66666668653488204</v>
      </c>
      <c r="E6038">
        <v>339249</v>
      </c>
      <c r="F6038">
        <v>138</v>
      </c>
      <c r="G6038" t="s">
        <v>44</v>
      </c>
      <c r="H6038" t="s">
        <v>27</v>
      </c>
      <c r="I6038">
        <f>tbl_Fact[[#This Row],[Duration]] / 60</f>
        <v>1.1111111442248033E-2</v>
      </c>
      <c r="J6038">
        <f>IF(OR(G6038="Run Time", G6038="CC (Changeover Cleaning)"), I6038, 0)</f>
        <v>0</v>
      </c>
      <c r="K6038">
        <f>IF(G6038&lt;&gt;"PM (Maintenance)", I6038, 0)</f>
        <v>1.1111111442248033E-2</v>
      </c>
      <c r="L6038" s="5">
        <f>MAX(tbl_Fact[[#This Row],[TotalBiscuitsMade]],tbl_Fact[[#This Row],[GoodMadeBiscuits]])</f>
        <v>339249</v>
      </c>
      <c r="M6038" s="5">
        <f>IF(tbl_Fact[[#This Row],[Operating_Hours]]&gt;0,tbl_Fact[[#This Row],[Operating_Hours]]*51840,0)</f>
        <v>0</v>
      </c>
    </row>
    <row r="6039" spans="1:13" hidden="1" x14ac:dyDescent="0.2">
      <c r="A6039" t="s">
        <v>5</v>
      </c>
      <c r="B6039" s="1">
        <v>44406.57917824074</v>
      </c>
      <c r="C6039" s="1">
        <v>44406.579791666663</v>
      </c>
      <c r="D6039">
        <v>0.88333332538604703</v>
      </c>
      <c r="E6039">
        <v>0</v>
      </c>
      <c r="F6039">
        <v>496</v>
      </c>
      <c r="G6039" t="s">
        <v>43</v>
      </c>
      <c r="H6039" t="s">
        <v>27</v>
      </c>
      <c r="I6039">
        <f>tbl_Fact[[#This Row],[Duration]] / 60</f>
        <v>1.4722222089767451E-2</v>
      </c>
      <c r="J6039">
        <f>IF(OR(G6039="Run Time", G6039="CC (Changeover Cleaning)"), I6039, 0)</f>
        <v>1.4722222089767451E-2</v>
      </c>
      <c r="K6039">
        <f>IF(G6039&lt;&gt;"PM (Maintenance)", I6039, 0)</f>
        <v>1.4722222089767451E-2</v>
      </c>
      <c r="L6039" s="5">
        <f>MAX(tbl_Fact[[#This Row],[TotalBiscuitsMade]],tbl_Fact[[#This Row],[GoodMadeBiscuits]])</f>
        <v>496</v>
      </c>
      <c r="M6039" s="5">
        <f>IF(tbl_Fact[[#This Row],[Operating_Hours]]&gt;0,tbl_Fact[[#This Row],[Operating_Hours]]*51840,0)</f>
        <v>763.19999313354458</v>
      </c>
    </row>
    <row r="6040" spans="1:13" hidden="1" x14ac:dyDescent="0.2">
      <c r="A6040" t="s">
        <v>5</v>
      </c>
      <c r="B6040" s="1">
        <v>44406.579791666663</v>
      </c>
      <c r="C6040" s="1">
        <v>44406.58053240741</v>
      </c>
      <c r="D6040">
        <v>1.06666672229767</v>
      </c>
      <c r="E6040">
        <v>410</v>
      </c>
      <c r="F6040">
        <v>978</v>
      </c>
      <c r="G6040" t="s">
        <v>44</v>
      </c>
      <c r="H6040" t="s">
        <v>27</v>
      </c>
      <c r="I6040">
        <f>tbl_Fact[[#This Row],[Duration]] / 60</f>
        <v>1.7777778704961167E-2</v>
      </c>
      <c r="J6040">
        <f>IF(OR(G6040="Run Time", G6040="CC (Changeover Cleaning)"), I6040, 0)</f>
        <v>0</v>
      </c>
      <c r="K6040">
        <f>IF(G6040&lt;&gt;"PM (Maintenance)", I6040, 0)</f>
        <v>1.7777778704961167E-2</v>
      </c>
      <c r="L6040" s="5">
        <f>MAX(tbl_Fact[[#This Row],[TotalBiscuitsMade]],tbl_Fact[[#This Row],[GoodMadeBiscuits]])</f>
        <v>978</v>
      </c>
      <c r="M6040" s="5">
        <f>IF(tbl_Fact[[#This Row],[Operating_Hours]]&gt;0,tbl_Fact[[#This Row],[Operating_Hours]]*51840,0)</f>
        <v>0</v>
      </c>
    </row>
    <row r="6041" spans="1:13" hidden="1" x14ac:dyDescent="0.2">
      <c r="A6041" t="s">
        <v>5</v>
      </c>
      <c r="B6041" s="1">
        <v>44406.58053240741</v>
      </c>
      <c r="C6041" s="1">
        <v>44406.582187499997</v>
      </c>
      <c r="D6041">
        <v>2.38333344459534</v>
      </c>
      <c r="E6041">
        <v>443</v>
      </c>
      <c r="F6041">
        <v>813</v>
      </c>
      <c r="G6041" t="s">
        <v>43</v>
      </c>
      <c r="H6041" t="s">
        <v>27</v>
      </c>
      <c r="I6041">
        <f>tbl_Fact[[#This Row],[Duration]] / 60</f>
        <v>3.9722224076588999E-2</v>
      </c>
      <c r="J6041">
        <f>IF(OR(G6041="Run Time", G6041="CC (Changeover Cleaning)"), I6041, 0)</f>
        <v>3.9722224076588999E-2</v>
      </c>
      <c r="K6041">
        <f>IF(G6041&lt;&gt;"PM (Maintenance)", I6041, 0)</f>
        <v>3.9722224076588999E-2</v>
      </c>
      <c r="L6041" s="5">
        <f>MAX(tbl_Fact[[#This Row],[TotalBiscuitsMade]],tbl_Fact[[#This Row],[GoodMadeBiscuits]])</f>
        <v>813</v>
      </c>
      <c r="M6041" s="5">
        <f>IF(tbl_Fact[[#This Row],[Operating_Hours]]&gt;0,tbl_Fact[[#This Row],[Operating_Hours]]*51840,0)</f>
        <v>2059.2000961303738</v>
      </c>
    </row>
    <row r="6042" spans="1:13" hidden="1" x14ac:dyDescent="0.2">
      <c r="A6042" t="s">
        <v>5</v>
      </c>
      <c r="B6042" s="1">
        <v>44406.582187499997</v>
      </c>
      <c r="C6042" s="1">
        <v>44406.582997685182</v>
      </c>
      <c r="D6042">
        <v>1.1666666269302399</v>
      </c>
      <c r="E6042">
        <v>1275</v>
      </c>
      <c r="F6042">
        <v>1736</v>
      </c>
      <c r="G6042" t="s">
        <v>44</v>
      </c>
      <c r="H6042" t="s">
        <v>27</v>
      </c>
      <c r="I6042">
        <f>tbl_Fact[[#This Row],[Duration]] / 60</f>
        <v>1.9444443782170664E-2</v>
      </c>
      <c r="J6042">
        <f>IF(OR(G6042="Run Time", G6042="CC (Changeover Cleaning)"), I6042, 0)</f>
        <v>0</v>
      </c>
      <c r="K6042">
        <f>IF(G6042&lt;&gt;"PM (Maintenance)", I6042, 0)</f>
        <v>1.9444443782170664E-2</v>
      </c>
      <c r="L6042" s="5">
        <f>MAX(tbl_Fact[[#This Row],[TotalBiscuitsMade]],tbl_Fact[[#This Row],[GoodMadeBiscuits]])</f>
        <v>1736</v>
      </c>
      <c r="M6042" s="5">
        <f>IF(tbl_Fact[[#This Row],[Operating_Hours]]&gt;0,tbl_Fact[[#This Row],[Operating_Hours]]*51840,0)</f>
        <v>0</v>
      </c>
    </row>
    <row r="6043" spans="1:13" hidden="1" x14ac:dyDescent="0.2">
      <c r="A6043" t="s">
        <v>5</v>
      </c>
      <c r="B6043" s="1">
        <v>44406.582997685182</v>
      </c>
      <c r="C6043" s="1">
        <v>44406.586018518516</v>
      </c>
      <c r="D6043">
        <v>4.3499999046325701</v>
      </c>
      <c r="E6043">
        <v>885</v>
      </c>
      <c r="F6043">
        <v>1679</v>
      </c>
      <c r="G6043" t="s">
        <v>43</v>
      </c>
      <c r="H6043" t="s">
        <v>27</v>
      </c>
      <c r="I6043">
        <f>tbl_Fact[[#This Row],[Duration]] / 60</f>
        <v>7.2499998410542832E-2</v>
      </c>
      <c r="J6043">
        <f>IF(OR(G6043="Run Time", G6043="CC (Changeover Cleaning)"), I6043, 0)</f>
        <v>7.2499998410542832E-2</v>
      </c>
      <c r="K6043">
        <f>IF(G6043&lt;&gt;"PM (Maintenance)", I6043, 0)</f>
        <v>7.2499998410542832E-2</v>
      </c>
      <c r="L6043" s="5">
        <f>MAX(tbl_Fact[[#This Row],[TotalBiscuitsMade]],tbl_Fact[[#This Row],[GoodMadeBiscuits]])</f>
        <v>1679</v>
      </c>
      <c r="M6043" s="5">
        <f>IF(tbl_Fact[[#This Row],[Operating_Hours]]&gt;0,tbl_Fact[[#This Row],[Operating_Hours]]*51840,0)</f>
        <v>3758.3999176025404</v>
      </c>
    </row>
    <row r="6044" spans="1:13" hidden="1" x14ac:dyDescent="0.2">
      <c r="A6044" t="s">
        <v>5</v>
      </c>
      <c r="B6044" s="1">
        <v>44406.586018518516</v>
      </c>
      <c r="C6044" s="1">
        <v>44406.611041666663</v>
      </c>
      <c r="D6044">
        <v>36.033332824707003</v>
      </c>
      <c r="E6044">
        <v>25761</v>
      </c>
      <c r="F6044">
        <v>26225</v>
      </c>
      <c r="G6044" t="s">
        <v>44</v>
      </c>
      <c r="H6044" t="s">
        <v>27</v>
      </c>
      <c r="I6044">
        <f>tbl_Fact[[#This Row],[Duration]] / 60</f>
        <v>0.60055554707845005</v>
      </c>
      <c r="J6044">
        <f>IF(OR(G6044="Run Time", G6044="CC (Changeover Cleaning)"), I6044, 0)</f>
        <v>0</v>
      </c>
      <c r="K6044">
        <f>IF(G6044&lt;&gt;"PM (Maintenance)", I6044, 0)</f>
        <v>0.60055554707845005</v>
      </c>
      <c r="L6044" s="5">
        <f>MAX(tbl_Fact[[#This Row],[TotalBiscuitsMade]],tbl_Fact[[#This Row],[GoodMadeBiscuits]])</f>
        <v>26225</v>
      </c>
      <c r="M6044" s="5">
        <f>IF(tbl_Fact[[#This Row],[Operating_Hours]]&gt;0,tbl_Fact[[#This Row],[Operating_Hours]]*51840,0)</f>
        <v>0</v>
      </c>
    </row>
    <row r="6045" spans="1:13" hidden="1" x14ac:dyDescent="0.2">
      <c r="A6045" t="s">
        <v>13</v>
      </c>
      <c r="B6045" s="1">
        <v>44406.609409722223</v>
      </c>
      <c r="C6045" s="1">
        <v>44406.682326388887</v>
      </c>
      <c r="D6045">
        <v>105</v>
      </c>
      <c r="E6045">
        <v>0</v>
      </c>
      <c r="F6045">
        <v>16</v>
      </c>
      <c r="G6045" t="s">
        <v>44</v>
      </c>
      <c r="H6045" t="s">
        <v>36</v>
      </c>
      <c r="I6045">
        <f>tbl_Fact[[#This Row],[Duration]] / 60</f>
        <v>1.75</v>
      </c>
      <c r="J6045">
        <f>IF(OR(G6045="Run Time", G6045="CC (Changeover Cleaning)"), I6045, 0)</f>
        <v>0</v>
      </c>
      <c r="K6045">
        <f>IF(G6045&lt;&gt;"PM (Maintenance)", I6045, 0)</f>
        <v>1.75</v>
      </c>
      <c r="L6045" s="5">
        <f>MAX(tbl_Fact[[#This Row],[TotalBiscuitsMade]],tbl_Fact[[#This Row],[GoodMadeBiscuits]])</f>
        <v>16</v>
      </c>
      <c r="M6045" s="5">
        <f>IF(tbl_Fact[[#This Row],[Operating_Hours]]&gt;0,tbl_Fact[[#This Row],[Operating_Hours]]*51840,0)</f>
        <v>0</v>
      </c>
    </row>
    <row r="6046" spans="1:13" hidden="1" x14ac:dyDescent="0.2">
      <c r="A6046" t="s">
        <v>14</v>
      </c>
      <c r="B6046" s="1">
        <v>44406.609560185185</v>
      </c>
      <c r="C6046" s="1">
        <v>44406.632708333331</v>
      </c>
      <c r="D6046">
        <v>33.333332061767599</v>
      </c>
      <c r="E6046">
        <v>0</v>
      </c>
      <c r="F6046">
        <v>209</v>
      </c>
      <c r="G6046" t="s">
        <v>44</v>
      </c>
      <c r="H6046" t="s">
        <v>36</v>
      </c>
      <c r="I6046">
        <f>tbl_Fact[[#This Row],[Duration]] / 60</f>
        <v>0.55555553436279337</v>
      </c>
      <c r="J6046">
        <f>IF(OR(G6046="Run Time", G6046="CC (Changeover Cleaning)"), I6046, 0)</f>
        <v>0</v>
      </c>
      <c r="K6046">
        <f>IF(G6046&lt;&gt;"PM (Maintenance)", I6046, 0)</f>
        <v>0.55555553436279337</v>
      </c>
      <c r="L6046" s="5">
        <f>MAX(tbl_Fact[[#This Row],[TotalBiscuitsMade]],tbl_Fact[[#This Row],[GoodMadeBiscuits]])</f>
        <v>209</v>
      </c>
      <c r="M6046" s="5">
        <f>IF(tbl_Fact[[#This Row],[Operating_Hours]]&gt;0,tbl_Fact[[#This Row],[Operating_Hours]]*51840,0)</f>
        <v>0</v>
      </c>
    </row>
    <row r="6047" spans="1:13" hidden="1" x14ac:dyDescent="0.2">
      <c r="A6047" t="s">
        <v>5</v>
      </c>
      <c r="B6047" s="1">
        <v>44406.611041666663</v>
      </c>
      <c r="C6047" s="1">
        <v>44406.611817129633</v>
      </c>
      <c r="D6047">
        <v>1.11666667461395</v>
      </c>
      <c r="E6047">
        <v>26115</v>
      </c>
      <c r="F6047">
        <v>26298</v>
      </c>
      <c r="G6047" t="s">
        <v>43</v>
      </c>
      <c r="H6047" t="s">
        <v>27</v>
      </c>
      <c r="I6047">
        <f>tbl_Fact[[#This Row],[Duration]] / 60</f>
        <v>1.8611111243565834E-2</v>
      </c>
      <c r="J6047">
        <f>IF(OR(G6047="Run Time", G6047="CC (Changeover Cleaning)"), I6047, 0)</f>
        <v>1.8611111243565834E-2</v>
      </c>
      <c r="K6047">
        <f>IF(G6047&lt;&gt;"PM (Maintenance)", I6047, 0)</f>
        <v>1.8611111243565834E-2</v>
      </c>
      <c r="L6047" s="5">
        <f>MAX(tbl_Fact[[#This Row],[TotalBiscuitsMade]],tbl_Fact[[#This Row],[GoodMadeBiscuits]])</f>
        <v>26298</v>
      </c>
      <c r="M6047" s="5">
        <f>IF(tbl_Fact[[#This Row],[Operating_Hours]]&gt;0,tbl_Fact[[#This Row],[Operating_Hours]]*51840,0)</f>
        <v>964.8000068664528</v>
      </c>
    </row>
    <row r="6048" spans="1:13" hidden="1" x14ac:dyDescent="0.2">
      <c r="A6048" t="s">
        <v>5</v>
      </c>
      <c r="B6048" s="1">
        <v>44406.611817129633</v>
      </c>
      <c r="C6048" s="1">
        <v>44406.622118055559</v>
      </c>
      <c r="D6048">
        <v>14.8333330154419</v>
      </c>
      <c r="E6048">
        <v>35997</v>
      </c>
      <c r="F6048">
        <v>36281</v>
      </c>
      <c r="G6048" t="s">
        <v>44</v>
      </c>
      <c r="H6048" t="s">
        <v>27</v>
      </c>
      <c r="I6048">
        <f>tbl_Fact[[#This Row],[Duration]] / 60</f>
        <v>0.24722221692403165</v>
      </c>
      <c r="J6048">
        <f>IF(OR(G6048="Run Time", G6048="CC (Changeover Cleaning)"), I6048, 0)</f>
        <v>0</v>
      </c>
      <c r="K6048">
        <f>IF(G6048&lt;&gt;"PM (Maintenance)", I6048, 0)</f>
        <v>0.24722221692403165</v>
      </c>
      <c r="L6048" s="5">
        <f>MAX(tbl_Fact[[#This Row],[TotalBiscuitsMade]],tbl_Fact[[#This Row],[GoodMadeBiscuits]])</f>
        <v>36281</v>
      </c>
      <c r="M6048" s="5">
        <f>IF(tbl_Fact[[#This Row],[Operating_Hours]]&gt;0,tbl_Fact[[#This Row],[Operating_Hours]]*51840,0)</f>
        <v>0</v>
      </c>
    </row>
    <row r="6049" spans="1:13" hidden="1" x14ac:dyDescent="0.2">
      <c r="A6049" t="s">
        <v>11</v>
      </c>
      <c r="B6049" s="1">
        <v>44406.621006944442</v>
      </c>
      <c r="C6049" s="1">
        <v>44406.621215277781</v>
      </c>
      <c r="D6049">
        <v>0.300249993801117</v>
      </c>
      <c r="E6049">
        <v>0</v>
      </c>
      <c r="F6049">
        <v>285</v>
      </c>
      <c r="G6049" t="s">
        <v>43</v>
      </c>
      <c r="H6049" t="s">
        <v>27</v>
      </c>
      <c r="I6049">
        <f>tbl_Fact[[#This Row],[Duration]] / 60</f>
        <v>5.0041665633519502E-3</v>
      </c>
      <c r="J6049">
        <f>IF(OR(G6049="Run Time", G6049="CC (Changeover Cleaning)"), I6049, 0)</f>
        <v>5.0041665633519502E-3</v>
      </c>
      <c r="K6049">
        <f>IF(G6049&lt;&gt;"PM (Maintenance)", I6049, 0)</f>
        <v>5.0041665633519502E-3</v>
      </c>
      <c r="L6049" s="5">
        <f>MAX(tbl_Fact[[#This Row],[TotalBiscuitsMade]],tbl_Fact[[#This Row],[GoodMadeBiscuits]])</f>
        <v>285</v>
      </c>
      <c r="M6049" s="5">
        <f>IF(tbl_Fact[[#This Row],[Operating_Hours]]&gt;0,tbl_Fact[[#This Row],[Operating_Hours]]*51840,0)</f>
        <v>259.4159946441651</v>
      </c>
    </row>
    <row r="6050" spans="1:13" hidden="1" x14ac:dyDescent="0.2">
      <c r="A6050" t="s">
        <v>11</v>
      </c>
      <c r="B6050" s="1">
        <v>44406.621215277781</v>
      </c>
      <c r="C6050" s="1">
        <v>44406.708993055552</v>
      </c>
      <c r="D6050">
        <v>126.401969909668</v>
      </c>
      <c r="E6050">
        <v>0</v>
      </c>
      <c r="F6050">
        <v>422</v>
      </c>
      <c r="G6050" t="s">
        <v>44</v>
      </c>
      <c r="H6050" t="s">
        <v>27</v>
      </c>
      <c r="I6050">
        <f>tbl_Fact[[#This Row],[Duration]] / 60</f>
        <v>2.1066994984944665</v>
      </c>
      <c r="J6050">
        <f>IF(OR(G6050="Run Time", G6050="CC (Changeover Cleaning)"), I6050, 0)</f>
        <v>0</v>
      </c>
      <c r="K6050">
        <f>IF(G6050&lt;&gt;"PM (Maintenance)", I6050, 0)</f>
        <v>2.1066994984944665</v>
      </c>
      <c r="L6050" s="5">
        <f>MAX(tbl_Fact[[#This Row],[TotalBiscuitsMade]],tbl_Fact[[#This Row],[GoodMadeBiscuits]])</f>
        <v>422</v>
      </c>
      <c r="M6050" s="5">
        <f>IF(tbl_Fact[[#This Row],[Operating_Hours]]&gt;0,tbl_Fact[[#This Row],[Operating_Hours]]*51840,0)</f>
        <v>0</v>
      </c>
    </row>
    <row r="6051" spans="1:13" hidden="1" x14ac:dyDescent="0.2">
      <c r="A6051" t="s">
        <v>5</v>
      </c>
      <c r="B6051" s="1">
        <v>44406.622118055559</v>
      </c>
      <c r="C6051" s="1">
        <v>44406.625891203701</v>
      </c>
      <c r="D6051">
        <v>5.4333333969116202</v>
      </c>
      <c r="E6051">
        <v>35643</v>
      </c>
      <c r="F6051">
        <v>36220</v>
      </c>
      <c r="G6051" t="s">
        <v>43</v>
      </c>
      <c r="H6051" t="s">
        <v>27</v>
      </c>
      <c r="I6051">
        <f>tbl_Fact[[#This Row],[Duration]] / 60</f>
        <v>9.0555556615193669E-2</v>
      </c>
      <c r="J6051">
        <f>IF(OR(G6051="Run Time", G6051="CC (Changeover Cleaning)"), I6051, 0)</f>
        <v>9.0555556615193669E-2</v>
      </c>
      <c r="K6051">
        <f>IF(G6051&lt;&gt;"PM (Maintenance)", I6051, 0)</f>
        <v>9.0555556615193669E-2</v>
      </c>
      <c r="L6051" s="5">
        <f>MAX(tbl_Fact[[#This Row],[TotalBiscuitsMade]],tbl_Fact[[#This Row],[GoodMadeBiscuits]])</f>
        <v>36220</v>
      </c>
      <c r="M6051" s="5">
        <f>IF(tbl_Fact[[#This Row],[Operating_Hours]]&gt;0,tbl_Fact[[#This Row],[Operating_Hours]]*51840,0)</f>
        <v>4694.4000549316397</v>
      </c>
    </row>
    <row r="6052" spans="1:13" hidden="1" x14ac:dyDescent="0.2">
      <c r="A6052" t="s">
        <v>5</v>
      </c>
      <c r="B6052" s="1">
        <v>44406.625891203701</v>
      </c>
      <c r="C6052" s="1">
        <v>44406.626666666663</v>
      </c>
      <c r="D6052">
        <v>1.11666667461395</v>
      </c>
      <c r="E6052">
        <v>36235</v>
      </c>
      <c r="F6052">
        <v>36804</v>
      </c>
      <c r="G6052" t="s">
        <v>44</v>
      </c>
      <c r="H6052" t="s">
        <v>27</v>
      </c>
      <c r="I6052">
        <f>tbl_Fact[[#This Row],[Duration]] / 60</f>
        <v>1.8611111243565834E-2</v>
      </c>
      <c r="J6052">
        <f>IF(OR(G6052="Run Time", G6052="CC (Changeover Cleaning)"), I6052, 0)</f>
        <v>0</v>
      </c>
      <c r="K6052">
        <f>IF(G6052&lt;&gt;"PM (Maintenance)", I6052, 0)</f>
        <v>1.8611111243565834E-2</v>
      </c>
      <c r="L6052" s="5">
        <f>MAX(tbl_Fact[[#This Row],[TotalBiscuitsMade]],tbl_Fact[[#This Row],[GoodMadeBiscuits]])</f>
        <v>36804</v>
      </c>
      <c r="M6052" s="5">
        <f>IF(tbl_Fact[[#This Row],[Operating_Hours]]&gt;0,tbl_Fact[[#This Row],[Operating_Hours]]*51840,0)</f>
        <v>0</v>
      </c>
    </row>
    <row r="6053" spans="1:13" hidden="1" x14ac:dyDescent="0.2">
      <c r="A6053" t="s">
        <v>5</v>
      </c>
      <c r="B6053" s="1">
        <v>44406.626666666663</v>
      </c>
      <c r="C6053" s="1">
        <v>44406.631122685183</v>
      </c>
      <c r="D6053">
        <v>6.4166665077209499</v>
      </c>
      <c r="E6053">
        <v>36177</v>
      </c>
      <c r="F6053">
        <v>37100</v>
      </c>
      <c r="G6053" t="s">
        <v>43</v>
      </c>
      <c r="H6053" t="s">
        <v>27</v>
      </c>
      <c r="I6053">
        <f>tbl_Fact[[#This Row],[Duration]] / 60</f>
        <v>0.10694444179534916</v>
      </c>
      <c r="J6053">
        <f>IF(OR(G6053="Run Time", G6053="CC (Changeover Cleaning)"), I6053, 0)</f>
        <v>0.10694444179534916</v>
      </c>
      <c r="K6053">
        <f>IF(G6053&lt;&gt;"PM (Maintenance)", I6053, 0)</f>
        <v>0.10694444179534916</v>
      </c>
      <c r="L6053" s="5">
        <f>MAX(tbl_Fact[[#This Row],[TotalBiscuitsMade]],tbl_Fact[[#This Row],[GoodMadeBiscuits]])</f>
        <v>37100</v>
      </c>
      <c r="M6053" s="5">
        <f>IF(tbl_Fact[[#This Row],[Operating_Hours]]&gt;0,tbl_Fact[[#This Row],[Operating_Hours]]*51840,0)</f>
        <v>5543.9998626709003</v>
      </c>
    </row>
    <row r="6054" spans="1:13" hidden="1" x14ac:dyDescent="0.2">
      <c r="A6054" t="s">
        <v>5</v>
      </c>
      <c r="B6054" s="1">
        <v>44406.631122685183</v>
      </c>
      <c r="C6054" s="1">
        <v>44406.632731481484</v>
      </c>
      <c r="D6054">
        <v>2.3166666030883798</v>
      </c>
      <c r="E6054">
        <v>37637</v>
      </c>
      <c r="F6054">
        <v>38133</v>
      </c>
      <c r="G6054" t="s">
        <v>44</v>
      </c>
      <c r="H6054" t="s">
        <v>27</v>
      </c>
      <c r="I6054">
        <f>tbl_Fact[[#This Row],[Duration]] / 60</f>
        <v>3.8611110051472997E-2</v>
      </c>
      <c r="J6054">
        <f>IF(OR(G6054="Run Time", G6054="CC (Changeover Cleaning)"), I6054, 0)</f>
        <v>0</v>
      </c>
      <c r="K6054">
        <f>IF(G6054&lt;&gt;"PM (Maintenance)", I6054, 0)</f>
        <v>3.8611110051472997E-2</v>
      </c>
      <c r="L6054" s="5">
        <f>MAX(tbl_Fact[[#This Row],[TotalBiscuitsMade]],tbl_Fact[[#This Row],[GoodMadeBiscuits]])</f>
        <v>38133</v>
      </c>
      <c r="M6054" s="5">
        <f>IF(tbl_Fact[[#This Row],[Operating_Hours]]&gt;0,tbl_Fact[[#This Row],[Operating_Hours]]*51840,0)</f>
        <v>0</v>
      </c>
    </row>
    <row r="6055" spans="1:13" hidden="1" x14ac:dyDescent="0.2">
      <c r="A6055" t="s">
        <v>14</v>
      </c>
      <c r="B6055" s="1">
        <v>44406.632708333331</v>
      </c>
      <c r="C6055" s="1">
        <v>44406.633773148147</v>
      </c>
      <c r="D6055">
        <v>1.5333333015441899</v>
      </c>
      <c r="E6055">
        <v>0</v>
      </c>
      <c r="F6055">
        <v>465</v>
      </c>
      <c r="G6055" t="s">
        <v>43</v>
      </c>
      <c r="H6055" t="s">
        <v>36</v>
      </c>
      <c r="I6055">
        <f>tbl_Fact[[#This Row],[Duration]] / 60</f>
        <v>2.5555555025736497E-2</v>
      </c>
      <c r="J6055">
        <f>IF(OR(G6055="Run Time", G6055="CC (Changeover Cleaning)"), I6055, 0)</f>
        <v>2.5555555025736497E-2</v>
      </c>
      <c r="K6055">
        <f>IF(G6055&lt;&gt;"PM (Maintenance)", I6055, 0)</f>
        <v>2.5555555025736497E-2</v>
      </c>
      <c r="L6055" s="5">
        <f>MAX(tbl_Fact[[#This Row],[TotalBiscuitsMade]],tbl_Fact[[#This Row],[GoodMadeBiscuits]])</f>
        <v>465</v>
      </c>
      <c r="M6055" s="5">
        <f>IF(tbl_Fact[[#This Row],[Operating_Hours]]&gt;0,tbl_Fact[[#This Row],[Operating_Hours]]*51840,0)</f>
        <v>1324.7999725341799</v>
      </c>
    </row>
    <row r="6056" spans="1:13" hidden="1" x14ac:dyDescent="0.2">
      <c r="A6056" t="s">
        <v>5</v>
      </c>
      <c r="B6056" s="1">
        <v>44406.632731481484</v>
      </c>
      <c r="C6056" s="1">
        <v>44406.634525462963</v>
      </c>
      <c r="D6056">
        <v>2.5833332538604701</v>
      </c>
      <c r="E6056">
        <v>37697</v>
      </c>
      <c r="F6056">
        <v>38443</v>
      </c>
      <c r="G6056" t="s">
        <v>43</v>
      </c>
      <c r="H6056" t="s">
        <v>27</v>
      </c>
      <c r="I6056">
        <f>tbl_Fact[[#This Row],[Duration]] / 60</f>
        <v>4.3055554231007834E-2</v>
      </c>
      <c r="J6056">
        <f>IF(OR(G6056="Run Time", G6056="CC (Changeover Cleaning)"), I6056, 0)</f>
        <v>4.3055554231007834E-2</v>
      </c>
      <c r="K6056">
        <f>IF(G6056&lt;&gt;"PM (Maintenance)", I6056, 0)</f>
        <v>4.3055554231007834E-2</v>
      </c>
      <c r="L6056" s="5">
        <f>MAX(tbl_Fact[[#This Row],[TotalBiscuitsMade]],tbl_Fact[[#This Row],[GoodMadeBiscuits]])</f>
        <v>38443</v>
      </c>
      <c r="M6056" s="5">
        <f>IF(tbl_Fact[[#This Row],[Operating_Hours]]&gt;0,tbl_Fact[[#This Row],[Operating_Hours]]*51840,0)</f>
        <v>2231.999931335446</v>
      </c>
    </row>
    <row r="6057" spans="1:13" hidden="1" x14ac:dyDescent="0.2">
      <c r="A6057" t="s">
        <v>14</v>
      </c>
      <c r="B6057" s="1">
        <v>44406.633773148147</v>
      </c>
      <c r="C6057" s="1">
        <v>44406.633796296293</v>
      </c>
      <c r="D6057">
        <v>3.3333301544189502E-2</v>
      </c>
      <c r="E6057">
        <v>0</v>
      </c>
      <c r="F6057">
        <v>416</v>
      </c>
      <c r="G6057" t="s">
        <v>44</v>
      </c>
      <c r="H6057" t="s">
        <v>36</v>
      </c>
      <c r="I6057">
        <f>tbl_Fact[[#This Row],[Duration]] / 60</f>
        <v>5.5555502573649172E-4</v>
      </c>
      <c r="J6057">
        <f>IF(OR(G6057="Run Time", G6057="CC (Changeover Cleaning)"), I6057, 0)</f>
        <v>0</v>
      </c>
      <c r="K6057">
        <f>IF(G6057&lt;&gt;"PM (Maintenance)", I6057, 0)</f>
        <v>5.5555502573649172E-4</v>
      </c>
      <c r="L6057" s="5">
        <f>MAX(tbl_Fact[[#This Row],[TotalBiscuitsMade]],tbl_Fact[[#This Row],[GoodMadeBiscuits]])</f>
        <v>416</v>
      </c>
      <c r="M6057" s="5">
        <f>IF(tbl_Fact[[#This Row],[Operating_Hours]]&gt;0,tbl_Fact[[#This Row],[Operating_Hours]]*51840,0)</f>
        <v>0</v>
      </c>
    </row>
    <row r="6058" spans="1:13" hidden="1" x14ac:dyDescent="0.2">
      <c r="A6058" t="s">
        <v>14</v>
      </c>
      <c r="B6058" s="1">
        <v>44406.633796296293</v>
      </c>
      <c r="C6058" s="1">
        <v>44406.636331018519</v>
      </c>
      <c r="D6058">
        <v>3.6500000953674299</v>
      </c>
      <c r="E6058">
        <v>0</v>
      </c>
      <c r="F6058">
        <v>255</v>
      </c>
      <c r="G6058" t="s">
        <v>43</v>
      </c>
      <c r="H6058" t="s">
        <v>36</v>
      </c>
      <c r="I6058">
        <f>tbl_Fact[[#This Row],[Duration]] / 60</f>
        <v>6.08333349227905E-2</v>
      </c>
      <c r="J6058">
        <f>IF(OR(G6058="Run Time", G6058="CC (Changeover Cleaning)"), I6058, 0)</f>
        <v>6.08333349227905E-2</v>
      </c>
      <c r="K6058">
        <f>IF(G6058&lt;&gt;"PM (Maintenance)", I6058, 0)</f>
        <v>6.08333349227905E-2</v>
      </c>
      <c r="L6058" s="5">
        <f>MAX(tbl_Fact[[#This Row],[TotalBiscuitsMade]],tbl_Fact[[#This Row],[GoodMadeBiscuits]])</f>
        <v>255</v>
      </c>
      <c r="M6058" s="5">
        <f>IF(tbl_Fact[[#This Row],[Operating_Hours]]&gt;0,tbl_Fact[[#This Row],[Operating_Hours]]*51840,0)</f>
        <v>3153.6000823974596</v>
      </c>
    </row>
    <row r="6059" spans="1:13" hidden="1" x14ac:dyDescent="0.2">
      <c r="A6059" t="s">
        <v>5</v>
      </c>
      <c r="B6059" s="1">
        <v>44406.634525462963</v>
      </c>
      <c r="C6059" s="1">
        <v>44406.654618055552</v>
      </c>
      <c r="D6059">
        <v>28.933332443237301</v>
      </c>
      <c r="E6059">
        <v>57638</v>
      </c>
      <c r="F6059">
        <v>58305</v>
      </c>
      <c r="G6059" t="s">
        <v>44</v>
      </c>
      <c r="H6059" t="s">
        <v>27</v>
      </c>
      <c r="I6059">
        <f>tbl_Fact[[#This Row],[Duration]] / 60</f>
        <v>0.48222220738728833</v>
      </c>
      <c r="J6059">
        <f>IF(OR(G6059="Run Time", G6059="CC (Changeover Cleaning)"), I6059, 0)</f>
        <v>0</v>
      </c>
      <c r="K6059">
        <f>IF(G6059&lt;&gt;"PM (Maintenance)", I6059, 0)</f>
        <v>0.48222220738728833</v>
      </c>
      <c r="L6059" s="5">
        <f>MAX(tbl_Fact[[#This Row],[TotalBiscuitsMade]],tbl_Fact[[#This Row],[GoodMadeBiscuits]])</f>
        <v>58305</v>
      </c>
      <c r="M6059" s="5">
        <f>IF(tbl_Fact[[#This Row],[Operating_Hours]]&gt;0,tbl_Fact[[#This Row],[Operating_Hours]]*51840,0)</f>
        <v>0</v>
      </c>
    </row>
    <row r="6060" spans="1:13" hidden="1" x14ac:dyDescent="0.2">
      <c r="A6060" t="s">
        <v>14</v>
      </c>
      <c r="B6060" s="1">
        <v>44406.636331018519</v>
      </c>
      <c r="C6060" s="1">
        <v>44406.636354166665</v>
      </c>
      <c r="D6060">
        <v>3.3333301544189502E-2</v>
      </c>
      <c r="E6060">
        <v>0</v>
      </c>
      <c r="F6060">
        <v>445</v>
      </c>
      <c r="G6060" t="s">
        <v>44</v>
      </c>
      <c r="H6060" t="s">
        <v>36</v>
      </c>
      <c r="I6060">
        <f>tbl_Fact[[#This Row],[Duration]] / 60</f>
        <v>5.5555502573649172E-4</v>
      </c>
      <c r="J6060">
        <f>IF(OR(G6060="Run Time", G6060="CC (Changeover Cleaning)"), I6060, 0)</f>
        <v>0</v>
      </c>
      <c r="K6060">
        <f>IF(G6060&lt;&gt;"PM (Maintenance)", I6060, 0)</f>
        <v>5.5555502573649172E-4</v>
      </c>
      <c r="L6060" s="5">
        <f>MAX(tbl_Fact[[#This Row],[TotalBiscuitsMade]],tbl_Fact[[#This Row],[GoodMadeBiscuits]])</f>
        <v>445</v>
      </c>
      <c r="M6060" s="5">
        <f>IF(tbl_Fact[[#This Row],[Operating_Hours]]&gt;0,tbl_Fact[[#This Row],[Operating_Hours]]*51840,0)</f>
        <v>0</v>
      </c>
    </row>
    <row r="6061" spans="1:13" hidden="1" x14ac:dyDescent="0.2">
      <c r="A6061" t="s">
        <v>14</v>
      </c>
      <c r="B6061" s="1">
        <v>44406.636354166665</v>
      </c>
      <c r="C6061" s="1">
        <v>44406.637615740743</v>
      </c>
      <c r="D6061">
        <v>1.81666660308838</v>
      </c>
      <c r="E6061">
        <v>0</v>
      </c>
      <c r="F6061">
        <v>148</v>
      </c>
      <c r="G6061" t="s">
        <v>43</v>
      </c>
      <c r="H6061" t="s">
        <v>36</v>
      </c>
      <c r="I6061">
        <f>tbl_Fact[[#This Row],[Duration]] / 60</f>
        <v>3.0277776718139669E-2</v>
      </c>
      <c r="J6061">
        <f>IF(OR(G6061="Run Time", G6061="CC (Changeover Cleaning)"), I6061, 0)</f>
        <v>3.0277776718139669E-2</v>
      </c>
      <c r="K6061">
        <f>IF(G6061&lt;&gt;"PM (Maintenance)", I6061, 0)</f>
        <v>3.0277776718139669E-2</v>
      </c>
      <c r="L6061" s="5">
        <f>MAX(tbl_Fact[[#This Row],[TotalBiscuitsMade]],tbl_Fact[[#This Row],[GoodMadeBiscuits]])</f>
        <v>148</v>
      </c>
      <c r="M6061" s="5">
        <f>IF(tbl_Fact[[#This Row],[Operating_Hours]]&gt;0,tbl_Fact[[#This Row],[Operating_Hours]]*51840,0)</f>
        <v>1569.5999450683605</v>
      </c>
    </row>
    <row r="6062" spans="1:13" hidden="1" x14ac:dyDescent="0.2">
      <c r="A6062" t="s">
        <v>14</v>
      </c>
      <c r="B6062" s="1">
        <v>44406.637615740743</v>
      </c>
      <c r="C6062" s="1">
        <v>44406.637685185182</v>
      </c>
      <c r="D6062">
        <v>0.10000000149011599</v>
      </c>
      <c r="E6062">
        <v>0</v>
      </c>
      <c r="F6062">
        <v>388</v>
      </c>
      <c r="G6062" t="s">
        <v>44</v>
      </c>
      <c r="H6062" t="s">
        <v>36</v>
      </c>
      <c r="I6062">
        <f>tbl_Fact[[#This Row],[Duration]] / 60</f>
        <v>1.6666666915019332E-3</v>
      </c>
      <c r="J6062">
        <f>IF(OR(G6062="Run Time", G6062="CC (Changeover Cleaning)"), I6062, 0)</f>
        <v>0</v>
      </c>
      <c r="K6062">
        <f>IF(G6062&lt;&gt;"PM (Maintenance)", I6062, 0)</f>
        <v>1.6666666915019332E-3</v>
      </c>
      <c r="L6062" s="5">
        <f>MAX(tbl_Fact[[#This Row],[TotalBiscuitsMade]],tbl_Fact[[#This Row],[GoodMadeBiscuits]])</f>
        <v>388</v>
      </c>
      <c r="M6062" s="5">
        <f>IF(tbl_Fact[[#This Row],[Operating_Hours]]&gt;0,tbl_Fact[[#This Row],[Operating_Hours]]*51840,0)</f>
        <v>0</v>
      </c>
    </row>
    <row r="6063" spans="1:13" hidden="1" x14ac:dyDescent="0.2">
      <c r="A6063" t="s">
        <v>14</v>
      </c>
      <c r="B6063" s="1">
        <v>44406.637685185182</v>
      </c>
      <c r="C6063" s="1">
        <v>44406.644814814812</v>
      </c>
      <c r="D6063">
        <v>10.2666664123535</v>
      </c>
      <c r="E6063">
        <v>0</v>
      </c>
      <c r="F6063">
        <v>17</v>
      </c>
      <c r="G6063" t="s">
        <v>43</v>
      </c>
      <c r="H6063" t="s">
        <v>36</v>
      </c>
      <c r="I6063">
        <f>tbl_Fact[[#This Row],[Duration]] / 60</f>
        <v>0.17111110687255832</v>
      </c>
      <c r="J6063">
        <f>IF(OR(G6063="Run Time", G6063="CC (Changeover Cleaning)"), I6063, 0)</f>
        <v>0.17111110687255832</v>
      </c>
      <c r="K6063">
        <f>IF(G6063&lt;&gt;"PM (Maintenance)", I6063, 0)</f>
        <v>0.17111110687255832</v>
      </c>
      <c r="L6063" s="5">
        <f>MAX(tbl_Fact[[#This Row],[TotalBiscuitsMade]],tbl_Fact[[#This Row],[GoodMadeBiscuits]])</f>
        <v>17</v>
      </c>
      <c r="M6063" s="5">
        <f>IF(tbl_Fact[[#This Row],[Operating_Hours]]&gt;0,tbl_Fact[[#This Row],[Operating_Hours]]*51840,0)</f>
        <v>8870.3997802734229</v>
      </c>
    </row>
    <row r="6064" spans="1:13" hidden="1" x14ac:dyDescent="0.2">
      <c r="A6064" t="s">
        <v>14</v>
      </c>
      <c r="B6064" s="1">
        <v>44406.644814814812</v>
      </c>
      <c r="C6064" s="1">
        <v>44406.645104166666</v>
      </c>
      <c r="D6064">
        <v>0.41666659712791398</v>
      </c>
      <c r="E6064">
        <v>0</v>
      </c>
      <c r="F6064">
        <v>162</v>
      </c>
      <c r="G6064" t="s">
        <v>44</v>
      </c>
      <c r="H6064" t="s">
        <v>36</v>
      </c>
      <c r="I6064">
        <f>tbl_Fact[[#This Row],[Duration]] / 60</f>
        <v>6.9444432854652328E-3</v>
      </c>
      <c r="J6064">
        <f>IF(OR(G6064="Run Time", G6064="CC (Changeover Cleaning)"), I6064, 0)</f>
        <v>0</v>
      </c>
      <c r="K6064">
        <f>IF(G6064&lt;&gt;"PM (Maintenance)", I6064, 0)</f>
        <v>6.9444432854652328E-3</v>
      </c>
      <c r="L6064" s="5">
        <f>MAX(tbl_Fact[[#This Row],[TotalBiscuitsMade]],tbl_Fact[[#This Row],[GoodMadeBiscuits]])</f>
        <v>162</v>
      </c>
      <c r="M6064" s="5">
        <f>IF(tbl_Fact[[#This Row],[Operating_Hours]]&gt;0,tbl_Fact[[#This Row],[Operating_Hours]]*51840,0)</f>
        <v>0</v>
      </c>
    </row>
    <row r="6065" spans="1:13" hidden="1" x14ac:dyDescent="0.2">
      <c r="A6065" t="s">
        <v>14</v>
      </c>
      <c r="B6065" s="1">
        <v>44406.645104166666</v>
      </c>
      <c r="C6065" s="1">
        <v>44406.651261574072</v>
      </c>
      <c r="D6065">
        <v>8.8666667938232404</v>
      </c>
      <c r="E6065">
        <v>0</v>
      </c>
      <c r="F6065">
        <v>79</v>
      </c>
      <c r="G6065" t="s">
        <v>43</v>
      </c>
      <c r="H6065" t="s">
        <v>36</v>
      </c>
      <c r="I6065">
        <f>tbl_Fact[[#This Row],[Duration]] / 60</f>
        <v>0.14777777989705401</v>
      </c>
      <c r="J6065">
        <f>IF(OR(G6065="Run Time", G6065="CC (Changeover Cleaning)"), I6065, 0)</f>
        <v>0.14777777989705401</v>
      </c>
      <c r="K6065">
        <f>IF(G6065&lt;&gt;"PM (Maintenance)", I6065, 0)</f>
        <v>0.14777777989705401</v>
      </c>
      <c r="L6065" s="5">
        <f>MAX(tbl_Fact[[#This Row],[TotalBiscuitsMade]],tbl_Fact[[#This Row],[GoodMadeBiscuits]])</f>
        <v>79</v>
      </c>
      <c r="M6065" s="5">
        <f>IF(tbl_Fact[[#This Row],[Operating_Hours]]&gt;0,tbl_Fact[[#This Row],[Operating_Hours]]*51840,0)</f>
        <v>7660.8001098632803</v>
      </c>
    </row>
    <row r="6066" spans="1:13" hidden="1" x14ac:dyDescent="0.2">
      <c r="A6066" t="s">
        <v>14</v>
      </c>
      <c r="B6066" s="1">
        <v>44406.651261574072</v>
      </c>
      <c r="C6066" s="1">
        <v>44406.654247685183</v>
      </c>
      <c r="D6066">
        <v>4.3000001907348597</v>
      </c>
      <c r="E6066">
        <v>0</v>
      </c>
      <c r="F6066">
        <v>472</v>
      </c>
      <c r="G6066" t="s">
        <v>44</v>
      </c>
      <c r="H6066" t="s">
        <v>36</v>
      </c>
      <c r="I6066">
        <f>tbl_Fact[[#This Row],[Duration]] / 60</f>
        <v>7.1666669845580996E-2</v>
      </c>
      <c r="J6066">
        <f>IF(OR(G6066="Run Time", G6066="CC (Changeover Cleaning)"), I6066, 0)</f>
        <v>0</v>
      </c>
      <c r="K6066">
        <f>IF(G6066&lt;&gt;"PM (Maintenance)", I6066, 0)</f>
        <v>7.1666669845580996E-2</v>
      </c>
      <c r="L6066" s="5">
        <f>MAX(tbl_Fact[[#This Row],[TotalBiscuitsMade]],tbl_Fact[[#This Row],[GoodMadeBiscuits]])</f>
        <v>472</v>
      </c>
      <c r="M6066" s="5">
        <f>IF(tbl_Fact[[#This Row],[Operating_Hours]]&gt;0,tbl_Fact[[#This Row],[Operating_Hours]]*51840,0)</f>
        <v>0</v>
      </c>
    </row>
    <row r="6067" spans="1:13" hidden="1" x14ac:dyDescent="0.2">
      <c r="A6067" t="s">
        <v>14</v>
      </c>
      <c r="B6067" s="1">
        <v>44406.654247685183</v>
      </c>
      <c r="C6067" s="1">
        <v>44406.656006944446</v>
      </c>
      <c r="D6067">
        <v>2.5333333015441899</v>
      </c>
      <c r="E6067">
        <v>0</v>
      </c>
      <c r="F6067">
        <v>134</v>
      </c>
      <c r="G6067" t="s">
        <v>43</v>
      </c>
      <c r="H6067" t="s">
        <v>36</v>
      </c>
      <c r="I6067">
        <f>tbl_Fact[[#This Row],[Duration]] / 60</f>
        <v>4.2222221692403167E-2</v>
      </c>
      <c r="J6067">
        <f>IF(OR(G6067="Run Time", G6067="CC (Changeover Cleaning)"), I6067, 0)</f>
        <v>4.2222221692403167E-2</v>
      </c>
      <c r="K6067">
        <f>IF(G6067&lt;&gt;"PM (Maintenance)", I6067, 0)</f>
        <v>4.2222221692403167E-2</v>
      </c>
      <c r="L6067" s="5">
        <f>MAX(tbl_Fact[[#This Row],[TotalBiscuitsMade]],tbl_Fact[[#This Row],[GoodMadeBiscuits]])</f>
        <v>134</v>
      </c>
      <c r="M6067" s="5">
        <f>IF(tbl_Fact[[#This Row],[Operating_Hours]]&gt;0,tbl_Fact[[#This Row],[Operating_Hours]]*51840,0)</f>
        <v>2188.7999725341801</v>
      </c>
    </row>
    <row r="6068" spans="1:13" hidden="1" x14ac:dyDescent="0.2">
      <c r="A6068" t="s">
        <v>5</v>
      </c>
      <c r="B6068" s="1">
        <v>44406.654618055552</v>
      </c>
      <c r="C6068" s="1">
        <v>44406.657627314817</v>
      </c>
      <c r="D6068">
        <v>4.3333334922790501</v>
      </c>
      <c r="E6068">
        <v>57999</v>
      </c>
      <c r="F6068">
        <v>58274</v>
      </c>
      <c r="G6068" t="s">
        <v>43</v>
      </c>
      <c r="H6068" t="s">
        <v>27</v>
      </c>
      <c r="I6068">
        <f>tbl_Fact[[#This Row],[Duration]] / 60</f>
        <v>7.2222224871317506E-2</v>
      </c>
      <c r="J6068">
        <f>IF(OR(G6068="Run Time", G6068="CC (Changeover Cleaning)"), I6068, 0)</f>
        <v>7.2222224871317506E-2</v>
      </c>
      <c r="K6068">
        <f>IF(G6068&lt;&gt;"PM (Maintenance)", I6068, 0)</f>
        <v>7.2222224871317506E-2</v>
      </c>
      <c r="L6068" s="5">
        <f>MAX(tbl_Fact[[#This Row],[TotalBiscuitsMade]],tbl_Fact[[#This Row],[GoodMadeBiscuits]])</f>
        <v>58274</v>
      </c>
      <c r="M6068" s="5">
        <f>IF(tbl_Fact[[#This Row],[Operating_Hours]]&gt;0,tbl_Fact[[#This Row],[Operating_Hours]]*51840,0)</f>
        <v>3744.0001373290993</v>
      </c>
    </row>
    <row r="6069" spans="1:13" hidden="1" x14ac:dyDescent="0.2">
      <c r="A6069" t="s">
        <v>14</v>
      </c>
      <c r="B6069" s="1">
        <v>44406.656006944446</v>
      </c>
      <c r="C6069" s="1">
        <v>44406.657604166663</v>
      </c>
      <c r="D6069">
        <v>2.2999999523162802</v>
      </c>
      <c r="E6069">
        <v>0</v>
      </c>
      <c r="F6069">
        <v>135</v>
      </c>
      <c r="G6069" t="s">
        <v>44</v>
      </c>
      <c r="H6069" t="s">
        <v>36</v>
      </c>
      <c r="I6069">
        <f>tbl_Fact[[#This Row],[Duration]] / 60</f>
        <v>3.8333332538604672E-2</v>
      </c>
      <c r="J6069">
        <f>IF(OR(G6069="Run Time", G6069="CC (Changeover Cleaning)"), I6069, 0)</f>
        <v>0</v>
      </c>
      <c r="K6069">
        <f>IF(G6069&lt;&gt;"PM (Maintenance)", I6069, 0)</f>
        <v>3.8333332538604672E-2</v>
      </c>
      <c r="L6069" s="5">
        <f>MAX(tbl_Fact[[#This Row],[TotalBiscuitsMade]],tbl_Fact[[#This Row],[GoodMadeBiscuits]])</f>
        <v>135</v>
      </c>
      <c r="M6069" s="5">
        <f>IF(tbl_Fact[[#This Row],[Operating_Hours]]&gt;0,tbl_Fact[[#This Row],[Operating_Hours]]*51840,0)</f>
        <v>0</v>
      </c>
    </row>
    <row r="6070" spans="1:13" hidden="1" x14ac:dyDescent="0.2">
      <c r="A6070" t="s">
        <v>14</v>
      </c>
      <c r="B6070" s="1">
        <v>44406.657604166663</v>
      </c>
      <c r="C6070" s="1">
        <v>44406.660914351851</v>
      </c>
      <c r="D6070">
        <v>4.7666664123535201</v>
      </c>
      <c r="E6070">
        <v>0</v>
      </c>
      <c r="F6070">
        <v>497</v>
      </c>
      <c r="G6070" t="s">
        <v>43</v>
      </c>
      <c r="H6070" t="s">
        <v>36</v>
      </c>
      <c r="I6070">
        <f>tbl_Fact[[#This Row],[Duration]] / 60</f>
        <v>7.9444440205892003E-2</v>
      </c>
      <c r="J6070">
        <f>IF(OR(G6070="Run Time", G6070="CC (Changeover Cleaning)"), I6070, 0)</f>
        <v>7.9444440205892003E-2</v>
      </c>
      <c r="K6070">
        <f>IF(G6070&lt;&gt;"PM (Maintenance)", I6070, 0)</f>
        <v>7.9444440205892003E-2</v>
      </c>
      <c r="L6070" s="5">
        <f>MAX(tbl_Fact[[#This Row],[TotalBiscuitsMade]],tbl_Fact[[#This Row],[GoodMadeBiscuits]])</f>
        <v>497</v>
      </c>
      <c r="M6070" s="5">
        <f>IF(tbl_Fact[[#This Row],[Operating_Hours]]&gt;0,tbl_Fact[[#This Row],[Operating_Hours]]*51840,0)</f>
        <v>4118.3997802734411</v>
      </c>
    </row>
    <row r="6071" spans="1:13" hidden="1" x14ac:dyDescent="0.2">
      <c r="A6071" t="s">
        <v>5</v>
      </c>
      <c r="B6071" s="1">
        <v>44406.657627314817</v>
      </c>
      <c r="C6071" s="1">
        <v>44406.669039351851</v>
      </c>
      <c r="D6071">
        <v>16.433332443237301</v>
      </c>
      <c r="E6071">
        <v>68675</v>
      </c>
      <c r="F6071">
        <v>68939</v>
      </c>
      <c r="G6071" t="s">
        <v>44</v>
      </c>
      <c r="H6071" t="s">
        <v>27</v>
      </c>
      <c r="I6071">
        <f>tbl_Fact[[#This Row],[Duration]] / 60</f>
        <v>0.27388887405395501</v>
      </c>
      <c r="J6071">
        <f>IF(OR(G6071="Run Time", G6071="CC (Changeover Cleaning)"), I6071, 0)</f>
        <v>0</v>
      </c>
      <c r="K6071">
        <f>IF(G6071&lt;&gt;"PM (Maintenance)", I6071, 0)</f>
        <v>0.27388887405395501</v>
      </c>
      <c r="L6071" s="5">
        <f>MAX(tbl_Fact[[#This Row],[TotalBiscuitsMade]],tbl_Fact[[#This Row],[GoodMadeBiscuits]])</f>
        <v>68939</v>
      </c>
      <c r="M6071" s="5">
        <f>IF(tbl_Fact[[#This Row],[Operating_Hours]]&gt;0,tbl_Fact[[#This Row],[Operating_Hours]]*51840,0)</f>
        <v>0</v>
      </c>
    </row>
    <row r="6072" spans="1:13" hidden="1" x14ac:dyDescent="0.2">
      <c r="A6072" t="s">
        <v>14</v>
      </c>
      <c r="B6072" s="1">
        <v>44406.660914351851</v>
      </c>
      <c r="C6072" s="1">
        <v>44406.661631944444</v>
      </c>
      <c r="D6072">
        <v>1.0333333015441899</v>
      </c>
      <c r="E6072">
        <v>0</v>
      </c>
      <c r="F6072">
        <v>114</v>
      </c>
      <c r="G6072" t="s">
        <v>44</v>
      </c>
      <c r="H6072" t="s">
        <v>36</v>
      </c>
      <c r="I6072">
        <f>tbl_Fact[[#This Row],[Duration]] / 60</f>
        <v>1.7222221692403165E-2</v>
      </c>
      <c r="J6072">
        <f>IF(OR(G6072="Run Time", G6072="CC (Changeover Cleaning)"), I6072, 0)</f>
        <v>0</v>
      </c>
      <c r="K6072">
        <f>IF(G6072&lt;&gt;"PM (Maintenance)", I6072, 0)</f>
        <v>1.7222221692403165E-2</v>
      </c>
      <c r="L6072" s="5">
        <f>MAX(tbl_Fact[[#This Row],[TotalBiscuitsMade]],tbl_Fact[[#This Row],[GoodMadeBiscuits]])</f>
        <v>114</v>
      </c>
      <c r="M6072" s="5">
        <f>IF(tbl_Fact[[#This Row],[Operating_Hours]]&gt;0,tbl_Fact[[#This Row],[Operating_Hours]]*51840,0)</f>
        <v>0</v>
      </c>
    </row>
    <row r="6073" spans="1:13" hidden="1" x14ac:dyDescent="0.2">
      <c r="A6073" t="s">
        <v>14</v>
      </c>
      <c r="B6073" s="1">
        <v>44406.661631944444</v>
      </c>
      <c r="C6073" s="1">
        <v>44406.6721412037</v>
      </c>
      <c r="D6073">
        <v>15.1333332061768</v>
      </c>
      <c r="E6073">
        <v>0</v>
      </c>
      <c r="F6073">
        <v>335</v>
      </c>
      <c r="G6073" t="s">
        <v>43</v>
      </c>
      <c r="H6073" t="s">
        <v>36</v>
      </c>
      <c r="I6073">
        <f>tbl_Fact[[#This Row],[Duration]] / 60</f>
        <v>0.25222222010294665</v>
      </c>
      <c r="J6073">
        <f>IF(OR(G6073="Run Time", G6073="CC (Changeover Cleaning)"), I6073, 0)</f>
        <v>0.25222222010294665</v>
      </c>
      <c r="K6073">
        <f>IF(G6073&lt;&gt;"PM (Maintenance)", I6073, 0)</f>
        <v>0.25222222010294665</v>
      </c>
      <c r="L6073" s="5">
        <f>MAX(tbl_Fact[[#This Row],[TotalBiscuitsMade]],tbl_Fact[[#This Row],[GoodMadeBiscuits]])</f>
        <v>335</v>
      </c>
      <c r="M6073" s="5">
        <f>IF(tbl_Fact[[#This Row],[Operating_Hours]]&gt;0,tbl_Fact[[#This Row],[Operating_Hours]]*51840,0)</f>
        <v>13075.199890136755</v>
      </c>
    </row>
    <row r="6074" spans="1:13" hidden="1" x14ac:dyDescent="0.2">
      <c r="A6074" t="s">
        <v>5</v>
      </c>
      <c r="B6074" s="1">
        <v>44406.669039351851</v>
      </c>
      <c r="C6074" s="1">
        <v>44406.669432870367</v>
      </c>
      <c r="D6074">
        <v>0.56666666269302401</v>
      </c>
      <c r="E6074">
        <v>68501</v>
      </c>
      <c r="F6074">
        <v>69134</v>
      </c>
      <c r="G6074" t="s">
        <v>43</v>
      </c>
      <c r="H6074" t="s">
        <v>27</v>
      </c>
      <c r="I6074">
        <f>tbl_Fact[[#This Row],[Duration]] / 60</f>
        <v>9.4444443782170668E-3</v>
      </c>
      <c r="J6074">
        <f>IF(OR(G6074="Run Time", G6074="CC (Changeover Cleaning)"), I6074, 0)</f>
        <v>9.4444443782170668E-3</v>
      </c>
      <c r="K6074">
        <f>IF(G6074&lt;&gt;"PM (Maintenance)", I6074, 0)</f>
        <v>9.4444443782170668E-3</v>
      </c>
      <c r="L6074" s="5">
        <f>MAX(tbl_Fact[[#This Row],[TotalBiscuitsMade]],tbl_Fact[[#This Row],[GoodMadeBiscuits]])</f>
        <v>69134</v>
      </c>
      <c r="M6074" s="5">
        <f>IF(tbl_Fact[[#This Row],[Operating_Hours]]&gt;0,tbl_Fact[[#This Row],[Operating_Hours]]*51840,0)</f>
        <v>489.59999656677275</v>
      </c>
    </row>
    <row r="6075" spans="1:13" hidden="1" x14ac:dyDescent="0.2">
      <c r="A6075" t="s">
        <v>5</v>
      </c>
      <c r="B6075" s="1">
        <v>44406.669432870367</v>
      </c>
      <c r="C6075" s="1">
        <v>44406.68645833333</v>
      </c>
      <c r="D6075">
        <v>24.516666412353501</v>
      </c>
      <c r="E6075">
        <v>85264</v>
      </c>
      <c r="F6075">
        <v>86018</v>
      </c>
      <c r="G6075" t="s">
        <v>44</v>
      </c>
      <c r="H6075" t="s">
        <v>27</v>
      </c>
      <c r="I6075">
        <f>tbl_Fact[[#This Row],[Duration]] / 60</f>
        <v>0.40861110687255836</v>
      </c>
      <c r="J6075">
        <f>IF(OR(G6075="Run Time", G6075="CC (Changeover Cleaning)"), I6075, 0)</f>
        <v>0</v>
      </c>
      <c r="K6075">
        <f>IF(G6075&lt;&gt;"PM (Maintenance)", I6075, 0)</f>
        <v>0.40861110687255836</v>
      </c>
      <c r="L6075" s="5">
        <f>MAX(tbl_Fact[[#This Row],[TotalBiscuitsMade]],tbl_Fact[[#This Row],[GoodMadeBiscuits]])</f>
        <v>86018</v>
      </c>
      <c r="M6075" s="5">
        <f>IF(tbl_Fact[[#This Row],[Operating_Hours]]&gt;0,tbl_Fact[[#This Row],[Operating_Hours]]*51840,0)</f>
        <v>0</v>
      </c>
    </row>
    <row r="6076" spans="1:13" hidden="1" x14ac:dyDescent="0.2">
      <c r="A6076" t="s">
        <v>14</v>
      </c>
      <c r="B6076" s="1">
        <v>44406.6721412037</v>
      </c>
      <c r="C6076" s="1">
        <v>44406.672812500001</v>
      </c>
      <c r="D6076">
        <v>0.966666579246521</v>
      </c>
      <c r="E6076">
        <v>0</v>
      </c>
      <c r="F6076">
        <v>408</v>
      </c>
      <c r="G6076" t="s">
        <v>44</v>
      </c>
      <c r="H6076" t="s">
        <v>36</v>
      </c>
      <c r="I6076">
        <f>tbl_Fact[[#This Row],[Duration]] / 60</f>
        <v>1.6111109654108682E-2</v>
      </c>
      <c r="J6076">
        <f>IF(OR(G6076="Run Time", G6076="CC (Changeover Cleaning)"), I6076, 0)</f>
        <v>0</v>
      </c>
      <c r="K6076">
        <f>IF(G6076&lt;&gt;"PM (Maintenance)", I6076, 0)</f>
        <v>1.6111109654108682E-2</v>
      </c>
      <c r="L6076" s="5">
        <f>MAX(tbl_Fact[[#This Row],[TotalBiscuitsMade]],tbl_Fact[[#This Row],[GoodMadeBiscuits]])</f>
        <v>408</v>
      </c>
      <c r="M6076" s="5">
        <f>IF(tbl_Fact[[#This Row],[Operating_Hours]]&gt;0,tbl_Fact[[#This Row],[Operating_Hours]]*51840,0)</f>
        <v>0</v>
      </c>
    </row>
    <row r="6077" spans="1:13" hidden="1" x14ac:dyDescent="0.2">
      <c r="A6077" t="s">
        <v>14</v>
      </c>
      <c r="B6077" s="1">
        <v>44406.672812500001</v>
      </c>
      <c r="C6077" s="1">
        <v>44406.677997685183</v>
      </c>
      <c r="D6077">
        <v>7.4666666984558097</v>
      </c>
      <c r="E6077">
        <v>0</v>
      </c>
      <c r="F6077">
        <v>321</v>
      </c>
      <c r="G6077" t="s">
        <v>43</v>
      </c>
      <c r="H6077" t="s">
        <v>36</v>
      </c>
      <c r="I6077">
        <f>tbl_Fact[[#This Row],[Duration]] / 60</f>
        <v>0.12444444497426349</v>
      </c>
      <c r="J6077">
        <f>IF(OR(G6077="Run Time", G6077="CC (Changeover Cleaning)"), I6077, 0)</f>
        <v>0.12444444497426349</v>
      </c>
      <c r="K6077">
        <f>IF(G6077&lt;&gt;"PM (Maintenance)", I6077, 0)</f>
        <v>0.12444444497426349</v>
      </c>
      <c r="L6077" s="5">
        <f>MAX(tbl_Fact[[#This Row],[TotalBiscuitsMade]],tbl_Fact[[#This Row],[GoodMadeBiscuits]])</f>
        <v>321</v>
      </c>
      <c r="M6077" s="5">
        <f>IF(tbl_Fact[[#This Row],[Operating_Hours]]&gt;0,tbl_Fact[[#This Row],[Operating_Hours]]*51840,0)</f>
        <v>6451.2000274658194</v>
      </c>
    </row>
    <row r="6078" spans="1:13" hidden="1" x14ac:dyDescent="0.2">
      <c r="A6078" t="s">
        <v>14</v>
      </c>
      <c r="B6078" s="1">
        <v>44406.677997685183</v>
      </c>
      <c r="C6078" s="1">
        <v>44406.678055555552</v>
      </c>
      <c r="D6078">
        <v>8.33332985639572E-2</v>
      </c>
      <c r="E6078">
        <v>0</v>
      </c>
      <c r="F6078">
        <v>302</v>
      </c>
      <c r="G6078" t="s">
        <v>44</v>
      </c>
      <c r="H6078" t="s">
        <v>36</v>
      </c>
      <c r="I6078">
        <f>tbl_Fact[[#This Row],[Duration]] / 60</f>
        <v>1.3888883093992866E-3</v>
      </c>
      <c r="J6078">
        <f>IF(OR(G6078="Run Time", G6078="CC (Changeover Cleaning)"), I6078, 0)</f>
        <v>0</v>
      </c>
      <c r="K6078">
        <f>IF(G6078&lt;&gt;"PM (Maintenance)", I6078, 0)</f>
        <v>1.3888883093992866E-3</v>
      </c>
      <c r="L6078" s="5">
        <f>MAX(tbl_Fact[[#This Row],[TotalBiscuitsMade]],tbl_Fact[[#This Row],[GoodMadeBiscuits]])</f>
        <v>302</v>
      </c>
      <c r="M6078" s="5">
        <f>IF(tbl_Fact[[#This Row],[Operating_Hours]]&gt;0,tbl_Fact[[#This Row],[Operating_Hours]]*51840,0)</f>
        <v>0</v>
      </c>
    </row>
    <row r="6079" spans="1:13" hidden="1" x14ac:dyDescent="0.2">
      <c r="A6079" t="s">
        <v>14</v>
      </c>
      <c r="B6079" s="1">
        <v>44406.678055555552</v>
      </c>
      <c r="C6079" s="1">
        <v>44406.682372685187</v>
      </c>
      <c r="D6079">
        <v>6.2166666984558097</v>
      </c>
      <c r="E6079">
        <v>0</v>
      </c>
      <c r="F6079">
        <v>447</v>
      </c>
      <c r="G6079" t="s">
        <v>43</v>
      </c>
      <c r="H6079" t="s">
        <v>36</v>
      </c>
      <c r="I6079">
        <f>tbl_Fact[[#This Row],[Duration]] / 60</f>
        <v>0.10361111164093016</v>
      </c>
      <c r="J6079">
        <f>IF(OR(G6079="Run Time", G6079="CC (Changeover Cleaning)"), I6079, 0)</f>
        <v>0.10361111164093016</v>
      </c>
      <c r="K6079">
        <f>IF(G6079&lt;&gt;"PM (Maintenance)", I6079, 0)</f>
        <v>0.10361111164093016</v>
      </c>
      <c r="L6079" s="5">
        <f>MAX(tbl_Fact[[#This Row],[TotalBiscuitsMade]],tbl_Fact[[#This Row],[GoodMadeBiscuits]])</f>
        <v>447</v>
      </c>
      <c r="M6079" s="5">
        <f>IF(tbl_Fact[[#This Row],[Operating_Hours]]&gt;0,tbl_Fact[[#This Row],[Operating_Hours]]*51840,0)</f>
        <v>5371.2000274658194</v>
      </c>
    </row>
    <row r="6080" spans="1:13" hidden="1" x14ac:dyDescent="0.2">
      <c r="A6080" t="s">
        <v>12</v>
      </c>
      <c r="B6080" s="1">
        <v>44406.682280092595</v>
      </c>
      <c r="C6080" s="1">
        <v>44406.75199074074</v>
      </c>
      <c r="D6080">
        <v>100.383331298828</v>
      </c>
      <c r="E6080">
        <v>0</v>
      </c>
      <c r="F6080">
        <v>486</v>
      </c>
      <c r="G6080" t="s">
        <v>43</v>
      </c>
      <c r="H6080" t="s">
        <v>36</v>
      </c>
      <c r="I6080">
        <f>tbl_Fact[[#This Row],[Duration]] / 60</f>
        <v>1.6730555216471332</v>
      </c>
      <c r="J6080">
        <f>IF(OR(G6080="Run Time", G6080="CC (Changeover Cleaning)"), I6080, 0)</f>
        <v>1.6730555216471332</v>
      </c>
      <c r="K6080">
        <f>IF(G6080&lt;&gt;"PM (Maintenance)", I6080, 0)</f>
        <v>1.6730555216471332</v>
      </c>
      <c r="L6080" s="5">
        <f>MAX(tbl_Fact[[#This Row],[TotalBiscuitsMade]],tbl_Fact[[#This Row],[GoodMadeBiscuits]])</f>
        <v>486</v>
      </c>
      <c r="M6080" s="5">
        <f>IF(tbl_Fact[[#This Row],[Operating_Hours]]&gt;0,tbl_Fact[[#This Row],[Operating_Hours]]*51840,0)</f>
        <v>86731.198242187384</v>
      </c>
    </row>
    <row r="6081" spans="1:13" hidden="1" x14ac:dyDescent="0.2">
      <c r="A6081" t="s">
        <v>13</v>
      </c>
      <c r="B6081" s="1">
        <v>44406.682326388887</v>
      </c>
      <c r="C6081" s="1">
        <v>44406.683125000003</v>
      </c>
      <c r="D6081">
        <v>1.1499999761581401</v>
      </c>
      <c r="E6081">
        <v>0</v>
      </c>
      <c r="F6081">
        <v>417</v>
      </c>
      <c r="G6081" t="s">
        <v>44</v>
      </c>
      <c r="H6081" t="s">
        <v>36</v>
      </c>
      <c r="I6081">
        <f>tbl_Fact[[#This Row],[Duration]] / 60</f>
        <v>1.9166666269302336E-2</v>
      </c>
      <c r="J6081">
        <f>IF(OR(G6081="Run Time", G6081="CC (Changeover Cleaning)"), I6081, 0)</f>
        <v>0</v>
      </c>
      <c r="K6081">
        <f>IF(G6081&lt;&gt;"PM (Maintenance)", I6081, 0)</f>
        <v>1.9166666269302336E-2</v>
      </c>
      <c r="L6081" s="5">
        <f>MAX(tbl_Fact[[#This Row],[TotalBiscuitsMade]],tbl_Fact[[#This Row],[GoodMadeBiscuits]])</f>
        <v>417</v>
      </c>
      <c r="M6081" s="5">
        <f>IF(tbl_Fact[[#This Row],[Operating_Hours]]&gt;0,tbl_Fact[[#This Row],[Operating_Hours]]*51840,0)</f>
        <v>0</v>
      </c>
    </row>
    <row r="6082" spans="1:13" hidden="1" x14ac:dyDescent="0.2">
      <c r="A6082" t="s">
        <v>14</v>
      </c>
      <c r="B6082" s="1">
        <v>44406.682372685187</v>
      </c>
      <c r="C6082" s="1">
        <v>44406.682395833333</v>
      </c>
      <c r="D6082">
        <v>3.3333301544189502E-2</v>
      </c>
      <c r="E6082">
        <v>0</v>
      </c>
      <c r="F6082">
        <v>199</v>
      </c>
      <c r="G6082" t="s">
        <v>44</v>
      </c>
      <c r="H6082" t="s">
        <v>36</v>
      </c>
      <c r="I6082">
        <f>tbl_Fact[[#This Row],[Duration]] / 60</f>
        <v>5.5555502573649172E-4</v>
      </c>
      <c r="J6082">
        <f>IF(OR(G6082="Run Time", G6082="CC (Changeover Cleaning)"), I6082, 0)</f>
        <v>0</v>
      </c>
      <c r="K6082">
        <f>IF(G6082&lt;&gt;"PM (Maintenance)", I6082, 0)</f>
        <v>5.5555502573649172E-4</v>
      </c>
      <c r="L6082" s="5">
        <f>MAX(tbl_Fact[[#This Row],[TotalBiscuitsMade]],tbl_Fact[[#This Row],[GoodMadeBiscuits]])</f>
        <v>199</v>
      </c>
      <c r="M6082" s="5">
        <f>IF(tbl_Fact[[#This Row],[Operating_Hours]]&gt;0,tbl_Fact[[#This Row],[Operating_Hours]]*51840,0)</f>
        <v>0</v>
      </c>
    </row>
    <row r="6083" spans="1:13" hidden="1" x14ac:dyDescent="0.2">
      <c r="A6083" t="s">
        <v>14</v>
      </c>
      <c r="B6083" s="1">
        <v>44406.682395833333</v>
      </c>
      <c r="C6083" s="1">
        <v>44406.682476851849</v>
      </c>
      <c r="D6083">
        <v>0.116666600108147</v>
      </c>
      <c r="E6083">
        <v>0</v>
      </c>
      <c r="F6083">
        <v>493</v>
      </c>
      <c r="G6083" t="s">
        <v>43</v>
      </c>
      <c r="H6083" t="s">
        <v>36</v>
      </c>
      <c r="I6083">
        <f>tbl_Fact[[#This Row],[Duration]] / 60</f>
        <v>1.9444433351357834E-3</v>
      </c>
      <c r="J6083">
        <f>IF(OR(G6083="Run Time", G6083="CC (Changeover Cleaning)"), I6083, 0)</f>
        <v>1.9444433351357834E-3</v>
      </c>
      <c r="K6083">
        <f>IF(G6083&lt;&gt;"PM (Maintenance)", I6083, 0)</f>
        <v>1.9444433351357834E-3</v>
      </c>
      <c r="L6083" s="5">
        <f>MAX(tbl_Fact[[#This Row],[TotalBiscuitsMade]],tbl_Fact[[#This Row],[GoodMadeBiscuits]])</f>
        <v>493</v>
      </c>
      <c r="M6083" s="5">
        <f>IF(tbl_Fact[[#This Row],[Operating_Hours]]&gt;0,tbl_Fact[[#This Row],[Operating_Hours]]*51840,0)</f>
        <v>100.799942493439</v>
      </c>
    </row>
    <row r="6084" spans="1:13" hidden="1" x14ac:dyDescent="0.2">
      <c r="A6084" t="s">
        <v>14</v>
      </c>
      <c r="B6084" s="1">
        <v>44406.682476851849</v>
      </c>
      <c r="C6084" s="1">
        <v>44406.684861111113</v>
      </c>
      <c r="D6084">
        <v>3.4333333969116202</v>
      </c>
      <c r="E6084">
        <v>0</v>
      </c>
      <c r="F6084">
        <v>374</v>
      </c>
      <c r="G6084" t="s">
        <v>43</v>
      </c>
      <c r="H6084" t="s">
        <v>36</v>
      </c>
      <c r="I6084">
        <f>tbl_Fact[[#This Row],[Duration]] / 60</f>
        <v>5.7222223281860336E-2</v>
      </c>
      <c r="J6084">
        <f>IF(OR(G6084="Run Time", G6084="CC (Changeover Cleaning)"), I6084, 0)</f>
        <v>5.7222223281860336E-2</v>
      </c>
      <c r="K6084">
        <f>IF(G6084&lt;&gt;"PM (Maintenance)", I6084, 0)</f>
        <v>5.7222223281860336E-2</v>
      </c>
      <c r="L6084" s="5">
        <f>MAX(tbl_Fact[[#This Row],[TotalBiscuitsMade]],tbl_Fact[[#This Row],[GoodMadeBiscuits]])</f>
        <v>374</v>
      </c>
      <c r="M6084" s="5">
        <f>IF(tbl_Fact[[#This Row],[Operating_Hours]]&gt;0,tbl_Fact[[#This Row],[Operating_Hours]]*51840,0)</f>
        <v>2966.4000549316397</v>
      </c>
    </row>
    <row r="6085" spans="1:13" hidden="1" x14ac:dyDescent="0.2">
      <c r="A6085" t="s">
        <v>13</v>
      </c>
      <c r="B6085" s="1">
        <v>44406.683125000003</v>
      </c>
      <c r="C6085" s="1">
        <v>44406.683761574073</v>
      </c>
      <c r="D6085">
        <v>0.91666662693023704</v>
      </c>
      <c r="E6085">
        <v>0</v>
      </c>
      <c r="F6085">
        <v>244</v>
      </c>
      <c r="G6085" t="s">
        <v>43</v>
      </c>
      <c r="H6085" t="s">
        <v>36</v>
      </c>
      <c r="I6085">
        <f>tbl_Fact[[#This Row],[Duration]] / 60</f>
        <v>1.5277777115503951E-2</v>
      </c>
      <c r="J6085">
        <f>IF(OR(G6085="Run Time", G6085="CC (Changeover Cleaning)"), I6085, 0)</f>
        <v>1.5277777115503951E-2</v>
      </c>
      <c r="K6085">
        <f>IF(G6085&lt;&gt;"PM (Maintenance)", I6085, 0)</f>
        <v>1.5277777115503951E-2</v>
      </c>
      <c r="L6085" s="5">
        <f>MAX(tbl_Fact[[#This Row],[TotalBiscuitsMade]],tbl_Fact[[#This Row],[GoodMadeBiscuits]])</f>
        <v>244</v>
      </c>
      <c r="M6085" s="5">
        <f>IF(tbl_Fact[[#This Row],[Operating_Hours]]&gt;0,tbl_Fact[[#This Row],[Operating_Hours]]*51840,0)</f>
        <v>791.99996566772484</v>
      </c>
    </row>
    <row r="6086" spans="1:13" hidden="1" x14ac:dyDescent="0.2">
      <c r="A6086" t="s">
        <v>13</v>
      </c>
      <c r="B6086" s="1">
        <v>44406.683761574073</v>
      </c>
      <c r="C6086" s="1">
        <v>44406.778796296298</v>
      </c>
      <c r="D6086">
        <v>136.85000610351599</v>
      </c>
      <c r="E6086">
        <v>0</v>
      </c>
      <c r="F6086">
        <v>119</v>
      </c>
      <c r="G6086" t="s">
        <v>44</v>
      </c>
      <c r="H6086" t="s">
        <v>36</v>
      </c>
      <c r="I6086">
        <f>tbl_Fact[[#This Row],[Duration]] / 60</f>
        <v>2.2808334350585997</v>
      </c>
      <c r="J6086">
        <f>IF(OR(G6086="Run Time", G6086="CC (Changeover Cleaning)"), I6086, 0)</f>
        <v>0</v>
      </c>
      <c r="K6086">
        <f>IF(G6086&lt;&gt;"PM (Maintenance)", I6086, 0)</f>
        <v>2.2808334350585997</v>
      </c>
      <c r="L6086" s="5">
        <f>MAX(tbl_Fact[[#This Row],[TotalBiscuitsMade]],tbl_Fact[[#This Row],[GoodMadeBiscuits]])</f>
        <v>119</v>
      </c>
      <c r="M6086" s="5">
        <f>IF(tbl_Fact[[#This Row],[Operating_Hours]]&gt;0,tbl_Fact[[#This Row],[Operating_Hours]]*51840,0)</f>
        <v>0</v>
      </c>
    </row>
    <row r="6087" spans="1:13" hidden="1" x14ac:dyDescent="0.2">
      <c r="A6087" t="s">
        <v>14</v>
      </c>
      <c r="B6087" s="1">
        <v>44406.684861111113</v>
      </c>
      <c r="C6087" s="1">
        <v>44406.684884259259</v>
      </c>
      <c r="D6087">
        <v>3.3333301544189502E-2</v>
      </c>
      <c r="E6087">
        <v>0</v>
      </c>
      <c r="F6087">
        <v>467</v>
      </c>
      <c r="G6087" t="s">
        <v>44</v>
      </c>
      <c r="H6087" t="s">
        <v>36</v>
      </c>
      <c r="I6087">
        <f>tbl_Fact[[#This Row],[Duration]] / 60</f>
        <v>5.5555502573649172E-4</v>
      </c>
      <c r="J6087">
        <f>IF(OR(G6087="Run Time", G6087="CC (Changeover Cleaning)"), I6087, 0)</f>
        <v>0</v>
      </c>
      <c r="K6087">
        <f>IF(G6087&lt;&gt;"PM (Maintenance)", I6087, 0)</f>
        <v>5.5555502573649172E-4</v>
      </c>
      <c r="L6087" s="5">
        <f>MAX(tbl_Fact[[#This Row],[TotalBiscuitsMade]],tbl_Fact[[#This Row],[GoodMadeBiscuits]])</f>
        <v>467</v>
      </c>
      <c r="M6087" s="5">
        <f>IF(tbl_Fact[[#This Row],[Operating_Hours]]&gt;0,tbl_Fact[[#This Row],[Operating_Hours]]*51840,0)</f>
        <v>0</v>
      </c>
    </row>
    <row r="6088" spans="1:13" hidden="1" x14ac:dyDescent="0.2">
      <c r="A6088" t="s">
        <v>14</v>
      </c>
      <c r="B6088" s="1">
        <v>44406.684884259259</v>
      </c>
      <c r="C6088" s="1">
        <v>44406.686122685183</v>
      </c>
      <c r="D6088">
        <v>1.7833333015441899</v>
      </c>
      <c r="E6088">
        <v>0</v>
      </c>
      <c r="F6088">
        <v>240</v>
      </c>
      <c r="G6088" t="s">
        <v>43</v>
      </c>
      <c r="H6088" t="s">
        <v>36</v>
      </c>
      <c r="I6088">
        <f>tbl_Fact[[#This Row],[Duration]] / 60</f>
        <v>2.9722221692403166E-2</v>
      </c>
      <c r="J6088">
        <f>IF(OR(G6088="Run Time", G6088="CC (Changeover Cleaning)"), I6088, 0)</f>
        <v>2.9722221692403166E-2</v>
      </c>
      <c r="K6088">
        <f>IF(G6088&lt;&gt;"PM (Maintenance)", I6088, 0)</f>
        <v>2.9722221692403166E-2</v>
      </c>
      <c r="L6088" s="5">
        <f>MAX(tbl_Fact[[#This Row],[TotalBiscuitsMade]],tbl_Fact[[#This Row],[GoodMadeBiscuits]])</f>
        <v>240</v>
      </c>
      <c r="M6088" s="5">
        <f>IF(tbl_Fact[[#This Row],[Operating_Hours]]&gt;0,tbl_Fact[[#This Row],[Operating_Hours]]*51840,0)</f>
        <v>1540.7999725341801</v>
      </c>
    </row>
    <row r="6089" spans="1:13" hidden="1" x14ac:dyDescent="0.2">
      <c r="A6089" t="s">
        <v>14</v>
      </c>
      <c r="B6089" s="1">
        <v>44406.686122685183</v>
      </c>
      <c r="C6089" s="1">
        <v>44406.691018518519</v>
      </c>
      <c r="D6089">
        <v>7.0500001907348597</v>
      </c>
      <c r="E6089">
        <v>0</v>
      </c>
      <c r="F6089">
        <v>443</v>
      </c>
      <c r="G6089" t="s">
        <v>44</v>
      </c>
      <c r="H6089" t="s">
        <v>36</v>
      </c>
      <c r="I6089">
        <f>tbl_Fact[[#This Row],[Duration]] / 60</f>
        <v>0.11750000317891433</v>
      </c>
      <c r="J6089">
        <f>IF(OR(G6089="Run Time", G6089="CC (Changeover Cleaning)"), I6089, 0)</f>
        <v>0</v>
      </c>
      <c r="K6089">
        <f>IF(G6089&lt;&gt;"PM (Maintenance)", I6089, 0)</f>
        <v>0.11750000317891433</v>
      </c>
      <c r="L6089" s="5">
        <f>MAX(tbl_Fact[[#This Row],[TotalBiscuitsMade]],tbl_Fact[[#This Row],[GoodMadeBiscuits]])</f>
        <v>443</v>
      </c>
      <c r="M6089" s="5">
        <f>IF(tbl_Fact[[#This Row],[Operating_Hours]]&gt;0,tbl_Fact[[#This Row],[Operating_Hours]]*51840,0)</f>
        <v>0</v>
      </c>
    </row>
    <row r="6090" spans="1:13" hidden="1" x14ac:dyDescent="0.2">
      <c r="A6090" t="s">
        <v>5</v>
      </c>
      <c r="B6090" s="1">
        <v>44406.68645833333</v>
      </c>
      <c r="C6090" s="1">
        <v>44406.687256944446</v>
      </c>
      <c r="D6090">
        <v>1.1499999761581401</v>
      </c>
      <c r="E6090">
        <v>85215</v>
      </c>
      <c r="F6090">
        <v>85953</v>
      </c>
      <c r="G6090" t="s">
        <v>43</v>
      </c>
      <c r="H6090" t="s">
        <v>27</v>
      </c>
      <c r="I6090">
        <f>tbl_Fact[[#This Row],[Duration]] / 60</f>
        <v>1.9166666269302336E-2</v>
      </c>
      <c r="J6090">
        <f>IF(OR(G6090="Run Time", G6090="CC (Changeover Cleaning)"), I6090, 0)</f>
        <v>1.9166666269302336E-2</v>
      </c>
      <c r="K6090">
        <f>IF(G6090&lt;&gt;"PM (Maintenance)", I6090, 0)</f>
        <v>1.9166666269302336E-2</v>
      </c>
      <c r="L6090" s="5">
        <f>MAX(tbl_Fact[[#This Row],[TotalBiscuitsMade]],tbl_Fact[[#This Row],[GoodMadeBiscuits]])</f>
        <v>85953</v>
      </c>
      <c r="M6090" s="5">
        <f>IF(tbl_Fact[[#This Row],[Operating_Hours]]&gt;0,tbl_Fact[[#This Row],[Operating_Hours]]*51840,0)</f>
        <v>993.59997940063306</v>
      </c>
    </row>
    <row r="6091" spans="1:13" hidden="1" x14ac:dyDescent="0.2">
      <c r="A6091" t="s">
        <v>5</v>
      </c>
      <c r="B6091" s="1">
        <v>44406.687256944446</v>
      </c>
      <c r="C6091" s="1">
        <v>44406.696238425924</v>
      </c>
      <c r="D6091">
        <v>12.9333333969116</v>
      </c>
      <c r="E6091">
        <v>94058</v>
      </c>
      <c r="F6091">
        <v>94947</v>
      </c>
      <c r="G6091" t="s">
        <v>44</v>
      </c>
      <c r="H6091" t="s">
        <v>27</v>
      </c>
      <c r="I6091">
        <f>tbl_Fact[[#This Row],[Duration]] / 60</f>
        <v>0.21555555661519332</v>
      </c>
      <c r="J6091">
        <f>IF(OR(G6091="Run Time", G6091="CC (Changeover Cleaning)"), I6091, 0)</f>
        <v>0</v>
      </c>
      <c r="K6091">
        <f>IF(G6091&lt;&gt;"PM (Maintenance)", I6091, 0)</f>
        <v>0.21555555661519332</v>
      </c>
      <c r="L6091" s="5">
        <f>MAX(tbl_Fact[[#This Row],[TotalBiscuitsMade]],tbl_Fact[[#This Row],[GoodMadeBiscuits]])</f>
        <v>94947</v>
      </c>
      <c r="M6091" s="5">
        <f>IF(tbl_Fact[[#This Row],[Operating_Hours]]&gt;0,tbl_Fact[[#This Row],[Operating_Hours]]*51840,0)</f>
        <v>0</v>
      </c>
    </row>
    <row r="6092" spans="1:13" hidden="1" x14ac:dyDescent="0.2">
      <c r="A6092" t="s">
        <v>14</v>
      </c>
      <c r="B6092" s="1">
        <v>44406.691018518519</v>
      </c>
      <c r="C6092" s="1">
        <v>44406.69189814815</v>
      </c>
      <c r="D6092">
        <v>1.2666666507720901</v>
      </c>
      <c r="E6092">
        <v>0</v>
      </c>
      <c r="F6092">
        <v>490</v>
      </c>
      <c r="G6092" t="s">
        <v>43</v>
      </c>
      <c r="H6092" t="s">
        <v>36</v>
      </c>
      <c r="I6092">
        <f>tbl_Fact[[#This Row],[Duration]] / 60</f>
        <v>2.11111108462015E-2</v>
      </c>
      <c r="J6092">
        <f>IF(OR(G6092="Run Time", G6092="CC (Changeover Cleaning)"), I6092, 0)</f>
        <v>2.11111108462015E-2</v>
      </c>
      <c r="K6092">
        <f>IF(G6092&lt;&gt;"PM (Maintenance)", I6092, 0)</f>
        <v>2.11111108462015E-2</v>
      </c>
      <c r="L6092" s="5">
        <f>MAX(tbl_Fact[[#This Row],[TotalBiscuitsMade]],tbl_Fact[[#This Row],[GoodMadeBiscuits]])</f>
        <v>490</v>
      </c>
      <c r="M6092" s="5">
        <f>IF(tbl_Fact[[#This Row],[Operating_Hours]]&gt;0,tbl_Fact[[#This Row],[Operating_Hours]]*51840,0)</f>
        <v>1094.3999862670858</v>
      </c>
    </row>
    <row r="6093" spans="1:13" hidden="1" x14ac:dyDescent="0.2">
      <c r="A6093" t="s">
        <v>14</v>
      </c>
      <c r="B6093" s="1">
        <v>44406.69189814815</v>
      </c>
      <c r="C6093" s="1">
        <v>44406.692106481481</v>
      </c>
      <c r="D6093">
        <v>0.30000001192092901</v>
      </c>
      <c r="E6093">
        <v>0</v>
      </c>
      <c r="F6093">
        <v>169</v>
      </c>
      <c r="G6093" t="s">
        <v>44</v>
      </c>
      <c r="H6093" t="s">
        <v>36</v>
      </c>
      <c r="I6093">
        <f>tbl_Fact[[#This Row],[Duration]] / 60</f>
        <v>5.0000001986821498E-3</v>
      </c>
      <c r="J6093">
        <f>IF(OR(G6093="Run Time", G6093="CC (Changeover Cleaning)"), I6093, 0)</f>
        <v>0</v>
      </c>
      <c r="K6093">
        <f>IF(G6093&lt;&gt;"PM (Maintenance)", I6093, 0)</f>
        <v>5.0000001986821498E-3</v>
      </c>
      <c r="L6093" s="5">
        <f>MAX(tbl_Fact[[#This Row],[TotalBiscuitsMade]],tbl_Fact[[#This Row],[GoodMadeBiscuits]])</f>
        <v>169</v>
      </c>
      <c r="M6093" s="5">
        <f>IF(tbl_Fact[[#This Row],[Operating_Hours]]&gt;0,tbl_Fact[[#This Row],[Operating_Hours]]*51840,0)</f>
        <v>0</v>
      </c>
    </row>
    <row r="6094" spans="1:13" hidden="1" x14ac:dyDescent="0.2">
      <c r="A6094" t="s">
        <v>14</v>
      </c>
      <c r="B6094" s="1">
        <v>44406.692106481481</v>
      </c>
      <c r="C6094" s="1">
        <v>44406.692708333336</v>
      </c>
      <c r="D6094">
        <v>0.86666661500930797</v>
      </c>
      <c r="E6094">
        <v>0</v>
      </c>
      <c r="F6094">
        <v>241</v>
      </c>
      <c r="G6094" t="s">
        <v>43</v>
      </c>
      <c r="H6094" t="s">
        <v>36</v>
      </c>
      <c r="I6094">
        <f>tbl_Fact[[#This Row],[Duration]] / 60</f>
        <v>1.4444443583488465E-2</v>
      </c>
      <c r="J6094">
        <f>IF(OR(G6094="Run Time", G6094="CC (Changeover Cleaning)"), I6094, 0)</f>
        <v>1.4444443583488465E-2</v>
      </c>
      <c r="K6094">
        <f>IF(G6094&lt;&gt;"PM (Maintenance)", I6094, 0)</f>
        <v>1.4444443583488465E-2</v>
      </c>
      <c r="L6094" s="5">
        <f>MAX(tbl_Fact[[#This Row],[TotalBiscuitsMade]],tbl_Fact[[#This Row],[GoodMadeBiscuits]])</f>
        <v>241</v>
      </c>
      <c r="M6094" s="5">
        <f>IF(tbl_Fact[[#This Row],[Operating_Hours]]&gt;0,tbl_Fact[[#This Row],[Operating_Hours]]*51840,0)</f>
        <v>748.79995536804199</v>
      </c>
    </row>
    <row r="6095" spans="1:13" hidden="1" x14ac:dyDescent="0.2">
      <c r="A6095" t="s">
        <v>14</v>
      </c>
      <c r="B6095" s="1">
        <v>44406.692708333336</v>
      </c>
      <c r="C6095" s="1">
        <v>44406.69431712963</v>
      </c>
      <c r="D6095">
        <v>2.3166666030883798</v>
      </c>
      <c r="E6095">
        <v>0</v>
      </c>
      <c r="F6095">
        <v>451</v>
      </c>
      <c r="G6095" t="s">
        <v>44</v>
      </c>
      <c r="H6095" t="s">
        <v>36</v>
      </c>
      <c r="I6095">
        <f>tbl_Fact[[#This Row],[Duration]] / 60</f>
        <v>3.8611110051472997E-2</v>
      </c>
      <c r="J6095">
        <f>IF(OR(G6095="Run Time", G6095="CC (Changeover Cleaning)"), I6095, 0)</f>
        <v>0</v>
      </c>
      <c r="K6095">
        <f>IF(G6095&lt;&gt;"PM (Maintenance)", I6095, 0)</f>
        <v>3.8611110051472997E-2</v>
      </c>
      <c r="L6095" s="5">
        <f>MAX(tbl_Fact[[#This Row],[TotalBiscuitsMade]],tbl_Fact[[#This Row],[GoodMadeBiscuits]])</f>
        <v>451</v>
      </c>
      <c r="M6095" s="5">
        <f>IF(tbl_Fact[[#This Row],[Operating_Hours]]&gt;0,tbl_Fact[[#This Row],[Operating_Hours]]*51840,0)</f>
        <v>0</v>
      </c>
    </row>
    <row r="6096" spans="1:13" hidden="1" x14ac:dyDescent="0.2">
      <c r="A6096" t="s">
        <v>14</v>
      </c>
      <c r="B6096" s="1">
        <v>44406.69431712963</v>
      </c>
      <c r="C6096" s="1">
        <v>44406.694861111115</v>
      </c>
      <c r="D6096">
        <v>0.78333330154418901</v>
      </c>
      <c r="E6096">
        <v>0</v>
      </c>
      <c r="F6096">
        <v>123</v>
      </c>
      <c r="G6096" t="s">
        <v>43</v>
      </c>
      <c r="H6096" t="s">
        <v>36</v>
      </c>
      <c r="I6096">
        <f>tbl_Fact[[#This Row],[Duration]] / 60</f>
        <v>1.3055555025736484E-2</v>
      </c>
      <c r="J6096">
        <f>IF(OR(G6096="Run Time", G6096="CC (Changeover Cleaning)"), I6096, 0)</f>
        <v>1.3055555025736484E-2</v>
      </c>
      <c r="K6096">
        <f>IF(G6096&lt;&gt;"PM (Maintenance)", I6096, 0)</f>
        <v>1.3055555025736484E-2</v>
      </c>
      <c r="L6096" s="5">
        <f>MAX(tbl_Fact[[#This Row],[TotalBiscuitsMade]],tbl_Fact[[#This Row],[GoodMadeBiscuits]])</f>
        <v>123</v>
      </c>
      <c r="M6096" s="5">
        <f>IF(tbl_Fact[[#This Row],[Operating_Hours]]&gt;0,tbl_Fact[[#This Row],[Operating_Hours]]*51840,0)</f>
        <v>676.79997253417935</v>
      </c>
    </row>
    <row r="6097" spans="1:13" hidden="1" x14ac:dyDescent="0.2">
      <c r="A6097" t="s">
        <v>14</v>
      </c>
      <c r="B6097" s="1">
        <v>44406.694861111115</v>
      </c>
      <c r="C6097" s="1">
        <v>44406.697974537034</v>
      </c>
      <c r="D6097">
        <v>4.4833331108093297</v>
      </c>
      <c r="E6097">
        <v>0</v>
      </c>
      <c r="F6097">
        <v>477</v>
      </c>
      <c r="G6097" t="s">
        <v>44</v>
      </c>
      <c r="H6097" t="s">
        <v>36</v>
      </c>
      <c r="I6097">
        <f>tbl_Fact[[#This Row],[Duration]] / 60</f>
        <v>7.4722218513488828E-2</v>
      </c>
      <c r="J6097">
        <f>IF(OR(G6097="Run Time", G6097="CC (Changeover Cleaning)"), I6097, 0)</f>
        <v>0</v>
      </c>
      <c r="K6097">
        <f>IF(G6097&lt;&gt;"PM (Maintenance)", I6097, 0)</f>
        <v>7.4722218513488828E-2</v>
      </c>
      <c r="L6097" s="5">
        <f>MAX(tbl_Fact[[#This Row],[TotalBiscuitsMade]],tbl_Fact[[#This Row],[GoodMadeBiscuits]])</f>
        <v>477</v>
      </c>
      <c r="M6097" s="5">
        <f>IF(tbl_Fact[[#This Row],[Operating_Hours]]&gt;0,tbl_Fact[[#This Row],[Operating_Hours]]*51840,0)</f>
        <v>0</v>
      </c>
    </row>
    <row r="6098" spans="1:13" hidden="1" x14ac:dyDescent="0.2">
      <c r="A6098" t="s">
        <v>5</v>
      </c>
      <c r="B6098" s="1">
        <v>44406.696238425924</v>
      </c>
      <c r="C6098" s="1">
        <v>44406.701666666668</v>
      </c>
      <c r="D6098">
        <v>7.8166666030883798</v>
      </c>
      <c r="E6098">
        <v>94517</v>
      </c>
      <c r="F6098">
        <v>94884</v>
      </c>
      <c r="G6098" t="s">
        <v>43</v>
      </c>
      <c r="H6098" t="s">
        <v>27</v>
      </c>
      <c r="I6098">
        <f>tbl_Fact[[#This Row],[Duration]] / 60</f>
        <v>0.13027777671813967</v>
      </c>
      <c r="J6098">
        <f>IF(OR(G6098="Run Time", G6098="CC (Changeover Cleaning)"), I6098, 0)</f>
        <v>0.13027777671813967</v>
      </c>
      <c r="K6098">
        <f>IF(G6098&lt;&gt;"PM (Maintenance)", I6098, 0)</f>
        <v>0.13027777671813967</v>
      </c>
      <c r="L6098" s="5">
        <f>MAX(tbl_Fact[[#This Row],[TotalBiscuitsMade]],tbl_Fact[[#This Row],[GoodMadeBiscuits]])</f>
        <v>94884</v>
      </c>
      <c r="M6098" s="5">
        <f>IF(tbl_Fact[[#This Row],[Operating_Hours]]&gt;0,tbl_Fact[[#This Row],[Operating_Hours]]*51840,0)</f>
        <v>6753.5999450683603</v>
      </c>
    </row>
    <row r="6099" spans="1:13" hidden="1" x14ac:dyDescent="0.2">
      <c r="A6099" t="s">
        <v>14</v>
      </c>
      <c r="B6099" s="1">
        <v>44406.697974537034</v>
      </c>
      <c r="C6099" s="1">
        <v>44406.698703703703</v>
      </c>
      <c r="D6099">
        <v>1.04999995231628</v>
      </c>
      <c r="E6099">
        <v>0</v>
      </c>
      <c r="F6099">
        <v>209</v>
      </c>
      <c r="G6099" t="s">
        <v>43</v>
      </c>
      <c r="H6099" t="s">
        <v>36</v>
      </c>
      <c r="I6099">
        <f>tbl_Fact[[#This Row],[Duration]] / 60</f>
        <v>1.7499999205271333E-2</v>
      </c>
      <c r="J6099">
        <f>IF(OR(G6099="Run Time", G6099="CC (Changeover Cleaning)"), I6099, 0)</f>
        <v>1.7499999205271333E-2</v>
      </c>
      <c r="K6099">
        <f>IF(G6099&lt;&gt;"PM (Maintenance)", I6099, 0)</f>
        <v>1.7499999205271333E-2</v>
      </c>
      <c r="L6099" s="5">
        <f>MAX(tbl_Fact[[#This Row],[TotalBiscuitsMade]],tbl_Fact[[#This Row],[GoodMadeBiscuits]])</f>
        <v>209</v>
      </c>
      <c r="M6099" s="5">
        <f>IF(tbl_Fact[[#This Row],[Operating_Hours]]&gt;0,tbl_Fact[[#This Row],[Operating_Hours]]*51840,0)</f>
        <v>907.19995880126589</v>
      </c>
    </row>
    <row r="6100" spans="1:13" hidden="1" x14ac:dyDescent="0.2">
      <c r="A6100" t="s">
        <v>14</v>
      </c>
      <c r="B6100" s="1">
        <v>44406.698703703703</v>
      </c>
      <c r="C6100" s="1">
        <v>44406.709062499998</v>
      </c>
      <c r="D6100">
        <v>14.9166669845581</v>
      </c>
      <c r="E6100">
        <v>0</v>
      </c>
      <c r="F6100">
        <v>123</v>
      </c>
      <c r="G6100" t="s">
        <v>44</v>
      </c>
      <c r="H6100" t="s">
        <v>36</v>
      </c>
      <c r="I6100">
        <f>tbl_Fact[[#This Row],[Duration]] / 60</f>
        <v>0.24861111640930167</v>
      </c>
      <c r="J6100">
        <f>IF(OR(G6100="Run Time", G6100="CC (Changeover Cleaning)"), I6100, 0)</f>
        <v>0</v>
      </c>
      <c r="K6100">
        <f>IF(G6100&lt;&gt;"PM (Maintenance)", I6100, 0)</f>
        <v>0.24861111640930167</v>
      </c>
      <c r="L6100" s="5">
        <f>MAX(tbl_Fact[[#This Row],[TotalBiscuitsMade]],tbl_Fact[[#This Row],[GoodMadeBiscuits]])</f>
        <v>123</v>
      </c>
      <c r="M6100" s="5">
        <f>IF(tbl_Fact[[#This Row],[Operating_Hours]]&gt;0,tbl_Fact[[#This Row],[Operating_Hours]]*51840,0)</f>
        <v>0</v>
      </c>
    </row>
    <row r="6101" spans="1:13" hidden="1" x14ac:dyDescent="0.2">
      <c r="A6101" t="s">
        <v>5</v>
      </c>
      <c r="B6101" s="1">
        <v>44406.701666666668</v>
      </c>
      <c r="C6101" s="1">
        <v>44406.715624999997</v>
      </c>
      <c r="D6101">
        <v>20.100000381469702</v>
      </c>
      <c r="E6101">
        <v>107655</v>
      </c>
      <c r="F6101">
        <v>108014</v>
      </c>
      <c r="G6101" t="s">
        <v>44</v>
      </c>
      <c r="H6101" t="s">
        <v>27</v>
      </c>
      <c r="I6101">
        <f>tbl_Fact[[#This Row],[Duration]] / 60</f>
        <v>0.33500000635782834</v>
      </c>
      <c r="J6101">
        <f>IF(OR(G6101="Run Time", G6101="CC (Changeover Cleaning)"), I6101, 0)</f>
        <v>0</v>
      </c>
      <c r="K6101">
        <f>IF(G6101&lt;&gt;"PM (Maintenance)", I6101, 0)</f>
        <v>0.33500000635782834</v>
      </c>
      <c r="L6101" s="5">
        <f>MAX(tbl_Fact[[#This Row],[TotalBiscuitsMade]],tbl_Fact[[#This Row],[GoodMadeBiscuits]])</f>
        <v>108014</v>
      </c>
      <c r="M6101" s="5">
        <f>IF(tbl_Fact[[#This Row],[Operating_Hours]]&gt;0,tbl_Fact[[#This Row],[Operating_Hours]]*51840,0)</f>
        <v>0</v>
      </c>
    </row>
    <row r="6102" spans="1:13" hidden="1" x14ac:dyDescent="0.2">
      <c r="A6102" t="s">
        <v>11</v>
      </c>
      <c r="B6102" s="1">
        <v>44406.708993055552</v>
      </c>
      <c r="C6102" s="1">
        <v>44406.710601851853</v>
      </c>
      <c r="D6102">
        <v>2.3166666030883798</v>
      </c>
      <c r="E6102">
        <v>0</v>
      </c>
      <c r="F6102">
        <v>32</v>
      </c>
      <c r="G6102" t="s">
        <v>43</v>
      </c>
      <c r="H6102" t="s">
        <v>27</v>
      </c>
      <c r="I6102">
        <f>tbl_Fact[[#This Row],[Duration]] / 60</f>
        <v>3.8611110051472997E-2</v>
      </c>
      <c r="J6102">
        <f>IF(OR(G6102="Run Time", G6102="CC (Changeover Cleaning)"), I6102, 0)</f>
        <v>3.8611110051472997E-2</v>
      </c>
      <c r="K6102">
        <f>IF(G6102&lt;&gt;"PM (Maintenance)", I6102, 0)</f>
        <v>3.8611110051472997E-2</v>
      </c>
      <c r="L6102" s="5">
        <f>MAX(tbl_Fact[[#This Row],[TotalBiscuitsMade]],tbl_Fact[[#This Row],[GoodMadeBiscuits]])</f>
        <v>32</v>
      </c>
      <c r="M6102" s="5">
        <f>IF(tbl_Fact[[#This Row],[Operating_Hours]]&gt;0,tbl_Fact[[#This Row],[Operating_Hours]]*51840,0)</f>
        <v>2001.5999450683601</v>
      </c>
    </row>
    <row r="6103" spans="1:13" hidden="1" x14ac:dyDescent="0.2">
      <c r="A6103" t="s">
        <v>14</v>
      </c>
      <c r="B6103" s="1">
        <v>44406.709062499998</v>
      </c>
      <c r="C6103" s="1">
        <v>44406.926689814813</v>
      </c>
      <c r="D6103">
        <v>313.38333129882801</v>
      </c>
      <c r="E6103">
        <v>0</v>
      </c>
      <c r="F6103">
        <v>336</v>
      </c>
      <c r="G6103" t="s">
        <v>43</v>
      </c>
      <c r="H6103" t="s">
        <v>37</v>
      </c>
      <c r="I6103">
        <f>tbl_Fact[[#This Row],[Duration]] / 60</f>
        <v>5.2230555216471339</v>
      </c>
      <c r="J6103">
        <f>IF(OR(G6103="Run Time", G6103="CC (Changeover Cleaning)"), I6103, 0)</f>
        <v>5.2230555216471339</v>
      </c>
      <c r="K6103">
        <f>IF(G6103&lt;&gt;"PM (Maintenance)", I6103, 0)</f>
        <v>5.2230555216471339</v>
      </c>
      <c r="L6103" s="5">
        <f>MAX(tbl_Fact[[#This Row],[TotalBiscuitsMade]],tbl_Fact[[#This Row],[GoodMadeBiscuits]])</f>
        <v>336</v>
      </c>
      <c r="M6103" s="5">
        <f>IF(tbl_Fact[[#This Row],[Operating_Hours]]&gt;0,tbl_Fact[[#This Row],[Operating_Hours]]*51840,0)</f>
        <v>270763.19824218744</v>
      </c>
    </row>
    <row r="6104" spans="1:13" hidden="1" x14ac:dyDescent="0.2">
      <c r="A6104" t="s">
        <v>11</v>
      </c>
      <c r="B6104" s="1">
        <v>44406.710601851853</v>
      </c>
      <c r="C6104" s="1">
        <v>44406.711481481485</v>
      </c>
      <c r="D6104">
        <v>1.2750166654586801</v>
      </c>
      <c r="E6104">
        <v>0</v>
      </c>
      <c r="F6104">
        <v>324</v>
      </c>
      <c r="G6104" t="s">
        <v>44</v>
      </c>
      <c r="H6104" t="s">
        <v>27</v>
      </c>
      <c r="I6104">
        <f>tbl_Fact[[#This Row],[Duration]] / 60</f>
        <v>2.1250277757644667E-2</v>
      </c>
      <c r="J6104">
        <f>IF(OR(G6104="Run Time", G6104="CC (Changeover Cleaning)"), I6104, 0)</f>
        <v>0</v>
      </c>
      <c r="K6104">
        <f>IF(G6104&lt;&gt;"PM (Maintenance)", I6104, 0)</f>
        <v>2.1250277757644667E-2</v>
      </c>
      <c r="L6104" s="5">
        <f>MAX(tbl_Fact[[#This Row],[TotalBiscuitsMade]],tbl_Fact[[#This Row],[GoodMadeBiscuits]])</f>
        <v>324</v>
      </c>
      <c r="M6104" s="5">
        <f>IF(tbl_Fact[[#This Row],[Operating_Hours]]&gt;0,tbl_Fact[[#This Row],[Operating_Hours]]*51840,0)</f>
        <v>0</v>
      </c>
    </row>
    <row r="6105" spans="1:13" hidden="1" x14ac:dyDescent="0.2">
      <c r="A6105" t="s">
        <v>11</v>
      </c>
      <c r="B6105" s="1">
        <v>44406.711481481485</v>
      </c>
      <c r="C6105" s="1">
        <v>44406.71193287037</v>
      </c>
      <c r="D6105">
        <v>0.64168334007263195</v>
      </c>
      <c r="E6105">
        <v>0</v>
      </c>
      <c r="F6105">
        <v>288</v>
      </c>
      <c r="G6105" t="s">
        <v>43</v>
      </c>
      <c r="H6105" t="s">
        <v>27</v>
      </c>
      <c r="I6105">
        <f>tbl_Fact[[#This Row],[Duration]] / 60</f>
        <v>1.0694722334543865E-2</v>
      </c>
      <c r="J6105">
        <f>IF(OR(G6105="Run Time", G6105="CC (Changeover Cleaning)"), I6105, 0)</f>
        <v>1.0694722334543865E-2</v>
      </c>
      <c r="K6105">
        <f>IF(G6105&lt;&gt;"PM (Maintenance)", I6105, 0)</f>
        <v>1.0694722334543865E-2</v>
      </c>
      <c r="L6105" s="5">
        <f>MAX(tbl_Fact[[#This Row],[TotalBiscuitsMade]],tbl_Fact[[#This Row],[GoodMadeBiscuits]])</f>
        <v>288</v>
      </c>
      <c r="M6105" s="5">
        <f>IF(tbl_Fact[[#This Row],[Operating_Hours]]&gt;0,tbl_Fact[[#This Row],[Operating_Hours]]*51840,0)</f>
        <v>554.41440582275402</v>
      </c>
    </row>
    <row r="6106" spans="1:13" hidden="1" x14ac:dyDescent="0.2">
      <c r="A6106" t="s">
        <v>11</v>
      </c>
      <c r="B6106" s="1">
        <v>44406.71193287037</v>
      </c>
      <c r="C6106" s="1">
        <v>44406.720312500001</v>
      </c>
      <c r="D6106">
        <v>12.0668830871582</v>
      </c>
      <c r="E6106">
        <v>0</v>
      </c>
      <c r="F6106">
        <v>76</v>
      </c>
      <c r="G6106" t="s">
        <v>44</v>
      </c>
      <c r="H6106" t="s">
        <v>27</v>
      </c>
      <c r="I6106">
        <f>tbl_Fact[[#This Row],[Duration]] / 60</f>
        <v>0.20111471811930332</v>
      </c>
      <c r="J6106">
        <f>IF(OR(G6106="Run Time", G6106="CC (Changeover Cleaning)"), I6106, 0)</f>
        <v>0</v>
      </c>
      <c r="K6106">
        <f>IF(G6106&lt;&gt;"PM (Maintenance)", I6106, 0)</f>
        <v>0.20111471811930332</v>
      </c>
      <c r="L6106" s="5">
        <f>MAX(tbl_Fact[[#This Row],[TotalBiscuitsMade]],tbl_Fact[[#This Row],[GoodMadeBiscuits]])</f>
        <v>76</v>
      </c>
      <c r="M6106" s="5">
        <f>IF(tbl_Fact[[#This Row],[Operating_Hours]]&gt;0,tbl_Fact[[#This Row],[Operating_Hours]]*51840,0)</f>
        <v>0</v>
      </c>
    </row>
    <row r="6107" spans="1:13" hidden="1" x14ac:dyDescent="0.2">
      <c r="A6107" t="s">
        <v>5</v>
      </c>
      <c r="B6107" s="1">
        <v>44406.715624999997</v>
      </c>
      <c r="C6107" s="1">
        <v>44406.719513888886</v>
      </c>
      <c r="D6107">
        <v>5.5999999046325701</v>
      </c>
      <c r="E6107">
        <v>107321</v>
      </c>
      <c r="F6107">
        <v>108235</v>
      </c>
      <c r="G6107" t="s">
        <v>43</v>
      </c>
      <c r="H6107" t="s">
        <v>27</v>
      </c>
      <c r="I6107">
        <f>tbl_Fact[[#This Row],[Duration]] / 60</f>
        <v>9.3333331743876174E-2</v>
      </c>
      <c r="J6107">
        <f>IF(OR(G6107="Run Time", G6107="CC (Changeover Cleaning)"), I6107, 0)</f>
        <v>9.3333331743876174E-2</v>
      </c>
      <c r="K6107">
        <f>IF(G6107&lt;&gt;"PM (Maintenance)", I6107, 0)</f>
        <v>9.3333331743876174E-2</v>
      </c>
      <c r="L6107" s="5">
        <f>MAX(tbl_Fact[[#This Row],[TotalBiscuitsMade]],tbl_Fact[[#This Row],[GoodMadeBiscuits]])</f>
        <v>108235</v>
      </c>
      <c r="M6107" s="5">
        <f>IF(tbl_Fact[[#This Row],[Operating_Hours]]&gt;0,tbl_Fact[[#This Row],[Operating_Hours]]*51840,0)</f>
        <v>4838.3999176025409</v>
      </c>
    </row>
    <row r="6108" spans="1:13" hidden="1" x14ac:dyDescent="0.2">
      <c r="A6108" t="s">
        <v>5</v>
      </c>
      <c r="B6108" s="1">
        <v>44406.719513888886</v>
      </c>
      <c r="C6108" s="1">
        <v>44406.726956018516</v>
      </c>
      <c r="D6108">
        <v>10.7166662216187</v>
      </c>
      <c r="E6108">
        <v>114254</v>
      </c>
      <c r="F6108">
        <v>114782</v>
      </c>
      <c r="G6108" t="s">
        <v>44</v>
      </c>
      <c r="H6108" t="s">
        <v>27</v>
      </c>
      <c r="I6108">
        <f>tbl_Fact[[#This Row],[Duration]] / 60</f>
        <v>0.178611103693645</v>
      </c>
      <c r="J6108">
        <f>IF(OR(G6108="Run Time", G6108="CC (Changeover Cleaning)"), I6108, 0)</f>
        <v>0</v>
      </c>
      <c r="K6108">
        <f>IF(G6108&lt;&gt;"PM (Maintenance)", I6108, 0)</f>
        <v>0.178611103693645</v>
      </c>
      <c r="L6108" s="5">
        <f>MAX(tbl_Fact[[#This Row],[TotalBiscuitsMade]],tbl_Fact[[#This Row],[GoodMadeBiscuits]])</f>
        <v>114782</v>
      </c>
      <c r="M6108" s="5">
        <f>IF(tbl_Fact[[#This Row],[Operating_Hours]]&gt;0,tbl_Fact[[#This Row],[Operating_Hours]]*51840,0)</f>
        <v>0</v>
      </c>
    </row>
    <row r="6109" spans="1:13" hidden="1" x14ac:dyDescent="0.2">
      <c r="A6109" t="s">
        <v>11</v>
      </c>
      <c r="B6109" s="1">
        <v>44406.720312500001</v>
      </c>
      <c r="C6109" s="1">
        <v>44406.721250000002</v>
      </c>
      <c r="D6109">
        <v>1.3500499725341799</v>
      </c>
      <c r="E6109">
        <v>0</v>
      </c>
      <c r="F6109">
        <v>168</v>
      </c>
      <c r="G6109" t="s">
        <v>43</v>
      </c>
      <c r="H6109" t="s">
        <v>27</v>
      </c>
      <c r="I6109">
        <f>tbl_Fact[[#This Row],[Duration]] / 60</f>
        <v>2.2500832875569664E-2</v>
      </c>
      <c r="J6109">
        <f>IF(OR(G6109="Run Time", G6109="CC (Changeover Cleaning)"), I6109, 0)</f>
        <v>2.2500832875569664E-2</v>
      </c>
      <c r="K6109">
        <f>IF(G6109&lt;&gt;"PM (Maintenance)", I6109, 0)</f>
        <v>2.2500832875569664E-2</v>
      </c>
      <c r="L6109" s="5">
        <f>MAX(tbl_Fact[[#This Row],[TotalBiscuitsMade]],tbl_Fact[[#This Row],[GoodMadeBiscuits]])</f>
        <v>168</v>
      </c>
      <c r="M6109" s="5">
        <f>IF(tbl_Fact[[#This Row],[Operating_Hours]]&gt;0,tbl_Fact[[#This Row],[Operating_Hours]]*51840,0)</f>
        <v>1166.4431762695315</v>
      </c>
    </row>
    <row r="6110" spans="1:13" hidden="1" x14ac:dyDescent="0.2">
      <c r="A6110" t="s">
        <v>11</v>
      </c>
      <c r="B6110" s="1">
        <v>44406.721250000002</v>
      </c>
      <c r="C6110" s="1">
        <v>44406.801365740743</v>
      </c>
      <c r="D6110">
        <v>115.376434326172</v>
      </c>
      <c r="E6110">
        <v>0</v>
      </c>
      <c r="F6110">
        <v>339</v>
      </c>
      <c r="G6110" t="s">
        <v>44</v>
      </c>
      <c r="H6110" t="s">
        <v>27</v>
      </c>
      <c r="I6110">
        <f>tbl_Fact[[#This Row],[Duration]] / 60</f>
        <v>1.9229405721028667</v>
      </c>
      <c r="J6110">
        <f>IF(OR(G6110="Run Time", G6110="CC (Changeover Cleaning)"), I6110, 0)</f>
        <v>0</v>
      </c>
      <c r="K6110">
        <f>IF(G6110&lt;&gt;"PM (Maintenance)", I6110, 0)</f>
        <v>1.9229405721028667</v>
      </c>
      <c r="L6110" s="5">
        <f>MAX(tbl_Fact[[#This Row],[TotalBiscuitsMade]],tbl_Fact[[#This Row],[GoodMadeBiscuits]])</f>
        <v>339</v>
      </c>
      <c r="M6110" s="5">
        <f>IF(tbl_Fact[[#This Row],[Operating_Hours]]&gt;0,tbl_Fact[[#This Row],[Operating_Hours]]*51840,0)</f>
        <v>0</v>
      </c>
    </row>
    <row r="6111" spans="1:13" hidden="1" x14ac:dyDescent="0.2">
      <c r="A6111" t="s">
        <v>5</v>
      </c>
      <c r="B6111" s="1">
        <v>44406.726956018516</v>
      </c>
      <c r="C6111" s="1">
        <v>44406.730451388888</v>
      </c>
      <c r="D6111">
        <v>5.0333333015441903</v>
      </c>
      <c r="E6111">
        <v>114052</v>
      </c>
      <c r="F6111">
        <v>114527</v>
      </c>
      <c r="G6111" t="s">
        <v>43</v>
      </c>
      <c r="H6111" t="s">
        <v>27</v>
      </c>
      <c r="I6111">
        <f>tbl_Fact[[#This Row],[Duration]] / 60</f>
        <v>8.3888888359069838E-2</v>
      </c>
      <c r="J6111">
        <f>IF(OR(G6111="Run Time", G6111="CC (Changeover Cleaning)"), I6111, 0)</f>
        <v>8.3888888359069838E-2</v>
      </c>
      <c r="K6111">
        <f>IF(G6111&lt;&gt;"PM (Maintenance)", I6111, 0)</f>
        <v>8.3888888359069838E-2</v>
      </c>
      <c r="L6111" s="5">
        <f>MAX(tbl_Fact[[#This Row],[TotalBiscuitsMade]],tbl_Fact[[#This Row],[GoodMadeBiscuits]])</f>
        <v>114527</v>
      </c>
      <c r="M6111" s="5">
        <f>IF(tbl_Fact[[#This Row],[Operating_Hours]]&gt;0,tbl_Fact[[#This Row],[Operating_Hours]]*51840,0)</f>
        <v>4348.7999725341806</v>
      </c>
    </row>
    <row r="6112" spans="1:13" hidden="1" x14ac:dyDescent="0.2">
      <c r="A6112" t="s">
        <v>5</v>
      </c>
      <c r="B6112" s="1">
        <v>44406.730451388888</v>
      </c>
      <c r="C6112" s="1">
        <v>44406.730891203704</v>
      </c>
      <c r="D6112">
        <v>0.63333332538604703</v>
      </c>
      <c r="E6112">
        <v>114190</v>
      </c>
      <c r="F6112">
        <v>115108</v>
      </c>
      <c r="G6112" t="s">
        <v>44</v>
      </c>
      <c r="H6112" t="s">
        <v>27</v>
      </c>
      <c r="I6112">
        <f>tbl_Fact[[#This Row],[Duration]] / 60</f>
        <v>1.0555555423100783E-2</v>
      </c>
      <c r="J6112">
        <f>IF(OR(G6112="Run Time", G6112="CC (Changeover Cleaning)"), I6112, 0)</f>
        <v>0</v>
      </c>
      <c r="K6112">
        <f>IF(G6112&lt;&gt;"PM (Maintenance)", I6112, 0)</f>
        <v>1.0555555423100783E-2</v>
      </c>
      <c r="L6112" s="5">
        <f>MAX(tbl_Fact[[#This Row],[TotalBiscuitsMade]],tbl_Fact[[#This Row],[GoodMadeBiscuits]])</f>
        <v>115108</v>
      </c>
      <c r="M6112" s="5">
        <f>IF(tbl_Fact[[#This Row],[Operating_Hours]]&gt;0,tbl_Fact[[#This Row],[Operating_Hours]]*51840,0)</f>
        <v>0</v>
      </c>
    </row>
    <row r="6113" spans="1:13" hidden="1" x14ac:dyDescent="0.2">
      <c r="A6113" t="s">
        <v>5</v>
      </c>
      <c r="B6113" s="1">
        <v>44406.730891203704</v>
      </c>
      <c r="C6113" s="1">
        <v>44406.730983796297</v>
      </c>
      <c r="D6113">
        <v>0.133333340287209</v>
      </c>
      <c r="E6113">
        <v>114563</v>
      </c>
      <c r="F6113">
        <v>114808</v>
      </c>
      <c r="G6113" t="s">
        <v>43</v>
      </c>
      <c r="H6113" t="s">
        <v>27</v>
      </c>
      <c r="I6113">
        <f>tbl_Fact[[#This Row],[Duration]] / 60</f>
        <v>2.2222223381201502E-3</v>
      </c>
      <c r="J6113">
        <f>IF(OR(G6113="Run Time", G6113="CC (Changeover Cleaning)"), I6113, 0)</f>
        <v>2.2222223381201502E-3</v>
      </c>
      <c r="K6113">
        <f>IF(G6113&lt;&gt;"PM (Maintenance)", I6113, 0)</f>
        <v>2.2222223381201502E-3</v>
      </c>
      <c r="L6113" s="5">
        <f>MAX(tbl_Fact[[#This Row],[TotalBiscuitsMade]],tbl_Fact[[#This Row],[GoodMadeBiscuits]])</f>
        <v>114808</v>
      </c>
      <c r="M6113" s="5">
        <f>IF(tbl_Fact[[#This Row],[Operating_Hours]]&gt;0,tbl_Fact[[#This Row],[Operating_Hours]]*51840,0)</f>
        <v>115.20000600814859</v>
      </c>
    </row>
    <row r="6114" spans="1:13" hidden="1" x14ac:dyDescent="0.2">
      <c r="A6114" t="s">
        <v>5</v>
      </c>
      <c r="B6114" s="1">
        <v>44406.730983796297</v>
      </c>
      <c r="C6114" s="1">
        <v>44406.731458333335</v>
      </c>
      <c r="D6114">
        <v>0.68333333730697599</v>
      </c>
      <c r="E6114">
        <v>114817</v>
      </c>
      <c r="F6114">
        <v>115234</v>
      </c>
      <c r="G6114" t="s">
        <v>44</v>
      </c>
      <c r="H6114" t="s">
        <v>27</v>
      </c>
      <c r="I6114">
        <f>tbl_Fact[[#This Row],[Duration]] / 60</f>
        <v>1.1388888955116267E-2</v>
      </c>
      <c r="J6114">
        <f>IF(OR(G6114="Run Time", G6114="CC (Changeover Cleaning)"), I6114, 0)</f>
        <v>0</v>
      </c>
      <c r="K6114">
        <f>IF(G6114&lt;&gt;"PM (Maintenance)", I6114, 0)</f>
        <v>1.1388888955116267E-2</v>
      </c>
      <c r="L6114" s="5">
        <f>MAX(tbl_Fact[[#This Row],[TotalBiscuitsMade]],tbl_Fact[[#This Row],[GoodMadeBiscuits]])</f>
        <v>115234</v>
      </c>
      <c r="M6114" s="5">
        <f>IF(tbl_Fact[[#This Row],[Operating_Hours]]&gt;0,tbl_Fact[[#This Row],[Operating_Hours]]*51840,0)</f>
        <v>0</v>
      </c>
    </row>
    <row r="6115" spans="1:13" hidden="1" x14ac:dyDescent="0.2">
      <c r="A6115" t="s">
        <v>5</v>
      </c>
      <c r="B6115" s="1">
        <v>44406.731458333335</v>
      </c>
      <c r="C6115" s="1">
        <v>44406.731712962966</v>
      </c>
      <c r="D6115">
        <v>0.36666667461395303</v>
      </c>
      <c r="E6115">
        <v>114692</v>
      </c>
      <c r="F6115">
        <v>115371</v>
      </c>
      <c r="G6115" t="s">
        <v>43</v>
      </c>
      <c r="H6115" t="s">
        <v>27</v>
      </c>
      <c r="I6115">
        <f>tbl_Fact[[#This Row],[Duration]] / 60</f>
        <v>6.1111112435658834E-3</v>
      </c>
      <c r="J6115">
        <f>IF(OR(G6115="Run Time", G6115="CC (Changeover Cleaning)"), I6115, 0)</f>
        <v>6.1111112435658834E-3</v>
      </c>
      <c r="K6115">
        <f>IF(G6115&lt;&gt;"PM (Maintenance)", I6115, 0)</f>
        <v>6.1111112435658834E-3</v>
      </c>
      <c r="L6115" s="5">
        <f>MAX(tbl_Fact[[#This Row],[TotalBiscuitsMade]],tbl_Fact[[#This Row],[GoodMadeBiscuits]])</f>
        <v>115371</v>
      </c>
      <c r="M6115" s="5">
        <f>IF(tbl_Fact[[#This Row],[Operating_Hours]]&gt;0,tbl_Fact[[#This Row],[Operating_Hours]]*51840,0)</f>
        <v>316.80000686645542</v>
      </c>
    </row>
    <row r="6116" spans="1:13" hidden="1" x14ac:dyDescent="0.2">
      <c r="A6116" t="s">
        <v>5</v>
      </c>
      <c r="B6116" s="1">
        <v>44406.731712962966</v>
      </c>
      <c r="C6116" s="1">
        <v>44406.732488425929</v>
      </c>
      <c r="D6116">
        <v>1.11666667461395</v>
      </c>
      <c r="E6116">
        <v>115288</v>
      </c>
      <c r="F6116">
        <v>115627</v>
      </c>
      <c r="G6116" t="s">
        <v>44</v>
      </c>
      <c r="H6116" t="s">
        <v>27</v>
      </c>
      <c r="I6116">
        <f>tbl_Fact[[#This Row],[Duration]] / 60</f>
        <v>1.8611111243565834E-2</v>
      </c>
      <c r="J6116">
        <f>IF(OR(G6116="Run Time", G6116="CC (Changeover Cleaning)"), I6116, 0)</f>
        <v>0</v>
      </c>
      <c r="K6116">
        <f>IF(G6116&lt;&gt;"PM (Maintenance)", I6116, 0)</f>
        <v>1.8611111243565834E-2</v>
      </c>
      <c r="L6116" s="5">
        <f>MAX(tbl_Fact[[#This Row],[TotalBiscuitsMade]],tbl_Fact[[#This Row],[GoodMadeBiscuits]])</f>
        <v>115627</v>
      </c>
      <c r="M6116" s="5">
        <f>IF(tbl_Fact[[#This Row],[Operating_Hours]]&gt;0,tbl_Fact[[#This Row],[Operating_Hours]]*51840,0)</f>
        <v>0</v>
      </c>
    </row>
    <row r="6117" spans="1:13" hidden="1" x14ac:dyDescent="0.2">
      <c r="A6117" t="s">
        <v>5</v>
      </c>
      <c r="B6117" s="1">
        <v>44406.732488425929</v>
      </c>
      <c r="C6117" s="1">
        <v>44406.733298611114</v>
      </c>
      <c r="D6117">
        <v>1.1666666269302399</v>
      </c>
      <c r="E6117">
        <v>115120</v>
      </c>
      <c r="F6117">
        <v>115838</v>
      </c>
      <c r="G6117" t="s">
        <v>43</v>
      </c>
      <c r="H6117" t="s">
        <v>27</v>
      </c>
      <c r="I6117">
        <f>tbl_Fact[[#This Row],[Duration]] / 60</f>
        <v>1.9444443782170664E-2</v>
      </c>
      <c r="J6117">
        <f>IF(OR(G6117="Run Time", G6117="CC (Changeover Cleaning)"), I6117, 0)</f>
        <v>1.9444443782170664E-2</v>
      </c>
      <c r="K6117">
        <f>IF(G6117&lt;&gt;"PM (Maintenance)", I6117, 0)</f>
        <v>1.9444443782170664E-2</v>
      </c>
      <c r="L6117" s="5">
        <f>MAX(tbl_Fact[[#This Row],[TotalBiscuitsMade]],tbl_Fact[[#This Row],[GoodMadeBiscuits]])</f>
        <v>115838</v>
      </c>
      <c r="M6117" s="5">
        <f>IF(tbl_Fact[[#This Row],[Operating_Hours]]&gt;0,tbl_Fact[[#This Row],[Operating_Hours]]*51840,0)</f>
        <v>1007.9999656677272</v>
      </c>
    </row>
    <row r="6118" spans="1:13" hidden="1" x14ac:dyDescent="0.2">
      <c r="A6118" t="s">
        <v>5</v>
      </c>
      <c r="B6118" s="1">
        <v>44406.733298611114</v>
      </c>
      <c r="C6118" s="1">
        <v>44406.733888888892</v>
      </c>
      <c r="D6118">
        <v>0.85000002384185802</v>
      </c>
      <c r="E6118">
        <v>115758</v>
      </c>
      <c r="F6118">
        <v>116173</v>
      </c>
      <c r="G6118" t="s">
        <v>44</v>
      </c>
      <c r="H6118" t="s">
        <v>27</v>
      </c>
      <c r="I6118">
        <f>tbl_Fact[[#This Row],[Duration]] / 60</f>
        <v>1.4166667064030967E-2</v>
      </c>
      <c r="J6118">
        <f>IF(OR(G6118="Run Time", G6118="CC (Changeover Cleaning)"), I6118, 0)</f>
        <v>0</v>
      </c>
      <c r="K6118">
        <f>IF(G6118&lt;&gt;"PM (Maintenance)", I6118, 0)</f>
        <v>1.4166667064030967E-2</v>
      </c>
      <c r="L6118" s="5">
        <f>MAX(tbl_Fact[[#This Row],[TotalBiscuitsMade]],tbl_Fact[[#This Row],[GoodMadeBiscuits]])</f>
        <v>116173</v>
      </c>
      <c r="M6118" s="5">
        <f>IF(tbl_Fact[[#This Row],[Operating_Hours]]&gt;0,tbl_Fact[[#This Row],[Operating_Hours]]*51840,0)</f>
        <v>0</v>
      </c>
    </row>
    <row r="6119" spans="1:13" hidden="1" x14ac:dyDescent="0.2">
      <c r="A6119" t="s">
        <v>5</v>
      </c>
      <c r="B6119" s="1">
        <v>44406.733888888892</v>
      </c>
      <c r="C6119" s="1">
        <v>44406.734872685185</v>
      </c>
      <c r="D6119">
        <v>1.4166666269302399</v>
      </c>
      <c r="E6119">
        <v>115841</v>
      </c>
      <c r="F6119">
        <v>116065</v>
      </c>
      <c r="G6119" t="s">
        <v>43</v>
      </c>
      <c r="H6119" t="s">
        <v>27</v>
      </c>
      <c r="I6119">
        <f>tbl_Fact[[#This Row],[Duration]] / 60</f>
        <v>2.3611110448837333E-2</v>
      </c>
      <c r="J6119">
        <f>IF(OR(G6119="Run Time", G6119="CC (Changeover Cleaning)"), I6119, 0)</f>
        <v>2.3611110448837333E-2</v>
      </c>
      <c r="K6119">
        <f>IF(G6119&lt;&gt;"PM (Maintenance)", I6119, 0)</f>
        <v>2.3611110448837333E-2</v>
      </c>
      <c r="L6119" s="5">
        <f>MAX(tbl_Fact[[#This Row],[TotalBiscuitsMade]],tbl_Fact[[#This Row],[GoodMadeBiscuits]])</f>
        <v>116065</v>
      </c>
      <c r="M6119" s="5">
        <f>IF(tbl_Fact[[#This Row],[Operating_Hours]]&gt;0,tbl_Fact[[#This Row],[Operating_Hours]]*51840,0)</f>
        <v>1223.9999656677273</v>
      </c>
    </row>
    <row r="6120" spans="1:13" hidden="1" x14ac:dyDescent="0.2">
      <c r="A6120" t="s">
        <v>5</v>
      </c>
      <c r="B6120" s="1">
        <v>44406.734872685185</v>
      </c>
      <c r="C6120" s="1">
        <v>44406.73578703704</v>
      </c>
      <c r="D6120">
        <v>1.31666672229767</v>
      </c>
      <c r="E6120">
        <v>116216</v>
      </c>
      <c r="F6120">
        <v>116690</v>
      </c>
      <c r="G6120" t="s">
        <v>44</v>
      </c>
      <c r="H6120" t="s">
        <v>27</v>
      </c>
      <c r="I6120">
        <f>tbl_Fact[[#This Row],[Duration]] / 60</f>
        <v>2.1944445371627833E-2</v>
      </c>
      <c r="J6120">
        <f>IF(OR(G6120="Run Time", G6120="CC (Changeover Cleaning)"), I6120, 0)</f>
        <v>0</v>
      </c>
      <c r="K6120">
        <f>IF(G6120&lt;&gt;"PM (Maintenance)", I6120, 0)</f>
        <v>2.1944445371627833E-2</v>
      </c>
      <c r="L6120" s="5">
        <f>MAX(tbl_Fact[[#This Row],[TotalBiscuitsMade]],tbl_Fact[[#This Row],[GoodMadeBiscuits]])</f>
        <v>116690</v>
      </c>
      <c r="M6120" s="5">
        <f>IF(tbl_Fact[[#This Row],[Operating_Hours]]&gt;0,tbl_Fact[[#This Row],[Operating_Hours]]*51840,0)</f>
        <v>0</v>
      </c>
    </row>
    <row r="6121" spans="1:13" hidden="1" x14ac:dyDescent="0.2">
      <c r="A6121" t="s">
        <v>5</v>
      </c>
      <c r="B6121" s="1">
        <v>44406.73578703704</v>
      </c>
      <c r="C6121" s="1">
        <v>44406.738587962966</v>
      </c>
      <c r="D6121">
        <v>4.0333333015441903</v>
      </c>
      <c r="E6121">
        <v>116183</v>
      </c>
      <c r="F6121">
        <v>116847</v>
      </c>
      <c r="G6121" t="s">
        <v>43</v>
      </c>
      <c r="H6121" t="s">
        <v>27</v>
      </c>
      <c r="I6121">
        <f>tbl_Fact[[#This Row],[Duration]] / 60</f>
        <v>6.7222221692403175E-2</v>
      </c>
      <c r="J6121">
        <f>IF(OR(G6121="Run Time", G6121="CC (Changeover Cleaning)"), I6121, 0)</f>
        <v>6.7222221692403175E-2</v>
      </c>
      <c r="K6121">
        <f>IF(G6121&lt;&gt;"PM (Maintenance)", I6121, 0)</f>
        <v>6.7222221692403175E-2</v>
      </c>
      <c r="L6121" s="5">
        <f>MAX(tbl_Fact[[#This Row],[TotalBiscuitsMade]],tbl_Fact[[#This Row],[GoodMadeBiscuits]])</f>
        <v>116847</v>
      </c>
      <c r="M6121" s="5">
        <f>IF(tbl_Fact[[#This Row],[Operating_Hours]]&gt;0,tbl_Fact[[#This Row],[Operating_Hours]]*51840,0)</f>
        <v>3484.7999725341806</v>
      </c>
    </row>
    <row r="6122" spans="1:13" hidden="1" x14ac:dyDescent="0.2">
      <c r="A6122" t="s">
        <v>5</v>
      </c>
      <c r="B6122" s="1">
        <v>44406.738587962966</v>
      </c>
      <c r="C6122" s="1">
        <v>44406.740277777775</v>
      </c>
      <c r="D6122">
        <v>2.4333333969116202</v>
      </c>
      <c r="E6122">
        <v>117638</v>
      </c>
      <c r="F6122">
        <v>118309</v>
      </c>
      <c r="G6122" t="s">
        <v>44</v>
      </c>
      <c r="H6122" t="s">
        <v>27</v>
      </c>
      <c r="I6122">
        <f>tbl_Fact[[#This Row],[Duration]] / 60</f>
        <v>4.0555556615193673E-2</v>
      </c>
      <c r="J6122">
        <f>IF(OR(G6122="Run Time", G6122="CC (Changeover Cleaning)"), I6122, 0)</f>
        <v>0</v>
      </c>
      <c r="K6122">
        <f>IF(G6122&lt;&gt;"PM (Maintenance)", I6122, 0)</f>
        <v>4.0555556615193673E-2</v>
      </c>
      <c r="L6122" s="5">
        <f>MAX(tbl_Fact[[#This Row],[TotalBiscuitsMade]],tbl_Fact[[#This Row],[GoodMadeBiscuits]])</f>
        <v>118309</v>
      </c>
      <c r="M6122" s="5">
        <f>IF(tbl_Fact[[#This Row],[Operating_Hours]]&gt;0,tbl_Fact[[#This Row],[Operating_Hours]]*51840,0)</f>
        <v>0</v>
      </c>
    </row>
    <row r="6123" spans="1:13" hidden="1" x14ac:dyDescent="0.2">
      <c r="A6123" t="s">
        <v>5</v>
      </c>
      <c r="B6123" s="1">
        <v>44406.740277777775</v>
      </c>
      <c r="C6123" s="1">
        <v>44406.75</v>
      </c>
      <c r="D6123">
        <v>14</v>
      </c>
      <c r="E6123">
        <v>117667</v>
      </c>
      <c r="F6123">
        <v>118138</v>
      </c>
      <c r="G6123" t="s">
        <v>43</v>
      </c>
      <c r="H6123" t="s">
        <v>27</v>
      </c>
      <c r="I6123">
        <f>tbl_Fact[[#This Row],[Duration]] / 60</f>
        <v>0.23333333333333334</v>
      </c>
      <c r="J6123">
        <f>IF(OR(G6123="Run Time", G6123="CC (Changeover Cleaning)"), I6123, 0)</f>
        <v>0.23333333333333334</v>
      </c>
      <c r="K6123">
        <f>IF(G6123&lt;&gt;"PM (Maintenance)", I6123, 0)</f>
        <v>0.23333333333333334</v>
      </c>
      <c r="L6123" s="5">
        <f>MAX(tbl_Fact[[#This Row],[TotalBiscuitsMade]],tbl_Fact[[#This Row],[GoodMadeBiscuits]])</f>
        <v>118138</v>
      </c>
      <c r="M6123" s="5">
        <f>IF(tbl_Fact[[#This Row],[Operating_Hours]]&gt;0,tbl_Fact[[#This Row],[Operating_Hours]]*51840,0)</f>
        <v>12096</v>
      </c>
    </row>
    <row r="6124" spans="1:13" hidden="1" x14ac:dyDescent="0.2">
      <c r="A6124" t="s">
        <v>5</v>
      </c>
      <c r="B6124" s="1">
        <v>44406.75</v>
      </c>
      <c r="C6124" s="1">
        <v>44406.750138888892</v>
      </c>
      <c r="D6124">
        <v>0.20000000298023199</v>
      </c>
      <c r="E6124">
        <v>117706</v>
      </c>
      <c r="F6124">
        <v>118276</v>
      </c>
      <c r="G6124" t="s">
        <v>44</v>
      </c>
      <c r="H6124" t="s">
        <v>27</v>
      </c>
      <c r="I6124">
        <f>tbl_Fact[[#This Row],[Duration]] / 60</f>
        <v>3.3333333830038664E-3</v>
      </c>
      <c r="J6124">
        <f>IF(OR(G6124="Run Time", G6124="CC (Changeover Cleaning)"), I6124, 0)</f>
        <v>0</v>
      </c>
      <c r="K6124">
        <f>IF(G6124&lt;&gt;"PM (Maintenance)", I6124, 0)</f>
        <v>3.3333333830038664E-3</v>
      </c>
      <c r="L6124" s="5">
        <f>MAX(tbl_Fact[[#This Row],[TotalBiscuitsMade]],tbl_Fact[[#This Row],[GoodMadeBiscuits]])</f>
        <v>118276</v>
      </c>
      <c r="M6124" s="5">
        <f>IF(tbl_Fact[[#This Row],[Operating_Hours]]&gt;0,tbl_Fact[[#This Row],[Operating_Hours]]*51840,0)</f>
        <v>0</v>
      </c>
    </row>
    <row r="6125" spans="1:13" hidden="1" x14ac:dyDescent="0.2">
      <c r="A6125" t="s">
        <v>5</v>
      </c>
      <c r="B6125" s="1">
        <v>44406.750138888892</v>
      </c>
      <c r="C6125" s="1">
        <v>44406.750208333331</v>
      </c>
      <c r="D6125">
        <v>0.10000000149011599</v>
      </c>
      <c r="E6125">
        <v>117832</v>
      </c>
      <c r="F6125">
        <v>118067</v>
      </c>
      <c r="G6125" t="s">
        <v>43</v>
      </c>
      <c r="H6125" t="s">
        <v>27</v>
      </c>
      <c r="I6125">
        <f>tbl_Fact[[#This Row],[Duration]] / 60</f>
        <v>1.6666666915019332E-3</v>
      </c>
      <c r="J6125">
        <f>IF(OR(G6125="Run Time", G6125="CC (Changeover Cleaning)"), I6125, 0)</f>
        <v>1.6666666915019332E-3</v>
      </c>
      <c r="K6125">
        <f>IF(G6125&lt;&gt;"PM (Maintenance)", I6125, 0)</f>
        <v>1.6666666915019332E-3</v>
      </c>
      <c r="L6125" s="5">
        <f>MAX(tbl_Fact[[#This Row],[TotalBiscuitsMade]],tbl_Fact[[#This Row],[GoodMadeBiscuits]])</f>
        <v>118067</v>
      </c>
      <c r="M6125" s="5">
        <f>IF(tbl_Fact[[#This Row],[Operating_Hours]]&gt;0,tbl_Fact[[#This Row],[Operating_Hours]]*51840,0)</f>
        <v>86.400001287460213</v>
      </c>
    </row>
    <row r="6126" spans="1:13" hidden="1" x14ac:dyDescent="0.2">
      <c r="A6126" t="s">
        <v>5</v>
      </c>
      <c r="B6126" s="1">
        <v>44406.750208333331</v>
      </c>
      <c r="C6126" s="1">
        <v>44406.751018518517</v>
      </c>
      <c r="D6126">
        <v>1.1666666269302399</v>
      </c>
      <c r="E6126">
        <v>118020</v>
      </c>
      <c r="F6126">
        <v>118219</v>
      </c>
      <c r="G6126" t="s">
        <v>44</v>
      </c>
      <c r="H6126" t="s">
        <v>27</v>
      </c>
      <c r="I6126">
        <f>tbl_Fact[[#This Row],[Duration]] / 60</f>
        <v>1.9444443782170664E-2</v>
      </c>
      <c r="J6126">
        <f>IF(OR(G6126="Run Time", G6126="CC (Changeover Cleaning)"), I6126, 0)</f>
        <v>0</v>
      </c>
      <c r="K6126">
        <f>IF(G6126&lt;&gt;"PM (Maintenance)", I6126, 0)</f>
        <v>1.9444443782170664E-2</v>
      </c>
      <c r="L6126" s="5">
        <f>MAX(tbl_Fact[[#This Row],[TotalBiscuitsMade]],tbl_Fact[[#This Row],[GoodMadeBiscuits]])</f>
        <v>118219</v>
      </c>
      <c r="M6126" s="5">
        <f>IF(tbl_Fact[[#This Row],[Operating_Hours]]&gt;0,tbl_Fact[[#This Row],[Operating_Hours]]*51840,0)</f>
        <v>0</v>
      </c>
    </row>
    <row r="6127" spans="1:13" hidden="1" x14ac:dyDescent="0.2">
      <c r="A6127" t="s">
        <v>5</v>
      </c>
      <c r="B6127" s="1">
        <v>44406.751018518517</v>
      </c>
      <c r="C6127" s="1">
        <v>44406.751689814817</v>
      </c>
      <c r="D6127">
        <v>0.96666663885116599</v>
      </c>
      <c r="E6127">
        <v>117691</v>
      </c>
      <c r="F6127">
        <v>118477</v>
      </c>
      <c r="G6127" t="s">
        <v>43</v>
      </c>
      <c r="H6127" t="s">
        <v>27</v>
      </c>
      <c r="I6127">
        <f>tbl_Fact[[#This Row],[Duration]] / 60</f>
        <v>1.6111110647519432E-2</v>
      </c>
      <c r="J6127">
        <f>IF(OR(G6127="Run Time", G6127="CC (Changeover Cleaning)"), I6127, 0)</f>
        <v>1.6111110647519432E-2</v>
      </c>
      <c r="K6127">
        <f>IF(G6127&lt;&gt;"PM (Maintenance)", I6127, 0)</f>
        <v>1.6111110647519432E-2</v>
      </c>
      <c r="L6127" s="5">
        <f>MAX(tbl_Fact[[#This Row],[TotalBiscuitsMade]],tbl_Fact[[#This Row],[GoodMadeBiscuits]])</f>
        <v>118477</v>
      </c>
      <c r="M6127" s="5">
        <f>IF(tbl_Fact[[#This Row],[Operating_Hours]]&gt;0,tbl_Fact[[#This Row],[Operating_Hours]]*51840,0)</f>
        <v>835.19997596740734</v>
      </c>
    </row>
    <row r="6128" spans="1:13" hidden="1" x14ac:dyDescent="0.2">
      <c r="A6128" t="s">
        <v>5</v>
      </c>
      <c r="B6128" s="1">
        <v>44406.751689814817</v>
      </c>
      <c r="C6128" s="1">
        <v>44406.756388888891</v>
      </c>
      <c r="D6128">
        <v>6.7666668891906703</v>
      </c>
      <c r="E6128">
        <v>122797</v>
      </c>
      <c r="F6128">
        <v>122968</v>
      </c>
      <c r="G6128" t="s">
        <v>44</v>
      </c>
      <c r="H6128" t="s">
        <v>27</v>
      </c>
      <c r="I6128">
        <f>tbl_Fact[[#This Row],[Duration]] / 60</f>
        <v>0.11277778148651117</v>
      </c>
      <c r="J6128">
        <f>IF(OR(G6128="Run Time", G6128="CC (Changeover Cleaning)"), I6128, 0)</f>
        <v>0</v>
      </c>
      <c r="K6128">
        <f>IF(G6128&lt;&gt;"PM (Maintenance)", I6128, 0)</f>
        <v>0.11277778148651117</v>
      </c>
      <c r="L6128" s="5">
        <f>MAX(tbl_Fact[[#This Row],[TotalBiscuitsMade]],tbl_Fact[[#This Row],[GoodMadeBiscuits]])</f>
        <v>122968</v>
      </c>
      <c r="M6128" s="5">
        <f>IF(tbl_Fact[[#This Row],[Operating_Hours]]&gt;0,tbl_Fact[[#This Row],[Operating_Hours]]*51840,0)</f>
        <v>0</v>
      </c>
    </row>
    <row r="6129" spans="1:13" hidden="1" x14ac:dyDescent="0.2">
      <c r="A6129" t="s">
        <v>12</v>
      </c>
      <c r="B6129" s="1">
        <v>44406.75199074074</v>
      </c>
      <c r="C6129" s="1">
        <v>44406.791863425926</v>
      </c>
      <c r="D6129">
        <v>57.416667938232401</v>
      </c>
      <c r="E6129">
        <v>0</v>
      </c>
      <c r="F6129">
        <v>159</v>
      </c>
      <c r="G6129" t="s">
        <v>43</v>
      </c>
      <c r="H6129" t="s">
        <v>36</v>
      </c>
      <c r="I6129">
        <f>tbl_Fact[[#This Row],[Duration]] / 60</f>
        <v>0.9569444656372067</v>
      </c>
      <c r="J6129">
        <f>IF(OR(G6129="Run Time", G6129="CC (Changeover Cleaning)"), I6129, 0)</f>
        <v>0.9569444656372067</v>
      </c>
      <c r="K6129">
        <f>IF(G6129&lt;&gt;"PM (Maintenance)", I6129, 0)</f>
        <v>0.9569444656372067</v>
      </c>
      <c r="L6129" s="5">
        <f>MAX(tbl_Fact[[#This Row],[TotalBiscuitsMade]],tbl_Fact[[#This Row],[GoodMadeBiscuits]])</f>
        <v>159</v>
      </c>
      <c r="M6129" s="5">
        <f>IF(tbl_Fact[[#This Row],[Operating_Hours]]&gt;0,tbl_Fact[[#This Row],[Operating_Hours]]*51840,0)</f>
        <v>49608.001098632798</v>
      </c>
    </row>
    <row r="6130" spans="1:13" hidden="1" x14ac:dyDescent="0.2">
      <c r="A6130" t="s">
        <v>5</v>
      </c>
      <c r="B6130" s="1">
        <v>44406.756388888891</v>
      </c>
      <c r="C6130" s="1">
        <v>44406.75854166667</v>
      </c>
      <c r="D6130">
        <v>3.0999999046325701</v>
      </c>
      <c r="E6130">
        <v>122893</v>
      </c>
      <c r="F6130">
        <v>123405</v>
      </c>
      <c r="G6130" t="s">
        <v>43</v>
      </c>
      <c r="H6130" t="s">
        <v>27</v>
      </c>
      <c r="I6130">
        <f>tbl_Fact[[#This Row],[Duration]] / 60</f>
        <v>5.1666665077209503E-2</v>
      </c>
      <c r="J6130">
        <f>IF(OR(G6130="Run Time", G6130="CC (Changeover Cleaning)"), I6130, 0)</f>
        <v>5.1666665077209503E-2</v>
      </c>
      <c r="K6130">
        <f>IF(G6130&lt;&gt;"PM (Maintenance)", I6130, 0)</f>
        <v>5.1666665077209503E-2</v>
      </c>
      <c r="L6130" s="5">
        <f>MAX(tbl_Fact[[#This Row],[TotalBiscuitsMade]],tbl_Fact[[#This Row],[GoodMadeBiscuits]])</f>
        <v>123405</v>
      </c>
      <c r="M6130" s="5">
        <f>IF(tbl_Fact[[#This Row],[Operating_Hours]]&gt;0,tbl_Fact[[#This Row],[Operating_Hours]]*51840,0)</f>
        <v>2678.3999176025404</v>
      </c>
    </row>
    <row r="6131" spans="1:13" hidden="1" x14ac:dyDescent="0.2">
      <c r="A6131" t="s">
        <v>5</v>
      </c>
      <c r="B6131" s="1">
        <v>44406.75854166667</v>
      </c>
      <c r="C6131" s="1">
        <v>44406.762662037036</v>
      </c>
      <c r="D6131">
        <v>5.9333333969116202</v>
      </c>
      <c r="E6131">
        <v>126376</v>
      </c>
      <c r="F6131">
        <v>127165</v>
      </c>
      <c r="G6131" t="s">
        <v>44</v>
      </c>
      <c r="H6131" t="s">
        <v>27</v>
      </c>
      <c r="I6131">
        <f>tbl_Fact[[#This Row],[Duration]] / 60</f>
        <v>9.8888889948527001E-2</v>
      </c>
      <c r="J6131">
        <f>IF(OR(G6131="Run Time", G6131="CC (Changeover Cleaning)"), I6131, 0)</f>
        <v>0</v>
      </c>
      <c r="K6131">
        <f>IF(G6131&lt;&gt;"PM (Maintenance)", I6131, 0)</f>
        <v>9.8888889948527001E-2</v>
      </c>
      <c r="L6131" s="5">
        <f>MAX(tbl_Fact[[#This Row],[TotalBiscuitsMade]],tbl_Fact[[#This Row],[GoodMadeBiscuits]])</f>
        <v>127165</v>
      </c>
      <c r="M6131" s="5">
        <f>IF(tbl_Fact[[#This Row],[Operating_Hours]]&gt;0,tbl_Fact[[#This Row],[Operating_Hours]]*51840,0)</f>
        <v>0</v>
      </c>
    </row>
    <row r="6132" spans="1:13" hidden="1" x14ac:dyDescent="0.2">
      <c r="A6132" t="s">
        <v>5</v>
      </c>
      <c r="B6132" s="1">
        <v>44406.762662037036</v>
      </c>
      <c r="C6132" s="1">
        <v>44406.780844907407</v>
      </c>
      <c r="D6132">
        <v>26.183332443237301</v>
      </c>
      <c r="E6132">
        <v>126648</v>
      </c>
      <c r="F6132">
        <v>454</v>
      </c>
      <c r="G6132" t="s">
        <v>43</v>
      </c>
      <c r="H6132" t="s">
        <v>27</v>
      </c>
      <c r="I6132">
        <f>tbl_Fact[[#This Row],[Duration]] / 60</f>
        <v>0.43638887405395504</v>
      </c>
      <c r="J6132">
        <f>IF(OR(G6132="Run Time", G6132="CC (Changeover Cleaning)"), I6132, 0)</f>
        <v>0.43638887405395504</v>
      </c>
      <c r="K6132">
        <f>IF(G6132&lt;&gt;"PM (Maintenance)", I6132, 0)</f>
        <v>0.43638887405395504</v>
      </c>
      <c r="L6132" s="5">
        <f>MAX(tbl_Fact[[#This Row],[TotalBiscuitsMade]],tbl_Fact[[#This Row],[GoodMadeBiscuits]])</f>
        <v>126648</v>
      </c>
      <c r="M6132" s="5">
        <f>IF(tbl_Fact[[#This Row],[Operating_Hours]]&gt;0,tbl_Fact[[#This Row],[Operating_Hours]]*51840,0)</f>
        <v>22622.399230957031</v>
      </c>
    </row>
    <row r="6133" spans="1:13" hidden="1" x14ac:dyDescent="0.2">
      <c r="A6133" t="s">
        <v>13</v>
      </c>
      <c r="B6133" s="1">
        <v>44406.778796296298</v>
      </c>
      <c r="C6133" s="1">
        <v>44406.799212962964</v>
      </c>
      <c r="D6133">
        <v>29.399999618530298</v>
      </c>
      <c r="E6133">
        <v>0</v>
      </c>
      <c r="F6133">
        <v>156</v>
      </c>
      <c r="G6133" t="s">
        <v>43</v>
      </c>
      <c r="H6133" t="s">
        <v>37</v>
      </c>
      <c r="I6133">
        <f>tbl_Fact[[#This Row],[Duration]] / 60</f>
        <v>0.48999999364217162</v>
      </c>
      <c r="J6133">
        <f>IF(OR(G6133="Run Time", G6133="CC (Changeover Cleaning)"), I6133, 0)</f>
        <v>0.48999999364217162</v>
      </c>
      <c r="K6133">
        <f>IF(G6133&lt;&gt;"PM (Maintenance)", I6133, 0)</f>
        <v>0.48999999364217162</v>
      </c>
      <c r="L6133" s="5">
        <f>MAX(tbl_Fact[[#This Row],[TotalBiscuitsMade]],tbl_Fact[[#This Row],[GoodMadeBiscuits]])</f>
        <v>156</v>
      </c>
      <c r="M6133" s="5">
        <f>IF(tbl_Fact[[#This Row],[Operating_Hours]]&gt;0,tbl_Fact[[#This Row],[Operating_Hours]]*51840,0)</f>
        <v>25401.599670410178</v>
      </c>
    </row>
    <row r="6134" spans="1:13" hidden="1" x14ac:dyDescent="0.2">
      <c r="A6134" t="s">
        <v>5</v>
      </c>
      <c r="B6134" s="1">
        <v>44406.780844907407</v>
      </c>
      <c r="C6134" s="1">
        <v>44406.789988425924</v>
      </c>
      <c r="D6134">
        <v>13.1666669845581</v>
      </c>
      <c r="E6134">
        <v>135815</v>
      </c>
      <c r="F6134">
        <v>9232</v>
      </c>
      <c r="G6134" t="s">
        <v>44</v>
      </c>
      <c r="H6134" t="s">
        <v>27</v>
      </c>
      <c r="I6134">
        <f>tbl_Fact[[#This Row],[Duration]] / 60</f>
        <v>0.21944444974263499</v>
      </c>
      <c r="J6134">
        <f>IF(OR(G6134="Run Time", G6134="CC (Changeover Cleaning)"), I6134, 0)</f>
        <v>0</v>
      </c>
      <c r="K6134">
        <f>IF(G6134&lt;&gt;"PM (Maintenance)", I6134, 0)</f>
        <v>0.21944444974263499</v>
      </c>
      <c r="L6134" s="5">
        <f>MAX(tbl_Fact[[#This Row],[TotalBiscuitsMade]],tbl_Fact[[#This Row],[GoodMadeBiscuits]])</f>
        <v>135815</v>
      </c>
      <c r="M6134" s="5">
        <f>IF(tbl_Fact[[#This Row],[Operating_Hours]]&gt;0,tbl_Fact[[#This Row],[Operating_Hours]]*51840,0)</f>
        <v>0</v>
      </c>
    </row>
    <row r="6135" spans="1:13" hidden="1" x14ac:dyDescent="0.2">
      <c r="A6135" t="s">
        <v>5</v>
      </c>
      <c r="B6135" s="1">
        <v>44406.789988425924</v>
      </c>
      <c r="C6135" s="1">
        <v>44406.795358796298</v>
      </c>
      <c r="D6135">
        <v>7.7333331108093297</v>
      </c>
      <c r="E6135">
        <v>135625</v>
      </c>
      <c r="F6135">
        <v>9406</v>
      </c>
      <c r="G6135" t="s">
        <v>43</v>
      </c>
      <c r="H6135" t="s">
        <v>27</v>
      </c>
      <c r="I6135">
        <f>tbl_Fact[[#This Row],[Duration]] / 60</f>
        <v>0.12888888518015548</v>
      </c>
      <c r="J6135">
        <f>IF(OR(G6135="Run Time", G6135="CC (Changeover Cleaning)"), I6135, 0)</f>
        <v>0.12888888518015548</v>
      </c>
      <c r="K6135">
        <f>IF(G6135&lt;&gt;"PM (Maintenance)", I6135, 0)</f>
        <v>0.12888888518015548</v>
      </c>
      <c r="L6135" s="5">
        <f>MAX(tbl_Fact[[#This Row],[TotalBiscuitsMade]],tbl_Fact[[#This Row],[GoodMadeBiscuits]])</f>
        <v>135625</v>
      </c>
      <c r="M6135" s="5">
        <f>IF(tbl_Fact[[#This Row],[Operating_Hours]]&gt;0,tbl_Fact[[#This Row],[Operating_Hours]]*51840,0)</f>
        <v>6681.5998077392605</v>
      </c>
    </row>
    <row r="6136" spans="1:13" hidden="1" x14ac:dyDescent="0.2">
      <c r="A6136" t="s">
        <v>5</v>
      </c>
      <c r="B6136" s="1">
        <v>44406.789988425924</v>
      </c>
      <c r="C6136" s="1">
        <v>44406.789988425924</v>
      </c>
      <c r="D6136">
        <v>0</v>
      </c>
      <c r="E6136">
        <v>135747</v>
      </c>
      <c r="F6136">
        <v>9395</v>
      </c>
      <c r="G6136" t="s">
        <v>43</v>
      </c>
      <c r="H6136" t="s">
        <v>27</v>
      </c>
      <c r="I6136">
        <f>tbl_Fact[[#This Row],[Duration]] / 60</f>
        <v>0</v>
      </c>
      <c r="J6136">
        <f>IF(OR(G6136="Run Time", G6136="CC (Changeover Cleaning)"), I6136, 0)</f>
        <v>0</v>
      </c>
      <c r="K6136">
        <f>IF(G6136&lt;&gt;"PM (Maintenance)", I6136, 0)</f>
        <v>0</v>
      </c>
      <c r="L6136" s="5">
        <f>MAX(tbl_Fact[[#This Row],[TotalBiscuitsMade]],tbl_Fact[[#This Row],[GoodMadeBiscuits]])</f>
        <v>135747</v>
      </c>
      <c r="M6136" s="5">
        <f>IF(tbl_Fact[[#This Row],[Operating_Hours]]&gt;0,tbl_Fact[[#This Row],[Operating_Hours]]*51840,0)</f>
        <v>0</v>
      </c>
    </row>
    <row r="6137" spans="1:13" hidden="1" x14ac:dyDescent="0.2">
      <c r="A6137" t="s">
        <v>12</v>
      </c>
      <c r="B6137" s="1">
        <v>44406.791863425926</v>
      </c>
      <c r="C6137" s="1">
        <v>44406.842013888891</v>
      </c>
      <c r="D6137">
        <v>72.216667175292997</v>
      </c>
      <c r="E6137">
        <v>0</v>
      </c>
      <c r="F6137">
        <v>463</v>
      </c>
      <c r="G6137" t="s">
        <v>43</v>
      </c>
      <c r="H6137" t="s">
        <v>37</v>
      </c>
      <c r="I6137">
        <f>tbl_Fact[[#This Row],[Duration]] / 60</f>
        <v>1.2036111195882166</v>
      </c>
      <c r="J6137">
        <f>IF(OR(G6137="Run Time", G6137="CC (Changeover Cleaning)"), I6137, 0)</f>
        <v>1.2036111195882166</v>
      </c>
      <c r="K6137">
        <f>IF(G6137&lt;&gt;"PM (Maintenance)", I6137, 0)</f>
        <v>1.2036111195882166</v>
      </c>
      <c r="L6137" s="5">
        <f>MAX(tbl_Fact[[#This Row],[TotalBiscuitsMade]],tbl_Fact[[#This Row],[GoodMadeBiscuits]])</f>
        <v>463</v>
      </c>
      <c r="M6137" s="5">
        <f>IF(tbl_Fact[[#This Row],[Operating_Hours]]&gt;0,tbl_Fact[[#This Row],[Operating_Hours]]*51840,0)</f>
        <v>62395.200439453154</v>
      </c>
    </row>
    <row r="6138" spans="1:13" hidden="1" x14ac:dyDescent="0.2">
      <c r="A6138" t="s">
        <v>5</v>
      </c>
      <c r="B6138" s="1">
        <v>44406.795358796298</v>
      </c>
      <c r="C6138" s="1">
        <v>44406.80127314815</v>
      </c>
      <c r="D6138">
        <v>8.5166664123535192</v>
      </c>
      <c r="E6138">
        <v>141434</v>
      </c>
      <c r="F6138">
        <v>15111</v>
      </c>
      <c r="G6138" t="s">
        <v>44</v>
      </c>
      <c r="H6138" t="s">
        <v>27</v>
      </c>
      <c r="I6138">
        <f>tbl_Fact[[#This Row],[Duration]] / 60</f>
        <v>0.14194444020589198</v>
      </c>
      <c r="J6138">
        <f>IF(OR(G6138="Run Time", G6138="CC (Changeover Cleaning)"), I6138, 0)</f>
        <v>0</v>
      </c>
      <c r="K6138">
        <f>IF(G6138&lt;&gt;"PM (Maintenance)", I6138, 0)</f>
        <v>0.14194444020589198</v>
      </c>
      <c r="L6138" s="5">
        <f>MAX(tbl_Fact[[#This Row],[TotalBiscuitsMade]],tbl_Fact[[#This Row],[GoodMadeBiscuits]])</f>
        <v>141434</v>
      </c>
      <c r="M6138" s="5">
        <f>IF(tbl_Fact[[#This Row],[Operating_Hours]]&gt;0,tbl_Fact[[#This Row],[Operating_Hours]]*51840,0)</f>
        <v>0</v>
      </c>
    </row>
    <row r="6139" spans="1:13" hidden="1" x14ac:dyDescent="0.2">
      <c r="A6139" t="s">
        <v>13</v>
      </c>
      <c r="B6139" s="1">
        <v>44406.799212962964</v>
      </c>
      <c r="C6139" s="1">
        <v>44407.051655092589</v>
      </c>
      <c r="D6139">
        <v>363.51666259765602</v>
      </c>
      <c r="E6139">
        <v>0</v>
      </c>
      <c r="F6139">
        <v>163</v>
      </c>
      <c r="G6139" t="s">
        <v>44</v>
      </c>
      <c r="H6139" t="s">
        <v>37</v>
      </c>
      <c r="I6139">
        <f>tbl_Fact[[#This Row],[Duration]] / 60</f>
        <v>6.0586110432942668</v>
      </c>
      <c r="J6139">
        <f>IF(OR(G6139="Run Time", G6139="CC (Changeover Cleaning)"), I6139, 0)</f>
        <v>0</v>
      </c>
      <c r="K6139">
        <f>IF(G6139&lt;&gt;"PM (Maintenance)", I6139, 0)</f>
        <v>6.0586110432942668</v>
      </c>
      <c r="L6139" s="5">
        <f>MAX(tbl_Fact[[#This Row],[TotalBiscuitsMade]],tbl_Fact[[#This Row],[GoodMadeBiscuits]])</f>
        <v>163</v>
      </c>
      <c r="M6139" s="5">
        <f>IF(tbl_Fact[[#This Row],[Operating_Hours]]&gt;0,tbl_Fact[[#This Row],[Operating_Hours]]*51840,0)</f>
        <v>0</v>
      </c>
    </row>
    <row r="6140" spans="1:13" hidden="1" x14ac:dyDescent="0.2">
      <c r="A6140" t="s">
        <v>5</v>
      </c>
      <c r="B6140" s="1">
        <v>44406.80127314815</v>
      </c>
      <c r="C6140" s="1">
        <v>44406.801608796297</v>
      </c>
      <c r="D6140">
        <v>0.483333319425583</v>
      </c>
      <c r="E6140">
        <v>141375</v>
      </c>
      <c r="F6140">
        <v>15000</v>
      </c>
      <c r="G6140" t="s">
        <v>43</v>
      </c>
      <c r="H6140" t="s">
        <v>27</v>
      </c>
      <c r="I6140">
        <f>tbl_Fact[[#This Row],[Duration]] / 60</f>
        <v>8.0555553237597159E-3</v>
      </c>
      <c r="J6140">
        <f>IF(OR(G6140="Run Time", G6140="CC (Changeover Cleaning)"), I6140, 0)</f>
        <v>8.0555553237597159E-3</v>
      </c>
      <c r="K6140">
        <f>IF(G6140&lt;&gt;"PM (Maintenance)", I6140, 0)</f>
        <v>8.0555553237597159E-3</v>
      </c>
      <c r="L6140" s="5">
        <f>MAX(tbl_Fact[[#This Row],[TotalBiscuitsMade]],tbl_Fact[[#This Row],[GoodMadeBiscuits]])</f>
        <v>141375</v>
      </c>
      <c r="M6140" s="5">
        <f>IF(tbl_Fact[[#This Row],[Operating_Hours]]&gt;0,tbl_Fact[[#This Row],[Operating_Hours]]*51840,0)</f>
        <v>417.59998798370367</v>
      </c>
    </row>
    <row r="6141" spans="1:13" hidden="1" x14ac:dyDescent="0.2">
      <c r="A6141" t="s">
        <v>11</v>
      </c>
      <c r="B6141" s="1">
        <v>44406.801365740743</v>
      </c>
      <c r="C6141" s="1">
        <v>44406.801504629628</v>
      </c>
      <c r="D6141">
        <v>0.19166666269302399</v>
      </c>
      <c r="E6141">
        <v>0</v>
      </c>
      <c r="F6141">
        <v>443</v>
      </c>
      <c r="G6141" t="s">
        <v>43</v>
      </c>
      <c r="H6141" t="s">
        <v>27</v>
      </c>
      <c r="I6141">
        <f>tbl_Fact[[#This Row],[Duration]] / 60</f>
        <v>3.1944443782170664E-3</v>
      </c>
      <c r="J6141">
        <f>IF(OR(G6141="Run Time", G6141="CC (Changeover Cleaning)"), I6141, 0)</f>
        <v>3.1944443782170664E-3</v>
      </c>
      <c r="K6141">
        <f>IF(G6141&lt;&gt;"PM (Maintenance)", I6141, 0)</f>
        <v>3.1944443782170664E-3</v>
      </c>
      <c r="L6141" s="5">
        <f>MAX(tbl_Fact[[#This Row],[TotalBiscuitsMade]],tbl_Fact[[#This Row],[GoodMadeBiscuits]])</f>
        <v>443</v>
      </c>
      <c r="M6141" s="5">
        <f>IF(tbl_Fact[[#This Row],[Operating_Hours]]&gt;0,tbl_Fact[[#This Row],[Operating_Hours]]*51840,0)</f>
        <v>165.59999656677272</v>
      </c>
    </row>
    <row r="6142" spans="1:13" hidden="1" x14ac:dyDescent="0.2">
      <c r="A6142" t="s">
        <v>11</v>
      </c>
      <c r="B6142" s="1">
        <v>44406.801504629628</v>
      </c>
      <c r="C6142" s="1">
        <v>44406.840833333335</v>
      </c>
      <c r="D6142">
        <v>56.626251220703097</v>
      </c>
      <c r="E6142">
        <v>0</v>
      </c>
      <c r="F6142">
        <v>429</v>
      </c>
      <c r="G6142" t="s">
        <v>44</v>
      </c>
      <c r="H6142" t="s">
        <v>27</v>
      </c>
      <c r="I6142">
        <f>tbl_Fact[[#This Row],[Duration]] / 60</f>
        <v>0.94377085367838498</v>
      </c>
      <c r="J6142">
        <f>IF(OR(G6142="Run Time", G6142="CC (Changeover Cleaning)"), I6142, 0)</f>
        <v>0</v>
      </c>
      <c r="K6142">
        <f>IF(G6142&lt;&gt;"PM (Maintenance)", I6142, 0)</f>
        <v>0.94377085367838498</v>
      </c>
      <c r="L6142" s="5">
        <f>MAX(tbl_Fact[[#This Row],[TotalBiscuitsMade]],tbl_Fact[[#This Row],[GoodMadeBiscuits]])</f>
        <v>429</v>
      </c>
      <c r="M6142" s="5">
        <f>IF(tbl_Fact[[#This Row],[Operating_Hours]]&gt;0,tbl_Fact[[#This Row],[Operating_Hours]]*51840,0)</f>
        <v>0</v>
      </c>
    </row>
    <row r="6143" spans="1:13" hidden="1" x14ac:dyDescent="0.2">
      <c r="A6143" t="s">
        <v>5</v>
      </c>
      <c r="B6143" s="1">
        <v>44406.801608796297</v>
      </c>
      <c r="C6143" s="1">
        <v>44406.811921296299</v>
      </c>
      <c r="D6143">
        <v>14.8500003814697</v>
      </c>
      <c r="E6143">
        <v>151500</v>
      </c>
      <c r="F6143">
        <v>25055</v>
      </c>
      <c r="G6143" t="s">
        <v>44</v>
      </c>
      <c r="H6143" t="s">
        <v>27</v>
      </c>
      <c r="I6143">
        <f>tbl_Fact[[#This Row],[Duration]] / 60</f>
        <v>0.24750000635782834</v>
      </c>
      <c r="J6143">
        <f>IF(OR(G6143="Run Time", G6143="CC (Changeover Cleaning)"), I6143, 0)</f>
        <v>0</v>
      </c>
      <c r="K6143">
        <f>IF(G6143&lt;&gt;"PM (Maintenance)", I6143, 0)</f>
        <v>0.24750000635782834</v>
      </c>
      <c r="L6143" s="5">
        <f>MAX(tbl_Fact[[#This Row],[TotalBiscuitsMade]],tbl_Fact[[#This Row],[GoodMadeBiscuits]])</f>
        <v>151500</v>
      </c>
      <c r="M6143" s="5">
        <f>IF(tbl_Fact[[#This Row],[Operating_Hours]]&gt;0,tbl_Fact[[#This Row],[Operating_Hours]]*51840,0)</f>
        <v>0</v>
      </c>
    </row>
    <row r="6144" spans="1:13" hidden="1" x14ac:dyDescent="0.2">
      <c r="A6144" t="s">
        <v>5</v>
      </c>
      <c r="B6144" s="1">
        <v>44406.811921296299</v>
      </c>
      <c r="C6144" s="1">
        <v>44406.813240740739</v>
      </c>
      <c r="D6144">
        <v>1.8999999761581401</v>
      </c>
      <c r="E6144">
        <v>151123</v>
      </c>
      <c r="F6144">
        <v>24933</v>
      </c>
      <c r="G6144" t="s">
        <v>43</v>
      </c>
      <c r="H6144" t="s">
        <v>27</v>
      </c>
      <c r="I6144">
        <f>tbl_Fact[[#This Row],[Duration]] / 60</f>
        <v>3.1666666269302333E-2</v>
      </c>
      <c r="J6144">
        <f>IF(OR(G6144="Run Time", G6144="CC (Changeover Cleaning)"), I6144, 0)</f>
        <v>3.1666666269302333E-2</v>
      </c>
      <c r="K6144">
        <f>IF(G6144&lt;&gt;"PM (Maintenance)", I6144, 0)</f>
        <v>3.1666666269302333E-2</v>
      </c>
      <c r="L6144" s="5">
        <f>MAX(tbl_Fact[[#This Row],[TotalBiscuitsMade]],tbl_Fact[[#This Row],[GoodMadeBiscuits]])</f>
        <v>151123</v>
      </c>
      <c r="M6144" s="5">
        <f>IF(tbl_Fact[[#This Row],[Operating_Hours]]&gt;0,tbl_Fact[[#This Row],[Operating_Hours]]*51840,0)</f>
        <v>1641.5999794006329</v>
      </c>
    </row>
    <row r="6145" spans="1:13" hidden="1" x14ac:dyDescent="0.2">
      <c r="A6145" t="s">
        <v>5</v>
      </c>
      <c r="B6145" s="1">
        <v>44406.813240740739</v>
      </c>
      <c r="C6145" s="1">
        <v>44406.817372685182</v>
      </c>
      <c r="D6145">
        <v>5.9499998092651403</v>
      </c>
      <c r="E6145">
        <v>155478</v>
      </c>
      <c r="F6145">
        <v>28746</v>
      </c>
      <c r="G6145" t="s">
        <v>44</v>
      </c>
      <c r="H6145" t="s">
        <v>27</v>
      </c>
      <c r="I6145">
        <f>tbl_Fact[[#This Row],[Duration]] / 60</f>
        <v>9.9166663487752341E-2</v>
      </c>
      <c r="J6145">
        <f>IF(OR(G6145="Run Time", G6145="CC (Changeover Cleaning)"), I6145, 0)</f>
        <v>0</v>
      </c>
      <c r="K6145">
        <f>IF(G6145&lt;&gt;"PM (Maintenance)", I6145, 0)</f>
        <v>9.9166663487752341E-2</v>
      </c>
      <c r="L6145" s="5">
        <f>MAX(tbl_Fact[[#This Row],[TotalBiscuitsMade]],tbl_Fact[[#This Row],[GoodMadeBiscuits]])</f>
        <v>155478</v>
      </c>
      <c r="M6145" s="5">
        <f>IF(tbl_Fact[[#This Row],[Operating_Hours]]&gt;0,tbl_Fact[[#This Row],[Operating_Hours]]*51840,0)</f>
        <v>0</v>
      </c>
    </row>
    <row r="6146" spans="1:13" hidden="1" x14ac:dyDescent="0.2">
      <c r="A6146" t="s">
        <v>5</v>
      </c>
      <c r="B6146" s="1">
        <v>44406.817372685182</v>
      </c>
      <c r="C6146" s="1">
        <v>44406.818657407406</v>
      </c>
      <c r="D6146">
        <v>1.8500000238418599</v>
      </c>
      <c r="E6146">
        <v>155486</v>
      </c>
      <c r="F6146">
        <v>28867</v>
      </c>
      <c r="G6146" t="s">
        <v>43</v>
      </c>
      <c r="H6146" t="s">
        <v>27</v>
      </c>
      <c r="I6146">
        <f>tbl_Fact[[#This Row],[Duration]] / 60</f>
        <v>3.0833333730697667E-2</v>
      </c>
      <c r="J6146">
        <f>IF(OR(G6146="Run Time", G6146="CC (Changeover Cleaning)"), I6146, 0)</f>
        <v>3.0833333730697667E-2</v>
      </c>
      <c r="K6146">
        <f>IF(G6146&lt;&gt;"PM (Maintenance)", I6146, 0)</f>
        <v>3.0833333730697667E-2</v>
      </c>
      <c r="L6146" s="5">
        <f>MAX(tbl_Fact[[#This Row],[TotalBiscuitsMade]],tbl_Fact[[#This Row],[GoodMadeBiscuits]])</f>
        <v>155486</v>
      </c>
      <c r="M6146" s="5">
        <f>IF(tbl_Fact[[#This Row],[Operating_Hours]]&gt;0,tbl_Fact[[#This Row],[Operating_Hours]]*51840,0)</f>
        <v>1598.4000205993671</v>
      </c>
    </row>
    <row r="6147" spans="1:13" hidden="1" x14ac:dyDescent="0.2">
      <c r="A6147" t="s">
        <v>5</v>
      </c>
      <c r="B6147" s="1">
        <v>44406.818657407406</v>
      </c>
      <c r="C6147" s="1">
        <v>44406.840821759259</v>
      </c>
      <c r="D6147">
        <v>31.9166660308838</v>
      </c>
      <c r="E6147">
        <v>177313</v>
      </c>
      <c r="F6147">
        <v>51283</v>
      </c>
      <c r="G6147" t="s">
        <v>44</v>
      </c>
      <c r="H6147" t="s">
        <v>27</v>
      </c>
      <c r="I6147">
        <f>tbl_Fact[[#This Row],[Duration]] / 60</f>
        <v>0.53194443384806334</v>
      </c>
      <c r="J6147">
        <f>IF(OR(G6147="Run Time", G6147="CC (Changeover Cleaning)"), I6147, 0)</f>
        <v>0</v>
      </c>
      <c r="K6147">
        <f>IF(G6147&lt;&gt;"PM (Maintenance)", I6147, 0)</f>
        <v>0.53194443384806334</v>
      </c>
      <c r="L6147" s="5">
        <f>MAX(tbl_Fact[[#This Row],[TotalBiscuitsMade]],tbl_Fact[[#This Row],[GoodMadeBiscuits]])</f>
        <v>177313</v>
      </c>
      <c r="M6147" s="5">
        <f>IF(tbl_Fact[[#This Row],[Operating_Hours]]&gt;0,tbl_Fact[[#This Row],[Operating_Hours]]*51840,0)</f>
        <v>0</v>
      </c>
    </row>
    <row r="6148" spans="1:13" hidden="1" x14ac:dyDescent="0.2">
      <c r="A6148" t="s">
        <v>5</v>
      </c>
      <c r="B6148" s="1">
        <v>44406.840821759259</v>
      </c>
      <c r="C6148" s="1">
        <v>44406.847824074073</v>
      </c>
      <c r="D6148">
        <v>10.0833330154419</v>
      </c>
      <c r="E6148">
        <v>177324</v>
      </c>
      <c r="F6148">
        <v>50988</v>
      </c>
      <c r="G6148" t="s">
        <v>43</v>
      </c>
      <c r="H6148" t="s">
        <v>27</v>
      </c>
      <c r="I6148">
        <f>tbl_Fact[[#This Row],[Duration]] / 60</f>
        <v>0.16805555025736499</v>
      </c>
      <c r="J6148">
        <f>IF(OR(G6148="Run Time", G6148="CC (Changeover Cleaning)"), I6148, 0)</f>
        <v>0.16805555025736499</v>
      </c>
      <c r="K6148">
        <f>IF(G6148&lt;&gt;"PM (Maintenance)", I6148, 0)</f>
        <v>0.16805555025736499</v>
      </c>
      <c r="L6148" s="5">
        <f>MAX(tbl_Fact[[#This Row],[TotalBiscuitsMade]],tbl_Fact[[#This Row],[GoodMadeBiscuits]])</f>
        <v>177324</v>
      </c>
      <c r="M6148" s="5">
        <f>IF(tbl_Fact[[#This Row],[Operating_Hours]]&gt;0,tbl_Fact[[#This Row],[Operating_Hours]]*51840,0)</f>
        <v>8711.9997253418005</v>
      </c>
    </row>
    <row r="6149" spans="1:13" hidden="1" x14ac:dyDescent="0.2">
      <c r="A6149" t="s">
        <v>11</v>
      </c>
      <c r="B6149" s="1">
        <v>44406.840833333335</v>
      </c>
      <c r="C6149" s="1">
        <v>44406.847361111111</v>
      </c>
      <c r="D6149">
        <v>9.4086503982543892</v>
      </c>
      <c r="E6149">
        <v>0</v>
      </c>
      <c r="F6149">
        <v>446</v>
      </c>
      <c r="G6149" t="s">
        <v>43</v>
      </c>
      <c r="H6149" t="s">
        <v>27</v>
      </c>
      <c r="I6149">
        <f>tbl_Fact[[#This Row],[Duration]] / 60</f>
        <v>0.15681083997090647</v>
      </c>
      <c r="J6149">
        <f>IF(OR(G6149="Run Time", G6149="CC (Changeover Cleaning)"), I6149, 0)</f>
        <v>0.15681083997090647</v>
      </c>
      <c r="K6149">
        <f>IF(G6149&lt;&gt;"PM (Maintenance)", I6149, 0)</f>
        <v>0.15681083997090647</v>
      </c>
      <c r="L6149" s="5">
        <f>MAX(tbl_Fact[[#This Row],[TotalBiscuitsMade]],tbl_Fact[[#This Row],[GoodMadeBiscuits]])</f>
        <v>446</v>
      </c>
      <c r="M6149" s="5">
        <f>IF(tbl_Fact[[#This Row],[Operating_Hours]]&gt;0,tbl_Fact[[#This Row],[Operating_Hours]]*51840,0)</f>
        <v>8129.0739440917914</v>
      </c>
    </row>
    <row r="6150" spans="1:13" hidden="1" x14ac:dyDescent="0.2">
      <c r="A6150" t="s">
        <v>12</v>
      </c>
      <c r="B6150" s="1">
        <v>44406.842013888891</v>
      </c>
      <c r="C6150" s="1">
        <v>44406.843912037039</v>
      </c>
      <c r="D6150">
        <v>2.7333333492279102</v>
      </c>
      <c r="E6150">
        <v>0</v>
      </c>
      <c r="F6150">
        <v>242</v>
      </c>
      <c r="G6150" t="s">
        <v>44</v>
      </c>
      <c r="H6150" t="s">
        <v>37</v>
      </c>
      <c r="I6150">
        <f>tbl_Fact[[#This Row],[Duration]] / 60</f>
        <v>4.5555555820465173E-2</v>
      </c>
      <c r="J6150">
        <f>IF(OR(G6150="Run Time", G6150="CC (Changeover Cleaning)"), I6150, 0)</f>
        <v>0</v>
      </c>
      <c r="K6150">
        <f>IF(G6150&lt;&gt;"PM (Maintenance)", I6150, 0)</f>
        <v>4.5555555820465173E-2</v>
      </c>
      <c r="L6150" s="5">
        <f>MAX(tbl_Fact[[#This Row],[TotalBiscuitsMade]],tbl_Fact[[#This Row],[GoodMadeBiscuits]])</f>
        <v>242</v>
      </c>
      <c r="M6150" s="5">
        <f>IF(tbl_Fact[[#This Row],[Operating_Hours]]&gt;0,tbl_Fact[[#This Row],[Operating_Hours]]*51840,0)</f>
        <v>0</v>
      </c>
    </row>
    <row r="6151" spans="1:13" hidden="1" x14ac:dyDescent="0.2">
      <c r="A6151" t="s">
        <v>12</v>
      </c>
      <c r="B6151" s="1">
        <v>44406.843912037039</v>
      </c>
      <c r="C6151" s="1">
        <v>44406.88140046296</v>
      </c>
      <c r="D6151">
        <v>53.983333587646499</v>
      </c>
      <c r="E6151">
        <v>0</v>
      </c>
      <c r="F6151">
        <v>27</v>
      </c>
      <c r="G6151" t="s">
        <v>43</v>
      </c>
      <c r="H6151" t="s">
        <v>37</v>
      </c>
      <c r="I6151">
        <f>tbl_Fact[[#This Row],[Duration]] / 60</f>
        <v>0.89972222646077493</v>
      </c>
      <c r="J6151">
        <f>IF(OR(G6151="Run Time", G6151="CC (Changeover Cleaning)"), I6151, 0)</f>
        <v>0.89972222646077493</v>
      </c>
      <c r="K6151">
        <f>IF(G6151&lt;&gt;"PM (Maintenance)", I6151, 0)</f>
        <v>0.89972222646077493</v>
      </c>
      <c r="L6151" s="5">
        <f>MAX(tbl_Fact[[#This Row],[TotalBiscuitsMade]],tbl_Fact[[#This Row],[GoodMadeBiscuits]])</f>
        <v>27</v>
      </c>
      <c r="M6151" s="5">
        <f>IF(tbl_Fact[[#This Row],[Operating_Hours]]&gt;0,tbl_Fact[[#This Row],[Operating_Hours]]*51840,0)</f>
        <v>46641.60021972657</v>
      </c>
    </row>
    <row r="6152" spans="1:13" hidden="1" x14ac:dyDescent="0.2">
      <c r="A6152" t="s">
        <v>11</v>
      </c>
      <c r="B6152" s="1">
        <v>44406.847361111111</v>
      </c>
      <c r="C6152" s="1">
        <v>44406.865763888891</v>
      </c>
      <c r="D6152">
        <v>26.5001831054688</v>
      </c>
      <c r="E6152">
        <v>0</v>
      </c>
      <c r="F6152">
        <v>253</v>
      </c>
      <c r="G6152" t="s">
        <v>44</v>
      </c>
      <c r="H6152" t="s">
        <v>27</v>
      </c>
      <c r="I6152">
        <f>tbl_Fact[[#This Row],[Duration]] / 60</f>
        <v>0.44166971842448</v>
      </c>
      <c r="J6152">
        <f>IF(OR(G6152="Run Time", G6152="CC (Changeover Cleaning)"), I6152, 0)</f>
        <v>0</v>
      </c>
      <c r="K6152">
        <f>IF(G6152&lt;&gt;"PM (Maintenance)", I6152, 0)</f>
        <v>0.44166971842448</v>
      </c>
      <c r="L6152" s="5">
        <f>MAX(tbl_Fact[[#This Row],[TotalBiscuitsMade]],tbl_Fact[[#This Row],[GoodMadeBiscuits]])</f>
        <v>253</v>
      </c>
      <c r="M6152" s="5">
        <f>IF(tbl_Fact[[#This Row],[Operating_Hours]]&gt;0,tbl_Fact[[#This Row],[Operating_Hours]]*51840,0)</f>
        <v>0</v>
      </c>
    </row>
    <row r="6153" spans="1:13" hidden="1" x14ac:dyDescent="0.2">
      <c r="A6153" t="s">
        <v>5</v>
      </c>
      <c r="B6153" s="1">
        <v>44406.847824074073</v>
      </c>
      <c r="C6153" s="1">
        <v>44406.848657407405</v>
      </c>
      <c r="D6153">
        <v>1.20000004768372</v>
      </c>
      <c r="E6153">
        <v>178130</v>
      </c>
      <c r="F6153">
        <v>51667</v>
      </c>
      <c r="G6153" t="s">
        <v>44</v>
      </c>
      <c r="H6153" t="s">
        <v>27</v>
      </c>
      <c r="I6153">
        <f>tbl_Fact[[#This Row],[Duration]] / 60</f>
        <v>2.0000000794728669E-2</v>
      </c>
      <c r="J6153">
        <f>IF(OR(G6153="Run Time", G6153="CC (Changeover Cleaning)"), I6153, 0)</f>
        <v>0</v>
      </c>
      <c r="K6153">
        <f>IF(G6153&lt;&gt;"PM (Maintenance)", I6153, 0)</f>
        <v>2.0000000794728669E-2</v>
      </c>
      <c r="L6153" s="5">
        <f>MAX(tbl_Fact[[#This Row],[TotalBiscuitsMade]],tbl_Fact[[#This Row],[GoodMadeBiscuits]])</f>
        <v>178130</v>
      </c>
      <c r="M6153" s="5">
        <f>IF(tbl_Fact[[#This Row],[Operating_Hours]]&gt;0,tbl_Fact[[#This Row],[Operating_Hours]]*51840,0)</f>
        <v>0</v>
      </c>
    </row>
    <row r="6154" spans="1:13" hidden="1" x14ac:dyDescent="0.2">
      <c r="A6154" t="s">
        <v>5</v>
      </c>
      <c r="B6154" s="1">
        <v>44406.848657407405</v>
      </c>
      <c r="C6154" s="1">
        <v>44406.848958333336</v>
      </c>
      <c r="D6154">
        <v>0.43333333730697599</v>
      </c>
      <c r="E6154">
        <v>177976</v>
      </c>
      <c r="F6154">
        <v>51842</v>
      </c>
      <c r="G6154" t="s">
        <v>43</v>
      </c>
      <c r="H6154" t="s">
        <v>27</v>
      </c>
      <c r="I6154">
        <f>tbl_Fact[[#This Row],[Duration]] / 60</f>
        <v>7.2222222884495996E-3</v>
      </c>
      <c r="J6154">
        <f>IF(OR(G6154="Run Time", G6154="CC (Changeover Cleaning)"), I6154, 0)</f>
        <v>7.2222222884495996E-3</v>
      </c>
      <c r="K6154">
        <f>IF(G6154&lt;&gt;"PM (Maintenance)", I6154, 0)</f>
        <v>7.2222222884495996E-3</v>
      </c>
      <c r="L6154" s="5">
        <f>MAX(tbl_Fact[[#This Row],[TotalBiscuitsMade]],tbl_Fact[[#This Row],[GoodMadeBiscuits]])</f>
        <v>177976</v>
      </c>
      <c r="M6154" s="5">
        <f>IF(tbl_Fact[[#This Row],[Operating_Hours]]&gt;0,tbl_Fact[[#This Row],[Operating_Hours]]*51840,0)</f>
        <v>374.40000343322725</v>
      </c>
    </row>
    <row r="6155" spans="1:13" hidden="1" x14ac:dyDescent="0.2">
      <c r="A6155" t="s">
        <v>5</v>
      </c>
      <c r="B6155" s="1">
        <v>44406.848958333336</v>
      </c>
      <c r="C6155" s="1">
        <v>44406.849305555559</v>
      </c>
      <c r="D6155">
        <v>0.5</v>
      </c>
      <c r="E6155">
        <v>178304</v>
      </c>
      <c r="F6155">
        <v>51612</v>
      </c>
      <c r="G6155" t="s">
        <v>44</v>
      </c>
      <c r="H6155" t="s">
        <v>27</v>
      </c>
      <c r="I6155">
        <f>tbl_Fact[[#This Row],[Duration]] / 60</f>
        <v>8.3333333333333332E-3</v>
      </c>
      <c r="J6155">
        <f>IF(OR(G6155="Run Time", G6155="CC (Changeover Cleaning)"), I6155, 0)</f>
        <v>0</v>
      </c>
      <c r="K6155">
        <f>IF(G6155&lt;&gt;"PM (Maintenance)", I6155, 0)</f>
        <v>8.3333333333333332E-3</v>
      </c>
      <c r="L6155" s="5">
        <f>MAX(tbl_Fact[[#This Row],[TotalBiscuitsMade]],tbl_Fact[[#This Row],[GoodMadeBiscuits]])</f>
        <v>178304</v>
      </c>
      <c r="M6155" s="5">
        <f>IF(tbl_Fact[[#This Row],[Operating_Hours]]&gt;0,tbl_Fact[[#This Row],[Operating_Hours]]*51840,0)</f>
        <v>0</v>
      </c>
    </row>
    <row r="6156" spans="1:13" hidden="1" x14ac:dyDescent="0.2">
      <c r="A6156" t="s">
        <v>5</v>
      </c>
      <c r="B6156" s="1">
        <v>44406.849305555559</v>
      </c>
      <c r="C6156" s="1">
        <v>44406.853726851848</v>
      </c>
      <c r="D6156">
        <v>6.3666667938232404</v>
      </c>
      <c r="E6156">
        <v>178406</v>
      </c>
      <c r="F6156">
        <v>51665</v>
      </c>
      <c r="G6156" t="s">
        <v>43</v>
      </c>
      <c r="H6156" t="s">
        <v>27</v>
      </c>
      <c r="I6156">
        <f>tbl_Fact[[#This Row],[Duration]] / 60</f>
        <v>0.10611111323038734</v>
      </c>
      <c r="J6156">
        <f>IF(OR(G6156="Run Time", G6156="CC (Changeover Cleaning)"), I6156, 0)</f>
        <v>0.10611111323038734</v>
      </c>
      <c r="K6156">
        <f>IF(G6156&lt;&gt;"PM (Maintenance)", I6156, 0)</f>
        <v>0.10611111323038734</v>
      </c>
      <c r="L6156" s="5">
        <f>MAX(tbl_Fact[[#This Row],[TotalBiscuitsMade]],tbl_Fact[[#This Row],[GoodMadeBiscuits]])</f>
        <v>178406</v>
      </c>
      <c r="M6156" s="5">
        <f>IF(tbl_Fact[[#This Row],[Operating_Hours]]&gt;0,tbl_Fact[[#This Row],[Operating_Hours]]*51840,0)</f>
        <v>5500.8001098632794</v>
      </c>
    </row>
    <row r="6157" spans="1:13" hidden="1" x14ac:dyDescent="0.2">
      <c r="A6157" t="s">
        <v>5</v>
      </c>
      <c r="B6157" s="1">
        <v>44406.853726851848</v>
      </c>
      <c r="C6157" s="1">
        <v>44406.853888888887</v>
      </c>
      <c r="D6157">
        <v>0.233333334326744</v>
      </c>
      <c r="E6157">
        <v>178280</v>
      </c>
      <c r="F6157">
        <v>51658</v>
      </c>
      <c r="G6157" t="s">
        <v>44</v>
      </c>
      <c r="H6157" t="s">
        <v>27</v>
      </c>
      <c r="I6157">
        <f>tbl_Fact[[#This Row],[Duration]] / 60</f>
        <v>3.8888889054457332E-3</v>
      </c>
      <c r="J6157">
        <f>IF(OR(G6157="Run Time", G6157="CC (Changeover Cleaning)"), I6157, 0)</f>
        <v>0</v>
      </c>
      <c r="K6157">
        <f>IF(G6157&lt;&gt;"PM (Maintenance)", I6157, 0)</f>
        <v>3.8888889054457332E-3</v>
      </c>
      <c r="L6157" s="5">
        <f>MAX(tbl_Fact[[#This Row],[TotalBiscuitsMade]],tbl_Fact[[#This Row],[GoodMadeBiscuits]])</f>
        <v>178280</v>
      </c>
      <c r="M6157" s="5">
        <f>IF(tbl_Fact[[#This Row],[Operating_Hours]]&gt;0,tbl_Fact[[#This Row],[Operating_Hours]]*51840,0)</f>
        <v>0</v>
      </c>
    </row>
    <row r="6158" spans="1:13" hidden="1" x14ac:dyDescent="0.2">
      <c r="A6158" t="s">
        <v>5</v>
      </c>
      <c r="B6158" s="1">
        <v>44406.853888888887</v>
      </c>
      <c r="C6158" s="1">
        <v>44406.858599537038</v>
      </c>
      <c r="D6158">
        <v>6.7833333015441903</v>
      </c>
      <c r="E6158">
        <v>178381</v>
      </c>
      <c r="F6158">
        <v>52034</v>
      </c>
      <c r="G6158" t="s">
        <v>43</v>
      </c>
      <c r="H6158" t="s">
        <v>27</v>
      </c>
      <c r="I6158">
        <f>tbl_Fact[[#This Row],[Duration]] / 60</f>
        <v>0.11305555502573651</v>
      </c>
      <c r="J6158">
        <f>IF(OR(G6158="Run Time", G6158="CC (Changeover Cleaning)"), I6158, 0)</f>
        <v>0.11305555502573651</v>
      </c>
      <c r="K6158">
        <f>IF(G6158&lt;&gt;"PM (Maintenance)", I6158, 0)</f>
        <v>0.11305555502573651</v>
      </c>
      <c r="L6158" s="5">
        <f>MAX(tbl_Fact[[#This Row],[TotalBiscuitsMade]],tbl_Fact[[#This Row],[GoodMadeBiscuits]])</f>
        <v>178381</v>
      </c>
      <c r="M6158" s="5">
        <f>IF(tbl_Fact[[#This Row],[Operating_Hours]]&gt;0,tbl_Fact[[#This Row],[Operating_Hours]]*51840,0)</f>
        <v>5860.7999725341806</v>
      </c>
    </row>
    <row r="6159" spans="1:13" hidden="1" x14ac:dyDescent="0.2">
      <c r="A6159" t="s">
        <v>5</v>
      </c>
      <c r="B6159" s="1">
        <v>44406.858599537038</v>
      </c>
      <c r="C6159" s="1">
        <v>44406.88622685185</v>
      </c>
      <c r="D6159">
        <v>39.783332824707003</v>
      </c>
      <c r="E6159">
        <v>206142</v>
      </c>
      <c r="F6159">
        <v>79691</v>
      </c>
      <c r="G6159" t="s">
        <v>44</v>
      </c>
      <c r="H6159" t="s">
        <v>27</v>
      </c>
      <c r="I6159">
        <f>tbl_Fact[[#This Row],[Duration]] / 60</f>
        <v>0.66305554707845005</v>
      </c>
      <c r="J6159">
        <f>IF(OR(G6159="Run Time", G6159="CC (Changeover Cleaning)"), I6159, 0)</f>
        <v>0</v>
      </c>
      <c r="K6159">
        <f>IF(G6159&lt;&gt;"PM (Maintenance)", I6159, 0)</f>
        <v>0.66305554707845005</v>
      </c>
      <c r="L6159" s="5">
        <f>MAX(tbl_Fact[[#This Row],[TotalBiscuitsMade]],tbl_Fact[[#This Row],[GoodMadeBiscuits]])</f>
        <v>206142</v>
      </c>
      <c r="M6159" s="5">
        <f>IF(tbl_Fact[[#This Row],[Operating_Hours]]&gt;0,tbl_Fact[[#This Row],[Operating_Hours]]*51840,0)</f>
        <v>0</v>
      </c>
    </row>
    <row r="6160" spans="1:13" hidden="1" x14ac:dyDescent="0.2">
      <c r="A6160" t="s">
        <v>11</v>
      </c>
      <c r="B6160" s="1">
        <v>44406.865763888891</v>
      </c>
      <c r="C6160" s="1">
        <v>44406.865972222222</v>
      </c>
      <c r="D6160">
        <v>0.29998332262039201</v>
      </c>
      <c r="E6160">
        <v>0</v>
      </c>
      <c r="F6160">
        <v>216</v>
      </c>
      <c r="G6160" t="s">
        <v>43</v>
      </c>
      <c r="H6160" t="s">
        <v>27</v>
      </c>
      <c r="I6160">
        <f>tbl_Fact[[#This Row],[Duration]] / 60</f>
        <v>4.9997220436732003E-3</v>
      </c>
      <c r="J6160">
        <f>IF(OR(G6160="Run Time", G6160="CC (Changeover Cleaning)"), I6160, 0)</f>
        <v>4.9997220436732003E-3</v>
      </c>
      <c r="K6160">
        <f>IF(G6160&lt;&gt;"PM (Maintenance)", I6160, 0)</f>
        <v>4.9997220436732003E-3</v>
      </c>
      <c r="L6160" s="5">
        <f>MAX(tbl_Fact[[#This Row],[TotalBiscuitsMade]],tbl_Fact[[#This Row],[GoodMadeBiscuits]])</f>
        <v>216</v>
      </c>
      <c r="M6160" s="5">
        <f>IF(tbl_Fact[[#This Row],[Operating_Hours]]&gt;0,tbl_Fact[[#This Row],[Operating_Hours]]*51840,0)</f>
        <v>259.18559074401873</v>
      </c>
    </row>
    <row r="6161" spans="1:13" hidden="1" x14ac:dyDescent="0.2">
      <c r="A6161" t="s">
        <v>11</v>
      </c>
      <c r="B6161" s="1">
        <v>44406.865972222222</v>
      </c>
      <c r="C6161" s="1">
        <v>44406.906111111108</v>
      </c>
      <c r="D6161">
        <v>57.800765991210902</v>
      </c>
      <c r="E6161">
        <v>0</v>
      </c>
      <c r="F6161">
        <v>391</v>
      </c>
      <c r="G6161" t="s">
        <v>44</v>
      </c>
      <c r="H6161" t="s">
        <v>27</v>
      </c>
      <c r="I6161">
        <f>tbl_Fact[[#This Row],[Duration]] / 60</f>
        <v>0.96334609985351505</v>
      </c>
      <c r="J6161">
        <f>IF(OR(G6161="Run Time", G6161="CC (Changeover Cleaning)"), I6161, 0)</f>
        <v>0</v>
      </c>
      <c r="K6161">
        <f>IF(G6161&lt;&gt;"PM (Maintenance)", I6161, 0)</f>
        <v>0.96334609985351505</v>
      </c>
      <c r="L6161" s="5">
        <f>MAX(tbl_Fact[[#This Row],[TotalBiscuitsMade]],tbl_Fact[[#This Row],[GoodMadeBiscuits]])</f>
        <v>391</v>
      </c>
      <c r="M6161" s="5">
        <f>IF(tbl_Fact[[#This Row],[Operating_Hours]]&gt;0,tbl_Fact[[#This Row],[Operating_Hours]]*51840,0)</f>
        <v>0</v>
      </c>
    </row>
    <row r="6162" spans="1:13" hidden="1" x14ac:dyDescent="0.2">
      <c r="A6162" t="s">
        <v>12</v>
      </c>
      <c r="B6162" s="1">
        <v>44406.88140046296</v>
      </c>
      <c r="C6162" s="1">
        <v>44406.921423611115</v>
      </c>
      <c r="D6162">
        <v>57.633335113525398</v>
      </c>
      <c r="E6162">
        <v>0</v>
      </c>
      <c r="F6162">
        <v>151</v>
      </c>
      <c r="G6162" t="s">
        <v>44</v>
      </c>
      <c r="H6162" t="s">
        <v>37</v>
      </c>
      <c r="I6162">
        <f>tbl_Fact[[#This Row],[Duration]] / 60</f>
        <v>0.96055558522542328</v>
      </c>
      <c r="J6162">
        <f>IF(OR(G6162="Run Time", G6162="CC (Changeover Cleaning)"), I6162, 0)</f>
        <v>0</v>
      </c>
      <c r="K6162">
        <f>IF(G6162&lt;&gt;"PM (Maintenance)", I6162, 0)</f>
        <v>0.96055558522542328</v>
      </c>
      <c r="L6162" s="5">
        <f>MAX(tbl_Fact[[#This Row],[TotalBiscuitsMade]],tbl_Fact[[#This Row],[GoodMadeBiscuits]])</f>
        <v>151</v>
      </c>
      <c r="M6162" s="5">
        <f>IF(tbl_Fact[[#This Row],[Operating_Hours]]&gt;0,tbl_Fact[[#This Row],[Operating_Hours]]*51840,0)</f>
        <v>0</v>
      </c>
    </row>
    <row r="6163" spans="1:13" hidden="1" x14ac:dyDescent="0.2">
      <c r="A6163" t="s">
        <v>5</v>
      </c>
      <c r="B6163" s="1">
        <v>44406.88622685185</v>
      </c>
      <c r="C6163" s="1">
        <v>44406.887037037035</v>
      </c>
      <c r="D6163">
        <v>1.1666666269302399</v>
      </c>
      <c r="E6163">
        <v>206009</v>
      </c>
      <c r="F6163">
        <v>79727</v>
      </c>
      <c r="G6163" t="s">
        <v>43</v>
      </c>
      <c r="H6163" t="s">
        <v>27</v>
      </c>
      <c r="I6163">
        <f>tbl_Fact[[#This Row],[Duration]] / 60</f>
        <v>1.9444443782170664E-2</v>
      </c>
      <c r="J6163">
        <f>IF(OR(G6163="Run Time", G6163="CC (Changeover Cleaning)"), I6163, 0)</f>
        <v>1.9444443782170664E-2</v>
      </c>
      <c r="K6163">
        <f>IF(G6163&lt;&gt;"PM (Maintenance)", I6163, 0)</f>
        <v>1.9444443782170664E-2</v>
      </c>
      <c r="L6163" s="5">
        <f>MAX(tbl_Fact[[#This Row],[TotalBiscuitsMade]],tbl_Fact[[#This Row],[GoodMadeBiscuits]])</f>
        <v>206009</v>
      </c>
      <c r="M6163" s="5">
        <f>IF(tbl_Fact[[#This Row],[Operating_Hours]]&gt;0,tbl_Fact[[#This Row],[Operating_Hours]]*51840,0)</f>
        <v>1007.9999656677272</v>
      </c>
    </row>
    <row r="6164" spans="1:13" hidden="1" x14ac:dyDescent="0.2">
      <c r="A6164" t="s">
        <v>5</v>
      </c>
      <c r="B6164" s="1">
        <v>44406.887037037035</v>
      </c>
      <c r="C6164" s="1">
        <v>44406.907106481478</v>
      </c>
      <c r="D6164">
        <v>28.899999618530298</v>
      </c>
      <c r="E6164">
        <v>225820</v>
      </c>
      <c r="F6164">
        <v>99576</v>
      </c>
      <c r="G6164" t="s">
        <v>44</v>
      </c>
      <c r="H6164" t="s">
        <v>27</v>
      </c>
      <c r="I6164">
        <f>tbl_Fact[[#This Row],[Duration]] / 60</f>
        <v>0.48166666030883831</v>
      </c>
      <c r="J6164">
        <f>IF(OR(G6164="Run Time", G6164="CC (Changeover Cleaning)"), I6164, 0)</f>
        <v>0</v>
      </c>
      <c r="K6164">
        <f>IF(G6164&lt;&gt;"PM (Maintenance)", I6164, 0)</f>
        <v>0.48166666030883831</v>
      </c>
      <c r="L6164" s="5">
        <f>MAX(tbl_Fact[[#This Row],[TotalBiscuitsMade]],tbl_Fact[[#This Row],[GoodMadeBiscuits]])</f>
        <v>225820</v>
      </c>
      <c r="M6164" s="5">
        <f>IF(tbl_Fact[[#This Row],[Operating_Hours]]&gt;0,tbl_Fact[[#This Row],[Operating_Hours]]*51840,0)</f>
        <v>0</v>
      </c>
    </row>
    <row r="6165" spans="1:13" hidden="1" x14ac:dyDescent="0.2">
      <c r="A6165" t="s">
        <v>11</v>
      </c>
      <c r="B6165" s="1">
        <v>44406.906111111108</v>
      </c>
      <c r="C6165" s="1">
        <v>44406.906331018516</v>
      </c>
      <c r="D6165">
        <v>0.30829998850822399</v>
      </c>
      <c r="E6165">
        <v>0</v>
      </c>
      <c r="F6165">
        <v>438</v>
      </c>
      <c r="G6165" t="s">
        <v>43</v>
      </c>
      <c r="H6165" t="s">
        <v>27</v>
      </c>
      <c r="I6165">
        <f>tbl_Fact[[#This Row],[Duration]] / 60</f>
        <v>5.138333141803733E-3</v>
      </c>
      <c r="J6165">
        <f>IF(OR(G6165="Run Time", G6165="CC (Changeover Cleaning)"), I6165, 0)</f>
        <v>5.138333141803733E-3</v>
      </c>
      <c r="K6165">
        <f>IF(G6165&lt;&gt;"PM (Maintenance)", I6165, 0)</f>
        <v>5.138333141803733E-3</v>
      </c>
      <c r="L6165" s="5">
        <f>MAX(tbl_Fact[[#This Row],[TotalBiscuitsMade]],tbl_Fact[[#This Row],[GoodMadeBiscuits]])</f>
        <v>438</v>
      </c>
      <c r="M6165" s="5">
        <f>IF(tbl_Fact[[#This Row],[Operating_Hours]]&gt;0,tbl_Fact[[#This Row],[Operating_Hours]]*51840,0)</f>
        <v>266.3711900711055</v>
      </c>
    </row>
    <row r="6166" spans="1:13" hidden="1" x14ac:dyDescent="0.2">
      <c r="A6166" t="s">
        <v>11</v>
      </c>
      <c r="B6166" s="1">
        <v>44406.906331018516</v>
      </c>
      <c r="C6166" s="1">
        <v>44406.90697916667</v>
      </c>
      <c r="D6166">
        <v>0.94178330898284901</v>
      </c>
      <c r="E6166">
        <v>0</v>
      </c>
      <c r="F6166">
        <v>405</v>
      </c>
      <c r="G6166" t="s">
        <v>44</v>
      </c>
      <c r="H6166" t="s">
        <v>27</v>
      </c>
      <c r="I6166">
        <f>tbl_Fact[[#This Row],[Duration]] / 60</f>
        <v>1.5696388483047483E-2</v>
      </c>
      <c r="J6166">
        <f>IF(OR(G6166="Run Time", G6166="CC (Changeover Cleaning)"), I6166, 0)</f>
        <v>0</v>
      </c>
      <c r="K6166">
        <f>IF(G6166&lt;&gt;"PM (Maintenance)", I6166, 0)</f>
        <v>1.5696388483047483E-2</v>
      </c>
      <c r="L6166" s="5">
        <f>MAX(tbl_Fact[[#This Row],[TotalBiscuitsMade]],tbl_Fact[[#This Row],[GoodMadeBiscuits]])</f>
        <v>405</v>
      </c>
      <c r="M6166" s="5">
        <f>IF(tbl_Fact[[#This Row],[Operating_Hours]]&gt;0,tbl_Fact[[#This Row],[Operating_Hours]]*51840,0)</f>
        <v>0</v>
      </c>
    </row>
    <row r="6167" spans="1:13" hidden="1" x14ac:dyDescent="0.2">
      <c r="A6167" t="s">
        <v>11</v>
      </c>
      <c r="B6167" s="1">
        <v>44406.90697916667</v>
      </c>
      <c r="C6167" s="1">
        <v>44406.908680555556</v>
      </c>
      <c r="D6167">
        <v>2.44164991378784</v>
      </c>
      <c r="E6167">
        <v>0</v>
      </c>
      <c r="F6167">
        <v>282</v>
      </c>
      <c r="G6167" t="s">
        <v>43</v>
      </c>
      <c r="H6167" t="s">
        <v>27</v>
      </c>
      <c r="I6167">
        <f>tbl_Fact[[#This Row],[Duration]] / 60</f>
        <v>4.0694165229797331E-2</v>
      </c>
      <c r="J6167">
        <f>IF(OR(G6167="Run Time", G6167="CC (Changeover Cleaning)"), I6167, 0)</f>
        <v>4.0694165229797331E-2</v>
      </c>
      <c r="K6167">
        <f>IF(G6167&lt;&gt;"PM (Maintenance)", I6167, 0)</f>
        <v>4.0694165229797331E-2</v>
      </c>
      <c r="L6167" s="5">
        <f>MAX(tbl_Fact[[#This Row],[TotalBiscuitsMade]],tbl_Fact[[#This Row],[GoodMadeBiscuits]])</f>
        <v>282</v>
      </c>
      <c r="M6167" s="5">
        <f>IF(tbl_Fact[[#This Row],[Operating_Hours]]&gt;0,tbl_Fact[[#This Row],[Operating_Hours]]*51840,0)</f>
        <v>2109.5855255126935</v>
      </c>
    </row>
    <row r="6168" spans="1:13" hidden="1" x14ac:dyDescent="0.2">
      <c r="A6168" t="s">
        <v>5</v>
      </c>
      <c r="B6168" s="1">
        <v>44406.907106481478</v>
      </c>
      <c r="C6168" s="1">
        <v>44406.908946759257</v>
      </c>
      <c r="D6168">
        <v>2.6500000953674299</v>
      </c>
      <c r="E6168">
        <v>225880</v>
      </c>
      <c r="F6168">
        <v>99276</v>
      </c>
      <c r="G6168" t="s">
        <v>43</v>
      </c>
      <c r="H6168" t="s">
        <v>27</v>
      </c>
      <c r="I6168">
        <f>tbl_Fact[[#This Row],[Duration]] / 60</f>
        <v>4.416666825612383E-2</v>
      </c>
      <c r="J6168">
        <f>IF(OR(G6168="Run Time", G6168="CC (Changeover Cleaning)"), I6168, 0)</f>
        <v>4.416666825612383E-2</v>
      </c>
      <c r="K6168">
        <f>IF(G6168&lt;&gt;"PM (Maintenance)", I6168, 0)</f>
        <v>4.416666825612383E-2</v>
      </c>
      <c r="L6168" s="5">
        <f>MAX(tbl_Fact[[#This Row],[TotalBiscuitsMade]],tbl_Fact[[#This Row],[GoodMadeBiscuits]])</f>
        <v>225880</v>
      </c>
      <c r="M6168" s="5">
        <f>IF(tbl_Fact[[#This Row],[Operating_Hours]]&gt;0,tbl_Fact[[#This Row],[Operating_Hours]]*51840,0)</f>
        <v>2289.6000823974591</v>
      </c>
    </row>
    <row r="6169" spans="1:13" hidden="1" x14ac:dyDescent="0.2">
      <c r="A6169" t="s">
        <v>11</v>
      </c>
      <c r="B6169" s="1">
        <v>44406.908680555556</v>
      </c>
      <c r="C6169" s="1">
        <v>44406.908761574072</v>
      </c>
      <c r="D6169">
        <v>0.116616666316986</v>
      </c>
      <c r="E6169">
        <v>0</v>
      </c>
      <c r="F6169">
        <v>471</v>
      </c>
      <c r="G6169" t="s">
        <v>44</v>
      </c>
      <c r="H6169" t="s">
        <v>27</v>
      </c>
      <c r="I6169">
        <f>tbl_Fact[[#This Row],[Duration]] / 60</f>
        <v>1.9436111052831E-3</v>
      </c>
      <c r="J6169">
        <f>IF(OR(G6169="Run Time", G6169="CC (Changeover Cleaning)"), I6169, 0)</f>
        <v>0</v>
      </c>
      <c r="K6169">
        <f>IF(G6169&lt;&gt;"PM (Maintenance)", I6169, 0)</f>
        <v>1.9436111052831E-3</v>
      </c>
      <c r="L6169" s="5">
        <f>MAX(tbl_Fact[[#This Row],[TotalBiscuitsMade]],tbl_Fact[[#This Row],[GoodMadeBiscuits]])</f>
        <v>471</v>
      </c>
      <c r="M6169" s="5">
        <f>IF(tbl_Fact[[#This Row],[Operating_Hours]]&gt;0,tbl_Fact[[#This Row],[Operating_Hours]]*51840,0)</f>
        <v>0</v>
      </c>
    </row>
    <row r="6170" spans="1:13" hidden="1" x14ac:dyDescent="0.2">
      <c r="A6170" t="s">
        <v>11</v>
      </c>
      <c r="B6170" s="1">
        <v>44406.908761574072</v>
      </c>
      <c r="C6170" s="1">
        <v>44406.908877314818</v>
      </c>
      <c r="D6170">
        <v>0.16673333942890201</v>
      </c>
      <c r="E6170">
        <v>0</v>
      </c>
      <c r="F6170">
        <v>468</v>
      </c>
      <c r="G6170" t="s">
        <v>43</v>
      </c>
      <c r="H6170" t="s">
        <v>27</v>
      </c>
      <c r="I6170">
        <f>tbl_Fact[[#This Row],[Duration]] / 60</f>
        <v>2.7788889904816999E-3</v>
      </c>
      <c r="J6170">
        <f>IF(OR(G6170="Run Time", G6170="CC (Changeover Cleaning)"), I6170, 0)</f>
        <v>2.7788889904816999E-3</v>
      </c>
      <c r="K6170">
        <f>IF(G6170&lt;&gt;"PM (Maintenance)", I6170, 0)</f>
        <v>2.7788889904816999E-3</v>
      </c>
      <c r="L6170" s="5">
        <f>MAX(tbl_Fact[[#This Row],[TotalBiscuitsMade]],tbl_Fact[[#This Row],[GoodMadeBiscuits]])</f>
        <v>468</v>
      </c>
      <c r="M6170" s="5">
        <f>IF(tbl_Fact[[#This Row],[Operating_Hours]]&gt;0,tbl_Fact[[#This Row],[Operating_Hours]]*51840,0)</f>
        <v>144.05760526657133</v>
      </c>
    </row>
    <row r="6171" spans="1:13" hidden="1" x14ac:dyDescent="0.2">
      <c r="A6171" t="s">
        <v>11</v>
      </c>
      <c r="B6171" s="1">
        <v>44406.908877314818</v>
      </c>
      <c r="C6171" s="1">
        <v>44406.912870370368</v>
      </c>
      <c r="D6171">
        <v>5.7502331733703604</v>
      </c>
      <c r="E6171">
        <v>0</v>
      </c>
      <c r="F6171">
        <v>43</v>
      </c>
      <c r="G6171" t="s">
        <v>44</v>
      </c>
      <c r="H6171" t="s">
        <v>27</v>
      </c>
      <c r="I6171">
        <f>tbl_Fact[[#This Row],[Duration]] / 60</f>
        <v>9.5837219556172679E-2</v>
      </c>
      <c r="J6171">
        <f>IF(OR(G6171="Run Time", G6171="CC (Changeover Cleaning)"), I6171, 0)</f>
        <v>0</v>
      </c>
      <c r="K6171">
        <f>IF(G6171&lt;&gt;"PM (Maintenance)", I6171, 0)</f>
        <v>9.5837219556172679E-2</v>
      </c>
      <c r="L6171" s="5">
        <f>MAX(tbl_Fact[[#This Row],[TotalBiscuitsMade]],tbl_Fact[[#This Row],[GoodMadeBiscuits]])</f>
        <v>43</v>
      </c>
      <c r="M6171" s="5">
        <f>IF(tbl_Fact[[#This Row],[Operating_Hours]]&gt;0,tbl_Fact[[#This Row],[Operating_Hours]]*51840,0)</f>
        <v>0</v>
      </c>
    </row>
    <row r="6172" spans="1:13" hidden="1" x14ac:dyDescent="0.2">
      <c r="A6172" t="s">
        <v>5</v>
      </c>
      <c r="B6172" s="1">
        <v>44406.908946759257</v>
      </c>
      <c r="C6172" s="1">
        <v>44406.914583333331</v>
      </c>
      <c r="D6172">
        <v>8.1166667938232404</v>
      </c>
      <c r="E6172">
        <v>230512</v>
      </c>
      <c r="F6172">
        <v>104352</v>
      </c>
      <c r="G6172" t="s">
        <v>44</v>
      </c>
      <c r="H6172" t="s">
        <v>27</v>
      </c>
      <c r="I6172">
        <f>tbl_Fact[[#This Row],[Duration]] / 60</f>
        <v>0.135277779897054</v>
      </c>
      <c r="J6172">
        <f>IF(OR(G6172="Run Time", G6172="CC (Changeover Cleaning)"), I6172, 0)</f>
        <v>0</v>
      </c>
      <c r="K6172">
        <f>IF(G6172&lt;&gt;"PM (Maintenance)", I6172, 0)</f>
        <v>0.135277779897054</v>
      </c>
      <c r="L6172" s="5">
        <f>MAX(tbl_Fact[[#This Row],[TotalBiscuitsMade]],tbl_Fact[[#This Row],[GoodMadeBiscuits]])</f>
        <v>230512</v>
      </c>
      <c r="M6172" s="5">
        <f>IF(tbl_Fact[[#This Row],[Operating_Hours]]&gt;0,tbl_Fact[[#This Row],[Operating_Hours]]*51840,0)</f>
        <v>0</v>
      </c>
    </row>
    <row r="6173" spans="1:13" x14ac:dyDescent="0.2">
      <c r="A6173" t="s">
        <v>8</v>
      </c>
      <c r="B6173" s="1">
        <v>44406.912719907406</v>
      </c>
      <c r="C6173" s="1">
        <v>44406.951932870368</v>
      </c>
      <c r="D6173">
        <v>56.467666625976598</v>
      </c>
      <c r="E6173">
        <v>0</v>
      </c>
      <c r="F6173">
        <v>275</v>
      </c>
      <c r="G6173" t="s">
        <v>43</v>
      </c>
      <c r="H6173" t="s">
        <v>27</v>
      </c>
      <c r="I6173">
        <f>tbl_Fact[[#This Row],[Duration]] / 60</f>
        <v>0.94112777709960993</v>
      </c>
      <c r="J6173">
        <f>IF(OR(G6173="Run Time", G6173="CC (Changeover Cleaning)"), I6173, 0)</f>
        <v>0.94112777709960993</v>
      </c>
      <c r="K6173">
        <f>IF(G6173&lt;&gt;"PM (Maintenance)", I6173, 0)</f>
        <v>0.94112777709960993</v>
      </c>
      <c r="L6173" s="5">
        <f>MAX(tbl_Fact[[#This Row],[TotalBiscuitsMade]],tbl_Fact[[#This Row],[GoodMadeBiscuits]])</f>
        <v>275</v>
      </c>
      <c r="M6173" s="5">
        <f>IF(tbl_Fact[[#This Row],[Operating_Hours]]&gt;0,tbl_Fact[[#This Row],[Operating_Hours]]*51840,0)</f>
        <v>48788.063964843779</v>
      </c>
    </row>
    <row r="6174" spans="1:13" hidden="1" x14ac:dyDescent="0.2">
      <c r="A6174" t="s">
        <v>11</v>
      </c>
      <c r="B6174" s="1">
        <v>44406.912870370368</v>
      </c>
      <c r="C6174" s="1">
        <v>44406.913819444446</v>
      </c>
      <c r="D6174">
        <v>1.36650002002716</v>
      </c>
      <c r="E6174">
        <v>0</v>
      </c>
      <c r="F6174">
        <v>483</v>
      </c>
      <c r="G6174" t="s">
        <v>43</v>
      </c>
      <c r="H6174" t="s">
        <v>27</v>
      </c>
      <c r="I6174">
        <f>tbl_Fact[[#This Row],[Duration]] / 60</f>
        <v>2.2775000333785999E-2</v>
      </c>
      <c r="J6174">
        <f>IF(OR(G6174="Run Time", G6174="CC (Changeover Cleaning)"), I6174, 0)</f>
        <v>2.2775000333785999E-2</v>
      </c>
      <c r="K6174">
        <f>IF(G6174&lt;&gt;"PM (Maintenance)", I6174, 0)</f>
        <v>2.2775000333785999E-2</v>
      </c>
      <c r="L6174" s="5">
        <f>MAX(tbl_Fact[[#This Row],[TotalBiscuitsMade]],tbl_Fact[[#This Row],[GoodMadeBiscuits]])</f>
        <v>483</v>
      </c>
      <c r="M6174" s="5">
        <f>IF(tbl_Fact[[#This Row],[Operating_Hours]]&gt;0,tbl_Fact[[#This Row],[Operating_Hours]]*51840,0)</f>
        <v>1180.6560173034661</v>
      </c>
    </row>
    <row r="6175" spans="1:13" hidden="1" x14ac:dyDescent="0.2">
      <c r="A6175" t="s">
        <v>11</v>
      </c>
      <c r="B6175" s="1">
        <v>44406.913819444446</v>
      </c>
      <c r="C6175" s="1">
        <v>44406.930995370371</v>
      </c>
      <c r="D6175">
        <v>24.734582901001001</v>
      </c>
      <c r="E6175">
        <v>0</v>
      </c>
      <c r="F6175">
        <v>302</v>
      </c>
      <c r="G6175" t="s">
        <v>44</v>
      </c>
      <c r="H6175" t="s">
        <v>27</v>
      </c>
      <c r="I6175">
        <f>tbl_Fact[[#This Row],[Duration]] / 60</f>
        <v>0.41224304835001668</v>
      </c>
      <c r="J6175">
        <f>IF(OR(G6175="Run Time", G6175="CC (Changeover Cleaning)"), I6175, 0)</f>
        <v>0</v>
      </c>
      <c r="K6175">
        <f>IF(G6175&lt;&gt;"PM (Maintenance)", I6175, 0)</f>
        <v>0.41224304835001668</v>
      </c>
      <c r="L6175" s="5">
        <f>MAX(tbl_Fact[[#This Row],[TotalBiscuitsMade]],tbl_Fact[[#This Row],[GoodMadeBiscuits]])</f>
        <v>302</v>
      </c>
      <c r="M6175" s="5">
        <f>IF(tbl_Fact[[#This Row],[Operating_Hours]]&gt;0,tbl_Fact[[#This Row],[Operating_Hours]]*51840,0)</f>
        <v>0</v>
      </c>
    </row>
    <row r="6176" spans="1:13" hidden="1" x14ac:dyDescent="0.2">
      <c r="A6176" t="s">
        <v>5</v>
      </c>
      <c r="B6176" s="1">
        <v>44406.914583333331</v>
      </c>
      <c r="C6176" s="1">
        <v>44406.91615740741</v>
      </c>
      <c r="D6176">
        <v>2.2666666507720898</v>
      </c>
      <c r="E6176">
        <v>230761</v>
      </c>
      <c r="F6176">
        <v>104200</v>
      </c>
      <c r="G6176" t="s">
        <v>43</v>
      </c>
      <c r="H6176" t="s">
        <v>27</v>
      </c>
      <c r="I6176">
        <f>tbl_Fact[[#This Row],[Duration]] / 60</f>
        <v>3.7777777512868163E-2</v>
      </c>
      <c r="J6176">
        <f>IF(OR(G6176="Run Time", G6176="CC (Changeover Cleaning)"), I6176, 0)</f>
        <v>3.7777777512868163E-2</v>
      </c>
      <c r="K6176">
        <f>IF(G6176&lt;&gt;"PM (Maintenance)", I6176, 0)</f>
        <v>3.7777777512868163E-2</v>
      </c>
      <c r="L6176" s="5">
        <f>MAX(tbl_Fact[[#This Row],[TotalBiscuitsMade]],tbl_Fact[[#This Row],[GoodMadeBiscuits]])</f>
        <v>230761</v>
      </c>
      <c r="M6176" s="5">
        <f>IF(tbl_Fact[[#This Row],[Operating_Hours]]&gt;0,tbl_Fact[[#This Row],[Operating_Hours]]*51840,0)</f>
        <v>1958.3999862670855</v>
      </c>
    </row>
    <row r="6177" spans="1:13" hidden="1" x14ac:dyDescent="0.2">
      <c r="A6177" t="s">
        <v>5</v>
      </c>
      <c r="B6177" s="1">
        <v>44406.91615740741</v>
      </c>
      <c r="C6177" s="1">
        <v>44406.91851851852</v>
      </c>
      <c r="D6177">
        <v>3.4000000953674299</v>
      </c>
      <c r="E6177">
        <v>232735</v>
      </c>
      <c r="F6177">
        <v>106216</v>
      </c>
      <c r="G6177" t="s">
        <v>44</v>
      </c>
      <c r="H6177" t="s">
        <v>27</v>
      </c>
      <c r="I6177">
        <f>tbl_Fact[[#This Row],[Duration]] / 60</f>
        <v>5.6666668256123834E-2</v>
      </c>
      <c r="J6177">
        <f>IF(OR(G6177="Run Time", G6177="CC (Changeover Cleaning)"), I6177, 0)</f>
        <v>0</v>
      </c>
      <c r="K6177">
        <f>IF(G6177&lt;&gt;"PM (Maintenance)", I6177, 0)</f>
        <v>5.6666668256123834E-2</v>
      </c>
      <c r="L6177" s="5">
        <f>MAX(tbl_Fact[[#This Row],[TotalBiscuitsMade]],tbl_Fact[[#This Row],[GoodMadeBiscuits]])</f>
        <v>232735</v>
      </c>
      <c r="M6177" s="5">
        <f>IF(tbl_Fact[[#This Row],[Operating_Hours]]&gt;0,tbl_Fact[[#This Row],[Operating_Hours]]*51840,0)</f>
        <v>0</v>
      </c>
    </row>
    <row r="6178" spans="1:13" hidden="1" x14ac:dyDescent="0.2">
      <c r="A6178" t="s">
        <v>5</v>
      </c>
      <c r="B6178" s="1">
        <v>44406.91851851852</v>
      </c>
      <c r="C6178" s="1">
        <v>44406.920914351853</v>
      </c>
      <c r="D6178">
        <v>3.4500000476837198</v>
      </c>
      <c r="E6178">
        <v>232657</v>
      </c>
      <c r="F6178">
        <v>106124</v>
      </c>
      <c r="G6178" t="s">
        <v>43</v>
      </c>
      <c r="H6178" t="s">
        <v>27</v>
      </c>
      <c r="I6178">
        <f>tbl_Fact[[#This Row],[Duration]] / 60</f>
        <v>5.750000079472866E-2</v>
      </c>
      <c r="J6178">
        <f>IF(OR(G6178="Run Time", G6178="CC (Changeover Cleaning)"), I6178, 0)</f>
        <v>5.750000079472866E-2</v>
      </c>
      <c r="K6178">
        <f>IF(G6178&lt;&gt;"PM (Maintenance)", I6178, 0)</f>
        <v>5.750000079472866E-2</v>
      </c>
      <c r="L6178" s="5">
        <f>MAX(tbl_Fact[[#This Row],[TotalBiscuitsMade]],tbl_Fact[[#This Row],[GoodMadeBiscuits]])</f>
        <v>232657</v>
      </c>
      <c r="M6178" s="5">
        <f>IF(tbl_Fact[[#This Row],[Operating_Hours]]&gt;0,tbl_Fact[[#This Row],[Operating_Hours]]*51840,0)</f>
        <v>2980.8000411987337</v>
      </c>
    </row>
    <row r="6179" spans="1:13" hidden="1" x14ac:dyDescent="0.2">
      <c r="A6179" t="s">
        <v>5</v>
      </c>
      <c r="B6179" s="1">
        <v>44406.920914351853</v>
      </c>
      <c r="C6179" s="1">
        <v>44406.922280092593</v>
      </c>
      <c r="D6179">
        <v>1.9666666984558101</v>
      </c>
      <c r="E6179">
        <v>233647</v>
      </c>
      <c r="F6179">
        <v>107200</v>
      </c>
      <c r="G6179" t="s">
        <v>44</v>
      </c>
      <c r="H6179" t="s">
        <v>27</v>
      </c>
      <c r="I6179">
        <f>tbl_Fact[[#This Row],[Duration]] / 60</f>
        <v>3.2777778307596837E-2</v>
      </c>
      <c r="J6179">
        <f>IF(OR(G6179="Run Time", G6179="CC (Changeover Cleaning)"), I6179, 0)</f>
        <v>0</v>
      </c>
      <c r="K6179">
        <f>IF(G6179&lt;&gt;"PM (Maintenance)", I6179, 0)</f>
        <v>3.2777778307596837E-2</v>
      </c>
      <c r="L6179" s="5">
        <f>MAX(tbl_Fact[[#This Row],[TotalBiscuitsMade]],tbl_Fact[[#This Row],[GoodMadeBiscuits]])</f>
        <v>233647</v>
      </c>
      <c r="M6179" s="5">
        <f>IF(tbl_Fact[[#This Row],[Operating_Hours]]&gt;0,tbl_Fact[[#This Row],[Operating_Hours]]*51840,0)</f>
        <v>0</v>
      </c>
    </row>
    <row r="6180" spans="1:13" hidden="1" x14ac:dyDescent="0.2">
      <c r="A6180" t="s">
        <v>12</v>
      </c>
      <c r="B6180" s="1">
        <v>44406.921423611115</v>
      </c>
      <c r="C6180" s="1">
        <v>44406.921516203707</v>
      </c>
      <c r="D6180">
        <v>0.133333295583725</v>
      </c>
      <c r="E6180">
        <v>21</v>
      </c>
      <c r="F6180">
        <v>421</v>
      </c>
      <c r="G6180" t="s">
        <v>44</v>
      </c>
      <c r="H6180" t="s">
        <v>37</v>
      </c>
      <c r="I6180">
        <f>tbl_Fact[[#This Row],[Duration]] / 60</f>
        <v>2.2222215930620833E-3</v>
      </c>
      <c r="J6180">
        <f>IF(OR(G6180="Run Time", G6180="CC (Changeover Cleaning)"), I6180, 0)</f>
        <v>0</v>
      </c>
      <c r="K6180">
        <f>IF(G6180&lt;&gt;"PM (Maintenance)", I6180, 0)</f>
        <v>2.2222215930620833E-3</v>
      </c>
      <c r="L6180" s="5">
        <f>MAX(tbl_Fact[[#This Row],[TotalBiscuitsMade]],tbl_Fact[[#This Row],[GoodMadeBiscuits]])</f>
        <v>421</v>
      </c>
      <c r="M6180" s="5">
        <f>IF(tbl_Fact[[#This Row],[Operating_Hours]]&gt;0,tbl_Fact[[#This Row],[Operating_Hours]]*51840,0)</f>
        <v>0</v>
      </c>
    </row>
    <row r="6181" spans="1:13" hidden="1" x14ac:dyDescent="0.2">
      <c r="A6181" t="s">
        <v>12</v>
      </c>
      <c r="B6181" s="1">
        <v>44406.921516203707</v>
      </c>
      <c r="C6181" s="1">
        <v>44406.921550925923</v>
      </c>
      <c r="D6181">
        <v>5.0000000745058101E-2</v>
      </c>
      <c r="E6181">
        <v>68</v>
      </c>
      <c r="F6181">
        <v>193</v>
      </c>
      <c r="G6181" t="s">
        <v>43</v>
      </c>
      <c r="H6181" t="s">
        <v>37</v>
      </c>
      <c r="I6181">
        <f>tbl_Fact[[#This Row],[Duration]] / 60</f>
        <v>8.3333334575096834E-4</v>
      </c>
      <c r="J6181">
        <f>IF(OR(G6181="Run Time", G6181="CC (Changeover Cleaning)"), I6181, 0)</f>
        <v>8.3333334575096834E-4</v>
      </c>
      <c r="K6181">
        <f>IF(G6181&lt;&gt;"PM (Maintenance)", I6181, 0)</f>
        <v>8.3333334575096834E-4</v>
      </c>
      <c r="L6181" s="5">
        <f>MAX(tbl_Fact[[#This Row],[TotalBiscuitsMade]],tbl_Fact[[#This Row],[GoodMadeBiscuits]])</f>
        <v>193</v>
      </c>
      <c r="M6181" s="5">
        <f>IF(tbl_Fact[[#This Row],[Operating_Hours]]&gt;0,tbl_Fact[[#This Row],[Operating_Hours]]*51840,0)</f>
        <v>43.200000643730199</v>
      </c>
    </row>
    <row r="6182" spans="1:13" hidden="1" x14ac:dyDescent="0.2">
      <c r="A6182" t="s">
        <v>12</v>
      </c>
      <c r="B6182" s="1">
        <v>44406.921550925923</v>
      </c>
      <c r="C6182" s="1">
        <v>44406.921643518515</v>
      </c>
      <c r="D6182">
        <v>0.133333295583725</v>
      </c>
      <c r="E6182">
        <v>0</v>
      </c>
      <c r="F6182">
        <v>190</v>
      </c>
      <c r="G6182" t="s">
        <v>44</v>
      </c>
      <c r="H6182" t="s">
        <v>37</v>
      </c>
      <c r="I6182">
        <f>tbl_Fact[[#This Row],[Duration]] / 60</f>
        <v>2.2222215930620833E-3</v>
      </c>
      <c r="J6182">
        <f>IF(OR(G6182="Run Time", G6182="CC (Changeover Cleaning)"), I6182, 0)</f>
        <v>0</v>
      </c>
      <c r="K6182">
        <f>IF(G6182&lt;&gt;"PM (Maintenance)", I6182, 0)</f>
        <v>2.2222215930620833E-3</v>
      </c>
      <c r="L6182" s="5">
        <f>MAX(tbl_Fact[[#This Row],[TotalBiscuitsMade]],tbl_Fact[[#This Row],[GoodMadeBiscuits]])</f>
        <v>190</v>
      </c>
      <c r="M6182" s="5">
        <f>IF(tbl_Fact[[#This Row],[Operating_Hours]]&gt;0,tbl_Fact[[#This Row],[Operating_Hours]]*51840,0)</f>
        <v>0</v>
      </c>
    </row>
    <row r="6183" spans="1:13" hidden="1" x14ac:dyDescent="0.2">
      <c r="A6183" t="s">
        <v>12</v>
      </c>
      <c r="B6183" s="1">
        <v>44406.921643518515</v>
      </c>
      <c r="C6183" s="1">
        <v>44406.921666666669</v>
      </c>
      <c r="D6183">
        <v>3.3333301544189502E-2</v>
      </c>
      <c r="E6183">
        <v>27</v>
      </c>
      <c r="F6183">
        <v>350</v>
      </c>
      <c r="G6183" t="s">
        <v>43</v>
      </c>
      <c r="H6183" t="s">
        <v>37</v>
      </c>
      <c r="I6183">
        <f>tbl_Fact[[#This Row],[Duration]] / 60</f>
        <v>5.5555502573649172E-4</v>
      </c>
      <c r="J6183">
        <f>IF(OR(G6183="Run Time", G6183="CC (Changeover Cleaning)"), I6183, 0)</f>
        <v>5.5555502573649172E-4</v>
      </c>
      <c r="K6183">
        <f>IF(G6183&lt;&gt;"PM (Maintenance)", I6183, 0)</f>
        <v>5.5555502573649172E-4</v>
      </c>
      <c r="L6183" s="5">
        <f>MAX(tbl_Fact[[#This Row],[TotalBiscuitsMade]],tbl_Fact[[#This Row],[GoodMadeBiscuits]])</f>
        <v>350</v>
      </c>
      <c r="M6183" s="5">
        <f>IF(tbl_Fact[[#This Row],[Operating_Hours]]&gt;0,tbl_Fact[[#This Row],[Operating_Hours]]*51840,0)</f>
        <v>28.79997253417973</v>
      </c>
    </row>
    <row r="6184" spans="1:13" hidden="1" x14ac:dyDescent="0.2">
      <c r="A6184" t="s">
        <v>12</v>
      </c>
      <c r="B6184" s="1">
        <v>44406.921666666669</v>
      </c>
      <c r="C6184" s="1">
        <v>44406.921886574077</v>
      </c>
      <c r="D6184">
        <v>0.31666660308837902</v>
      </c>
      <c r="E6184">
        <v>0</v>
      </c>
      <c r="F6184">
        <v>167</v>
      </c>
      <c r="G6184" t="s">
        <v>44</v>
      </c>
      <c r="H6184" t="s">
        <v>37</v>
      </c>
      <c r="I6184">
        <f>tbl_Fact[[#This Row],[Duration]] / 60</f>
        <v>5.2777767181396507E-3</v>
      </c>
      <c r="J6184">
        <f>IF(OR(G6184="Run Time", G6184="CC (Changeover Cleaning)"), I6184, 0)</f>
        <v>0</v>
      </c>
      <c r="K6184">
        <f>IF(G6184&lt;&gt;"PM (Maintenance)", I6184, 0)</f>
        <v>5.2777767181396507E-3</v>
      </c>
      <c r="L6184" s="5">
        <f>MAX(tbl_Fact[[#This Row],[TotalBiscuitsMade]],tbl_Fact[[#This Row],[GoodMadeBiscuits]])</f>
        <v>167</v>
      </c>
      <c r="M6184" s="5">
        <f>IF(tbl_Fact[[#This Row],[Operating_Hours]]&gt;0,tbl_Fact[[#This Row],[Operating_Hours]]*51840,0)</f>
        <v>0</v>
      </c>
    </row>
    <row r="6185" spans="1:13" hidden="1" x14ac:dyDescent="0.2">
      <c r="A6185" t="s">
        <v>12</v>
      </c>
      <c r="B6185" s="1">
        <v>44406.921886574077</v>
      </c>
      <c r="C6185" s="1">
        <v>44406.921909722223</v>
      </c>
      <c r="D6185">
        <v>3.3333301544189502E-2</v>
      </c>
      <c r="E6185">
        <v>154</v>
      </c>
      <c r="F6185">
        <v>441</v>
      </c>
      <c r="G6185" t="s">
        <v>43</v>
      </c>
      <c r="H6185" t="s">
        <v>37</v>
      </c>
      <c r="I6185">
        <f>tbl_Fact[[#This Row],[Duration]] / 60</f>
        <v>5.5555502573649172E-4</v>
      </c>
      <c r="J6185">
        <f>IF(OR(G6185="Run Time", G6185="CC (Changeover Cleaning)"), I6185, 0)</f>
        <v>5.5555502573649172E-4</v>
      </c>
      <c r="K6185">
        <f>IF(G6185&lt;&gt;"PM (Maintenance)", I6185, 0)</f>
        <v>5.5555502573649172E-4</v>
      </c>
      <c r="L6185" s="5">
        <f>MAX(tbl_Fact[[#This Row],[TotalBiscuitsMade]],tbl_Fact[[#This Row],[GoodMadeBiscuits]])</f>
        <v>441</v>
      </c>
      <c r="M6185" s="5">
        <f>IF(tbl_Fact[[#This Row],[Operating_Hours]]&gt;0,tbl_Fact[[#This Row],[Operating_Hours]]*51840,0)</f>
        <v>28.79997253417973</v>
      </c>
    </row>
    <row r="6186" spans="1:13" hidden="1" x14ac:dyDescent="0.2">
      <c r="A6186" t="s">
        <v>12</v>
      </c>
      <c r="B6186" s="1">
        <v>44406.921909722223</v>
      </c>
      <c r="C6186" s="1">
        <v>44406.922129629631</v>
      </c>
      <c r="D6186">
        <v>0.31666660308837902</v>
      </c>
      <c r="E6186">
        <v>173</v>
      </c>
      <c r="F6186">
        <v>48</v>
      </c>
      <c r="G6186" t="s">
        <v>44</v>
      </c>
      <c r="H6186" t="s">
        <v>37</v>
      </c>
      <c r="I6186">
        <f>tbl_Fact[[#This Row],[Duration]] / 60</f>
        <v>5.2777767181396507E-3</v>
      </c>
      <c r="J6186">
        <f>IF(OR(G6186="Run Time", G6186="CC (Changeover Cleaning)"), I6186, 0)</f>
        <v>0</v>
      </c>
      <c r="K6186">
        <f>IF(G6186&lt;&gt;"PM (Maintenance)", I6186, 0)</f>
        <v>5.2777767181396507E-3</v>
      </c>
      <c r="L6186" s="5">
        <f>MAX(tbl_Fact[[#This Row],[TotalBiscuitsMade]],tbl_Fact[[#This Row],[GoodMadeBiscuits]])</f>
        <v>173</v>
      </c>
      <c r="M6186" s="5">
        <f>IF(tbl_Fact[[#This Row],[Operating_Hours]]&gt;0,tbl_Fact[[#This Row],[Operating_Hours]]*51840,0)</f>
        <v>0</v>
      </c>
    </row>
    <row r="6187" spans="1:13" hidden="1" x14ac:dyDescent="0.2">
      <c r="A6187" t="s">
        <v>12</v>
      </c>
      <c r="B6187" s="1">
        <v>44406.922129629631</v>
      </c>
      <c r="C6187" s="1">
        <v>44406.922152777777</v>
      </c>
      <c r="D6187">
        <v>3.3333301544189502E-2</v>
      </c>
      <c r="E6187">
        <v>293</v>
      </c>
      <c r="F6187">
        <v>61</v>
      </c>
      <c r="G6187" t="s">
        <v>43</v>
      </c>
      <c r="H6187" t="s">
        <v>37</v>
      </c>
      <c r="I6187">
        <f>tbl_Fact[[#This Row],[Duration]] / 60</f>
        <v>5.5555502573649172E-4</v>
      </c>
      <c r="J6187">
        <f>IF(OR(G6187="Run Time", G6187="CC (Changeover Cleaning)"), I6187, 0)</f>
        <v>5.5555502573649172E-4</v>
      </c>
      <c r="K6187">
        <f>IF(G6187&lt;&gt;"PM (Maintenance)", I6187, 0)</f>
        <v>5.5555502573649172E-4</v>
      </c>
      <c r="L6187" s="5">
        <f>MAX(tbl_Fact[[#This Row],[TotalBiscuitsMade]],tbl_Fact[[#This Row],[GoodMadeBiscuits]])</f>
        <v>293</v>
      </c>
      <c r="M6187" s="5">
        <f>IF(tbl_Fact[[#This Row],[Operating_Hours]]&gt;0,tbl_Fact[[#This Row],[Operating_Hours]]*51840,0)</f>
        <v>28.79997253417973</v>
      </c>
    </row>
    <row r="6188" spans="1:13" hidden="1" x14ac:dyDescent="0.2">
      <c r="A6188" t="s">
        <v>12</v>
      </c>
      <c r="B6188" s="1">
        <v>44406.922152777777</v>
      </c>
      <c r="C6188" s="1">
        <v>44406.922372685185</v>
      </c>
      <c r="D6188">
        <v>0.31666660308837902</v>
      </c>
      <c r="E6188">
        <v>675</v>
      </c>
      <c r="F6188">
        <v>283</v>
      </c>
      <c r="G6188" t="s">
        <v>44</v>
      </c>
      <c r="H6188" t="s">
        <v>37</v>
      </c>
      <c r="I6188">
        <f>tbl_Fact[[#This Row],[Duration]] / 60</f>
        <v>5.2777767181396507E-3</v>
      </c>
      <c r="J6188">
        <f>IF(OR(G6188="Run Time", G6188="CC (Changeover Cleaning)"), I6188, 0)</f>
        <v>0</v>
      </c>
      <c r="K6188">
        <f>IF(G6188&lt;&gt;"PM (Maintenance)", I6188, 0)</f>
        <v>5.2777767181396507E-3</v>
      </c>
      <c r="L6188" s="5">
        <f>MAX(tbl_Fact[[#This Row],[TotalBiscuitsMade]],tbl_Fact[[#This Row],[GoodMadeBiscuits]])</f>
        <v>675</v>
      </c>
      <c r="M6188" s="5">
        <f>IF(tbl_Fact[[#This Row],[Operating_Hours]]&gt;0,tbl_Fact[[#This Row],[Operating_Hours]]*51840,0)</f>
        <v>0</v>
      </c>
    </row>
    <row r="6189" spans="1:13" hidden="1" x14ac:dyDescent="0.2">
      <c r="A6189" t="s">
        <v>5</v>
      </c>
      <c r="B6189" s="1">
        <v>44406.922280092593</v>
      </c>
      <c r="C6189" s="1">
        <v>44406.922858796293</v>
      </c>
      <c r="D6189">
        <v>0.83333331346511796</v>
      </c>
      <c r="E6189">
        <v>233546</v>
      </c>
      <c r="F6189">
        <v>107149</v>
      </c>
      <c r="G6189" t="s">
        <v>43</v>
      </c>
      <c r="H6189" t="s">
        <v>27</v>
      </c>
      <c r="I6189">
        <f>tbl_Fact[[#This Row],[Duration]] / 60</f>
        <v>1.3888888557751966E-2</v>
      </c>
      <c r="J6189">
        <f>IF(OR(G6189="Run Time", G6189="CC (Changeover Cleaning)"), I6189, 0)</f>
        <v>1.3888888557751966E-2</v>
      </c>
      <c r="K6189">
        <f>IF(G6189&lt;&gt;"PM (Maintenance)", I6189, 0)</f>
        <v>1.3888888557751966E-2</v>
      </c>
      <c r="L6189" s="5">
        <f>MAX(tbl_Fact[[#This Row],[TotalBiscuitsMade]],tbl_Fact[[#This Row],[GoodMadeBiscuits]])</f>
        <v>233546</v>
      </c>
      <c r="M6189" s="5">
        <f>IF(tbl_Fact[[#This Row],[Operating_Hours]]&gt;0,tbl_Fact[[#This Row],[Operating_Hours]]*51840,0)</f>
        <v>719.99998283386196</v>
      </c>
    </row>
    <row r="6190" spans="1:13" hidden="1" x14ac:dyDescent="0.2">
      <c r="A6190" t="s">
        <v>12</v>
      </c>
      <c r="B6190" s="1">
        <v>44406.922372685185</v>
      </c>
      <c r="C6190" s="1">
        <v>44406.922395833331</v>
      </c>
      <c r="D6190">
        <v>3.3333301544189502E-2</v>
      </c>
      <c r="E6190">
        <v>561</v>
      </c>
      <c r="F6190">
        <v>434</v>
      </c>
      <c r="G6190" t="s">
        <v>43</v>
      </c>
      <c r="H6190" t="s">
        <v>37</v>
      </c>
      <c r="I6190">
        <f>tbl_Fact[[#This Row],[Duration]] / 60</f>
        <v>5.5555502573649172E-4</v>
      </c>
      <c r="J6190">
        <f>IF(OR(G6190="Run Time", G6190="CC (Changeover Cleaning)"), I6190, 0)</f>
        <v>5.5555502573649172E-4</v>
      </c>
      <c r="K6190">
        <f>IF(G6190&lt;&gt;"PM (Maintenance)", I6190, 0)</f>
        <v>5.5555502573649172E-4</v>
      </c>
      <c r="L6190" s="5">
        <f>MAX(tbl_Fact[[#This Row],[TotalBiscuitsMade]],tbl_Fact[[#This Row],[GoodMadeBiscuits]])</f>
        <v>561</v>
      </c>
      <c r="M6190" s="5">
        <f>IF(tbl_Fact[[#This Row],[Operating_Hours]]&gt;0,tbl_Fact[[#This Row],[Operating_Hours]]*51840,0)</f>
        <v>28.79997253417973</v>
      </c>
    </row>
    <row r="6191" spans="1:13" hidden="1" x14ac:dyDescent="0.2">
      <c r="A6191" t="s">
        <v>12</v>
      </c>
      <c r="B6191" s="1">
        <v>44406.922395833331</v>
      </c>
      <c r="C6191" s="1">
        <v>44406.922488425924</v>
      </c>
      <c r="D6191">
        <v>0.133333295583725</v>
      </c>
      <c r="E6191">
        <v>605</v>
      </c>
      <c r="F6191">
        <v>267</v>
      </c>
      <c r="G6191" t="s">
        <v>44</v>
      </c>
      <c r="H6191" t="s">
        <v>37</v>
      </c>
      <c r="I6191">
        <f>tbl_Fact[[#This Row],[Duration]] / 60</f>
        <v>2.2222215930620833E-3</v>
      </c>
      <c r="J6191">
        <f>IF(OR(G6191="Run Time", G6191="CC (Changeover Cleaning)"), I6191, 0)</f>
        <v>0</v>
      </c>
      <c r="K6191">
        <f>IF(G6191&lt;&gt;"PM (Maintenance)", I6191, 0)</f>
        <v>2.2222215930620833E-3</v>
      </c>
      <c r="L6191" s="5">
        <f>MAX(tbl_Fact[[#This Row],[TotalBiscuitsMade]],tbl_Fact[[#This Row],[GoodMadeBiscuits]])</f>
        <v>605</v>
      </c>
      <c r="M6191" s="5">
        <f>IF(tbl_Fact[[#This Row],[Operating_Hours]]&gt;0,tbl_Fact[[#This Row],[Operating_Hours]]*51840,0)</f>
        <v>0</v>
      </c>
    </row>
    <row r="6192" spans="1:13" hidden="1" x14ac:dyDescent="0.2">
      <c r="A6192" t="s">
        <v>12</v>
      </c>
      <c r="B6192" s="1">
        <v>44406.922488425924</v>
      </c>
      <c r="C6192" s="1">
        <v>44406.922511574077</v>
      </c>
      <c r="D6192">
        <v>3.3333301544189502E-2</v>
      </c>
      <c r="E6192">
        <v>770</v>
      </c>
      <c r="F6192">
        <v>437</v>
      </c>
      <c r="G6192" t="s">
        <v>43</v>
      </c>
      <c r="H6192" t="s">
        <v>37</v>
      </c>
      <c r="I6192">
        <f>tbl_Fact[[#This Row],[Duration]] / 60</f>
        <v>5.5555502573649172E-4</v>
      </c>
      <c r="J6192">
        <f>IF(OR(G6192="Run Time", G6192="CC (Changeover Cleaning)"), I6192, 0)</f>
        <v>5.5555502573649172E-4</v>
      </c>
      <c r="K6192">
        <f>IF(G6192&lt;&gt;"PM (Maintenance)", I6192, 0)</f>
        <v>5.5555502573649172E-4</v>
      </c>
      <c r="L6192" s="5">
        <f>MAX(tbl_Fact[[#This Row],[TotalBiscuitsMade]],tbl_Fact[[#This Row],[GoodMadeBiscuits]])</f>
        <v>770</v>
      </c>
      <c r="M6192" s="5">
        <f>IF(tbl_Fact[[#This Row],[Operating_Hours]]&gt;0,tbl_Fact[[#This Row],[Operating_Hours]]*51840,0)</f>
        <v>28.79997253417973</v>
      </c>
    </row>
    <row r="6193" spans="1:13" hidden="1" x14ac:dyDescent="0.2">
      <c r="A6193" t="s">
        <v>12</v>
      </c>
      <c r="B6193" s="1">
        <v>44406.922511574077</v>
      </c>
      <c r="C6193" s="1">
        <v>44406.92260416667</v>
      </c>
      <c r="D6193">
        <v>0.133333295583725</v>
      </c>
      <c r="E6193">
        <v>716</v>
      </c>
      <c r="F6193">
        <v>181</v>
      </c>
      <c r="G6193" t="s">
        <v>44</v>
      </c>
      <c r="H6193" t="s">
        <v>37</v>
      </c>
      <c r="I6193">
        <f>tbl_Fact[[#This Row],[Duration]] / 60</f>
        <v>2.2222215930620833E-3</v>
      </c>
      <c r="J6193">
        <f>IF(OR(G6193="Run Time", G6193="CC (Changeover Cleaning)"), I6193, 0)</f>
        <v>0</v>
      </c>
      <c r="K6193">
        <f>IF(G6193&lt;&gt;"PM (Maintenance)", I6193, 0)</f>
        <v>2.2222215930620833E-3</v>
      </c>
      <c r="L6193" s="5">
        <f>MAX(tbl_Fact[[#This Row],[TotalBiscuitsMade]],tbl_Fact[[#This Row],[GoodMadeBiscuits]])</f>
        <v>716</v>
      </c>
      <c r="M6193" s="5">
        <f>IF(tbl_Fact[[#This Row],[Operating_Hours]]&gt;0,tbl_Fact[[#This Row],[Operating_Hours]]*51840,0)</f>
        <v>0</v>
      </c>
    </row>
    <row r="6194" spans="1:13" hidden="1" x14ac:dyDescent="0.2">
      <c r="A6194" t="s">
        <v>12</v>
      </c>
      <c r="B6194" s="1">
        <v>44406.92260416667</v>
      </c>
      <c r="C6194" s="1">
        <v>44406.922905092593</v>
      </c>
      <c r="D6194">
        <v>0.43333330750465399</v>
      </c>
      <c r="E6194">
        <v>787</v>
      </c>
      <c r="F6194">
        <v>468</v>
      </c>
      <c r="G6194" t="s">
        <v>43</v>
      </c>
      <c r="H6194" t="s">
        <v>37</v>
      </c>
      <c r="I6194">
        <f>tbl_Fact[[#This Row],[Duration]] / 60</f>
        <v>7.2222217917442327E-3</v>
      </c>
      <c r="J6194">
        <f>IF(OR(G6194="Run Time", G6194="CC (Changeover Cleaning)"), I6194, 0)</f>
        <v>7.2222217917442327E-3</v>
      </c>
      <c r="K6194">
        <f>IF(G6194&lt;&gt;"PM (Maintenance)", I6194, 0)</f>
        <v>7.2222217917442327E-3</v>
      </c>
      <c r="L6194" s="5">
        <f>MAX(tbl_Fact[[#This Row],[TotalBiscuitsMade]],tbl_Fact[[#This Row],[GoodMadeBiscuits]])</f>
        <v>787</v>
      </c>
      <c r="M6194" s="5">
        <f>IF(tbl_Fact[[#This Row],[Operating_Hours]]&gt;0,tbl_Fact[[#This Row],[Operating_Hours]]*51840,0)</f>
        <v>374.399977684021</v>
      </c>
    </row>
    <row r="6195" spans="1:13" hidden="1" x14ac:dyDescent="0.2">
      <c r="A6195" t="s">
        <v>5</v>
      </c>
      <c r="B6195" s="1">
        <v>44406.922858796293</v>
      </c>
      <c r="C6195" s="1">
        <v>44406.928912037038</v>
      </c>
      <c r="D6195">
        <v>8.7166662216186506</v>
      </c>
      <c r="E6195">
        <v>239059</v>
      </c>
      <c r="F6195">
        <v>112855</v>
      </c>
      <c r="G6195" t="s">
        <v>44</v>
      </c>
      <c r="H6195" t="s">
        <v>27</v>
      </c>
      <c r="I6195">
        <f>tbl_Fact[[#This Row],[Duration]] / 60</f>
        <v>0.14527777036031084</v>
      </c>
      <c r="J6195">
        <f>IF(OR(G6195="Run Time", G6195="CC (Changeover Cleaning)"), I6195, 0)</f>
        <v>0</v>
      </c>
      <c r="K6195">
        <f>IF(G6195&lt;&gt;"PM (Maintenance)", I6195, 0)</f>
        <v>0.14527777036031084</v>
      </c>
      <c r="L6195" s="5">
        <f>MAX(tbl_Fact[[#This Row],[TotalBiscuitsMade]],tbl_Fact[[#This Row],[GoodMadeBiscuits]])</f>
        <v>239059</v>
      </c>
      <c r="M6195" s="5">
        <f>IF(tbl_Fact[[#This Row],[Operating_Hours]]&gt;0,tbl_Fact[[#This Row],[Operating_Hours]]*51840,0)</f>
        <v>0</v>
      </c>
    </row>
    <row r="6196" spans="1:13" hidden="1" x14ac:dyDescent="0.2">
      <c r="A6196" t="s">
        <v>12</v>
      </c>
      <c r="B6196" s="1">
        <v>44406.922905092593</v>
      </c>
      <c r="C6196" s="1">
        <v>44406.922939814816</v>
      </c>
      <c r="D6196">
        <v>5.0000000745058101E-2</v>
      </c>
      <c r="E6196">
        <v>510</v>
      </c>
      <c r="F6196">
        <v>295</v>
      </c>
      <c r="G6196" t="s">
        <v>44</v>
      </c>
      <c r="H6196" t="s">
        <v>37</v>
      </c>
      <c r="I6196">
        <f>tbl_Fact[[#This Row],[Duration]] / 60</f>
        <v>8.3333334575096834E-4</v>
      </c>
      <c r="J6196">
        <f>IF(OR(G6196="Run Time", G6196="CC (Changeover Cleaning)"), I6196, 0)</f>
        <v>0</v>
      </c>
      <c r="K6196">
        <f>IF(G6196&lt;&gt;"PM (Maintenance)", I6196, 0)</f>
        <v>8.3333334575096834E-4</v>
      </c>
      <c r="L6196" s="5">
        <f>MAX(tbl_Fact[[#This Row],[TotalBiscuitsMade]],tbl_Fact[[#This Row],[GoodMadeBiscuits]])</f>
        <v>510</v>
      </c>
      <c r="M6196" s="5">
        <f>IF(tbl_Fact[[#This Row],[Operating_Hours]]&gt;0,tbl_Fact[[#This Row],[Operating_Hours]]*51840,0)</f>
        <v>0</v>
      </c>
    </row>
    <row r="6197" spans="1:13" hidden="1" x14ac:dyDescent="0.2">
      <c r="A6197" t="s">
        <v>12</v>
      </c>
      <c r="B6197" s="1">
        <v>44406.922939814816</v>
      </c>
      <c r="C6197" s="1">
        <v>44406.923043981478</v>
      </c>
      <c r="D6197">
        <v>0.15000000596046401</v>
      </c>
      <c r="E6197">
        <v>686</v>
      </c>
      <c r="F6197">
        <v>402</v>
      </c>
      <c r="G6197" t="s">
        <v>43</v>
      </c>
      <c r="H6197" t="s">
        <v>37</v>
      </c>
      <c r="I6197">
        <f>tbl_Fact[[#This Row],[Duration]] / 60</f>
        <v>2.5000000993410667E-3</v>
      </c>
      <c r="J6197">
        <f>IF(OR(G6197="Run Time", G6197="CC (Changeover Cleaning)"), I6197, 0)</f>
        <v>2.5000000993410667E-3</v>
      </c>
      <c r="K6197">
        <f>IF(G6197&lt;&gt;"PM (Maintenance)", I6197, 0)</f>
        <v>2.5000000993410667E-3</v>
      </c>
      <c r="L6197" s="5">
        <f>MAX(tbl_Fact[[#This Row],[TotalBiscuitsMade]],tbl_Fact[[#This Row],[GoodMadeBiscuits]])</f>
        <v>686</v>
      </c>
      <c r="M6197" s="5">
        <f>IF(tbl_Fact[[#This Row],[Operating_Hours]]&gt;0,tbl_Fact[[#This Row],[Operating_Hours]]*51840,0)</f>
        <v>129.60000514984088</v>
      </c>
    </row>
    <row r="6198" spans="1:13" hidden="1" x14ac:dyDescent="0.2">
      <c r="A6198" t="s">
        <v>12</v>
      </c>
      <c r="B6198" s="1">
        <v>44406.923043981478</v>
      </c>
      <c r="C6198" s="1">
        <v>44406.923136574071</v>
      </c>
      <c r="D6198">
        <v>0.133333295583725</v>
      </c>
      <c r="E6198">
        <v>841</v>
      </c>
      <c r="F6198">
        <v>110</v>
      </c>
      <c r="G6198" t="s">
        <v>44</v>
      </c>
      <c r="H6198" t="s">
        <v>37</v>
      </c>
      <c r="I6198">
        <f>tbl_Fact[[#This Row],[Duration]] / 60</f>
        <v>2.2222215930620833E-3</v>
      </c>
      <c r="J6198">
        <f>IF(OR(G6198="Run Time", G6198="CC (Changeover Cleaning)"), I6198, 0)</f>
        <v>0</v>
      </c>
      <c r="K6198">
        <f>IF(G6198&lt;&gt;"PM (Maintenance)", I6198, 0)</f>
        <v>2.2222215930620833E-3</v>
      </c>
      <c r="L6198" s="5">
        <f>MAX(tbl_Fact[[#This Row],[TotalBiscuitsMade]],tbl_Fact[[#This Row],[GoodMadeBiscuits]])</f>
        <v>841</v>
      </c>
      <c r="M6198" s="5">
        <f>IF(tbl_Fact[[#This Row],[Operating_Hours]]&gt;0,tbl_Fact[[#This Row],[Operating_Hours]]*51840,0)</f>
        <v>0</v>
      </c>
    </row>
    <row r="6199" spans="1:13" hidden="1" x14ac:dyDescent="0.2">
      <c r="A6199" t="s">
        <v>12</v>
      </c>
      <c r="B6199" s="1">
        <v>44406.923136574071</v>
      </c>
      <c r="C6199" s="1">
        <v>44406.923414351855</v>
      </c>
      <c r="D6199">
        <v>0.40000000596046398</v>
      </c>
      <c r="E6199">
        <v>845</v>
      </c>
      <c r="F6199">
        <v>113</v>
      </c>
      <c r="G6199" t="s">
        <v>43</v>
      </c>
      <c r="H6199" t="s">
        <v>37</v>
      </c>
      <c r="I6199">
        <f>tbl_Fact[[#This Row],[Duration]] / 60</f>
        <v>6.6666667660077328E-3</v>
      </c>
      <c r="J6199">
        <f>IF(OR(G6199="Run Time", G6199="CC (Changeover Cleaning)"), I6199, 0)</f>
        <v>6.6666667660077328E-3</v>
      </c>
      <c r="K6199">
        <f>IF(G6199&lt;&gt;"PM (Maintenance)", I6199, 0)</f>
        <v>6.6666667660077328E-3</v>
      </c>
      <c r="L6199" s="5">
        <f>MAX(tbl_Fact[[#This Row],[TotalBiscuitsMade]],tbl_Fact[[#This Row],[GoodMadeBiscuits]])</f>
        <v>845</v>
      </c>
      <c r="M6199" s="5">
        <f>IF(tbl_Fact[[#This Row],[Operating_Hours]]&gt;0,tbl_Fact[[#This Row],[Operating_Hours]]*51840,0)</f>
        <v>345.60000514984085</v>
      </c>
    </row>
    <row r="6200" spans="1:13" hidden="1" x14ac:dyDescent="0.2">
      <c r="A6200" t="s">
        <v>12</v>
      </c>
      <c r="B6200" s="1">
        <v>44406.923414351855</v>
      </c>
      <c r="C6200" s="1">
        <v>44406.923483796294</v>
      </c>
      <c r="D6200">
        <v>0.10000000149011599</v>
      </c>
      <c r="E6200">
        <v>945</v>
      </c>
      <c r="F6200">
        <v>22</v>
      </c>
      <c r="G6200" t="s">
        <v>44</v>
      </c>
      <c r="H6200" t="s">
        <v>37</v>
      </c>
      <c r="I6200">
        <f>tbl_Fact[[#This Row],[Duration]] / 60</f>
        <v>1.6666666915019332E-3</v>
      </c>
      <c r="J6200">
        <f>IF(OR(G6200="Run Time", G6200="CC (Changeover Cleaning)"), I6200, 0)</f>
        <v>0</v>
      </c>
      <c r="K6200">
        <f>IF(G6200&lt;&gt;"PM (Maintenance)", I6200, 0)</f>
        <v>1.6666666915019332E-3</v>
      </c>
      <c r="L6200" s="5">
        <f>MAX(tbl_Fact[[#This Row],[TotalBiscuitsMade]],tbl_Fact[[#This Row],[GoodMadeBiscuits]])</f>
        <v>945</v>
      </c>
      <c r="M6200" s="5">
        <f>IF(tbl_Fact[[#This Row],[Operating_Hours]]&gt;0,tbl_Fact[[#This Row],[Operating_Hours]]*51840,0)</f>
        <v>0</v>
      </c>
    </row>
    <row r="6201" spans="1:13" hidden="1" x14ac:dyDescent="0.2">
      <c r="A6201" t="s">
        <v>12</v>
      </c>
      <c r="B6201" s="1">
        <v>44406.923483796294</v>
      </c>
      <c r="C6201" s="1">
        <v>44406.931990740741</v>
      </c>
      <c r="D6201">
        <v>12.25</v>
      </c>
      <c r="E6201">
        <v>689</v>
      </c>
      <c r="F6201">
        <v>306</v>
      </c>
      <c r="G6201" t="s">
        <v>43</v>
      </c>
      <c r="H6201" t="s">
        <v>37</v>
      </c>
      <c r="I6201">
        <f>tbl_Fact[[#This Row],[Duration]] / 60</f>
        <v>0.20416666666666666</v>
      </c>
      <c r="J6201">
        <f>IF(OR(G6201="Run Time", G6201="CC (Changeover Cleaning)"), I6201, 0)</f>
        <v>0.20416666666666666</v>
      </c>
      <c r="K6201">
        <f>IF(G6201&lt;&gt;"PM (Maintenance)", I6201, 0)</f>
        <v>0.20416666666666666</v>
      </c>
      <c r="L6201" s="5">
        <f>MAX(tbl_Fact[[#This Row],[TotalBiscuitsMade]],tbl_Fact[[#This Row],[GoodMadeBiscuits]])</f>
        <v>689</v>
      </c>
      <c r="M6201" s="5">
        <f>IF(tbl_Fact[[#This Row],[Operating_Hours]]&gt;0,tbl_Fact[[#This Row],[Operating_Hours]]*51840,0)</f>
        <v>10584</v>
      </c>
    </row>
    <row r="6202" spans="1:13" hidden="1" x14ac:dyDescent="0.2">
      <c r="A6202" t="s">
        <v>14</v>
      </c>
      <c r="B6202" s="1">
        <v>44406.926689814813</v>
      </c>
      <c r="C6202" s="1">
        <v>44406.936076388891</v>
      </c>
      <c r="D6202">
        <v>13.5166664123535</v>
      </c>
      <c r="E6202">
        <v>0</v>
      </c>
      <c r="F6202">
        <v>449</v>
      </c>
      <c r="G6202" t="s">
        <v>44</v>
      </c>
      <c r="H6202" t="s">
        <v>37</v>
      </c>
      <c r="I6202">
        <f>tbl_Fact[[#This Row],[Duration]] / 60</f>
        <v>0.22527777353922498</v>
      </c>
      <c r="J6202">
        <f>IF(OR(G6202="Run Time", G6202="CC (Changeover Cleaning)"), I6202, 0)</f>
        <v>0</v>
      </c>
      <c r="K6202">
        <f>IF(G6202&lt;&gt;"PM (Maintenance)", I6202, 0)</f>
        <v>0.22527777353922498</v>
      </c>
      <c r="L6202" s="5">
        <f>MAX(tbl_Fact[[#This Row],[TotalBiscuitsMade]],tbl_Fact[[#This Row],[GoodMadeBiscuits]])</f>
        <v>449</v>
      </c>
      <c r="M6202" s="5">
        <f>IF(tbl_Fact[[#This Row],[Operating_Hours]]&gt;0,tbl_Fact[[#This Row],[Operating_Hours]]*51840,0)</f>
        <v>0</v>
      </c>
    </row>
    <row r="6203" spans="1:13" hidden="1" x14ac:dyDescent="0.2">
      <c r="A6203" t="s">
        <v>5</v>
      </c>
      <c r="B6203" s="1">
        <v>44406.928912037038</v>
      </c>
      <c r="C6203" s="1">
        <v>44406.931238425925</v>
      </c>
      <c r="D6203">
        <v>3.3499999046325701</v>
      </c>
      <c r="E6203">
        <v>239047</v>
      </c>
      <c r="F6203">
        <v>113144</v>
      </c>
      <c r="G6203" t="s">
        <v>43</v>
      </c>
      <c r="H6203" t="s">
        <v>27</v>
      </c>
      <c r="I6203">
        <f>tbl_Fact[[#This Row],[Duration]] / 60</f>
        <v>5.5833331743876169E-2</v>
      </c>
      <c r="J6203">
        <f>IF(OR(G6203="Run Time", G6203="CC (Changeover Cleaning)"), I6203, 0)</f>
        <v>5.5833331743876169E-2</v>
      </c>
      <c r="K6203">
        <f>IF(G6203&lt;&gt;"PM (Maintenance)", I6203, 0)</f>
        <v>5.5833331743876169E-2</v>
      </c>
      <c r="L6203" s="5">
        <f>MAX(tbl_Fact[[#This Row],[TotalBiscuitsMade]],tbl_Fact[[#This Row],[GoodMadeBiscuits]])</f>
        <v>239047</v>
      </c>
      <c r="M6203" s="5">
        <f>IF(tbl_Fact[[#This Row],[Operating_Hours]]&gt;0,tbl_Fact[[#This Row],[Operating_Hours]]*51840,0)</f>
        <v>2894.3999176025404</v>
      </c>
    </row>
    <row r="6204" spans="1:13" hidden="1" x14ac:dyDescent="0.2">
      <c r="A6204" t="s">
        <v>11</v>
      </c>
      <c r="B6204" s="1">
        <v>44406.930995370371</v>
      </c>
      <c r="C6204" s="1">
        <v>44406.933078703703</v>
      </c>
      <c r="D6204">
        <v>2.99991655349731</v>
      </c>
      <c r="E6204">
        <v>0</v>
      </c>
      <c r="F6204">
        <v>251</v>
      </c>
      <c r="G6204" t="s">
        <v>43</v>
      </c>
      <c r="H6204" t="s">
        <v>27</v>
      </c>
      <c r="I6204">
        <f>tbl_Fact[[#This Row],[Duration]] / 60</f>
        <v>4.9998609224955165E-2</v>
      </c>
      <c r="J6204">
        <f>IF(OR(G6204="Run Time", G6204="CC (Changeover Cleaning)"), I6204, 0)</f>
        <v>4.9998609224955165E-2</v>
      </c>
      <c r="K6204">
        <f>IF(G6204&lt;&gt;"PM (Maintenance)", I6204, 0)</f>
        <v>4.9998609224955165E-2</v>
      </c>
      <c r="L6204" s="5">
        <f>MAX(tbl_Fact[[#This Row],[TotalBiscuitsMade]],tbl_Fact[[#This Row],[GoodMadeBiscuits]])</f>
        <v>251</v>
      </c>
      <c r="M6204" s="5">
        <f>IF(tbl_Fact[[#This Row],[Operating_Hours]]&gt;0,tbl_Fact[[#This Row],[Operating_Hours]]*51840,0)</f>
        <v>2591.9279022216756</v>
      </c>
    </row>
    <row r="6205" spans="1:13" hidden="1" x14ac:dyDescent="0.2">
      <c r="A6205" t="s">
        <v>5</v>
      </c>
      <c r="B6205" s="1">
        <v>44406.931238425925</v>
      </c>
      <c r="C6205" s="1">
        <v>44406.932743055557</v>
      </c>
      <c r="D6205">
        <v>2.1666667461395299</v>
      </c>
      <c r="E6205">
        <v>240229</v>
      </c>
      <c r="F6205">
        <v>114155</v>
      </c>
      <c r="G6205" t="s">
        <v>44</v>
      </c>
      <c r="H6205" t="s">
        <v>27</v>
      </c>
      <c r="I6205">
        <f>tbl_Fact[[#This Row],[Duration]] / 60</f>
        <v>3.6111112435658829E-2</v>
      </c>
      <c r="J6205">
        <f>IF(OR(G6205="Run Time", G6205="CC (Changeover Cleaning)"), I6205, 0)</f>
        <v>0</v>
      </c>
      <c r="K6205">
        <f>IF(G6205&lt;&gt;"PM (Maintenance)", I6205, 0)</f>
        <v>3.6111112435658829E-2</v>
      </c>
      <c r="L6205" s="5">
        <f>MAX(tbl_Fact[[#This Row],[TotalBiscuitsMade]],tbl_Fact[[#This Row],[GoodMadeBiscuits]])</f>
        <v>240229</v>
      </c>
      <c r="M6205" s="5">
        <f>IF(tbl_Fact[[#This Row],[Operating_Hours]]&gt;0,tbl_Fact[[#This Row],[Operating_Hours]]*51840,0)</f>
        <v>0</v>
      </c>
    </row>
    <row r="6206" spans="1:13" hidden="1" x14ac:dyDescent="0.2">
      <c r="A6206" t="s">
        <v>12</v>
      </c>
      <c r="B6206" s="1">
        <v>44406.931990740741</v>
      </c>
      <c r="C6206" s="1">
        <v>44406.932106481479</v>
      </c>
      <c r="D6206">
        <v>0.16666659712791401</v>
      </c>
      <c r="E6206">
        <v>851</v>
      </c>
      <c r="F6206">
        <v>305</v>
      </c>
      <c r="G6206" t="s">
        <v>44</v>
      </c>
      <c r="H6206" t="s">
        <v>37</v>
      </c>
      <c r="I6206">
        <f>tbl_Fact[[#This Row],[Duration]] / 60</f>
        <v>2.7777766187985667E-3</v>
      </c>
      <c r="J6206">
        <f>IF(OR(G6206="Run Time", G6206="CC (Changeover Cleaning)"), I6206, 0)</f>
        <v>0</v>
      </c>
      <c r="K6206">
        <f>IF(G6206&lt;&gt;"PM (Maintenance)", I6206, 0)</f>
        <v>2.7777766187985667E-3</v>
      </c>
      <c r="L6206" s="5">
        <f>MAX(tbl_Fact[[#This Row],[TotalBiscuitsMade]],tbl_Fact[[#This Row],[GoodMadeBiscuits]])</f>
        <v>851</v>
      </c>
      <c r="M6206" s="5">
        <f>IF(tbl_Fact[[#This Row],[Operating_Hours]]&gt;0,tbl_Fact[[#This Row],[Operating_Hours]]*51840,0)</f>
        <v>0</v>
      </c>
    </row>
    <row r="6207" spans="1:13" hidden="1" x14ac:dyDescent="0.2">
      <c r="A6207" t="s">
        <v>12</v>
      </c>
      <c r="B6207" s="1">
        <v>44406.932106481479</v>
      </c>
      <c r="C6207" s="1">
        <v>44406.932164351849</v>
      </c>
      <c r="D6207">
        <v>8.33332985639572E-2</v>
      </c>
      <c r="E6207">
        <v>1091</v>
      </c>
      <c r="F6207">
        <v>142</v>
      </c>
      <c r="G6207" t="s">
        <v>43</v>
      </c>
      <c r="H6207" t="s">
        <v>37</v>
      </c>
      <c r="I6207">
        <f>tbl_Fact[[#This Row],[Duration]] / 60</f>
        <v>1.3888883093992866E-3</v>
      </c>
      <c r="J6207">
        <f>IF(OR(G6207="Run Time", G6207="CC (Changeover Cleaning)"), I6207, 0)</f>
        <v>1.3888883093992866E-3</v>
      </c>
      <c r="K6207">
        <f>IF(G6207&lt;&gt;"PM (Maintenance)", I6207, 0)</f>
        <v>1.3888883093992866E-3</v>
      </c>
      <c r="L6207" s="5">
        <f>MAX(tbl_Fact[[#This Row],[TotalBiscuitsMade]],tbl_Fact[[#This Row],[GoodMadeBiscuits]])</f>
        <v>1091</v>
      </c>
      <c r="M6207" s="5">
        <f>IF(tbl_Fact[[#This Row],[Operating_Hours]]&gt;0,tbl_Fact[[#This Row],[Operating_Hours]]*51840,0)</f>
        <v>71.999969959259019</v>
      </c>
    </row>
    <row r="6208" spans="1:13" hidden="1" x14ac:dyDescent="0.2">
      <c r="A6208" t="s">
        <v>12</v>
      </c>
      <c r="B6208" s="1">
        <v>44406.932164351849</v>
      </c>
      <c r="C6208" s="1">
        <v>44406.932268518518</v>
      </c>
      <c r="D6208">
        <v>0.15000000596046401</v>
      </c>
      <c r="E6208">
        <v>777</v>
      </c>
      <c r="F6208">
        <v>480</v>
      </c>
      <c r="G6208" t="s">
        <v>44</v>
      </c>
      <c r="H6208" t="s">
        <v>37</v>
      </c>
      <c r="I6208">
        <f>tbl_Fact[[#This Row],[Duration]] / 60</f>
        <v>2.5000000993410667E-3</v>
      </c>
      <c r="J6208">
        <f>IF(OR(G6208="Run Time", G6208="CC (Changeover Cleaning)"), I6208, 0)</f>
        <v>0</v>
      </c>
      <c r="K6208">
        <f>IF(G6208&lt;&gt;"PM (Maintenance)", I6208, 0)</f>
        <v>2.5000000993410667E-3</v>
      </c>
      <c r="L6208" s="5">
        <f>MAX(tbl_Fact[[#This Row],[TotalBiscuitsMade]],tbl_Fact[[#This Row],[GoodMadeBiscuits]])</f>
        <v>777</v>
      </c>
      <c r="M6208" s="5">
        <f>IF(tbl_Fact[[#This Row],[Operating_Hours]]&gt;0,tbl_Fact[[#This Row],[Operating_Hours]]*51840,0)</f>
        <v>0</v>
      </c>
    </row>
    <row r="6209" spans="1:13" hidden="1" x14ac:dyDescent="0.2">
      <c r="A6209" t="s">
        <v>12</v>
      </c>
      <c r="B6209" s="1">
        <v>44406.932268518518</v>
      </c>
      <c r="C6209" s="1">
        <v>44406.932291666664</v>
      </c>
      <c r="D6209">
        <v>3.3333301544189502E-2</v>
      </c>
      <c r="E6209">
        <v>864</v>
      </c>
      <c r="F6209">
        <v>322</v>
      </c>
      <c r="G6209" t="s">
        <v>43</v>
      </c>
      <c r="H6209" t="s">
        <v>37</v>
      </c>
      <c r="I6209">
        <f>tbl_Fact[[#This Row],[Duration]] / 60</f>
        <v>5.5555502573649172E-4</v>
      </c>
      <c r="J6209">
        <f>IF(OR(G6209="Run Time", G6209="CC (Changeover Cleaning)"), I6209, 0)</f>
        <v>5.5555502573649172E-4</v>
      </c>
      <c r="K6209">
        <f>IF(G6209&lt;&gt;"PM (Maintenance)", I6209, 0)</f>
        <v>5.5555502573649172E-4</v>
      </c>
      <c r="L6209" s="5">
        <f>MAX(tbl_Fact[[#This Row],[TotalBiscuitsMade]],tbl_Fact[[#This Row],[GoodMadeBiscuits]])</f>
        <v>864</v>
      </c>
      <c r="M6209" s="5">
        <f>IF(tbl_Fact[[#This Row],[Operating_Hours]]&gt;0,tbl_Fact[[#This Row],[Operating_Hours]]*51840,0)</f>
        <v>28.79997253417973</v>
      </c>
    </row>
    <row r="6210" spans="1:13" hidden="1" x14ac:dyDescent="0.2">
      <c r="A6210" t="s">
        <v>12</v>
      </c>
      <c r="B6210" s="1">
        <v>44406.932291666664</v>
      </c>
      <c r="C6210" s="1">
        <v>44406.932511574072</v>
      </c>
      <c r="D6210">
        <v>0.31666660308837902</v>
      </c>
      <c r="E6210">
        <v>1351</v>
      </c>
      <c r="F6210">
        <v>104</v>
      </c>
      <c r="G6210" t="s">
        <v>44</v>
      </c>
      <c r="H6210" t="s">
        <v>37</v>
      </c>
      <c r="I6210">
        <f>tbl_Fact[[#This Row],[Duration]] / 60</f>
        <v>5.2777767181396507E-3</v>
      </c>
      <c r="J6210">
        <f>IF(OR(G6210="Run Time", G6210="CC (Changeover Cleaning)"), I6210, 0)</f>
        <v>0</v>
      </c>
      <c r="K6210">
        <f>IF(G6210&lt;&gt;"PM (Maintenance)", I6210, 0)</f>
        <v>5.2777767181396507E-3</v>
      </c>
      <c r="L6210" s="5">
        <f>MAX(tbl_Fact[[#This Row],[TotalBiscuitsMade]],tbl_Fact[[#This Row],[GoodMadeBiscuits]])</f>
        <v>1351</v>
      </c>
      <c r="M6210" s="5">
        <f>IF(tbl_Fact[[#This Row],[Operating_Hours]]&gt;0,tbl_Fact[[#This Row],[Operating_Hours]]*51840,0)</f>
        <v>0</v>
      </c>
    </row>
    <row r="6211" spans="1:13" hidden="1" x14ac:dyDescent="0.2">
      <c r="A6211" t="s">
        <v>12</v>
      </c>
      <c r="B6211" s="1">
        <v>44406.932511574072</v>
      </c>
      <c r="C6211" s="1">
        <v>44406.932534722226</v>
      </c>
      <c r="D6211">
        <v>3.3333301544189502E-2</v>
      </c>
      <c r="E6211">
        <v>1188</v>
      </c>
      <c r="F6211">
        <v>245</v>
      </c>
      <c r="G6211" t="s">
        <v>43</v>
      </c>
      <c r="H6211" t="s">
        <v>37</v>
      </c>
      <c r="I6211">
        <f>tbl_Fact[[#This Row],[Duration]] / 60</f>
        <v>5.5555502573649172E-4</v>
      </c>
      <c r="J6211">
        <f>IF(OR(G6211="Run Time", G6211="CC (Changeover Cleaning)"), I6211, 0)</f>
        <v>5.5555502573649172E-4</v>
      </c>
      <c r="K6211">
        <f>IF(G6211&lt;&gt;"PM (Maintenance)", I6211, 0)</f>
        <v>5.5555502573649172E-4</v>
      </c>
      <c r="L6211" s="5">
        <f>MAX(tbl_Fact[[#This Row],[TotalBiscuitsMade]],tbl_Fact[[#This Row],[GoodMadeBiscuits]])</f>
        <v>1188</v>
      </c>
      <c r="M6211" s="5">
        <f>IF(tbl_Fact[[#This Row],[Operating_Hours]]&gt;0,tbl_Fact[[#This Row],[Operating_Hours]]*51840,0)</f>
        <v>28.79997253417973</v>
      </c>
    </row>
    <row r="6212" spans="1:13" hidden="1" x14ac:dyDescent="0.2">
      <c r="A6212" t="s">
        <v>12</v>
      </c>
      <c r="B6212" s="1">
        <v>44406.932534722226</v>
      </c>
      <c r="C6212" s="1">
        <v>44406.932627314818</v>
      </c>
      <c r="D6212">
        <v>0.133333295583725</v>
      </c>
      <c r="E6212">
        <v>1148</v>
      </c>
      <c r="F6212">
        <v>56</v>
      </c>
      <c r="G6212" t="s">
        <v>44</v>
      </c>
      <c r="H6212" t="s">
        <v>37</v>
      </c>
      <c r="I6212">
        <f>tbl_Fact[[#This Row],[Duration]] / 60</f>
        <v>2.2222215930620833E-3</v>
      </c>
      <c r="J6212">
        <f>IF(OR(G6212="Run Time", G6212="CC (Changeover Cleaning)"), I6212, 0)</f>
        <v>0</v>
      </c>
      <c r="K6212">
        <f>IF(G6212&lt;&gt;"PM (Maintenance)", I6212, 0)</f>
        <v>2.2222215930620833E-3</v>
      </c>
      <c r="L6212" s="5">
        <f>MAX(tbl_Fact[[#This Row],[TotalBiscuitsMade]],tbl_Fact[[#This Row],[GoodMadeBiscuits]])</f>
        <v>1148</v>
      </c>
      <c r="M6212" s="5">
        <f>IF(tbl_Fact[[#This Row],[Operating_Hours]]&gt;0,tbl_Fact[[#This Row],[Operating_Hours]]*51840,0)</f>
        <v>0</v>
      </c>
    </row>
    <row r="6213" spans="1:13" hidden="1" x14ac:dyDescent="0.2">
      <c r="A6213" t="s">
        <v>12</v>
      </c>
      <c r="B6213" s="1">
        <v>44406.932627314818</v>
      </c>
      <c r="C6213" s="1">
        <v>44406.932650462964</v>
      </c>
      <c r="D6213">
        <v>3.3333301544189502E-2</v>
      </c>
      <c r="E6213">
        <v>1104</v>
      </c>
      <c r="F6213">
        <v>448</v>
      </c>
      <c r="G6213" t="s">
        <v>43</v>
      </c>
      <c r="H6213" t="s">
        <v>37</v>
      </c>
      <c r="I6213">
        <f>tbl_Fact[[#This Row],[Duration]] / 60</f>
        <v>5.5555502573649172E-4</v>
      </c>
      <c r="J6213">
        <f>IF(OR(G6213="Run Time", G6213="CC (Changeover Cleaning)"), I6213, 0)</f>
        <v>5.5555502573649172E-4</v>
      </c>
      <c r="K6213">
        <f>IF(G6213&lt;&gt;"PM (Maintenance)", I6213, 0)</f>
        <v>5.5555502573649172E-4</v>
      </c>
      <c r="L6213" s="5">
        <f>MAX(tbl_Fact[[#This Row],[TotalBiscuitsMade]],tbl_Fact[[#This Row],[GoodMadeBiscuits]])</f>
        <v>1104</v>
      </c>
      <c r="M6213" s="5">
        <f>IF(tbl_Fact[[#This Row],[Operating_Hours]]&gt;0,tbl_Fact[[#This Row],[Operating_Hours]]*51840,0)</f>
        <v>28.79997253417973</v>
      </c>
    </row>
    <row r="6214" spans="1:13" hidden="1" x14ac:dyDescent="0.2">
      <c r="A6214" t="s">
        <v>12</v>
      </c>
      <c r="B6214" s="1">
        <v>44406.932650462964</v>
      </c>
      <c r="C6214" s="1">
        <v>44406.932696759257</v>
      </c>
      <c r="D6214">
        <v>6.6666603088378906E-2</v>
      </c>
      <c r="E6214">
        <v>1399</v>
      </c>
      <c r="F6214">
        <v>212</v>
      </c>
      <c r="G6214" t="s">
        <v>44</v>
      </c>
      <c r="H6214" t="s">
        <v>37</v>
      </c>
      <c r="I6214">
        <f>tbl_Fact[[#This Row],[Duration]] / 60</f>
        <v>1.1111100514729817E-3</v>
      </c>
      <c r="J6214">
        <f>IF(OR(G6214="Run Time", G6214="CC (Changeover Cleaning)"), I6214, 0)</f>
        <v>0</v>
      </c>
      <c r="K6214">
        <f>IF(G6214&lt;&gt;"PM (Maintenance)", I6214, 0)</f>
        <v>1.1111100514729817E-3</v>
      </c>
      <c r="L6214" s="5">
        <f>MAX(tbl_Fact[[#This Row],[TotalBiscuitsMade]],tbl_Fact[[#This Row],[GoodMadeBiscuits]])</f>
        <v>1399</v>
      </c>
      <c r="M6214" s="5">
        <f>IF(tbl_Fact[[#This Row],[Operating_Hours]]&gt;0,tbl_Fact[[#This Row],[Operating_Hours]]*51840,0)</f>
        <v>0</v>
      </c>
    </row>
    <row r="6215" spans="1:13" hidden="1" x14ac:dyDescent="0.2">
      <c r="A6215" t="s">
        <v>12</v>
      </c>
      <c r="B6215" s="1">
        <v>44406.932696759257</v>
      </c>
      <c r="C6215" s="1">
        <v>44406.932858796295</v>
      </c>
      <c r="D6215">
        <v>0.233333304524422</v>
      </c>
      <c r="E6215">
        <v>1517</v>
      </c>
      <c r="F6215">
        <v>340</v>
      </c>
      <c r="G6215" t="s">
        <v>43</v>
      </c>
      <c r="H6215" t="s">
        <v>37</v>
      </c>
      <c r="I6215">
        <f>tbl_Fact[[#This Row],[Duration]] / 60</f>
        <v>3.8888884087403667E-3</v>
      </c>
      <c r="J6215">
        <f>IF(OR(G6215="Run Time", G6215="CC (Changeover Cleaning)"), I6215, 0)</f>
        <v>3.8888884087403667E-3</v>
      </c>
      <c r="K6215">
        <f>IF(G6215&lt;&gt;"PM (Maintenance)", I6215, 0)</f>
        <v>3.8888884087403667E-3</v>
      </c>
      <c r="L6215" s="5">
        <f>MAX(tbl_Fact[[#This Row],[TotalBiscuitsMade]],tbl_Fact[[#This Row],[GoodMadeBiscuits]])</f>
        <v>1517</v>
      </c>
      <c r="M6215" s="5">
        <f>IF(tbl_Fact[[#This Row],[Operating_Hours]]&gt;0,tbl_Fact[[#This Row],[Operating_Hours]]*51840,0)</f>
        <v>201.5999751091006</v>
      </c>
    </row>
    <row r="6216" spans="1:13" hidden="1" x14ac:dyDescent="0.2">
      <c r="A6216" t="s">
        <v>5</v>
      </c>
      <c r="B6216" s="1">
        <v>44406.932743055557</v>
      </c>
      <c r="C6216" s="1">
        <v>44406.93445601852</v>
      </c>
      <c r="D6216">
        <v>2.4666666984558101</v>
      </c>
      <c r="E6216">
        <v>240340</v>
      </c>
      <c r="F6216">
        <v>114049</v>
      </c>
      <c r="G6216" t="s">
        <v>43</v>
      </c>
      <c r="H6216" t="s">
        <v>27</v>
      </c>
      <c r="I6216">
        <f>tbl_Fact[[#This Row],[Duration]] / 60</f>
        <v>4.1111111640930169E-2</v>
      </c>
      <c r="J6216">
        <f>IF(OR(G6216="Run Time", G6216="CC (Changeover Cleaning)"), I6216, 0)</f>
        <v>4.1111111640930169E-2</v>
      </c>
      <c r="K6216">
        <f>IF(G6216&lt;&gt;"PM (Maintenance)", I6216, 0)</f>
        <v>4.1111111640930169E-2</v>
      </c>
      <c r="L6216" s="5">
        <f>MAX(tbl_Fact[[#This Row],[TotalBiscuitsMade]],tbl_Fact[[#This Row],[GoodMadeBiscuits]])</f>
        <v>240340</v>
      </c>
      <c r="M6216" s="5">
        <f>IF(tbl_Fact[[#This Row],[Operating_Hours]]&gt;0,tbl_Fact[[#This Row],[Operating_Hours]]*51840,0)</f>
        <v>2131.2000274658199</v>
      </c>
    </row>
    <row r="6217" spans="1:13" hidden="1" x14ac:dyDescent="0.2">
      <c r="A6217" t="s">
        <v>12</v>
      </c>
      <c r="B6217" s="1">
        <v>44406.932858796295</v>
      </c>
      <c r="C6217" s="1">
        <v>44406.932951388888</v>
      </c>
      <c r="D6217">
        <v>0.133333295583725</v>
      </c>
      <c r="E6217">
        <v>1407</v>
      </c>
      <c r="F6217">
        <v>306</v>
      </c>
      <c r="G6217" t="s">
        <v>44</v>
      </c>
      <c r="H6217" t="s">
        <v>37</v>
      </c>
      <c r="I6217">
        <f>tbl_Fact[[#This Row],[Duration]] / 60</f>
        <v>2.2222215930620833E-3</v>
      </c>
      <c r="J6217">
        <f>IF(OR(G6217="Run Time", G6217="CC (Changeover Cleaning)"), I6217, 0)</f>
        <v>0</v>
      </c>
      <c r="K6217">
        <f>IF(G6217&lt;&gt;"PM (Maintenance)", I6217, 0)</f>
        <v>2.2222215930620833E-3</v>
      </c>
      <c r="L6217" s="5">
        <f>MAX(tbl_Fact[[#This Row],[TotalBiscuitsMade]],tbl_Fact[[#This Row],[GoodMadeBiscuits]])</f>
        <v>1407</v>
      </c>
      <c r="M6217" s="5">
        <f>IF(tbl_Fact[[#This Row],[Operating_Hours]]&gt;0,tbl_Fact[[#This Row],[Operating_Hours]]*51840,0)</f>
        <v>0</v>
      </c>
    </row>
    <row r="6218" spans="1:13" hidden="1" x14ac:dyDescent="0.2">
      <c r="A6218" t="s">
        <v>12</v>
      </c>
      <c r="B6218" s="1">
        <v>44406.932951388888</v>
      </c>
      <c r="C6218" s="1">
        <v>44406.932974537034</v>
      </c>
      <c r="D6218">
        <v>3.3333301544189502E-2</v>
      </c>
      <c r="E6218">
        <v>1494</v>
      </c>
      <c r="F6218">
        <v>237</v>
      </c>
      <c r="G6218" t="s">
        <v>43</v>
      </c>
      <c r="H6218" t="s">
        <v>37</v>
      </c>
      <c r="I6218">
        <f>tbl_Fact[[#This Row],[Duration]] / 60</f>
        <v>5.5555502573649172E-4</v>
      </c>
      <c r="J6218">
        <f>IF(OR(G6218="Run Time", G6218="CC (Changeover Cleaning)"), I6218, 0)</f>
        <v>5.5555502573649172E-4</v>
      </c>
      <c r="K6218">
        <f>IF(G6218&lt;&gt;"PM (Maintenance)", I6218, 0)</f>
        <v>5.5555502573649172E-4</v>
      </c>
      <c r="L6218" s="5">
        <f>MAX(tbl_Fact[[#This Row],[TotalBiscuitsMade]],tbl_Fact[[#This Row],[GoodMadeBiscuits]])</f>
        <v>1494</v>
      </c>
      <c r="M6218" s="5">
        <f>IF(tbl_Fact[[#This Row],[Operating_Hours]]&gt;0,tbl_Fact[[#This Row],[Operating_Hours]]*51840,0)</f>
        <v>28.79997253417973</v>
      </c>
    </row>
    <row r="6219" spans="1:13" hidden="1" x14ac:dyDescent="0.2">
      <c r="A6219" t="s">
        <v>12</v>
      </c>
      <c r="B6219" s="1">
        <v>44406.932974537034</v>
      </c>
      <c r="C6219" s="1">
        <v>44406.933067129627</v>
      </c>
      <c r="D6219">
        <v>0.133333295583725</v>
      </c>
      <c r="E6219">
        <v>1680</v>
      </c>
      <c r="F6219">
        <v>137</v>
      </c>
      <c r="G6219" t="s">
        <v>44</v>
      </c>
      <c r="H6219" t="s">
        <v>37</v>
      </c>
      <c r="I6219">
        <f>tbl_Fact[[#This Row],[Duration]] / 60</f>
        <v>2.2222215930620833E-3</v>
      </c>
      <c r="J6219">
        <f>IF(OR(G6219="Run Time", G6219="CC (Changeover Cleaning)"), I6219, 0)</f>
        <v>0</v>
      </c>
      <c r="K6219">
        <f>IF(G6219&lt;&gt;"PM (Maintenance)", I6219, 0)</f>
        <v>2.2222215930620833E-3</v>
      </c>
      <c r="L6219" s="5">
        <f>MAX(tbl_Fact[[#This Row],[TotalBiscuitsMade]],tbl_Fact[[#This Row],[GoodMadeBiscuits]])</f>
        <v>1680</v>
      </c>
      <c r="M6219" s="5">
        <f>IF(tbl_Fact[[#This Row],[Operating_Hours]]&gt;0,tbl_Fact[[#This Row],[Operating_Hours]]*51840,0)</f>
        <v>0</v>
      </c>
    </row>
    <row r="6220" spans="1:13" hidden="1" x14ac:dyDescent="0.2">
      <c r="A6220" t="s">
        <v>12</v>
      </c>
      <c r="B6220" s="1">
        <v>44406.933067129627</v>
      </c>
      <c r="C6220" s="1">
        <v>44406.93310185185</v>
      </c>
      <c r="D6220">
        <v>5.0000000745058101E-2</v>
      </c>
      <c r="E6220">
        <v>1391</v>
      </c>
      <c r="F6220">
        <v>375</v>
      </c>
      <c r="G6220" t="s">
        <v>43</v>
      </c>
      <c r="H6220" t="s">
        <v>37</v>
      </c>
      <c r="I6220">
        <f>tbl_Fact[[#This Row],[Duration]] / 60</f>
        <v>8.3333334575096834E-4</v>
      </c>
      <c r="J6220">
        <f>IF(OR(G6220="Run Time", G6220="CC (Changeover Cleaning)"), I6220, 0)</f>
        <v>8.3333334575096834E-4</v>
      </c>
      <c r="K6220">
        <f>IF(G6220&lt;&gt;"PM (Maintenance)", I6220, 0)</f>
        <v>8.3333334575096834E-4</v>
      </c>
      <c r="L6220" s="5">
        <f>MAX(tbl_Fact[[#This Row],[TotalBiscuitsMade]],tbl_Fact[[#This Row],[GoodMadeBiscuits]])</f>
        <v>1391</v>
      </c>
      <c r="M6220" s="5">
        <f>IF(tbl_Fact[[#This Row],[Operating_Hours]]&gt;0,tbl_Fact[[#This Row],[Operating_Hours]]*51840,0)</f>
        <v>43.200000643730199</v>
      </c>
    </row>
    <row r="6221" spans="1:13" hidden="1" x14ac:dyDescent="0.2">
      <c r="A6221" t="s">
        <v>11</v>
      </c>
      <c r="B6221" s="1">
        <v>44406.933078703703</v>
      </c>
      <c r="C6221" s="1">
        <v>44406.933148148149</v>
      </c>
      <c r="D6221">
        <v>9.9966667592525496E-2</v>
      </c>
      <c r="E6221">
        <v>0</v>
      </c>
      <c r="F6221">
        <v>168</v>
      </c>
      <c r="G6221" t="s">
        <v>44</v>
      </c>
      <c r="H6221" t="s">
        <v>27</v>
      </c>
      <c r="I6221">
        <f>tbl_Fact[[#This Row],[Duration]] / 60</f>
        <v>1.6661111265420915E-3</v>
      </c>
      <c r="J6221">
        <f>IF(OR(G6221="Run Time", G6221="CC (Changeover Cleaning)"), I6221, 0)</f>
        <v>0</v>
      </c>
      <c r="K6221">
        <f>IF(G6221&lt;&gt;"PM (Maintenance)", I6221, 0)</f>
        <v>1.6661111265420915E-3</v>
      </c>
      <c r="L6221" s="5">
        <f>MAX(tbl_Fact[[#This Row],[TotalBiscuitsMade]],tbl_Fact[[#This Row],[GoodMadeBiscuits]])</f>
        <v>168</v>
      </c>
      <c r="M6221" s="5">
        <f>IF(tbl_Fact[[#This Row],[Operating_Hours]]&gt;0,tbl_Fact[[#This Row],[Operating_Hours]]*51840,0)</f>
        <v>0</v>
      </c>
    </row>
    <row r="6222" spans="1:13" hidden="1" x14ac:dyDescent="0.2">
      <c r="A6222" t="s">
        <v>12</v>
      </c>
      <c r="B6222" s="1">
        <v>44406.93310185185</v>
      </c>
      <c r="C6222" s="1">
        <v>44406.933194444442</v>
      </c>
      <c r="D6222">
        <v>0.133333295583725</v>
      </c>
      <c r="E6222">
        <v>1449</v>
      </c>
      <c r="F6222">
        <v>236</v>
      </c>
      <c r="G6222" t="s">
        <v>44</v>
      </c>
      <c r="H6222" t="s">
        <v>37</v>
      </c>
      <c r="I6222">
        <f>tbl_Fact[[#This Row],[Duration]] / 60</f>
        <v>2.2222215930620833E-3</v>
      </c>
      <c r="J6222">
        <f>IF(OR(G6222="Run Time", G6222="CC (Changeover Cleaning)"), I6222, 0)</f>
        <v>0</v>
      </c>
      <c r="K6222">
        <f>IF(G6222&lt;&gt;"PM (Maintenance)", I6222, 0)</f>
        <v>2.2222215930620833E-3</v>
      </c>
      <c r="L6222" s="5">
        <f>MAX(tbl_Fact[[#This Row],[TotalBiscuitsMade]],tbl_Fact[[#This Row],[GoodMadeBiscuits]])</f>
        <v>1449</v>
      </c>
      <c r="M6222" s="5">
        <f>IF(tbl_Fact[[#This Row],[Operating_Hours]]&gt;0,tbl_Fact[[#This Row],[Operating_Hours]]*51840,0)</f>
        <v>0</v>
      </c>
    </row>
    <row r="6223" spans="1:13" hidden="1" x14ac:dyDescent="0.2">
      <c r="A6223" t="s">
        <v>11</v>
      </c>
      <c r="B6223" s="1">
        <v>44406.933148148149</v>
      </c>
      <c r="C6223" s="1">
        <v>44406.934386574074</v>
      </c>
      <c r="D6223">
        <v>1.7922333478927599</v>
      </c>
      <c r="E6223">
        <v>0</v>
      </c>
      <c r="F6223">
        <v>482</v>
      </c>
      <c r="G6223" t="s">
        <v>43</v>
      </c>
      <c r="H6223" t="s">
        <v>27</v>
      </c>
      <c r="I6223">
        <f>tbl_Fact[[#This Row],[Duration]] / 60</f>
        <v>2.9870555798212666E-2</v>
      </c>
      <c r="J6223">
        <f>IF(OR(G6223="Run Time", G6223="CC (Changeover Cleaning)"), I6223, 0)</f>
        <v>2.9870555798212666E-2</v>
      </c>
      <c r="K6223">
        <f>IF(G6223&lt;&gt;"PM (Maintenance)", I6223, 0)</f>
        <v>2.9870555798212666E-2</v>
      </c>
      <c r="L6223" s="5">
        <f>MAX(tbl_Fact[[#This Row],[TotalBiscuitsMade]],tbl_Fact[[#This Row],[GoodMadeBiscuits]])</f>
        <v>482</v>
      </c>
      <c r="M6223" s="5">
        <f>IF(tbl_Fact[[#This Row],[Operating_Hours]]&gt;0,tbl_Fact[[#This Row],[Operating_Hours]]*51840,0)</f>
        <v>1548.4896125793446</v>
      </c>
    </row>
    <row r="6224" spans="1:13" hidden="1" x14ac:dyDescent="0.2">
      <c r="A6224" t="s">
        <v>12</v>
      </c>
      <c r="B6224" s="1">
        <v>44406.933194444442</v>
      </c>
      <c r="C6224" s="1">
        <v>44406.93346064815</v>
      </c>
      <c r="D6224">
        <v>0.38333329558372498</v>
      </c>
      <c r="E6224">
        <v>1279</v>
      </c>
      <c r="F6224">
        <v>353</v>
      </c>
      <c r="G6224" t="s">
        <v>43</v>
      </c>
      <c r="H6224" t="s">
        <v>37</v>
      </c>
      <c r="I6224">
        <f>tbl_Fact[[#This Row],[Duration]] / 60</f>
        <v>6.3888882597287495E-3</v>
      </c>
      <c r="J6224">
        <f>IF(OR(G6224="Run Time", G6224="CC (Changeover Cleaning)"), I6224, 0)</f>
        <v>6.3888882597287495E-3</v>
      </c>
      <c r="K6224">
        <f>IF(G6224&lt;&gt;"PM (Maintenance)", I6224, 0)</f>
        <v>6.3888882597287495E-3</v>
      </c>
      <c r="L6224" s="5">
        <f>MAX(tbl_Fact[[#This Row],[TotalBiscuitsMade]],tbl_Fact[[#This Row],[GoodMadeBiscuits]])</f>
        <v>1279</v>
      </c>
      <c r="M6224" s="5">
        <f>IF(tbl_Fact[[#This Row],[Operating_Hours]]&gt;0,tbl_Fact[[#This Row],[Operating_Hours]]*51840,0)</f>
        <v>331.19996738433838</v>
      </c>
    </row>
    <row r="6225" spans="1:13" hidden="1" x14ac:dyDescent="0.2">
      <c r="A6225" t="s">
        <v>12</v>
      </c>
      <c r="B6225" s="1">
        <v>44406.93346064815</v>
      </c>
      <c r="C6225" s="1">
        <v>44406.933495370373</v>
      </c>
      <c r="D6225">
        <v>5.0000000745058101E-2</v>
      </c>
      <c r="E6225">
        <v>1643</v>
      </c>
      <c r="F6225">
        <v>169</v>
      </c>
      <c r="G6225" t="s">
        <v>44</v>
      </c>
      <c r="H6225" t="s">
        <v>37</v>
      </c>
      <c r="I6225">
        <f>tbl_Fact[[#This Row],[Duration]] / 60</f>
        <v>8.3333334575096834E-4</v>
      </c>
      <c r="J6225">
        <f>IF(OR(G6225="Run Time", G6225="CC (Changeover Cleaning)"), I6225, 0)</f>
        <v>0</v>
      </c>
      <c r="K6225">
        <f>IF(G6225&lt;&gt;"PM (Maintenance)", I6225, 0)</f>
        <v>8.3333334575096834E-4</v>
      </c>
      <c r="L6225" s="5">
        <f>MAX(tbl_Fact[[#This Row],[TotalBiscuitsMade]],tbl_Fact[[#This Row],[GoodMadeBiscuits]])</f>
        <v>1643</v>
      </c>
      <c r="M6225" s="5">
        <f>IF(tbl_Fact[[#This Row],[Operating_Hours]]&gt;0,tbl_Fact[[#This Row],[Operating_Hours]]*51840,0)</f>
        <v>0</v>
      </c>
    </row>
    <row r="6226" spans="1:13" hidden="1" x14ac:dyDescent="0.2">
      <c r="A6226" t="s">
        <v>12</v>
      </c>
      <c r="B6226" s="1">
        <v>44406.933495370373</v>
      </c>
      <c r="C6226" s="1">
        <v>44406.934930555559</v>
      </c>
      <c r="D6226">
        <v>2.0666666030883798</v>
      </c>
      <c r="E6226">
        <v>1406</v>
      </c>
      <c r="F6226">
        <v>137</v>
      </c>
      <c r="G6226" t="s">
        <v>43</v>
      </c>
      <c r="H6226" t="s">
        <v>37</v>
      </c>
      <c r="I6226">
        <f>tbl_Fact[[#This Row],[Duration]] / 60</f>
        <v>3.4444443384806331E-2</v>
      </c>
      <c r="J6226">
        <f>IF(OR(G6226="Run Time", G6226="CC (Changeover Cleaning)"), I6226, 0)</f>
        <v>3.4444443384806331E-2</v>
      </c>
      <c r="K6226">
        <f>IF(G6226&lt;&gt;"PM (Maintenance)", I6226, 0)</f>
        <v>3.4444443384806331E-2</v>
      </c>
      <c r="L6226" s="5">
        <f>MAX(tbl_Fact[[#This Row],[TotalBiscuitsMade]],tbl_Fact[[#This Row],[GoodMadeBiscuits]])</f>
        <v>1406</v>
      </c>
      <c r="M6226" s="5">
        <f>IF(tbl_Fact[[#This Row],[Operating_Hours]]&gt;0,tbl_Fact[[#This Row],[Operating_Hours]]*51840,0)</f>
        <v>1785.5999450683603</v>
      </c>
    </row>
    <row r="6227" spans="1:13" hidden="1" x14ac:dyDescent="0.2">
      <c r="A6227" t="s">
        <v>11</v>
      </c>
      <c r="B6227" s="1">
        <v>44406.934386574074</v>
      </c>
      <c r="C6227" s="1">
        <v>44406.934606481482</v>
      </c>
      <c r="D6227">
        <v>0.308016657829285</v>
      </c>
      <c r="E6227">
        <v>0</v>
      </c>
      <c r="F6227">
        <v>433</v>
      </c>
      <c r="G6227" t="s">
        <v>44</v>
      </c>
      <c r="H6227" t="s">
        <v>27</v>
      </c>
      <c r="I6227">
        <f>tbl_Fact[[#This Row],[Duration]] / 60</f>
        <v>5.133610963821417E-3</v>
      </c>
      <c r="J6227">
        <f>IF(OR(G6227="Run Time", G6227="CC (Changeover Cleaning)"), I6227, 0)</f>
        <v>0</v>
      </c>
      <c r="K6227">
        <f>IF(G6227&lt;&gt;"PM (Maintenance)", I6227, 0)</f>
        <v>5.133610963821417E-3</v>
      </c>
      <c r="L6227" s="5">
        <f>MAX(tbl_Fact[[#This Row],[TotalBiscuitsMade]],tbl_Fact[[#This Row],[GoodMadeBiscuits]])</f>
        <v>433</v>
      </c>
      <c r="M6227" s="5">
        <f>IF(tbl_Fact[[#This Row],[Operating_Hours]]&gt;0,tbl_Fact[[#This Row],[Operating_Hours]]*51840,0)</f>
        <v>0</v>
      </c>
    </row>
    <row r="6228" spans="1:13" hidden="1" x14ac:dyDescent="0.2">
      <c r="A6228" t="s">
        <v>5</v>
      </c>
      <c r="B6228" s="1">
        <v>44406.93445601852</v>
      </c>
      <c r="C6228" s="1">
        <v>44406.940023148149</v>
      </c>
      <c r="D6228">
        <v>8.0166664123535192</v>
      </c>
      <c r="E6228">
        <v>245412</v>
      </c>
      <c r="F6228">
        <v>119272</v>
      </c>
      <c r="G6228" t="s">
        <v>44</v>
      </c>
      <c r="H6228" t="s">
        <v>27</v>
      </c>
      <c r="I6228">
        <f>tbl_Fact[[#This Row],[Duration]] / 60</f>
        <v>0.13361110687255864</v>
      </c>
      <c r="J6228">
        <f>IF(OR(G6228="Run Time", G6228="CC (Changeover Cleaning)"), I6228, 0)</f>
        <v>0</v>
      </c>
      <c r="K6228">
        <f>IF(G6228&lt;&gt;"PM (Maintenance)", I6228, 0)</f>
        <v>0.13361110687255864</v>
      </c>
      <c r="L6228" s="5">
        <f>MAX(tbl_Fact[[#This Row],[TotalBiscuitsMade]],tbl_Fact[[#This Row],[GoodMadeBiscuits]])</f>
        <v>245412</v>
      </c>
      <c r="M6228" s="5">
        <f>IF(tbl_Fact[[#This Row],[Operating_Hours]]&gt;0,tbl_Fact[[#This Row],[Operating_Hours]]*51840,0)</f>
        <v>0</v>
      </c>
    </row>
    <row r="6229" spans="1:13" hidden="1" x14ac:dyDescent="0.2">
      <c r="A6229" t="s">
        <v>11</v>
      </c>
      <c r="B6229" s="1">
        <v>44406.934606481482</v>
      </c>
      <c r="C6229" s="1">
        <v>44406.934907407405</v>
      </c>
      <c r="D6229">
        <v>0.44144999980926503</v>
      </c>
      <c r="E6229">
        <v>0</v>
      </c>
      <c r="F6229">
        <v>52</v>
      </c>
      <c r="G6229" t="s">
        <v>43</v>
      </c>
      <c r="H6229" t="s">
        <v>27</v>
      </c>
      <c r="I6229">
        <f>tbl_Fact[[#This Row],[Duration]] / 60</f>
        <v>7.357499996821084E-3</v>
      </c>
      <c r="J6229">
        <f>IF(OR(G6229="Run Time", G6229="CC (Changeover Cleaning)"), I6229, 0)</f>
        <v>7.357499996821084E-3</v>
      </c>
      <c r="K6229">
        <f>IF(G6229&lt;&gt;"PM (Maintenance)", I6229, 0)</f>
        <v>7.357499996821084E-3</v>
      </c>
      <c r="L6229" s="5">
        <f>MAX(tbl_Fact[[#This Row],[TotalBiscuitsMade]],tbl_Fact[[#This Row],[GoodMadeBiscuits]])</f>
        <v>52</v>
      </c>
      <c r="M6229" s="5">
        <f>IF(tbl_Fact[[#This Row],[Operating_Hours]]&gt;0,tbl_Fact[[#This Row],[Operating_Hours]]*51840,0)</f>
        <v>381.41279983520502</v>
      </c>
    </row>
    <row r="6230" spans="1:13" hidden="1" x14ac:dyDescent="0.2">
      <c r="A6230" t="s">
        <v>11</v>
      </c>
      <c r="B6230" s="1">
        <v>44406.934907407405</v>
      </c>
      <c r="C6230" s="1">
        <v>44406.939710648148</v>
      </c>
      <c r="D6230">
        <v>6.9086666107177699</v>
      </c>
      <c r="E6230">
        <v>0</v>
      </c>
      <c r="F6230">
        <v>379</v>
      </c>
      <c r="G6230" t="s">
        <v>44</v>
      </c>
      <c r="H6230" t="s">
        <v>27</v>
      </c>
      <c r="I6230">
        <f>tbl_Fact[[#This Row],[Duration]] / 60</f>
        <v>0.11514444351196283</v>
      </c>
      <c r="J6230">
        <f>IF(OR(G6230="Run Time", G6230="CC (Changeover Cleaning)"), I6230, 0)</f>
        <v>0</v>
      </c>
      <c r="K6230">
        <f>IF(G6230&lt;&gt;"PM (Maintenance)", I6230, 0)</f>
        <v>0.11514444351196283</v>
      </c>
      <c r="L6230" s="5">
        <f>MAX(tbl_Fact[[#This Row],[TotalBiscuitsMade]],tbl_Fact[[#This Row],[GoodMadeBiscuits]])</f>
        <v>379</v>
      </c>
      <c r="M6230" s="5">
        <f>IF(tbl_Fact[[#This Row],[Operating_Hours]]&gt;0,tbl_Fact[[#This Row],[Operating_Hours]]*51840,0)</f>
        <v>0</v>
      </c>
    </row>
    <row r="6231" spans="1:13" hidden="1" x14ac:dyDescent="0.2">
      <c r="A6231" t="s">
        <v>12</v>
      </c>
      <c r="B6231" s="1">
        <v>44406.934930555559</v>
      </c>
      <c r="C6231" s="1">
        <v>44406.935358796298</v>
      </c>
      <c r="D6231">
        <v>0.61666661500930797</v>
      </c>
      <c r="E6231">
        <v>2227</v>
      </c>
      <c r="F6231">
        <v>19</v>
      </c>
      <c r="G6231" t="s">
        <v>44</v>
      </c>
      <c r="H6231" t="s">
        <v>37</v>
      </c>
      <c r="I6231">
        <f>tbl_Fact[[#This Row],[Duration]] / 60</f>
        <v>1.02777769168218E-2</v>
      </c>
      <c r="J6231">
        <f>IF(OR(G6231="Run Time", G6231="CC (Changeover Cleaning)"), I6231, 0)</f>
        <v>0</v>
      </c>
      <c r="K6231">
        <f>IF(G6231&lt;&gt;"PM (Maintenance)", I6231, 0)</f>
        <v>1.02777769168218E-2</v>
      </c>
      <c r="L6231" s="5">
        <f>MAX(tbl_Fact[[#This Row],[TotalBiscuitsMade]],tbl_Fact[[#This Row],[GoodMadeBiscuits]])</f>
        <v>2227</v>
      </c>
      <c r="M6231" s="5">
        <f>IF(tbl_Fact[[#This Row],[Operating_Hours]]&gt;0,tbl_Fact[[#This Row],[Operating_Hours]]*51840,0)</f>
        <v>0</v>
      </c>
    </row>
    <row r="6232" spans="1:13" hidden="1" x14ac:dyDescent="0.2">
      <c r="A6232" t="s">
        <v>12</v>
      </c>
      <c r="B6232" s="1">
        <v>44406.935358796298</v>
      </c>
      <c r="C6232" s="1">
        <v>44406.935671296298</v>
      </c>
      <c r="D6232">
        <v>0.44999998807907099</v>
      </c>
      <c r="E6232">
        <v>1799</v>
      </c>
      <c r="F6232">
        <v>166</v>
      </c>
      <c r="G6232" t="s">
        <v>43</v>
      </c>
      <c r="H6232" t="s">
        <v>37</v>
      </c>
      <c r="I6232">
        <f>tbl_Fact[[#This Row],[Duration]] / 60</f>
        <v>7.49999980131785E-3</v>
      </c>
      <c r="J6232">
        <f>IF(OR(G6232="Run Time", G6232="CC (Changeover Cleaning)"), I6232, 0)</f>
        <v>7.49999980131785E-3</v>
      </c>
      <c r="K6232">
        <f>IF(G6232&lt;&gt;"PM (Maintenance)", I6232, 0)</f>
        <v>7.49999980131785E-3</v>
      </c>
      <c r="L6232" s="5">
        <f>MAX(tbl_Fact[[#This Row],[TotalBiscuitsMade]],tbl_Fact[[#This Row],[GoodMadeBiscuits]])</f>
        <v>1799</v>
      </c>
      <c r="M6232" s="5">
        <f>IF(tbl_Fact[[#This Row],[Operating_Hours]]&gt;0,tbl_Fact[[#This Row],[Operating_Hours]]*51840,0)</f>
        <v>388.79998970031733</v>
      </c>
    </row>
    <row r="6233" spans="1:13" hidden="1" x14ac:dyDescent="0.2">
      <c r="A6233" t="s">
        <v>12</v>
      </c>
      <c r="B6233" s="1">
        <v>44406.935671296298</v>
      </c>
      <c r="C6233" s="1">
        <v>44406.935729166667</v>
      </c>
      <c r="D6233">
        <v>8.33332985639572E-2</v>
      </c>
      <c r="E6233">
        <v>2127</v>
      </c>
      <c r="F6233">
        <v>148</v>
      </c>
      <c r="G6233" t="s">
        <v>44</v>
      </c>
      <c r="H6233" t="s">
        <v>37</v>
      </c>
      <c r="I6233">
        <f>tbl_Fact[[#This Row],[Duration]] / 60</f>
        <v>1.3888883093992866E-3</v>
      </c>
      <c r="J6233">
        <f>IF(OR(G6233="Run Time", G6233="CC (Changeover Cleaning)"), I6233, 0)</f>
        <v>0</v>
      </c>
      <c r="K6233">
        <f>IF(G6233&lt;&gt;"PM (Maintenance)", I6233, 0)</f>
        <v>1.3888883093992866E-3</v>
      </c>
      <c r="L6233" s="5">
        <f>MAX(tbl_Fact[[#This Row],[TotalBiscuitsMade]],tbl_Fact[[#This Row],[GoodMadeBiscuits]])</f>
        <v>2127</v>
      </c>
      <c r="M6233" s="5">
        <f>IF(tbl_Fact[[#This Row],[Operating_Hours]]&gt;0,tbl_Fact[[#This Row],[Operating_Hours]]*51840,0)</f>
        <v>0</v>
      </c>
    </row>
    <row r="6234" spans="1:13" hidden="1" x14ac:dyDescent="0.2">
      <c r="A6234" t="s">
        <v>12</v>
      </c>
      <c r="B6234" s="1">
        <v>44406.935729166667</v>
      </c>
      <c r="C6234" s="1">
        <v>44406.935856481483</v>
      </c>
      <c r="D6234">
        <v>0.18333329260349299</v>
      </c>
      <c r="E6234">
        <v>2287</v>
      </c>
      <c r="F6234">
        <v>27</v>
      </c>
      <c r="G6234" t="s">
        <v>43</v>
      </c>
      <c r="H6234" t="s">
        <v>37</v>
      </c>
      <c r="I6234">
        <f>tbl_Fact[[#This Row],[Duration]] / 60</f>
        <v>3.0555548767248831E-3</v>
      </c>
      <c r="J6234">
        <f>IF(OR(G6234="Run Time", G6234="CC (Changeover Cleaning)"), I6234, 0)</f>
        <v>3.0555548767248831E-3</v>
      </c>
      <c r="K6234">
        <f>IF(G6234&lt;&gt;"PM (Maintenance)", I6234, 0)</f>
        <v>3.0555548767248831E-3</v>
      </c>
      <c r="L6234" s="5">
        <f>MAX(tbl_Fact[[#This Row],[TotalBiscuitsMade]],tbl_Fact[[#This Row],[GoodMadeBiscuits]])</f>
        <v>2287</v>
      </c>
      <c r="M6234" s="5">
        <f>IF(tbl_Fact[[#This Row],[Operating_Hours]]&gt;0,tbl_Fact[[#This Row],[Operating_Hours]]*51840,0)</f>
        <v>158.39996480941792</v>
      </c>
    </row>
    <row r="6235" spans="1:13" hidden="1" x14ac:dyDescent="0.2">
      <c r="A6235" t="s">
        <v>12</v>
      </c>
      <c r="B6235" s="1">
        <v>44406.935856481483</v>
      </c>
      <c r="C6235" s="1">
        <v>44406.936076388891</v>
      </c>
      <c r="D6235">
        <v>0.31666660308837902</v>
      </c>
      <c r="E6235">
        <v>2244</v>
      </c>
      <c r="F6235">
        <v>458</v>
      </c>
      <c r="G6235" t="s">
        <v>44</v>
      </c>
      <c r="H6235" t="s">
        <v>37</v>
      </c>
      <c r="I6235">
        <f>tbl_Fact[[#This Row],[Duration]] / 60</f>
        <v>5.2777767181396507E-3</v>
      </c>
      <c r="J6235">
        <f>IF(OR(G6235="Run Time", G6235="CC (Changeover Cleaning)"), I6235, 0)</f>
        <v>0</v>
      </c>
      <c r="K6235">
        <f>IF(G6235&lt;&gt;"PM (Maintenance)", I6235, 0)</f>
        <v>5.2777767181396507E-3</v>
      </c>
      <c r="L6235" s="5">
        <f>MAX(tbl_Fact[[#This Row],[TotalBiscuitsMade]],tbl_Fact[[#This Row],[GoodMadeBiscuits]])</f>
        <v>2244</v>
      </c>
      <c r="M6235" s="5">
        <f>IF(tbl_Fact[[#This Row],[Operating_Hours]]&gt;0,tbl_Fact[[#This Row],[Operating_Hours]]*51840,0)</f>
        <v>0</v>
      </c>
    </row>
    <row r="6236" spans="1:13" hidden="1" x14ac:dyDescent="0.2">
      <c r="A6236" t="s">
        <v>12</v>
      </c>
      <c r="B6236" s="1">
        <v>44406.936076388891</v>
      </c>
      <c r="C6236" s="1">
        <v>44406.938668981478</v>
      </c>
      <c r="D6236">
        <v>3.7333333492279102</v>
      </c>
      <c r="E6236">
        <v>2537</v>
      </c>
      <c r="F6236">
        <v>390</v>
      </c>
      <c r="G6236" t="s">
        <v>43</v>
      </c>
      <c r="H6236" t="s">
        <v>37</v>
      </c>
      <c r="I6236">
        <f>tbl_Fact[[#This Row],[Duration]] / 60</f>
        <v>6.2222222487131836E-2</v>
      </c>
      <c r="J6236">
        <f>IF(OR(G6236="Run Time", G6236="CC (Changeover Cleaning)"), I6236, 0)</f>
        <v>6.2222222487131836E-2</v>
      </c>
      <c r="K6236">
        <f>IF(G6236&lt;&gt;"PM (Maintenance)", I6236, 0)</f>
        <v>6.2222222487131836E-2</v>
      </c>
      <c r="L6236" s="5">
        <f>MAX(tbl_Fact[[#This Row],[TotalBiscuitsMade]],tbl_Fact[[#This Row],[GoodMadeBiscuits]])</f>
        <v>2537</v>
      </c>
      <c r="M6236" s="5">
        <f>IF(tbl_Fact[[#This Row],[Operating_Hours]]&gt;0,tbl_Fact[[#This Row],[Operating_Hours]]*51840,0)</f>
        <v>3225.6000137329142</v>
      </c>
    </row>
    <row r="6237" spans="1:13" hidden="1" x14ac:dyDescent="0.2">
      <c r="A6237" t="s">
        <v>14</v>
      </c>
      <c r="B6237" s="1">
        <v>44406.936076388891</v>
      </c>
      <c r="C6237" s="1">
        <v>44406.936712962961</v>
      </c>
      <c r="D6237">
        <v>0.91666662693023704</v>
      </c>
      <c r="E6237">
        <v>0</v>
      </c>
      <c r="F6237">
        <v>387</v>
      </c>
      <c r="G6237" t="s">
        <v>43</v>
      </c>
      <c r="H6237" t="s">
        <v>37</v>
      </c>
      <c r="I6237">
        <f>tbl_Fact[[#This Row],[Duration]] / 60</f>
        <v>1.5277777115503951E-2</v>
      </c>
      <c r="J6237">
        <f>IF(OR(G6237="Run Time", G6237="CC (Changeover Cleaning)"), I6237, 0)</f>
        <v>1.5277777115503951E-2</v>
      </c>
      <c r="K6237">
        <f>IF(G6237&lt;&gt;"PM (Maintenance)", I6237, 0)</f>
        <v>1.5277777115503951E-2</v>
      </c>
      <c r="L6237" s="5">
        <f>MAX(tbl_Fact[[#This Row],[TotalBiscuitsMade]],tbl_Fact[[#This Row],[GoodMadeBiscuits]])</f>
        <v>387</v>
      </c>
      <c r="M6237" s="5">
        <f>IF(tbl_Fact[[#This Row],[Operating_Hours]]&gt;0,tbl_Fact[[#This Row],[Operating_Hours]]*51840,0)</f>
        <v>791.99996566772484</v>
      </c>
    </row>
    <row r="6238" spans="1:13" hidden="1" x14ac:dyDescent="0.2">
      <c r="A6238" t="s">
        <v>14</v>
      </c>
      <c r="B6238" s="1">
        <v>44406.936712962961</v>
      </c>
      <c r="C6238" s="1">
        <v>44406.93712962963</v>
      </c>
      <c r="D6238">
        <v>0.60000002384185802</v>
      </c>
      <c r="E6238">
        <v>0</v>
      </c>
      <c r="F6238">
        <v>401</v>
      </c>
      <c r="G6238" t="s">
        <v>44</v>
      </c>
      <c r="H6238" t="s">
        <v>37</v>
      </c>
      <c r="I6238">
        <f>tbl_Fact[[#This Row],[Duration]] / 60</f>
        <v>1.00000003973643E-2</v>
      </c>
      <c r="J6238">
        <f>IF(OR(G6238="Run Time", G6238="CC (Changeover Cleaning)"), I6238, 0)</f>
        <v>0</v>
      </c>
      <c r="K6238">
        <f>IF(G6238&lt;&gt;"PM (Maintenance)", I6238, 0)</f>
        <v>1.00000003973643E-2</v>
      </c>
      <c r="L6238" s="5">
        <f>MAX(tbl_Fact[[#This Row],[TotalBiscuitsMade]],tbl_Fact[[#This Row],[GoodMadeBiscuits]])</f>
        <v>401</v>
      </c>
      <c r="M6238" s="5">
        <f>IF(tbl_Fact[[#This Row],[Operating_Hours]]&gt;0,tbl_Fact[[#This Row],[Operating_Hours]]*51840,0)</f>
        <v>0</v>
      </c>
    </row>
    <row r="6239" spans="1:13" hidden="1" x14ac:dyDescent="0.2">
      <c r="A6239" t="s">
        <v>14</v>
      </c>
      <c r="B6239" s="1">
        <v>44406.93712962963</v>
      </c>
      <c r="C6239" s="1">
        <v>44406.938252314816</v>
      </c>
      <c r="D6239">
        <v>1.61666655540466</v>
      </c>
      <c r="E6239">
        <v>0</v>
      </c>
      <c r="F6239">
        <v>411</v>
      </c>
      <c r="G6239" t="s">
        <v>43</v>
      </c>
      <c r="H6239" t="s">
        <v>37</v>
      </c>
      <c r="I6239">
        <f>tbl_Fact[[#This Row],[Duration]] / 60</f>
        <v>2.6944442590077666E-2</v>
      </c>
      <c r="J6239">
        <f>IF(OR(G6239="Run Time", G6239="CC (Changeover Cleaning)"), I6239, 0)</f>
        <v>2.6944442590077666E-2</v>
      </c>
      <c r="K6239">
        <f>IF(G6239&lt;&gt;"PM (Maintenance)", I6239, 0)</f>
        <v>2.6944442590077666E-2</v>
      </c>
      <c r="L6239" s="5">
        <f>MAX(tbl_Fact[[#This Row],[TotalBiscuitsMade]],tbl_Fact[[#This Row],[GoodMadeBiscuits]])</f>
        <v>411</v>
      </c>
      <c r="M6239" s="5">
        <f>IF(tbl_Fact[[#This Row],[Operating_Hours]]&gt;0,tbl_Fact[[#This Row],[Operating_Hours]]*51840,0)</f>
        <v>1396.7999038696262</v>
      </c>
    </row>
    <row r="6240" spans="1:13" hidden="1" x14ac:dyDescent="0.2">
      <c r="A6240" t="s">
        <v>14</v>
      </c>
      <c r="B6240" s="1">
        <v>44406.938252314816</v>
      </c>
      <c r="C6240" s="1">
        <v>44406.939062500001</v>
      </c>
      <c r="D6240">
        <v>1.1666666269302399</v>
      </c>
      <c r="E6240">
        <v>0</v>
      </c>
      <c r="F6240">
        <v>214</v>
      </c>
      <c r="G6240" t="s">
        <v>44</v>
      </c>
      <c r="H6240" t="s">
        <v>37</v>
      </c>
      <c r="I6240">
        <f>tbl_Fact[[#This Row],[Duration]] / 60</f>
        <v>1.9444443782170664E-2</v>
      </c>
      <c r="J6240">
        <f>IF(OR(G6240="Run Time", G6240="CC (Changeover Cleaning)"), I6240, 0)</f>
        <v>0</v>
      </c>
      <c r="K6240">
        <f>IF(G6240&lt;&gt;"PM (Maintenance)", I6240, 0)</f>
        <v>1.9444443782170664E-2</v>
      </c>
      <c r="L6240" s="5">
        <f>MAX(tbl_Fact[[#This Row],[TotalBiscuitsMade]],tbl_Fact[[#This Row],[GoodMadeBiscuits]])</f>
        <v>214</v>
      </c>
      <c r="M6240" s="5">
        <f>IF(tbl_Fact[[#This Row],[Operating_Hours]]&gt;0,tbl_Fact[[#This Row],[Operating_Hours]]*51840,0)</f>
        <v>0</v>
      </c>
    </row>
    <row r="6241" spans="1:13" hidden="1" x14ac:dyDescent="0.2">
      <c r="A6241" t="s">
        <v>12</v>
      </c>
      <c r="B6241" s="1">
        <v>44406.938668981478</v>
      </c>
      <c r="C6241" s="1">
        <v>44406.939062500001</v>
      </c>
      <c r="D6241">
        <v>0.56666660308837902</v>
      </c>
      <c r="E6241">
        <v>2638</v>
      </c>
      <c r="F6241">
        <v>300</v>
      </c>
      <c r="G6241" t="s">
        <v>44</v>
      </c>
      <c r="H6241" t="s">
        <v>37</v>
      </c>
      <c r="I6241">
        <f>tbl_Fact[[#This Row],[Duration]] / 60</f>
        <v>9.4444433848063173E-3</v>
      </c>
      <c r="J6241">
        <f>IF(OR(G6241="Run Time", G6241="CC (Changeover Cleaning)"), I6241, 0)</f>
        <v>0</v>
      </c>
      <c r="K6241">
        <f>IF(G6241&lt;&gt;"PM (Maintenance)", I6241, 0)</f>
        <v>9.4444433848063173E-3</v>
      </c>
      <c r="L6241" s="5">
        <f>MAX(tbl_Fact[[#This Row],[TotalBiscuitsMade]],tbl_Fact[[#This Row],[GoodMadeBiscuits]])</f>
        <v>2638</v>
      </c>
      <c r="M6241" s="5">
        <f>IF(tbl_Fact[[#This Row],[Operating_Hours]]&gt;0,tbl_Fact[[#This Row],[Operating_Hours]]*51840,0)</f>
        <v>0</v>
      </c>
    </row>
    <row r="6242" spans="1:13" hidden="1" x14ac:dyDescent="0.2">
      <c r="A6242" t="s">
        <v>12</v>
      </c>
      <c r="B6242" s="1">
        <v>44406.939062500001</v>
      </c>
      <c r="C6242" s="1">
        <v>44406.940208333333</v>
      </c>
      <c r="D6242">
        <v>1.6499999761581401</v>
      </c>
      <c r="E6242">
        <v>3028</v>
      </c>
      <c r="F6242">
        <v>382</v>
      </c>
      <c r="G6242" t="s">
        <v>43</v>
      </c>
      <c r="H6242" t="s">
        <v>37</v>
      </c>
      <c r="I6242">
        <f>tbl_Fact[[#This Row],[Duration]] / 60</f>
        <v>2.7499999602635668E-2</v>
      </c>
      <c r="J6242">
        <f>IF(OR(G6242="Run Time", G6242="CC (Changeover Cleaning)"), I6242, 0)</f>
        <v>2.7499999602635668E-2</v>
      </c>
      <c r="K6242">
        <f>IF(G6242&lt;&gt;"PM (Maintenance)", I6242, 0)</f>
        <v>2.7499999602635668E-2</v>
      </c>
      <c r="L6242" s="5">
        <f>MAX(tbl_Fact[[#This Row],[TotalBiscuitsMade]],tbl_Fact[[#This Row],[GoodMadeBiscuits]])</f>
        <v>3028</v>
      </c>
      <c r="M6242" s="5">
        <f>IF(tbl_Fact[[#This Row],[Operating_Hours]]&gt;0,tbl_Fact[[#This Row],[Operating_Hours]]*51840,0)</f>
        <v>1425.5999794006329</v>
      </c>
    </row>
    <row r="6243" spans="1:13" hidden="1" x14ac:dyDescent="0.2">
      <c r="A6243" t="s">
        <v>14</v>
      </c>
      <c r="B6243" s="1">
        <v>44406.939062500001</v>
      </c>
      <c r="C6243" s="1">
        <v>44406.940138888887</v>
      </c>
      <c r="D6243">
        <v>1.54999995231628</v>
      </c>
      <c r="E6243">
        <v>0</v>
      </c>
      <c r="F6243">
        <v>462</v>
      </c>
      <c r="G6243" t="s">
        <v>43</v>
      </c>
      <c r="H6243" t="s">
        <v>37</v>
      </c>
      <c r="I6243">
        <f>tbl_Fact[[#This Row],[Duration]] / 60</f>
        <v>2.5833332538604665E-2</v>
      </c>
      <c r="J6243">
        <f>IF(OR(G6243="Run Time", G6243="CC (Changeover Cleaning)"), I6243, 0)</f>
        <v>2.5833332538604665E-2</v>
      </c>
      <c r="K6243">
        <f>IF(G6243&lt;&gt;"PM (Maintenance)", I6243, 0)</f>
        <v>2.5833332538604665E-2</v>
      </c>
      <c r="L6243" s="5">
        <f>MAX(tbl_Fact[[#This Row],[TotalBiscuitsMade]],tbl_Fact[[#This Row],[GoodMadeBiscuits]])</f>
        <v>462</v>
      </c>
      <c r="M6243" s="5">
        <f>IF(tbl_Fact[[#This Row],[Operating_Hours]]&gt;0,tbl_Fact[[#This Row],[Operating_Hours]]*51840,0)</f>
        <v>1339.1999588012659</v>
      </c>
    </row>
    <row r="6244" spans="1:13" hidden="1" x14ac:dyDescent="0.2">
      <c r="A6244" t="s">
        <v>11</v>
      </c>
      <c r="B6244" s="1">
        <v>44406.939710648148</v>
      </c>
      <c r="C6244" s="1">
        <v>44406.940798611111</v>
      </c>
      <c r="D6244">
        <v>1.5747833251953101</v>
      </c>
      <c r="E6244">
        <v>0</v>
      </c>
      <c r="F6244">
        <v>15</v>
      </c>
      <c r="G6244" t="s">
        <v>43</v>
      </c>
      <c r="H6244" t="s">
        <v>27</v>
      </c>
      <c r="I6244">
        <f>tbl_Fact[[#This Row],[Duration]] / 60</f>
        <v>2.6246388753255169E-2</v>
      </c>
      <c r="J6244">
        <f>IF(OR(G6244="Run Time", G6244="CC (Changeover Cleaning)"), I6244, 0)</f>
        <v>2.6246388753255169E-2</v>
      </c>
      <c r="K6244">
        <f>IF(G6244&lt;&gt;"PM (Maintenance)", I6244, 0)</f>
        <v>2.6246388753255169E-2</v>
      </c>
      <c r="L6244" s="5">
        <f>MAX(tbl_Fact[[#This Row],[TotalBiscuitsMade]],tbl_Fact[[#This Row],[GoodMadeBiscuits]])</f>
        <v>15</v>
      </c>
      <c r="M6244" s="5">
        <f>IF(tbl_Fact[[#This Row],[Operating_Hours]]&gt;0,tbl_Fact[[#This Row],[Operating_Hours]]*51840,0)</f>
        <v>1360.612792968748</v>
      </c>
    </row>
    <row r="6245" spans="1:13" hidden="1" x14ac:dyDescent="0.2">
      <c r="A6245" t="s">
        <v>5</v>
      </c>
      <c r="B6245" s="1">
        <v>44406.940023148149</v>
      </c>
      <c r="C6245" s="1">
        <v>44406.941018518519</v>
      </c>
      <c r="D6245">
        <v>1.43333327770233</v>
      </c>
      <c r="E6245">
        <v>245769</v>
      </c>
      <c r="F6245">
        <v>119150</v>
      </c>
      <c r="G6245" t="s">
        <v>43</v>
      </c>
      <c r="H6245" t="s">
        <v>27</v>
      </c>
      <c r="I6245">
        <f>tbl_Fact[[#This Row],[Duration]] / 60</f>
        <v>2.3888887961705501E-2</v>
      </c>
      <c r="J6245">
        <f>IF(OR(G6245="Run Time", G6245="CC (Changeover Cleaning)"), I6245, 0)</f>
        <v>2.3888887961705501E-2</v>
      </c>
      <c r="K6245">
        <f>IF(G6245&lt;&gt;"PM (Maintenance)", I6245, 0)</f>
        <v>2.3888887961705501E-2</v>
      </c>
      <c r="L6245" s="5">
        <f>MAX(tbl_Fact[[#This Row],[TotalBiscuitsMade]],tbl_Fact[[#This Row],[GoodMadeBiscuits]])</f>
        <v>245769</v>
      </c>
      <c r="M6245" s="5">
        <f>IF(tbl_Fact[[#This Row],[Operating_Hours]]&gt;0,tbl_Fact[[#This Row],[Operating_Hours]]*51840,0)</f>
        <v>1238.3999519348131</v>
      </c>
    </row>
    <row r="6246" spans="1:13" hidden="1" x14ac:dyDescent="0.2">
      <c r="A6246" t="s">
        <v>14</v>
      </c>
      <c r="B6246" s="1">
        <v>44406.940138888887</v>
      </c>
      <c r="C6246" s="1">
        <v>44406.940393518518</v>
      </c>
      <c r="D6246">
        <v>0.36666658520698497</v>
      </c>
      <c r="E6246">
        <v>0</v>
      </c>
      <c r="F6246">
        <v>101</v>
      </c>
      <c r="G6246" t="s">
        <v>44</v>
      </c>
      <c r="H6246" t="s">
        <v>37</v>
      </c>
      <c r="I6246">
        <f>tbl_Fact[[#This Row],[Duration]] / 60</f>
        <v>6.1111097534497496E-3</v>
      </c>
      <c r="J6246">
        <f>IF(OR(G6246="Run Time", G6246="CC (Changeover Cleaning)"), I6246, 0)</f>
        <v>0</v>
      </c>
      <c r="K6246">
        <f>IF(G6246&lt;&gt;"PM (Maintenance)", I6246, 0)</f>
        <v>6.1111097534497496E-3</v>
      </c>
      <c r="L6246" s="5">
        <f>MAX(tbl_Fact[[#This Row],[TotalBiscuitsMade]],tbl_Fact[[#This Row],[GoodMadeBiscuits]])</f>
        <v>101</v>
      </c>
      <c r="M6246" s="5">
        <f>IF(tbl_Fact[[#This Row],[Operating_Hours]]&gt;0,tbl_Fact[[#This Row],[Operating_Hours]]*51840,0)</f>
        <v>0</v>
      </c>
    </row>
    <row r="6247" spans="1:13" hidden="1" x14ac:dyDescent="0.2">
      <c r="A6247" t="s">
        <v>12</v>
      </c>
      <c r="B6247" s="1">
        <v>44406.940208333333</v>
      </c>
      <c r="C6247" s="1">
        <v>44406.940393518518</v>
      </c>
      <c r="D6247">
        <v>0.26666659116745001</v>
      </c>
      <c r="E6247">
        <v>3030</v>
      </c>
      <c r="F6247">
        <v>304</v>
      </c>
      <c r="G6247" t="s">
        <v>44</v>
      </c>
      <c r="H6247" t="s">
        <v>37</v>
      </c>
      <c r="I6247">
        <f>tbl_Fact[[#This Row],[Duration]] / 60</f>
        <v>4.4444431861241666E-3</v>
      </c>
      <c r="J6247">
        <f>IF(OR(G6247="Run Time", G6247="CC (Changeover Cleaning)"), I6247, 0)</f>
        <v>0</v>
      </c>
      <c r="K6247">
        <f>IF(G6247&lt;&gt;"PM (Maintenance)", I6247, 0)</f>
        <v>4.4444431861241666E-3</v>
      </c>
      <c r="L6247" s="5">
        <f>MAX(tbl_Fact[[#This Row],[TotalBiscuitsMade]],tbl_Fact[[#This Row],[GoodMadeBiscuits]])</f>
        <v>3030</v>
      </c>
      <c r="M6247" s="5">
        <f>IF(tbl_Fact[[#This Row],[Operating_Hours]]&gt;0,tbl_Fact[[#This Row],[Operating_Hours]]*51840,0)</f>
        <v>0</v>
      </c>
    </row>
    <row r="6248" spans="1:13" hidden="1" x14ac:dyDescent="0.2">
      <c r="A6248" t="s">
        <v>14</v>
      </c>
      <c r="B6248" s="1">
        <v>44406.940393518518</v>
      </c>
      <c r="C6248" s="1">
        <v>44406.940439814818</v>
      </c>
      <c r="D6248">
        <v>6.6666603088378906E-2</v>
      </c>
      <c r="E6248">
        <v>0</v>
      </c>
      <c r="F6248">
        <v>470</v>
      </c>
      <c r="G6248" t="s">
        <v>43</v>
      </c>
      <c r="H6248" t="s">
        <v>37</v>
      </c>
      <c r="I6248">
        <f>tbl_Fact[[#This Row],[Duration]] / 60</f>
        <v>1.1111100514729817E-3</v>
      </c>
      <c r="J6248">
        <f>IF(OR(G6248="Run Time", G6248="CC (Changeover Cleaning)"), I6248, 0)</f>
        <v>1.1111100514729817E-3</v>
      </c>
      <c r="K6248">
        <f>IF(G6248&lt;&gt;"PM (Maintenance)", I6248, 0)</f>
        <v>1.1111100514729817E-3</v>
      </c>
      <c r="L6248" s="5">
        <f>MAX(tbl_Fact[[#This Row],[TotalBiscuitsMade]],tbl_Fact[[#This Row],[GoodMadeBiscuits]])</f>
        <v>470</v>
      </c>
      <c r="M6248" s="5">
        <f>IF(tbl_Fact[[#This Row],[Operating_Hours]]&gt;0,tbl_Fact[[#This Row],[Operating_Hours]]*51840,0)</f>
        <v>57.599945068359368</v>
      </c>
    </row>
    <row r="6249" spans="1:13" hidden="1" x14ac:dyDescent="0.2">
      <c r="A6249" t="s">
        <v>12</v>
      </c>
      <c r="B6249" s="1">
        <v>44406.940393518518</v>
      </c>
      <c r="C6249" s="1">
        <v>44406.940798611111</v>
      </c>
      <c r="D6249">
        <v>0.58333331346511796</v>
      </c>
      <c r="E6249">
        <v>3154</v>
      </c>
      <c r="F6249">
        <v>426</v>
      </c>
      <c r="G6249" t="s">
        <v>43</v>
      </c>
      <c r="H6249" t="s">
        <v>37</v>
      </c>
      <c r="I6249">
        <f>tbl_Fact[[#This Row],[Duration]] / 60</f>
        <v>9.7222218910852989E-3</v>
      </c>
      <c r="J6249">
        <f>IF(OR(G6249="Run Time", G6249="CC (Changeover Cleaning)"), I6249, 0)</f>
        <v>9.7222218910852989E-3</v>
      </c>
      <c r="K6249">
        <f>IF(G6249&lt;&gt;"PM (Maintenance)", I6249, 0)</f>
        <v>9.7222218910852989E-3</v>
      </c>
      <c r="L6249" s="5">
        <f>MAX(tbl_Fact[[#This Row],[TotalBiscuitsMade]],tbl_Fact[[#This Row],[GoodMadeBiscuits]])</f>
        <v>3154</v>
      </c>
      <c r="M6249" s="5">
        <f>IF(tbl_Fact[[#This Row],[Operating_Hours]]&gt;0,tbl_Fact[[#This Row],[Operating_Hours]]*51840,0)</f>
        <v>503.99998283386191</v>
      </c>
    </row>
    <row r="6250" spans="1:13" hidden="1" x14ac:dyDescent="0.2">
      <c r="A6250" t="s">
        <v>14</v>
      </c>
      <c r="B6250" s="1">
        <v>44406.940439814818</v>
      </c>
      <c r="C6250" s="1">
        <v>44406.940868055557</v>
      </c>
      <c r="D6250">
        <v>0.61666661500930797</v>
      </c>
      <c r="E6250">
        <v>0</v>
      </c>
      <c r="F6250">
        <v>299</v>
      </c>
      <c r="G6250" t="s">
        <v>44</v>
      </c>
      <c r="H6250" t="s">
        <v>37</v>
      </c>
      <c r="I6250">
        <f>tbl_Fact[[#This Row],[Duration]] / 60</f>
        <v>1.02777769168218E-2</v>
      </c>
      <c r="J6250">
        <f>IF(OR(G6250="Run Time", G6250="CC (Changeover Cleaning)"), I6250, 0)</f>
        <v>0</v>
      </c>
      <c r="K6250">
        <f>IF(G6250&lt;&gt;"PM (Maintenance)", I6250, 0)</f>
        <v>1.02777769168218E-2</v>
      </c>
      <c r="L6250" s="5">
        <f>MAX(tbl_Fact[[#This Row],[TotalBiscuitsMade]],tbl_Fact[[#This Row],[GoodMadeBiscuits]])</f>
        <v>299</v>
      </c>
      <c r="M6250" s="5">
        <f>IF(tbl_Fact[[#This Row],[Operating_Hours]]&gt;0,tbl_Fact[[#This Row],[Operating_Hours]]*51840,0)</f>
        <v>0</v>
      </c>
    </row>
    <row r="6251" spans="1:13" hidden="1" x14ac:dyDescent="0.2">
      <c r="A6251" t="s">
        <v>12</v>
      </c>
      <c r="B6251" s="1">
        <v>44406.940798611111</v>
      </c>
      <c r="C6251" s="1">
        <v>44406.940868055557</v>
      </c>
      <c r="D6251">
        <v>0.10000000149011599</v>
      </c>
      <c r="E6251">
        <v>3085</v>
      </c>
      <c r="F6251">
        <v>307</v>
      </c>
      <c r="G6251" t="s">
        <v>44</v>
      </c>
      <c r="H6251" t="s">
        <v>37</v>
      </c>
      <c r="I6251">
        <f>tbl_Fact[[#This Row],[Duration]] / 60</f>
        <v>1.6666666915019332E-3</v>
      </c>
      <c r="J6251">
        <f>IF(OR(G6251="Run Time", G6251="CC (Changeover Cleaning)"), I6251, 0)</f>
        <v>0</v>
      </c>
      <c r="K6251">
        <f>IF(G6251&lt;&gt;"PM (Maintenance)", I6251, 0)</f>
        <v>1.6666666915019332E-3</v>
      </c>
      <c r="L6251" s="5">
        <f>MAX(tbl_Fact[[#This Row],[TotalBiscuitsMade]],tbl_Fact[[#This Row],[GoodMadeBiscuits]])</f>
        <v>3085</v>
      </c>
      <c r="M6251" s="5">
        <f>IF(tbl_Fact[[#This Row],[Operating_Hours]]&gt;0,tbl_Fact[[#This Row],[Operating_Hours]]*51840,0)</f>
        <v>0</v>
      </c>
    </row>
    <row r="6252" spans="1:13" hidden="1" x14ac:dyDescent="0.2">
      <c r="A6252" t="s">
        <v>11</v>
      </c>
      <c r="B6252" s="1">
        <v>44406.940798611111</v>
      </c>
      <c r="C6252" s="1">
        <v>44406.957719907405</v>
      </c>
      <c r="D6252">
        <v>24.3586826324463</v>
      </c>
      <c r="E6252">
        <v>0</v>
      </c>
      <c r="F6252">
        <v>253</v>
      </c>
      <c r="G6252" t="s">
        <v>44</v>
      </c>
      <c r="H6252" t="s">
        <v>27</v>
      </c>
      <c r="I6252">
        <f>tbl_Fact[[#This Row],[Duration]] / 60</f>
        <v>0.40597804387410502</v>
      </c>
      <c r="J6252">
        <f>IF(OR(G6252="Run Time", G6252="CC (Changeover Cleaning)"), I6252, 0)</f>
        <v>0</v>
      </c>
      <c r="K6252">
        <f>IF(G6252&lt;&gt;"PM (Maintenance)", I6252, 0)</f>
        <v>0.40597804387410502</v>
      </c>
      <c r="L6252" s="5">
        <f>MAX(tbl_Fact[[#This Row],[TotalBiscuitsMade]],tbl_Fact[[#This Row],[GoodMadeBiscuits]])</f>
        <v>253</v>
      </c>
      <c r="M6252" s="5">
        <f>IF(tbl_Fact[[#This Row],[Operating_Hours]]&gt;0,tbl_Fact[[#This Row],[Operating_Hours]]*51840,0)</f>
        <v>0</v>
      </c>
    </row>
    <row r="6253" spans="1:13" hidden="1" x14ac:dyDescent="0.2">
      <c r="A6253" t="s">
        <v>14</v>
      </c>
      <c r="B6253" s="1">
        <v>44406.940868055557</v>
      </c>
      <c r="C6253" s="1">
        <v>44406.940972222219</v>
      </c>
      <c r="D6253">
        <v>0.15000000596046401</v>
      </c>
      <c r="E6253">
        <v>0</v>
      </c>
      <c r="F6253">
        <v>457</v>
      </c>
      <c r="G6253" t="s">
        <v>43</v>
      </c>
      <c r="H6253" t="s">
        <v>37</v>
      </c>
      <c r="I6253">
        <f>tbl_Fact[[#This Row],[Duration]] / 60</f>
        <v>2.5000000993410667E-3</v>
      </c>
      <c r="J6253">
        <f>IF(OR(G6253="Run Time", G6253="CC (Changeover Cleaning)"), I6253, 0)</f>
        <v>2.5000000993410667E-3</v>
      </c>
      <c r="K6253">
        <f>IF(G6253&lt;&gt;"PM (Maintenance)", I6253, 0)</f>
        <v>2.5000000993410667E-3</v>
      </c>
      <c r="L6253" s="5">
        <f>MAX(tbl_Fact[[#This Row],[TotalBiscuitsMade]],tbl_Fact[[#This Row],[GoodMadeBiscuits]])</f>
        <v>457</v>
      </c>
      <c r="M6253" s="5">
        <f>IF(tbl_Fact[[#This Row],[Operating_Hours]]&gt;0,tbl_Fact[[#This Row],[Operating_Hours]]*51840,0)</f>
        <v>129.60000514984088</v>
      </c>
    </row>
    <row r="6254" spans="1:13" hidden="1" x14ac:dyDescent="0.2">
      <c r="A6254" t="s">
        <v>12</v>
      </c>
      <c r="B6254" s="1">
        <v>44406.940868055557</v>
      </c>
      <c r="C6254" s="1">
        <v>44406.941516203704</v>
      </c>
      <c r="D6254">
        <v>0.93333327770233199</v>
      </c>
      <c r="E6254">
        <v>2885</v>
      </c>
      <c r="F6254">
        <v>316</v>
      </c>
      <c r="G6254" t="s">
        <v>43</v>
      </c>
      <c r="H6254" t="s">
        <v>37</v>
      </c>
      <c r="I6254">
        <f>tbl_Fact[[#This Row],[Duration]] / 60</f>
        <v>1.5555554628372199E-2</v>
      </c>
      <c r="J6254">
        <f>IF(OR(G6254="Run Time", G6254="CC (Changeover Cleaning)"), I6254, 0)</f>
        <v>1.5555554628372199E-2</v>
      </c>
      <c r="K6254">
        <f>IF(G6254&lt;&gt;"PM (Maintenance)", I6254, 0)</f>
        <v>1.5555554628372199E-2</v>
      </c>
      <c r="L6254" s="5">
        <f>MAX(tbl_Fact[[#This Row],[TotalBiscuitsMade]],tbl_Fact[[#This Row],[GoodMadeBiscuits]])</f>
        <v>2885</v>
      </c>
      <c r="M6254" s="5">
        <f>IF(tbl_Fact[[#This Row],[Operating_Hours]]&gt;0,tbl_Fact[[#This Row],[Operating_Hours]]*51840,0)</f>
        <v>806.39995193481479</v>
      </c>
    </row>
    <row r="6255" spans="1:13" hidden="1" x14ac:dyDescent="0.2">
      <c r="A6255" t="s">
        <v>14</v>
      </c>
      <c r="B6255" s="1">
        <v>44406.940972222219</v>
      </c>
      <c r="C6255" s="1">
        <v>44406.942071759258</v>
      </c>
      <c r="D6255">
        <v>1.5833332538604701</v>
      </c>
      <c r="E6255">
        <v>0</v>
      </c>
      <c r="F6255">
        <v>483</v>
      </c>
      <c r="G6255" t="s">
        <v>44</v>
      </c>
      <c r="H6255" t="s">
        <v>37</v>
      </c>
      <c r="I6255">
        <f>tbl_Fact[[#This Row],[Duration]] / 60</f>
        <v>2.6388887564341167E-2</v>
      </c>
      <c r="J6255">
        <f>IF(OR(G6255="Run Time", G6255="CC (Changeover Cleaning)"), I6255, 0)</f>
        <v>0</v>
      </c>
      <c r="K6255">
        <f>IF(G6255&lt;&gt;"PM (Maintenance)", I6255, 0)</f>
        <v>2.6388887564341167E-2</v>
      </c>
      <c r="L6255" s="5">
        <f>MAX(tbl_Fact[[#This Row],[TotalBiscuitsMade]],tbl_Fact[[#This Row],[GoodMadeBiscuits]])</f>
        <v>483</v>
      </c>
      <c r="M6255" s="5">
        <f>IF(tbl_Fact[[#This Row],[Operating_Hours]]&gt;0,tbl_Fact[[#This Row],[Operating_Hours]]*51840,0)</f>
        <v>0</v>
      </c>
    </row>
    <row r="6256" spans="1:13" hidden="1" x14ac:dyDescent="0.2">
      <c r="A6256" t="s">
        <v>5</v>
      </c>
      <c r="B6256" s="1">
        <v>44406.941018518519</v>
      </c>
      <c r="C6256" s="1">
        <v>44406.946423611109</v>
      </c>
      <c r="D6256">
        <v>7.7833333015441903</v>
      </c>
      <c r="E6256">
        <v>250571</v>
      </c>
      <c r="F6256">
        <v>124269</v>
      </c>
      <c r="G6256" t="s">
        <v>44</v>
      </c>
      <c r="H6256" t="s">
        <v>27</v>
      </c>
      <c r="I6256">
        <f>tbl_Fact[[#This Row],[Duration]] / 60</f>
        <v>0.12972222169240316</v>
      </c>
      <c r="J6256">
        <f>IF(OR(G6256="Run Time", G6256="CC (Changeover Cleaning)"), I6256, 0)</f>
        <v>0</v>
      </c>
      <c r="K6256">
        <f>IF(G6256&lt;&gt;"PM (Maintenance)", I6256, 0)</f>
        <v>0.12972222169240316</v>
      </c>
      <c r="L6256" s="5">
        <f>MAX(tbl_Fact[[#This Row],[TotalBiscuitsMade]],tbl_Fact[[#This Row],[GoodMadeBiscuits]])</f>
        <v>250571</v>
      </c>
      <c r="M6256" s="5">
        <f>IF(tbl_Fact[[#This Row],[Operating_Hours]]&gt;0,tbl_Fact[[#This Row],[Operating_Hours]]*51840,0)</f>
        <v>0</v>
      </c>
    </row>
    <row r="6257" spans="1:13" hidden="1" x14ac:dyDescent="0.2">
      <c r="A6257" t="s">
        <v>12</v>
      </c>
      <c r="B6257" s="1">
        <v>44406.941516203704</v>
      </c>
      <c r="C6257" s="1">
        <v>44406.942071759258</v>
      </c>
      <c r="D6257">
        <v>0.80000001192092896</v>
      </c>
      <c r="E6257">
        <v>3888</v>
      </c>
      <c r="F6257">
        <v>426</v>
      </c>
      <c r="G6257" t="s">
        <v>44</v>
      </c>
      <c r="H6257" t="s">
        <v>37</v>
      </c>
      <c r="I6257">
        <f>tbl_Fact[[#This Row],[Duration]] / 60</f>
        <v>1.3333333532015483E-2</v>
      </c>
      <c r="J6257">
        <f>IF(OR(G6257="Run Time", G6257="CC (Changeover Cleaning)"), I6257, 0)</f>
        <v>0</v>
      </c>
      <c r="K6257">
        <f>IF(G6257&lt;&gt;"PM (Maintenance)", I6257, 0)</f>
        <v>1.3333333532015483E-2</v>
      </c>
      <c r="L6257" s="5">
        <f>MAX(tbl_Fact[[#This Row],[TotalBiscuitsMade]],tbl_Fact[[#This Row],[GoodMadeBiscuits]])</f>
        <v>3888</v>
      </c>
      <c r="M6257" s="5">
        <f>IF(tbl_Fact[[#This Row],[Operating_Hours]]&gt;0,tbl_Fact[[#This Row],[Operating_Hours]]*51840,0)</f>
        <v>0</v>
      </c>
    </row>
    <row r="6258" spans="1:13" hidden="1" x14ac:dyDescent="0.2">
      <c r="A6258" t="s">
        <v>14</v>
      </c>
      <c r="B6258" s="1">
        <v>44406.942071759258</v>
      </c>
      <c r="C6258" s="1">
        <v>44406.942789351851</v>
      </c>
      <c r="D6258">
        <v>1.0333333015441899</v>
      </c>
      <c r="E6258">
        <v>0</v>
      </c>
      <c r="F6258">
        <v>251</v>
      </c>
      <c r="G6258" t="s">
        <v>43</v>
      </c>
      <c r="H6258" t="s">
        <v>37</v>
      </c>
      <c r="I6258">
        <f>tbl_Fact[[#This Row],[Duration]] / 60</f>
        <v>1.7222221692403165E-2</v>
      </c>
      <c r="J6258">
        <f>IF(OR(G6258="Run Time", G6258="CC (Changeover Cleaning)"), I6258, 0)</f>
        <v>1.7222221692403165E-2</v>
      </c>
      <c r="K6258">
        <f>IF(G6258&lt;&gt;"PM (Maintenance)", I6258, 0)</f>
        <v>1.7222221692403165E-2</v>
      </c>
      <c r="L6258" s="5">
        <f>MAX(tbl_Fact[[#This Row],[TotalBiscuitsMade]],tbl_Fact[[#This Row],[GoodMadeBiscuits]])</f>
        <v>251</v>
      </c>
      <c r="M6258" s="5">
        <f>IF(tbl_Fact[[#This Row],[Operating_Hours]]&gt;0,tbl_Fact[[#This Row],[Operating_Hours]]*51840,0)</f>
        <v>892.79997253418014</v>
      </c>
    </row>
    <row r="6259" spans="1:13" hidden="1" x14ac:dyDescent="0.2">
      <c r="A6259" t="s">
        <v>12</v>
      </c>
      <c r="B6259" s="1">
        <v>44406.942071759258</v>
      </c>
      <c r="C6259" s="1">
        <v>44406.943703703706</v>
      </c>
      <c r="D6259">
        <v>2.3499999046325701</v>
      </c>
      <c r="E6259">
        <v>3747</v>
      </c>
      <c r="F6259">
        <v>266</v>
      </c>
      <c r="G6259" t="s">
        <v>43</v>
      </c>
      <c r="H6259" t="s">
        <v>37</v>
      </c>
      <c r="I6259">
        <f>tbl_Fact[[#This Row],[Duration]] / 60</f>
        <v>3.9166665077209499E-2</v>
      </c>
      <c r="J6259">
        <f>IF(OR(G6259="Run Time", G6259="CC (Changeover Cleaning)"), I6259, 0)</f>
        <v>3.9166665077209499E-2</v>
      </c>
      <c r="K6259">
        <f>IF(G6259&lt;&gt;"PM (Maintenance)", I6259, 0)</f>
        <v>3.9166665077209499E-2</v>
      </c>
      <c r="L6259" s="5">
        <f>MAX(tbl_Fact[[#This Row],[TotalBiscuitsMade]],tbl_Fact[[#This Row],[GoodMadeBiscuits]])</f>
        <v>3747</v>
      </c>
      <c r="M6259" s="5">
        <f>IF(tbl_Fact[[#This Row],[Operating_Hours]]&gt;0,tbl_Fact[[#This Row],[Operating_Hours]]*51840,0)</f>
        <v>2030.3999176025404</v>
      </c>
    </row>
    <row r="6260" spans="1:13" hidden="1" x14ac:dyDescent="0.2">
      <c r="A6260" t="s">
        <v>14</v>
      </c>
      <c r="B6260" s="1">
        <v>44406.942789351851</v>
      </c>
      <c r="C6260" s="1">
        <v>44406.942986111113</v>
      </c>
      <c r="D6260">
        <v>0.28333330154418901</v>
      </c>
      <c r="E6260">
        <v>0</v>
      </c>
      <c r="F6260">
        <v>165</v>
      </c>
      <c r="G6260" t="s">
        <v>44</v>
      </c>
      <c r="H6260" t="s">
        <v>37</v>
      </c>
      <c r="I6260">
        <f>tbl_Fact[[#This Row],[Duration]] / 60</f>
        <v>4.72222169240315E-3</v>
      </c>
      <c r="J6260">
        <f>IF(OR(G6260="Run Time", G6260="CC (Changeover Cleaning)"), I6260, 0)</f>
        <v>0</v>
      </c>
      <c r="K6260">
        <f>IF(G6260&lt;&gt;"PM (Maintenance)", I6260, 0)</f>
        <v>4.72222169240315E-3</v>
      </c>
      <c r="L6260" s="5">
        <f>MAX(tbl_Fact[[#This Row],[TotalBiscuitsMade]],tbl_Fact[[#This Row],[GoodMadeBiscuits]])</f>
        <v>165</v>
      </c>
      <c r="M6260" s="5">
        <f>IF(tbl_Fact[[#This Row],[Operating_Hours]]&gt;0,tbl_Fact[[#This Row],[Operating_Hours]]*51840,0)</f>
        <v>0</v>
      </c>
    </row>
    <row r="6261" spans="1:13" hidden="1" x14ac:dyDescent="0.2">
      <c r="A6261" t="s">
        <v>14</v>
      </c>
      <c r="B6261" s="1">
        <v>44406.942986111113</v>
      </c>
      <c r="C6261" s="1">
        <v>44406.943622685183</v>
      </c>
      <c r="D6261">
        <v>0.91666662693023704</v>
      </c>
      <c r="E6261">
        <v>0</v>
      </c>
      <c r="F6261">
        <v>388</v>
      </c>
      <c r="G6261" t="s">
        <v>43</v>
      </c>
      <c r="H6261" t="s">
        <v>37</v>
      </c>
      <c r="I6261">
        <f>tbl_Fact[[#This Row],[Duration]] / 60</f>
        <v>1.5277777115503951E-2</v>
      </c>
      <c r="J6261">
        <f>IF(OR(G6261="Run Time", G6261="CC (Changeover Cleaning)"), I6261, 0)</f>
        <v>1.5277777115503951E-2</v>
      </c>
      <c r="K6261">
        <f>IF(G6261&lt;&gt;"PM (Maintenance)", I6261, 0)</f>
        <v>1.5277777115503951E-2</v>
      </c>
      <c r="L6261" s="5">
        <f>MAX(tbl_Fact[[#This Row],[TotalBiscuitsMade]],tbl_Fact[[#This Row],[GoodMadeBiscuits]])</f>
        <v>388</v>
      </c>
      <c r="M6261" s="5">
        <f>IF(tbl_Fact[[#This Row],[Operating_Hours]]&gt;0,tbl_Fact[[#This Row],[Operating_Hours]]*51840,0)</f>
        <v>791.99996566772484</v>
      </c>
    </row>
    <row r="6262" spans="1:13" hidden="1" x14ac:dyDescent="0.2">
      <c r="A6262" t="s">
        <v>14</v>
      </c>
      <c r="B6262" s="1">
        <v>44406.943622685183</v>
      </c>
      <c r="C6262" s="1">
        <v>44406.945277777777</v>
      </c>
      <c r="D6262">
        <v>2.38333320617676</v>
      </c>
      <c r="E6262">
        <v>0</v>
      </c>
      <c r="F6262">
        <v>134</v>
      </c>
      <c r="G6262" t="s">
        <v>44</v>
      </c>
      <c r="H6262" t="s">
        <v>37</v>
      </c>
      <c r="I6262">
        <f>tbl_Fact[[#This Row],[Duration]] / 60</f>
        <v>3.9722220102946001E-2</v>
      </c>
      <c r="J6262">
        <f>IF(OR(G6262="Run Time", G6262="CC (Changeover Cleaning)"), I6262, 0)</f>
        <v>0</v>
      </c>
      <c r="K6262">
        <f>IF(G6262&lt;&gt;"PM (Maintenance)", I6262, 0)</f>
        <v>3.9722220102946001E-2</v>
      </c>
      <c r="L6262" s="5">
        <f>MAX(tbl_Fact[[#This Row],[TotalBiscuitsMade]],tbl_Fact[[#This Row],[GoodMadeBiscuits]])</f>
        <v>134</v>
      </c>
      <c r="M6262" s="5">
        <f>IF(tbl_Fact[[#This Row],[Operating_Hours]]&gt;0,tbl_Fact[[#This Row],[Operating_Hours]]*51840,0)</f>
        <v>0</v>
      </c>
    </row>
    <row r="6263" spans="1:13" hidden="1" x14ac:dyDescent="0.2">
      <c r="A6263" t="s">
        <v>12</v>
      </c>
      <c r="B6263" s="1">
        <v>44406.943703703706</v>
      </c>
      <c r="C6263" s="1">
        <v>44406.943888888891</v>
      </c>
      <c r="D6263">
        <v>0.26666659116745001</v>
      </c>
      <c r="E6263">
        <v>4098</v>
      </c>
      <c r="F6263">
        <v>150</v>
      </c>
      <c r="G6263" t="s">
        <v>44</v>
      </c>
      <c r="H6263" t="s">
        <v>37</v>
      </c>
      <c r="I6263">
        <f>tbl_Fact[[#This Row],[Duration]] / 60</f>
        <v>4.4444431861241666E-3</v>
      </c>
      <c r="J6263">
        <f>IF(OR(G6263="Run Time", G6263="CC (Changeover Cleaning)"), I6263, 0)</f>
        <v>0</v>
      </c>
      <c r="K6263">
        <f>IF(G6263&lt;&gt;"PM (Maintenance)", I6263, 0)</f>
        <v>4.4444431861241666E-3</v>
      </c>
      <c r="L6263" s="5">
        <f>MAX(tbl_Fact[[#This Row],[TotalBiscuitsMade]],tbl_Fact[[#This Row],[GoodMadeBiscuits]])</f>
        <v>4098</v>
      </c>
      <c r="M6263" s="5">
        <f>IF(tbl_Fact[[#This Row],[Operating_Hours]]&gt;0,tbl_Fact[[#This Row],[Operating_Hours]]*51840,0)</f>
        <v>0</v>
      </c>
    </row>
    <row r="6264" spans="1:13" hidden="1" x14ac:dyDescent="0.2">
      <c r="A6264" t="s">
        <v>12</v>
      </c>
      <c r="B6264" s="1">
        <v>44406.943888888891</v>
      </c>
      <c r="C6264" s="1">
        <v>44406.944166666668</v>
      </c>
      <c r="D6264">
        <v>0.40000000596046398</v>
      </c>
      <c r="E6264">
        <v>3791</v>
      </c>
      <c r="F6264">
        <v>422</v>
      </c>
      <c r="G6264" t="s">
        <v>43</v>
      </c>
      <c r="H6264" t="s">
        <v>37</v>
      </c>
      <c r="I6264">
        <f>tbl_Fact[[#This Row],[Duration]] / 60</f>
        <v>6.6666667660077328E-3</v>
      </c>
      <c r="J6264">
        <f>IF(OR(G6264="Run Time", G6264="CC (Changeover Cleaning)"), I6264, 0)</f>
        <v>6.6666667660077328E-3</v>
      </c>
      <c r="K6264">
        <f>IF(G6264&lt;&gt;"PM (Maintenance)", I6264, 0)</f>
        <v>6.6666667660077328E-3</v>
      </c>
      <c r="L6264" s="5">
        <f>MAX(tbl_Fact[[#This Row],[TotalBiscuitsMade]],tbl_Fact[[#This Row],[GoodMadeBiscuits]])</f>
        <v>3791</v>
      </c>
      <c r="M6264" s="5">
        <f>IF(tbl_Fact[[#This Row],[Operating_Hours]]&gt;0,tbl_Fact[[#This Row],[Operating_Hours]]*51840,0)</f>
        <v>345.60000514984085</v>
      </c>
    </row>
    <row r="6265" spans="1:13" hidden="1" x14ac:dyDescent="0.2">
      <c r="A6265" t="s">
        <v>12</v>
      </c>
      <c r="B6265" s="1">
        <v>44406.944166666668</v>
      </c>
      <c r="C6265" s="1">
        <v>44406.945277777777</v>
      </c>
      <c r="D6265">
        <v>1.6000000238418599</v>
      </c>
      <c r="E6265">
        <v>5067</v>
      </c>
      <c r="F6265">
        <v>5</v>
      </c>
      <c r="G6265" t="s">
        <v>44</v>
      </c>
      <c r="H6265" t="s">
        <v>37</v>
      </c>
      <c r="I6265">
        <f>tbl_Fact[[#This Row],[Duration]] / 60</f>
        <v>2.6666667064030997E-2</v>
      </c>
      <c r="J6265">
        <f>IF(OR(G6265="Run Time", G6265="CC (Changeover Cleaning)"), I6265, 0)</f>
        <v>0</v>
      </c>
      <c r="K6265">
        <f>IF(G6265&lt;&gt;"PM (Maintenance)", I6265, 0)</f>
        <v>2.6666667064030997E-2</v>
      </c>
      <c r="L6265" s="5">
        <f>MAX(tbl_Fact[[#This Row],[TotalBiscuitsMade]],tbl_Fact[[#This Row],[GoodMadeBiscuits]])</f>
        <v>5067</v>
      </c>
      <c r="M6265" s="5">
        <f>IF(tbl_Fact[[#This Row],[Operating_Hours]]&gt;0,tbl_Fact[[#This Row],[Operating_Hours]]*51840,0)</f>
        <v>0</v>
      </c>
    </row>
    <row r="6266" spans="1:13" hidden="1" x14ac:dyDescent="0.2">
      <c r="A6266" t="s">
        <v>14</v>
      </c>
      <c r="B6266" s="1">
        <v>44406.945277777777</v>
      </c>
      <c r="C6266" s="1">
        <v>44406.945763888885</v>
      </c>
      <c r="D6266">
        <v>0.69999998807907104</v>
      </c>
      <c r="E6266">
        <v>0</v>
      </c>
      <c r="F6266">
        <v>417</v>
      </c>
      <c r="G6266" t="s">
        <v>43</v>
      </c>
      <c r="H6266" t="s">
        <v>37</v>
      </c>
      <c r="I6266">
        <f>tbl_Fact[[#This Row],[Duration]] / 60</f>
        <v>1.1666666467984517E-2</v>
      </c>
      <c r="J6266">
        <f>IF(OR(G6266="Run Time", G6266="CC (Changeover Cleaning)"), I6266, 0)</f>
        <v>1.1666666467984517E-2</v>
      </c>
      <c r="K6266">
        <f>IF(G6266&lt;&gt;"PM (Maintenance)", I6266, 0)</f>
        <v>1.1666666467984517E-2</v>
      </c>
      <c r="L6266" s="5">
        <f>MAX(tbl_Fact[[#This Row],[TotalBiscuitsMade]],tbl_Fact[[#This Row],[GoodMadeBiscuits]])</f>
        <v>417</v>
      </c>
      <c r="M6266" s="5">
        <f>IF(tbl_Fact[[#This Row],[Operating_Hours]]&gt;0,tbl_Fact[[#This Row],[Operating_Hours]]*51840,0)</f>
        <v>604.79998970031738</v>
      </c>
    </row>
    <row r="6267" spans="1:13" hidden="1" x14ac:dyDescent="0.2">
      <c r="A6267" t="s">
        <v>12</v>
      </c>
      <c r="B6267" s="1">
        <v>44406.945277777777</v>
      </c>
      <c r="C6267" s="1">
        <v>44406.945856481485</v>
      </c>
      <c r="D6267">
        <v>0.83333331346511796</v>
      </c>
      <c r="E6267">
        <v>5366</v>
      </c>
      <c r="F6267">
        <v>409</v>
      </c>
      <c r="G6267" t="s">
        <v>43</v>
      </c>
      <c r="H6267" t="s">
        <v>37</v>
      </c>
      <c r="I6267">
        <f>tbl_Fact[[#This Row],[Duration]] / 60</f>
        <v>1.3888888557751966E-2</v>
      </c>
      <c r="J6267">
        <f>IF(OR(G6267="Run Time", G6267="CC (Changeover Cleaning)"), I6267, 0)</f>
        <v>1.3888888557751966E-2</v>
      </c>
      <c r="K6267">
        <f>IF(G6267&lt;&gt;"PM (Maintenance)", I6267, 0)</f>
        <v>1.3888888557751966E-2</v>
      </c>
      <c r="L6267" s="5">
        <f>MAX(tbl_Fact[[#This Row],[TotalBiscuitsMade]],tbl_Fact[[#This Row],[GoodMadeBiscuits]])</f>
        <v>5366</v>
      </c>
      <c r="M6267" s="5">
        <f>IF(tbl_Fact[[#This Row],[Operating_Hours]]&gt;0,tbl_Fact[[#This Row],[Operating_Hours]]*51840,0)</f>
        <v>719.99998283386196</v>
      </c>
    </row>
    <row r="6268" spans="1:13" hidden="1" x14ac:dyDescent="0.2">
      <c r="A6268" t="s">
        <v>14</v>
      </c>
      <c r="B6268" s="1">
        <v>44406.945763888885</v>
      </c>
      <c r="C6268" s="1">
        <v>44406.948761574073</v>
      </c>
      <c r="D6268">
        <v>4.3166666030883798</v>
      </c>
      <c r="E6268">
        <v>0</v>
      </c>
      <c r="F6268">
        <v>398</v>
      </c>
      <c r="G6268" t="s">
        <v>44</v>
      </c>
      <c r="H6268" t="s">
        <v>37</v>
      </c>
      <c r="I6268">
        <f>tbl_Fact[[#This Row],[Duration]] / 60</f>
        <v>7.1944443384806336E-2</v>
      </c>
      <c r="J6268">
        <f>IF(OR(G6268="Run Time", G6268="CC (Changeover Cleaning)"), I6268, 0)</f>
        <v>0</v>
      </c>
      <c r="K6268">
        <f>IF(G6268&lt;&gt;"PM (Maintenance)", I6268, 0)</f>
        <v>7.1944443384806336E-2</v>
      </c>
      <c r="L6268" s="5">
        <f>MAX(tbl_Fact[[#This Row],[TotalBiscuitsMade]],tbl_Fact[[#This Row],[GoodMadeBiscuits]])</f>
        <v>398</v>
      </c>
      <c r="M6268" s="5">
        <f>IF(tbl_Fact[[#This Row],[Operating_Hours]]&gt;0,tbl_Fact[[#This Row],[Operating_Hours]]*51840,0)</f>
        <v>0</v>
      </c>
    </row>
    <row r="6269" spans="1:13" hidden="1" x14ac:dyDescent="0.2">
      <c r="A6269" t="s">
        <v>12</v>
      </c>
      <c r="B6269" s="1">
        <v>44406.945856481485</v>
      </c>
      <c r="C6269" s="1">
        <v>44406.946655092594</v>
      </c>
      <c r="D6269">
        <v>1.1499999761581401</v>
      </c>
      <c r="E6269">
        <v>6113</v>
      </c>
      <c r="F6269">
        <v>149</v>
      </c>
      <c r="G6269" t="s">
        <v>44</v>
      </c>
      <c r="H6269" t="s">
        <v>37</v>
      </c>
      <c r="I6269">
        <f>tbl_Fact[[#This Row],[Duration]] / 60</f>
        <v>1.9166666269302336E-2</v>
      </c>
      <c r="J6269">
        <f>IF(OR(G6269="Run Time", G6269="CC (Changeover Cleaning)"), I6269, 0)</f>
        <v>0</v>
      </c>
      <c r="K6269">
        <f>IF(G6269&lt;&gt;"PM (Maintenance)", I6269, 0)</f>
        <v>1.9166666269302336E-2</v>
      </c>
      <c r="L6269" s="5">
        <f>MAX(tbl_Fact[[#This Row],[TotalBiscuitsMade]],tbl_Fact[[#This Row],[GoodMadeBiscuits]])</f>
        <v>6113</v>
      </c>
      <c r="M6269" s="5">
        <f>IF(tbl_Fact[[#This Row],[Operating_Hours]]&gt;0,tbl_Fact[[#This Row],[Operating_Hours]]*51840,0)</f>
        <v>0</v>
      </c>
    </row>
    <row r="6270" spans="1:13" hidden="1" x14ac:dyDescent="0.2">
      <c r="A6270" t="s">
        <v>5</v>
      </c>
      <c r="B6270" s="1">
        <v>44406.946423611109</v>
      </c>
      <c r="C6270" s="1">
        <v>44406.948611111111</v>
      </c>
      <c r="D6270">
        <v>3.1500000953674299</v>
      </c>
      <c r="E6270">
        <v>250592</v>
      </c>
      <c r="F6270">
        <v>124532</v>
      </c>
      <c r="G6270" t="s">
        <v>43</v>
      </c>
      <c r="H6270" t="s">
        <v>27</v>
      </c>
      <c r="I6270">
        <f>tbl_Fact[[#This Row],[Duration]] / 60</f>
        <v>5.2500001589457161E-2</v>
      </c>
      <c r="J6270">
        <f>IF(OR(G6270="Run Time", G6270="CC (Changeover Cleaning)"), I6270, 0)</f>
        <v>5.2500001589457161E-2</v>
      </c>
      <c r="K6270">
        <f>IF(G6270&lt;&gt;"PM (Maintenance)", I6270, 0)</f>
        <v>5.2500001589457161E-2</v>
      </c>
      <c r="L6270" s="5">
        <f>MAX(tbl_Fact[[#This Row],[TotalBiscuitsMade]],tbl_Fact[[#This Row],[GoodMadeBiscuits]])</f>
        <v>250592</v>
      </c>
      <c r="M6270" s="5">
        <f>IF(tbl_Fact[[#This Row],[Operating_Hours]]&gt;0,tbl_Fact[[#This Row],[Operating_Hours]]*51840,0)</f>
        <v>2721.6000823974591</v>
      </c>
    </row>
    <row r="6271" spans="1:13" hidden="1" x14ac:dyDescent="0.2">
      <c r="A6271" t="s">
        <v>12</v>
      </c>
      <c r="B6271" s="1">
        <v>44406.946655092594</v>
      </c>
      <c r="C6271" s="1">
        <v>44406.947048611109</v>
      </c>
      <c r="D6271">
        <v>0.56666660308837902</v>
      </c>
      <c r="E6271">
        <v>6376</v>
      </c>
      <c r="F6271">
        <v>359</v>
      </c>
      <c r="G6271" t="s">
        <v>43</v>
      </c>
      <c r="H6271" t="s">
        <v>37</v>
      </c>
      <c r="I6271">
        <f>tbl_Fact[[#This Row],[Duration]] / 60</f>
        <v>9.4444433848063173E-3</v>
      </c>
      <c r="J6271">
        <f>IF(OR(G6271="Run Time", G6271="CC (Changeover Cleaning)"), I6271, 0)</f>
        <v>9.4444433848063173E-3</v>
      </c>
      <c r="K6271">
        <f>IF(G6271&lt;&gt;"PM (Maintenance)", I6271, 0)</f>
        <v>9.4444433848063173E-3</v>
      </c>
      <c r="L6271" s="5">
        <f>MAX(tbl_Fact[[#This Row],[TotalBiscuitsMade]],tbl_Fact[[#This Row],[GoodMadeBiscuits]])</f>
        <v>6376</v>
      </c>
      <c r="M6271" s="5">
        <f>IF(tbl_Fact[[#This Row],[Operating_Hours]]&gt;0,tbl_Fact[[#This Row],[Operating_Hours]]*51840,0)</f>
        <v>489.59994506835949</v>
      </c>
    </row>
    <row r="6272" spans="1:13" hidden="1" x14ac:dyDescent="0.2">
      <c r="A6272" t="s">
        <v>12</v>
      </c>
      <c r="B6272" s="1">
        <v>44406.947048611109</v>
      </c>
      <c r="C6272" s="1">
        <v>44406.948761574073</v>
      </c>
      <c r="D6272">
        <v>2.4666666984558101</v>
      </c>
      <c r="E6272">
        <v>8080</v>
      </c>
      <c r="F6272">
        <v>498</v>
      </c>
      <c r="G6272" t="s">
        <v>44</v>
      </c>
      <c r="H6272" t="s">
        <v>37</v>
      </c>
      <c r="I6272">
        <f>tbl_Fact[[#This Row],[Duration]] / 60</f>
        <v>4.1111111640930169E-2</v>
      </c>
      <c r="J6272">
        <f>IF(OR(G6272="Run Time", G6272="CC (Changeover Cleaning)"), I6272, 0)</f>
        <v>0</v>
      </c>
      <c r="K6272">
        <f>IF(G6272&lt;&gt;"PM (Maintenance)", I6272, 0)</f>
        <v>4.1111111640930169E-2</v>
      </c>
      <c r="L6272" s="5">
        <f>MAX(tbl_Fact[[#This Row],[TotalBiscuitsMade]],tbl_Fact[[#This Row],[GoodMadeBiscuits]])</f>
        <v>8080</v>
      </c>
      <c r="M6272" s="5">
        <f>IF(tbl_Fact[[#This Row],[Operating_Hours]]&gt;0,tbl_Fact[[#This Row],[Operating_Hours]]*51840,0)</f>
        <v>0</v>
      </c>
    </row>
    <row r="6273" spans="1:13" hidden="1" x14ac:dyDescent="0.2">
      <c r="A6273" t="s">
        <v>5</v>
      </c>
      <c r="B6273" s="1">
        <v>44406.948611111111</v>
      </c>
      <c r="C6273" s="1">
        <v>44406.959016203706</v>
      </c>
      <c r="D6273">
        <v>14.9833335876465</v>
      </c>
      <c r="E6273">
        <v>260883</v>
      </c>
      <c r="F6273">
        <v>134187</v>
      </c>
      <c r="G6273" t="s">
        <v>44</v>
      </c>
      <c r="H6273" t="s">
        <v>27</v>
      </c>
      <c r="I6273">
        <f>tbl_Fact[[#This Row],[Duration]] / 60</f>
        <v>0.24972222646077499</v>
      </c>
      <c r="J6273">
        <f>IF(OR(G6273="Run Time", G6273="CC (Changeover Cleaning)"), I6273, 0)</f>
        <v>0</v>
      </c>
      <c r="K6273">
        <f>IF(G6273&lt;&gt;"PM (Maintenance)", I6273, 0)</f>
        <v>0.24972222646077499</v>
      </c>
      <c r="L6273" s="5">
        <f>MAX(tbl_Fact[[#This Row],[TotalBiscuitsMade]],tbl_Fact[[#This Row],[GoodMadeBiscuits]])</f>
        <v>260883</v>
      </c>
      <c r="M6273" s="5">
        <f>IF(tbl_Fact[[#This Row],[Operating_Hours]]&gt;0,tbl_Fact[[#This Row],[Operating_Hours]]*51840,0)</f>
        <v>0</v>
      </c>
    </row>
    <row r="6274" spans="1:13" hidden="1" x14ac:dyDescent="0.2">
      <c r="A6274" t="s">
        <v>12</v>
      </c>
      <c r="B6274" s="1">
        <v>44406.948761574073</v>
      </c>
      <c r="C6274" s="1">
        <v>44406.951620370368</v>
      </c>
      <c r="D6274">
        <v>4.1166667938232404</v>
      </c>
      <c r="E6274">
        <v>8091</v>
      </c>
      <c r="F6274">
        <v>169</v>
      </c>
      <c r="G6274" t="s">
        <v>43</v>
      </c>
      <c r="H6274" t="s">
        <v>37</v>
      </c>
      <c r="I6274">
        <f>tbl_Fact[[#This Row],[Duration]] / 60</f>
        <v>6.8611113230387336E-2</v>
      </c>
      <c r="J6274">
        <f>IF(OR(G6274="Run Time", G6274="CC (Changeover Cleaning)"), I6274, 0)</f>
        <v>6.8611113230387336E-2</v>
      </c>
      <c r="K6274">
        <f>IF(G6274&lt;&gt;"PM (Maintenance)", I6274, 0)</f>
        <v>6.8611113230387336E-2</v>
      </c>
      <c r="L6274" s="5">
        <f>MAX(tbl_Fact[[#This Row],[TotalBiscuitsMade]],tbl_Fact[[#This Row],[GoodMadeBiscuits]])</f>
        <v>8091</v>
      </c>
      <c r="M6274" s="5">
        <f>IF(tbl_Fact[[#This Row],[Operating_Hours]]&gt;0,tbl_Fact[[#This Row],[Operating_Hours]]*51840,0)</f>
        <v>3556.8001098632794</v>
      </c>
    </row>
    <row r="6275" spans="1:13" hidden="1" x14ac:dyDescent="0.2">
      <c r="A6275" t="s">
        <v>14</v>
      </c>
      <c r="B6275" s="1">
        <v>44406.948761574073</v>
      </c>
      <c r="C6275" s="1">
        <v>44406.949479166666</v>
      </c>
      <c r="D6275">
        <v>1.0333333015441899</v>
      </c>
      <c r="E6275">
        <v>0</v>
      </c>
      <c r="F6275">
        <v>79</v>
      </c>
      <c r="G6275" t="s">
        <v>43</v>
      </c>
      <c r="H6275" t="s">
        <v>37</v>
      </c>
      <c r="I6275">
        <f>tbl_Fact[[#This Row],[Duration]] / 60</f>
        <v>1.7222221692403165E-2</v>
      </c>
      <c r="J6275">
        <f>IF(OR(G6275="Run Time", G6275="CC (Changeover Cleaning)"), I6275, 0)</f>
        <v>1.7222221692403165E-2</v>
      </c>
      <c r="K6275">
        <f>IF(G6275&lt;&gt;"PM (Maintenance)", I6275, 0)</f>
        <v>1.7222221692403165E-2</v>
      </c>
      <c r="L6275" s="5">
        <f>MAX(tbl_Fact[[#This Row],[TotalBiscuitsMade]],tbl_Fact[[#This Row],[GoodMadeBiscuits]])</f>
        <v>79</v>
      </c>
      <c r="M6275" s="5">
        <f>IF(tbl_Fact[[#This Row],[Operating_Hours]]&gt;0,tbl_Fact[[#This Row],[Operating_Hours]]*51840,0)</f>
        <v>892.79997253418014</v>
      </c>
    </row>
    <row r="6276" spans="1:13" hidden="1" x14ac:dyDescent="0.2">
      <c r="A6276" t="s">
        <v>14</v>
      </c>
      <c r="B6276" s="1">
        <v>44406.949479166666</v>
      </c>
      <c r="C6276" s="1">
        <v>44406.949571759258</v>
      </c>
      <c r="D6276">
        <v>0.133333295583725</v>
      </c>
      <c r="E6276">
        <v>0</v>
      </c>
      <c r="F6276">
        <v>336</v>
      </c>
      <c r="G6276" t="s">
        <v>44</v>
      </c>
      <c r="H6276" t="s">
        <v>37</v>
      </c>
      <c r="I6276">
        <f>tbl_Fact[[#This Row],[Duration]] / 60</f>
        <v>2.2222215930620833E-3</v>
      </c>
      <c r="J6276">
        <f>IF(OR(G6276="Run Time", G6276="CC (Changeover Cleaning)"), I6276, 0)</f>
        <v>0</v>
      </c>
      <c r="K6276">
        <f>IF(G6276&lt;&gt;"PM (Maintenance)", I6276, 0)</f>
        <v>2.2222215930620833E-3</v>
      </c>
      <c r="L6276" s="5">
        <f>MAX(tbl_Fact[[#This Row],[TotalBiscuitsMade]],tbl_Fact[[#This Row],[GoodMadeBiscuits]])</f>
        <v>336</v>
      </c>
      <c r="M6276" s="5">
        <f>IF(tbl_Fact[[#This Row],[Operating_Hours]]&gt;0,tbl_Fact[[#This Row],[Operating_Hours]]*51840,0)</f>
        <v>0</v>
      </c>
    </row>
    <row r="6277" spans="1:13" hidden="1" x14ac:dyDescent="0.2">
      <c r="A6277" t="s">
        <v>14</v>
      </c>
      <c r="B6277" s="1">
        <v>44406.949571759258</v>
      </c>
      <c r="C6277" s="1">
        <v>44406.951064814813</v>
      </c>
      <c r="D6277">
        <v>2.1500000953674299</v>
      </c>
      <c r="E6277">
        <v>0</v>
      </c>
      <c r="F6277">
        <v>405</v>
      </c>
      <c r="G6277" t="s">
        <v>43</v>
      </c>
      <c r="H6277" t="s">
        <v>37</v>
      </c>
      <c r="I6277">
        <f>tbl_Fact[[#This Row],[Duration]] / 60</f>
        <v>3.5833334922790498E-2</v>
      </c>
      <c r="J6277">
        <f>IF(OR(G6277="Run Time", G6277="CC (Changeover Cleaning)"), I6277, 0)</f>
        <v>3.5833334922790498E-2</v>
      </c>
      <c r="K6277">
        <f>IF(G6277&lt;&gt;"PM (Maintenance)", I6277, 0)</f>
        <v>3.5833334922790498E-2</v>
      </c>
      <c r="L6277" s="5">
        <f>MAX(tbl_Fact[[#This Row],[TotalBiscuitsMade]],tbl_Fact[[#This Row],[GoodMadeBiscuits]])</f>
        <v>405</v>
      </c>
      <c r="M6277" s="5">
        <f>IF(tbl_Fact[[#This Row],[Operating_Hours]]&gt;0,tbl_Fact[[#This Row],[Operating_Hours]]*51840,0)</f>
        <v>1857.6000823974593</v>
      </c>
    </row>
    <row r="6278" spans="1:13" hidden="1" x14ac:dyDescent="0.2">
      <c r="A6278" t="s">
        <v>14</v>
      </c>
      <c r="B6278" s="1">
        <v>44406.951064814813</v>
      </c>
      <c r="C6278" s="1">
        <v>44406.964594907404</v>
      </c>
      <c r="D6278">
        <v>19.483333587646499</v>
      </c>
      <c r="E6278">
        <v>0</v>
      </c>
      <c r="F6278">
        <v>381</v>
      </c>
      <c r="G6278" t="s">
        <v>44</v>
      </c>
      <c r="H6278" t="s">
        <v>37</v>
      </c>
      <c r="I6278">
        <f>tbl_Fact[[#This Row],[Duration]] / 60</f>
        <v>0.32472222646077498</v>
      </c>
      <c r="J6278">
        <f>IF(OR(G6278="Run Time", G6278="CC (Changeover Cleaning)"), I6278, 0)</f>
        <v>0</v>
      </c>
      <c r="K6278">
        <f>IF(G6278&lt;&gt;"PM (Maintenance)", I6278, 0)</f>
        <v>0.32472222646077498</v>
      </c>
      <c r="L6278" s="5">
        <f>MAX(tbl_Fact[[#This Row],[TotalBiscuitsMade]],tbl_Fact[[#This Row],[GoodMadeBiscuits]])</f>
        <v>381</v>
      </c>
      <c r="M6278" s="5">
        <f>IF(tbl_Fact[[#This Row],[Operating_Hours]]&gt;0,tbl_Fact[[#This Row],[Operating_Hours]]*51840,0)</f>
        <v>0</v>
      </c>
    </row>
    <row r="6279" spans="1:13" hidden="1" x14ac:dyDescent="0.2">
      <c r="A6279" t="s">
        <v>12</v>
      </c>
      <c r="B6279" s="1">
        <v>44406.951620370368</v>
      </c>
      <c r="C6279" s="1">
        <v>44406.951840277776</v>
      </c>
      <c r="D6279">
        <v>0.31666660308837902</v>
      </c>
      <c r="E6279">
        <v>8523</v>
      </c>
      <c r="F6279">
        <v>144</v>
      </c>
      <c r="G6279" t="s">
        <v>44</v>
      </c>
      <c r="H6279" t="s">
        <v>37</v>
      </c>
      <c r="I6279">
        <f>tbl_Fact[[#This Row],[Duration]] / 60</f>
        <v>5.2777767181396507E-3</v>
      </c>
      <c r="J6279">
        <f>IF(OR(G6279="Run Time", G6279="CC (Changeover Cleaning)"), I6279, 0)</f>
        <v>0</v>
      </c>
      <c r="K6279">
        <f>IF(G6279&lt;&gt;"PM (Maintenance)", I6279, 0)</f>
        <v>5.2777767181396507E-3</v>
      </c>
      <c r="L6279" s="5">
        <f>MAX(tbl_Fact[[#This Row],[TotalBiscuitsMade]],tbl_Fact[[#This Row],[GoodMadeBiscuits]])</f>
        <v>8523</v>
      </c>
      <c r="M6279" s="5">
        <f>IF(tbl_Fact[[#This Row],[Operating_Hours]]&gt;0,tbl_Fact[[#This Row],[Operating_Hours]]*51840,0)</f>
        <v>0</v>
      </c>
    </row>
    <row r="6280" spans="1:13" hidden="1" x14ac:dyDescent="0.2">
      <c r="A6280" t="s">
        <v>12</v>
      </c>
      <c r="B6280" s="1">
        <v>44406.951840277776</v>
      </c>
      <c r="C6280" s="1">
        <v>44406.952349537038</v>
      </c>
      <c r="D6280">
        <v>0.73333328962326005</v>
      </c>
      <c r="E6280">
        <v>8540</v>
      </c>
      <c r="F6280">
        <v>29</v>
      </c>
      <c r="G6280" t="s">
        <v>43</v>
      </c>
      <c r="H6280" t="s">
        <v>37</v>
      </c>
      <c r="I6280">
        <f>tbl_Fact[[#This Row],[Duration]] / 60</f>
        <v>1.2222221493721002E-2</v>
      </c>
      <c r="J6280">
        <f>IF(OR(G6280="Run Time", G6280="CC (Changeover Cleaning)"), I6280, 0)</f>
        <v>1.2222221493721002E-2</v>
      </c>
      <c r="K6280">
        <f>IF(G6280&lt;&gt;"PM (Maintenance)", I6280, 0)</f>
        <v>1.2222221493721002E-2</v>
      </c>
      <c r="L6280" s="5">
        <f>MAX(tbl_Fact[[#This Row],[TotalBiscuitsMade]],tbl_Fact[[#This Row],[GoodMadeBiscuits]])</f>
        <v>8540</v>
      </c>
      <c r="M6280" s="5">
        <f>IF(tbl_Fact[[#This Row],[Operating_Hours]]&gt;0,tbl_Fact[[#This Row],[Operating_Hours]]*51840,0)</f>
        <v>633.59996223449673</v>
      </c>
    </row>
    <row r="6281" spans="1:13" hidden="1" x14ac:dyDescent="0.2">
      <c r="A6281" t="s">
        <v>9</v>
      </c>
      <c r="B6281" s="1">
        <v>44406.951932870368</v>
      </c>
      <c r="C6281" s="1">
        <v>44408.78638888889</v>
      </c>
      <c r="D6281">
        <v>2641.61767578125</v>
      </c>
      <c r="E6281">
        <v>0</v>
      </c>
      <c r="F6281">
        <v>120</v>
      </c>
      <c r="G6281" t="s">
        <v>44</v>
      </c>
      <c r="H6281" t="s">
        <v>25</v>
      </c>
      <c r="I6281">
        <f>tbl_Fact[[#This Row],[Duration]] / 60</f>
        <v>44.02696126302083</v>
      </c>
      <c r="J6281">
        <f>IF(OR(G6281="Run Time", G6281="CC (Changeover Cleaning)"), I6281, 0)</f>
        <v>0</v>
      </c>
      <c r="K6281">
        <f>IF(G6281&lt;&gt;"PM (Maintenance)", I6281, 0)</f>
        <v>44.02696126302083</v>
      </c>
      <c r="L6281" s="5">
        <f>MAX(tbl_Fact[[#This Row],[TotalBiscuitsMade]],tbl_Fact[[#This Row],[GoodMadeBiscuits]])</f>
        <v>120</v>
      </c>
      <c r="M6281" s="5">
        <f>IF(tbl_Fact[[#This Row],[Operating_Hours]]&gt;0,tbl_Fact[[#This Row],[Operating_Hours]]*51840,0)</f>
        <v>0</v>
      </c>
    </row>
    <row r="6282" spans="1:13" hidden="1" x14ac:dyDescent="0.2">
      <c r="A6282" t="s">
        <v>12</v>
      </c>
      <c r="B6282" s="1">
        <v>44406.952349537038</v>
      </c>
      <c r="C6282" s="1">
        <v>44406.953576388885</v>
      </c>
      <c r="D6282">
        <v>1.7666666507720901</v>
      </c>
      <c r="E6282">
        <v>10141</v>
      </c>
      <c r="F6282">
        <v>288</v>
      </c>
      <c r="G6282" t="s">
        <v>44</v>
      </c>
      <c r="H6282" t="s">
        <v>37</v>
      </c>
      <c r="I6282">
        <f>tbl_Fact[[#This Row],[Duration]] / 60</f>
        <v>2.9444444179534835E-2</v>
      </c>
      <c r="J6282">
        <f>IF(OR(G6282="Run Time", G6282="CC (Changeover Cleaning)"), I6282, 0)</f>
        <v>0</v>
      </c>
      <c r="K6282">
        <f>IF(G6282&lt;&gt;"PM (Maintenance)", I6282, 0)</f>
        <v>2.9444444179534835E-2</v>
      </c>
      <c r="L6282" s="5">
        <f>MAX(tbl_Fact[[#This Row],[TotalBiscuitsMade]],tbl_Fact[[#This Row],[GoodMadeBiscuits]])</f>
        <v>10141</v>
      </c>
      <c r="M6282" s="5">
        <f>IF(tbl_Fact[[#This Row],[Operating_Hours]]&gt;0,tbl_Fact[[#This Row],[Operating_Hours]]*51840,0)</f>
        <v>0</v>
      </c>
    </row>
    <row r="6283" spans="1:13" hidden="1" x14ac:dyDescent="0.2">
      <c r="A6283" t="s">
        <v>12</v>
      </c>
      <c r="B6283" s="1">
        <v>44406.953576388885</v>
      </c>
      <c r="C6283" s="1">
        <v>44406.953726851854</v>
      </c>
      <c r="D6283">
        <v>0.216666594147682</v>
      </c>
      <c r="E6283">
        <v>10197</v>
      </c>
      <c r="F6283">
        <v>449</v>
      </c>
      <c r="G6283" t="s">
        <v>43</v>
      </c>
      <c r="H6283" t="s">
        <v>37</v>
      </c>
      <c r="I6283">
        <f>tbl_Fact[[#This Row],[Duration]] / 60</f>
        <v>3.6111099024613664E-3</v>
      </c>
      <c r="J6283">
        <f>IF(OR(G6283="Run Time", G6283="CC (Changeover Cleaning)"), I6283, 0)</f>
        <v>3.6111099024613664E-3</v>
      </c>
      <c r="K6283">
        <f>IF(G6283&lt;&gt;"PM (Maintenance)", I6283, 0)</f>
        <v>3.6111099024613664E-3</v>
      </c>
      <c r="L6283" s="5">
        <f>MAX(tbl_Fact[[#This Row],[TotalBiscuitsMade]],tbl_Fact[[#This Row],[GoodMadeBiscuits]])</f>
        <v>10197</v>
      </c>
      <c r="M6283" s="5">
        <f>IF(tbl_Fact[[#This Row],[Operating_Hours]]&gt;0,tbl_Fact[[#This Row],[Operating_Hours]]*51840,0)</f>
        <v>187.19993734359724</v>
      </c>
    </row>
    <row r="6284" spans="1:13" hidden="1" x14ac:dyDescent="0.2">
      <c r="A6284" t="s">
        <v>12</v>
      </c>
      <c r="B6284" s="1">
        <v>44406.953726851854</v>
      </c>
      <c r="C6284" s="1">
        <v>44406.954409722224</v>
      </c>
      <c r="D6284">
        <v>0.98333328962326005</v>
      </c>
      <c r="E6284">
        <v>10780</v>
      </c>
      <c r="F6284">
        <v>479</v>
      </c>
      <c r="G6284" t="s">
        <v>44</v>
      </c>
      <c r="H6284" t="s">
        <v>37</v>
      </c>
      <c r="I6284">
        <f>tbl_Fact[[#This Row],[Duration]] / 60</f>
        <v>1.6388888160387669E-2</v>
      </c>
      <c r="J6284">
        <f>IF(OR(G6284="Run Time", G6284="CC (Changeover Cleaning)"), I6284, 0)</f>
        <v>0</v>
      </c>
      <c r="K6284">
        <f>IF(G6284&lt;&gt;"PM (Maintenance)", I6284, 0)</f>
        <v>1.6388888160387669E-2</v>
      </c>
      <c r="L6284" s="5">
        <f>MAX(tbl_Fact[[#This Row],[TotalBiscuitsMade]],tbl_Fact[[#This Row],[GoodMadeBiscuits]])</f>
        <v>10780</v>
      </c>
      <c r="M6284" s="5">
        <f>IF(tbl_Fact[[#This Row],[Operating_Hours]]&gt;0,tbl_Fact[[#This Row],[Operating_Hours]]*51840,0)</f>
        <v>0</v>
      </c>
    </row>
    <row r="6285" spans="1:13" hidden="1" x14ac:dyDescent="0.2">
      <c r="A6285" t="s">
        <v>12</v>
      </c>
      <c r="B6285" s="1">
        <v>44406.954409722224</v>
      </c>
      <c r="C6285" s="1">
        <v>44406.954583333332</v>
      </c>
      <c r="D6285">
        <v>0.25</v>
      </c>
      <c r="E6285">
        <v>10821</v>
      </c>
      <c r="F6285">
        <v>347</v>
      </c>
      <c r="G6285" t="s">
        <v>43</v>
      </c>
      <c r="H6285" t="s">
        <v>37</v>
      </c>
      <c r="I6285">
        <f>tbl_Fact[[#This Row],[Duration]] / 60</f>
        <v>4.1666666666666666E-3</v>
      </c>
      <c r="J6285">
        <f>IF(OR(G6285="Run Time", G6285="CC (Changeover Cleaning)"), I6285, 0)</f>
        <v>4.1666666666666666E-3</v>
      </c>
      <c r="K6285">
        <f>IF(G6285&lt;&gt;"PM (Maintenance)", I6285, 0)</f>
        <v>4.1666666666666666E-3</v>
      </c>
      <c r="L6285" s="5">
        <f>MAX(tbl_Fact[[#This Row],[TotalBiscuitsMade]],tbl_Fact[[#This Row],[GoodMadeBiscuits]])</f>
        <v>10821</v>
      </c>
      <c r="M6285" s="5">
        <f>IF(tbl_Fact[[#This Row],[Operating_Hours]]&gt;0,tbl_Fact[[#This Row],[Operating_Hours]]*51840,0)</f>
        <v>216</v>
      </c>
    </row>
    <row r="6286" spans="1:13" hidden="1" x14ac:dyDescent="0.2">
      <c r="A6286" t="s">
        <v>12</v>
      </c>
      <c r="B6286" s="1">
        <v>44406.954583333332</v>
      </c>
      <c r="C6286" s="1">
        <v>44406.964594907404</v>
      </c>
      <c r="D6286">
        <v>14.4166669845581</v>
      </c>
      <c r="E6286">
        <v>22768</v>
      </c>
      <c r="F6286">
        <v>262</v>
      </c>
      <c r="G6286" t="s">
        <v>44</v>
      </c>
      <c r="H6286" t="s">
        <v>37</v>
      </c>
      <c r="I6286">
        <f>tbl_Fact[[#This Row],[Duration]] / 60</f>
        <v>0.24027778307596834</v>
      </c>
      <c r="J6286">
        <f>IF(OR(G6286="Run Time", G6286="CC (Changeover Cleaning)"), I6286, 0)</f>
        <v>0</v>
      </c>
      <c r="K6286">
        <f>IF(G6286&lt;&gt;"PM (Maintenance)", I6286, 0)</f>
        <v>0.24027778307596834</v>
      </c>
      <c r="L6286" s="5">
        <f>MAX(tbl_Fact[[#This Row],[TotalBiscuitsMade]],tbl_Fact[[#This Row],[GoodMadeBiscuits]])</f>
        <v>22768</v>
      </c>
      <c r="M6286" s="5">
        <f>IF(tbl_Fact[[#This Row],[Operating_Hours]]&gt;0,tbl_Fact[[#This Row],[Operating_Hours]]*51840,0)</f>
        <v>0</v>
      </c>
    </row>
    <row r="6287" spans="1:13" hidden="1" x14ac:dyDescent="0.2">
      <c r="A6287" t="s">
        <v>11</v>
      </c>
      <c r="B6287" s="1">
        <v>44406.957719907405</v>
      </c>
      <c r="C6287" s="1">
        <v>44406.958275462966</v>
      </c>
      <c r="D6287">
        <v>0.80831664800643899</v>
      </c>
      <c r="E6287">
        <v>0</v>
      </c>
      <c r="F6287">
        <v>386</v>
      </c>
      <c r="G6287" t="s">
        <v>43</v>
      </c>
      <c r="H6287" t="s">
        <v>27</v>
      </c>
      <c r="I6287">
        <f>tbl_Fact[[#This Row],[Duration]] / 60</f>
        <v>1.347194413344065E-2</v>
      </c>
      <c r="J6287">
        <f>IF(OR(G6287="Run Time", G6287="CC (Changeover Cleaning)"), I6287, 0)</f>
        <v>1.347194413344065E-2</v>
      </c>
      <c r="K6287">
        <f>IF(G6287&lt;&gt;"PM (Maintenance)", I6287, 0)</f>
        <v>1.347194413344065E-2</v>
      </c>
      <c r="L6287" s="5">
        <f>MAX(tbl_Fact[[#This Row],[TotalBiscuitsMade]],tbl_Fact[[#This Row],[GoodMadeBiscuits]])</f>
        <v>386</v>
      </c>
      <c r="M6287" s="5">
        <f>IF(tbl_Fact[[#This Row],[Operating_Hours]]&gt;0,tbl_Fact[[#This Row],[Operating_Hours]]*51840,0)</f>
        <v>698.38558387756336</v>
      </c>
    </row>
    <row r="6288" spans="1:13" hidden="1" x14ac:dyDescent="0.2">
      <c r="A6288" t="s">
        <v>11</v>
      </c>
      <c r="B6288" s="1">
        <v>44406.958275462966</v>
      </c>
      <c r="C6288" s="1">
        <v>44406.972199074073</v>
      </c>
      <c r="D6288">
        <v>20.042182922363299</v>
      </c>
      <c r="E6288">
        <v>0</v>
      </c>
      <c r="F6288">
        <v>265</v>
      </c>
      <c r="G6288" t="s">
        <v>44</v>
      </c>
      <c r="H6288" t="s">
        <v>27</v>
      </c>
      <c r="I6288">
        <f>tbl_Fact[[#This Row],[Duration]] / 60</f>
        <v>0.33403638203938829</v>
      </c>
      <c r="J6288">
        <f>IF(OR(G6288="Run Time", G6288="CC (Changeover Cleaning)"), I6288, 0)</f>
        <v>0</v>
      </c>
      <c r="K6288">
        <f>IF(G6288&lt;&gt;"PM (Maintenance)", I6288, 0)</f>
        <v>0.33403638203938829</v>
      </c>
      <c r="L6288" s="5">
        <f>MAX(tbl_Fact[[#This Row],[TotalBiscuitsMade]],tbl_Fact[[#This Row],[GoodMadeBiscuits]])</f>
        <v>265</v>
      </c>
      <c r="M6288" s="5">
        <f>IF(tbl_Fact[[#This Row],[Operating_Hours]]&gt;0,tbl_Fact[[#This Row],[Operating_Hours]]*51840,0)</f>
        <v>0</v>
      </c>
    </row>
    <row r="6289" spans="1:13" hidden="1" x14ac:dyDescent="0.2">
      <c r="A6289" t="s">
        <v>5</v>
      </c>
      <c r="B6289" s="1">
        <v>44406.959016203706</v>
      </c>
      <c r="C6289" s="1">
        <v>44406.959664351853</v>
      </c>
      <c r="D6289">
        <v>0.93333333730697599</v>
      </c>
      <c r="E6289">
        <v>260888</v>
      </c>
      <c r="F6289">
        <v>134125</v>
      </c>
      <c r="G6289" t="s">
        <v>43</v>
      </c>
      <c r="H6289" t="s">
        <v>27</v>
      </c>
      <c r="I6289">
        <f>tbl_Fact[[#This Row],[Duration]] / 60</f>
        <v>1.5555555621782933E-2</v>
      </c>
      <c r="J6289">
        <f>IF(OR(G6289="Run Time", G6289="CC (Changeover Cleaning)"), I6289, 0)</f>
        <v>1.5555555621782933E-2</v>
      </c>
      <c r="K6289">
        <f>IF(G6289&lt;&gt;"PM (Maintenance)", I6289, 0)</f>
        <v>1.5555555621782933E-2</v>
      </c>
      <c r="L6289" s="5">
        <f>MAX(tbl_Fact[[#This Row],[TotalBiscuitsMade]],tbl_Fact[[#This Row],[GoodMadeBiscuits]])</f>
        <v>260888</v>
      </c>
      <c r="M6289" s="5">
        <f>IF(tbl_Fact[[#This Row],[Operating_Hours]]&gt;0,tbl_Fact[[#This Row],[Operating_Hours]]*51840,0)</f>
        <v>806.4000034332272</v>
      </c>
    </row>
    <row r="6290" spans="1:13" hidden="1" x14ac:dyDescent="0.2">
      <c r="A6290" t="s">
        <v>5</v>
      </c>
      <c r="B6290" s="1">
        <v>44406.959664351853</v>
      </c>
      <c r="C6290" s="1">
        <v>44406.963460648149</v>
      </c>
      <c r="D6290">
        <v>5.4666666984558097</v>
      </c>
      <c r="E6290">
        <v>264465</v>
      </c>
      <c r="F6290">
        <v>137961</v>
      </c>
      <c r="G6290" t="s">
        <v>44</v>
      </c>
      <c r="H6290" t="s">
        <v>27</v>
      </c>
      <c r="I6290">
        <f>tbl_Fact[[#This Row],[Duration]] / 60</f>
        <v>9.1111111640930165E-2</v>
      </c>
      <c r="J6290">
        <f>IF(OR(G6290="Run Time", G6290="CC (Changeover Cleaning)"), I6290, 0)</f>
        <v>0</v>
      </c>
      <c r="K6290">
        <f>IF(G6290&lt;&gt;"PM (Maintenance)", I6290, 0)</f>
        <v>9.1111111640930165E-2</v>
      </c>
      <c r="L6290" s="5">
        <f>MAX(tbl_Fact[[#This Row],[TotalBiscuitsMade]],tbl_Fact[[#This Row],[GoodMadeBiscuits]])</f>
        <v>264465</v>
      </c>
      <c r="M6290" s="5">
        <f>IF(tbl_Fact[[#This Row],[Operating_Hours]]&gt;0,tbl_Fact[[#This Row],[Operating_Hours]]*51840,0)</f>
        <v>0</v>
      </c>
    </row>
    <row r="6291" spans="1:13" hidden="1" x14ac:dyDescent="0.2">
      <c r="A6291" t="s">
        <v>5</v>
      </c>
      <c r="B6291" s="1">
        <v>44406.963460648149</v>
      </c>
      <c r="C6291" s="1">
        <v>44406.965497685182</v>
      </c>
      <c r="D6291">
        <v>2.9333333969116202</v>
      </c>
      <c r="E6291">
        <v>264334</v>
      </c>
      <c r="F6291">
        <v>137922</v>
      </c>
      <c r="G6291" t="s">
        <v>43</v>
      </c>
      <c r="H6291" t="s">
        <v>27</v>
      </c>
      <c r="I6291">
        <f>tbl_Fact[[#This Row],[Duration]] / 60</f>
        <v>4.8888889948527005E-2</v>
      </c>
      <c r="J6291">
        <f>IF(OR(G6291="Run Time", G6291="CC (Changeover Cleaning)"), I6291, 0)</f>
        <v>4.8888889948527005E-2</v>
      </c>
      <c r="K6291">
        <f>IF(G6291&lt;&gt;"PM (Maintenance)", I6291, 0)</f>
        <v>4.8888889948527005E-2</v>
      </c>
      <c r="L6291" s="5">
        <f>MAX(tbl_Fact[[#This Row],[TotalBiscuitsMade]],tbl_Fact[[#This Row],[GoodMadeBiscuits]])</f>
        <v>264334</v>
      </c>
      <c r="M6291" s="5">
        <f>IF(tbl_Fact[[#This Row],[Operating_Hours]]&gt;0,tbl_Fact[[#This Row],[Operating_Hours]]*51840,0)</f>
        <v>2534.4000549316397</v>
      </c>
    </row>
    <row r="6292" spans="1:13" hidden="1" x14ac:dyDescent="0.2">
      <c r="A6292" t="s">
        <v>14</v>
      </c>
      <c r="B6292" s="1">
        <v>44406.964594907404</v>
      </c>
      <c r="C6292" s="1">
        <v>44406.966168981482</v>
      </c>
      <c r="D6292">
        <v>2.2666666507720898</v>
      </c>
      <c r="E6292">
        <v>0</v>
      </c>
      <c r="F6292">
        <v>308</v>
      </c>
      <c r="G6292" t="s">
        <v>43</v>
      </c>
      <c r="H6292" t="s">
        <v>37</v>
      </c>
      <c r="I6292">
        <f>tbl_Fact[[#This Row],[Duration]] / 60</f>
        <v>3.7777777512868163E-2</v>
      </c>
      <c r="J6292">
        <f>IF(OR(G6292="Run Time", G6292="CC (Changeover Cleaning)"), I6292, 0)</f>
        <v>3.7777777512868163E-2</v>
      </c>
      <c r="K6292">
        <f>IF(G6292&lt;&gt;"PM (Maintenance)", I6292, 0)</f>
        <v>3.7777777512868163E-2</v>
      </c>
      <c r="L6292" s="5">
        <f>MAX(tbl_Fact[[#This Row],[TotalBiscuitsMade]],tbl_Fact[[#This Row],[GoodMadeBiscuits]])</f>
        <v>308</v>
      </c>
      <c r="M6292" s="5">
        <f>IF(tbl_Fact[[#This Row],[Operating_Hours]]&gt;0,tbl_Fact[[#This Row],[Operating_Hours]]*51840,0)</f>
        <v>1958.3999862670855</v>
      </c>
    </row>
    <row r="6293" spans="1:13" hidden="1" x14ac:dyDescent="0.2">
      <c r="A6293" t="s">
        <v>12</v>
      </c>
      <c r="B6293" s="1">
        <v>44406.964594907404</v>
      </c>
      <c r="C6293" s="1">
        <v>44406.966249999998</v>
      </c>
      <c r="D6293">
        <v>2.38333320617676</v>
      </c>
      <c r="E6293">
        <v>22820</v>
      </c>
      <c r="F6293">
        <v>68</v>
      </c>
      <c r="G6293" t="s">
        <v>43</v>
      </c>
      <c r="H6293" t="s">
        <v>37</v>
      </c>
      <c r="I6293">
        <f>tbl_Fact[[#This Row],[Duration]] / 60</f>
        <v>3.9722220102946001E-2</v>
      </c>
      <c r="J6293">
        <f>IF(OR(G6293="Run Time", G6293="CC (Changeover Cleaning)"), I6293, 0)</f>
        <v>3.9722220102946001E-2</v>
      </c>
      <c r="K6293">
        <f>IF(G6293&lt;&gt;"PM (Maintenance)", I6293, 0)</f>
        <v>3.9722220102946001E-2</v>
      </c>
      <c r="L6293" s="5">
        <f>MAX(tbl_Fact[[#This Row],[TotalBiscuitsMade]],tbl_Fact[[#This Row],[GoodMadeBiscuits]])</f>
        <v>22820</v>
      </c>
      <c r="M6293" s="5">
        <f>IF(tbl_Fact[[#This Row],[Operating_Hours]]&gt;0,tbl_Fact[[#This Row],[Operating_Hours]]*51840,0)</f>
        <v>2059.1998901367206</v>
      </c>
    </row>
    <row r="6294" spans="1:13" hidden="1" x14ac:dyDescent="0.2">
      <c r="A6294" t="s">
        <v>5</v>
      </c>
      <c r="B6294" s="1">
        <v>44406.965497685182</v>
      </c>
      <c r="C6294" s="1">
        <v>44406.968124999999</v>
      </c>
      <c r="D6294">
        <v>3.7833333015441899</v>
      </c>
      <c r="E6294">
        <v>266456</v>
      </c>
      <c r="F6294">
        <v>140411</v>
      </c>
      <c r="G6294" t="s">
        <v>44</v>
      </c>
      <c r="H6294" t="s">
        <v>27</v>
      </c>
      <c r="I6294">
        <f>tbl_Fact[[#This Row],[Duration]] / 60</f>
        <v>6.3055555025736496E-2</v>
      </c>
      <c r="J6294">
        <f>IF(OR(G6294="Run Time", G6294="CC (Changeover Cleaning)"), I6294, 0)</f>
        <v>0</v>
      </c>
      <c r="K6294">
        <f>IF(G6294&lt;&gt;"PM (Maintenance)", I6294, 0)</f>
        <v>6.3055555025736496E-2</v>
      </c>
      <c r="L6294" s="5">
        <f>MAX(tbl_Fact[[#This Row],[TotalBiscuitsMade]],tbl_Fact[[#This Row],[GoodMadeBiscuits]])</f>
        <v>266456</v>
      </c>
      <c r="M6294" s="5">
        <f>IF(tbl_Fact[[#This Row],[Operating_Hours]]&gt;0,tbl_Fact[[#This Row],[Operating_Hours]]*51840,0)</f>
        <v>0</v>
      </c>
    </row>
    <row r="6295" spans="1:13" hidden="1" x14ac:dyDescent="0.2">
      <c r="A6295" t="s">
        <v>14</v>
      </c>
      <c r="B6295" s="1">
        <v>44406.966168981482</v>
      </c>
      <c r="C6295" s="1">
        <v>44406.968923611108</v>
      </c>
      <c r="D6295">
        <v>3.9666666984558101</v>
      </c>
      <c r="E6295">
        <v>0</v>
      </c>
      <c r="F6295">
        <v>11</v>
      </c>
      <c r="G6295" t="s">
        <v>44</v>
      </c>
      <c r="H6295" t="s">
        <v>37</v>
      </c>
      <c r="I6295">
        <f>tbl_Fact[[#This Row],[Duration]] / 60</f>
        <v>6.611111164093017E-2</v>
      </c>
      <c r="J6295">
        <f>IF(OR(G6295="Run Time", G6295="CC (Changeover Cleaning)"), I6295, 0)</f>
        <v>0</v>
      </c>
      <c r="K6295">
        <f>IF(G6295&lt;&gt;"PM (Maintenance)", I6295, 0)</f>
        <v>6.611111164093017E-2</v>
      </c>
      <c r="L6295" s="5">
        <f>MAX(tbl_Fact[[#This Row],[TotalBiscuitsMade]],tbl_Fact[[#This Row],[GoodMadeBiscuits]])</f>
        <v>11</v>
      </c>
      <c r="M6295" s="5">
        <f>IF(tbl_Fact[[#This Row],[Operating_Hours]]&gt;0,tbl_Fact[[#This Row],[Operating_Hours]]*51840,0)</f>
        <v>0</v>
      </c>
    </row>
    <row r="6296" spans="1:13" hidden="1" x14ac:dyDescent="0.2">
      <c r="A6296" t="s">
        <v>12</v>
      </c>
      <c r="B6296" s="1">
        <v>44406.966249999998</v>
      </c>
      <c r="C6296" s="1">
        <v>44406.968923611108</v>
      </c>
      <c r="D6296">
        <v>3.8499999046325701</v>
      </c>
      <c r="E6296">
        <v>25986</v>
      </c>
      <c r="F6296">
        <v>229</v>
      </c>
      <c r="G6296" t="s">
        <v>44</v>
      </c>
      <c r="H6296" t="s">
        <v>37</v>
      </c>
      <c r="I6296">
        <f>tbl_Fact[[#This Row],[Duration]] / 60</f>
        <v>6.41666650772095E-2</v>
      </c>
      <c r="J6296">
        <f>IF(OR(G6296="Run Time", G6296="CC (Changeover Cleaning)"), I6296, 0)</f>
        <v>0</v>
      </c>
      <c r="K6296">
        <f>IF(G6296&lt;&gt;"PM (Maintenance)", I6296, 0)</f>
        <v>6.41666650772095E-2</v>
      </c>
      <c r="L6296" s="5">
        <f>MAX(tbl_Fact[[#This Row],[TotalBiscuitsMade]],tbl_Fact[[#This Row],[GoodMadeBiscuits]])</f>
        <v>25986</v>
      </c>
      <c r="M6296" s="5">
        <f>IF(tbl_Fact[[#This Row],[Operating_Hours]]&gt;0,tbl_Fact[[#This Row],[Operating_Hours]]*51840,0)</f>
        <v>0</v>
      </c>
    </row>
    <row r="6297" spans="1:13" hidden="1" x14ac:dyDescent="0.2">
      <c r="A6297" t="s">
        <v>5</v>
      </c>
      <c r="B6297" s="1">
        <v>44406.968124999999</v>
      </c>
      <c r="C6297" s="1">
        <v>44406.975428240738</v>
      </c>
      <c r="D6297">
        <v>10.5166664123535</v>
      </c>
      <c r="E6297">
        <v>266547</v>
      </c>
      <c r="F6297">
        <v>140308</v>
      </c>
      <c r="G6297" t="s">
        <v>43</v>
      </c>
      <c r="H6297" t="s">
        <v>27</v>
      </c>
      <c r="I6297">
        <f>tbl_Fact[[#This Row],[Duration]] / 60</f>
        <v>0.175277773539225</v>
      </c>
      <c r="J6297">
        <f>IF(OR(G6297="Run Time", G6297="CC (Changeover Cleaning)"), I6297, 0)</f>
        <v>0.175277773539225</v>
      </c>
      <c r="K6297">
        <f>IF(G6297&lt;&gt;"PM (Maintenance)", I6297, 0)</f>
        <v>0.175277773539225</v>
      </c>
      <c r="L6297" s="5">
        <f>MAX(tbl_Fact[[#This Row],[TotalBiscuitsMade]],tbl_Fact[[#This Row],[GoodMadeBiscuits]])</f>
        <v>266547</v>
      </c>
      <c r="M6297" s="5">
        <f>IF(tbl_Fact[[#This Row],[Operating_Hours]]&gt;0,tbl_Fact[[#This Row],[Operating_Hours]]*51840,0)</f>
        <v>9086.3997802734229</v>
      </c>
    </row>
    <row r="6298" spans="1:13" hidden="1" x14ac:dyDescent="0.2">
      <c r="A6298" t="s">
        <v>14</v>
      </c>
      <c r="B6298" s="1">
        <v>44406.968923611108</v>
      </c>
      <c r="C6298" s="1">
        <v>44406.969224537039</v>
      </c>
      <c r="D6298">
        <v>0.43333330750465399</v>
      </c>
      <c r="E6298">
        <v>0</v>
      </c>
      <c r="F6298">
        <v>322</v>
      </c>
      <c r="G6298" t="s">
        <v>43</v>
      </c>
      <c r="H6298" t="s">
        <v>37</v>
      </c>
      <c r="I6298">
        <f>tbl_Fact[[#This Row],[Duration]] / 60</f>
        <v>7.2222217917442327E-3</v>
      </c>
      <c r="J6298">
        <f>IF(OR(G6298="Run Time", G6298="CC (Changeover Cleaning)"), I6298, 0)</f>
        <v>7.2222217917442327E-3</v>
      </c>
      <c r="K6298">
        <f>IF(G6298&lt;&gt;"PM (Maintenance)", I6298, 0)</f>
        <v>7.2222217917442327E-3</v>
      </c>
      <c r="L6298" s="5">
        <f>MAX(tbl_Fact[[#This Row],[TotalBiscuitsMade]],tbl_Fact[[#This Row],[GoodMadeBiscuits]])</f>
        <v>322</v>
      </c>
      <c r="M6298" s="5">
        <f>IF(tbl_Fact[[#This Row],[Operating_Hours]]&gt;0,tbl_Fact[[#This Row],[Operating_Hours]]*51840,0)</f>
        <v>374.399977684021</v>
      </c>
    </row>
    <row r="6299" spans="1:13" hidden="1" x14ac:dyDescent="0.2">
      <c r="A6299" t="s">
        <v>12</v>
      </c>
      <c r="B6299" s="1">
        <v>44406.968923611108</v>
      </c>
      <c r="C6299" s="1">
        <v>44406.969305555554</v>
      </c>
      <c r="D6299">
        <v>0.55000001192092896</v>
      </c>
      <c r="E6299">
        <v>25705</v>
      </c>
      <c r="F6299">
        <v>84</v>
      </c>
      <c r="G6299" t="s">
        <v>43</v>
      </c>
      <c r="H6299" t="s">
        <v>37</v>
      </c>
      <c r="I6299">
        <f>tbl_Fact[[#This Row],[Duration]] / 60</f>
        <v>9.1666668653488156E-3</v>
      </c>
      <c r="J6299">
        <f>IF(OR(G6299="Run Time", G6299="CC (Changeover Cleaning)"), I6299, 0)</f>
        <v>9.1666668653488156E-3</v>
      </c>
      <c r="K6299">
        <f>IF(G6299&lt;&gt;"PM (Maintenance)", I6299, 0)</f>
        <v>9.1666668653488156E-3</v>
      </c>
      <c r="L6299" s="5">
        <f>MAX(tbl_Fact[[#This Row],[TotalBiscuitsMade]],tbl_Fact[[#This Row],[GoodMadeBiscuits]])</f>
        <v>25705</v>
      </c>
      <c r="M6299" s="5">
        <f>IF(tbl_Fact[[#This Row],[Operating_Hours]]&gt;0,tbl_Fact[[#This Row],[Operating_Hours]]*51840,0)</f>
        <v>475.20001029968262</v>
      </c>
    </row>
    <row r="6300" spans="1:13" hidden="1" x14ac:dyDescent="0.2">
      <c r="A6300" t="s">
        <v>14</v>
      </c>
      <c r="B6300" s="1">
        <v>44406.969224537039</v>
      </c>
      <c r="C6300" s="1">
        <v>44406.969872685186</v>
      </c>
      <c r="D6300">
        <v>0.93333327770233199</v>
      </c>
      <c r="E6300">
        <v>0</v>
      </c>
      <c r="F6300">
        <v>254</v>
      </c>
      <c r="G6300" t="s">
        <v>44</v>
      </c>
      <c r="H6300" t="s">
        <v>37</v>
      </c>
      <c r="I6300">
        <f>tbl_Fact[[#This Row],[Duration]] / 60</f>
        <v>1.5555554628372199E-2</v>
      </c>
      <c r="J6300">
        <f>IF(OR(G6300="Run Time", G6300="CC (Changeover Cleaning)"), I6300, 0)</f>
        <v>0</v>
      </c>
      <c r="K6300">
        <f>IF(G6300&lt;&gt;"PM (Maintenance)", I6300, 0)</f>
        <v>1.5555554628372199E-2</v>
      </c>
      <c r="L6300" s="5">
        <f>MAX(tbl_Fact[[#This Row],[TotalBiscuitsMade]],tbl_Fact[[#This Row],[GoodMadeBiscuits]])</f>
        <v>254</v>
      </c>
      <c r="M6300" s="5">
        <f>IF(tbl_Fact[[#This Row],[Operating_Hours]]&gt;0,tbl_Fact[[#This Row],[Operating_Hours]]*51840,0)</f>
        <v>0</v>
      </c>
    </row>
    <row r="6301" spans="1:13" hidden="1" x14ac:dyDescent="0.2">
      <c r="A6301" t="s">
        <v>12</v>
      </c>
      <c r="B6301" s="1">
        <v>44406.969305555554</v>
      </c>
      <c r="C6301" s="1">
        <v>44406.969872685186</v>
      </c>
      <c r="D6301">
        <v>0.81666660308837902</v>
      </c>
      <c r="E6301">
        <v>26760</v>
      </c>
      <c r="F6301">
        <v>30</v>
      </c>
      <c r="G6301" t="s">
        <v>44</v>
      </c>
      <c r="H6301" t="s">
        <v>37</v>
      </c>
      <c r="I6301">
        <f>tbl_Fact[[#This Row],[Duration]] / 60</f>
        <v>1.3611110051472983E-2</v>
      </c>
      <c r="J6301">
        <f>IF(OR(G6301="Run Time", G6301="CC (Changeover Cleaning)"), I6301, 0)</f>
        <v>0</v>
      </c>
      <c r="K6301">
        <f>IF(G6301&lt;&gt;"PM (Maintenance)", I6301, 0)</f>
        <v>1.3611110051472983E-2</v>
      </c>
      <c r="L6301" s="5">
        <f>MAX(tbl_Fact[[#This Row],[TotalBiscuitsMade]],tbl_Fact[[#This Row],[GoodMadeBiscuits]])</f>
        <v>26760</v>
      </c>
      <c r="M6301" s="5">
        <f>IF(tbl_Fact[[#This Row],[Operating_Hours]]&gt;0,tbl_Fact[[#This Row],[Operating_Hours]]*51840,0)</f>
        <v>0</v>
      </c>
    </row>
    <row r="6302" spans="1:13" hidden="1" x14ac:dyDescent="0.2">
      <c r="A6302" t="s">
        <v>14</v>
      </c>
      <c r="B6302" s="1">
        <v>44406.969872685186</v>
      </c>
      <c r="C6302" s="1">
        <v>44406.971712962964</v>
      </c>
      <c r="D6302">
        <v>2.6500000953674299</v>
      </c>
      <c r="E6302">
        <v>0</v>
      </c>
      <c r="F6302">
        <v>98</v>
      </c>
      <c r="G6302" t="s">
        <v>43</v>
      </c>
      <c r="H6302" t="s">
        <v>37</v>
      </c>
      <c r="I6302">
        <f>tbl_Fact[[#This Row],[Duration]] / 60</f>
        <v>4.416666825612383E-2</v>
      </c>
      <c r="J6302">
        <f>IF(OR(G6302="Run Time", G6302="CC (Changeover Cleaning)"), I6302, 0)</f>
        <v>4.416666825612383E-2</v>
      </c>
      <c r="K6302">
        <f>IF(G6302&lt;&gt;"PM (Maintenance)", I6302, 0)</f>
        <v>4.416666825612383E-2</v>
      </c>
      <c r="L6302" s="5">
        <f>MAX(tbl_Fact[[#This Row],[TotalBiscuitsMade]],tbl_Fact[[#This Row],[GoodMadeBiscuits]])</f>
        <v>98</v>
      </c>
      <c r="M6302" s="5">
        <f>IF(tbl_Fact[[#This Row],[Operating_Hours]]&gt;0,tbl_Fact[[#This Row],[Operating_Hours]]*51840,0)</f>
        <v>2289.6000823974591</v>
      </c>
    </row>
    <row r="6303" spans="1:13" hidden="1" x14ac:dyDescent="0.2">
      <c r="A6303" t="s">
        <v>12</v>
      </c>
      <c r="B6303" s="1">
        <v>44406.969872685186</v>
      </c>
      <c r="C6303" s="1">
        <v>44406.972974537035</v>
      </c>
      <c r="D6303">
        <v>4.4666666984558097</v>
      </c>
      <c r="E6303">
        <v>26756</v>
      </c>
      <c r="F6303">
        <v>242</v>
      </c>
      <c r="G6303" t="s">
        <v>43</v>
      </c>
      <c r="H6303" t="s">
        <v>37</v>
      </c>
      <c r="I6303">
        <f>tbl_Fact[[#This Row],[Duration]] / 60</f>
        <v>7.4444444974263488E-2</v>
      </c>
      <c r="J6303">
        <f>IF(OR(G6303="Run Time", G6303="CC (Changeover Cleaning)"), I6303, 0)</f>
        <v>7.4444444974263488E-2</v>
      </c>
      <c r="K6303">
        <f>IF(G6303&lt;&gt;"PM (Maintenance)", I6303, 0)</f>
        <v>7.4444444974263488E-2</v>
      </c>
      <c r="L6303" s="5">
        <f>MAX(tbl_Fact[[#This Row],[TotalBiscuitsMade]],tbl_Fact[[#This Row],[GoodMadeBiscuits]])</f>
        <v>26756</v>
      </c>
      <c r="M6303" s="5">
        <f>IF(tbl_Fact[[#This Row],[Operating_Hours]]&gt;0,tbl_Fact[[#This Row],[Operating_Hours]]*51840,0)</f>
        <v>3859.2000274658194</v>
      </c>
    </row>
    <row r="6304" spans="1:13" hidden="1" x14ac:dyDescent="0.2">
      <c r="A6304" t="s">
        <v>14</v>
      </c>
      <c r="B6304" s="1">
        <v>44406.971712962964</v>
      </c>
      <c r="C6304" s="1">
        <v>44406.971805555557</v>
      </c>
      <c r="D6304">
        <v>0.133333295583725</v>
      </c>
      <c r="E6304">
        <v>0</v>
      </c>
      <c r="F6304">
        <v>453</v>
      </c>
      <c r="G6304" t="s">
        <v>44</v>
      </c>
      <c r="H6304" t="s">
        <v>37</v>
      </c>
      <c r="I6304">
        <f>tbl_Fact[[#This Row],[Duration]] / 60</f>
        <v>2.2222215930620833E-3</v>
      </c>
      <c r="J6304">
        <f>IF(OR(G6304="Run Time", G6304="CC (Changeover Cleaning)"), I6304, 0)</f>
        <v>0</v>
      </c>
      <c r="K6304">
        <f>IF(G6304&lt;&gt;"PM (Maintenance)", I6304, 0)</f>
        <v>2.2222215930620833E-3</v>
      </c>
      <c r="L6304" s="5">
        <f>MAX(tbl_Fact[[#This Row],[TotalBiscuitsMade]],tbl_Fact[[#This Row],[GoodMadeBiscuits]])</f>
        <v>453</v>
      </c>
      <c r="M6304" s="5">
        <f>IF(tbl_Fact[[#This Row],[Operating_Hours]]&gt;0,tbl_Fact[[#This Row],[Operating_Hours]]*51840,0)</f>
        <v>0</v>
      </c>
    </row>
    <row r="6305" spans="1:13" hidden="1" x14ac:dyDescent="0.2">
      <c r="A6305" t="s">
        <v>14</v>
      </c>
      <c r="B6305" s="1">
        <v>44406.971805555557</v>
      </c>
      <c r="C6305" s="1">
        <v>44406.972893518519</v>
      </c>
      <c r="D6305">
        <v>1.56666660308838</v>
      </c>
      <c r="E6305">
        <v>0</v>
      </c>
      <c r="F6305">
        <v>164</v>
      </c>
      <c r="G6305" t="s">
        <v>43</v>
      </c>
      <c r="H6305" t="s">
        <v>37</v>
      </c>
      <c r="I6305">
        <f>tbl_Fact[[#This Row],[Duration]] / 60</f>
        <v>2.6111110051472999E-2</v>
      </c>
      <c r="J6305">
        <f>IF(OR(G6305="Run Time", G6305="CC (Changeover Cleaning)"), I6305, 0)</f>
        <v>2.6111110051472999E-2</v>
      </c>
      <c r="K6305">
        <f>IF(G6305&lt;&gt;"PM (Maintenance)", I6305, 0)</f>
        <v>2.6111110051472999E-2</v>
      </c>
      <c r="L6305" s="5">
        <f>MAX(tbl_Fact[[#This Row],[TotalBiscuitsMade]],tbl_Fact[[#This Row],[GoodMadeBiscuits]])</f>
        <v>164</v>
      </c>
      <c r="M6305" s="5">
        <f>IF(tbl_Fact[[#This Row],[Operating_Hours]]&gt;0,tbl_Fact[[#This Row],[Operating_Hours]]*51840,0)</f>
        <v>1353.5999450683603</v>
      </c>
    </row>
    <row r="6306" spans="1:13" hidden="1" x14ac:dyDescent="0.2">
      <c r="A6306" t="s">
        <v>11</v>
      </c>
      <c r="B6306" s="1">
        <v>44406.972199074073</v>
      </c>
      <c r="C6306" s="1">
        <v>44406.975300925929</v>
      </c>
      <c r="D6306">
        <v>4.4751667976379403</v>
      </c>
      <c r="E6306">
        <v>0</v>
      </c>
      <c r="F6306">
        <v>368</v>
      </c>
      <c r="G6306" t="s">
        <v>43</v>
      </c>
      <c r="H6306" t="s">
        <v>27</v>
      </c>
      <c r="I6306">
        <f>tbl_Fact[[#This Row],[Duration]] / 60</f>
        <v>7.4586113293965667E-2</v>
      </c>
      <c r="J6306">
        <f>IF(OR(G6306="Run Time", G6306="CC (Changeover Cleaning)"), I6306, 0)</f>
        <v>7.4586113293965667E-2</v>
      </c>
      <c r="K6306">
        <f>IF(G6306&lt;&gt;"PM (Maintenance)", I6306, 0)</f>
        <v>7.4586113293965667E-2</v>
      </c>
      <c r="L6306" s="5">
        <f>MAX(tbl_Fact[[#This Row],[TotalBiscuitsMade]],tbl_Fact[[#This Row],[GoodMadeBiscuits]])</f>
        <v>368</v>
      </c>
      <c r="M6306" s="5">
        <f>IF(tbl_Fact[[#This Row],[Operating_Hours]]&gt;0,tbl_Fact[[#This Row],[Operating_Hours]]*51840,0)</f>
        <v>3866.5441131591801</v>
      </c>
    </row>
    <row r="6307" spans="1:13" hidden="1" x14ac:dyDescent="0.2">
      <c r="A6307" t="s">
        <v>14</v>
      </c>
      <c r="B6307" s="1">
        <v>44406.972893518519</v>
      </c>
      <c r="C6307" s="1">
        <v>44406.973645833335</v>
      </c>
      <c r="D6307">
        <v>1.0833332538604701</v>
      </c>
      <c r="E6307">
        <v>0</v>
      </c>
      <c r="F6307">
        <v>192</v>
      </c>
      <c r="G6307" t="s">
        <v>44</v>
      </c>
      <c r="H6307" t="s">
        <v>37</v>
      </c>
      <c r="I6307">
        <f>tbl_Fact[[#This Row],[Duration]] / 60</f>
        <v>1.8055554231007836E-2</v>
      </c>
      <c r="J6307">
        <f>IF(OR(G6307="Run Time", G6307="CC (Changeover Cleaning)"), I6307, 0)</f>
        <v>0</v>
      </c>
      <c r="K6307">
        <f>IF(G6307&lt;&gt;"PM (Maintenance)", I6307, 0)</f>
        <v>1.8055554231007836E-2</v>
      </c>
      <c r="L6307" s="5">
        <f>MAX(tbl_Fact[[#This Row],[TotalBiscuitsMade]],tbl_Fact[[#This Row],[GoodMadeBiscuits]])</f>
        <v>192</v>
      </c>
      <c r="M6307" s="5">
        <f>IF(tbl_Fact[[#This Row],[Operating_Hours]]&gt;0,tbl_Fact[[#This Row],[Operating_Hours]]*51840,0)</f>
        <v>0</v>
      </c>
    </row>
    <row r="6308" spans="1:13" hidden="1" x14ac:dyDescent="0.2">
      <c r="A6308" t="s">
        <v>12</v>
      </c>
      <c r="B6308" s="1">
        <v>44406.972974537035</v>
      </c>
      <c r="C6308" s="1">
        <v>44406.973645833335</v>
      </c>
      <c r="D6308">
        <v>0.966666579246521</v>
      </c>
      <c r="E6308">
        <v>27384</v>
      </c>
      <c r="F6308">
        <v>202</v>
      </c>
      <c r="G6308" t="s">
        <v>44</v>
      </c>
      <c r="H6308" t="s">
        <v>37</v>
      </c>
      <c r="I6308">
        <f>tbl_Fact[[#This Row],[Duration]] / 60</f>
        <v>1.6111109654108682E-2</v>
      </c>
      <c r="J6308">
        <f>IF(OR(G6308="Run Time", G6308="CC (Changeover Cleaning)"), I6308, 0)</f>
        <v>0</v>
      </c>
      <c r="K6308">
        <f>IF(G6308&lt;&gt;"PM (Maintenance)", I6308, 0)</f>
        <v>1.6111109654108682E-2</v>
      </c>
      <c r="L6308" s="5">
        <f>MAX(tbl_Fact[[#This Row],[TotalBiscuitsMade]],tbl_Fact[[#This Row],[GoodMadeBiscuits]])</f>
        <v>27384</v>
      </c>
      <c r="M6308" s="5">
        <f>IF(tbl_Fact[[#This Row],[Operating_Hours]]&gt;0,tbl_Fact[[#This Row],[Operating_Hours]]*51840,0)</f>
        <v>0</v>
      </c>
    </row>
    <row r="6309" spans="1:13" hidden="1" x14ac:dyDescent="0.2">
      <c r="A6309" t="s">
        <v>14</v>
      </c>
      <c r="B6309" s="1">
        <v>44406.973645833335</v>
      </c>
      <c r="C6309" s="1">
        <v>44406.973958333336</v>
      </c>
      <c r="D6309">
        <v>0.44999998807907099</v>
      </c>
      <c r="E6309">
        <v>0</v>
      </c>
      <c r="F6309">
        <v>405</v>
      </c>
      <c r="G6309" t="s">
        <v>43</v>
      </c>
      <c r="H6309" t="s">
        <v>37</v>
      </c>
      <c r="I6309">
        <f>tbl_Fact[[#This Row],[Duration]] / 60</f>
        <v>7.49999980131785E-3</v>
      </c>
      <c r="J6309">
        <f>IF(OR(G6309="Run Time", G6309="CC (Changeover Cleaning)"), I6309, 0)</f>
        <v>7.49999980131785E-3</v>
      </c>
      <c r="K6309">
        <f>IF(G6309&lt;&gt;"PM (Maintenance)", I6309, 0)</f>
        <v>7.49999980131785E-3</v>
      </c>
      <c r="L6309" s="5">
        <f>MAX(tbl_Fact[[#This Row],[TotalBiscuitsMade]],tbl_Fact[[#This Row],[GoodMadeBiscuits]])</f>
        <v>405</v>
      </c>
      <c r="M6309" s="5">
        <f>IF(tbl_Fact[[#This Row],[Operating_Hours]]&gt;0,tbl_Fact[[#This Row],[Operating_Hours]]*51840,0)</f>
        <v>388.79998970031733</v>
      </c>
    </row>
    <row r="6310" spans="1:13" hidden="1" x14ac:dyDescent="0.2">
      <c r="A6310" t="s">
        <v>12</v>
      </c>
      <c r="B6310" s="1">
        <v>44406.973645833335</v>
      </c>
      <c r="C6310" s="1">
        <v>44406.974039351851</v>
      </c>
      <c r="D6310">
        <v>0.56666660308837902</v>
      </c>
      <c r="E6310">
        <v>27410</v>
      </c>
      <c r="F6310">
        <v>6</v>
      </c>
      <c r="G6310" t="s">
        <v>43</v>
      </c>
      <c r="H6310" t="s">
        <v>37</v>
      </c>
      <c r="I6310">
        <f>tbl_Fact[[#This Row],[Duration]] / 60</f>
        <v>9.4444433848063173E-3</v>
      </c>
      <c r="J6310">
        <f>IF(OR(G6310="Run Time", G6310="CC (Changeover Cleaning)"), I6310, 0)</f>
        <v>9.4444433848063173E-3</v>
      </c>
      <c r="K6310">
        <f>IF(G6310&lt;&gt;"PM (Maintenance)", I6310, 0)</f>
        <v>9.4444433848063173E-3</v>
      </c>
      <c r="L6310" s="5">
        <f>MAX(tbl_Fact[[#This Row],[TotalBiscuitsMade]],tbl_Fact[[#This Row],[GoodMadeBiscuits]])</f>
        <v>27410</v>
      </c>
      <c r="M6310" s="5">
        <f>IF(tbl_Fact[[#This Row],[Operating_Hours]]&gt;0,tbl_Fact[[#This Row],[Operating_Hours]]*51840,0)</f>
        <v>489.59994506835949</v>
      </c>
    </row>
    <row r="6311" spans="1:13" hidden="1" x14ac:dyDescent="0.2">
      <c r="A6311" t="s">
        <v>14</v>
      </c>
      <c r="B6311" s="1">
        <v>44406.973958333336</v>
      </c>
      <c r="C6311" s="1">
        <v>44406.974953703706</v>
      </c>
      <c r="D6311">
        <v>1.43333327770233</v>
      </c>
      <c r="E6311">
        <v>0</v>
      </c>
      <c r="F6311">
        <v>196</v>
      </c>
      <c r="G6311" t="s">
        <v>44</v>
      </c>
      <c r="H6311" t="s">
        <v>37</v>
      </c>
      <c r="I6311">
        <f>tbl_Fact[[#This Row],[Duration]] / 60</f>
        <v>2.3888887961705501E-2</v>
      </c>
      <c r="J6311">
        <f>IF(OR(G6311="Run Time", G6311="CC (Changeover Cleaning)"), I6311, 0)</f>
        <v>0</v>
      </c>
      <c r="K6311">
        <f>IF(G6311&lt;&gt;"PM (Maintenance)", I6311, 0)</f>
        <v>2.3888887961705501E-2</v>
      </c>
      <c r="L6311" s="5">
        <f>MAX(tbl_Fact[[#This Row],[TotalBiscuitsMade]],tbl_Fact[[#This Row],[GoodMadeBiscuits]])</f>
        <v>196</v>
      </c>
      <c r="M6311" s="5">
        <f>IF(tbl_Fact[[#This Row],[Operating_Hours]]&gt;0,tbl_Fact[[#This Row],[Operating_Hours]]*51840,0)</f>
        <v>0</v>
      </c>
    </row>
    <row r="6312" spans="1:13" hidden="1" x14ac:dyDescent="0.2">
      <c r="A6312" t="s">
        <v>12</v>
      </c>
      <c r="B6312" s="1">
        <v>44406.974039351851</v>
      </c>
      <c r="C6312" s="1">
        <v>44406.974953703706</v>
      </c>
      <c r="D6312">
        <v>1.31666660308838</v>
      </c>
      <c r="E6312">
        <v>28184</v>
      </c>
      <c r="F6312">
        <v>214</v>
      </c>
      <c r="G6312" t="s">
        <v>44</v>
      </c>
      <c r="H6312" t="s">
        <v>37</v>
      </c>
      <c r="I6312">
        <f>tbl_Fact[[#This Row],[Duration]] / 60</f>
        <v>2.1944443384806334E-2</v>
      </c>
      <c r="J6312">
        <f>IF(OR(G6312="Run Time", G6312="CC (Changeover Cleaning)"), I6312, 0)</f>
        <v>0</v>
      </c>
      <c r="K6312">
        <f>IF(G6312&lt;&gt;"PM (Maintenance)", I6312, 0)</f>
        <v>2.1944443384806334E-2</v>
      </c>
      <c r="L6312" s="5">
        <f>MAX(tbl_Fact[[#This Row],[TotalBiscuitsMade]],tbl_Fact[[#This Row],[GoodMadeBiscuits]])</f>
        <v>28184</v>
      </c>
      <c r="M6312" s="5">
        <f>IF(tbl_Fact[[#This Row],[Operating_Hours]]&gt;0,tbl_Fact[[#This Row],[Operating_Hours]]*51840,0)</f>
        <v>0</v>
      </c>
    </row>
    <row r="6313" spans="1:13" hidden="1" x14ac:dyDescent="0.2">
      <c r="A6313" t="s">
        <v>14</v>
      </c>
      <c r="B6313" s="1">
        <v>44406.974953703706</v>
      </c>
      <c r="C6313" s="1">
        <v>44406.979421296295</v>
      </c>
      <c r="D6313">
        <v>6.4333333969116202</v>
      </c>
      <c r="E6313">
        <v>0</v>
      </c>
      <c r="F6313">
        <v>72</v>
      </c>
      <c r="G6313" t="s">
        <v>43</v>
      </c>
      <c r="H6313" t="s">
        <v>37</v>
      </c>
      <c r="I6313">
        <f>tbl_Fact[[#This Row],[Duration]] / 60</f>
        <v>0.10722222328186033</v>
      </c>
      <c r="J6313">
        <f>IF(OR(G6313="Run Time", G6313="CC (Changeover Cleaning)"), I6313, 0)</f>
        <v>0.10722222328186033</v>
      </c>
      <c r="K6313">
        <f>IF(G6313&lt;&gt;"PM (Maintenance)", I6313, 0)</f>
        <v>0.10722222328186033</v>
      </c>
      <c r="L6313" s="5">
        <f>MAX(tbl_Fact[[#This Row],[TotalBiscuitsMade]],tbl_Fact[[#This Row],[GoodMadeBiscuits]])</f>
        <v>72</v>
      </c>
      <c r="M6313" s="5">
        <f>IF(tbl_Fact[[#This Row],[Operating_Hours]]&gt;0,tbl_Fact[[#This Row],[Operating_Hours]]*51840,0)</f>
        <v>5558.4000549316397</v>
      </c>
    </row>
    <row r="6314" spans="1:13" hidden="1" x14ac:dyDescent="0.2">
      <c r="A6314" t="s">
        <v>12</v>
      </c>
      <c r="B6314" s="1">
        <v>44406.974953703706</v>
      </c>
      <c r="C6314" s="1">
        <v>44406.979583333334</v>
      </c>
      <c r="D6314">
        <v>6.6666665077209499</v>
      </c>
      <c r="E6314">
        <v>28198</v>
      </c>
      <c r="F6314">
        <v>235</v>
      </c>
      <c r="G6314" t="s">
        <v>43</v>
      </c>
      <c r="H6314" t="s">
        <v>37</v>
      </c>
      <c r="I6314">
        <f>tbl_Fact[[#This Row],[Duration]] / 60</f>
        <v>0.11111110846201583</v>
      </c>
      <c r="J6314">
        <f>IF(OR(G6314="Run Time", G6314="CC (Changeover Cleaning)"), I6314, 0)</f>
        <v>0.11111110846201583</v>
      </c>
      <c r="K6314">
        <f>IF(G6314&lt;&gt;"PM (Maintenance)", I6314, 0)</f>
        <v>0.11111110846201583</v>
      </c>
      <c r="L6314" s="5">
        <f>MAX(tbl_Fact[[#This Row],[TotalBiscuitsMade]],tbl_Fact[[#This Row],[GoodMadeBiscuits]])</f>
        <v>28198</v>
      </c>
      <c r="M6314" s="5">
        <f>IF(tbl_Fact[[#This Row],[Operating_Hours]]&gt;0,tbl_Fact[[#This Row],[Operating_Hours]]*51840,0)</f>
        <v>5759.9998626709003</v>
      </c>
    </row>
    <row r="6315" spans="1:13" hidden="1" x14ac:dyDescent="0.2">
      <c r="A6315" t="s">
        <v>11</v>
      </c>
      <c r="B6315" s="1">
        <v>44406.975300925929</v>
      </c>
      <c r="C6315" s="1">
        <v>44406.979062500002</v>
      </c>
      <c r="D6315">
        <v>5.4166831970214799</v>
      </c>
      <c r="E6315">
        <v>0</v>
      </c>
      <c r="F6315">
        <v>85</v>
      </c>
      <c r="G6315" t="s">
        <v>44</v>
      </c>
      <c r="H6315" t="s">
        <v>27</v>
      </c>
      <c r="I6315">
        <f>tbl_Fact[[#This Row],[Duration]] / 60</f>
        <v>9.0278053283691331E-2</v>
      </c>
      <c r="J6315">
        <f>IF(OR(G6315="Run Time", G6315="CC (Changeover Cleaning)"), I6315, 0)</f>
        <v>0</v>
      </c>
      <c r="K6315">
        <f>IF(G6315&lt;&gt;"PM (Maintenance)", I6315, 0)</f>
        <v>9.0278053283691331E-2</v>
      </c>
      <c r="L6315" s="5">
        <f>MAX(tbl_Fact[[#This Row],[TotalBiscuitsMade]],tbl_Fact[[#This Row],[GoodMadeBiscuits]])</f>
        <v>85</v>
      </c>
      <c r="M6315" s="5">
        <f>IF(tbl_Fact[[#This Row],[Operating_Hours]]&gt;0,tbl_Fact[[#This Row],[Operating_Hours]]*51840,0)</f>
        <v>0</v>
      </c>
    </row>
    <row r="6316" spans="1:13" hidden="1" x14ac:dyDescent="0.2">
      <c r="A6316" t="s">
        <v>5</v>
      </c>
      <c r="B6316" s="1">
        <v>44406.975428240738</v>
      </c>
      <c r="C6316" s="1">
        <v>44406.979189814818</v>
      </c>
      <c r="D6316">
        <v>5.4166665077209499</v>
      </c>
      <c r="E6316">
        <v>270113</v>
      </c>
      <c r="F6316">
        <v>143843</v>
      </c>
      <c r="G6316" t="s">
        <v>44</v>
      </c>
      <c r="H6316" t="s">
        <v>27</v>
      </c>
      <c r="I6316">
        <f>tbl_Fact[[#This Row],[Duration]] / 60</f>
        <v>9.02777751286825E-2</v>
      </c>
      <c r="J6316">
        <f>IF(OR(G6316="Run Time", G6316="CC (Changeover Cleaning)"), I6316, 0)</f>
        <v>0</v>
      </c>
      <c r="K6316">
        <f>IF(G6316&lt;&gt;"PM (Maintenance)", I6316, 0)</f>
        <v>9.02777751286825E-2</v>
      </c>
      <c r="L6316" s="5">
        <f>MAX(tbl_Fact[[#This Row],[TotalBiscuitsMade]],tbl_Fact[[#This Row],[GoodMadeBiscuits]])</f>
        <v>270113</v>
      </c>
      <c r="M6316" s="5">
        <f>IF(tbl_Fact[[#This Row],[Operating_Hours]]&gt;0,tbl_Fact[[#This Row],[Operating_Hours]]*51840,0)</f>
        <v>0</v>
      </c>
    </row>
    <row r="6317" spans="1:13" hidden="1" x14ac:dyDescent="0.2">
      <c r="A6317" t="s">
        <v>11</v>
      </c>
      <c r="B6317" s="1">
        <v>44406.979062500002</v>
      </c>
      <c r="C6317" s="1">
        <v>44406.981747685182</v>
      </c>
      <c r="D6317">
        <v>3.8671000003814702</v>
      </c>
      <c r="E6317">
        <v>0</v>
      </c>
      <c r="F6317">
        <v>351</v>
      </c>
      <c r="G6317" t="s">
        <v>43</v>
      </c>
      <c r="H6317" t="s">
        <v>27</v>
      </c>
      <c r="I6317">
        <f>tbl_Fact[[#This Row],[Duration]] / 60</f>
        <v>6.4451666673024502E-2</v>
      </c>
      <c r="J6317">
        <f>IF(OR(G6317="Run Time", G6317="CC (Changeover Cleaning)"), I6317, 0)</f>
        <v>6.4451666673024502E-2</v>
      </c>
      <c r="K6317">
        <f>IF(G6317&lt;&gt;"PM (Maintenance)", I6317, 0)</f>
        <v>6.4451666673024502E-2</v>
      </c>
      <c r="L6317" s="5">
        <f>MAX(tbl_Fact[[#This Row],[TotalBiscuitsMade]],tbl_Fact[[#This Row],[GoodMadeBiscuits]])</f>
        <v>351</v>
      </c>
      <c r="M6317" s="5">
        <f>IF(tbl_Fact[[#This Row],[Operating_Hours]]&gt;0,tbl_Fact[[#This Row],[Operating_Hours]]*51840,0)</f>
        <v>3341.1744003295903</v>
      </c>
    </row>
    <row r="6318" spans="1:13" hidden="1" x14ac:dyDescent="0.2">
      <c r="A6318" t="s">
        <v>5</v>
      </c>
      <c r="B6318" s="1">
        <v>44406.979189814818</v>
      </c>
      <c r="C6318" s="1">
        <v>44406.981956018521</v>
      </c>
      <c r="D6318">
        <v>3.9833333492279102</v>
      </c>
      <c r="E6318">
        <v>269960</v>
      </c>
      <c r="F6318">
        <v>144039</v>
      </c>
      <c r="G6318" t="s">
        <v>43</v>
      </c>
      <c r="H6318" t="s">
        <v>27</v>
      </c>
      <c r="I6318">
        <f>tbl_Fact[[#This Row],[Duration]] / 60</f>
        <v>6.6388889153798508E-2</v>
      </c>
      <c r="J6318">
        <f>IF(OR(G6318="Run Time", G6318="CC (Changeover Cleaning)"), I6318, 0)</f>
        <v>6.6388889153798508E-2</v>
      </c>
      <c r="K6318">
        <f>IF(G6318&lt;&gt;"PM (Maintenance)", I6318, 0)</f>
        <v>6.6388889153798508E-2</v>
      </c>
      <c r="L6318" s="5">
        <f>MAX(tbl_Fact[[#This Row],[TotalBiscuitsMade]],tbl_Fact[[#This Row],[GoodMadeBiscuits]])</f>
        <v>269960</v>
      </c>
      <c r="M6318" s="5">
        <f>IF(tbl_Fact[[#This Row],[Operating_Hours]]&gt;0,tbl_Fact[[#This Row],[Operating_Hours]]*51840,0)</f>
        <v>3441.6000137329147</v>
      </c>
    </row>
    <row r="6319" spans="1:13" hidden="1" x14ac:dyDescent="0.2">
      <c r="A6319" t="s">
        <v>14</v>
      </c>
      <c r="B6319" s="1">
        <v>44406.979421296295</v>
      </c>
      <c r="C6319" s="1">
        <v>44406.987453703703</v>
      </c>
      <c r="D6319">
        <v>11.5666666030884</v>
      </c>
      <c r="E6319">
        <v>0</v>
      </c>
      <c r="F6319">
        <v>198</v>
      </c>
      <c r="G6319" t="s">
        <v>44</v>
      </c>
      <c r="H6319" t="s">
        <v>37</v>
      </c>
      <c r="I6319">
        <f>tbl_Fact[[#This Row],[Duration]] / 60</f>
        <v>0.19277777671814</v>
      </c>
      <c r="J6319">
        <f>IF(OR(G6319="Run Time", G6319="CC (Changeover Cleaning)"), I6319, 0)</f>
        <v>0</v>
      </c>
      <c r="K6319">
        <f>IF(G6319&lt;&gt;"PM (Maintenance)", I6319, 0)</f>
        <v>0.19277777671814</v>
      </c>
      <c r="L6319" s="5">
        <f>MAX(tbl_Fact[[#This Row],[TotalBiscuitsMade]],tbl_Fact[[#This Row],[GoodMadeBiscuits]])</f>
        <v>198</v>
      </c>
      <c r="M6319" s="5">
        <f>IF(tbl_Fact[[#This Row],[Operating_Hours]]&gt;0,tbl_Fact[[#This Row],[Operating_Hours]]*51840,0)</f>
        <v>0</v>
      </c>
    </row>
    <row r="6320" spans="1:13" hidden="1" x14ac:dyDescent="0.2">
      <c r="A6320" t="s">
        <v>12</v>
      </c>
      <c r="B6320" s="1">
        <v>44406.979583333334</v>
      </c>
      <c r="C6320" s="1">
        <v>44406.987453703703</v>
      </c>
      <c r="D6320">
        <v>11.3333330154419</v>
      </c>
      <c r="E6320">
        <v>37585</v>
      </c>
      <c r="F6320">
        <v>298</v>
      </c>
      <c r="G6320" t="s">
        <v>44</v>
      </c>
      <c r="H6320" t="s">
        <v>37</v>
      </c>
      <c r="I6320">
        <f>tbl_Fact[[#This Row],[Duration]] / 60</f>
        <v>0.18888888359069833</v>
      </c>
      <c r="J6320">
        <f>IF(OR(G6320="Run Time", G6320="CC (Changeover Cleaning)"), I6320, 0)</f>
        <v>0</v>
      </c>
      <c r="K6320">
        <f>IF(G6320&lt;&gt;"PM (Maintenance)", I6320, 0)</f>
        <v>0.18888888359069833</v>
      </c>
      <c r="L6320" s="5">
        <f>MAX(tbl_Fact[[#This Row],[TotalBiscuitsMade]],tbl_Fact[[#This Row],[GoodMadeBiscuits]])</f>
        <v>37585</v>
      </c>
      <c r="M6320" s="5">
        <f>IF(tbl_Fact[[#This Row],[Operating_Hours]]&gt;0,tbl_Fact[[#This Row],[Operating_Hours]]*51840,0)</f>
        <v>0</v>
      </c>
    </row>
    <row r="6321" spans="1:13" hidden="1" x14ac:dyDescent="0.2">
      <c r="A6321" t="s">
        <v>11</v>
      </c>
      <c r="B6321" s="1">
        <v>44406.981747685182</v>
      </c>
      <c r="C6321" s="1">
        <v>44406.982164351852</v>
      </c>
      <c r="D6321">
        <v>0.59126669168472301</v>
      </c>
      <c r="E6321">
        <v>0</v>
      </c>
      <c r="F6321">
        <v>489</v>
      </c>
      <c r="G6321" t="s">
        <v>44</v>
      </c>
      <c r="H6321" t="s">
        <v>27</v>
      </c>
      <c r="I6321">
        <f>tbl_Fact[[#This Row],[Duration]] / 60</f>
        <v>9.8544448614120497E-3</v>
      </c>
      <c r="J6321">
        <f>IF(OR(G6321="Run Time", G6321="CC (Changeover Cleaning)"), I6321, 0)</f>
        <v>0</v>
      </c>
      <c r="K6321">
        <f>IF(G6321&lt;&gt;"PM (Maintenance)", I6321, 0)</f>
        <v>9.8544448614120497E-3</v>
      </c>
      <c r="L6321" s="5">
        <f>MAX(tbl_Fact[[#This Row],[TotalBiscuitsMade]],tbl_Fact[[#This Row],[GoodMadeBiscuits]])</f>
        <v>489</v>
      </c>
      <c r="M6321" s="5">
        <f>IF(tbl_Fact[[#This Row],[Operating_Hours]]&gt;0,tbl_Fact[[#This Row],[Operating_Hours]]*51840,0)</f>
        <v>0</v>
      </c>
    </row>
    <row r="6322" spans="1:13" hidden="1" x14ac:dyDescent="0.2">
      <c r="A6322" t="s">
        <v>5</v>
      </c>
      <c r="B6322" s="1">
        <v>44406.981956018521</v>
      </c>
      <c r="C6322" s="1">
        <v>44406.995810185188</v>
      </c>
      <c r="D6322">
        <v>19.950000762939499</v>
      </c>
      <c r="E6322">
        <v>283381</v>
      </c>
      <c r="F6322">
        <v>156786</v>
      </c>
      <c r="G6322" t="s">
        <v>44</v>
      </c>
      <c r="H6322" t="s">
        <v>27</v>
      </c>
      <c r="I6322">
        <f>tbl_Fact[[#This Row],[Duration]] / 60</f>
        <v>0.33250001271565832</v>
      </c>
      <c r="J6322">
        <f>IF(OR(G6322="Run Time", G6322="CC (Changeover Cleaning)"), I6322, 0)</f>
        <v>0</v>
      </c>
      <c r="K6322">
        <f>IF(G6322&lt;&gt;"PM (Maintenance)", I6322, 0)</f>
        <v>0.33250001271565832</v>
      </c>
      <c r="L6322" s="5">
        <f>MAX(tbl_Fact[[#This Row],[TotalBiscuitsMade]],tbl_Fact[[#This Row],[GoodMadeBiscuits]])</f>
        <v>283381</v>
      </c>
      <c r="M6322" s="5">
        <f>IF(tbl_Fact[[#This Row],[Operating_Hours]]&gt;0,tbl_Fact[[#This Row],[Operating_Hours]]*51840,0)</f>
        <v>0</v>
      </c>
    </row>
    <row r="6323" spans="1:13" hidden="1" x14ac:dyDescent="0.2">
      <c r="A6323" t="s">
        <v>11</v>
      </c>
      <c r="B6323" s="1">
        <v>44406.982164351852</v>
      </c>
      <c r="C6323" s="1">
        <v>44406.982766203706</v>
      </c>
      <c r="D6323">
        <v>0.86664998531341597</v>
      </c>
      <c r="E6323">
        <v>0</v>
      </c>
      <c r="F6323">
        <v>131</v>
      </c>
      <c r="G6323" t="s">
        <v>43</v>
      </c>
      <c r="H6323" t="s">
        <v>27</v>
      </c>
      <c r="I6323">
        <f>tbl_Fact[[#This Row],[Duration]] / 60</f>
        <v>1.4444166421890265E-2</v>
      </c>
      <c r="J6323">
        <f>IF(OR(G6323="Run Time", G6323="CC (Changeover Cleaning)"), I6323, 0)</f>
        <v>1.4444166421890265E-2</v>
      </c>
      <c r="K6323">
        <f>IF(G6323&lt;&gt;"PM (Maintenance)", I6323, 0)</f>
        <v>1.4444166421890265E-2</v>
      </c>
      <c r="L6323" s="5">
        <f>MAX(tbl_Fact[[#This Row],[TotalBiscuitsMade]],tbl_Fact[[#This Row],[GoodMadeBiscuits]])</f>
        <v>131</v>
      </c>
      <c r="M6323" s="5">
        <f>IF(tbl_Fact[[#This Row],[Operating_Hours]]&gt;0,tbl_Fact[[#This Row],[Operating_Hours]]*51840,0)</f>
        <v>748.78558731079136</v>
      </c>
    </row>
    <row r="6324" spans="1:13" hidden="1" x14ac:dyDescent="0.2">
      <c r="A6324" t="s">
        <v>11</v>
      </c>
      <c r="B6324" s="1">
        <v>44406.982766203706</v>
      </c>
      <c r="C6324" s="1">
        <v>44406.983437499999</v>
      </c>
      <c r="D6324">
        <v>0.97508335113525402</v>
      </c>
      <c r="E6324">
        <v>0</v>
      </c>
      <c r="F6324">
        <v>227</v>
      </c>
      <c r="G6324" t="s">
        <v>44</v>
      </c>
      <c r="H6324" t="s">
        <v>27</v>
      </c>
      <c r="I6324">
        <f>tbl_Fact[[#This Row],[Duration]] / 60</f>
        <v>1.6251389185587568E-2</v>
      </c>
      <c r="J6324">
        <f>IF(OR(G6324="Run Time", G6324="CC (Changeover Cleaning)"), I6324, 0)</f>
        <v>0</v>
      </c>
      <c r="K6324">
        <f>IF(G6324&lt;&gt;"PM (Maintenance)", I6324, 0)</f>
        <v>1.6251389185587568E-2</v>
      </c>
      <c r="L6324" s="5">
        <f>MAX(tbl_Fact[[#This Row],[TotalBiscuitsMade]],tbl_Fact[[#This Row],[GoodMadeBiscuits]])</f>
        <v>227</v>
      </c>
      <c r="M6324" s="5">
        <f>IF(tbl_Fact[[#This Row],[Operating_Hours]]&gt;0,tbl_Fact[[#This Row],[Operating_Hours]]*51840,0)</f>
        <v>0</v>
      </c>
    </row>
    <row r="6325" spans="1:13" hidden="1" x14ac:dyDescent="0.2">
      <c r="A6325" t="s">
        <v>11</v>
      </c>
      <c r="B6325" s="1">
        <v>44406.983437499999</v>
      </c>
      <c r="C6325" s="1">
        <v>44406.984444444446</v>
      </c>
      <c r="D6325">
        <v>1.45023334026337</v>
      </c>
      <c r="E6325">
        <v>0</v>
      </c>
      <c r="F6325">
        <v>485</v>
      </c>
      <c r="G6325" t="s">
        <v>43</v>
      </c>
      <c r="H6325" t="s">
        <v>27</v>
      </c>
      <c r="I6325">
        <f>tbl_Fact[[#This Row],[Duration]] / 60</f>
        <v>2.4170555671056169E-2</v>
      </c>
      <c r="J6325">
        <f>IF(OR(G6325="Run Time", G6325="CC (Changeover Cleaning)"), I6325, 0)</f>
        <v>2.4170555671056169E-2</v>
      </c>
      <c r="K6325">
        <f>IF(G6325&lt;&gt;"PM (Maintenance)", I6325, 0)</f>
        <v>2.4170555671056169E-2</v>
      </c>
      <c r="L6325" s="5">
        <f>MAX(tbl_Fact[[#This Row],[TotalBiscuitsMade]],tbl_Fact[[#This Row],[GoodMadeBiscuits]])</f>
        <v>485</v>
      </c>
      <c r="M6325" s="5">
        <f>IF(tbl_Fact[[#This Row],[Operating_Hours]]&gt;0,tbl_Fact[[#This Row],[Operating_Hours]]*51840,0)</f>
        <v>1253.0016059875518</v>
      </c>
    </row>
    <row r="6326" spans="1:13" hidden="1" x14ac:dyDescent="0.2">
      <c r="A6326" t="s">
        <v>11</v>
      </c>
      <c r="B6326" s="1">
        <v>44406.984444444446</v>
      </c>
      <c r="C6326" s="1">
        <v>44406.984490740739</v>
      </c>
      <c r="D6326">
        <v>5.80666661262512E-2</v>
      </c>
      <c r="E6326">
        <v>0</v>
      </c>
      <c r="F6326">
        <v>46</v>
      </c>
      <c r="G6326" t="s">
        <v>44</v>
      </c>
      <c r="H6326" t="s">
        <v>27</v>
      </c>
      <c r="I6326">
        <f>tbl_Fact[[#This Row],[Duration]] / 60</f>
        <v>9.6777776877085336E-4</v>
      </c>
      <c r="J6326">
        <f>IF(OR(G6326="Run Time", G6326="CC (Changeover Cleaning)"), I6326, 0)</f>
        <v>0</v>
      </c>
      <c r="K6326">
        <f>IF(G6326&lt;&gt;"PM (Maintenance)", I6326, 0)</f>
        <v>9.6777776877085336E-4</v>
      </c>
      <c r="L6326" s="5">
        <f>MAX(tbl_Fact[[#This Row],[TotalBiscuitsMade]],tbl_Fact[[#This Row],[GoodMadeBiscuits]])</f>
        <v>46</v>
      </c>
      <c r="M6326" s="5">
        <f>IF(tbl_Fact[[#This Row],[Operating_Hours]]&gt;0,tbl_Fact[[#This Row],[Operating_Hours]]*51840,0)</f>
        <v>0</v>
      </c>
    </row>
    <row r="6327" spans="1:13" hidden="1" x14ac:dyDescent="0.2">
      <c r="A6327" t="s">
        <v>11</v>
      </c>
      <c r="B6327" s="1">
        <v>44406.984490740739</v>
      </c>
      <c r="C6327" s="1">
        <v>44406.985034722224</v>
      </c>
      <c r="D6327">
        <v>0.79170000553131104</v>
      </c>
      <c r="E6327">
        <v>0</v>
      </c>
      <c r="F6327">
        <v>453</v>
      </c>
      <c r="G6327" t="s">
        <v>43</v>
      </c>
      <c r="H6327" t="s">
        <v>27</v>
      </c>
      <c r="I6327">
        <f>tbl_Fact[[#This Row],[Duration]] / 60</f>
        <v>1.3195000092188517E-2</v>
      </c>
      <c r="J6327">
        <f>IF(OR(G6327="Run Time", G6327="CC (Changeover Cleaning)"), I6327, 0)</f>
        <v>1.3195000092188517E-2</v>
      </c>
      <c r="K6327">
        <f>IF(G6327&lt;&gt;"PM (Maintenance)", I6327, 0)</f>
        <v>1.3195000092188517E-2</v>
      </c>
      <c r="L6327" s="5">
        <f>MAX(tbl_Fact[[#This Row],[TotalBiscuitsMade]],tbl_Fact[[#This Row],[GoodMadeBiscuits]])</f>
        <v>453</v>
      </c>
      <c r="M6327" s="5">
        <f>IF(tbl_Fact[[#This Row],[Operating_Hours]]&gt;0,tbl_Fact[[#This Row],[Operating_Hours]]*51840,0)</f>
        <v>684.02880477905273</v>
      </c>
    </row>
    <row r="6328" spans="1:13" hidden="1" x14ac:dyDescent="0.2">
      <c r="A6328" t="s">
        <v>11</v>
      </c>
      <c r="B6328" s="1">
        <v>44406.985034722224</v>
      </c>
      <c r="C6328" s="1">
        <v>44406.985115740739</v>
      </c>
      <c r="D6328">
        <v>0.108350001275539</v>
      </c>
      <c r="E6328">
        <v>0</v>
      </c>
      <c r="F6328">
        <v>221</v>
      </c>
      <c r="G6328" t="s">
        <v>44</v>
      </c>
      <c r="H6328" t="s">
        <v>27</v>
      </c>
      <c r="I6328">
        <f>tbl_Fact[[#This Row],[Duration]] / 60</f>
        <v>1.8058333545923166E-3</v>
      </c>
      <c r="J6328">
        <f>IF(OR(G6328="Run Time", G6328="CC (Changeover Cleaning)"), I6328, 0)</f>
        <v>0</v>
      </c>
      <c r="K6328">
        <f>IF(G6328&lt;&gt;"PM (Maintenance)", I6328, 0)</f>
        <v>1.8058333545923166E-3</v>
      </c>
      <c r="L6328" s="5">
        <f>MAX(tbl_Fact[[#This Row],[TotalBiscuitsMade]],tbl_Fact[[#This Row],[GoodMadeBiscuits]])</f>
        <v>221</v>
      </c>
      <c r="M6328" s="5">
        <f>IF(tbl_Fact[[#This Row],[Operating_Hours]]&gt;0,tbl_Fact[[#This Row],[Operating_Hours]]*51840,0)</f>
        <v>0</v>
      </c>
    </row>
    <row r="6329" spans="1:13" hidden="1" x14ac:dyDescent="0.2">
      <c r="A6329" t="s">
        <v>11</v>
      </c>
      <c r="B6329" s="1">
        <v>44406.985115740739</v>
      </c>
      <c r="C6329" s="1">
        <v>44406.985509259262</v>
      </c>
      <c r="D6329">
        <v>0.57501667737960804</v>
      </c>
      <c r="E6329">
        <v>0</v>
      </c>
      <c r="F6329">
        <v>35</v>
      </c>
      <c r="G6329" t="s">
        <v>43</v>
      </c>
      <c r="H6329" t="s">
        <v>27</v>
      </c>
      <c r="I6329">
        <f>tbl_Fact[[#This Row],[Duration]] / 60</f>
        <v>9.5836112896601332E-3</v>
      </c>
      <c r="J6329">
        <f>IF(OR(G6329="Run Time", G6329="CC (Changeover Cleaning)"), I6329, 0)</f>
        <v>9.5836112896601332E-3</v>
      </c>
      <c r="K6329">
        <f>IF(G6329&lt;&gt;"PM (Maintenance)", I6329, 0)</f>
        <v>9.5836112896601332E-3</v>
      </c>
      <c r="L6329" s="5">
        <f>MAX(tbl_Fact[[#This Row],[TotalBiscuitsMade]],tbl_Fact[[#This Row],[GoodMadeBiscuits]])</f>
        <v>35</v>
      </c>
      <c r="M6329" s="5">
        <f>IF(tbl_Fact[[#This Row],[Operating_Hours]]&gt;0,tbl_Fact[[#This Row],[Operating_Hours]]*51840,0)</f>
        <v>496.81440925598133</v>
      </c>
    </row>
    <row r="6330" spans="1:13" hidden="1" x14ac:dyDescent="0.2">
      <c r="A6330" t="s">
        <v>11</v>
      </c>
      <c r="B6330" s="1">
        <v>44406.985509259262</v>
      </c>
      <c r="C6330" s="1">
        <v>44407.070300925923</v>
      </c>
      <c r="D6330">
        <v>122.09348297119099</v>
      </c>
      <c r="E6330">
        <v>0</v>
      </c>
      <c r="F6330">
        <v>250</v>
      </c>
      <c r="G6330" t="s">
        <v>44</v>
      </c>
      <c r="H6330" t="s">
        <v>27</v>
      </c>
      <c r="I6330">
        <f>tbl_Fact[[#This Row],[Duration]] / 60</f>
        <v>2.0348913828531834</v>
      </c>
      <c r="J6330">
        <f>IF(OR(G6330="Run Time", G6330="CC (Changeover Cleaning)"), I6330, 0)</f>
        <v>0</v>
      </c>
      <c r="K6330">
        <f>IF(G6330&lt;&gt;"PM (Maintenance)", I6330, 0)</f>
        <v>2.0348913828531834</v>
      </c>
      <c r="L6330" s="5">
        <f>MAX(tbl_Fact[[#This Row],[TotalBiscuitsMade]],tbl_Fact[[#This Row],[GoodMadeBiscuits]])</f>
        <v>250</v>
      </c>
      <c r="M6330" s="5">
        <f>IF(tbl_Fact[[#This Row],[Operating_Hours]]&gt;0,tbl_Fact[[#This Row],[Operating_Hours]]*51840,0)</f>
        <v>0</v>
      </c>
    </row>
    <row r="6331" spans="1:13" hidden="1" x14ac:dyDescent="0.2">
      <c r="A6331" t="s">
        <v>14</v>
      </c>
      <c r="B6331" s="1">
        <v>44406.987453703703</v>
      </c>
      <c r="C6331" s="1">
        <v>44407.029594907406</v>
      </c>
      <c r="D6331">
        <v>60.683334350585902</v>
      </c>
      <c r="E6331">
        <v>0</v>
      </c>
      <c r="F6331">
        <v>287</v>
      </c>
      <c r="G6331" t="s">
        <v>43</v>
      </c>
      <c r="H6331" t="s">
        <v>37</v>
      </c>
      <c r="I6331">
        <f>tbl_Fact[[#This Row],[Duration]] / 60</f>
        <v>1.0113889058430983</v>
      </c>
      <c r="J6331">
        <f>IF(OR(G6331="Run Time", G6331="CC (Changeover Cleaning)"), I6331, 0)</f>
        <v>1.0113889058430983</v>
      </c>
      <c r="K6331">
        <f>IF(G6331&lt;&gt;"PM (Maintenance)", I6331, 0)</f>
        <v>1.0113889058430983</v>
      </c>
      <c r="L6331" s="5">
        <f>MAX(tbl_Fact[[#This Row],[TotalBiscuitsMade]],tbl_Fact[[#This Row],[GoodMadeBiscuits]])</f>
        <v>287</v>
      </c>
      <c r="M6331" s="5">
        <f>IF(tbl_Fact[[#This Row],[Operating_Hours]]&gt;0,tbl_Fact[[#This Row],[Operating_Hours]]*51840,0)</f>
        <v>52430.400878906214</v>
      </c>
    </row>
    <row r="6332" spans="1:13" hidden="1" x14ac:dyDescent="0.2">
      <c r="A6332" t="s">
        <v>12</v>
      </c>
      <c r="B6332" s="1">
        <v>44406.987453703703</v>
      </c>
      <c r="C6332" s="1">
        <v>44407.000196759262</v>
      </c>
      <c r="D6332">
        <v>18.350000381469702</v>
      </c>
      <c r="E6332">
        <v>37827</v>
      </c>
      <c r="F6332">
        <v>3</v>
      </c>
      <c r="G6332" t="s">
        <v>43</v>
      </c>
      <c r="H6332" t="s">
        <v>37</v>
      </c>
      <c r="I6332">
        <f>tbl_Fact[[#This Row],[Duration]] / 60</f>
        <v>0.30583333969116172</v>
      </c>
      <c r="J6332">
        <f>IF(OR(G6332="Run Time", G6332="CC (Changeover Cleaning)"), I6332, 0)</f>
        <v>0.30583333969116172</v>
      </c>
      <c r="K6332">
        <f>IF(G6332&lt;&gt;"PM (Maintenance)", I6332, 0)</f>
        <v>0.30583333969116172</v>
      </c>
      <c r="L6332" s="5">
        <f>MAX(tbl_Fact[[#This Row],[TotalBiscuitsMade]],tbl_Fact[[#This Row],[GoodMadeBiscuits]])</f>
        <v>37827</v>
      </c>
      <c r="M6332" s="5">
        <f>IF(tbl_Fact[[#This Row],[Operating_Hours]]&gt;0,tbl_Fact[[#This Row],[Operating_Hours]]*51840,0)</f>
        <v>15854.400329589824</v>
      </c>
    </row>
    <row r="6333" spans="1:13" hidden="1" x14ac:dyDescent="0.2">
      <c r="A6333" t="s">
        <v>5</v>
      </c>
      <c r="B6333" s="1">
        <v>44406.995810185188</v>
      </c>
      <c r="C6333" s="1">
        <v>44407.005115740743</v>
      </c>
      <c r="D6333">
        <v>13.3999996185303</v>
      </c>
      <c r="E6333">
        <v>283402</v>
      </c>
      <c r="F6333">
        <v>156953</v>
      </c>
      <c r="G6333" t="s">
        <v>43</v>
      </c>
      <c r="H6333" t="s">
        <v>27</v>
      </c>
      <c r="I6333">
        <f>tbl_Fact[[#This Row],[Duration]] / 60</f>
        <v>0.22333332697550501</v>
      </c>
      <c r="J6333">
        <f>IF(OR(G6333="Run Time", G6333="CC (Changeover Cleaning)"), I6333, 0)</f>
        <v>0.22333332697550501</v>
      </c>
      <c r="K6333">
        <f>IF(G6333&lt;&gt;"PM (Maintenance)", I6333, 0)</f>
        <v>0.22333332697550501</v>
      </c>
      <c r="L6333" s="5">
        <f>MAX(tbl_Fact[[#This Row],[TotalBiscuitsMade]],tbl_Fact[[#This Row],[GoodMadeBiscuits]])</f>
        <v>283402</v>
      </c>
      <c r="M6333" s="5">
        <f>IF(tbl_Fact[[#This Row],[Operating_Hours]]&gt;0,tbl_Fact[[#This Row],[Operating_Hours]]*51840,0)</f>
        <v>11577.59967041018</v>
      </c>
    </row>
    <row r="6334" spans="1:13" hidden="1" x14ac:dyDescent="0.2">
      <c r="A6334" t="s">
        <v>5</v>
      </c>
      <c r="B6334" s="1">
        <v>44406.995810185188</v>
      </c>
      <c r="C6334" s="1">
        <v>44406.995810185188</v>
      </c>
      <c r="D6334">
        <v>0</v>
      </c>
      <c r="E6334">
        <v>283520</v>
      </c>
      <c r="F6334">
        <v>157181</v>
      </c>
      <c r="G6334" t="s">
        <v>43</v>
      </c>
      <c r="H6334" t="s">
        <v>27</v>
      </c>
      <c r="I6334">
        <f>tbl_Fact[[#This Row],[Duration]] / 60</f>
        <v>0</v>
      </c>
      <c r="J6334">
        <f>IF(OR(G6334="Run Time", G6334="CC (Changeover Cleaning)"), I6334, 0)</f>
        <v>0</v>
      </c>
      <c r="K6334">
        <f>IF(G6334&lt;&gt;"PM (Maintenance)", I6334, 0)</f>
        <v>0</v>
      </c>
      <c r="L6334" s="5">
        <f>MAX(tbl_Fact[[#This Row],[TotalBiscuitsMade]],tbl_Fact[[#This Row],[GoodMadeBiscuits]])</f>
        <v>283520</v>
      </c>
      <c r="M6334" s="5">
        <f>IF(tbl_Fact[[#This Row],[Operating_Hours]]&gt;0,tbl_Fact[[#This Row],[Operating_Hours]]*51840,0)</f>
        <v>0</v>
      </c>
    </row>
    <row r="6335" spans="1:13" hidden="1" x14ac:dyDescent="0.2">
      <c r="A6335" t="s">
        <v>12</v>
      </c>
      <c r="B6335" s="1">
        <v>44407.000196759262</v>
      </c>
      <c r="C6335" s="1">
        <v>44407.029930555553</v>
      </c>
      <c r="D6335">
        <v>42.816665649414098</v>
      </c>
      <c r="E6335">
        <v>37725</v>
      </c>
      <c r="F6335">
        <v>23</v>
      </c>
      <c r="G6335" t="s">
        <v>43</v>
      </c>
      <c r="H6335" t="s">
        <v>37</v>
      </c>
      <c r="I6335">
        <f>tbl_Fact[[#This Row],[Duration]] / 60</f>
        <v>0.7136110941569016</v>
      </c>
      <c r="J6335">
        <f>IF(OR(G6335="Run Time", G6335="CC (Changeover Cleaning)"), I6335, 0)</f>
        <v>0.7136110941569016</v>
      </c>
      <c r="K6335">
        <f>IF(G6335&lt;&gt;"PM (Maintenance)", I6335, 0)</f>
        <v>0.7136110941569016</v>
      </c>
      <c r="L6335" s="5">
        <f>MAX(tbl_Fact[[#This Row],[TotalBiscuitsMade]],tbl_Fact[[#This Row],[GoodMadeBiscuits]])</f>
        <v>37725</v>
      </c>
      <c r="M6335" s="5">
        <f>IF(tbl_Fact[[#This Row],[Operating_Hours]]&gt;0,tbl_Fact[[#This Row],[Operating_Hours]]*51840,0)</f>
        <v>36993.599121093779</v>
      </c>
    </row>
    <row r="6336" spans="1:13" hidden="1" x14ac:dyDescent="0.2">
      <c r="A6336" t="s">
        <v>5</v>
      </c>
      <c r="B6336" s="1">
        <v>44407.005115740743</v>
      </c>
      <c r="C6336" s="1">
        <v>44407.006006944444</v>
      </c>
      <c r="D6336">
        <v>1.2833333015441899</v>
      </c>
      <c r="E6336">
        <v>283717</v>
      </c>
      <c r="F6336">
        <v>157460</v>
      </c>
      <c r="G6336" t="s">
        <v>44</v>
      </c>
      <c r="H6336" t="s">
        <v>27</v>
      </c>
      <c r="I6336">
        <f>tbl_Fact[[#This Row],[Duration]] / 60</f>
        <v>2.1388888359069831E-2</v>
      </c>
      <c r="J6336">
        <f>IF(OR(G6336="Run Time", G6336="CC (Changeover Cleaning)"), I6336, 0)</f>
        <v>0</v>
      </c>
      <c r="K6336">
        <f>IF(G6336&lt;&gt;"PM (Maintenance)", I6336, 0)</f>
        <v>2.1388888359069831E-2</v>
      </c>
      <c r="L6336" s="5">
        <f>MAX(tbl_Fact[[#This Row],[TotalBiscuitsMade]],tbl_Fact[[#This Row],[GoodMadeBiscuits]])</f>
        <v>283717</v>
      </c>
      <c r="M6336" s="5">
        <f>IF(tbl_Fact[[#This Row],[Operating_Hours]]&gt;0,tbl_Fact[[#This Row],[Operating_Hours]]*51840,0)</f>
        <v>0</v>
      </c>
    </row>
    <row r="6337" spans="1:13" hidden="1" x14ac:dyDescent="0.2">
      <c r="A6337" t="s">
        <v>5</v>
      </c>
      <c r="B6337" s="1">
        <v>44407.006006944444</v>
      </c>
      <c r="C6337" s="1">
        <v>44407.008726851855</v>
      </c>
      <c r="D6337">
        <v>3.9166667461395299</v>
      </c>
      <c r="E6337">
        <v>283609</v>
      </c>
      <c r="F6337">
        <v>157371</v>
      </c>
      <c r="G6337" t="s">
        <v>43</v>
      </c>
      <c r="H6337" t="s">
        <v>27</v>
      </c>
      <c r="I6337">
        <f>tbl_Fact[[#This Row],[Duration]] / 60</f>
        <v>6.5277779102325503E-2</v>
      </c>
      <c r="J6337">
        <f>IF(OR(G6337="Run Time", G6337="CC (Changeover Cleaning)"), I6337, 0)</f>
        <v>6.5277779102325503E-2</v>
      </c>
      <c r="K6337">
        <f>IF(G6337&lt;&gt;"PM (Maintenance)", I6337, 0)</f>
        <v>6.5277779102325503E-2</v>
      </c>
      <c r="L6337" s="5">
        <f>MAX(tbl_Fact[[#This Row],[TotalBiscuitsMade]],tbl_Fact[[#This Row],[GoodMadeBiscuits]])</f>
        <v>283609</v>
      </c>
      <c r="M6337" s="5">
        <f>IF(tbl_Fact[[#This Row],[Operating_Hours]]&gt;0,tbl_Fact[[#This Row],[Operating_Hours]]*51840,0)</f>
        <v>3384.000068664554</v>
      </c>
    </row>
    <row r="6338" spans="1:13" hidden="1" x14ac:dyDescent="0.2">
      <c r="A6338" t="s">
        <v>5</v>
      </c>
      <c r="B6338" s="1">
        <v>44407.008726851855</v>
      </c>
      <c r="C6338" s="1">
        <v>44407.012812499997</v>
      </c>
      <c r="D6338">
        <v>5.8833332061767596</v>
      </c>
      <c r="E6338">
        <v>287706</v>
      </c>
      <c r="F6338">
        <v>161598</v>
      </c>
      <c r="G6338" t="s">
        <v>44</v>
      </c>
      <c r="H6338" t="s">
        <v>27</v>
      </c>
      <c r="I6338">
        <f>tbl_Fact[[#This Row],[Duration]] / 60</f>
        <v>9.8055553436279322E-2</v>
      </c>
      <c r="J6338">
        <f>IF(OR(G6338="Run Time", G6338="CC (Changeover Cleaning)"), I6338, 0)</f>
        <v>0</v>
      </c>
      <c r="K6338">
        <f>IF(G6338&lt;&gt;"PM (Maintenance)", I6338, 0)</f>
        <v>9.8055553436279322E-2</v>
      </c>
      <c r="L6338" s="5">
        <f>MAX(tbl_Fact[[#This Row],[TotalBiscuitsMade]],tbl_Fact[[#This Row],[GoodMadeBiscuits]])</f>
        <v>287706</v>
      </c>
      <c r="M6338" s="5">
        <f>IF(tbl_Fact[[#This Row],[Operating_Hours]]&gt;0,tbl_Fact[[#This Row],[Operating_Hours]]*51840,0)</f>
        <v>0</v>
      </c>
    </row>
    <row r="6339" spans="1:13" hidden="1" x14ac:dyDescent="0.2">
      <c r="A6339" t="s">
        <v>5</v>
      </c>
      <c r="B6339" s="1">
        <v>44407.012812499997</v>
      </c>
      <c r="C6339" s="1">
        <v>44407.016087962962</v>
      </c>
      <c r="D6339">
        <v>4.7166666984558097</v>
      </c>
      <c r="E6339">
        <v>287953</v>
      </c>
      <c r="F6339">
        <v>161555</v>
      </c>
      <c r="G6339" t="s">
        <v>43</v>
      </c>
      <c r="H6339" t="s">
        <v>27</v>
      </c>
      <c r="I6339">
        <f>tbl_Fact[[#This Row],[Duration]] / 60</f>
        <v>7.8611111640930167E-2</v>
      </c>
      <c r="J6339">
        <f>IF(OR(G6339="Run Time", G6339="CC (Changeover Cleaning)"), I6339, 0)</f>
        <v>7.8611111640930167E-2</v>
      </c>
      <c r="K6339">
        <f>IF(G6339&lt;&gt;"PM (Maintenance)", I6339, 0)</f>
        <v>7.8611111640930167E-2</v>
      </c>
      <c r="L6339" s="5">
        <f>MAX(tbl_Fact[[#This Row],[TotalBiscuitsMade]],tbl_Fact[[#This Row],[GoodMadeBiscuits]])</f>
        <v>287953</v>
      </c>
      <c r="M6339" s="5">
        <f>IF(tbl_Fact[[#This Row],[Operating_Hours]]&gt;0,tbl_Fact[[#This Row],[Operating_Hours]]*51840,0)</f>
        <v>4075.2000274658199</v>
      </c>
    </row>
    <row r="6340" spans="1:13" hidden="1" x14ac:dyDescent="0.2">
      <c r="A6340" t="s">
        <v>5</v>
      </c>
      <c r="B6340" s="1">
        <v>44407.016087962962</v>
      </c>
      <c r="C6340" s="1">
        <v>44407.017222222225</v>
      </c>
      <c r="D6340">
        <v>1.63333332538605</v>
      </c>
      <c r="E6340">
        <v>288138</v>
      </c>
      <c r="F6340">
        <v>161566</v>
      </c>
      <c r="G6340" t="s">
        <v>44</v>
      </c>
      <c r="H6340" t="s">
        <v>27</v>
      </c>
      <c r="I6340">
        <f>tbl_Fact[[#This Row],[Duration]] / 60</f>
        <v>2.72222220897675E-2</v>
      </c>
      <c r="J6340">
        <f>IF(OR(G6340="Run Time", G6340="CC (Changeover Cleaning)"), I6340, 0)</f>
        <v>0</v>
      </c>
      <c r="K6340">
        <f>IF(G6340&lt;&gt;"PM (Maintenance)", I6340, 0)</f>
        <v>2.72222220897675E-2</v>
      </c>
      <c r="L6340" s="5">
        <f>MAX(tbl_Fact[[#This Row],[TotalBiscuitsMade]],tbl_Fact[[#This Row],[GoodMadeBiscuits]])</f>
        <v>288138</v>
      </c>
      <c r="M6340" s="5">
        <f>IF(tbl_Fact[[#This Row],[Operating_Hours]]&gt;0,tbl_Fact[[#This Row],[Operating_Hours]]*51840,0)</f>
        <v>0</v>
      </c>
    </row>
    <row r="6341" spans="1:13" hidden="1" x14ac:dyDescent="0.2">
      <c r="A6341" t="s">
        <v>5</v>
      </c>
      <c r="B6341" s="1">
        <v>44407.017222222225</v>
      </c>
      <c r="C6341" s="1">
        <v>44407.020949074074</v>
      </c>
      <c r="D6341">
        <v>5.3666667938232404</v>
      </c>
      <c r="E6341">
        <v>287962</v>
      </c>
      <c r="F6341">
        <v>161882</v>
      </c>
      <c r="G6341" t="s">
        <v>43</v>
      </c>
      <c r="H6341" t="s">
        <v>27</v>
      </c>
      <c r="I6341">
        <f>tbl_Fact[[#This Row],[Duration]] / 60</f>
        <v>8.9444446563720678E-2</v>
      </c>
      <c r="J6341">
        <f>IF(OR(G6341="Run Time", G6341="CC (Changeover Cleaning)"), I6341, 0)</f>
        <v>8.9444446563720678E-2</v>
      </c>
      <c r="K6341">
        <f>IF(G6341&lt;&gt;"PM (Maintenance)", I6341, 0)</f>
        <v>8.9444446563720678E-2</v>
      </c>
      <c r="L6341" s="5">
        <f>MAX(tbl_Fact[[#This Row],[TotalBiscuitsMade]],tbl_Fact[[#This Row],[GoodMadeBiscuits]])</f>
        <v>287962</v>
      </c>
      <c r="M6341" s="5">
        <f>IF(tbl_Fact[[#This Row],[Operating_Hours]]&gt;0,tbl_Fact[[#This Row],[Operating_Hours]]*51840,0)</f>
        <v>4636.8001098632803</v>
      </c>
    </row>
    <row r="6342" spans="1:13" hidden="1" x14ac:dyDescent="0.2">
      <c r="A6342" t="s">
        <v>5</v>
      </c>
      <c r="B6342" s="1">
        <v>44407.020949074074</v>
      </c>
      <c r="C6342" s="1">
        <v>44407.02175925926</v>
      </c>
      <c r="D6342">
        <v>1.1666666269302399</v>
      </c>
      <c r="E6342">
        <v>289013</v>
      </c>
      <c r="F6342">
        <v>162257</v>
      </c>
      <c r="G6342" t="s">
        <v>44</v>
      </c>
      <c r="H6342" t="s">
        <v>27</v>
      </c>
      <c r="I6342">
        <f>tbl_Fact[[#This Row],[Duration]] / 60</f>
        <v>1.9444443782170664E-2</v>
      </c>
      <c r="J6342">
        <f>IF(OR(G6342="Run Time", G6342="CC (Changeover Cleaning)"), I6342, 0)</f>
        <v>0</v>
      </c>
      <c r="K6342">
        <f>IF(G6342&lt;&gt;"PM (Maintenance)", I6342, 0)</f>
        <v>1.9444443782170664E-2</v>
      </c>
      <c r="L6342" s="5">
        <f>MAX(tbl_Fact[[#This Row],[TotalBiscuitsMade]],tbl_Fact[[#This Row],[GoodMadeBiscuits]])</f>
        <v>289013</v>
      </c>
      <c r="M6342" s="5">
        <f>IF(tbl_Fact[[#This Row],[Operating_Hours]]&gt;0,tbl_Fact[[#This Row],[Operating_Hours]]*51840,0)</f>
        <v>0</v>
      </c>
    </row>
    <row r="6343" spans="1:13" hidden="1" x14ac:dyDescent="0.2">
      <c r="A6343" t="s">
        <v>5</v>
      </c>
      <c r="B6343" s="1">
        <v>44407.02175925926</v>
      </c>
      <c r="C6343" s="1">
        <v>44407.030046296299</v>
      </c>
      <c r="D6343">
        <v>11.9333333969116</v>
      </c>
      <c r="E6343">
        <v>288870</v>
      </c>
      <c r="F6343">
        <v>162652</v>
      </c>
      <c r="G6343" t="s">
        <v>43</v>
      </c>
      <c r="H6343" t="s">
        <v>27</v>
      </c>
      <c r="I6343">
        <f>tbl_Fact[[#This Row],[Duration]] / 60</f>
        <v>0.19888888994852666</v>
      </c>
      <c r="J6343">
        <f>IF(OR(G6343="Run Time", G6343="CC (Changeover Cleaning)"), I6343, 0)</f>
        <v>0.19888888994852666</v>
      </c>
      <c r="K6343">
        <f>IF(G6343&lt;&gt;"PM (Maintenance)", I6343, 0)</f>
        <v>0.19888888994852666</v>
      </c>
      <c r="L6343" s="5">
        <f>MAX(tbl_Fact[[#This Row],[TotalBiscuitsMade]],tbl_Fact[[#This Row],[GoodMadeBiscuits]])</f>
        <v>288870</v>
      </c>
      <c r="M6343" s="5">
        <f>IF(tbl_Fact[[#This Row],[Operating_Hours]]&gt;0,tbl_Fact[[#This Row],[Operating_Hours]]*51840,0)</f>
        <v>10310.400054931622</v>
      </c>
    </row>
    <row r="6344" spans="1:13" hidden="1" x14ac:dyDescent="0.2">
      <c r="A6344" t="s">
        <v>14</v>
      </c>
      <c r="B6344" s="1">
        <v>44407.029594907406</v>
      </c>
      <c r="C6344" s="1">
        <v>44407.030185185184</v>
      </c>
      <c r="D6344">
        <v>0.85000002384185802</v>
      </c>
      <c r="E6344">
        <v>0</v>
      </c>
      <c r="F6344">
        <v>60</v>
      </c>
      <c r="G6344" t="s">
        <v>44</v>
      </c>
      <c r="H6344" t="s">
        <v>37</v>
      </c>
      <c r="I6344">
        <f>tbl_Fact[[#This Row],[Duration]] / 60</f>
        <v>1.4166667064030967E-2</v>
      </c>
      <c r="J6344">
        <f>IF(OR(G6344="Run Time", G6344="CC (Changeover Cleaning)"), I6344, 0)</f>
        <v>0</v>
      </c>
      <c r="K6344">
        <f>IF(G6344&lt;&gt;"PM (Maintenance)", I6344, 0)</f>
        <v>1.4166667064030967E-2</v>
      </c>
      <c r="L6344" s="5">
        <f>MAX(tbl_Fact[[#This Row],[TotalBiscuitsMade]],tbl_Fact[[#This Row],[GoodMadeBiscuits]])</f>
        <v>60</v>
      </c>
      <c r="M6344" s="5">
        <f>IF(tbl_Fact[[#This Row],[Operating_Hours]]&gt;0,tbl_Fact[[#This Row],[Operating_Hours]]*51840,0)</f>
        <v>0</v>
      </c>
    </row>
    <row r="6345" spans="1:13" hidden="1" x14ac:dyDescent="0.2">
      <c r="A6345" t="s">
        <v>12</v>
      </c>
      <c r="B6345" s="1">
        <v>44407.029930555553</v>
      </c>
      <c r="C6345" s="1">
        <v>44407.030185185184</v>
      </c>
      <c r="D6345">
        <v>0.36666658520698497</v>
      </c>
      <c r="E6345">
        <v>38121</v>
      </c>
      <c r="F6345">
        <v>60</v>
      </c>
      <c r="G6345" t="s">
        <v>44</v>
      </c>
      <c r="H6345" t="s">
        <v>37</v>
      </c>
      <c r="I6345">
        <f>tbl_Fact[[#This Row],[Duration]] / 60</f>
        <v>6.1111097534497496E-3</v>
      </c>
      <c r="J6345">
        <f>IF(OR(G6345="Run Time", G6345="CC (Changeover Cleaning)"), I6345, 0)</f>
        <v>0</v>
      </c>
      <c r="K6345">
        <f>IF(G6345&lt;&gt;"PM (Maintenance)", I6345, 0)</f>
        <v>6.1111097534497496E-3</v>
      </c>
      <c r="L6345" s="5">
        <f>MAX(tbl_Fact[[#This Row],[TotalBiscuitsMade]],tbl_Fact[[#This Row],[GoodMadeBiscuits]])</f>
        <v>38121</v>
      </c>
      <c r="M6345" s="5">
        <f>IF(tbl_Fact[[#This Row],[Operating_Hours]]&gt;0,tbl_Fact[[#This Row],[Operating_Hours]]*51840,0)</f>
        <v>0</v>
      </c>
    </row>
    <row r="6346" spans="1:13" hidden="1" x14ac:dyDescent="0.2">
      <c r="A6346" t="s">
        <v>5</v>
      </c>
      <c r="B6346" s="1">
        <v>44407.030046296299</v>
      </c>
      <c r="C6346" s="1">
        <v>44407.030856481484</v>
      </c>
      <c r="D6346">
        <v>1.1666666269302399</v>
      </c>
      <c r="E6346">
        <v>289001</v>
      </c>
      <c r="F6346">
        <v>162828</v>
      </c>
      <c r="G6346" t="s">
        <v>44</v>
      </c>
      <c r="H6346" t="s">
        <v>27</v>
      </c>
      <c r="I6346">
        <f>tbl_Fact[[#This Row],[Duration]] / 60</f>
        <v>1.9444443782170664E-2</v>
      </c>
      <c r="J6346">
        <f>IF(OR(G6346="Run Time", G6346="CC (Changeover Cleaning)"), I6346, 0)</f>
        <v>0</v>
      </c>
      <c r="K6346">
        <f>IF(G6346&lt;&gt;"PM (Maintenance)", I6346, 0)</f>
        <v>1.9444443782170664E-2</v>
      </c>
      <c r="L6346" s="5">
        <f>MAX(tbl_Fact[[#This Row],[TotalBiscuitsMade]],tbl_Fact[[#This Row],[GoodMadeBiscuits]])</f>
        <v>289001</v>
      </c>
      <c r="M6346" s="5">
        <f>IF(tbl_Fact[[#This Row],[Operating_Hours]]&gt;0,tbl_Fact[[#This Row],[Operating_Hours]]*51840,0)</f>
        <v>0</v>
      </c>
    </row>
    <row r="6347" spans="1:13" hidden="1" x14ac:dyDescent="0.2">
      <c r="A6347" t="s">
        <v>14</v>
      </c>
      <c r="B6347" s="1">
        <v>44407.030185185184</v>
      </c>
      <c r="C6347" s="1">
        <v>44407.03019675926</v>
      </c>
      <c r="D6347">
        <v>1.6666600480675701E-2</v>
      </c>
      <c r="E6347">
        <v>0</v>
      </c>
      <c r="F6347">
        <v>87</v>
      </c>
      <c r="G6347" t="s">
        <v>43</v>
      </c>
      <c r="H6347" t="s">
        <v>37</v>
      </c>
      <c r="I6347">
        <f>tbl_Fact[[#This Row],[Duration]] / 60</f>
        <v>2.7777667467792836E-4</v>
      </c>
      <c r="J6347">
        <f>IF(OR(G6347="Run Time", G6347="CC (Changeover Cleaning)"), I6347, 0)</f>
        <v>2.7777667467792836E-4</v>
      </c>
      <c r="K6347">
        <f>IF(G6347&lt;&gt;"PM (Maintenance)", I6347, 0)</f>
        <v>2.7777667467792836E-4</v>
      </c>
      <c r="L6347" s="5">
        <f>MAX(tbl_Fact[[#This Row],[TotalBiscuitsMade]],tbl_Fact[[#This Row],[GoodMadeBiscuits]])</f>
        <v>87</v>
      </c>
      <c r="M6347" s="5">
        <f>IF(tbl_Fact[[#This Row],[Operating_Hours]]&gt;0,tbl_Fact[[#This Row],[Operating_Hours]]*51840,0)</f>
        <v>14.399942815303806</v>
      </c>
    </row>
    <row r="6348" spans="1:13" hidden="1" x14ac:dyDescent="0.2">
      <c r="A6348" t="s">
        <v>12</v>
      </c>
      <c r="B6348" s="1">
        <v>44407.030185185184</v>
      </c>
      <c r="C6348" s="1">
        <v>44407.030439814815</v>
      </c>
      <c r="D6348">
        <v>0.36666658520698497</v>
      </c>
      <c r="E6348">
        <v>38055</v>
      </c>
      <c r="F6348">
        <v>162</v>
      </c>
      <c r="G6348" t="s">
        <v>43</v>
      </c>
      <c r="H6348" t="s">
        <v>37</v>
      </c>
      <c r="I6348">
        <f>tbl_Fact[[#This Row],[Duration]] / 60</f>
        <v>6.1111097534497496E-3</v>
      </c>
      <c r="J6348">
        <f>IF(OR(G6348="Run Time", G6348="CC (Changeover Cleaning)"), I6348, 0)</f>
        <v>6.1111097534497496E-3</v>
      </c>
      <c r="K6348">
        <f>IF(G6348&lt;&gt;"PM (Maintenance)", I6348, 0)</f>
        <v>6.1111097534497496E-3</v>
      </c>
      <c r="L6348" s="5">
        <f>MAX(tbl_Fact[[#This Row],[TotalBiscuitsMade]],tbl_Fact[[#This Row],[GoodMadeBiscuits]])</f>
        <v>38055</v>
      </c>
      <c r="M6348" s="5">
        <f>IF(tbl_Fact[[#This Row],[Operating_Hours]]&gt;0,tbl_Fact[[#This Row],[Operating_Hours]]*51840,0)</f>
        <v>316.79992961883499</v>
      </c>
    </row>
    <row r="6349" spans="1:13" hidden="1" x14ac:dyDescent="0.2">
      <c r="A6349" t="s">
        <v>14</v>
      </c>
      <c r="B6349" s="1">
        <v>44407.03019675926</v>
      </c>
      <c r="C6349" s="1">
        <v>44407.035532407404</v>
      </c>
      <c r="D6349">
        <v>7.6833333969116202</v>
      </c>
      <c r="E6349">
        <v>0</v>
      </c>
      <c r="F6349">
        <v>138</v>
      </c>
      <c r="G6349" t="s">
        <v>44</v>
      </c>
      <c r="H6349" t="s">
        <v>37</v>
      </c>
      <c r="I6349">
        <f>tbl_Fact[[#This Row],[Duration]] / 60</f>
        <v>0.12805555661519366</v>
      </c>
      <c r="J6349">
        <f>IF(OR(G6349="Run Time", G6349="CC (Changeover Cleaning)"), I6349, 0)</f>
        <v>0</v>
      </c>
      <c r="K6349">
        <f>IF(G6349&lt;&gt;"PM (Maintenance)", I6349, 0)</f>
        <v>0.12805555661519366</v>
      </c>
      <c r="L6349" s="5">
        <f>MAX(tbl_Fact[[#This Row],[TotalBiscuitsMade]],tbl_Fact[[#This Row],[GoodMadeBiscuits]])</f>
        <v>138</v>
      </c>
      <c r="M6349" s="5">
        <f>IF(tbl_Fact[[#This Row],[Operating_Hours]]&gt;0,tbl_Fact[[#This Row],[Operating_Hours]]*51840,0)</f>
        <v>0</v>
      </c>
    </row>
    <row r="6350" spans="1:13" hidden="1" x14ac:dyDescent="0.2">
      <c r="A6350" t="s">
        <v>12</v>
      </c>
      <c r="B6350" s="1">
        <v>44407.030439814815</v>
      </c>
      <c r="C6350" s="1">
        <v>44407.034571759257</v>
      </c>
      <c r="D6350">
        <v>5.9499998092651403</v>
      </c>
      <c r="E6350">
        <v>42766</v>
      </c>
      <c r="F6350">
        <v>203</v>
      </c>
      <c r="G6350" t="s">
        <v>44</v>
      </c>
      <c r="H6350" t="s">
        <v>37</v>
      </c>
      <c r="I6350">
        <f>tbl_Fact[[#This Row],[Duration]] / 60</f>
        <v>9.9166663487752341E-2</v>
      </c>
      <c r="J6350">
        <f>IF(OR(G6350="Run Time", G6350="CC (Changeover Cleaning)"), I6350, 0)</f>
        <v>0</v>
      </c>
      <c r="K6350">
        <f>IF(G6350&lt;&gt;"PM (Maintenance)", I6350, 0)</f>
        <v>9.9166663487752341E-2</v>
      </c>
      <c r="L6350" s="5">
        <f>MAX(tbl_Fact[[#This Row],[TotalBiscuitsMade]],tbl_Fact[[#This Row],[GoodMadeBiscuits]])</f>
        <v>42766</v>
      </c>
      <c r="M6350" s="5">
        <f>IF(tbl_Fact[[#This Row],[Operating_Hours]]&gt;0,tbl_Fact[[#This Row],[Operating_Hours]]*51840,0)</f>
        <v>0</v>
      </c>
    </row>
    <row r="6351" spans="1:13" hidden="1" x14ac:dyDescent="0.2">
      <c r="A6351" t="s">
        <v>5</v>
      </c>
      <c r="B6351" s="1">
        <v>44407.030856481484</v>
      </c>
      <c r="C6351" s="1">
        <v>44407.034733796296</v>
      </c>
      <c r="D6351">
        <v>5.5833334922790501</v>
      </c>
      <c r="E6351">
        <v>289029</v>
      </c>
      <c r="F6351">
        <v>162688</v>
      </c>
      <c r="G6351" t="s">
        <v>43</v>
      </c>
      <c r="H6351" t="s">
        <v>27</v>
      </c>
      <c r="I6351">
        <f>tbl_Fact[[#This Row],[Duration]] / 60</f>
        <v>9.3055558204650834E-2</v>
      </c>
      <c r="J6351">
        <f>IF(OR(G6351="Run Time", G6351="CC (Changeover Cleaning)"), I6351, 0)</f>
        <v>9.3055558204650834E-2</v>
      </c>
      <c r="K6351">
        <f>IF(G6351&lt;&gt;"PM (Maintenance)", I6351, 0)</f>
        <v>9.3055558204650834E-2</v>
      </c>
      <c r="L6351" s="5">
        <f>MAX(tbl_Fact[[#This Row],[TotalBiscuitsMade]],tbl_Fact[[#This Row],[GoodMadeBiscuits]])</f>
        <v>289029</v>
      </c>
      <c r="M6351" s="5">
        <f>IF(tbl_Fact[[#This Row],[Operating_Hours]]&gt;0,tbl_Fact[[#This Row],[Operating_Hours]]*51840,0)</f>
        <v>4824.0001373290988</v>
      </c>
    </row>
    <row r="6352" spans="1:13" hidden="1" x14ac:dyDescent="0.2">
      <c r="A6352" t="s">
        <v>12</v>
      </c>
      <c r="B6352" s="1">
        <v>44407.034571759257</v>
      </c>
      <c r="C6352" s="1">
        <v>44407.035057870373</v>
      </c>
      <c r="D6352">
        <v>0.69999998807907104</v>
      </c>
      <c r="E6352">
        <v>42992</v>
      </c>
      <c r="F6352">
        <v>372</v>
      </c>
      <c r="G6352" t="s">
        <v>43</v>
      </c>
      <c r="H6352" t="s">
        <v>37</v>
      </c>
      <c r="I6352">
        <f>tbl_Fact[[#This Row],[Duration]] / 60</f>
        <v>1.1666666467984517E-2</v>
      </c>
      <c r="J6352">
        <f>IF(OR(G6352="Run Time", G6352="CC (Changeover Cleaning)"), I6352, 0)</f>
        <v>1.1666666467984517E-2</v>
      </c>
      <c r="K6352">
        <f>IF(G6352&lt;&gt;"PM (Maintenance)", I6352, 0)</f>
        <v>1.1666666467984517E-2</v>
      </c>
      <c r="L6352" s="5">
        <f>MAX(tbl_Fact[[#This Row],[TotalBiscuitsMade]],tbl_Fact[[#This Row],[GoodMadeBiscuits]])</f>
        <v>42992</v>
      </c>
      <c r="M6352" s="5">
        <f>IF(tbl_Fact[[#This Row],[Operating_Hours]]&gt;0,tbl_Fact[[#This Row],[Operating_Hours]]*51840,0)</f>
        <v>604.79998970031738</v>
      </c>
    </row>
    <row r="6353" spans="1:13" hidden="1" x14ac:dyDescent="0.2">
      <c r="A6353" t="s">
        <v>5</v>
      </c>
      <c r="B6353" s="1">
        <v>44407.034733796296</v>
      </c>
      <c r="C6353" s="1">
        <v>44407.035127314812</v>
      </c>
      <c r="D6353">
        <v>0.56666666269302401</v>
      </c>
      <c r="E6353">
        <v>289623</v>
      </c>
      <c r="F6353">
        <v>163300</v>
      </c>
      <c r="G6353" t="s">
        <v>44</v>
      </c>
      <c r="H6353" t="s">
        <v>27</v>
      </c>
      <c r="I6353">
        <f>tbl_Fact[[#This Row],[Duration]] / 60</f>
        <v>9.4444443782170668E-3</v>
      </c>
      <c r="J6353">
        <f>IF(OR(G6353="Run Time", G6353="CC (Changeover Cleaning)"), I6353, 0)</f>
        <v>0</v>
      </c>
      <c r="K6353">
        <f>IF(G6353&lt;&gt;"PM (Maintenance)", I6353, 0)</f>
        <v>9.4444443782170668E-3</v>
      </c>
      <c r="L6353" s="5">
        <f>MAX(tbl_Fact[[#This Row],[TotalBiscuitsMade]],tbl_Fact[[#This Row],[GoodMadeBiscuits]])</f>
        <v>289623</v>
      </c>
      <c r="M6353" s="5">
        <f>IF(tbl_Fact[[#This Row],[Operating_Hours]]&gt;0,tbl_Fact[[#This Row],[Operating_Hours]]*51840,0)</f>
        <v>0</v>
      </c>
    </row>
    <row r="6354" spans="1:13" hidden="1" x14ac:dyDescent="0.2">
      <c r="A6354" t="s">
        <v>12</v>
      </c>
      <c r="B6354" s="1">
        <v>44407.035057870373</v>
      </c>
      <c r="C6354" s="1">
        <v>44407.035532407404</v>
      </c>
      <c r="D6354">
        <v>0.68333327770233199</v>
      </c>
      <c r="E6354">
        <v>43706</v>
      </c>
      <c r="F6354">
        <v>260</v>
      </c>
      <c r="G6354" t="s">
        <v>44</v>
      </c>
      <c r="H6354" t="s">
        <v>37</v>
      </c>
      <c r="I6354">
        <f>tbl_Fact[[#This Row],[Duration]] / 60</f>
        <v>1.1388887961705533E-2</v>
      </c>
      <c r="J6354">
        <f>IF(OR(G6354="Run Time", G6354="CC (Changeover Cleaning)"), I6354, 0)</f>
        <v>0</v>
      </c>
      <c r="K6354">
        <f>IF(G6354&lt;&gt;"PM (Maintenance)", I6354, 0)</f>
        <v>1.1388887961705533E-2</v>
      </c>
      <c r="L6354" s="5">
        <f>MAX(tbl_Fact[[#This Row],[TotalBiscuitsMade]],tbl_Fact[[#This Row],[GoodMadeBiscuits]])</f>
        <v>43706</v>
      </c>
      <c r="M6354" s="5">
        <f>IF(tbl_Fact[[#This Row],[Operating_Hours]]&gt;0,tbl_Fact[[#This Row],[Operating_Hours]]*51840,0)</f>
        <v>0</v>
      </c>
    </row>
    <row r="6355" spans="1:13" hidden="1" x14ac:dyDescent="0.2">
      <c r="A6355" t="s">
        <v>5</v>
      </c>
      <c r="B6355" s="1">
        <v>44407.035127314812</v>
      </c>
      <c r="C6355" s="1">
        <v>44407.035914351851</v>
      </c>
      <c r="D6355">
        <v>1.13333332538605</v>
      </c>
      <c r="E6355">
        <v>289584</v>
      </c>
      <c r="F6355">
        <v>163380</v>
      </c>
      <c r="G6355" t="s">
        <v>43</v>
      </c>
      <c r="H6355" t="s">
        <v>27</v>
      </c>
      <c r="I6355">
        <f>tbl_Fact[[#This Row],[Duration]] / 60</f>
        <v>1.8888888756434168E-2</v>
      </c>
      <c r="J6355">
        <f>IF(OR(G6355="Run Time", G6355="CC (Changeover Cleaning)"), I6355, 0)</f>
        <v>1.8888888756434168E-2</v>
      </c>
      <c r="K6355">
        <f>IF(G6355&lt;&gt;"PM (Maintenance)", I6355, 0)</f>
        <v>1.8888888756434168E-2</v>
      </c>
      <c r="L6355" s="5">
        <f>MAX(tbl_Fact[[#This Row],[TotalBiscuitsMade]],tbl_Fact[[#This Row],[GoodMadeBiscuits]])</f>
        <v>289584</v>
      </c>
      <c r="M6355" s="5">
        <f>IF(tbl_Fact[[#This Row],[Operating_Hours]]&gt;0,tbl_Fact[[#This Row],[Operating_Hours]]*51840,0)</f>
        <v>979.19999313354731</v>
      </c>
    </row>
    <row r="6356" spans="1:13" hidden="1" x14ac:dyDescent="0.2">
      <c r="A6356" t="s">
        <v>14</v>
      </c>
      <c r="B6356" s="1">
        <v>44407.035532407404</v>
      </c>
      <c r="C6356" s="1">
        <v>44407.035694444443</v>
      </c>
      <c r="D6356">
        <v>0.233333304524422</v>
      </c>
      <c r="E6356">
        <v>0</v>
      </c>
      <c r="F6356">
        <v>429</v>
      </c>
      <c r="G6356" t="s">
        <v>43</v>
      </c>
      <c r="H6356" t="s">
        <v>37</v>
      </c>
      <c r="I6356">
        <f>tbl_Fact[[#This Row],[Duration]] / 60</f>
        <v>3.8888884087403667E-3</v>
      </c>
      <c r="J6356">
        <f>IF(OR(G6356="Run Time", G6356="CC (Changeover Cleaning)"), I6356, 0)</f>
        <v>3.8888884087403667E-3</v>
      </c>
      <c r="K6356">
        <f>IF(G6356&lt;&gt;"PM (Maintenance)", I6356, 0)</f>
        <v>3.8888884087403667E-3</v>
      </c>
      <c r="L6356" s="5">
        <f>MAX(tbl_Fact[[#This Row],[TotalBiscuitsMade]],tbl_Fact[[#This Row],[GoodMadeBiscuits]])</f>
        <v>429</v>
      </c>
      <c r="M6356" s="5">
        <f>IF(tbl_Fact[[#This Row],[Operating_Hours]]&gt;0,tbl_Fact[[#This Row],[Operating_Hours]]*51840,0)</f>
        <v>201.5999751091006</v>
      </c>
    </row>
    <row r="6357" spans="1:13" hidden="1" x14ac:dyDescent="0.2">
      <c r="A6357" t="s">
        <v>12</v>
      </c>
      <c r="B6357" s="1">
        <v>44407.035532407404</v>
      </c>
      <c r="C6357" s="1">
        <v>44407.035856481481</v>
      </c>
      <c r="D6357">
        <v>0.466666609048843</v>
      </c>
      <c r="E6357">
        <v>43574</v>
      </c>
      <c r="F6357">
        <v>452</v>
      </c>
      <c r="G6357" t="s">
        <v>43</v>
      </c>
      <c r="H6357" t="s">
        <v>37</v>
      </c>
      <c r="I6357">
        <f>tbl_Fact[[#This Row],[Duration]] / 60</f>
        <v>7.7777768174807169E-3</v>
      </c>
      <c r="J6357">
        <f>IF(OR(G6357="Run Time", G6357="CC (Changeover Cleaning)"), I6357, 0)</f>
        <v>7.7777768174807169E-3</v>
      </c>
      <c r="K6357">
        <f>IF(G6357&lt;&gt;"PM (Maintenance)", I6357, 0)</f>
        <v>7.7777768174807169E-3</v>
      </c>
      <c r="L6357" s="5">
        <f>MAX(tbl_Fact[[#This Row],[TotalBiscuitsMade]],tbl_Fact[[#This Row],[GoodMadeBiscuits]])</f>
        <v>43574</v>
      </c>
      <c r="M6357" s="5">
        <f>IF(tbl_Fact[[#This Row],[Operating_Hours]]&gt;0,tbl_Fact[[#This Row],[Operating_Hours]]*51840,0)</f>
        <v>403.19995021820034</v>
      </c>
    </row>
    <row r="6358" spans="1:13" hidden="1" x14ac:dyDescent="0.2">
      <c r="A6358" t="s">
        <v>14</v>
      </c>
      <c r="B6358" s="1">
        <v>44407.035694444443</v>
      </c>
      <c r="C6358" s="1">
        <v>44407.03765046296</v>
      </c>
      <c r="D6358">
        <v>2.8166666030883798</v>
      </c>
      <c r="E6358">
        <v>0</v>
      </c>
      <c r="F6358">
        <v>177</v>
      </c>
      <c r="G6358" t="s">
        <v>44</v>
      </c>
      <c r="H6358" t="s">
        <v>37</v>
      </c>
      <c r="I6358">
        <f>tbl_Fact[[#This Row],[Duration]] / 60</f>
        <v>4.6944443384806328E-2</v>
      </c>
      <c r="J6358">
        <f>IF(OR(G6358="Run Time", G6358="CC (Changeover Cleaning)"), I6358, 0)</f>
        <v>0</v>
      </c>
      <c r="K6358">
        <f>IF(G6358&lt;&gt;"PM (Maintenance)", I6358, 0)</f>
        <v>4.6944443384806328E-2</v>
      </c>
      <c r="L6358" s="5">
        <f>MAX(tbl_Fact[[#This Row],[TotalBiscuitsMade]],tbl_Fact[[#This Row],[GoodMadeBiscuits]])</f>
        <v>177</v>
      </c>
      <c r="M6358" s="5">
        <f>IF(tbl_Fact[[#This Row],[Operating_Hours]]&gt;0,tbl_Fact[[#This Row],[Operating_Hours]]*51840,0)</f>
        <v>0</v>
      </c>
    </row>
    <row r="6359" spans="1:13" hidden="1" x14ac:dyDescent="0.2">
      <c r="A6359" t="s">
        <v>12</v>
      </c>
      <c r="B6359" s="1">
        <v>44407.035856481481</v>
      </c>
      <c r="C6359" s="1">
        <v>44407.03765046296</v>
      </c>
      <c r="D6359">
        <v>2.5833332538604701</v>
      </c>
      <c r="E6359">
        <v>45646</v>
      </c>
      <c r="F6359">
        <v>436</v>
      </c>
      <c r="G6359" t="s">
        <v>44</v>
      </c>
      <c r="H6359" t="s">
        <v>37</v>
      </c>
      <c r="I6359">
        <f>tbl_Fact[[#This Row],[Duration]] / 60</f>
        <v>4.3055554231007834E-2</v>
      </c>
      <c r="J6359">
        <f>IF(OR(G6359="Run Time", G6359="CC (Changeover Cleaning)"), I6359, 0)</f>
        <v>0</v>
      </c>
      <c r="K6359">
        <f>IF(G6359&lt;&gt;"PM (Maintenance)", I6359, 0)</f>
        <v>4.3055554231007834E-2</v>
      </c>
      <c r="L6359" s="5">
        <f>MAX(tbl_Fact[[#This Row],[TotalBiscuitsMade]],tbl_Fact[[#This Row],[GoodMadeBiscuits]])</f>
        <v>45646</v>
      </c>
      <c r="M6359" s="5">
        <f>IF(tbl_Fact[[#This Row],[Operating_Hours]]&gt;0,tbl_Fact[[#This Row],[Operating_Hours]]*51840,0)</f>
        <v>0</v>
      </c>
    </row>
    <row r="6360" spans="1:13" hidden="1" x14ac:dyDescent="0.2">
      <c r="A6360" t="s">
        <v>5</v>
      </c>
      <c r="B6360" s="1">
        <v>44407.035914351851</v>
      </c>
      <c r="C6360" s="1">
        <v>44407.036886574075</v>
      </c>
      <c r="D6360">
        <v>1.3999999761581401</v>
      </c>
      <c r="E6360">
        <v>290281</v>
      </c>
      <c r="F6360">
        <v>163817</v>
      </c>
      <c r="G6360" t="s">
        <v>44</v>
      </c>
      <c r="H6360" t="s">
        <v>27</v>
      </c>
      <c r="I6360">
        <f>tbl_Fact[[#This Row],[Duration]] / 60</f>
        <v>2.3333332935969002E-2</v>
      </c>
      <c r="J6360">
        <f>IF(OR(G6360="Run Time", G6360="CC (Changeover Cleaning)"), I6360, 0)</f>
        <v>0</v>
      </c>
      <c r="K6360">
        <f>IF(G6360&lt;&gt;"PM (Maintenance)", I6360, 0)</f>
        <v>2.3333332935969002E-2</v>
      </c>
      <c r="L6360" s="5">
        <f>MAX(tbl_Fact[[#This Row],[TotalBiscuitsMade]],tbl_Fact[[#This Row],[GoodMadeBiscuits]])</f>
        <v>290281</v>
      </c>
      <c r="M6360" s="5">
        <f>IF(tbl_Fact[[#This Row],[Operating_Hours]]&gt;0,tbl_Fact[[#This Row],[Operating_Hours]]*51840,0)</f>
        <v>0</v>
      </c>
    </row>
    <row r="6361" spans="1:13" hidden="1" x14ac:dyDescent="0.2">
      <c r="A6361" t="s">
        <v>5</v>
      </c>
      <c r="B6361" s="1">
        <v>44407.036886574075</v>
      </c>
      <c r="C6361" s="1">
        <v>44407.039143518516</v>
      </c>
      <c r="D6361">
        <v>3.25</v>
      </c>
      <c r="E6361">
        <v>290397</v>
      </c>
      <c r="F6361">
        <v>164115</v>
      </c>
      <c r="G6361" t="s">
        <v>43</v>
      </c>
      <c r="H6361" t="s">
        <v>27</v>
      </c>
      <c r="I6361">
        <f>tbl_Fact[[#This Row],[Duration]] / 60</f>
        <v>5.4166666666666669E-2</v>
      </c>
      <c r="J6361">
        <f>IF(OR(G6361="Run Time", G6361="CC (Changeover Cleaning)"), I6361, 0)</f>
        <v>5.4166666666666669E-2</v>
      </c>
      <c r="K6361">
        <f>IF(G6361&lt;&gt;"PM (Maintenance)", I6361, 0)</f>
        <v>5.4166666666666669E-2</v>
      </c>
      <c r="L6361" s="5">
        <f>MAX(tbl_Fact[[#This Row],[TotalBiscuitsMade]],tbl_Fact[[#This Row],[GoodMadeBiscuits]])</f>
        <v>290397</v>
      </c>
      <c r="M6361" s="5">
        <f>IF(tbl_Fact[[#This Row],[Operating_Hours]]&gt;0,tbl_Fact[[#This Row],[Operating_Hours]]*51840,0)</f>
        <v>2808</v>
      </c>
    </row>
    <row r="6362" spans="1:13" hidden="1" x14ac:dyDescent="0.2">
      <c r="A6362" t="s">
        <v>14</v>
      </c>
      <c r="B6362" s="1">
        <v>44407.03765046296</v>
      </c>
      <c r="C6362" s="1">
        <v>44407.039027777777</v>
      </c>
      <c r="D6362">
        <v>1.9833333492279099</v>
      </c>
      <c r="E6362">
        <v>0</v>
      </c>
      <c r="F6362">
        <v>466</v>
      </c>
      <c r="G6362" t="s">
        <v>43</v>
      </c>
      <c r="H6362" t="s">
        <v>37</v>
      </c>
      <c r="I6362">
        <f>tbl_Fact[[#This Row],[Duration]] / 60</f>
        <v>3.3055555820465168E-2</v>
      </c>
      <c r="J6362">
        <f>IF(OR(G6362="Run Time", G6362="CC (Changeover Cleaning)"), I6362, 0)</f>
        <v>3.3055555820465168E-2</v>
      </c>
      <c r="K6362">
        <f>IF(G6362&lt;&gt;"PM (Maintenance)", I6362, 0)</f>
        <v>3.3055555820465168E-2</v>
      </c>
      <c r="L6362" s="5">
        <f>MAX(tbl_Fact[[#This Row],[TotalBiscuitsMade]],tbl_Fact[[#This Row],[GoodMadeBiscuits]])</f>
        <v>466</v>
      </c>
      <c r="M6362" s="5">
        <f>IF(tbl_Fact[[#This Row],[Operating_Hours]]&gt;0,tbl_Fact[[#This Row],[Operating_Hours]]*51840,0)</f>
        <v>1713.6000137329142</v>
      </c>
    </row>
    <row r="6363" spans="1:13" hidden="1" x14ac:dyDescent="0.2">
      <c r="A6363" t="s">
        <v>12</v>
      </c>
      <c r="B6363" s="1">
        <v>44407.03765046296</v>
      </c>
      <c r="C6363" s="1">
        <v>44407.0393287037</v>
      </c>
      <c r="D6363">
        <v>2.4166665077209499</v>
      </c>
      <c r="E6363">
        <v>45466</v>
      </c>
      <c r="F6363">
        <v>60</v>
      </c>
      <c r="G6363" t="s">
        <v>43</v>
      </c>
      <c r="H6363" t="s">
        <v>37</v>
      </c>
      <c r="I6363">
        <f>tbl_Fact[[#This Row],[Duration]] / 60</f>
        <v>4.0277775128682497E-2</v>
      </c>
      <c r="J6363">
        <f>IF(OR(G6363="Run Time", G6363="CC (Changeover Cleaning)"), I6363, 0)</f>
        <v>4.0277775128682497E-2</v>
      </c>
      <c r="K6363">
        <f>IF(G6363&lt;&gt;"PM (Maintenance)", I6363, 0)</f>
        <v>4.0277775128682497E-2</v>
      </c>
      <c r="L6363" s="5">
        <f>MAX(tbl_Fact[[#This Row],[TotalBiscuitsMade]],tbl_Fact[[#This Row],[GoodMadeBiscuits]])</f>
        <v>45466</v>
      </c>
      <c r="M6363" s="5">
        <f>IF(tbl_Fact[[#This Row],[Operating_Hours]]&gt;0,tbl_Fact[[#This Row],[Operating_Hours]]*51840,0)</f>
        <v>2087.9998626709007</v>
      </c>
    </row>
    <row r="6364" spans="1:13" hidden="1" x14ac:dyDescent="0.2">
      <c r="A6364" t="s">
        <v>14</v>
      </c>
      <c r="B6364" s="1">
        <v>44407.039027777777</v>
      </c>
      <c r="C6364" s="1">
        <v>44407.039444444446</v>
      </c>
      <c r="D6364">
        <v>0.60000002384185802</v>
      </c>
      <c r="E6364">
        <v>0</v>
      </c>
      <c r="F6364">
        <v>419</v>
      </c>
      <c r="G6364" t="s">
        <v>44</v>
      </c>
      <c r="H6364" t="s">
        <v>37</v>
      </c>
      <c r="I6364">
        <f>tbl_Fact[[#This Row],[Duration]] / 60</f>
        <v>1.00000003973643E-2</v>
      </c>
      <c r="J6364">
        <f>IF(OR(G6364="Run Time", G6364="CC (Changeover Cleaning)"), I6364, 0)</f>
        <v>0</v>
      </c>
      <c r="K6364">
        <f>IF(G6364&lt;&gt;"PM (Maintenance)", I6364, 0)</f>
        <v>1.00000003973643E-2</v>
      </c>
      <c r="L6364" s="5">
        <f>MAX(tbl_Fact[[#This Row],[TotalBiscuitsMade]],tbl_Fact[[#This Row],[GoodMadeBiscuits]])</f>
        <v>419</v>
      </c>
      <c r="M6364" s="5">
        <f>IF(tbl_Fact[[#This Row],[Operating_Hours]]&gt;0,tbl_Fact[[#This Row],[Operating_Hours]]*51840,0)</f>
        <v>0</v>
      </c>
    </row>
    <row r="6365" spans="1:13" hidden="1" x14ac:dyDescent="0.2">
      <c r="A6365" t="s">
        <v>5</v>
      </c>
      <c r="B6365" s="1">
        <v>44407.039143518516</v>
      </c>
      <c r="C6365" s="1">
        <v>44407.039259259262</v>
      </c>
      <c r="D6365">
        <v>0.16666667163372001</v>
      </c>
      <c r="E6365">
        <v>290590</v>
      </c>
      <c r="F6365">
        <v>164135</v>
      </c>
      <c r="G6365" t="s">
        <v>44</v>
      </c>
      <c r="H6365" t="s">
        <v>27</v>
      </c>
      <c r="I6365">
        <f>tbl_Fact[[#This Row],[Duration]] / 60</f>
        <v>2.7777778605620001E-3</v>
      </c>
      <c r="J6365">
        <f>IF(OR(G6365="Run Time", G6365="CC (Changeover Cleaning)"), I6365, 0)</f>
        <v>0</v>
      </c>
      <c r="K6365">
        <f>IF(G6365&lt;&gt;"PM (Maintenance)", I6365, 0)</f>
        <v>2.7777778605620001E-3</v>
      </c>
      <c r="L6365" s="5">
        <f>MAX(tbl_Fact[[#This Row],[TotalBiscuitsMade]],tbl_Fact[[#This Row],[GoodMadeBiscuits]])</f>
        <v>290590</v>
      </c>
      <c r="M6365" s="5">
        <f>IF(tbl_Fact[[#This Row],[Operating_Hours]]&gt;0,tbl_Fact[[#This Row],[Operating_Hours]]*51840,0)</f>
        <v>0</v>
      </c>
    </row>
    <row r="6366" spans="1:13" hidden="1" x14ac:dyDescent="0.2">
      <c r="A6366" t="s">
        <v>5</v>
      </c>
      <c r="B6366" s="1">
        <v>44407.039259259262</v>
      </c>
      <c r="C6366" s="1">
        <v>44407.044537037036</v>
      </c>
      <c r="D6366">
        <v>7.5999999046325701</v>
      </c>
      <c r="E6366">
        <v>290433</v>
      </c>
      <c r="F6366">
        <v>163859</v>
      </c>
      <c r="G6366" t="s">
        <v>43</v>
      </c>
      <c r="H6366" t="s">
        <v>27</v>
      </c>
      <c r="I6366">
        <f>tbl_Fact[[#This Row],[Duration]] / 60</f>
        <v>0.1266666650772095</v>
      </c>
      <c r="J6366">
        <f>IF(OR(G6366="Run Time", G6366="CC (Changeover Cleaning)"), I6366, 0)</f>
        <v>0.1266666650772095</v>
      </c>
      <c r="K6366">
        <f>IF(G6366&lt;&gt;"PM (Maintenance)", I6366, 0)</f>
        <v>0.1266666650772095</v>
      </c>
      <c r="L6366" s="5">
        <f>MAX(tbl_Fact[[#This Row],[TotalBiscuitsMade]],tbl_Fact[[#This Row],[GoodMadeBiscuits]])</f>
        <v>290433</v>
      </c>
      <c r="M6366" s="5">
        <f>IF(tbl_Fact[[#This Row],[Operating_Hours]]&gt;0,tbl_Fact[[#This Row],[Operating_Hours]]*51840,0)</f>
        <v>6566.3999176025409</v>
      </c>
    </row>
    <row r="6367" spans="1:13" hidden="1" x14ac:dyDescent="0.2">
      <c r="A6367" t="s">
        <v>12</v>
      </c>
      <c r="B6367" s="1">
        <v>44407.0393287037</v>
      </c>
      <c r="C6367" s="1">
        <v>44407.039444444446</v>
      </c>
      <c r="D6367">
        <v>0.16666659712791401</v>
      </c>
      <c r="E6367">
        <v>46019</v>
      </c>
      <c r="F6367">
        <v>255</v>
      </c>
      <c r="G6367" t="s">
        <v>44</v>
      </c>
      <c r="H6367" t="s">
        <v>37</v>
      </c>
      <c r="I6367">
        <f>tbl_Fact[[#This Row],[Duration]] / 60</f>
        <v>2.7777766187985667E-3</v>
      </c>
      <c r="J6367">
        <f>IF(OR(G6367="Run Time", G6367="CC (Changeover Cleaning)"), I6367, 0)</f>
        <v>0</v>
      </c>
      <c r="K6367">
        <f>IF(G6367&lt;&gt;"PM (Maintenance)", I6367, 0)</f>
        <v>2.7777766187985667E-3</v>
      </c>
      <c r="L6367" s="5">
        <f>MAX(tbl_Fact[[#This Row],[TotalBiscuitsMade]],tbl_Fact[[#This Row],[GoodMadeBiscuits]])</f>
        <v>46019</v>
      </c>
      <c r="M6367" s="5">
        <f>IF(tbl_Fact[[#This Row],[Operating_Hours]]&gt;0,tbl_Fact[[#This Row],[Operating_Hours]]*51840,0)</f>
        <v>0</v>
      </c>
    </row>
    <row r="6368" spans="1:13" hidden="1" x14ac:dyDescent="0.2">
      <c r="A6368" t="s">
        <v>14</v>
      </c>
      <c r="B6368" s="1">
        <v>44407.039444444446</v>
      </c>
      <c r="C6368" s="1">
        <v>44407.039988425924</v>
      </c>
      <c r="D6368">
        <v>0.78333330154418901</v>
      </c>
      <c r="E6368">
        <v>0</v>
      </c>
      <c r="F6368">
        <v>208</v>
      </c>
      <c r="G6368" t="s">
        <v>43</v>
      </c>
      <c r="H6368" t="s">
        <v>37</v>
      </c>
      <c r="I6368">
        <f>tbl_Fact[[#This Row],[Duration]] / 60</f>
        <v>1.3055555025736484E-2</v>
      </c>
      <c r="J6368">
        <f>IF(OR(G6368="Run Time", G6368="CC (Changeover Cleaning)"), I6368, 0)</f>
        <v>1.3055555025736484E-2</v>
      </c>
      <c r="K6368">
        <f>IF(G6368&lt;&gt;"PM (Maintenance)", I6368, 0)</f>
        <v>1.3055555025736484E-2</v>
      </c>
      <c r="L6368" s="5">
        <f>MAX(tbl_Fact[[#This Row],[TotalBiscuitsMade]],tbl_Fact[[#This Row],[GoodMadeBiscuits]])</f>
        <v>208</v>
      </c>
      <c r="M6368" s="5">
        <f>IF(tbl_Fact[[#This Row],[Operating_Hours]]&gt;0,tbl_Fact[[#This Row],[Operating_Hours]]*51840,0)</f>
        <v>676.79997253417935</v>
      </c>
    </row>
    <row r="6369" spans="1:13" hidden="1" x14ac:dyDescent="0.2">
      <c r="A6369" t="s">
        <v>12</v>
      </c>
      <c r="B6369" s="1">
        <v>44407.039444444446</v>
      </c>
      <c r="C6369" s="1">
        <v>44407.040069444447</v>
      </c>
      <c r="D6369">
        <v>0.89999997615814198</v>
      </c>
      <c r="E6369">
        <v>45950</v>
      </c>
      <c r="F6369">
        <v>484</v>
      </c>
      <c r="G6369" t="s">
        <v>43</v>
      </c>
      <c r="H6369" t="s">
        <v>37</v>
      </c>
      <c r="I6369">
        <f>tbl_Fact[[#This Row],[Duration]] / 60</f>
        <v>1.49999996026357E-2</v>
      </c>
      <c r="J6369">
        <f>IF(OR(G6369="Run Time", G6369="CC (Changeover Cleaning)"), I6369, 0)</f>
        <v>1.49999996026357E-2</v>
      </c>
      <c r="K6369">
        <f>IF(G6369&lt;&gt;"PM (Maintenance)", I6369, 0)</f>
        <v>1.49999996026357E-2</v>
      </c>
      <c r="L6369" s="5">
        <f>MAX(tbl_Fact[[#This Row],[TotalBiscuitsMade]],tbl_Fact[[#This Row],[GoodMadeBiscuits]])</f>
        <v>45950</v>
      </c>
      <c r="M6369" s="5">
        <f>IF(tbl_Fact[[#This Row],[Operating_Hours]]&gt;0,tbl_Fact[[#This Row],[Operating_Hours]]*51840,0)</f>
        <v>777.59997940063465</v>
      </c>
    </row>
    <row r="6370" spans="1:13" hidden="1" x14ac:dyDescent="0.2">
      <c r="A6370" t="s">
        <v>14</v>
      </c>
      <c r="B6370" s="1">
        <v>44407.039988425924</v>
      </c>
      <c r="C6370" s="1">
        <v>44407.042685185188</v>
      </c>
      <c r="D6370">
        <v>3.88333320617676</v>
      </c>
      <c r="E6370">
        <v>0</v>
      </c>
      <c r="F6370">
        <v>354</v>
      </c>
      <c r="G6370" t="s">
        <v>44</v>
      </c>
      <c r="H6370" t="s">
        <v>37</v>
      </c>
      <c r="I6370">
        <f>tbl_Fact[[#This Row],[Duration]] / 60</f>
        <v>6.4722220102945996E-2</v>
      </c>
      <c r="J6370">
        <f>IF(OR(G6370="Run Time", G6370="CC (Changeover Cleaning)"), I6370, 0)</f>
        <v>0</v>
      </c>
      <c r="K6370">
        <f>IF(G6370&lt;&gt;"PM (Maintenance)", I6370, 0)</f>
        <v>6.4722220102945996E-2</v>
      </c>
      <c r="L6370" s="5">
        <f>MAX(tbl_Fact[[#This Row],[TotalBiscuitsMade]],tbl_Fact[[#This Row],[GoodMadeBiscuits]])</f>
        <v>354</v>
      </c>
      <c r="M6370" s="5">
        <f>IF(tbl_Fact[[#This Row],[Operating_Hours]]&gt;0,tbl_Fact[[#This Row],[Operating_Hours]]*51840,0)</f>
        <v>0</v>
      </c>
    </row>
    <row r="6371" spans="1:13" hidden="1" x14ac:dyDescent="0.2">
      <c r="A6371" t="s">
        <v>12</v>
      </c>
      <c r="B6371" s="1">
        <v>44407.040069444447</v>
      </c>
      <c r="C6371" s="1">
        <v>44407.040451388886</v>
      </c>
      <c r="D6371">
        <v>0.55000001192092896</v>
      </c>
      <c r="E6371">
        <v>46452</v>
      </c>
      <c r="F6371">
        <v>46</v>
      </c>
      <c r="G6371" t="s">
        <v>44</v>
      </c>
      <c r="H6371" t="s">
        <v>37</v>
      </c>
      <c r="I6371">
        <f>tbl_Fact[[#This Row],[Duration]] / 60</f>
        <v>9.1666668653488156E-3</v>
      </c>
      <c r="J6371">
        <f>IF(OR(G6371="Run Time", G6371="CC (Changeover Cleaning)"), I6371, 0)</f>
        <v>0</v>
      </c>
      <c r="K6371">
        <f>IF(G6371&lt;&gt;"PM (Maintenance)", I6371, 0)</f>
        <v>9.1666668653488156E-3</v>
      </c>
      <c r="L6371" s="5">
        <f>MAX(tbl_Fact[[#This Row],[TotalBiscuitsMade]],tbl_Fact[[#This Row],[GoodMadeBiscuits]])</f>
        <v>46452</v>
      </c>
      <c r="M6371" s="5">
        <f>IF(tbl_Fact[[#This Row],[Operating_Hours]]&gt;0,tbl_Fact[[#This Row],[Operating_Hours]]*51840,0)</f>
        <v>0</v>
      </c>
    </row>
    <row r="6372" spans="1:13" hidden="1" x14ac:dyDescent="0.2">
      <c r="A6372" t="s">
        <v>12</v>
      </c>
      <c r="B6372" s="1">
        <v>44407.040451388886</v>
      </c>
      <c r="C6372" s="1">
        <v>44407.040856481479</v>
      </c>
      <c r="D6372">
        <v>0.58333331346511796</v>
      </c>
      <c r="E6372">
        <v>46358</v>
      </c>
      <c r="F6372">
        <v>355</v>
      </c>
      <c r="G6372" t="s">
        <v>43</v>
      </c>
      <c r="H6372" t="s">
        <v>37</v>
      </c>
      <c r="I6372">
        <f>tbl_Fact[[#This Row],[Duration]] / 60</f>
        <v>9.7222218910852989E-3</v>
      </c>
      <c r="J6372">
        <f>IF(OR(G6372="Run Time", G6372="CC (Changeover Cleaning)"), I6372, 0)</f>
        <v>9.7222218910852989E-3</v>
      </c>
      <c r="K6372">
        <f>IF(G6372&lt;&gt;"PM (Maintenance)", I6372, 0)</f>
        <v>9.7222218910852989E-3</v>
      </c>
      <c r="L6372" s="5">
        <f>MAX(tbl_Fact[[#This Row],[TotalBiscuitsMade]],tbl_Fact[[#This Row],[GoodMadeBiscuits]])</f>
        <v>46358</v>
      </c>
      <c r="M6372" s="5">
        <f>IF(tbl_Fact[[#This Row],[Operating_Hours]]&gt;0,tbl_Fact[[#This Row],[Operating_Hours]]*51840,0)</f>
        <v>503.99998283386191</v>
      </c>
    </row>
    <row r="6373" spans="1:13" hidden="1" x14ac:dyDescent="0.2">
      <c r="A6373" t="s">
        <v>12</v>
      </c>
      <c r="B6373" s="1">
        <v>44407.040856481479</v>
      </c>
      <c r="C6373" s="1">
        <v>44407.042696759258</v>
      </c>
      <c r="D6373">
        <v>2.6500000953674299</v>
      </c>
      <c r="E6373">
        <v>48462</v>
      </c>
      <c r="F6373">
        <v>200</v>
      </c>
      <c r="G6373" t="s">
        <v>44</v>
      </c>
      <c r="H6373" t="s">
        <v>37</v>
      </c>
      <c r="I6373">
        <f>tbl_Fact[[#This Row],[Duration]] / 60</f>
        <v>4.416666825612383E-2</v>
      </c>
      <c r="J6373">
        <f>IF(OR(G6373="Run Time", G6373="CC (Changeover Cleaning)"), I6373, 0)</f>
        <v>0</v>
      </c>
      <c r="K6373">
        <f>IF(G6373&lt;&gt;"PM (Maintenance)", I6373, 0)</f>
        <v>4.416666825612383E-2</v>
      </c>
      <c r="L6373" s="5">
        <f>MAX(tbl_Fact[[#This Row],[TotalBiscuitsMade]],tbl_Fact[[#This Row],[GoodMadeBiscuits]])</f>
        <v>48462</v>
      </c>
      <c r="M6373" s="5">
        <f>IF(tbl_Fact[[#This Row],[Operating_Hours]]&gt;0,tbl_Fact[[#This Row],[Operating_Hours]]*51840,0)</f>
        <v>0</v>
      </c>
    </row>
    <row r="6374" spans="1:13" hidden="1" x14ac:dyDescent="0.2">
      <c r="A6374" t="s">
        <v>14</v>
      </c>
      <c r="B6374" s="1">
        <v>44407.042685185188</v>
      </c>
      <c r="C6374" s="1">
        <v>44407.042962962965</v>
      </c>
      <c r="D6374">
        <v>0.40000000596046398</v>
      </c>
      <c r="E6374">
        <v>0</v>
      </c>
      <c r="F6374">
        <v>365</v>
      </c>
      <c r="G6374" t="s">
        <v>43</v>
      </c>
      <c r="H6374" t="s">
        <v>37</v>
      </c>
      <c r="I6374">
        <f>tbl_Fact[[#This Row],[Duration]] / 60</f>
        <v>6.6666667660077328E-3</v>
      </c>
      <c r="J6374">
        <f>IF(OR(G6374="Run Time", G6374="CC (Changeover Cleaning)"), I6374, 0)</f>
        <v>6.6666667660077328E-3</v>
      </c>
      <c r="K6374">
        <f>IF(G6374&lt;&gt;"PM (Maintenance)", I6374, 0)</f>
        <v>6.6666667660077328E-3</v>
      </c>
      <c r="L6374" s="5">
        <f>MAX(tbl_Fact[[#This Row],[TotalBiscuitsMade]],tbl_Fact[[#This Row],[GoodMadeBiscuits]])</f>
        <v>365</v>
      </c>
      <c r="M6374" s="5">
        <f>IF(tbl_Fact[[#This Row],[Operating_Hours]]&gt;0,tbl_Fact[[#This Row],[Operating_Hours]]*51840,0)</f>
        <v>345.60000514984085</v>
      </c>
    </row>
    <row r="6375" spans="1:13" hidden="1" x14ac:dyDescent="0.2">
      <c r="A6375" t="s">
        <v>12</v>
      </c>
      <c r="B6375" s="1">
        <v>44407.042696759258</v>
      </c>
      <c r="C6375" s="1">
        <v>44407.043043981481</v>
      </c>
      <c r="D6375">
        <v>0.5</v>
      </c>
      <c r="E6375">
        <v>48312</v>
      </c>
      <c r="F6375">
        <v>91</v>
      </c>
      <c r="G6375" t="s">
        <v>43</v>
      </c>
      <c r="H6375" t="s">
        <v>37</v>
      </c>
      <c r="I6375">
        <f>tbl_Fact[[#This Row],[Duration]] / 60</f>
        <v>8.3333333333333332E-3</v>
      </c>
      <c r="J6375">
        <f>IF(OR(G6375="Run Time", G6375="CC (Changeover Cleaning)"), I6375, 0)</f>
        <v>8.3333333333333332E-3</v>
      </c>
      <c r="K6375">
        <f>IF(G6375&lt;&gt;"PM (Maintenance)", I6375, 0)</f>
        <v>8.3333333333333332E-3</v>
      </c>
      <c r="L6375" s="5">
        <f>MAX(tbl_Fact[[#This Row],[TotalBiscuitsMade]],tbl_Fact[[#This Row],[GoodMadeBiscuits]])</f>
        <v>48312</v>
      </c>
      <c r="M6375" s="5">
        <f>IF(tbl_Fact[[#This Row],[Operating_Hours]]&gt;0,tbl_Fact[[#This Row],[Operating_Hours]]*51840,0)</f>
        <v>432</v>
      </c>
    </row>
    <row r="6376" spans="1:13" hidden="1" x14ac:dyDescent="0.2">
      <c r="A6376" t="s">
        <v>14</v>
      </c>
      <c r="B6376" s="1">
        <v>44407.042962962965</v>
      </c>
      <c r="C6376" s="1">
        <v>44407.044571759259</v>
      </c>
      <c r="D6376">
        <v>2.3166666030883798</v>
      </c>
      <c r="E6376">
        <v>0</v>
      </c>
      <c r="F6376">
        <v>135</v>
      </c>
      <c r="G6376" t="s">
        <v>44</v>
      </c>
      <c r="H6376" t="s">
        <v>37</v>
      </c>
      <c r="I6376">
        <f>tbl_Fact[[#This Row],[Duration]] / 60</f>
        <v>3.8611110051472997E-2</v>
      </c>
      <c r="J6376">
        <f>IF(OR(G6376="Run Time", G6376="CC (Changeover Cleaning)"), I6376, 0)</f>
        <v>0</v>
      </c>
      <c r="K6376">
        <f>IF(G6376&lt;&gt;"PM (Maintenance)", I6376, 0)</f>
        <v>3.8611110051472997E-2</v>
      </c>
      <c r="L6376" s="5">
        <f>MAX(tbl_Fact[[#This Row],[TotalBiscuitsMade]],tbl_Fact[[#This Row],[GoodMadeBiscuits]])</f>
        <v>135</v>
      </c>
      <c r="M6376" s="5">
        <f>IF(tbl_Fact[[#This Row],[Operating_Hours]]&gt;0,tbl_Fact[[#This Row],[Operating_Hours]]*51840,0)</f>
        <v>0</v>
      </c>
    </row>
    <row r="6377" spans="1:13" hidden="1" x14ac:dyDescent="0.2">
      <c r="A6377" t="s">
        <v>12</v>
      </c>
      <c r="B6377" s="1">
        <v>44407.043043981481</v>
      </c>
      <c r="C6377" s="1">
        <v>44407.044571759259</v>
      </c>
      <c r="D6377">
        <v>2.2000000476837198</v>
      </c>
      <c r="E6377">
        <v>50217</v>
      </c>
      <c r="F6377">
        <v>235</v>
      </c>
      <c r="G6377" t="s">
        <v>44</v>
      </c>
      <c r="H6377" t="s">
        <v>37</v>
      </c>
      <c r="I6377">
        <f>tbl_Fact[[#This Row],[Duration]] / 60</f>
        <v>3.6666667461395332E-2</v>
      </c>
      <c r="J6377">
        <f>IF(OR(G6377="Run Time", G6377="CC (Changeover Cleaning)"), I6377, 0)</f>
        <v>0</v>
      </c>
      <c r="K6377">
        <f>IF(G6377&lt;&gt;"PM (Maintenance)", I6377, 0)</f>
        <v>3.6666667461395332E-2</v>
      </c>
      <c r="L6377" s="5">
        <f>MAX(tbl_Fact[[#This Row],[TotalBiscuitsMade]],tbl_Fact[[#This Row],[GoodMadeBiscuits]])</f>
        <v>50217</v>
      </c>
      <c r="M6377" s="5">
        <f>IF(tbl_Fact[[#This Row],[Operating_Hours]]&gt;0,tbl_Fact[[#This Row],[Operating_Hours]]*51840,0)</f>
        <v>0</v>
      </c>
    </row>
    <row r="6378" spans="1:13" hidden="1" x14ac:dyDescent="0.2">
      <c r="A6378" t="s">
        <v>5</v>
      </c>
      <c r="B6378" s="1">
        <v>44407.044537037036</v>
      </c>
      <c r="C6378" s="1">
        <v>44407.044965277775</v>
      </c>
      <c r="D6378">
        <v>0.61666667461395297</v>
      </c>
      <c r="E6378">
        <v>290383</v>
      </c>
      <c r="F6378">
        <v>164383</v>
      </c>
      <c r="G6378" t="s">
        <v>44</v>
      </c>
      <c r="H6378" t="s">
        <v>27</v>
      </c>
      <c r="I6378">
        <f>tbl_Fact[[#This Row],[Duration]] / 60</f>
        <v>1.0277777910232549E-2</v>
      </c>
      <c r="J6378">
        <f>IF(OR(G6378="Run Time", G6378="CC (Changeover Cleaning)"), I6378, 0)</f>
        <v>0</v>
      </c>
      <c r="K6378">
        <f>IF(G6378&lt;&gt;"PM (Maintenance)", I6378, 0)</f>
        <v>1.0277777910232549E-2</v>
      </c>
      <c r="L6378" s="5">
        <f>MAX(tbl_Fact[[#This Row],[TotalBiscuitsMade]],tbl_Fact[[#This Row],[GoodMadeBiscuits]])</f>
        <v>290383</v>
      </c>
      <c r="M6378" s="5">
        <f>IF(tbl_Fact[[#This Row],[Operating_Hours]]&gt;0,tbl_Fact[[#This Row],[Operating_Hours]]*51840,0)</f>
        <v>0</v>
      </c>
    </row>
    <row r="6379" spans="1:13" hidden="1" x14ac:dyDescent="0.2">
      <c r="A6379" t="s">
        <v>14</v>
      </c>
      <c r="B6379" s="1">
        <v>44407.044571759259</v>
      </c>
      <c r="C6379" s="1">
        <v>44407.045497685183</v>
      </c>
      <c r="D6379">
        <v>1.3333332538604701</v>
      </c>
      <c r="E6379">
        <v>0</v>
      </c>
      <c r="F6379">
        <v>434</v>
      </c>
      <c r="G6379" t="s">
        <v>43</v>
      </c>
      <c r="H6379" t="s">
        <v>37</v>
      </c>
      <c r="I6379">
        <f>tbl_Fact[[#This Row],[Duration]] / 60</f>
        <v>2.2222220897674502E-2</v>
      </c>
      <c r="J6379">
        <f>IF(OR(G6379="Run Time", G6379="CC (Changeover Cleaning)"), I6379, 0)</f>
        <v>2.2222220897674502E-2</v>
      </c>
      <c r="K6379">
        <f>IF(G6379&lt;&gt;"PM (Maintenance)", I6379, 0)</f>
        <v>2.2222220897674502E-2</v>
      </c>
      <c r="L6379" s="5">
        <f>MAX(tbl_Fact[[#This Row],[TotalBiscuitsMade]],tbl_Fact[[#This Row],[GoodMadeBiscuits]])</f>
        <v>434</v>
      </c>
      <c r="M6379" s="5">
        <f>IF(tbl_Fact[[#This Row],[Operating_Hours]]&gt;0,tbl_Fact[[#This Row],[Operating_Hours]]*51840,0)</f>
        <v>1151.9999313354463</v>
      </c>
    </row>
    <row r="6380" spans="1:13" hidden="1" x14ac:dyDescent="0.2">
      <c r="A6380" t="s">
        <v>12</v>
      </c>
      <c r="B6380" s="1">
        <v>44407.044571759259</v>
      </c>
      <c r="C6380" s="1">
        <v>44407.045578703706</v>
      </c>
      <c r="D6380">
        <v>1.45000004768372</v>
      </c>
      <c r="E6380">
        <v>50436</v>
      </c>
      <c r="F6380">
        <v>127</v>
      </c>
      <c r="G6380" t="s">
        <v>43</v>
      </c>
      <c r="H6380" t="s">
        <v>37</v>
      </c>
      <c r="I6380">
        <f>tbl_Fact[[#This Row],[Duration]] / 60</f>
        <v>2.4166667461395334E-2</v>
      </c>
      <c r="J6380">
        <f>IF(OR(G6380="Run Time", G6380="CC (Changeover Cleaning)"), I6380, 0)</f>
        <v>2.4166667461395334E-2</v>
      </c>
      <c r="K6380">
        <f>IF(G6380&lt;&gt;"PM (Maintenance)", I6380, 0)</f>
        <v>2.4166667461395334E-2</v>
      </c>
      <c r="L6380" s="5">
        <f>MAX(tbl_Fact[[#This Row],[TotalBiscuitsMade]],tbl_Fact[[#This Row],[GoodMadeBiscuits]])</f>
        <v>50436</v>
      </c>
      <c r="M6380" s="5">
        <f>IF(tbl_Fact[[#This Row],[Operating_Hours]]&gt;0,tbl_Fact[[#This Row],[Operating_Hours]]*51840,0)</f>
        <v>1252.8000411987341</v>
      </c>
    </row>
    <row r="6381" spans="1:13" hidden="1" x14ac:dyDescent="0.2">
      <c r="A6381" t="s">
        <v>5</v>
      </c>
      <c r="B6381" s="1">
        <v>44407.044965277775</v>
      </c>
      <c r="C6381" s="1">
        <v>44407.046539351853</v>
      </c>
      <c r="D6381">
        <v>2.2666666507720898</v>
      </c>
      <c r="E6381">
        <v>290514</v>
      </c>
      <c r="F6381">
        <v>164323</v>
      </c>
      <c r="G6381" t="s">
        <v>43</v>
      </c>
      <c r="H6381" t="s">
        <v>27</v>
      </c>
      <c r="I6381">
        <f>tbl_Fact[[#This Row],[Duration]] / 60</f>
        <v>3.7777777512868163E-2</v>
      </c>
      <c r="J6381">
        <f>IF(OR(G6381="Run Time", G6381="CC (Changeover Cleaning)"), I6381, 0)</f>
        <v>3.7777777512868163E-2</v>
      </c>
      <c r="K6381">
        <f>IF(G6381&lt;&gt;"PM (Maintenance)", I6381, 0)</f>
        <v>3.7777777512868163E-2</v>
      </c>
      <c r="L6381" s="5">
        <f>MAX(tbl_Fact[[#This Row],[TotalBiscuitsMade]],tbl_Fact[[#This Row],[GoodMadeBiscuits]])</f>
        <v>290514</v>
      </c>
      <c r="M6381" s="5">
        <f>IF(tbl_Fact[[#This Row],[Operating_Hours]]&gt;0,tbl_Fact[[#This Row],[Operating_Hours]]*51840,0)</f>
        <v>1958.3999862670855</v>
      </c>
    </row>
    <row r="6382" spans="1:13" hidden="1" x14ac:dyDescent="0.2">
      <c r="A6382" t="s">
        <v>14</v>
      </c>
      <c r="B6382" s="1">
        <v>44407.045497685183</v>
      </c>
      <c r="C6382" s="1">
        <v>44407.045682870368</v>
      </c>
      <c r="D6382">
        <v>0.26666659116745001</v>
      </c>
      <c r="E6382">
        <v>0</v>
      </c>
      <c r="F6382">
        <v>266</v>
      </c>
      <c r="G6382" t="s">
        <v>44</v>
      </c>
      <c r="H6382" t="s">
        <v>37</v>
      </c>
      <c r="I6382">
        <f>tbl_Fact[[#This Row],[Duration]] / 60</f>
        <v>4.4444431861241666E-3</v>
      </c>
      <c r="J6382">
        <f>IF(OR(G6382="Run Time", G6382="CC (Changeover Cleaning)"), I6382, 0)</f>
        <v>0</v>
      </c>
      <c r="K6382">
        <f>IF(G6382&lt;&gt;"PM (Maintenance)", I6382, 0)</f>
        <v>4.4444431861241666E-3</v>
      </c>
      <c r="L6382" s="5">
        <f>MAX(tbl_Fact[[#This Row],[TotalBiscuitsMade]],tbl_Fact[[#This Row],[GoodMadeBiscuits]])</f>
        <v>266</v>
      </c>
      <c r="M6382" s="5">
        <f>IF(tbl_Fact[[#This Row],[Operating_Hours]]&gt;0,tbl_Fact[[#This Row],[Operating_Hours]]*51840,0)</f>
        <v>0</v>
      </c>
    </row>
    <row r="6383" spans="1:13" hidden="1" x14ac:dyDescent="0.2">
      <c r="A6383" t="s">
        <v>12</v>
      </c>
      <c r="B6383" s="1">
        <v>44407.045578703706</v>
      </c>
      <c r="C6383" s="1">
        <v>44407.045682870368</v>
      </c>
      <c r="D6383">
        <v>0.15000000596046401</v>
      </c>
      <c r="E6383">
        <v>50334</v>
      </c>
      <c r="F6383">
        <v>190</v>
      </c>
      <c r="G6383" t="s">
        <v>44</v>
      </c>
      <c r="H6383" t="s">
        <v>37</v>
      </c>
      <c r="I6383">
        <f>tbl_Fact[[#This Row],[Duration]] / 60</f>
        <v>2.5000000993410667E-3</v>
      </c>
      <c r="J6383">
        <f>IF(OR(G6383="Run Time", G6383="CC (Changeover Cleaning)"), I6383, 0)</f>
        <v>0</v>
      </c>
      <c r="K6383">
        <f>IF(G6383&lt;&gt;"PM (Maintenance)", I6383, 0)</f>
        <v>2.5000000993410667E-3</v>
      </c>
      <c r="L6383" s="5">
        <f>MAX(tbl_Fact[[#This Row],[TotalBiscuitsMade]],tbl_Fact[[#This Row],[GoodMadeBiscuits]])</f>
        <v>50334</v>
      </c>
      <c r="M6383" s="5">
        <f>IF(tbl_Fact[[#This Row],[Operating_Hours]]&gt;0,tbl_Fact[[#This Row],[Operating_Hours]]*51840,0)</f>
        <v>0</v>
      </c>
    </row>
    <row r="6384" spans="1:13" hidden="1" x14ac:dyDescent="0.2">
      <c r="A6384" t="s">
        <v>14</v>
      </c>
      <c r="B6384" s="1">
        <v>44407.045682870368</v>
      </c>
      <c r="C6384" s="1">
        <v>44407.046724537038</v>
      </c>
      <c r="D6384">
        <v>1.5</v>
      </c>
      <c r="E6384">
        <v>0</v>
      </c>
      <c r="F6384">
        <v>43</v>
      </c>
      <c r="G6384" t="s">
        <v>43</v>
      </c>
      <c r="H6384" t="s">
        <v>37</v>
      </c>
      <c r="I6384">
        <f>tbl_Fact[[#This Row],[Duration]] / 60</f>
        <v>2.5000000000000001E-2</v>
      </c>
      <c r="J6384">
        <f>IF(OR(G6384="Run Time", G6384="CC (Changeover Cleaning)"), I6384, 0)</f>
        <v>2.5000000000000001E-2</v>
      </c>
      <c r="K6384">
        <f>IF(G6384&lt;&gt;"PM (Maintenance)", I6384, 0)</f>
        <v>2.5000000000000001E-2</v>
      </c>
      <c r="L6384" s="5">
        <f>MAX(tbl_Fact[[#This Row],[TotalBiscuitsMade]],tbl_Fact[[#This Row],[GoodMadeBiscuits]])</f>
        <v>43</v>
      </c>
      <c r="M6384" s="5">
        <f>IF(tbl_Fact[[#This Row],[Operating_Hours]]&gt;0,tbl_Fact[[#This Row],[Operating_Hours]]*51840,0)</f>
        <v>1296</v>
      </c>
    </row>
    <row r="6385" spans="1:13" hidden="1" x14ac:dyDescent="0.2">
      <c r="A6385" t="s">
        <v>12</v>
      </c>
      <c r="B6385" s="1">
        <v>44407.045682870368</v>
      </c>
      <c r="C6385" s="1">
        <v>44407.046805555554</v>
      </c>
      <c r="D6385">
        <v>1.61666655540466</v>
      </c>
      <c r="E6385">
        <v>50214</v>
      </c>
      <c r="F6385">
        <v>229</v>
      </c>
      <c r="G6385" t="s">
        <v>43</v>
      </c>
      <c r="H6385" t="s">
        <v>37</v>
      </c>
      <c r="I6385">
        <f>tbl_Fact[[#This Row],[Duration]] / 60</f>
        <v>2.6944442590077666E-2</v>
      </c>
      <c r="J6385">
        <f>IF(OR(G6385="Run Time", G6385="CC (Changeover Cleaning)"), I6385, 0)</f>
        <v>2.6944442590077666E-2</v>
      </c>
      <c r="K6385">
        <f>IF(G6385&lt;&gt;"PM (Maintenance)", I6385, 0)</f>
        <v>2.6944442590077666E-2</v>
      </c>
      <c r="L6385" s="5">
        <f>MAX(tbl_Fact[[#This Row],[TotalBiscuitsMade]],tbl_Fact[[#This Row],[GoodMadeBiscuits]])</f>
        <v>50214</v>
      </c>
      <c r="M6385" s="5">
        <f>IF(tbl_Fact[[#This Row],[Operating_Hours]]&gt;0,tbl_Fact[[#This Row],[Operating_Hours]]*51840,0)</f>
        <v>1396.7999038696262</v>
      </c>
    </row>
    <row r="6386" spans="1:13" hidden="1" x14ac:dyDescent="0.2">
      <c r="A6386" t="s">
        <v>5</v>
      </c>
      <c r="B6386" s="1">
        <v>44407.046539351853</v>
      </c>
      <c r="C6386" s="1">
        <v>44407.048125000001</v>
      </c>
      <c r="D6386">
        <v>2.2833333015441899</v>
      </c>
      <c r="E6386">
        <v>291784</v>
      </c>
      <c r="F6386">
        <v>165522</v>
      </c>
      <c r="G6386" t="s">
        <v>44</v>
      </c>
      <c r="H6386" t="s">
        <v>27</v>
      </c>
      <c r="I6386">
        <f>tbl_Fact[[#This Row],[Duration]] / 60</f>
        <v>3.8055555025736501E-2</v>
      </c>
      <c r="J6386">
        <f>IF(OR(G6386="Run Time", G6386="CC (Changeover Cleaning)"), I6386, 0)</f>
        <v>0</v>
      </c>
      <c r="K6386">
        <f>IF(G6386&lt;&gt;"PM (Maintenance)", I6386, 0)</f>
        <v>3.8055555025736501E-2</v>
      </c>
      <c r="L6386" s="5">
        <f>MAX(tbl_Fact[[#This Row],[TotalBiscuitsMade]],tbl_Fact[[#This Row],[GoodMadeBiscuits]])</f>
        <v>291784</v>
      </c>
      <c r="M6386" s="5">
        <f>IF(tbl_Fact[[#This Row],[Operating_Hours]]&gt;0,tbl_Fact[[#This Row],[Operating_Hours]]*51840,0)</f>
        <v>0</v>
      </c>
    </row>
    <row r="6387" spans="1:13" hidden="1" x14ac:dyDescent="0.2">
      <c r="A6387" t="s">
        <v>14</v>
      </c>
      <c r="B6387" s="1">
        <v>44407.046724537038</v>
      </c>
      <c r="C6387" s="1">
        <v>44407.046840277777</v>
      </c>
      <c r="D6387">
        <v>0.16666659712791401</v>
      </c>
      <c r="E6387">
        <v>0</v>
      </c>
      <c r="F6387">
        <v>58</v>
      </c>
      <c r="G6387" t="s">
        <v>44</v>
      </c>
      <c r="H6387" t="s">
        <v>37</v>
      </c>
      <c r="I6387">
        <f>tbl_Fact[[#This Row],[Duration]] / 60</f>
        <v>2.7777766187985667E-3</v>
      </c>
      <c r="J6387">
        <f>IF(OR(G6387="Run Time", G6387="CC (Changeover Cleaning)"), I6387, 0)</f>
        <v>0</v>
      </c>
      <c r="K6387">
        <f>IF(G6387&lt;&gt;"PM (Maintenance)", I6387, 0)</f>
        <v>2.7777766187985667E-3</v>
      </c>
      <c r="L6387" s="5">
        <f>MAX(tbl_Fact[[#This Row],[TotalBiscuitsMade]],tbl_Fact[[#This Row],[GoodMadeBiscuits]])</f>
        <v>58</v>
      </c>
      <c r="M6387" s="5">
        <f>IF(tbl_Fact[[#This Row],[Operating_Hours]]&gt;0,tbl_Fact[[#This Row],[Operating_Hours]]*51840,0)</f>
        <v>0</v>
      </c>
    </row>
    <row r="6388" spans="1:13" hidden="1" x14ac:dyDescent="0.2">
      <c r="A6388" t="s">
        <v>12</v>
      </c>
      <c r="B6388" s="1">
        <v>44407.046805555554</v>
      </c>
      <c r="C6388" s="1">
        <v>44407.046840277777</v>
      </c>
      <c r="D6388">
        <v>5.0000000745058101E-2</v>
      </c>
      <c r="E6388">
        <v>50286</v>
      </c>
      <c r="F6388">
        <v>243</v>
      </c>
      <c r="G6388" t="s">
        <v>44</v>
      </c>
      <c r="H6388" t="s">
        <v>37</v>
      </c>
      <c r="I6388">
        <f>tbl_Fact[[#This Row],[Duration]] / 60</f>
        <v>8.3333334575096834E-4</v>
      </c>
      <c r="J6388">
        <f>IF(OR(G6388="Run Time", G6388="CC (Changeover Cleaning)"), I6388, 0)</f>
        <v>0</v>
      </c>
      <c r="K6388">
        <f>IF(G6388&lt;&gt;"PM (Maintenance)", I6388, 0)</f>
        <v>8.3333334575096834E-4</v>
      </c>
      <c r="L6388" s="5">
        <f>MAX(tbl_Fact[[#This Row],[TotalBiscuitsMade]],tbl_Fact[[#This Row],[GoodMadeBiscuits]])</f>
        <v>50286</v>
      </c>
      <c r="M6388" s="5">
        <f>IF(tbl_Fact[[#This Row],[Operating_Hours]]&gt;0,tbl_Fact[[#This Row],[Operating_Hours]]*51840,0)</f>
        <v>0</v>
      </c>
    </row>
    <row r="6389" spans="1:13" hidden="1" x14ac:dyDescent="0.2">
      <c r="A6389" t="s">
        <v>14</v>
      </c>
      <c r="B6389" s="1">
        <v>44407.046840277777</v>
      </c>
      <c r="C6389" s="1">
        <v>44407.047268518516</v>
      </c>
      <c r="D6389">
        <v>0.61666661500930797</v>
      </c>
      <c r="E6389">
        <v>0</v>
      </c>
      <c r="F6389">
        <v>14</v>
      </c>
      <c r="G6389" t="s">
        <v>43</v>
      </c>
      <c r="H6389" t="s">
        <v>37</v>
      </c>
      <c r="I6389">
        <f>tbl_Fact[[#This Row],[Duration]] / 60</f>
        <v>1.02777769168218E-2</v>
      </c>
      <c r="J6389">
        <f>IF(OR(G6389="Run Time", G6389="CC (Changeover Cleaning)"), I6389, 0)</f>
        <v>1.02777769168218E-2</v>
      </c>
      <c r="K6389">
        <f>IF(G6389&lt;&gt;"PM (Maintenance)", I6389, 0)</f>
        <v>1.02777769168218E-2</v>
      </c>
      <c r="L6389" s="5">
        <f>MAX(tbl_Fact[[#This Row],[TotalBiscuitsMade]],tbl_Fact[[#This Row],[GoodMadeBiscuits]])</f>
        <v>14</v>
      </c>
      <c r="M6389" s="5">
        <f>IF(tbl_Fact[[#This Row],[Operating_Hours]]&gt;0,tbl_Fact[[#This Row],[Operating_Hours]]*51840,0)</f>
        <v>532.79995536804211</v>
      </c>
    </row>
    <row r="6390" spans="1:13" hidden="1" x14ac:dyDescent="0.2">
      <c r="A6390" t="s">
        <v>12</v>
      </c>
      <c r="B6390" s="1">
        <v>44407.046840277777</v>
      </c>
      <c r="C6390" s="1">
        <v>44407.047349537039</v>
      </c>
      <c r="D6390">
        <v>0.73333328962326005</v>
      </c>
      <c r="E6390">
        <v>50577</v>
      </c>
      <c r="F6390">
        <v>121</v>
      </c>
      <c r="G6390" t="s">
        <v>43</v>
      </c>
      <c r="H6390" t="s">
        <v>37</v>
      </c>
      <c r="I6390">
        <f>tbl_Fact[[#This Row],[Duration]] / 60</f>
        <v>1.2222221493721002E-2</v>
      </c>
      <c r="J6390">
        <f>IF(OR(G6390="Run Time", G6390="CC (Changeover Cleaning)"), I6390, 0)</f>
        <v>1.2222221493721002E-2</v>
      </c>
      <c r="K6390">
        <f>IF(G6390&lt;&gt;"PM (Maintenance)", I6390, 0)</f>
        <v>1.2222221493721002E-2</v>
      </c>
      <c r="L6390" s="5">
        <f>MAX(tbl_Fact[[#This Row],[TotalBiscuitsMade]],tbl_Fact[[#This Row],[GoodMadeBiscuits]])</f>
        <v>50577</v>
      </c>
      <c r="M6390" s="5">
        <f>IF(tbl_Fact[[#This Row],[Operating_Hours]]&gt;0,tbl_Fact[[#This Row],[Operating_Hours]]*51840,0)</f>
        <v>633.59996223449673</v>
      </c>
    </row>
    <row r="6391" spans="1:13" hidden="1" x14ac:dyDescent="0.2">
      <c r="A6391" t="s">
        <v>14</v>
      </c>
      <c r="B6391" s="1">
        <v>44407.047268518516</v>
      </c>
      <c r="C6391" s="1">
        <v>44407.050520833334</v>
      </c>
      <c r="D6391">
        <v>4.6833333969116202</v>
      </c>
      <c r="E6391">
        <v>0</v>
      </c>
      <c r="F6391">
        <v>118</v>
      </c>
      <c r="G6391" t="s">
        <v>44</v>
      </c>
      <c r="H6391" t="s">
        <v>37</v>
      </c>
      <c r="I6391">
        <f>tbl_Fact[[#This Row],[Duration]] / 60</f>
        <v>7.8055556615193672E-2</v>
      </c>
      <c r="J6391">
        <f>IF(OR(G6391="Run Time", G6391="CC (Changeover Cleaning)"), I6391, 0)</f>
        <v>0</v>
      </c>
      <c r="K6391">
        <f>IF(G6391&lt;&gt;"PM (Maintenance)", I6391, 0)</f>
        <v>7.8055556615193672E-2</v>
      </c>
      <c r="L6391" s="5">
        <f>MAX(tbl_Fact[[#This Row],[TotalBiscuitsMade]],tbl_Fact[[#This Row],[GoodMadeBiscuits]])</f>
        <v>118</v>
      </c>
      <c r="M6391" s="5">
        <f>IF(tbl_Fact[[#This Row],[Operating_Hours]]&gt;0,tbl_Fact[[#This Row],[Operating_Hours]]*51840,0)</f>
        <v>0</v>
      </c>
    </row>
    <row r="6392" spans="1:13" hidden="1" x14ac:dyDescent="0.2">
      <c r="A6392" t="s">
        <v>12</v>
      </c>
      <c r="B6392" s="1">
        <v>44407.047349537039</v>
      </c>
      <c r="C6392" s="1">
        <v>44407.048726851855</v>
      </c>
      <c r="D6392">
        <v>1.9833333492279099</v>
      </c>
      <c r="E6392">
        <v>52081</v>
      </c>
      <c r="F6392">
        <v>368</v>
      </c>
      <c r="G6392" t="s">
        <v>44</v>
      </c>
      <c r="H6392" t="s">
        <v>37</v>
      </c>
      <c r="I6392">
        <f>tbl_Fact[[#This Row],[Duration]] / 60</f>
        <v>3.3055555820465168E-2</v>
      </c>
      <c r="J6392">
        <f>IF(OR(G6392="Run Time", G6392="CC (Changeover Cleaning)"), I6392, 0)</f>
        <v>0</v>
      </c>
      <c r="K6392">
        <f>IF(G6392&lt;&gt;"PM (Maintenance)", I6392, 0)</f>
        <v>3.3055555820465168E-2</v>
      </c>
      <c r="L6392" s="5">
        <f>MAX(tbl_Fact[[#This Row],[TotalBiscuitsMade]],tbl_Fact[[#This Row],[GoodMadeBiscuits]])</f>
        <v>52081</v>
      </c>
      <c r="M6392" s="5">
        <f>IF(tbl_Fact[[#This Row],[Operating_Hours]]&gt;0,tbl_Fact[[#This Row],[Operating_Hours]]*51840,0)</f>
        <v>0</v>
      </c>
    </row>
    <row r="6393" spans="1:13" hidden="1" x14ac:dyDescent="0.2">
      <c r="A6393" t="s">
        <v>5</v>
      </c>
      <c r="B6393" s="1">
        <v>44407.048125000001</v>
      </c>
      <c r="C6393" s="1">
        <v>44407.049039351848</v>
      </c>
      <c r="D6393">
        <v>1.31666672229767</v>
      </c>
      <c r="E6393">
        <v>291805</v>
      </c>
      <c r="F6393">
        <v>165712</v>
      </c>
      <c r="G6393" t="s">
        <v>43</v>
      </c>
      <c r="H6393" t="s">
        <v>27</v>
      </c>
      <c r="I6393">
        <f>tbl_Fact[[#This Row],[Duration]] / 60</f>
        <v>2.1944445371627833E-2</v>
      </c>
      <c r="J6393">
        <f>IF(OR(G6393="Run Time", G6393="CC (Changeover Cleaning)"), I6393, 0)</f>
        <v>2.1944445371627833E-2</v>
      </c>
      <c r="K6393">
        <f>IF(G6393&lt;&gt;"PM (Maintenance)", I6393, 0)</f>
        <v>2.1944445371627833E-2</v>
      </c>
      <c r="L6393" s="5">
        <f>MAX(tbl_Fact[[#This Row],[TotalBiscuitsMade]],tbl_Fact[[#This Row],[GoodMadeBiscuits]])</f>
        <v>291805</v>
      </c>
      <c r="M6393" s="5">
        <f>IF(tbl_Fact[[#This Row],[Operating_Hours]]&gt;0,tbl_Fact[[#This Row],[Operating_Hours]]*51840,0)</f>
        <v>1137.6000480651869</v>
      </c>
    </row>
    <row r="6394" spans="1:13" hidden="1" x14ac:dyDescent="0.2">
      <c r="A6394" t="s">
        <v>12</v>
      </c>
      <c r="B6394" s="1">
        <v>44407.048726851855</v>
      </c>
      <c r="C6394" s="1">
        <v>44407.048831018517</v>
      </c>
      <c r="D6394">
        <v>0.15000000596046401</v>
      </c>
      <c r="E6394">
        <v>52141</v>
      </c>
      <c r="F6394">
        <v>214</v>
      </c>
      <c r="G6394" t="s">
        <v>43</v>
      </c>
      <c r="H6394" t="s">
        <v>37</v>
      </c>
      <c r="I6394">
        <f>tbl_Fact[[#This Row],[Duration]] / 60</f>
        <v>2.5000000993410667E-3</v>
      </c>
      <c r="J6394">
        <f>IF(OR(G6394="Run Time", G6394="CC (Changeover Cleaning)"), I6394, 0)</f>
        <v>2.5000000993410667E-3</v>
      </c>
      <c r="K6394">
        <f>IF(G6394&lt;&gt;"PM (Maintenance)", I6394, 0)</f>
        <v>2.5000000993410667E-3</v>
      </c>
      <c r="L6394" s="5">
        <f>MAX(tbl_Fact[[#This Row],[TotalBiscuitsMade]],tbl_Fact[[#This Row],[GoodMadeBiscuits]])</f>
        <v>52141</v>
      </c>
      <c r="M6394" s="5">
        <f>IF(tbl_Fact[[#This Row],[Operating_Hours]]&gt;0,tbl_Fact[[#This Row],[Operating_Hours]]*51840,0)</f>
        <v>129.60000514984088</v>
      </c>
    </row>
    <row r="6395" spans="1:13" hidden="1" x14ac:dyDescent="0.2">
      <c r="A6395" t="s">
        <v>12</v>
      </c>
      <c r="B6395" s="1">
        <v>44407.048831018517</v>
      </c>
      <c r="C6395" s="1">
        <v>44407.050520833334</v>
      </c>
      <c r="D6395">
        <v>2.4333333969116202</v>
      </c>
      <c r="E6395">
        <v>53873</v>
      </c>
      <c r="F6395">
        <v>416</v>
      </c>
      <c r="G6395" t="s">
        <v>44</v>
      </c>
      <c r="H6395" t="s">
        <v>37</v>
      </c>
      <c r="I6395">
        <f>tbl_Fact[[#This Row],[Duration]] / 60</f>
        <v>4.0555556615193673E-2</v>
      </c>
      <c r="J6395">
        <f>IF(OR(G6395="Run Time", G6395="CC (Changeover Cleaning)"), I6395, 0)</f>
        <v>0</v>
      </c>
      <c r="K6395">
        <f>IF(G6395&lt;&gt;"PM (Maintenance)", I6395, 0)</f>
        <v>4.0555556615193673E-2</v>
      </c>
      <c r="L6395" s="5">
        <f>MAX(tbl_Fact[[#This Row],[TotalBiscuitsMade]],tbl_Fact[[#This Row],[GoodMadeBiscuits]])</f>
        <v>53873</v>
      </c>
      <c r="M6395" s="5">
        <f>IF(tbl_Fact[[#This Row],[Operating_Hours]]&gt;0,tbl_Fact[[#This Row],[Operating_Hours]]*51840,0)</f>
        <v>0</v>
      </c>
    </row>
    <row r="6396" spans="1:13" hidden="1" x14ac:dyDescent="0.2">
      <c r="A6396" t="s">
        <v>5</v>
      </c>
      <c r="B6396" s="1">
        <v>44407.049039351848</v>
      </c>
      <c r="C6396" s="1">
        <v>44407.049155092594</v>
      </c>
      <c r="D6396">
        <v>0.16666667163372001</v>
      </c>
      <c r="E6396">
        <v>291967</v>
      </c>
      <c r="F6396">
        <v>165667</v>
      </c>
      <c r="G6396" t="s">
        <v>44</v>
      </c>
      <c r="H6396" t="s">
        <v>27</v>
      </c>
      <c r="I6396">
        <f>tbl_Fact[[#This Row],[Duration]] / 60</f>
        <v>2.7777778605620001E-3</v>
      </c>
      <c r="J6396">
        <f>IF(OR(G6396="Run Time", G6396="CC (Changeover Cleaning)"), I6396, 0)</f>
        <v>0</v>
      </c>
      <c r="K6396">
        <f>IF(G6396&lt;&gt;"PM (Maintenance)", I6396, 0)</f>
        <v>2.7777778605620001E-3</v>
      </c>
      <c r="L6396" s="5">
        <f>MAX(tbl_Fact[[#This Row],[TotalBiscuitsMade]],tbl_Fact[[#This Row],[GoodMadeBiscuits]])</f>
        <v>291967</v>
      </c>
      <c r="M6396" s="5">
        <f>IF(tbl_Fact[[#This Row],[Operating_Hours]]&gt;0,tbl_Fact[[#This Row],[Operating_Hours]]*51840,0)</f>
        <v>0</v>
      </c>
    </row>
    <row r="6397" spans="1:13" hidden="1" x14ac:dyDescent="0.2">
      <c r="A6397" t="s">
        <v>5</v>
      </c>
      <c r="B6397" s="1">
        <v>44407.049155092594</v>
      </c>
      <c r="C6397" s="1">
        <v>44407.050532407404</v>
      </c>
      <c r="D6397">
        <v>1.9833333492279099</v>
      </c>
      <c r="E6397">
        <v>291818</v>
      </c>
      <c r="F6397">
        <v>165665</v>
      </c>
      <c r="G6397" t="s">
        <v>43</v>
      </c>
      <c r="H6397" t="s">
        <v>27</v>
      </c>
      <c r="I6397">
        <f>tbl_Fact[[#This Row],[Duration]] / 60</f>
        <v>3.3055555820465168E-2</v>
      </c>
      <c r="J6397">
        <f>IF(OR(G6397="Run Time", G6397="CC (Changeover Cleaning)"), I6397, 0)</f>
        <v>3.3055555820465168E-2</v>
      </c>
      <c r="K6397">
        <f>IF(G6397&lt;&gt;"PM (Maintenance)", I6397, 0)</f>
        <v>3.3055555820465168E-2</v>
      </c>
      <c r="L6397" s="5">
        <f>MAX(tbl_Fact[[#This Row],[TotalBiscuitsMade]],tbl_Fact[[#This Row],[GoodMadeBiscuits]])</f>
        <v>291818</v>
      </c>
      <c r="M6397" s="5">
        <f>IF(tbl_Fact[[#This Row],[Operating_Hours]]&gt;0,tbl_Fact[[#This Row],[Operating_Hours]]*51840,0)</f>
        <v>1713.6000137329142</v>
      </c>
    </row>
    <row r="6398" spans="1:13" hidden="1" x14ac:dyDescent="0.2">
      <c r="A6398" t="s">
        <v>12</v>
      </c>
      <c r="B6398" s="1">
        <v>44407.050520833334</v>
      </c>
      <c r="C6398" s="1">
        <v>44407.05296296296</v>
      </c>
      <c r="D6398">
        <v>3.5166666507720898</v>
      </c>
      <c r="E6398">
        <v>54168</v>
      </c>
      <c r="F6398">
        <v>194</v>
      </c>
      <c r="G6398" t="s">
        <v>43</v>
      </c>
      <c r="H6398" t="s">
        <v>37</v>
      </c>
      <c r="I6398">
        <f>tbl_Fact[[#This Row],[Duration]] / 60</f>
        <v>5.8611110846201499E-2</v>
      </c>
      <c r="J6398">
        <f>IF(OR(G6398="Run Time", G6398="CC (Changeover Cleaning)"), I6398, 0)</f>
        <v>5.8611110846201499E-2</v>
      </c>
      <c r="K6398">
        <f>IF(G6398&lt;&gt;"PM (Maintenance)", I6398, 0)</f>
        <v>5.8611110846201499E-2</v>
      </c>
      <c r="L6398" s="5">
        <f>MAX(tbl_Fact[[#This Row],[TotalBiscuitsMade]],tbl_Fact[[#This Row],[GoodMadeBiscuits]])</f>
        <v>54168</v>
      </c>
      <c r="M6398" s="5">
        <f>IF(tbl_Fact[[#This Row],[Operating_Hours]]&gt;0,tbl_Fact[[#This Row],[Operating_Hours]]*51840,0)</f>
        <v>3038.3999862670858</v>
      </c>
    </row>
    <row r="6399" spans="1:13" hidden="1" x14ac:dyDescent="0.2">
      <c r="A6399" t="s">
        <v>14</v>
      </c>
      <c r="B6399" s="1">
        <v>44407.050520833334</v>
      </c>
      <c r="C6399" s="1">
        <v>44407.051990740743</v>
      </c>
      <c r="D6399">
        <v>2.11666655540466</v>
      </c>
      <c r="E6399">
        <v>0</v>
      </c>
      <c r="F6399">
        <v>168</v>
      </c>
      <c r="G6399" t="s">
        <v>43</v>
      </c>
      <c r="H6399" t="s">
        <v>37</v>
      </c>
      <c r="I6399">
        <f>tbl_Fact[[#This Row],[Duration]] / 60</f>
        <v>3.5277775923410998E-2</v>
      </c>
      <c r="J6399">
        <f>IF(OR(G6399="Run Time", G6399="CC (Changeover Cleaning)"), I6399, 0)</f>
        <v>3.5277775923410998E-2</v>
      </c>
      <c r="K6399">
        <f>IF(G6399&lt;&gt;"PM (Maintenance)", I6399, 0)</f>
        <v>3.5277775923410998E-2</v>
      </c>
      <c r="L6399" s="5">
        <f>MAX(tbl_Fact[[#This Row],[TotalBiscuitsMade]],tbl_Fact[[#This Row],[GoodMadeBiscuits]])</f>
        <v>168</v>
      </c>
      <c r="M6399" s="5">
        <f>IF(tbl_Fact[[#This Row],[Operating_Hours]]&gt;0,tbl_Fact[[#This Row],[Operating_Hours]]*51840,0)</f>
        <v>1828.7999038696262</v>
      </c>
    </row>
    <row r="6400" spans="1:13" hidden="1" x14ac:dyDescent="0.2">
      <c r="A6400" t="s">
        <v>5</v>
      </c>
      <c r="B6400" s="1">
        <v>44407.050532407404</v>
      </c>
      <c r="C6400" s="1">
        <v>44407.050567129627</v>
      </c>
      <c r="D6400">
        <v>5.0000000745058101E-2</v>
      </c>
      <c r="E6400">
        <v>291786</v>
      </c>
      <c r="F6400">
        <v>165494</v>
      </c>
      <c r="G6400" t="s">
        <v>44</v>
      </c>
      <c r="H6400" t="s">
        <v>27</v>
      </c>
      <c r="I6400">
        <f>tbl_Fact[[#This Row],[Duration]] / 60</f>
        <v>8.3333334575096834E-4</v>
      </c>
      <c r="J6400">
        <f>IF(OR(G6400="Run Time", G6400="CC (Changeover Cleaning)"), I6400, 0)</f>
        <v>0</v>
      </c>
      <c r="K6400">
        <f>IF(G6400&lt;&gt;"PM (Maintenance)", I6400, 0)</f>
        <v>8.3333334575096834E-4</v>
      </c>
      <c r="L6400" s="5">
        <f>MAX(tbl_Fact[[#This Row],[TotalBiscuitsMade]],tbl_Fact[[#This Row],[GoodMadeBiscuits]])</f>
        <v>291786</v>
      </c>
      <c r="M6400" s="5">
        <f>IF(tbl_Fact[[#This Row],[Operating_Hours]]&gt;0,tbl_Fact[[#This Row],[Operating_Hours]]*51840,0)</f>
        <v>0</v>
      </c>
    </row>
    <row r="6401" spans="1:13" hidden="1" x14ac:dyDescent="0.2">
      <c r="A6401" t="s">
        <v>5</v>
      </c>
      <c r="B6401" s="1">
        <v>44407.050567129627</v>
      </c>
      <c r="C6401" s="1">
        <v>44407.052106481482</v>
      </c>
      <c r="D6401">
        <v>2.2166666984558101</v>
      </c>
      <c r="E6401">
        <v>292119</v>
      </c>
      <c r="F6401">
        <v>165811</v>
      </c>
      <c r="G6401" t="s">
        <v>43</v>
      </c>
      <c r="H6401" t="s">
        <v>27</v>
      </c>
      <c r="I6401">
        <f>tbl_Fact[[#This Row],[Duration]] / 60</f>
        <v>3.6944444974263503E-2</v>
      </c>
      <c r="J6401">
        <f>IF(OR(G6401="Run Time", G6401="CC (Changeover Cleaning)"), I6401, 0)</f>
        <v>3.6944444974263503E-2</v>
      </c>
      <c r="K6401">
        <f>IF(G6401&lt;&gt;"PM (Maintenance)", I6401, 0)</f>
        <v>3.6944444974263503E-2</v>
      </c>
      <c r="L6401" s="5">
        <f>MAX(tbl_Fact[[#This Row],[TotalBiscuitsMade]],tbl_Fact[[#This Row],[GoodMadeBiscuits]])</f>
        <v>292119</v>
      </c>
      <c r="M6401" s="5">
        <f>IF(tbl_Fact[[#This Row],[Operating_Hours]]&gt;0,tbl_Fact[[#This Row],[Operating_Hours]]*51840,0)</f>
        <v>1915.2000274658201</v>
      </c>
    </row>
    <row r="6402" spans="1:13" hidden="1" x14ac:dyDescent="0.2">
      <c r="A6402" t="s">
        <v>13</v>
      </c>
      <c r="B6402" s="1">
        <v>44407.051655092589</v>
      </c>
      <c r="C6402" s="1">
        <v>44407.064120370371</v>
      </c>
      <c r="D6402">
        <v>17.950000762939499</v>
      </c>
      <c r="E6402">
        <v>0</v>
      </c>
      <c r="F6402">
        <v>226</v>
      </c>
      <c r="G6402" t="s">
        <v>43</v>
      </c>
      <c r="H6402" t="s">
        <v>37</v>
      </c>
      <c r="I6402">
        <f>tbl_Fact[[#This Row],[Duration]] / 60</f>
        <v>0.299166679382325</v>
      </c>
      <c r="J6402">
        <f>IF(OR(G6402="Run Time", G6402="CC (Changeover Cleaning)"), I6402, 0)</f>
        <v>0.299166679382325</v>
      </c>
      <c r="K6402">
        <f>IF(G6402&lt;&gt;"PM (Maintenance)", I6402, 0)</f>
        <v>0.299166679382325</v>
      </c>
      <c r="L6402" s="5">
        <f>MAX(tbl_Fact[[#This Row],[TotalBiscuitsMade]],tbl_Fact[[#This Row],[GoodMadeBiscuits]])</f>
        <v>226</v>
      </c>
      <c r="M6402" s="5">
        <f>IF(tbl_Fact[[#This Row],[Operating_Hours]]&gt;0,tbl_Fact[[#This Row],[Operating_Hours]]*51840,0)</f>
        <v>15508.800659179728</v>
      </c>
    </row>
    <row r="6403" spans="1:13" hidden="1" x14ac:dyDescent="0.2">
      <c r="A6403" t="s">
        <v>14</v>
      </c>
      <c r="B6403" s="1">
        <v>44407.051990740743</v>
      </c>
      <c r="C6403" s="1">
        <v>44407.052025462966</v>
      </c>
      <c r="D6403">
        <v>5.0000000745058101E-2</v>
      </c>
      <c r="E6403">
        <v>0</v>
      </c>
      <c r="F6403">
        <v>314</v>
      </c>
      <c r="G6403" t="s">
        <v>44</v>
      </c>
      <c r="H6403" t="s">
        <v>37</v>
      </c>
      <c r="I6403">
        <f>tbl_Fact[[#This Row],[Duration]] / 60</f>
        <v>8.3333334575096834E-4</v>
      </c>
      <c r="J6403">
        <f>IF(OR(G6403="Run Time", G6403="CC (Changeover Cleaning)"), I6403, 0)</f>
        <v>0</v>
      </c>
      <c r="K6403">
        <f>IF(G6403&lt;&gt;"PM (Maintenance)", I6403, 0)</f>
        <v>8.3333334575096834E-4</v>
      </c>
      <c r="L6403" s="5">
        <f>MAX(tbl_Fact[[#This Row],[TotalBiscuitsMade]],tbl_Fact[[#This Row],[GoodMadeBiscuits]])</f>
        <v>314</v>
      </c>
      <c r="M6403" s="5">
        <f>IF(tbl_Fact[[#This Row],[Operating_Hours]]&gt;0,tbl_Fact[[#This Row],[Operating_Hours]]*51840,0)</f>
        <v>0</v>
      </c>
    </row>
    <row r="6404" spans="1:13" hidden="1" x14ac:dyDescent="0.2">
      <c r="A6404" t="s">
        <v>14</v>
      </c>
      <c r="B6404" s="1">
        <v>44407.052025462966</v>
      </c>
      <c r="C6404" s="1">
        <v>44407.052870370368</v>
      </c>
      <c r="D6404">
        <v>1.2166665792465201</v>
      </c>
      <c r="E6404">
        <v>0</v>
      </c>
      <c r="F6404">
        <v>54</v>
      </c>
      <c r="G6404" t="s">
        <v>43</v>
      </c>
      <c r="H6404" t="s">
        <v>37</v>
      </c>
      <c r="I6404">
        <f>tbl_Fact[[#This Row],[Duration]] / 60</f>
        <v>2.0277776320775334E-2</v>
      </c>
      <c r="J6404">
        <f>IF(OR(G6404="Run Time", G6404="CC (Changeover Cleaning)"), I6404, 0)</f>
        <v>2.0277776320775334E-2</v>
      </c>
      <c r="K6404">
        <f>IF(G6404&lt;&gt;"PM (Maintenance)", I6404, 0)</f>
        <v>2.0277776320775334E-2</v>
      </c>
      <c r="L6404" s="5">
        <f>MAX(tbl_Fact[[#This Row],[TotalBiscuitsMade]],tbl_Fact[[#This Row],[GoodMadeBiscuits]])</f>
        <v>54</v>
      </c>
      <c r="M6404" s="5">
        <f>IF(tbl_Fact[[#This Row],[Operating_Hours]]&gt;0,tbl_Fact[[#This Row],[Operating_Hours]]*51840,0)</f>
        <v>1051.1999244689932</v>
      </c>
    </row>
    <row r="6405" spans="1:13" hidden="1" x14ac:dyDescent="0.2">
      <c r="A6405" t="s">
        <v>5</v>
      </c>
      <c r="B6405" s="1">
        <v>44407.052106481482</v>
      </c>
      <c r="C6405" s="1">
        <v>44407.054363425923</v>
      </c>
      <c r="D6405">
        <v>3.25</v>
      </c>
      <c r="E6405">
        <v>294260</v>
      </c>
      <c r="F6405">
        <v>167899</v>
      </c>
      <c r="G6405" t="s">
        <v>44</v>
      </c>
      <c r="H6405" t="s">
        <v>27</v>
      </c>
      <c r="I6405">
        <f>tbl_Fact[[#This Row],[Duration]] / 60</f>
        <v>5.4166666666666669E-2</v>
      </c>
      <c r="J6405">
        <f>IF(OR(G6405="Run Time", G6405="CC (Changeover Cleaning)"), I6405, 0)</f>
        <v>0</v>
      </c>
      <c r="K6405">
        <f>IF(G6405&lt;&gt;"PM (Maintenance)", I6405, 0)</f>
        <v>5.4166666666666669E-2</v>
      </c>
      <c r="L6405" s="5">
        <f>MAX(tbl_Fact[[#This Row],[TotalBiscuitsMade]],tbl_Fact[[#This Row],[GoodMadeBiscuits]])</f>
        <v>294260</v>
      </c>
      <c r="M6405" s="5">
        <f>IF(tbl_Fact[[#This Row],[Operating_Hours]]&gt;0,tbl_Fact[[#This Row],[Operating_Hours]]*51840,0)</f>
        <v>0</v>
      </c>
    </row>
    <row r="6406" spans="1:13" hidden="1" x14ac:dyDescent="0.2">
      <c r="A6406" t="s">
        <v>14</v>
      </c>
      <c r="B6406" s="1">
        <v>44407.052870370368</v>
      </c>
      <c r="C6406" s="1">
        <v>44407.055555555555</v>
      </c>
      <c r="D6406">
        <v>3.86666655540466</v>
      </c>
      <c r="E6406">
        <v>0</v>
      </c>
      <c r="F6406">
        <v>477</v>
      </c>
      <c r="G6406" t="s">
        <v>44</v>
      </c>
      <c r="H6406" t="s">
        <v>37</v>
      </c>
      <c r="I6406">
        <f>tbl_Fact[[#This Row],[Duration]] / 60</f>
        <v>6.4444442590077672E-2</v>
      </c>
      <c r="J6406">
        <f>IF(OR(G6406="Run Time", G6406="CC (Changeover Cleaning)"), I6406, 0)</f>
        <v>0</v>
      </c>
      <c r="K6406">
        <f>IF(G6406&lt;&gt;"PM (Maintenance)", I6406, 0)</f>
        <v>6.4444442590077672E-2</v>
      </c>
      <c r="L6406" s="5">
        <f>MAX(tbl_Fact[[#This Row],[TotalBiscuitsMade]],tbl_Fact[[#This Row],[GoodMadeBiscuits]])</f>
        <v>477</v>
      </c>
      <c r="M6406" s="5">
        <f>IF(tbl_Fact[[#This Row],[Operating_Hours]]&gt;0,tbl_Fact[[#This Row],[Operating_Hours]]*51840,0)</f>
        <v>0</v>
      </c>
    </row>
    <row r="6407" spans="1:13" hidden="1" x14ac:dyDescent="0.2">
      <c r="A6407" t="s">
        <v>12</v>
      </c>
      <c r="B6407" s="1">
        <v>44407.05296296296</v>
      </c>
      <c r="C6407" s="1">
        <v>44407.055555555555</v>
      </c>
      <c r="D6407">
        <v>3.7333333492279102</v>
      </c>
      <c r="E6407">
        <v>57000</v>
      </c>
      <c r="F6407">
        <v>248</v>
      </c>
      <c r="G6407" t="s">
        <v>44</v>
      </c>
      <c r="H6407" t="s">
        <v>37</v>
      </c>
      <c r="I6407">
        <f>tbl_Fact[[#This Row],[Duration]] / 60</f>
        <v>6.2222222487131836E-2</v>
      </c>
      <c r="J6407">
        <f>IF(OR(G6407="Run Time", G6407="CC (Changeover Cleaning)"), I6407, 0)</f>
        <v>0</v>
      </c>
      <c r="K6407">
        <f>IF(G6407&lt;&gt;"PM (Maintenance)", I6407, 0)</f>
        <v>6.2222222487131836E-2</v>
      </c>
      <c r="L6407" s="5">
        <f>MAX(tbl_Fact[[#This Row],[TotalBiscuitsMade]],tbl_Fact[[#This Row],[GoodMadeBiscuits]])</f>
        <v>57000</v>
      </c>
      <c r="M6407" s="5">
        <f>IF(tbl_Fact[[#This Row],[Operating_Hours]]&gt;0,tbl_Fact[[#This Row],[Operating_Hours]]*51840,0)</f>
        <v>0</v>
      </c>
    </row>
    <row r="6408" spans="1:13" hidden="1" x14ac:dyDescent="0.2">
      <c r="A6408" t="s">
        <v>5</v>
      </c>
      <c r="B6408" s="1">
        <v>44407.054363425923</v>
      </c>
      <c r="C6408" s="1">
        <v>44407.054525462961</v>
      </c>
      <c r="D6408">
        <v>0.233333334326744</v>
      </c>
      <c r="E6408">
        <v>293892</v>
      </c>
      <c r="F6408">
        <v>167744</v>
      </c>
      <c r="G6408" t="s">
        <v>43</v>
      </c>
      <c r="H6408" t="s">
        <v>27</v>
      </c>
      <c r="I6408">
        <f>tbl_Fact[[#This Row],[Duration]] / 60</f>
        <v>3.8888889054457332E-3</v>
      </c>
      <c r="J6408">
        <f>IF(OR(G6408="Run Time", G6408="CC (Changeover Cleaning)"), I6408, 0)</f>
        <v>3.8888889054457332E-3</v>
      </c>
      <c r="K6408">
        <f>IF(G6408&lt;&gt;"PM (Maintenance)", I6408, 0)</f>
        <v>3.8888889054457332E-3</v>
      </c>
      <c r="L6408" s="5">
        <f>MAX(tbl_Fact[[#This Row],[TotalBiscuitsMade]],tbl_Fact[[#This Row],[GoodMadeBiscuits]])</f>
        <v>293892</v>
      </c>
      <c r="M6408" s="5">
        <f>IF(tbl_Fact[[#This Row],[Operating_Hours]]&gt;0,tbl_Fact[[#This Row],[Operating_Hours]]*51840,0)</f>
        <v>201.6000008583068</v>
      </c>
    </row>
    <row r="6409" spans="1:13" hidden="1" x14ac:dyDescent="0.2">
      <c r="A6409" t="s">
        <v>5</v>
      </c>
      <c r="B6409" s="1">
        <v>44407.054525462961</v>
      </c>
      <c r="C6409" s="1">
        <v>44407.05505787037</v>
      </c>
      <c r="D6409">
        <v>0.76666665077209495</v>
      </c>
      <c r="E6409">
        <v>294550</v>
      </c>
      <c r="F6409">
        <v>168054</v>
      </c>
      <c r="G6409" t="s">
        <v>44</v>
      </c>
      <c r="H6409" t="s">
        <v>27</v>
      </c>
      <c r="I6409">
        <f>tbl_Fact[[#This Row],[Duration]] / 60</f>
        <v>1.2777777512868248E-2</v>
      </c>
      <c r="J6409">
        <f>IF(OR(G6409="Run Time", G6409="CC (Changeover Cleaning)"), I6409, 0)</f>
        <v>0</v>
      </c>
      <c r="K6409">
        <f>IF(G6409&lt;&gt;"PM (Maintenance)", I6409, 0)</f>
        <v>1.2777777512868248E-2</v>
      </c>
      <c r="L6409" s="5">
        <f>MAX(tbl_Fact[[#This Row],[TotalBiscuitsMade]],tbl_Fact[[#This Row],[GoodMadeBiscuits]])</f>
        <v>294550</v>
      </c>
      <c r="M6409" s="5">
        <f>IF(tbl_Fact[[#This Row],[Operating_Hours]]&gt;0,tbl_Fact[[#This Row],[Operating_Hours]]*51840,0)</f>
        <v>0</v>
      </c>
    </row>
    <row r="6410" spans="1:13" hidden="1" x14ac:dyDescent="0.2">
      <c r="A6410" t="s">
        <v>5</v>
      </c>
      <c r="B6410" s="1">
        <v>44407.05505787037</v>
      </c>
      <c r="C6410" s="1">
        <v>44407.055775462963</v>
      </c>
      <c r="D6410">
        <v>1.0333333015441899</v>
      </c>
      <c r="E6410">
        <v>294155</v>
      </c>
      <c r="F6410">
        <v>168026</v>
      </c>
      <c r="G6410" t="s">
        <v>43</v>
      </c>
      <c r="H6410" t="s">
        <v>27</v>
      </c>
      <c r="I6410">
        <f>tbl_Fact[[#This Row],[Duration]] / 60</f>
        <v>1.7222221692403165E-2</v>
      </c>
      <c r="J6410">
        <f>IF(OR(G6410="Run Time", G6410="CC (Changeover Cleaning)"), I6410, 0)</f>
        <v>1.7222221692403165E-2</v>
      </c>
      <c r="K6410">
        <f>IF(G6410&lt;&gt;"PM (Maintenance)", I6410, 0)</f>
        <v>1.7222221692403165E-2</v>
      </c>
      <c r="L6410" s="5">
        <f>MAX(tbl_Fact[[#This Row],[TotalBiscuitsMade]],tbl_Fact[[#This Row],[GoodMadeBiscuits]])</f>
        <v>294155</v>
      </c>
      <c r="M6410" s="5">
        <f>IF(tbl_Fact[[#This Row],[Operating_Hours]]&gt;0,tbl_Fact[[#This Row],[Operating_Hours]]*51840,0)</f>
        <v>892.79997253418014</v>
      </c>
    </row>
    <row r="6411" spans="1:13" hidden="1" x14ac:dyDescent="0.2">
      <c r="A6411" t="s">
        <v>14</v>
      </c>
      <c r="B6411" s="1">
        <v>44407.055555555555</v>
      </c>
      <c r="C6411" s="1">
        <v>44407.064884259256</v>
      </c>
      <c r="D6411">
        <v>13.4333333969116</v>
      </c>
      <c r="E6411">
        <v>0</v>
      </c>
      <c r="F6411">
        <v>311</v>
      </c>
      <c r="G6411" t="s">
        <v>43</v>
      </c>
      <c r="H6411" t="s">
        <v>37</v>
      </c>
      <c r="I6411">
        <f>tbl_Fact[[#This Row],[Duration]] / 60</f>
        <v>0.22388888994852665</v>
      </c>
      <c r="J6411">
        <f>IF(OR(G6411="Run Time", G6411="CC (Changeover Cleaning)"), I6411, 0)</f>
        <v>0.22388888994852665</v>
      </c>
      <c r="K6411">
        <f>IF(G6411&lt;&gt;"PM (Maintenance)", I6411, 0)</f>
        <v>0.22388888994852665</v>
      </c>
      <c r="L6411" s="5">
        <f>MAX(tbl_Fact[[#This Row],[TotalBiscuitsMade]],tbl_Fact[[#This Row],[GoodMadeBiscuits]])</f>
        <v>311</v>
      </c>
      <c r="M6411" s="5">
        <f>IF(tbl_Fact[[#This Row],[Operating_Hours]]&gt;0,tbl_Fact[[#This Row],[Operating_Hours]]*51840,0)</f>
        <v>11606.400054931622</v>
      </c>
    </row>
    <row r="6412" spans="1:13" hidden="1" x14ac:dyDescent="0.2">
      <c r="A6412" t="s">
        <v>12</v>
      </c>
      <c r="B6412" s="1">
        <v>44407.055555555555</v>
      </c>
      <c r="C6412" s="1">
        <v>44407.064965277779</v>
      </c>
      <c r="D6412">
        <v>13.550000190734901</v>
      </c>
      <c r="E6412">
        <v>57303</v>
      </c>
      <c r="F6412">
        <v>87</v>
      </c>
      <c r="G6412" t="s">
        <v>43</v>
      </c>
      <c r="H6412" t="s">
        <v>37</v>
      </c>
      <c r="I6412">
        <f>tbl_Fact[[#This Row],[Duration]] / 60</f>
        <v>0.22583333651224835</v>
      </c>
      <c r="J6412">
        <f>IF(OR(G6412="Run Time", G6412="CC (Changeover Cleaning)"), I6412, 0)</f>
        <v>0.22583333651224835</v>
      </c>
      <c r="K6412">
        <f>IF(G6412&lt;&gt;"PM (Maintenance)", I6412, 0)</f>
        <v>0.22583333651224835</v>
      </c>
      <c r="L6412" s="5">
        <f>MAX(tbl_Fact[[#This Row],[TotalBiscuitsMade]],tbl_Fact[[#This Row],[GoodMadeBiscuits]])</f>
        <v>57303</v>
      </c>
      <c r="M6412" s="5">
        <f>IF(tbl_Fact[[#This Row],[Operating_Hours]]&gt;0,tbl_Fact[[#This Row],[Operating_Hours]]*51840,0)</f>
        <v>11707.200164794955</v>
      </c>
    </row>
    <row r="6413" spans="1:13" hidden="1" x14ac:dyDescent="0.2">
      <c r="A6413" t="s">
        <v>5</v>
      </c>
      <c r="B6413" s="1">
        <v>44407.055775462963</v>
      </c>
      <c r="C6413" s="1">
        <v>44407.055960648147</v>
      </c>
      <c r="D6413">
        <v>0.266666680574417</v>
      </c>
      <c r="E6413">
        <v>294155</v>
      </c>
      <c r="F6413">
        <v>167902</v>
      </c>
      <c r="G6413" t="s">
        <v>44</v>
      </c>
      <c r="H6413" t="s">
        <v>27</v>
      </c>
      <c r="I6413">
        <f>tbl_Fact[[#This Row],[Duration]] / 60</f>
        <v>4.444444676240283E-3</v>
      </c>
      <c r="J6413">
        <f>IF(OR(G6413="Run Time", G6413="CC (Changeover Cleaning)"), I6413, 0)</f>
        <v>0</v>
      </c>
      <c r="K6413">
        <f>IF(G6413&lt;&gt;"PM (Maintenance)", I6413, 0)</f>
        <v>4.444444676240283E-3</v>
      </c>
      <c r="L6413" s="5">
        <f>MAX(tbl_Fact[[#This Row],[TotalBiscuitsMade]],tbl_Fact[[#This Row],[GoodMadeBiscuits]])</f>
        <v>294155</v>
      </c>
      <c r="M6413" s="5">
        <f>IF(tbl_Fact[[#This Row],[Operating_Hours]]&gt;0,tbl_Fact[[#This Row],[Operating_Hours]]*51840,0)</f>
        <v>0</v>
      </c>
    </row>
    <row r="6414" spans="1:13" hidden="1" x14ac:dyDescent="0.2">
      <c r="A6414" t="s">
        <v>5</v>
      </c>
      <c r="B6414" s="1">
        <v>44407.055960648147</v>
      </c>
      <c r="C6414" s="1">
        <v>44407.057303240741</v>
      </c>
      <c r="D6414">
        <v>1.93333327770233</v>
      </c>
      <c r="E6414">
        <v>294307</v>
      </c>
      <c r="F6414">
        <v>167818</v>
      </c>
      <c r="G6414" t="s">
        <v>43</v>
      </c>
      <c r="H6414" t="s">
        <v>27</v>
      </c>
      <c r="I6414">
        <f>tbl_Fact[[#This Row],[Duration]] / 60</f>
        <v>3.2222221295038836E-2</v>
      </c>
      <c r="J6414">
        <f>IF(OR(G6414="Run Time", G6414="CC (Changeover Cleaning)"), I6414, 0)</f>
        <v>3.2222221295038836E-2</v>
      </c>
      <c r="K6414">
        <f>IF(G6414&lt;&gt;"PM (Maintenance)", I6414, 0)</f>
        <v>3.2222221295038836E-2</v>
      </c>
      <c r="L6414" s="5">
        <f>MAX(tbl_Fact[[#This Row],[TotalBiscuitsMade]],tbl_Fact[[#This Row],[GoodMadeBiscuits]])</f>
        <v>294307</v>
      </c>
      <c r="M6414" s="5">
        <f>IF(tbl_Fact[[#This Row],[Operating_Hours]]&gt;0,tbl_Fact[[#This Row],[Operating_Hours]]*51840,0)</f>
        <v>1670.3999519348133</v>
      </c>
    </row>
    <row r="6415" spans="1:13" hidden="1" x14ac:dyDescent="0.2">
      <c r="A6415" t="s">
        <v>5</v>
      </c>
      <c r="B6415" s="1">
        <v>44407.057303240741</v>
      </c>
      <c r="C6415" s="1">
        <v>44407.069502314815</v>
      </c>
      <c r="D6415">
        <v>17.566667556762699</v>
      </c>
      <c r="E6415">
        <v>306269</v>
      </c>
      <c r="F6415">
        <v>180217</v>
      </c>
      <c r="G6415" t="s">
        <v>44</v>
      </c>
      <c r="H6415" t="s">
        <v>27</v>
      </c>
      <c r="I6415">
        <f>tbl_Fact[[#This Row],[Duration]] / 60</f>
        <v>0.29277779261271164</v>
      </c>
      <c r="J6415">
        <f>IF(OR(G6415="Run Time", G6415="CC (Changeover Cleaning)"), I6415, 0)</f>
        <v>0</v>
      </c>
      <c r="K6415">
        <f>IF(G6415&lt;&gt;"PM (Maintenance)", I6415, 0)</f>
        <v>0.29277779261271164</v>
      </c>
      <c r="L6415" s="5">
        <f>MAX(tbl_Fact[[#This Row],[TotalBiscuitsMade]],tbl_Fact[[#This Row],[GoodMadeBiscuits]])</f>
        <v>306269</v>
      </c>
      <c r="M6415" s="5">
        <f>IF(tbl_Fact[[#This Row],[Operating_Hours]]&gt;0,tbl_Fact[[#This Row],[Operating_Hours]]*51840,0)</f>
        <v>0</v>
      </c>
    </row>
    <row r="6416" spans="1:13" hidden="1" x14ac:dyDescent="0.2">
      <c r="A6416" t="s">
        <v>13</v>
      </c>
      <c r="B6416" s="1">
        <v>44407.064120370371</v>
      </c>
      <c r="C6416" s="1">
        <v>44407.064270833333</v>
      </c>
      <c r="D6416">
        <v>0.216666594147682</v>
      </c>
      <c r="E6416">
        <v>0</v>
      </c>
      <c r="F6416">
        <v>391</v>
      </c>
      <c r="G6416" t="s">
        <v>44</v>
      </c>
      <c r="H6416" t="s">
        <v>37</v>
      </c>
      <c r="I6416">
        <f>tbl_Fact[[#This Row],[Duration]] / 60</f>
        <v>3.6111099024613664E-3</v>
      </c>
      <c r="J6416">
        <f>IF(OR(G6416="Run Time", G6416="CC (Changeover Cleaning)"), I6416, 0)</f>
        <v>0</v>
      </c>
      <c r="K6416">
        <f>IF(G6416&lt;&gt;"PM (Maintenance)", I6416, 0)</f>
        <v>3.6111099024613664E-3</v>
      </c>
      <c r="L6416" s="5">
        <f>MAX(tbl_Fact[[#This Row],[TotalBiscuitsMade]],tbl_Fact[[#This Row],[GoodMadeBiscuits]])</f>
        <v>391</v>
      </c>
      <c r="M6416" s="5">
        <f>IF(tbl_Fact[[#This Row],[Operating_Hours]]&gt;0,tbl_Fact[[#This Row],[Operating_Hours]]*51840,0)</f>
        <v>0</v>
      </c>
    </row>
    <row r="6417" spans="1:13" hidden="1" x14ac:dyDescent="0.2">
      <c r="A6417" t="s">
        <v>13</v>
      </c>
      <c r="B6417" s="1">
        <v>44407.064270833333</v>
      </c>
      <c r="C6417" s="1">
        <v>44407.06453703704</v>
      </c>
      <c r="D6417">
        <v>0.38333329558372498</v>
      </c>
      <c r="E6417">
        <v>0</v>
      </c>
      <c r="F6417">
        <v>385</v>
      </c>
      <c r="G6417" t="s">
        <v>43</v>
      </c>
      <c r="H6417" t="s">
        <v>37</v>
      </c>
      <c r="I6417">
        <f>tbl_Fact[[#This Row],[Duration]] / 60</f>
        <v>6.3888882597287495E-3</v>
      </c>
      <c r="J6417">
        <f>IF(OR(G6417="Run Time", G6417="CC (Changeover Cleaning)"), I6417, 0)</f>
        <v>6.3888882597287495E-3</v>
      </c>
      <c r="K6417">
        <f>IF(G6417&lt;&gt;"PM (Maintenance)", I6417, 0)</f>
        <v>6.3888882597287495E-3</v>
      </c>
      <c r="L6417" s="5">
        <f>MAX(tbl_Fact[[#This Row],[TotalBiscuitsMade]],tbl_Fact[[#This Row],[GoodMadeBiscuits]])</f>
        <v>385</v>
      </c>
      <c r="M6417" s="5">
        <f>IF(tbl_Fact[[#This Row],[Operating_Hours]]&gt;0,tbl_Fact[[#This Row],[Operating_Hours]]*51840,0)</f>
        <v>331.19996738433838</v>
      </c>
    </row>
    <row r="6418" spans="1:13" hidden="1" x14ac:dyDescent="0.2">
      <c r="A6418" t="s">
        <v>13</v>
      </c>
      <c r="B6418" s="1">
        <v>44407.06453703704</v>
      </c>
      <c r="C6418" s="1">
        <v>44407.127708333333</v>
      </c>
      <c r="D6418">
        <v>90.966667175292997</v>
      </c>
      <c r="E6418">
        <v>0</v>
      </c>
      <c r="F6418">
        <v>68</v>
      </c>
      <c r="G6418" t="s">
        <v>44</v>
      </c>
      <c r="H6418" t="s">
        <v>37</v>
      </c>
      <c r="I6418">
        <f>tbl_Fact[[#This Row],[Duration]] / 60</f>
        <v>1.5161111195882166</v>
      </c>
      <c r="J6418">
        <f>IF(OR(G6418="Run Time", G6418="CC (Changeover Cleaning)"), I6418, 0)</f>
        <v>0</v>
      </c>
      <c r="K6418">
        <f>IF(G6418&lt;&gt;"PM (Maintenance)", I6418, 0)</f>
        <v>1.5161111195882166</v>
      </c>
      <c r="L6418" s="5">
        <f>MAX(tbl_Fact[[#This Row],[TotalBiscuitsMade]],tbl_Fact[[#This Row],[GoodMadeBiscuits]])</f>
        <v>68</v>
      </c>
      <c r="M6418" s="5">
        <f>IF(tbl_Fact[[#This Row],[Operating_Hours]]&gt;0,tbl_Fact[[#This Row],[Operating_Hours]]*51840,0)</f>
        <v>0</v>
      </c>
    </row>
    <row r="6419" spans="1:13" hidden="1" x14ac:dyDescent="0.2">
      <c r="A6419" t="s">
        <v>14</v>
      </c>
      <c r="B6419" s="1">
        <v>44407.064884259256</v>
      </c>
      <c r="C6419" s="1">
        <v>44407.082268518519</v>
      </c>
      <c r="D6419">
        <v>25.033332824706999</v>
      </c>
      <c r="E6419">
        <v>0</v>
      </c>
      <c r="F6419">
        <v>497</v>
      </c>
      <c r="G6419" t="s">
        <v>44</v>
      </c>
      <c r="H6419" t="s">
        <v>37</v>
      </c>
      <c r="I6419">
        <f>tbl_Fact[[#This Row],[Duration]] / 60</f>
        <v>0.41722221374511664</v>
      </c>
      <c r="J6419">
        <f>IF(OR(G6419="Run Time", G6419="CC (Changeover Cleaning)"), I6419, 0)</f>
        <v>0</v>
      </c>
      <c r="K6419">
        <f>IF(G6419&lt;&gt;"PM (Maintenance)", I6419, 0)</f>
        <v>0.41722221374511664</v>
      </c>
      <c r="L6419" s="5">
        <f>MAX(tbl_Fact[[#This Row],[TotalBiscuitsMade]],tbl_Fact[[#This Row],[GoodMadeBiscuits]])</f>
        <v>497</v>
      </c>
      <c r="M6419" s="5">
        <f>IF(tbl_Fact[[#This Row],[Operating_Hours]]&gt;0,tbl_Fact[[#This Row],[Operating_Hours]]*51840,0)</f>
        <v>0</v>
      </c>
    </row>
    <row r="6420" spans="1:13" hidden="1" x14ac:dyDescent="0.2">
      <c r="A6420" t="s">
        <v>12</v>
      </c>
      <c r="B6420" s="1">
        <v>44407.064965277779</v>
      </c>
      <c r="C6420" s="1">
        <v>44407.074629629627</v>
      </c>
      <c r="D6420">
        <v>13.9166669845581</v>
      </c>
      <c r="E6420">
        <v>68469</v>
      </c>
      <c r="F6420">
        <v>32</v>
      </c>
      <c r="G6420" t="s">
        <v>44</v>
      </c>
      <c r="H6420" t="s">
        <v>37</v>
      </c>
      <c r="I6420">
        <f>tbl_Fact[[#This Row],[Duration]] / 60</f>
        <v>0.23194444974263501</v>
      </c>
      <c r="J6420">
        <f>IF(OR(G6420="Run Time", G6420="CC (Changeover Cleaning)"), I6420, 0)</f>
        <v>0</v>
      </c>
      <c r="K6420">
        <f>IF(G6420&lt;&gt;"PM (Maintenance)", I6420, 0)</f>
        <v>0.23194444974263501</v>
      </c>
      <c r="L6420" s="5">
        <f>MAX(tbl_Fact[[#This Row],[TotalBiscuitsMade]],tbl_Fact[[#This Row],[GoodMadeBiscuits]])</f>
        <v>68469</v>
      </c>
      <c r="M6420" s="5">
        <f>IF(tbl_Fact[[#This Row],[Operating_Hours]]&gt;0,tbl_Fact[[#This Row],[Operating_Hours]]*51840,0)</f>
        <v>0</v>
      </c>
    </row>
    <row r="6421" spans="1:13" hidden="1" x14ac:dyDescent="0.2">
      <c r="A6421" t="s">
        <v>5</v>
      </c>
      <c r="B6421" s="1">
        <v>44407.069502314815</v>
      </c>
      <c r="C6421" s="1">
        <v>44407.070127314815</v>
      </c>
      <c r="D6421">
        <v>0.89999997615814198</v>
      </c>
      <c r="E6421">
        <v>306371</v>
      </c>
      <c r="F6421">
        <v>179934</v>
      </c>
      <c r="G6421" t="s">
        <v>43</v>
      </c>
      <c r="H6421" t="s">
        <v>27</v>
      </c>
      <c r="I6421">
        <f>tbl_Fact[[#This Row],[Duration]] / 60</f>
        <v>1.49999996026357E-2</v>
      </c>
      <c r="J6421">
        <f>IF(OR(G6421="Run Time", G6421="CC (Changeover Cleaning)"), I6421, 0)</f>
        <v>1.49999996026357E-2</v>
      </c>
      <c r="K6421">
        <f>IF(G6421&lt;&gt;"PM (Maintenance)", I6421, 0)</f>
        <v>1.49999996026357E-2</v>
      </c>
      <c r="L6421" s="5">
        <f>MAX(tbl_Fact[[#This Row],[TotalBiscuitsMade]],tbl_Fact[[#This Row],[GoodMadeBiscuits]])</f>
        <v>306371</v>
      </c>
      <c r="M6421" s="5">
        <f>IF(tbl_Fact[[#This Row],[Operating_Hours]]&gt;0,tbl_Fact[[#This Row],[Operating_Hours]]*51840,0)</f>
        <v>777.59997940063465</v>
      </c>
    </row>
    <row r="6422" spans="1:13" hidden="1" x14ac:dyDescent="0.2">
      <c r="A6422" t="s">
        <v>5</v>
      </c>
      <c r="B6422" s="1">
        <v>44407.070127314815</v>
      </c>
      <c r="C6422" s="1">
        <v>44407.081018518518</v>
      </c>
      <c r="D6422">
        <v>15.6833333969116</v>
      </c>
      <c r="E6422">
        <v>317052</v>
      </c>
      <c r="F6422">
        <v>190752</v>
      </c>
      <c r="G6422" t="s">
        <v>44</v>
      </c>
      <c r="H6422" t="s">
        <v>27</v>
      </c>
      <c r="I6422">
        <f>tbl_Fact[[#This Row],[Duration]] / 60</f>
        <v>0.26138888994852666</v>
      </c>
      <c r="J6422">
        <f>IF(OR(G6422="Run Time", G6422="CC (Changeover Cleaning)"), I6422, 0)</f>
        <v>0</v>
      </c>
      <c r="K6422">
        <f>IF(G6422&lt;&gt;"PM (Maintenance)", I6422, 0)</f>
        <v>0.26138888994852666</v>
      </c>
      <c r="L6422" s="5">
        <f>MAX(tbl_Fact[[#This Row],[TotalBiscuitsMade]],tbl_Fact[[#This Row],[GoodMadeBiscuits]])</f>
        <v>317052</v>
      </c>
      <c r="M6422" s="5">
        <f>IF(tbl_Fact[[#This Row],[Operating_Hours]]&gt;0,tbl_Fact[[#This Row],[Operating_Hours]]*51840,0)</f>
        <v>0</v>
      </c>
    </row>
    <row r="6423" spans="1:13" hidden="1" x14ac:dyDescent="0.2">
      <c r="A6423" t="s">
        <v>11</v>
      </c>
      <c r="B6423" s="1">
        <v>44407.070300925923</v>
      </c>
      <c r="C6423" s="1">
        <v>44407.070555555554</v>
      </c>
      <c r="D6423">
        <v>0.36688333749771102</v>
      </c>
      <c r="E6423">
        <v>0</v>
      </c>
      <c r="F6423">
        <v>434</v>
      </c>
      <c r="G6423" t="s">
        <v>43</v>
      </c>
      <c r="H6423" t="s">
        <v>27</v>
      </c>
      <c r="I6423">
        <f>tbl_Fact[[#This Row],[Duration]] / 60</f>
        <v>6.1147222916285169E-3</v>
      </c>
      <c r="J6423">
        <f>IF(OR(G6423="Run Time", G6423="CC (Changeover Cleaning)"), I6423, 0)</f>
        <v>6.1147222916285169E-3</v>
      </c>
      <c r="K6423">
        <f>IF(G6423&lt;&gt;"PM (Maintenance)", I6423, 0)</f>
        <v>6.1147222916285169E-3</v>
      </c>
      <c r="L6423" s="5">
        <f>MAX(tbl_Fact[[#This Row],[TotalBiscuitsMade]],tbl_Fact[[#This Row],[GoodMadeBiscuits]])</f>
        <v>434</v>
      </c>
      <c r="M6423" s="5">
        <f>IF(tbl_Fact[[#This Row],[Operating_Hours]]&gt;0,tbl_Fact[[#This Row],[Operating_Hours]]*51840,0)</f>
        <v>316.98720359802229</v>
      </c>
    </row>
    <row r="6424" spans="1:13" hidden="1" x14ac:dyDescent="0.2">
      <c r="A6424" t="s">
        <v>11</v>
      </c>
      <c r="B6424" s="1">
        <v>44407.070555555554</v>
      </c>
      <c r="C6424" s="1">
        <v>44407.080995370372</v>
      </c>
      <c r="D6424">
        <v>15.0333003997803</v>
      </c>
      <c r="E6424">
        <v>0</v>
      </c>
      <c r="F6424">
        <v>292</v>
      </c>
      <c r="G6424" t="s">
        <v>44</v>
      </c>
      <c r="H6424" t="s">
        <v>27</v>
      </c>
      <c r="I6424">
        <f>tbl_Fact[[#This Row],[Duration]] / 60</f>
        <v>0.25055500666300501</v>
      </c>
      <c r="J6424">
        <f>IF(OR(G6424="Run Time", G6424="CC (Changeover Cleaning)"), I6424, 0)</f>
        <v>0</v>
      </c>
      <c r="K6424">
        <f>IF(G6424&lt;&gt;"PM (Maintenance)", I6424, 0)</f>
        <v>0.25055500666300501</v>
      </c>
      <c r="L6424" s="5">
        <f>MAX(tbl_Fact[[#This Row],[TotalBiscuitsMade]],tbl_Fact[[#This Row],[GoodMadeBiscuits]])</f>
        <v>292</v>
      </c>
      <c r="M6424" s="5">
        <f>IF(tbl_Fact[[#This Row],[Operating_Hours]]&gt;0,tbl_Fact[[#This Row],[Operating_Hours]]*51840,0)</f>
        <v>0</v>
      </c>
    </row>
    <row r="6425" spans="1:13" hidden="1" x14ac:dyDescent="0.2">
      <c r="A6425" t="s">
        <v>12</v>
      </c>
      <c r="B6425" s="1">
        <v>44407.074629629627</v>
      </c>
      <c r="C6425" s="1">
        <v>44407.075335648151</v>
      </c>
      <c r="D6425">
        <v>1.0166666507720901</v>
      </c>
      <c r="E6425">
        <v>68412</v>
      </c>
      <c r="F6425">
        <v>155</v>
      </c>
      <c r="G6425" t="s">
        <v>43</v>
      </c>
      <c r="H6425" t="s">
        <v>37</v>
      </c>
      <c r="I6425">
        <f>tbl_Fact[[#This Row],[Duration]] / 60</f>
        <v>1.6944444179534834E-2</v>
      </c>
      <c r="J6425">
        <f>IF(OR(G6425="Run Time", G6425="CC (Changeover Cleaning)"), I6425, 0)</f>
        <v>1.6944444179534834E-2</v>
      </c>
      <c r="K6425">
        <f>IF(G6425&lt;&gt;"PM (Maintenance)", I6425, 0)</f>
        <v>1.6944444179534834E-2</v>
      </c>
      <c r="L6425" s="5">
        <f>MAX(tbl_Fact[[#This Row],[TotalBiscuitsMade]],tbl_Fact[[#This Row],[GoodMadeBiscuits]])</f>
        <v>68412</v>
      </c>
      <c r="M6425" s="5">
        <f>IF(tbl_Fact[[#This Row],[Operating_Hours]]&gt;0,tbl_Fact[[#This Row],[Operating_Hours]]*51840,0)</f>
        <v>878.39998626708586</v>
      </c>
    </row>
    <row r="6426" spans="1:13" hidden="1" x14ac:dyDescent="0.2">
      <c r="A6426" t="s">
        <v>12</v>
      </c>
      <c r="B6426" s="1">
        <v>44407.075335648151</v>
      </c>
      <c r="C6426" s="1">
        <v>44407.081273148149</v>
      </c>
      <c r="D6426">
        <v>8.5500001907348597</v>
      </c>
      <c r="E6426">
        <v>75828</v>
      </c>
      <c r="F6426">
        <v>287</v>
      </c>
      <c r="G6426" t="s">
        <v>44</v>
      </c>
      <c r="H6426" t="s">
        <v>37</v>
      </c>
      <c r="I6426">
        <f>tbl_Fact[[#This Row],[Duration]] / 60</f>
        <v>0.14250000317891434</v>
      </c>
      <c r="J6426">
        <f>IF(OR(G6426="Run Time", G6426="CC (Changeover Cleaning)"), I6426, 0)</f>
        <v>0</v>
      </c>
      <c r="K6426">
        <f>IF(G6426&lt;&gt;"PM (Maintenance)", I6426, 0)</f>
        <v>0.14250000317891434</v>
      </c>
      <c r="L6426" s="5">
        <f>MAX(tbl_Fact[[#This Row],[TotalBiscuitsMade]],tbl_Fact[[#This Row],[GoodMadeBiscuits]])</f>
        <v>75828</v>
      </c>
      <c r="M6426" s="5">
        <f>IF(tbl_Fact[[#This Row],[Operating_Hours]]&gt;0,tbl_Fact[[#This Row],[Operating_Hours]]*51840,0)</f>
        <v>0</v>
      </c>
    </row>
    <row r="6427" spans="1:13" hidden="1" x14ac:dyDescent="0.2">
      <c r="A6427" t="s">
        <v>11</v>
      </c>
      <c r="B6427" s="1">
        <v>44407.080995370372</v>
      </c>
      <c r="C6427" s="1">
        <v>44407.087199074071</v>
      </c>
      <c r="D6427">
        <v>8.9334497451782209</v>
      </c>
      <c r="E6427">
        <v>0</v>
      </c>
      <c r="F6427">
        <v>41</v>
      </c>
      <c r="G6427" t="s">
        <v>43</v>
      </c>
      <c r="H6427" t="s">
        <v>27</v>
      </c>
      <c r="I6427">
        <f>tbl_Fact[[#This Row],[Duration]] / 60</f>
        <v>0.14889082908630369</v>
      </c>
      <c r="J6427">
        <f>IF(OR(G6427="Run Time", G6427="CC (Changeover Cleaning)"), I6427, 0)</f>
        <v>0.14889082908630369</v>
      </c>
      <c r="K6427">
        <f>IF(G6427&lt;&gt;"PM (Maintenance)", I6427, 0)</f>
        <v>0.14889082908630369</v>
      </c>
      <c r="L6427" s="5">
        <f>MAX(tbl_Fact[[#This Row],[TotalBiscuitsMade]],tbl_Fact[[#This Row],[GoodMadeBiscuits]])</f>
        <v>41</v>
      </c>
      <c r="M6427" s="5">
        <f>IF(tbl_Fact[[#This Row],[Operating_Hours]]&gt;0,tbl_Fact[[#This Row],[Operating_Hours]]*51840,0)</f>
        <v>7718.5005798339835</v>
      </c>
    </row>
    <row r="6428" spans="1:13" hidden="1" x14ac:dyDescent="0.2">
      <c r="A6428" t="s">
        <v>5</v>
      </c>
      <c r="B6428" s="1">
        <v>44407.081018518518</v>
      </c>
      <c r="C6428" s="1">
        <v>44407.088865740741</v>
      </c>
      <c r="D6428">
        <v>11.300000190734901</v>
      </c>
      <c r="E6428">
        <v>316682</v>
      </c>
      <c r="F6428">
        <v>190722</v>
      </c>
      <c r="G6428" t="s">
        <v>43</v>
      </c>
      <c r="H6428" t="s">
        <v>27</v>
      </c>
      <c r="I6428">
        <f>tbl_Fact[[#This Row],[Duration]] / 60</f>
        <v>0.18833333651224834</v>
      </c>
      <c r="J6428">
        <f>IF(OR(G6428="Run Time", G6428="CC (Changeover Cleaning)"), I6428, 0)</f>
        <v>0.18833333651224834</v>
      </c>
      <c r="K6428">
        <f>IF(G6428&lt;&gt;"PM (Maintenance)", I6428, 0)</f>
        <v>0.18833333651224834</v>
      </c>
      <c r="L6428" s="5">
        <f>MAX(tbl_Fact[[#This Row],[TotalBiscuitsMade]],tbl_Fact[[#This Row],[GoodMadeBiscuits]])</f>
        <v>316682</v>
      </c>
      <c r="M6428" s="5">
        <f>IF(tbl_Fact[[#This Row],[Operating_Hours]]&gt;0,tbl_Fact[[#This Row],[Operating_Hours]]*51840,0)</f>
        <v>9763.2001647949546</v>
      </c>
    </row>
    <row r="6429" spans="1:13" hidden="1" x14ac:dyDescent="0.2">
      <c r="A6429" t="s">
        <v>12</v>
      </c>
      <c r="B6429" s="1">
        <v>44407.081273148149</v>
      </c>
      <c r="C6429" s="1">
        <v>44407.082083333335</v>
      </c>
      <c r="D6429">
        <v>1.1666666269302399</v>
      </c>
      <c r="E6429">
        <v>76077</v>
      </c>
      <c r="F6429">
        <v>59</v>
      </c>
      <c r="G6429" t="s">
        <v>43</v>
      </c>
      <c r="H6429" t="s">
        <v>37</v>
      </c>
      <c r="I6429">
        <f>tbl_Fact[[#This Row],[Duration]] / 60</f>
        <v>1.9444443782170664E-2</v>
      </c>
      <c r="J6429">
        <f>IF(OR(G6429="Run Time", G6429="CC (Changeover Cleaning)"), I6429, 0)</f>
        <v>1.9444443782170664E-2</v>
      </c>
      <c r="K6429">
        <f>IF(G6429&lt;&gt;"PM (Maintenance)", I6429, 0)</f>
        <v>1.9444443782170664E-2</v>
      </c>
      <c r="L6429" s="5">
        <f>MAX(tbl_Fact[[#This Row],[TotalBiscuitsMade]],tbl_Fact[[#This Row],[GoodMadeBiscuits]])</f>
        <v>76077</v>
      </c>
      <c r="M6429" s="5">
        <f>IF(tbl_Fact[[#This Row],[Operating_Hours]]&gt;0,tbl_Fact[[#This Row],[Operating_Hours]]*51840,0)</f>
        <v>1007.9999656677272</v>
      </c>
    </row>
    <row r="6430" spans="1:13" hidden="1" x14ac:dyDescent="0.2">
      <c r="A6430" t="s">
        <v>12</v>
      </c>
      <c r="B6430" s="1">
        <v>44407.082083333335</v>
      </c>
      <c r="C6430" s="1">
        <v>44407.082280092596</v>
      </c>
      <c r="D6430">
        <v>0.28333330154418901</v>
      </c>
      <c r="E6430">
        <v>75897</v>
      </c>
      <c r="F6430">
        <v>131</v>
      </c>
      <c r="G6430" t="s">
        <v>44</v>
      </c>
      <c r="H6430" t="s">
        <v>37</v>
      </c>
      <c r="I6430">
        <f>tbl_Fact[[#This Row],[Duration]] / 60</f>
        <v>4.72222169240315E-3</v>
      </c>
      <c r="J6430">
        <f>IF(OR(G6430="Run Time", G6430="CC (Changeover Cleaning)"), I6430, 0)</f>
        <v>0</v>
      </c>
      <c r="K6430">
        <f>IF(G6430&lt;&gt;"PM (Maintenance)", I6430, 0)</f>
        <v>4.72222169240315E-3</v>
      </c>
      <c r="L6430" s="5">
        <f>MAX(tbl_Fact[[#This Row],[TotalBiscuitsMade]],tbl_Fact[[#This Row],[GoodMadeBiscuits]])</f>
        <v>75897</v>
      </c>
      <c r="M6430" s="5">
        <f>IF(tbl_Fact[[#This Row],[Operating_Hours]]&gt;0,tbl_Fact[[#This Row],[Operating_Hours]]*51840,0)</f>
        <v>0</v>
      </c>
    </row>
    <row r="6431" spans="1:13" hidden="1" x14ac:dyDescent="0.2">
      <c r="A6431" t="s">
        <v>14</v>
      </c>
      <c r="B6431" s="1">
        <v>44407.082268518519</v>
      </c>
      <c r="C6431" s="1">
        <v>44407.08357638889</v>
      </c>
      <c r="D6431">
        <v>1.88333332538605</v>
      </c>
      <c r="E6431">
        <v>0</v>
      </c>
      <c r="F6431">
        <v>132</v>
      </c>
      <c r="G6431" t="s">
        <v>43</v>
      </c>
      <c r="H6431" t="s">
        <v>37</v>
      </c>
      <c r="I6431">
        <f>tbl_Fact[[#This Row],[Duration]] / 60</f>
        <v>3.1388888756434169E-2</v>
      </c>
      <c r="J6431">
        <f>IF(OR(G6431="Run Time", G6431="CC (Changeover Cleaning)"), I6431, 0)</f>
        <v>3.1388888756434169E-2</v>
      </c>
      <c r="K6431">
        <f>IF(G6431&lt;&gt;"PM (Maintenance)", I6431, 0)</f>
        <v>3.1388888756434169E-2</v>
      </c>
      <c r="L6431" s="5">
        <f>MAX(tbl_Fact[[#This Row],[TotalBiscuitsMade]],tbl_Fact[[#This Row],[GoodMadeBiscuits]])</f>
        <v>132</v>
      </c>
      <c r="M6431" s="5">
        <f>IF(tbl_Fact[[#This Row],[Operating_Hours]]&gt;0,tbl_Fact[[#This Row],[Operating_Hours]]*51840,0)</f>
        <v>1627.1999931335474</v>
      </c>
    </row>
    <row r="6432" spans="1:13" hidden="1" x14ac:dyDescent="0.2">
      <c r="A6432" t="s">
        <v>12</v>
      </c>
      <c r="B6432" s="1">
        <v>44407.082280092596</v>
      </c>
      <c r="C6432" s="1">
        <v>44407.083657407406</v>
      </c>
      <c r="D6432">
        <v>1.9833333492279099</v>
      </c>
      <c r="E6432">
        <v>76069</v>
      </c>
      <c r="F6432">
        <v>403</v>
      </c>
      <c r="G6432" t="s">
        <v>43</v>
      </c>
      <c r="H6432" t="s">
        <v>37</v>
      </c>
      <c r="I6432">
        <f>tbl_Fact[[#This Row],[Duration]] / 60</f>
        <v>3.3055555820465168E-2</v>
      </c>
      <c r="J6432">
        <f>IF(OR(G6432="Run Time", G6432="CC (Changeover Cleaning)"), I6432, 0)</f>
        <v>3.3055555820465168E-2</v>
      </c>
      <c r="K6432">
        <f>IF(G6432&lt;&gt;"PM (Maintenance)", I6432, 0)</f>
        <v>3.3055555820465168E-2</v>
      </c>
      <c r="L6432" s="5">
        <f>MAX(tbl_Fact[[#This Row],[TotalBiscuitsMade]],tbl_Fact[[#This Row],[GoodMadeBiscuits]])</f>
        <v>76069</v>
      </c>
      <c r="M6432" s="5">
        <f>IF(tbl_Fact[[#This Row],[Operating_Hours]]&gt;0,tbl_Fact[[#This Row],[Operating_Hours]]*51840,0)</f>
        <v>1713.6000137329142</v>
      </c>
    </row>
    <row r="6433" spans="1:13" hidden="1" x14ac:dyDescent="0.2">
      <c r="A6433" t="s">
        <v>14</v>
      </c>
      <c r="B6433" s="1">
        <v>44407.08357638889</v>
      </c>
      <c r="C6433" s="1">
        <v>44407.087094907409</v>
      </c>
      <c r="D6433">
        <v>5.0666666030883798</v>
      </c>
      <c r="E6433">
        <v>0</v>
      </c>
      <c r="F6433">
        <v>313</v>
      </c>
      <c r="G6433" t="s">
        <v>44</v>
      </c>
      <c r="H6433" t="s">
        <v>37</v>
      </c>
      <c r="I6433">
        <f>tbl_Fact[[#This Row],[Duration]] / 60</f>
        <v>8.4444443384806334E-2</v>
      </c>
      <c r="J6433">
        <f>IF(OR(G6433="Run Time", G6433="CC (Changeover Cleaning)"), I6433, 0)</f>
        <v>0</v>
      </c>
      <c r="K6433">
        <f>IF(G6433&lt;&gt;"PM (Maintenance)", I6433, 0)</f>
        <v>8.4444443384806334E-2</v>
      </c>
      <c r="L6433" s="5">
        <f>MAX(tbl_Fact[[#This Row],[TotalBiscuitsMade]],tbl_Fact[[#This Row],[GoodMadeBiscuits]])</f>
        <v>313</v>
      </c>
      <c r="M6433" s="5">
        <f>IF(tbl_Fact[[#This Row],[Operating_Hours]]&gt;0,tbl_Fact[[#This Row],[Operating_Hours]]*51840,0)</f>
        <v>0</v>
      </c>
    </row>
    <row r="6434" spans="1:13" hidden="1" x14ac:dyDescent="0.2">
      <c r="A6434" t="s">
        <v>12</v>
      </c>
      <c r="B6434" s="1">
        <v>44407.083657407406</v>
      </c>
      <c r="C6434" s="1">
        <v>44407.084108796298</v>
      </c>
      <c r="D6434">
        <v>0.64999997615814198</v>
      </c>
      <c r="E6434">
        <v>76823</v>
      </c>
      <c r="F6434">
        <v>229</v>
      </c>
      <c r="G6434" t="s">
        <v>44</v>
      </c>
      <c r="H6434" t="s">
        <v>37</v>
      </c>
      <c r="I6434">
        <f>tbl_Fact[[#This Row],[Duration]] / 60</f>
        <v>1.0833332935969033E-2</v>
      </c>
      <c r="J6434">
        <f>IF(OR(G6434="Run Time", G6434="CC (Changeover Cleaning)"), I6434, 0)</f>
        <v>0</v>
      </c>
      <c r="K6434">
        <f>IF(G6434&lt;&gt;"PM (Maintenance)", I6434, 0)</f>
        <v>1.0833332935969033E-2</v>
      </c>
      <c r="L6434" s="5">
        <f>MAX(tbl_Fact[[#This Row],[TotalBiscuitsMade]],tbl_Fact[[#This Row],[GoodMadeBiscuits]])</f>
        <v>76823</v>
      </c>
      <c r="M6434" s="5">
        <f>IF(tbl_Fact[[#This Row],[Operating_Hours]]&gt;0,tbl_Fact[[#This Row],[Operating_Hours]]*51840,0)</f>
        <v>0</v>
      </c>
    </row>
    <row r="6435" spans="1:13" hidden="1" x14ac:dyDescent="0.2">
      <c r="A6435" t="s">
        <v>12</v>
      </c>
      <c r="B6435" s="1">
        <v>44407.084108796298</v>
      </c>
      <c r="C6435" s="1">
        <v>44407.084513888891</v>
      </c>
      <c r="D6435">
        <v>0.58333331346511796</v>
      </c>
      <c r="E6435">
        <v>76739</v>
      </c>
      <c r="F6435">
        <v>324</v>
      </c>
      <c r="G6435" t="s">
        <v>43</v>
      </c>
      <c r="H6435" t="s">
        <v>37</v>
      </c>
      <c r="I6435">
        <f>tbl_Fact[[#This Row],[Duration]] / 60</f>
        <v>9.7222218910852989E-3</v>
      </c>
      <c r="J6435">
        <f>IF(OR(G6435="Run Time", G6435="CC (Changeover Cleaning)"), I6435, 0)</f>
        <v>9.7222218910852989E-3</v>
      </c>
      <c r="K6435">
        <f>IF(G6435&lt;&gt;"PM (Maintenance)", I6435, 0)</f>
        <v>9.7222218910852989E-3</v>
      </c>
      <c r="L6435" s="5">
        <f>MAX(tbl_Fact[[#This Row],[TotalBiscuitsMade]],tbl_Fact[[#This Row],[GoodMadeBiscuits]])</f>
        <v>76739</v>
      </c>
      <c r="M6435" s="5">
        <f>IF(tbl_Fact[[#This Row],[Operating_Hours]]&gt;0,tbl_Fact[[#This Row],[Operating_Hours]]*51840,0)</f>
        <v>503.99998283386191</v>
      </c>
    </row>
    <row r="6436" spans="1:13" hidden="1" x14ac:dyDescent="0.2">
      <c r="A6436" t="s">
        <v>12</v>
      </c>
      <c r="B6436" s="1">
        <v>44407.084513888891</v>
      </c>
      <c r="C6436" s="1">
        <v>44407.087094907409</v>
      </c>
      <c r="D6436">
        <v>3.7166666984558101</v>
      </c>
      <c r="E6436">
        <v>79794</v>
      </c>
      <c r="F6436">
        <v>235</v>
      </c>
      <c r="G6436" t="s">
        <v>44</v>
      </c>
      <c r="H6436" t="s">
        <v>37</v>
      </c>
      <c r="I6436">
        <f>tbl_Fact[[#This Row],[Duration]] / 60</f>
        <v>6.1944444974263504E-2</v>
      </c>
      <c r="J6436">
        <f>IF(OR(G6436="Run Time", G6436="CC (Changeover Cleaning)"), I6436, 0)</f>
        <v>0</v>
      </c>
      <c r="K6436">
        <f>IF(G6436&lt;&gt;"PM (Maintenance)", I6436, 0)</f>
        <v>6.1944444974263504E-2</v>
      </c>
      <c r="L6436" s="5">
        <f>MAX(tbl_Fact[[#This Row],[TotalBiscuitsMade]],tbl_Fact[[#This Row],[GoodMadeBiscuits]])</f>
        <v>79794</v>
      </c>
      <c r="M6436" s="5">
        <f>IF(tbl_Fact[[#This Row],[Operating_Hours]]&gt;0,tbl_Fact[[#This Row],[Operating_Hours]]*51840,0)</f>
        <v>0</v>
      </c>
    </row>
    <row r="6437" spans="1:13" hidden="1" x14ac:dyDescent="0.2">
      <c r="A6437" t="s">
        <v>12</v>
      </c>
      <c r="B6437" s="1">
        <v>44407.087094907409</v>
      </c>
      <c r="C6437" s="1">
        <v>44407.08871527778</v>
      </c>
      <c r="D6437">
        <v>2.3333332538604701</v>
      </c>
      <c r="E6437">
        <v>80006</v>
      </c>
      <c r="F6437">
        <v>88</v>
      </c>
      <c r="G6437" t="s">
        <v>43</v>
      </c>
      <c r="H6437" t="s">
        <v>37</v>
      </c>
      <c r="I6437">
        <f>tbl_Fact[[#This Row],[Duration]] / 60</f>
        <v>3.8888887564341168E-2</v>
      </c>
      <c r="J6437">
        <f>IF(OR(G6437="Run Time", G6437="CC (Changeover Cleaning)"), I6437, 0)</f>
        <v>3.8888887564341168E-2</v>
      </c>
      <c r="K6437">
        <f>IF(G6437&lt;&gt;"PM (Maintenance)", I6437, 0)</f>
        <v>3.8888887564341168E-2</v>
      </c>
      <c r="L6437" s="5">
        <f>MAX(tbl_Fact[[#This Row],[TotalBiscuitsMade]],tbl_Fact[[#This Row],[GoodMadeBiscuits]])</f>
        <v>80006</v>
      </c>
      <c r="M6437" s="5">
        <f>IF(tbl_Fact[[#This Row],[Operating_Hours]]&gt;0,tbl_Fact[[#This Row],[Operating_Hours]]*51840,0)</f>
        <v>2015.999931335446</v>
      </c>
    </row>
    <row r="6438" spans="1:13" hidden="1" x14ac:dyDescent="0.2">
      <c r="A6438" t="s">
        <v>14</v>
      </c>
      <c r="B6438" s="1">
        <v>44407.087094907409</v>
      </c>
      <c r="C6438" s="1">
        <v>44407.088356481479</v>
      </c>
      <c r="D6438">
        <v>1.81666660308838</v>
      </c>
      <c r="E6438">
        <v>0</v>
      </c>
      <c r="F6438">
        <v>253</v>
      </c>
      <c r="G6438" t="s">
        <v>43</v>
      </c>
      <c r="H6438" t="s">
        <v>37</v>
      </c>
      <c r="I6438">
        <f>tbl_Fact[[#This Row],[Duration]] / 60</f>
        <v>3.0277776718139669E-2</v>
      </c>
      <c r="J6438">
        <f>IF(OR(G6438="Run Time", G6438="CC (Changeover Cleaning)"), I6438, 0)</f>
        <v>3.0277776718139669E-2</v>
      </c>
      <c r="K6438">
        <f>IF(G6438&lt;&gt;"PM (Maintenance)", I6438, 0)</f>
        <v>3.0277776718139669E-2</v>
      </c>
      <c r="L6438" s="5">
        <f>MAX(tbl_Fact[[#This Row],[TotalBiscuitsMade]],tbl_Fact[[#This Row],[GoodMadeBiscuits]])</f>
        <v>253</v>
      </c>
      <c r="M6438" s="5">
        <f>IF(tbl_Fact[[#This Row],[Operating_Hours]]&gt;0,tbl_Fact[[#This Row],[Operating_Hours]]*51840,0)</f>
        <v>1569.5999450683605</v>
      </c>
    </row>
    <row r="6439" spans="1:13" hidden="1" x14ac:dyDescent="0.2">
      <c r="A6439" t="s">
        <v>11</v>
      </c>
      <c r="B6439" s="1">
        <v>44407.087199074071</v>
      </c>
      <c r="C6439" s="1">
        <v>44407.089363425926</v>
      </c>
      <c r="D6439">
        <v>3.1254832744598402</v>
      </c>
      <c r="E6439">
        <v>0</v>
      </c>
      <c r="F6439">
        <v>11</v>
      </c>
      <c r="G6439" t="s">
        <v>44</v>
      </c>
      <c r="H6439" t="s">
        <v>27</v>
      </c>
      <c r="I6439">
        <f>tbl_Fact[[#This Row],[Duration]] / 60</f>
        <v>5.2091387907664002E-2</v>
      </c>
      <c r="J6439">
        <f>IF(OR(G6439="Run Time", G6439="CC (Changeover Cleaning)"), I6439, 0)</f>
        <v>0</v>
      </c>
      <c r="K6439">
        <f>IF(G6439&lt;&gt;"PM (Maintenance)", I6439, 0)</f>
        <v>5.2091387907664002E-2</v>
      </c>
      <c r="L6439" s="5">
        <f>MAX(tbl_Fact[[#This Row],[TotalBiscuitsMade]],tbl_Fact[[#This Row],[GoodMadeBiscuits]])</f>
        <v>11</v>
      </c>
      <c r="M6439" s="5">
        <f>IF(tbl_Fact[[#This Row],[Operating_Hours]]&gt;0,tbl_Fact[[#This Row],[Operating_Hours]]*51840,0)</f>
        <v>0</v>
      </c>
    </row>
    <row r="6440" spans="1:13" hidden="1" x14ac:dyDescent="0.2">
      <c r="A6440" t="s">
        <v>14</v>
      </c>
      <c r="B6440" s="1">
        <v>44407.088356481479</v>
      </c>
      <c r="C6440" s="1">
        <v>44407.091828703706</v>
      </c>
      <c r="D6440">
        <v>5</v>
      </c>
      <c r="E6440">
        <v>0</v>
      </c>
      <c r="F6440">
        <v>147</v>
      </c>
      <c r="G6440" t="s">
        <v>44</v>
      </c>
      <c r="H6440" t="s">
        <v>37</v>
      </c>
      <c r="I6440">
        <f>tbl_Fact[[#This Row],[Duration]] / 60</f>
        <v>8.3333333333333329E-2</v>
      </c>
      <c r="J6440">
        <f>IF(OR(G6440="Run Time", G6440="CC (Changeover Cleaning)"), I6440, 0)</f>
        <v>0</v>
      </c>
      <c r="K6440">
        <f>IF(G6440&lt;&gt;"PM (Maintenance)", I6440, 0)</f>
        <v>8.3333333333333329E-2</v>
      </c>
      <c r="L6440" s="5">
        <f>MAX(tbl_Fact[[#This Row],[TotalBiscuitsMade]],tbl_Fact[[#This Row],[GoodMadeBiscuits]])</f>
        <v>147</v>
      </c>
      <c r="M6440" s="5">
        <f>IF(tbl_Fact[[#This Row],[Operating_Hours]]&gt;0,tbl_Fact[[#This Row],[Operating_Hours]]*51840,0)</f>
        <v>0</v>
      </c>
    </row>
    <row r="6441" spans="1:13" hidden="1" x14ac:dyDescent="0.2">
      <c r="A6441" t="s">
        <v>12</v>
      </c>
      <c r="B6441" s="1">
        <v>44407.08871527778</v>
      </c>
      <c r="C6441" s="1">
        <v>44407.091828703706</v>
      </c>
      <c r="D6441">
        <v>4.4833331108093297</v>
      </c>
      <c r="E6441">
        <v>83695</v>
      </c>
      <c r="F6441">
        <v>437</v>
      </c>
      <c r="G6441" t="s">
        <v>44</v>
      </c>
      <c r="H6441" t="s">
        <v>37</v>
      </c>
      <c r="I6441">
        <f>tbl_Fact[[#This Row],[Duration]] / 60</f>
        <v>7.4722218513488828E-2</v>
      </c>
      <c r="J6441">
        <f>IF(OR(G6441="Run Time", G6441="CC (Changeover Cleaning)"), I6441, 0)</f>
        <v>0</v>
      </c>
      <c r="K6441">
        <f>IF(G6441&lt;&gt;"PM (Maintenance)", I6441, 0)</f>
        <v>7.4722218513488828E-2</v>
      </c>
      <c r="L6441" s="5">
        <f>MAX(tbl_Fact[[#This Row],[TotalBiscuitsMade]],tbl_Fact[[#This Row],[GoodMadeBiscuits]])</f>
        <v>83695</v>
      </c>
      <c r="M6441" s="5">
        <f>IF(tbl_Fact[[#This Row],[Operating_Hours]]&gt;0,tbl_Fact[[#This Row],[Operating_Hours]]*51840,0)</f>
        <v>0</v>
      </c>
    </row>
    <row r="6442" spans="1:13" hidden="1" x14ac:dyDescent="0.2">
      <c r="A6442" t="s">
        <v>5</v>
      </c>
      <c r="B6442" s="1">
        <v>44407.088865740741</v>
      </c>
      <c r="C6442" s="1">
        <v>44407.089479166665</v>
      </c>
      <c r="D6442">
        <v>0.88333332538604703</v>
      </c>
      <c r="E6442">
        <v>317154</v>
      </c>
      <c r="F6442">
        <v>190980</v>
      </c>
      <c r="G6442" t="s">
        <v>44</v>
      </c>
      <c r="H6442" t="s">
        <v>27</v>
      </c>
      <c r="I6442">
        <f>tbl_Fact[[#This Row],[Duration]] / 60</f>
        <v>1.4722222089767451E-2</v>
      </c>
      <c r="J6442">
        <f>IF(OR(G6442="Run Time", G6442="CC (Changeover Cleaning)"), I6442, 0)</f>
        <v>0</v>
      </c>
      <c r="K6442">
        <f>IF(G6442&lt;&gt;"PM (Maintenance)", I6442, 0)</f>
        <v>1.4722222089767451E-2</v>
      </c>
      <c r="L6442" s="5">
        <f>MAX(tbl_Fact[[#This Row],[TotalBiscuitsMade]],tbl_Fact[[#This Row],[GoodMadeBiscuits]])</f>
        <v>317154</v>
      </c>
      <c r="M6442" s="5">
        <f>IF(tbl_Fact[[#This Row],[Operating_Hours]]&gt;0,tbl_Fact[[#This Row],[Operating_Hours]]*51840,0)</f>
        <v>0</v>
      </c>
    </row>
    <row r="6443" spans="1:13" hidden="1" x14ac:dyDescent="0.2">
      <c r="A6443" t="s">
        <v>11</v>
      </c>
      <c r="B6443" s="1">
        <v>44407.089363425926</v>
      </c>
      <c r="C6443" s="1">
        <v>44407.095324074071</v>
      </c>
      <c r="D6443">
        <v>8.5832662582397496</v>
      </c>
      <c r="E6443">
        <v>0</v>
      </c>
      <c r="F6443">
        <v>16</v>
      </c>
      <c r="G6443" t="s">
        <v>43</v>
      </c>
      <c r="H6443" t="s">
        <v>27</v>
      </c>
      <c r="I6443">
        <f>tbl_Fact[[#This Row],[Duration]] / 60</f>
        <v>0.14305443763732917</v>
      </c>
      <c r="J6443">
        <f>IF(OR(G6443="Run Time", G6443="CC (Changeover Cleaning)"), I6443, 0)</f>
        <v>0.14305443763732917</v>
      </c>
      <c r="K6443">
        <f>IF(G6443&lt;&gt;"PM (Maintenance)", I6443, 0)</f>
        <v>0.14305443763732917</v>
      </c>
      <c r="L6443" s="5">
        <f>MAX(tbl_Fact[[#This Row],[TotalBiscuitsMade]],tbl_Fact[[#This Row],[GoodMadeBiscuits]])</f>
        <v>16</v>
      </c>
      <c r="M6443" s="5">
        <f>IF(tbl_Fact[[#This Row],[Operating_Hours]]&gt;0,tbl_Fact[[#This Row],[Operating_Hours]]*51840,0)</f>
        <v>7415.9420471191443</v>
      </c>
    </row>
    <row r="6444" spans="1:13" hidden="1" x14ac:dyDescent="0.2">
      <c r="A6444" t="s">
        <v>5</v>
      </c>
      <c r="B6444" s="1">
        <v>44407.089479166665</v>
      </c>
      <c r="C6444" s="1">
        <v>44407.095358796294</v>
      </c>
      <c r="D6444">
        <v>8.4666662216186506</v>
      </c>
      <c r="E6444">
        <v>317333</v>
      </c>
      <c r="F6444">
        <v>190792</v>
      </c>
      <c r="G6444" t="s">
        <v>43</v>
      </c>
      <c r="H6444" t="s">
        <v>27</v>
      </c>
      <c r="I6444">
        <f>tbl_Fact[[#This Row],[Duration]] / 60</f>
        <v>0.14111110369364419</v>
      </c>
      <c r="J6444">
        <f>IF(OR(G6444="Run Time", G6444="CC (Changeover Cleaning)"), I6444, 0)</f>
        <v>0.14111110369364419</v>
      </c>
      <c r="K6444">
        <f>IF(G6444&lt;&gt;"PM (Maintenance)", I6444, 0)</f>
        <v>0.14111110369364419</v>
      </c>
      <c r="L6444" s="5">
        <f>MAX(tbl_Fact[[#This Row],[TotalBiscuitsMade]],tbl_Fact[[#This Row],[GoodMadeBiscuits]])</f>
        <v>317333</v>
      </c>
      <c r="M6444" s="5">
        <f>IF(tbl_Fact[[#This Row],[Operating_Hours]]&gt;0,tbl_Fact[[#This Row],[Operating_Hours]]*51840,0)</f>
        <v>7315.1996154785147</v>
      </c>
    </row>
    <row r="6445" spans="1:13" hidden="1" x14ac:dyDescent="0.2">
      <c r="A6445" t="s">
        <v>12</v>
      </c>
      <c r="B6445" s="1">
        <v>44407.091828703706</v>
      </c>
      <c r="C6445" s="1">
        <v>44407.093472222223</v>
      </c>
      <c r="D6445">
        <v>2.36666655540466</v>
      </c>
      <c r="E6445">
        <v>83722</v>
      </c>
      <c r="F6445">
        <v>168</v>
      </c>
      <c r="G6445" t="s">
        <v>43</v>
      </c>
      <c r="H6445" t="s">
        <v>37</v>
      </c>
      <c r="I6445">
        <f>tbl_Fact[[#This Row],[Duration]] / 60</f>
        <v>3.9444442590077664E-2</v>
      </c>
      <c r="J6445">
        <f>IF(OR(G6445="Run Time", G6445="CC (Changeover Cleaning)"), I6445, 0)</f>
        <v>3.9444442590077664E-2</v>
      </c>
      <c r="K6445">
        <f>IF(G6445&lt;&gt;"PM (Maintenance)", I6445, 0)</f>
        <v>3.9444442590077664E-2</v>
      </c>
      <c r="L6445" s="5">
        <f>MAX(tbl_Fact[[#This Row],[TotalBiscuitsMade]],tbl_Fact[[#This Row],[GoodMadeBiscuits]])</f>
        <v>83722</v>
      </c>
      <c r="M6445" s="5">
        <f>IF(tbl_Fact[[#This Row],[Operating_Hours]]&gt;0,tbl_Fact[[#This Row],[Operating_Hours]]*51840,0)</f>
        <v>2044.7999038696262</v>
      </c>
    </row>
    <row r="6446" spans="1:13" hidden="1" x14ac:dyDescent="0.2">
      <c r="A6446" t="s">
        <v>14</v>
      </c>
      <c r="B6446" s="1">
        <v>44407.091828703706</v>
      </c>
      <c r="C6446" s="1">
        <v>44407.093391203707</v>
      </c>
      <c r="D6446">
        <v>2.25</v>
      </c>
      <c r="E6446">
        <v>0</v>
      </c>
      <c r="F6446">
        <v>421</v>
      </c>
      <c r="G6446" t="s">
        <v>43</v>
      </c>
      <c r="H6446" t="s">
        <v>37</v>
      </c>
      <c r="I6446">
        <f>tbl_Fact[[#This Row],[Duration]] / 60</f>
        <v>3.7499999999999999E-2</v>
      </c>
      <c r="J6446">
        <f>IF(OR(G6446="Run Time", G6446="CC (Changeover Cleaning)"), I6446, 0)</f>
        <v>3.7499999999999999E-2</v>
      </c>
      <c r="K6446">
        <f>IF(G6446&lt;&gt;"PM (Maintenance)", I6446, 0)</f>
        <v>3.7499999999999999E-2</v>
      </c>
      <c r="L6446" s="5">
        <f>MAX(tbl_Fact[[#This Row],[TotalBiscuitsMade]],tbl_Fact[[#This Row],[GoodMadeBiscuits]])</f>
        <v>421</v>
      </c>
      <c r="M6446" s="5">
        <f>IF(tbl_Fact[[#This Row],[Operating_Hours]]&gt;0,tbl_Fact[[#This Row],[Operating_Hours]]*51840,0)</f>
        <v>1944</v>
      </c>
    </row>
    <row r="6447" spans="1:13" hidden="1" x14ac:dyDescent="0.2">
      <c r="A6447" t="s">
        <v>14</v>
      </c>
      <c r="B6447" s="1">
        <v>44407.093391203707</v>
      </c>
      <c r="C6447" s="1">
        <v>44407.099247685182</v>
      </c>
      <c r="D6447">
        <v>8.4333333969116193</v>
      </c>
      <c r="E6447">
        <v>0</v>
      </c>
      <c r="F6447">
        <v>390</v>
      </c>
      <c r="G6447" t="s">
        <v>44</v>
      </c>
      <c r="H6447" t="s">
        <v>37</v>
      </c>
      <c r="I6447">
        <f>tbl_Fact[[#This Row],[Duration]] / 60</f>
        <v>0.14055555661519364</v>
      </c>
      <c r="J6447">
        <f>IF(OR(G6447="Run Time", G6447="CC (Changeover Cleaning)"), I6447, 0)</f>
        <v>0</v>
      </c>
      <c r="K6447">
        <f>IF(G6447&lt;&gt;"PM (Maintenance)", I6447, 0)</f>
        <v>0.14055555661519364</v>
      </c>
      <c r="L6447" s="5">
        <f>MAX(tbl_Fact[[#This Row],[TotalBiscuitsMade]],tbl_Fact[[#This Row],[GoodMadeBiscuits]])</f>
        <v>390</v>
      </c>
      <c r="M6447" s="5">
        <f>IF(tbl_Fact[[#This Row],[Operating_Hours]]&gt;0,tbl_Fact[[#This Row],[Operating_Hours]]*51840,0)</f>
        <v>0</v>
      </c>
    </row>
    <row r="6448" spans="1:13" hidden="1" x14ac:dyDescent="0.2">
      <c r="A6448" t="s">
        <v>12</v>
      </c>
      <c r="B6448" s="1">
        <v>44407.093472222223</v>
      </c>
      <c r="C6448" s="1">
        <v>44407.099247685182</v>
      </c>
      <c r="D6448">
        <v>8.3166666030883807</v>
      </c>
      <c r="E6448">
        <v>90726</v>
      </c>
      <c r="F6448">
        <v>138</v>
      </c>
      <c r="G6448" t="s">
        <v>44</v>
      </c>
      <c r="H6448" t="s">
        <v>37</v>
      </c>
      <c r="I6448">
        <f>tbl_Fact[[#This Row],[Duration]] / 60</f>
        <v>0.138611110051473</v>
      </c>
      <c r="J6448">
        <f>IF(OR(G6448="Run Time", G6448="CC (Changeover Cleaning)"), I6448, 0)</f>
        <v>0</v>
      </c>
      <c r="K6448">
        <f>IF(G6448&lt;&gt;"PM (Maintenance)", I6448, 0)</f>
        <v>0.138611110051473</v>
      </c>
      <c r="L6448" s="5">
        <f>MAX(tbl_Fact[[#This Row],[TotalBiscuitsMade]],tbl_Fact[[#This Row],[GoodMadeBiscuits]])</f>
        <v>90726</v>
      </c>
      <c r="M6448" s="5">
        <f>IF(tbl_Fact[[#This Row],[Operating_Hours]]&gt;0,tbl_Fact[[#This Row],[Operating_Hours]]*51840,0)</f>
        <v>0</v>
      </c>
    </row>
    <row r="6449" spans="1:13" hidden="1" x14ac:dyDescent="0.2">
      <c r="A6449" t="s">
        <v>11</v>
      </c>
      <c r="B6449" s="1">
        <v>44407.095324074071</v>
      </c>
      <c r="C6449" s="1">
        <v>44407.118425925924</v>
      </c>
      <c r="D6449">
        <v>33.267234802246101</v>
      </c>
      <c r="E6449">
        <v>0</v>
      </c>
      <c r="F6449">
        <v>465</v>
      </c>
      <c r="G6449" t="s">
        <v>44</v>
      </c>
      <c r="H6449" t="s">
        <v>27</v>
      </c>
      <c r="I6449">
        <f>tbl_Fact[[#This Row],[Duration]] / 60</f>
        <v>0.55445391337076833</v>
      </c>
      <c r="J6449">
        <f>IF(OR(G6449="Run Time", G6449="CC (Changeover Cleaning)"), I6449, 0)</f>
        <v>0</v>
      </c>
      <c r="K6449">
        <f>IF(G6449&lt;&gt;"PM (Maintenance)", I6449, 0)</f>
        <v>0.55445391337076833</v>
      </c>
      <c r="L6449" s="5">
        <f>MAX(tbl_Fact[[#This Row],[TotalBiscuitsMade]],tbl_Fact[[#This Row],[GoodMadeBiscuits]])</f>
        <v>465</v>
      </c>
      <c r="M6449" s="5">
        <f>IF(tbl_Fact[[#This Row],[Operating_Hours]]&gt;0,tbl_Fact[[#This Row],[Operating_Hours]]*51840,0)</f>
        <v>0</v>
      </c>
    </row>
    <row r="6450" spans="1:13" hidden="1" x14ac:dyDescent="0.2">
      <c r="A6450" t="s">
        <v>5</v>
      </c>
      <c r="B6450" s="1">
        <v>44407.095358796294</v>
      </c>
      <c r="C6450" s="1">
        <v>44407.095393518517</v>
      </c>
      <c r="D6450">
        <v>5.0000000745058101E-2</v>
      </c>
      <c r="E6450">
        <v>317284</v>
      </c>
      <c r="F6450">
        <v>191030</v>
      </c>
      <c r="G6450" t="s">
        <v>44</v>
      </c>
      <c r="H6450" t="s">
        <v>27</v>
      </c>
      <c r="I6450">
        <f>tbl_Fact[[#This Row],[Duration]] / 60</f>
        <v>8.3333334575096834E-4</v>
      </c>
      <c r="J6450">
        <f>IF(OR(G6450="Run Time", G6450="CC (Changeover Cleaning)"), I6450, 0)</f>
        <v>0</v>
      </c>
      <c r="K6450">
        <f>IF(G6450&lt;&gt;"PM (Maintenance)", I6450, 0)</f>
        <v>8.3333334575096834E-4</v>
      </c>
      <c r="L6450" s="5">
        <f>MAX(tbl_Fact[[#This Row],[TotalBiscuitsMade]],tbl_Fact[[#This Row],[GoodMadeBiscuits]])</f>
        <v>317284</v>
      </c>
      <c r="M6450" s="5">
        <f>IF(tbl_Fact[[#This Row],[Operating_Hours]]&gt;0,tbl_Fact[[#This Row],[Operating_Hours]]*51840,0)</f>
        <v>0</v>
      </c>
    </row>
    <row r="6451" spans="1:13" hidden="1" x14ac:dyDescent="0.2">
      <c r="A6451" t="s">
        <v>5</v>
      </c>
      <c r="B6451" s="1">
        <v>44407.095393518517</v>
      </c>
      <c r="C6451" s="1">
        <v>44407.095497685186</v>
      </c>
      <c r="D6451">
        <v>0.15000000596046401</v>
      </c>
      <c r="E6451">
        <v>317430</v>
      </c>
      <c r="F6451">
        <v>190697</v>
      </c>
      <c r="G6451" t="s">
        <v>43</v>
      </c>
      <c r="H6451" t="s">
        <v>27</v>
      </c>
      <c r="I6451">
        <f>tbl_Fact[[#This Row],[Duration]] / 60</f>
        <v>2.5000000993410667E-3</v>
      </c>
      <c r="J6451">
        <f>IF(OR(G6451="Run Time", G6451="CC (Changeover Cleaning)"), I6451, 0)</f>
        <v>2.5000000993410667E-3</v>
      </c>
      <c r="K6451">
        <f>IF(G6451&lt;&gt;"PM (Maintenance)", I6451, 0)</f>
        <v>2.5000000993410667E-3</v>
      </c>
      <c r="L6451" s="5">
        <f>MAX(tbl_Fact[[#This Row],[TotalBiscuitsMade]],tbl_Fact[[#This Row],[GoodMadeBiscuits]])</f>
        <v>317430</v>
      </c>
      <c r="M6451" s="5">
        <f>IF(tbl_Fact[[#This Row],[Operating_Hours]]&gt;0,tbl_Fact[[#This Row],[Operating_Hours]]*51840,0)</f>
        <v>129.60000514984088</v>
      </c>
    </row>
    <row r="6452" spans="1:13" hidden="1" x14ac:dyDescent="0.2">
      <c r="A6452" t="s">
        <v>5</v>
      </c>
      <c r="B6452" s="1">
        <v>44407.095497685186</v>
      </c>
      <c r="C6452" s="1">
        <v>44407.096898148149</v>
      </c>
      <c r="D6452">
        <v>2.0166666507720898</v>
      </c>
      <c r="E6452">
        <v>318362</v>
      </c>
      <c r="F6452">
        <v>191769</v>
      </c>
      <c r="G6452" t="s">
        <v>44</v>
      </c>
      <c r="H6452" t="s">
        <v>27</v>
      </c>
      <c r="I6452">
        <f>tbl_Fact[[#This Row],[Duration]] / 60</f>
        <v>3.3611110846201497E-2</v>
      </c>
      <c r="J6452">
        <f>IF(OR(G6452="Run Time", G6452="CC (Changeover Cleaning)"), I6452, 0)</f>
        <v>0</v>
      </c>
      <c r="K6452">
        <f>IF(G6452&lt;&gt;"PM (Maintenance)", I6452, 0)</f>
        <v>3.3611110846201497E-2</v>
      </c>
      <c r="L6452" s="5">
        <f>MAX(tbl_Fact[[#This Row],[TotalBiscuitsMade]],tbl_Fact[[#This Row],[GoodMadeBiscuits]])</f>
        <v>318362</v>
      </c>
      <c r="M6452" s="5">
        <f>IF(tbl_Fact[[#This Row],[Operating_Hours]]&gt;0,tbl_Fact[[#This Row],[Operating_Hours]]*51840,0)</f>
        <v>0</v>
      </c>
    </row>
    <row r="6453" spans="1:13" hidden="1" x14ac:dyDescent="0.2">
      <c r="A6453" t="s">
        <v>5</v>
      </c>
      <c r="B6453" s="1">
        <v>44407.096898148149</v>
      </c>
      <c r="C6453" s="1">
        <v>44407.103275462963</v>
      </c>
      <c r="D6453">
        <v>9.1833333969116193</v>
      </c>
      <c r="E6453">
        <v>318044</v>
      </c>
      <c r="F6453">
        <v>191726</v>
      </c>
      <c r="G6453" t="s">
        <v>43</v>
      </c>
      <c r="H6453" t="s">
        <v>27</v>
      </c>
      <c r="I6453">
        <f>tbl_Fact[[#This Row],[Duration]] / 60</f>
        <v>0.15305555661519366</v>
      </c>
      <c r="J6453">
        <f>IF(OR(G6453="Run Time", G6453="CC (Changeover Cleaning)"), I6453, 0)</f>
        <v>0.15305555661519366</v>
      </c>
      <c r="K6453">
        <f>IF(G6453&lt;&gt;"PM (Maintenance)", I6453, 0)</f>
        <v>0.15305555661519366</v>
      </c>
      <c r="L6453" s="5">
        <f>MAX(tbl_Fact[[#This Row],[TotalBiscuitsMade]],tbl_Fact[[#This Row],[GoodMadeBiscuits]])</f>
        <v>318044</v>
      </c>
      <c r="M6453" s="5">
        <f>IF(tbl_Fact[[#This Row],[Operating_Hours]]&gt;0,tbl_Fact[[#This Row],[Operating_Hours]]*51840,0)</f>
        <v>7934.4000549316388</v>
      </c>
    </row>
    <row r="6454" spans="1:13" hidden="1" x14ac:dyDescent="0.2">
      <c r="A6454" t="s">
        <v>14</v>
      </c>
      <c r="B6454" s="1">
        <v>44407.099247685182</v>
      </c>
      <c r="C6454" s="1">
        <v>44407.099861111114</v>
      </c>
      <c r="D6454">
        <v>0.88333332538604703</v>
      </c>
      <c r="E6454">
        <v>0</v>
      </c>
      <c r="F6454">
        <v>468</v>
      </c>
      <c r="G6454" t="s">
        <v>43</v>
      </c>
      <c r="H6454" t="s">
        <v>37</v>
      </c>
      <c r="I6454">
        <f>tbl_Fact[[#This Row],[Duration]] / 60</f>
        <v>1.4722222089767451E-2</v>
      </c>
      <c r="J6454">
        <f>IF(OR(G6454="Run Time", G6454="CC (Changeover Cleaning)"), I6454, 0)</f>
        <v>1.4722222089767451E-2</v>
      </c>
      <c r="K6454">
        <f>IF(G6454&lt;&gt;"PM (Maintenance)", I6454, 0)</f>
        <v>1.4722222089767451E-2</v>
      </c>
      <c r="L6454" s="5">
        <f>MAX(tbl_Fact[[#This Row],[TotalBiscuitsMade]],tbl_Fact[[#This Row],[GoodMadeBiscuits]])</f>
        <v>468</v>
      </c>
      <c r="M6454" s="5">
        <f>IF(tbl_Fact[[#This Row],[Operating_Hours]]&gt;0,tbl_Fact[[#This Row],[Operating_Hours]]*51840,0)</f>
        <v>763.19999313354458</v>
      </c>
    </row>
    <row r="6455" spans="1:13" hidden="1" x14ac:dyDescent="0.2">
      <c r="A6455" t="s">
        <v>12</v>
      </c>
      <c r="B6455" s="1">
        <v>44407.099247685182</v>
      </c>
      <c r="C6455" s="1">
        <v>44407.100590277776</v>
      </c>
      <c r="D6455">
        <v>1.93333327770233</v>
      </c>
      <c r="E6455">
        <v>90524</v>
      </c>
      <c r="F6455">
        <v>193</v>
      </c>
      <c r="G6455" t="s">
        <v>43</v>
      </c>
      <c r="H6455" t="s">
        <v>37</v>
      </c>
      <c r="I6455">
        <f>tbl_Fact[[#This Row],[Duration]] / 60</f>
        <v>3.2222221295038836E-2</v>
      </c>
      <c r="J6455">
        <f>IF(OR(G6455="Run Time", G6455="CC (Changeover Cleaning)"), I6455, 0)</f>
        <v>3.2222221295038836E-2</v>
      </c>
      <c r="K6455">
        <f>IF(G6455&lt;&gt;"PM (Maintenance)", I6455, 0)</f>
        <v>3.2222221295038836E-2</v>
      </c>
      <c r="L6455" s="5">
        <f>MAX(tbl_Fact[[#This Row],[TotalBiscuitsMade]],tbl_Fact[[#This Row],[GoodMadeBiscuits]])</f>
        <v>90524</v>
      </c>
      <c r="M6455" s="5">
        <f>IF(tbl_Fact[[#This Row],[Operating_Hours]]&gt;0,tbl_Fact[[#This Row],[Operating_Hours]]*51840,0)</f>
        <v>1670.3999519348133</v>
      </c>
    </row>
    <row r="6456" spans="1:13" hidden="1" x14ac:dyDescent="0.2">
      <c r="A6456" t="s">
        <v>14</v>
      </c>
      <c r="B6456" s="1">
        <v>44407.099861111114</v>
      </c>
      <c r="C6456" s="1">
        <v>44407.099953703706</v>
      </c>
      <c r="D6456">
        <v>0.133333295583725</v>
      </c>
      <c r="E6456">
        <v>0</v>
      </c>
      <c r="F6456">
        <v>196</v>
      </c>
      <c r="G6456" t="s">
        <v>44</v>
      </c>
      <c r="H6456" t="s">
        <v>37</v>
      </c>
      <c r="I6456">
        <f>tbl_Fact[[#This Row],[Duration]] / 60</f>
        <v>2.2222215930620833E-3</v>
      </c>
      <c r="J6456">
        <f>IF(OR(G6456="Run Time", G6456="CC (Changeover Cleaning)"), I6456, 0)</f>
        <v>0</v>
      </c>
      <c r="K6456">
        <f>IF(G6456&lt;&gt;"PM (Maintenance)", I6456, 0)</f>
        <v>2.2222215930620833E-3</v>
      </c>
      <c r="L6456" s="5">
        <f>MAX(tbl_Fact[[#This Row],[TotalBiscuitsMade]],tbl_Fact[[#This Row],[GoodMadeBiscuits]])</f>
        <v>196</v>
      </c>
      <c r="M6456" s="5">
        <f>IF(tbl_Fact[[#This Row],[Operating_Hours]]&gt;0,tbl_Fact[[#This Row],[Operating_Hours]]*51840,0)</f>
        <v>0</v>
      </c>
    </row>
    <row r="6457" spans="1:13" hidden="1" x14ac:dyDescent="0.2">
      <c r="A6457" t="s">
        <v>14</v>
      </c>
      <c r="B6457" s="1">
        <v>44407.099953703706</v>
      </c>
      <c r="C6457" s="1">
        <v>44407.10050925926</v>
      </c>
      <c r="D6457">
        <v>0.80000001192092896</v>
      </c>
      <c r="E6457">
        <v>0</v>
      </c>
      <c r="F6457">
        <v>56</v>
      </c>
      <c r="G6457" t="s">
        <v>43</v>
      </c>
      <c r="H6457" t="s">
        <v>37</v>
      </c>
      <c r="I6457">
        <f>tbl_Fact[[#This Row],[Duration]] / 60</f>
        <v>1.3333333532015483E-2</v>
      </c>
      <c r="J6457">
        <f>IF(OR(G6457="Run Time", G6457="CC (Changeover Cleaning)"), I6457, 0)</f>
        <v>1.3333333532015483E-2</v>
      </c>
      <c r="K6457">
        <f>IF(G6457&lt;&gt;"PM (Maintenance)", I6457, 0)</f>
        <v>1.3333333532015483E-2</v>
      </c>
      <c r="L6457" s="5">
        <f>MAX(tbl_Fact[[#This Row],[TotalBiscuitsMade]],tbl_Fact[[#This Row],[GoodMadeBiscuits]])</f>
        <v>56</v>
      </c>
      <c r="M6457" s="5">
        <f>IF(tbl_Fact[[#This Row],[Operating_Hours]]&gt;0,tbl_Fact[[#This Row],[Operating_Hours]]*51840,0)</f>
        <v>691.20001029968262</v>
      </c>
    </row>
    <row r="6458" spans="1:13" hidden="1" x14ac:dyDescent="0.2">
      <c r="A6458" t="s">
        <v>14</v>
      </c>
      <c r="B6458" s="1">
        <v>44407.10050925926</v>
      </c>
      <c r="C6458" s="1">
        <v>44407.10083333333</v>
      </c>
      <c r="D6458">
        <v>0.466666609048843</v>
      </c>
      <c r="E6458">
        <v>0</v>
      </c>
      <c r="F6458">
        <v>150</v>
      </c>
      <c r="G6458" t="s">
        <v>44</v>
      </c>
      <c r="H6458" t="s">
        <v>37</v>
      </c>
      <c r="I6458">
        <f>tbl_Fact[[#This Row],[Duration]] / 60</f>
        <v>7.7777768174807169E-3</v>
      </c>
      <c r="J6458">
        <f>IF(OR(G6458="Run Time", G6458="CC (Changeover Cleaning)"), I6458, 0)</f>
        <v>0</v>
      </c>
      <c r="K6458">
        <f>IF(G6458&lt;&gt;"PM (Maintenance)", I6458, 0)</f>
        <v>7.7777768174807169E-3</v>
      </c>
      <c r="L6458" s="5">
        <f>MAX(tbl_Fact[[#This Row],[TotalBiscuitsMade]],tbl_Fact[[#This Row],[GoodMadeBiscuits]])</f>
        <v>150</v>
      </c>
      <c r="M6458" s="5">
        <f>IF(tbl_Fact[[#This Row],[Operating_Hours]]&gt;0,tbl_Fact[[#This Row],[Operating_Hours]]*51840,0)</f>
        <v>0</v>
      </c>
    </row>
    <row r="6459" spans="1:13" hidden="1" x14ac:dyDescent="0.2">
      <c r="A6459" t="s">
        <v>12</v>
      </c>
      <c r="B6459" s="1">
        <v>44407.100590277776</v>
      </c>
      <c r="C6459" s="1">
        <v>44407.10083333333</v>
      </c>
      <c r="D6459">
        <v>0.34999999403953602</v>
      </c>
      <c r="E6459">
        <v>90788</v>
      </c>
      <c r="F6459">
        <v>365</v>
      </c>
      <c r="G6459" t="s">
        <v>44</v>
      </c>
      <c r="H6459" t="s">
        <v>37</v>
      </c>
      <c r="I6459">
        <f>tbl_Fact[[#This Row],[Duration]] / 60</f>
        <v>5.833333233992267E-3</v>
      </c>
      <c r="J6459">
        <f>IF(OR(G6459="Run Time", G6459="CC (Changeover Cleaning)"), I6459, 0)</f>
        <v>0</v>
      </c>
      <c r="K6459">
        <f>IF(G6459&lt;&gt;"PM (Maintenance)", I6459, 0)</f>
        <v>5.833333233992267E-3</v>
      </c>
      <c r="L6459" s="5">
        <f>MAX(tbl_Fact[[#This Row],[TotalBiscuitsMade]],tbl_Fact[[#This Row],[GoodMadeBiscuits]])</f>
        <v>90788</v>
      </c>
      <c r="M6459" s="5">
        <f>IF(tbl_Fact[[#This Row],[Operating_Hours]]&gt;0,tbl_Fact[[#This Row],[Operating_Hours]]*51840,0)</f>
        <v>0</v>
      </c>
    </row>
    <row r="6460" spans="1:13" hidden="1" x14ac:dyDescent="0.2">
      <c r="A6460" t="s">
        <v>14</v>
      </c>
      <c r="B6460" s="1">
        <v>44407.10083333333</v>
      </c>
      <c r="C6460" s="1">
        <v>44407.101481481484</v>
      </c>
      <c r="D6460">
        <v>0.93333327770233199</v>
      </c>
      <c r="E6460">
        <v>0</v>
      </c>
      <c r="F6460">
        <v>43</v>
      </c>
      <c r="G6460" t="s">
        <v>43</v>
      </c>
      <c r="H6460" t="s">
        <v>37</v>
      </c>
      <c r="I6460">
        <f>tbl_Fact[[#This Row],[Duration]] / 60</f>
        <v>1.5555554628372199E-2</v>
      </c>
      <c r="J6460">
        <f>IF(OR(G6460="Run Time", G6460="CC (Changeover Cleaning)"), I6460, 0)</f>
        <v>1.5555554628372199E-2</v>
      </c>
      <c r="K6460">
        <f>IF(G6460&lt;&gt;"PM (Maintenance)", I6460, 0)</f>
        <v>1.5555554628372199E-2</v>
      </c>
      <c r="L6460" s="5">
        <f>MAX(tbl_Fact[[#This Row],[TotalBiscuitsMade]],tbl_Fact[[#This Row],[GoodMadeBiscuits]])</f>
        <v>43</v>
      </c>
      <c r="M6460" s="5">
        <f>IF(tbl_Fact[[#This Row],[Operating_Hours]]&gt;0,tbl_Fact[[#This Row],[Operating_Hours]]*51840,0)</f>
        <v>806.39995193481479</v>
      </c>
    </row>
    <row r="6461" spans="1:13" hidden="1" x14ac:dyDescent="0.2">
      <c r="A6461" t="s">
        <v>12</v>
      </c>
      <c r="B6461" s="1">
        <v>44407.10083333333</v>
      </c>
      <c r="C6461" s="1">
        <v>44407.1015625</v>
      </c>
      <c r="D6461">
        <v>1.04999995231628</v>
      </c>
      <c r="E6461">
        <v>90944</v>
      </c>
      <c r="F6461">
        <v>165</v>
      </c>
      <c r="G6461" t="s">
        <v>43</v>
      </c>
      <c r="H6461" t="s">
        <v>37</v>
      </c>
      <c r="I6461">
        <f>tbl_Fact[[#This Row],[Duration]] / 60</f>
        <v>1.7499999205271333E-2</v>
      </c>
      <c r="J6461">
        <f>IF(OR(G6461="Run Time", G6461="CC (Changeover Cleaning)"), I6461, 0)</f>
        <v>1.7499999205271333E-2</v>
      </c>
      <c r="K6461">
        <f>IF(G6461&lt;&gt;"PM (Maintenance)", I6461, 0)</f>
        <v>1.7499999205271333E-2</v>
      </c>
      <c r="L6461" s="5">
        <f>MAX(tbl_Fact[[#This Row],[TotalBiscuitsMade]],tbl_Fact[[#This Row],[GoodMadeBiscuits]])</f>
        <v>90944</v>
      </c>
      <c r="M6461" s="5">
        <f>IF(tbl_Fact[[#This Row],[Operating_Hours]]&gt;0,tbl_Fact[[#This Row],[Operating_Hours]]*51840,0)</f>
        <v>907.19995880126589</v>
      </c>
    </row>
    <row r="6462" spans="1:13" hidden="1" x14ac:dyDescent="0.2">
      <c r="A6462" t="s">
        <v>14</v>
      </c>
      <c r="B6462" s="1">
        <v>44407.101481481484</v>
      </c>
      <c r="C6462" s="1">
        <v>44407.101805555554</v>
      </c>
      <c r="D6462">
        <v>0.466666609048843</v>
      </c>
      <c r="E6462">
        <v>0</v>
      </c>
      <c r="F6462">
        <v>266</v>
      </c>
      <c r="G6462" t="s">
        <v>44</v>
      </c>
      <c r="H6462" t="s">
        <v>37</v>
      </c>
      <c r="I6462">
        <f>tbl_Fact[[#This Row],[Duration]] / 60</f>
        <v>7.7777768174807169E-3</v>
      </c>
      <c r="J6462">
        <f>IF(OR(G6462="Run Time", G6462="CC (Changeover Cleaning)"), I6462, 0)</f>
        <v>0</v>
      </c>
      <c r="K6462">
        <f>IF(G6462&lt;&gt;"PM (Maintenance)", I6462, 0)</f>
        <v>7.7777768174807169E-3</v>
      </c>
      <c r="L6462" s="5">
        <f>MAX(tbl_Fact[[#This Row],[TotalBiscuitsMade]],tbl_Fact[[#This Row],[GoodMadeBiscuits]])</f>
        <v>266</v>
      </c>
      <c r="M6462" s="5">
        <f>IF(tbl_Fact[[#This Row],[Operating_Hours]]&gt;0,tbl_Fact[[#This Row],[Operating_Hours]]*51840,0)</f>
        <v>0</v>
      </c>
    </row>
    <row r="6463" spans="1:13" hidden="1" x14ac:dyDescent="0.2">
      <c r="A6463" t="s">
        <v>12</v>
      </c>
      <c r="B6463" s="1">
        <v>44407.1015625</v>
      </c>
      <c r="C6463" s="1">
        <v>44407.101805555554</v>
      </c>
      <c r="D6463">
        <v>0.34999999403953602</v>
      </c>
      <c r="E6463">
        <v>91315</v>
      </c>
      <c r="F6463">
        <v>186</v>
      </c>
      <c r="G6463" t="s">
        <v>44</v>
      </c>
      <c r="H6463" t="s">
        <v>37</v>
      </c>
      <c r="I6463">
        <f>tbl_Fact[[#This Row],[Duration]] / 60</f>
        <v>5.833333233992267E-3</v>
      </c>
      <c r="J6463">
        <f>IF(OR(G6463="Run Time", G6463="CC (Changeover Cleaning)"), I6463, 0)</f>
        <v>0</v>
      </c>
      <c r="K6463">
        <f>IF(G6463&lt;&gt;"PM (Maintenance)", I6463, 0)</f>
        <v>5.833333233992267E-3</v>
      </c>
      <c r="L6463" s="5">
        <f>MAX(tbl_Fact[[#This Row],[TotalBiscuitsMade]],tbl_Fact[[#This Row],[GoodMadeBiscuits]])</f>
        <v>91315</v>
      </c>
      <c r="M6463" s="5">
        <f>IF(tbl_Fact[[#This Row],[Operating_Hours]]&gt;0,tbl_Fact[[#This Row],[Operating_Hours]]*51840,0)</f>
        <v>0</v>
      </c>
    </row>
    <row r="6464" spans="1:13" hidden="1" x14ac:dyDescent="0.2">
      <c r="A6464" t="s">
        <v>14</v>
      </c>
      <c r="B6464" s="1">
        <v>44407.101805555554</v>
      </c>
      <c r="C6464" s="1">
        <v>44407.103761574072</v>
      </c>
      <c r="D6464">
        <v>2.8166666030883798</v>
      </c>
      <c r="E6464">
        <v>0</v>
      </c>
      <c r="F6464">
        <v>475</v>
      </c>
      <c r="G6464" t="s">
        <v>43</v>
      </c>
      <c r="H6464" t="s">
        <v>37</v>
      </c>
      <c r="I6464">
        <f>tbl_Fact[[#This Row],[Duration]] / 60</f>
        <v>4.6944443384806328E-2</v>
      </c>
      <c r="J6464">
        <f>IF(OR(G6464="Run Time", G6464="CC (Changeover Cleaning)"), I6464, 0)</f>
        <v>4.6944443384806328E-2</v>
      </c>
      <c r="K6464">
        <f>IF(G6464&lt;&gt;"PM (Maintenance)", I6464, 0)</f>
        <v>4.6944443384806328E-2</v>
      </c>
      <c r="L6464" s="5">
        <f>MAX(tbl_Fact[[#This Row],[TotalBiscuitsMade]],tbl_Fact[[#This Row],[GoodMadeBiscuits]])</f>
        <v>475</v>
      </c>
      <c r="M6464" s="5">
        <f>IF(tbl_Fact[[#This Row],[Operating_Hours]]&gt;0,tbl_Fact[[#This Row],[Operating_Hours]]*51840,0)</f>
        <v>2433.5999450683598</v>
      </c>
    </row>
    <row r="6465" spans="1:13" hidden="1" x14ac:dyDescent="0.2">
      <c r="A6465" t="s">
        <v>12</v>
      </c>
      <c r="B6465" s="1">
        <v>44407.101805555554</v>
      </c>
      <c r="C6465" s="1">
        <v>44407.103854166664</v>
      </c>
      <c r="D6465">
        <v>2.9500000476837198</v>
      </c>
      <c r="E6465">
        <v>91463</v>
      </c>
      <c r="F6465">
        <v>41</v>
      </c>
      <c r="G6465" t="s">
        <v>43</v>
      </c>
      <c r="H6465" t="s">
        <v>37</v>
      </c>
      <c r="I6465">
        <f>tbl_Fact[[#This Row],[Duration]] / 60</f>
        <v>4.9166667461395329E-2</v>
      </c>
      <c r="J6465">
        <f>IF(OR(G6465="Run Time", G6465="CC (Changeover Cleaning)"), I6465, 0)</f>
        <v>4.9166667461395329E-2</v>
      </c>
      <c r="K6465">
        <f>IF(G6465&lt;&gt;"PM (Maintenance)", I6465, 0)</f>
        <v>4.9166667461395329E-2</v>
      </c>
      <c r="L6465" s="5">
        <f>MAX(tbl_Fact[[#This Row],[TotalBiscuitsMade]],tbl_Fact[[#This Row],[GoodMadeBiscuits]])</f>
        <v>91463</v>
      </c>
      <c r="M6465" s="5">
        <f>IF(tbl_Fact[[#This Row],[Operating_Hours]]&gt;0,tbl_Fact[[#This Row],[Operating_Hours]]*51840,0)</f>
        <v>2548.8000411987337</v>
      </c>
    </row>
    <row r="6466" spans="1:13" hidden="1" x14ac:dyDescent="0.2">
      <c r="A6466" t="s">
        <v>5</v>
      </c>
      <c r="B6466" s="1">
        <v>44407.103275462963</v>
      </c>
      <c r="C6466" s="1">
        <v>44407.103807870371</v>
      </c>
      <c r="D6466">
        <v>0.76666665077209495</v>
      </c>
      <c r="E6466">
        <v>318554</v>
      </c>
      <c r="F6466">
        <v>192341</v>
      </c>
      <c r="G6466" t="s">
        <v>44</v>
      </c>
      <c r="H6466" t="s">
        <v>27</v>
      </c>
      <c r="I6466">
        <f>tbl_Fact[[#This Row],[Duration]] / 60</f>
        <v>1.2777777512868248E-2</v>
      </c>
      <c r="J6466">
        <f>IF(OR(G6466="Run Time", G6466="CC (Changeover Cleaning)"), I6466, 0)</f>
        <v>0</v>
      </c>
      <c r="K6466">
        <f>IF(G6466&lt;&gt;"PM (Maintenance)", I6466, 0)</f>
        <v>1.2777777512868248E-2</v>
      </c>
      <c r="L6466" s="5">
        <f>MAX(tbl_Fact[[#This Row],[TotalBiscuitsMade]],tbl_Fact[[#This Row],[GoodMadeBiscuits]])</f>
        <v>318554</v>
      </c>
      <c r="M6466" s="5">
        <f>IF(tbl_Fact[[#This Row],[Operating_Hours]]&gt;0,tbl_Fact[[#This Row],[Operating_Hours]]*51840,0)</f>
        <v>0</v>
      </c>
    </row>
    <row r="6467" spans="1:13" hidden="1" x14ac:dyDescent="0.2">
      <c r="A6467" t="s">
        <v>14</v>
      </c>
      <c r="B6467" s="1">
        <v>44407.103761574072</v>
      </c>
      <c r="C6467" s="1">
        <v>44407.106458333335</v>
      </c>
      <c r="D6467">
        <v>3.88333320617676</v>
      </c>
      <c r="E6467">
        <v>0</v>
      </c>
      <c r="F6467">
        <v>16</v>
      </c>
      <c r="G6467" t="s">
        <v>44</v>
      </c>
      <c r="H6467" t="s">
        <v>37</v>
      </c>
      <c r="I6467">
        <f>tbl_Fact[[#This Row],[Duration]] / 60</f>
        <v>6.4722220102945996E-2</v>
      </c>
      <c r="J6467">
        <f>IF(OR(G6467="Run Time", G6467="CC (Changeover Cleaning)"), I6467, 0)</f>
        <v>0</v>
      </c>
      <c r="K6467">
        <f>IF(G6467&lt;&gt;"PM (Maintenance)", I6467, 0)</f>
        <v>6.4722220102945996E-2</v>
      </c>
      <c r="L6467" s="5">
        <f>MAX(tbl_Fact[[#This Row],[TotalBiscuitsMade]],tbl_Fact[[#This Row],[GoodMadeBiscuits]])</f>
        <v>16</v>
      </c>
      <c r="M6467" s="5">
        <f>IF(tbl_Fact[[#This Row],[Operating_Hours]]&gt;0,tbl_Fact[[#This Row],[Operating_Hours]]*51840,0)</f>
        <v>0</v>
      </c>
    </row>
    <row r="6468" spans="1:13" hidden="1" x14ac:dyDescent="0.2">
      <c r="A6468" t="s">
        <v>5</v>
      </c>
      <c r="B6468" s="1">
        <v>44407.103807870371</v>
      </c>
      <c r="C6468" s="1">
        <v>44407.104131944441</v>
      </c>
      <c r="D6468">
        <v>0.46666666865348799</v>
      </c>
      <c r="E6468">
        <v>318610</v>
      </c>
      <c r="F6468">
        <v>192312</v>
      </c>
      <c r="G6468" t="s">
        <v>43</v>
      </c>
      <c r="H6468" t="s">
        <v>27</v>
      </c>
      <c r="I6468">
        <f>tbl_Fact[[#This Row],[Duration]] / 60</f>
        <v>7.7777778108914664E-3</v>
      </c>
      <c r="J6468">
        <f>IF(OR(G6468="Run Time", G6468="CC (Changeover Cleaning)"), I6468, 0)</f>
        <v>7.7777778108914664E-3</v>
      </c>
      <c r="K6468">
        <f>IF(G6468&lt;&gt;"PM (Maintenance)", I6468, 0)</f>
        <v>7.7777778108914664E-3</v>
      </c>
      <c r="L6468" s="5">
        <f>MAX(tbl_Fact[[#This Row],[TotalBiscuitsMade]],tbl_Fact[[#This Row],[GoodMadeBiscuits]])</f>
        <v>318610</v>
      </c>
      <c r="M6468" s="5">
        <f>IF(tbl_Fact[[#This Row],[Operating_Hours]]&gt;0,tbl_Fact[[#This Row],[Operating_Hours]]*51840,0)</f>
        <v>403.2000017166136</v>
      </c>
    </row>
    <row r="6469" spans="1:13" hidden="1" x14ac:dyDescent="0.2">
      <c r="A6469" t="s">
        <v>12</v>
      </c>
      <c r="B6469" s="1">
        <v>44407.103854166664</v>
      </c>
      <c r="C6469" s="1">
        <v>44407.106458333335</v>
      </c>
      <c r="D6469">
        <v>3.75</v>
      </c>
      <c r="E6469">
        <v>94473</v>
      </c>
      <c r="F6469">
        <v>128</v>
      </c>
      <c r="G6469" t="s">
        <v>44</v>
      </c>
      <c r="H6469" t="s">
        <v>37</v>
      </c>
      <c r="I6469">
        <f>tbl_Fact[[#This Row],[Duration]] / 60</f>
        <v>6.25E-2</v>
      </c>
      <c r="J6469">
        <f>IF(OR(G6469="Run Time", G6469="CC (Changeover Cleaning)"), I6469, 0)</f>
        <v>0</v>
      </c>
      <c r="K6469">
        <f>IF(G6469&lt;&gt;"PM (Maintenance)", I6469, 0)</f>
        <v>6.25E-2</v>
      </c>
      <c r="L6469" s="5">
        <f>MAX(tbl_Fact[[#This Row],[TotalBiscuitsMade]],tbl_Fact[[#This Row],[GoodMadeBiscuits]])</f>
        <v>94473</v>
      </c>
      <c r="M6469" s="5">
        <f>IF(tbl_Fact[[#This Row],[Operating_Hours]]&gt;0,tbl_Fact[[#This Row],[Operating_Hours]]*51840,0)</f>
        <v>0</v>
      </c>
    </row>
    <row r="6470" spans="1:13" hidden="1" x14ac:dyDescent="0.2">
      <c r="A6470" t="s">
        <v>5</v>
      </c>
      <c r="B6470" s="1">
        <v>44407.104131944441</v>
      </c>
      <c r="C6470" s="1">
        <v>44407.12027777778</v>
      </c>
      <c r="D6470">
        <v>23.25</v>
      </c>
      <c r="E6470">
        <v>334250</v>
      </c>
      <c r="F6470">
        <v>207799</v>
      </c>
      <c r="G6470" t="s">
        <v>44</v>
      </c>
      <c r="H6470" t="s">
        <v>27</v>
      </c>
      <c r="I6470">
        <f>tbl_Fact[[#This Row],[Duration]] / 60</f>
        <v>0.38750000000000001</v>
      </c>
      <c r="J6470">
        <f>IF(OR(G6470="Run Time", G6470="CC (Changeover Cleaning)"), I6470, 0)</f>
        <v>0</v>
      </c>
      <c r="K6470">
        <f>IF(G6470&lt;&gt;"PM (Maintenance)", I6470, 0)</f>
        <v>0.38750000000000001</v>
      </c>
      <c r="L6470" s="5">
        <f>MAX(tbl_Fact[[#This Row],[TotalBiscuitsMade]],tbl_Fact[[#This Row],[GoodMadeBiscuits]])</f>
        <v>334250</v>
      </c>
      <c r="M6470" s="5">
        <f>IF(tbl_Fact[[#This Row],[Operating_Hours]]&gt;0,tbl_Fact[[#This Row],[Operating_Hours]]*51840,0)</f>
        <v>0</v>
      </c>
    </row>
    <row r="6471" spans="1:13" hidden="1" x14ac:dyDescent="0.2">
      <c r="A6471" t="s">
        <v>14</v>
      </c>
      <c r="B6471" s="1">
        <v>44407.106458333335</v>
      </c>
      <c r="C6471" s="1">
        <v>44407.107291666667</v>
      </c>
      <c r="D6471">
        <v>1.20000004768372</v>
      </c>
      <c r="E6471">
        <v>0</v>
      </c>
      <c r="F6471">
        <v>302</v>
      </c>
      <c r="G6471" t="s">
        <v>43</v>
      </c>
      <c r="H6471" t="s">
        <v>37</v>
      </c>
      <c r="I6471">
        <f>tbl_Fact[[#This Row],[Duration]] / 60</f>
        <v>2.0000000794728669E-2</v>
      </c>
      <c r="J6471">
        <f>IF(OR(G6471="Run Time", G6471="CC (Changeover Cleaning)"), I6471, 0)</f>
        <v>2.0000000794728669E-2</v>
      </c>
      <c r="K6471">
        <f>IF(G6471&lt;&gt;"PM (Maintenance)", I6471, 0)</f>
        <v>2.0000000794728669E-2</v>
      </c>
      <c r="L6471" s="5">
        <f>MAX(tbl_Fact[[#This Row],[TotalBiscuitsMade]],tbl_Fact[[#This Row],[GoodMadeBiscuits]])</f>
        <v>302</v>
      </c>
      <c r="M6471" s="5">
        <f>IF(tbl_Fact[[#This Row],[Operating_Hours]]&gt;0,tbl_Fact[[#This Row],[Operating_Hours]]*51840,0)</f>
        <v>1036.8000411987341</v>
      </c>
    </row>
    <row r="6472" spans="1:13" hidden="1" x14ac:dyDescent="0.2">
      <c r="A6472" t="s">
        <v>12</v>
      </c>
      <c r="B6472" s="1">
        <v>44407.106458333335</v>
      </c>
      <c r="C6472" s="1">
        <v>44407.107453703706</v>
      </c>
      <c r="D6472">
        <v>1.43333327770233</v>
      </c>
      <c r="E6472">
        <v>94661</v>
      </c>
      <c r="F6472">
        <v>180</v>
      </c>
      <c r="G6472" t="s">
        <v>43</v>
      </c>
      <c r="H6472" t="s">
        <v>37</v>
      </c>
      <c r="I6472">
        <f>tbl_Fact[[#This Row],[Duration]] / 60</f>
        <v>2.3888887961705501E-2</v>
      </c>
      <c r="J6472">
        <f>IF(OR(G6472="Run Time", G6472="CC (Changeover Cleaning)"), I6472, 0)</f>
        <v>2.3888887961705501E-2</v>
      </c>
      <c r="K6472">
        <f>IF(G6472&lt;&gt;"PM (Maintenance)", I6472, 0)</f>
        <v>2.3888887961705501E-2</v>
      </c>
      <c r="L6472" s="5">
        <f>MAX(tbl_Fact[[#This Row],[TotalBiscuitsMade]],tbl_Fact[[#This Row],[GoodMadeBiscuits]])</f>
        <v>94661</v>
      </c>
      <c r="M6472" s="5">
        <f>IF(tbl_Fact[[#This Row],[Operating_Hours]]&gt;0,tbl_Fact[[#This Row],[Operating_Hours]]*51840,0)</f>
        <v>1238.3999519348131</v>
      </c>
    </row>
    <row r="6473" spans="1:13" hidden="1" x14ac:dyDescent="0.2">
      <c r="A6473" t="s">
        <v>14</v>
      </c>
      <c r="B6473" s="1">
        <v>44407.107291666667</v>
      </c>
      <c r="C6473" s="1">
        <v>44407.121817129628</v>
      </c>
      <c r="D6473">
        <v>20.9166660308838</v>
      </c>
      <c r="E6473">
        <v>0</v>
      </c>
      <c r="F6473">
        <v>94</v>
      </c>
      <c r="G6473" t="s">
        <v>44</v>
      </c>
      <c r="H6473" t="s">
        <v>37</v>
      </c>
      <c r="I6473">
        <f>tbl_Fact[[#This Row],[Duration]] / 60</f>
        <v>0.34861110051472999</v>
      </c>
      <c r="J6473">
        <f>IF(OR(G6473="Run Time", G6473="CC (Changeover Cleaning)"), I6473, 0)</f>
        <v>0</v>
      </c>
      <c r="K6473">
        <f>IF(G6473&lt;&gt;"PM (Maintenance)", I6473, 0)</f>
        <v>0.34861110051472999</v>
      </c>
      <c r="L6473" s="5">
        <f>MAX(tbl_Fact[[#This Row],[TotalBiscuitsMade]],tbl_Fact[[#This Row],[GoodMadeBiscuits]])</f>
        <v>94</v>
      </c>
      <c r="M6473" s="5">
        <f>IF(tbl_Fact[[#This Row],[Operating_Hours]]&gt;0,tbl_Fact[[#This Row],[Operating_Hours]]*51840,0)</f>
        <v>0</v>
      </c>
    </row>
    <row r="6474" spans="1:13" hidden="1" x14ac:dyDescent="0.2">
      <c r="A6474" t="s">
        <v>12</v>
      </c>
      <c r="B6474" s="1">
        <v>44407.107453703706</v>
      </c>
      <c r="C6474" s="1">
        <v>44407.115358796298</v>
      </c>
      <c r="D6474">
        <v>11.3833332061768</v>
      </c>
      <c r="E6474">
        <v>104316</v>
      </c>
      <c r="F6474">
        <v>302</v>
      </c>
      <c r="G6474" t="s">
        <v>44</v>
      </c>
      <c r="H6474" t="s">
        <v>37</v>
      </c>
      <c r="I6474">
        <f>tbl_Fact[[#This Row],[Duration]] / 60</f>
        <v>0.18972222010294668</v>
      </c>
      <c r="J6474">
        <f>IF(OR(G6474="Run Time", G6474="CC (Changeover Cleaning)"), I6474, 0)</f>
        <v>0</v>
      </c>
      <c r="K6474">
        <f>IF(G6474&lt;&gt;"PM (Maintenance)", I6474, 0)</f>
        <v>0.18972222010294668</v>
      </c>
      <c r="L6474" s="5">
        <f>MAX(tbl_Fact[[#This Row],[TotalBiscuitsMade]],tbl_Fact[[#This Row],[GoodMadeBiscuits]])</f>
        <v>104316</v>
      </c>
      <c r="M6474" s="5">
        <f>IF(tbl_Fact[[#This Row],[Operating_Hours]]&gt;0,tbl_Fact[[#This Row],[Operating_Hours]]*51840,0)</f>
        <v>0</v>
      </c>
    </row>
    <row r="6475" spans="1:13" hidden="1" x14ac:dyDescent="0.2">
      <c r="A6475" t="s">
        <v>12</v>
      </c>
      <c r="B6475" s="1">
        <v>44407.115358796298</v>
      </c>
      <c r="C6475" s="1">
        <v>44407.115543981483</v>
      </c>
      <c r="D6475">
        <v>0.26666659116745001</v>
      </c>
      <c r="E6475">
        <v>104292</v>
      </c>
      <c r="F6475">
        <v>252</v>
      </c>
      <c r="G6475" t="s">
        <v>43</v>
      </c>
      <c r="H6475" t="s">
        <v>37</v>
      </c>
      <c r="I6475">
        <f>tbl_Fact[[#This Row],[Duration]] / 60</f>
        <v>4.4444431861241666E-3</v>
      </c>
      <c r="J6475">
        <f>IF(OR(G6475="Run Time", G6475="CC (Changeover Cleaning)"), I6475, 0)</f>
        <v>4.4444431861241666E-3</v>
      </c>
      <c r="K6475">
        <f>IF(G6475&lt;&gt;"PM (Maintenance)", I6475, 0)</f>
        <v>4.4444431861241666E-3</v>
      </c>
      <c r="L6475" s="5">
        <f>MAX(tbl_Fact[[#This Row],[TotalBiscuitsMade]],tbl_Fact[[#This Row],[GoodMadeBiscuits]])</f>
        <v>104292</v>
      </c>
      <c r="M6475" s="5">
        <f>IF(tbl_Fact[[#This Row],[Operating_Hours]]&gt;0,tbl_Fact[[#This Row],[Operating_Hours]]*51840,0)</f>
        <v>230.39993476867679</v>
      </c>
    </row>
    <row r="6476" spans="1:13" hidden="1" x14ac:dyDescent="0.2">
      <c r="A6476" t="s">
        <v>12</v>
      </c>
      <c r="B6476" s="1">
        <v>44407.115543981483</v>
      </c>
      <c r="C6476" s="1">
        <v>44407.121817129628</v>
      </c>
      <c r="D6476">
        <v>9.0333328247070295</v>
      </c>
      <c r="E6476">
        <v>112119</v>
      </c>
      <c r="F6476">
        <v>315</v>
      </c>
      <c r="G6476" t="s">
        <v>44</v>
      </c>
      <c r="H6476" t="s">
        <v>37</v>
      </c>
      <c r="I6476">
        <f>tbl_Fact[[#This Row],[Duration]] / 60</f>
        <v>0.15055554707845048</v>
      </c>
      <c r="J6476">
        <f>IF(OR(G6476="Run Time", G6476="CC (Changeover Cleaning)"), I6476, 0)</f>
        <v>0</v>
      </c>
      <c r="K6476">
        <f>IF(G6476&lt;&gt;"PM (Maintenance)", I6476, 0)</f>
        <v>0.15055554707845048</v>
      </c>
      <c r="L6476" s="5">
        <f>MAX(tbl_Fact[[#This Row],[TotalBiscuitsMade]],tbl_Fact[[#This Row],[GoodMadeBiscuits]])</f>
        <v>112119</v>
      </c>
      <c r="M6476" s="5">
        <f>IF(tbl_Fact[[#This Row],[Operating_Hours]]&gt;0,tbl_Fact[[#This Row],[Operating_Hours]]*51840,0)</f>
        <v>0</v>
      </c>
    </row>
    <row r="6477" spans="1:13" hidden="1" x14ac:dyDescent="0.2">
      <c r="A6477" t="s">
        <v>11</v>
      </c>
      <c r="B6477" s="1">
        <v>44407.118425925924</v>
      </c>
      <c r="C6477" s="1">
        <v>44407.118796296294</v>
      </c>
      <c r="D6477">
        <v>0.53324997425079301</v>
      </c>
      <c r="E6477">
        <v>0</v>
      </c>
      <c r="F6477">
        <v>181</v>
      </c>
      <c r="G6477" t="s">
        <v>43</v>
      </c>
      <c r="H6477" t="s">
        <v>27</v>
      </c>
      <c r="I6477">
        <f>tbl_Fact[[#This Row],[Duration]] / 60</f>
        <v>8.8874995708465507E-3</v>
      </c>
      <c r="J6477">
        <f>IF(OR(G6477="Run Time", G6477="CC (Changeover Cleaning)"), I6477, 0)</f>
        <v>8.8874995708465507E-3</v>
      </c>
      <c r="K6477">
        <f>IF(G6477&lt;&gt;"PM (Maintenance)", I6477, 0)</f>
        <v>8.8874995708465507E-3</v>
      </c>
      <c r="L6477" s="5">
        <f>MAX(tbl_Fact[[#This Row],[TotalBiscuitsMade]],tbl_Fact[[#This Row],[GoodMadeBiscuits]])</f>
        <v>181</v>
      </c>
      <c r="M6477" s="5">
        <f>IF(tbl_Fact[[#This Row],[Operating_Hours]]&gt;0,tbl_Fact[[#This Row],[Operating_Hours]]*51840,0)</f>
        <v>460.72797775268521</v>
      </c>
    </row>
    <row r="6478" spans="1:13" hidden="1" x14ac:dyDescent="0.2">
      <c r="A6478" t="s">
        <v>11</v>
      </c>
      <c r="B6478" s="1">
        <v>44407.118796296294</v>
      </c>
      <c r="C6478" s="1">
        <v>44407.133981481478</v>
      </c>
      <c r="D6478">
        <v>21.858949661254901</v>
      </c>
      <c r="E6478">
        <v>0</v>
      </c>
      <c r="F6478">
        <v>191</v>
      </c>
      <c r="G6478" t="s">
        <v>44</v>
      </c>
      <c r="H6478" t="s">
        <v>27</v>
      </c>
      <c r="I6478">
        <f>tbl_Fact[[#This Row],[Duration]] / 60</f>
        <v>0.36431582768758169</v>
      </c>
      <c r="J6478">
        <f>IF(OR(G6478="Run Time", G6478="CC (Changeover Cleaning)"), I6478, 0)</f>
        <v>0</v>
      </c>
      <c r="K6478">
        <f>IF(G6478&lt;&gt;"PM (Maintenance)", I6478, 0)</f>
        <v>0.36431582768758169</v>
      </c>
      <c r="L6478" s="5">
        <f>MAX(tbl_Fact[[#This Row],[TotalBiscuitsMade]],tbl_Fact[[#This Row],[GoodMadeBiscuits]])</f>
        <v>191</v>
      </c>
      <c r="M6478" s="5">
        <f>IF(tbl_Fact[[#This Row],[Operating_Hours]]&gt;0,tbl_Fact[[#This Row],[Operating_Hours]]*51840,0)</f>
        <v>0</v>
      </c>
    </row>
    <row r="6479" spans="1:13" hidden="1" x14ac:dyDescent="0.2">
      <c r="A6479" t="s">
        <v>5</v>
      </c>
      <c r="B6479" s="1">
        <v>44407.12027777778</v>
      </c>
      <c r="C6479" s="1">
        <v>44407.12060185185</v>
      </c>
      <c r="D6479">
        <v>0.46666666865348799</v>
      </c>
      <c r="E6479">
        <v>334337</v>
      </c>
      <c r="F6479">
        <v>208173</v>
      </c>
      <c r="G6479" t="s">
        <v>43</v>
      </c>
      <c r="H6479" t="s">
        <v>27</v>
      </c>
      <c r="I6479">
        <f>tbl_Fact[[#This Row],[Duration]] / 60</f>
        <v>7.7777778108914664E-3</v>
      </c>
      <c r="J6479">
        <f>IF(OR(G6479="Run Time", G6479="CC (Changeover Cleaning)"), I6479, 0)</f>
        <v>7.7777778108914664E-3</v>
      </c>
      <c r="K6479">
        <f>IF(G6479&lt;&gt;"PM (Maintenance)", I6479, 0)</f>
        <v>7.7777778108914664E-3</v>
      </c>
      <c r="L6479" s="5">
        <f>MAX(tbl_Fact[[#This Row],[TotalBiscuitsMade]],tbl_Fact[[#This Row],[GoodMadeBiscuits]])</f>
        <v>334337</v>
      </c>
      <c r="M6479" s="5">
        <f>IF(tbl_Fact[[#This Row],[Operating_Hours]]&gt;0,tbl_Fact[[#This Row],[Operating_Hours]]*51840,0)</f>
        <v>403.2000017166136</v>
      </c>
    </row>
    <row r="6480" spans="1:13" hidden="1" x14ac:dyDescent="0.2">
      <c r="A6480" t="s">
        <v>5</v>
      </c>
      <c r="B6480" s="1">
        <v>44407.12060185185</v>
      </c>
      <c r="C6480" s="1">
        <v>44407.127766203703</v>
      </c>
      <c r="D6480">
        <v>10.3166666030884</v>
      </c>
      <c r="E6480">
        <v>341365</v>
      </c>
      <c r="F6480">
        <v>214775</v>
      </c>
      <c r="G6480" t="s">
        <v>44</v>
      </c>
      <c r="H6480" t="s">
        <v>27</v>
      </c>
      <c r="I6480">
        <f>tbl_Fact[[#This Row],[Duration]] / 60</f>
        <v>0.17194444338480666</v>
      </c>
      <c r="J6480">
        <f>IF(OR(G6480="Run Time", G6480="CC (Changeover Cleaning)"), I6480, 0)</f>
        <v>0</v>
      </c>
      <c r="K6480">
        <f>IF(G6480&lt;&gt;"PM (Maintenance)", I6480, 0)</f>
        <v>0.17194444338480666</v>
      </c>
      <c r="L6480" s="5">
        <f>MAX(tbl_Fact[[#This Row],[TotalBiscuitsMade]],tbl_Fact[[#This Row],[GoodMadeBiscuits]])</f>
        <v>341365</v>
      </c>
      <c r="M6480" s="5">
        <f>IF(tbl_Fact[[#This Row],[Operating_Hours]]&gt;0,tbl_Fact[[#This Row],[Operating_Hours]]*51840,0)</f>
        <v>0</v>
      </c>
    </row>
    <row r="6481" spans="1:13" hidden="1" x14ac:dyDescent="0.2">
      <c r="A6481" t="s">
        <v>14</v>
      </c>
      <c r="B6481" s="1">
        <v>44407.121817129628</v>
      </c>
      <c r="C6481" s="1">
        <v>44407.123298611114</v>
      </c>
      <c r="D6481">
        <v>2.13333320617676</v>
      </c>
      <c r="E6481">
        <v>0</v>
      </c>
      <c r="F6481">
        <v>428</v>
      </c>
      <c r="G6481" t="s">
        <v>43</v>
      </c>
      <c r="H6481" t="s">
        <v>37</v>
      </c>
      <c r="I6481">
        <f>tbl_Fact[[#This Row],[Duration]] / 60</f>
        <v>3.5555553436279336E-2</v>
      </c>
      <c r="J6481">
        <f>IF(OR(G6481="Run Time", G6481="CC (Changeover Cleaning)"), I6481, 0)</f>
        <v>3.5555553436279336E-2</v>
      </c>
      <c r="K6481">
        <f>IF(G6481&lt;&gt;"PM (Maintenance)", I6481, 0)</f>
        <v>3.5555553436279336E-2</v>
      </c>
      <c r="L6481" s="5">
        <f>MAX(tbl_Fact[[#This Row],[TotalBiscuitsMade]],tbl_Fact[[#This Row],[GoodMadeBiscuits]])</f>
        <v>428</v>
      </c>
      <c r="M6481" s="5">
        <f>IF(tbl_Fact[[#This Row],[Operating_Hours]]&gt;0,tbl_Fact[[#This Row],[Operating_Hours]]*51840,0)</f>
        <v>1843.1998901367208</v>
      </c>
    </row>
    <row r="6482" spans="1:13" hidden="1" x14ac:dyDescent="0.2">
      <c r="A6482" t="s">
        <v>12</v>
      </c>
      <c r="B6482" s="1">
        <v>44407.121817129628</v>
      </c>
      <c r="C6482" s="1">
        <v>44407.123379629629</v>
      </c>
      <c r="D6482">
        <v>2.25</v>
      </c>
      <c r="E6482">
        <v>111779</v>
      </c>
      <c r="F6482">
        <v>377</v>
      </c>
      <c r="G6482" t="s">
        <v>43</v>
      </c>
      <c r="H6482" t="s">
        <v>37</v>
      </c>
      <c r="I6482">
        <f>tbl_Fact[[#This Row],[Duration]] / 60</f>
        <v>3.7499999999999999E-2</v>
      </c>
      <c r="J6482">
        <f>IF(OR(G6482="Run Time", G6482="CC (Changeover Cleaning)"), I6482, 0)</f>
        <v>3.7499999999999999E-2</v>
      </c>
      <c r="K6482">
        <f>IF(G6482&lt;&gt;"PM (Maintenance)", I6482, 0)</f>
        <v>3.7499999999999999E-2</v>
      </c>
      <c r="L6482" s="5">
        <f>MAX(tbl_Fact[[#This Row],[TotalBiscuitsMade]],tbl_Fact[[#This Row],[GoodMadeBiscuits]])</f>
        <v>111779</v>
      </c>
      <c r="M6482" s="5">
        <f>IF(tbl_Fact[[#This Row],[Operating_Hours]]&gt;0,tbl_Fact[[#This Row],[Operating_Hours]]*51840,0)</f>
        <v>1944</v>
      </c>
    </row>
    <row r="6483" spans="1:13" hidden="1" x14ac:dyDescent="0.2">
      <c r="A6483" t="s">
        <v>14</v>
      </c>
      <c r="B6483" s="1">
        <v>44407.123298611114</v>
      </c>
      <c r="C6483" s="1">
        <v>44407.133726851855</v>
      </c>
      <c r="D6483">
        <v>15.0166664123535</v>
      </c>
      <c r="E6483">
        <v>0</v>
      </c>
      <c r="F6483">
        <v>146</v>
      </c>
      <c r="G6483" t="s">
        <v>44</v>
      </c>
      <c r="H6483" t="s">
        <v>37</v>
      </c>
      <c r="I6483">
        <f>tbl_Fact[[#This Row],[Duration]] / 60</f>
        <v>0.25027777353922498</v>
      </c>
      <c r="J6483">
        <f>IF(OR(G6483="Run Time", G6483="CC (Changeover Cleaning)"), I6483, 0)</f>
        <v>0</v>
      </c>
      <c r="K6483">
        <f>IF(G6483&lt;&gt;"PM (Maintenance)", I6483, 0)</f>
        <v>0.25027777353922498</v>
      </c>
      <c r="L6483" s="5">
        <f>MAX(tbl_Fact[[#This Row],[TotalBiscuitsMade]],tbl_Fact[[#This Row],[GoodMadeBiscuits]])</f>
        <v>146</v>
      </c>
      <c r="M6483" s="5">
        <f>IF(tbl_Fact[[#This Row],[Operating_Hours]]&gt;0,tbl_Fact[[#This Row],[Operating_Hours]]*51840,0)</f>
        <v>0</v>
      </c>
    </row>
    <row r="6484" spans="1:13" hidden="1" x14ac:dyDescent="0.2">
      <c r="A6484" t="s">
        <v>12</v>
      </c>
      <c r="B6484" s="1">
        <v>44407.123379629629</v>
      </c>
      <c r="C6484" s="1">
        <v>44407.125914351855</v>
      </c>
      <c r="D6484">
        <v>3.6500000953674299</v>
      </c>
      <c r="E6484">
        <v>114779</v>
      </c>
      <c r="F6484">
        <v>219</v>
      </c>
      <c r="G6484" t="s">
        <v>44</v>
      </c>
      <c r="H6484" t="s">
        <v>37</v>
      </c>
      <c r="I6484">
        <f>tbl_Fact[[#This Row],[Duration]] / 60</f>
        <v>6.08333349227905E-2</v>
      </c>
      <c r="J6484">
        <f>IF(OR(G6484="Run Time", G6484="CC (Changeover Cleaning)"), I6484, 0)</f>
        <v>0</v>
      </c>
      <c r="K6484">
        <f>IF(G6484&lt;&gt;"PM (Maintenance)", I6484, 0)</f>
        <v>6.08333349227905E-2</v>
      </c>
      <c r="L6484" s="5">
        <f>MAX(tbl_Fact[[#This Row],[TotalBiscuitsMade]],tbl_Fact[[#This Row],[GoodMadeBiscuits]])</f>
        <v>114779</v>
      </c>
      <c r="M6484" s="5">
        <f>IF(tbl_Fact[[#This Row],[Operating_Hours]]&gt;0,tbl_Fact[[#This Row],[Operating_Hours]]*51840,0)</f>
        <v>0</v>
      </c>
    </row>
    <row r="6485" spans="1:13" hidden="1" x14ac:dyDescent="0.2">
      <c r="A6485" t="s">
        <v>12</v>
      </c>
      <c r="B6485" s="1">
        <v>44407.125914351855</v>
      </c>
      <c r="C6485" s="1">
        <v>44407.126354166663</v>
      </c>
      <c r="D6485">
        <v>0.63333332538604703</v>
      </c>
      <c r="E6485">
        <v>115136</v>
      </c>
      <c r="F6485">
        <v>4</v>
      </c>
      <c r="G6485" t="s">
        <v>43</v>
      </c>
      <c r="H6485" t="s">
        <v>37</v>
      </c>
      <c r="I6485">
        <f>tbl_Fact[[#This Row],[Duration]] / 60</f>
        <v>1.0555555423100783E-2</v>
      </c>
      <c r="J6485">
        <f>IF(OR(G6485="Run Time", G6485="CC (Changeover Cleaning)"), I6485, 0)</f>
        <v>1.0555555423100783E-2</v>
      </c>
      <c r="K6485">
        <f>IF(G6485&lt;&gt;"PM (Maintenance)", I6485, 0)</f>
        <v>1.0555555423100783E-2</v>
      </c>
      <c r="L6485" s="5">
        <f>MAX(tbl_Fact[[#This Row],[TotalBiscuitsMade]],tbl_Fact[[#This Row],[GoodMadeBiscuits]])</f>
        <v>115136</v>
      </c>
      <c r="M6485" s="5">
        <f>IF(tbl_Fact[[#This Row],[Operating_Hours]]&gt;0,tbl_Fact[[#This Row],[Operating_Hours]]*51840,0)</f>
        <v>547.19999313354458</v>
      </c>
    </row>
    <row r="6486" spans="1:13" hidden="1" x14ac:dyDescent="0.2">
      <c r="A6486" t="s">
        <v>12</v>
      </c>
      <c r="B6486" s="1">
        <v>44407.126354166663</v>
      </c>
      <c r="C6486" s="1">
        <v>44407.127638888887</v>
      </c>
      <c r="D6486">
        <v>1.8500000238418599</v>
      </c>
      <c r="E6486">
        <v>116462</v>
      </c>
      <c r="F6486">
        <v>482</v>
      </c>
      <c r="G6486" t="s">
        <v>44</v>
      </c>
      <c r="H6486" t="s">
        <v>37</v>
      </c>
      <c r="I6486">
        <f>tbl_Fact[[#This Row],[Duration]] / 60</f>
        <v>3.0833333730697667E-2</v>
      </c>
      <c r="J6486">
        <f>IF(OR(G6486="Run Time", G6486="CC (Changeover Cleaning)"), I6486, 0)</f>
        <v>0</v>
      </c>
      <c r="K6486">
        <f>IF(G6486&lt;&gt;"PM (Maintenance)", I6486, 0)</f>
        <v>3.0833333730697667E-2</v>
      </c>
      <c r="L6486" s="5">
        <f>MAX(tbl_Fact[[#This Row],[TotalBiscuitsMade]],tbl_Fact[[#This Row],[GoodMadeBiscuits]])</f>
        <v>116462</v>
      </c>
      <c r="M6486" s="5">
        <f>IF(tbl_Fact[[#This Row],[Operating_Hours]]&gt;0,tbl_Fact[[#This Row],[Operating_Hours]]*51840,0)</f>
        <v>0</v>
      </c>
    </row>
    <row r="6487" spans="1:13" hidden="1" x14ac:dyDescent="0.2">
      <c r="A6487" t="s">
        <v>12</v>
      </c>
      <c r="B6487" s="1">
        <v>44407.127638888887</v>
      </c>
      <c r="C6487" s="1">
        <v>44407.132430555554</v>
      </c>
      <c r="D6487">
        <v>6.9000000953674299</v>
      </c>
      <c r="E6487">
        <v>116562</v>
      </c>
      <c r="F6487">
        <v>66</v>
      </c>
      <c r="G6487" t="s">
        <v>43</v>
      </c>
      <c r="H6487" t="s">
        <v>37</v>
      </c>
      <c r="I6487">
        <f>tbl_Fact[[#This Row],[Duration]] / 60</f>
        <v>0.11500000158945717</v>
      </c>
      <c r="J6487">
        <f>IF(OR(G6487="Run Time", G6487="CC (Changeover Cleaning)"), I6487, 0)</f>
        <v>0.11500000158945717</v>
      </c>
      <c r="K6487">
        <f>IF(G6487&lt;&gt;"PM (Maintenance)", I6487, 0)</f>
        <v>0.11500000158945717</v>
      </c>
      <c r="L6487" s="5">
        <f>MAX(tbl_Fact[[#This Row],[TotalBiscuitsMade]],tbl_Fact[[#This Row],[GoodMadeBiscuits]])</f>
        <v>116562</v>
      </c>
      <c r="M6487" s="5">
        <f>IF(tbl_Fact[[#This Row],[Operating_Hours]]&gt;0,tbl_Fact[[#This Row],[Operating_Hours]]*51840,0)</f>
        <v>5961.60008239746</v>
      </c>
    </row>
    <row r="6488" spans="1:13" hidden="1" x14ac:dyDescent="0.2">
      <c r="A6488" t="s">
        <v>13</v>
      </c>
      <c r="B6488" s="1">
        <v>44407.127708333333</v>
      </c>
      <c r="C6488" s="1">
        <v>44407.133750000001</v>
      </c>
      <c r="D6488">
        <v>8.6999998092651403</v>
      </c>
      <c r="E6488">
        <v>0</v>
      </c>
      <c r="F6488">
        <v>132</v>
      </c>
      <c r="G6488" t="s">
        <v>43</v>
      </c>
      <c r="H6488" t="s">
        <v>37</v>
      </c>
      <c r="I6488">
        <f>tbl_Fact[[#This Row],[Duration]] / 60</f>
        <v>0.14499999682108566</v>
      </c>
      <c r="J6488">
        <f>IF(OR(G6488="Run Time", G6488="CC (Changeover Cleaning)"), I6488, 0)</f>
        <v>0.14499999682108566</v>
      </c>
      <c r="K6488">
        <f>IF(G6488&lt;&gt;"PM (Maintenance)", I6488, 0)</f>
        <v>0.14499999682108566</v>
      </c>
      <c r="L6488" s="5">
        <f>MAX(tbl_Fact[[#This Row],[TotalBiscuitsMade]],tbl_Fact[[#This Row],[GoodMadeBiscuits]])</f>
        <v>132</v>
      </c>
      <c r="M6488" s="5">
        <f>IF(tbl_Fact[[#This Row],[Operating_Hours]]&gt;0,tbl_Fact[[#This Row],[Operating_Hours]]*51840,0)</f>
        <v>7516.7998352050809</v>
      </c>
    </row>
    <row r="6489" spans="1:13" hidden="1" x14ac:dyDescent="0.2">
      <c r="A6489" t="s">
        <v>5</v>
      </c>
      <c r="B6489" s="1">
        <v>44407.127766203703</v>
      </c>
      <c r="C6489" s="1">
        <v>44407.128391203703</v>
      </c>
      <c r="D6489">
        <v>0.89999997615814198</v>
      </c>
      <c r="E6489">
        <v>341557</v>
      </c>
      <c r="F6489">
        <v>214988</v>
      </c>
      <c r="G6489" t="s">
        <v>43</v>
      </c>
      <c r="H6489" t="s">
        <v>27</v>
      </c>
      <c r="I6489">
        <f>tbl_Fact[[#This Row],[Duration]] / 60</f>
        <v>1.49999996026357E-2</v>
      </c>
      <c r="J6489">
        <f>IF(OR(G6489="Run Time", G6489="CC (Changeover Cleaning)"), I6489, 0)</f>
        <v>1.49999996026357E-2</v>
      </c>
      <c r="K6489">
        <f>IF(G6489&lt;&gt;"PM (Maintenance)", I6489, 0)</f>
        <v>1.49999996026357E-2</v>
      </c>
      <c r="L6489" s="5">
        <f>MAX(tbl_Fact[[#This Row],[TotalBiscuitsMade]],tbl_Fact[[#This Row],[GoodMadeBiscuits]])</f>
        <v>341557</v>
      </c>
      <c r="M6489" s="5">
        <f>IF(tbl_Fact[[#This Row],[Operating_Hours]]&gt;0,tbl_Fact[[#This Row],[Operating_Hours]]*51840,0)</f>
        <v>777.59997940063465</v>
      </c>
    </row>
    <row r="6490" spans="1:13" hidden="1" x14ac:dyDescent="0.2">
      <c r="A6490" t="s">
        <v>5</v>
      </c>
      <c r="B6490" s="1">
        <v>44407.128391203703</v>
      </c>
      <c r="C6490" s="1">
        <v>44407.13013888889</v>
      </c>
      <c r="D6490">
        <v>2.5166666507720898</v>
      </c>
      <c r="E6490">
        <v>343054</v>
      </c>
      <c r="F6490">
        <v>216337</v>
      </c>
      <c r="G6490" t="s">
        <v>44</v>
      </c>
      <c r="H6490" t="s">
        <v>27</v>
      </c>
      <c r="I6490">
        <f>tbl_Fact[[#This Row],[Duration]] / 60</f>
        <v>4.1944444179534829E-2</v>
      </c>
      <c r="J6490">
        <f>IF(OR(G6490="Run Time", G6490="CC (Changeover Cleaning)"), I6490, 0)</f>
        <v>0</v>
      </c>
      <c r="K6490">
        <f>IF(G6490&lt;&gt;"PM (Maintenance)", I6490, 0)</f>
        <v>4.1944444179534829E-2</v>
      </c>
      <c r="L6490" s="5">
        <f>MAX(tbl_Fact[[#This Row],[TotalBiscuitsMade]],tbl_Fact[[#This Row],[GoodMadeBiscuits]])</f>
        <v>343054</v>
      </c>
      <c r="M6490" s="5">
        <f>IF(tbl_Fact[[#This Row],[Operating_Hours]]&gt;0,tbl_Fact[[#This Row],[Operating_Hours]]*51840,0)</f>
        <v>0</v>
      </c>
    </row>
    <row r="6491" spans="1:13" hidden="1" x14ac:dyDescent="0.2">
      <c r="A6491" t="s">
        <v>5</v>
      </c>
      <c r="B6491" s="1">
        <v>44407.13013888889</v>
      </c>
      <c r="C6491" s="1">
        <v>44407.132118055553</v>
      </c>
      <c r="D6491">
        <v>2.8499999046325701</v>
      </c>
      <c r="E6491">
        <v>343113</v>
      </c>
      <c r="F6491">
        <v>216655</v>
      </c>
      <c r="G6491" t="s">
        <v>43</v>
      </c>
      <c r="H6491" t="s">
        <v>27</v>
      </c>
      <c r="I6491">
        <f>tbl_Fact[[#This Row],[Duration]] / 60</f>
        <v>4.7499998410542837E-2</v>
      </c>
      <c r="J6491">
        <f>IF(OR(G6491="Run Time", G6491="CC (Changeover Cleaning)"), I6491, 0)</f>
        <v>4.7499998410542837E-2</v>
      </c>
      <c r="K6491">
        <f>IF(G6491&lt;&gt;"PM (Maintenance)", I6491, 0)</f>
        <v>4.7499998410542837E-2</v>
      </c>
      <c r="L6491" s="5">
        <f>MAX(tbl_Fact[[#This Row],[TotalBiscuitsMade]],tbl_Fact[[#This Row],[GoodMadeBiscuits]])</f>
        <v>343113</v>
      </c>
      <c r="M6491" s="5">
        <f>IF(tbl_Fact[[#This Row],[Operating_Hours]]&gt;0,tbl_Fact[[#This Row],[Operating_Hours]]*51840,0)</f>
        <v>2462.3999176025409</v>
      </c>
    </row>
    <row r="6492" spans="1:13" hidden="1" x14ac:dyDescent="0.2">
      <c r="A6492" t="s">
        <v>5</v>
      </c>
      <c r="B6492" s="1">
        <v>44407.132118055553</v>
      </c>
      <c r="C6492" s="1">
        <v>44407.134120370371</v>
      </c>
      <c r="D6492">
        <v>2.88333344459534</v>
      </c>
      <c r="E6492">
        <v>344623</v>
      </c>
      <c r="F6492">
        <v>218299</v>
      </c>
      <c r="G6492" t="s">
        <v>44</v>
      </c>
      <c r="H6492" t="s">
        <v>27</v>
      </c>
      <c r="I6492">
        <f>tbl_Fact[[#This Row],[Duration]] / 60</f>
        <v>4.8055557409922331E-2</v>
      </c>
      <c r="J6492">
        <f>IF(OR(G6492="Run Time", G6492="CC (Changeover Cleaning)"), I6492, 0)</f>
        <v>0</v>
      </c>
      <c r="K6492">
        <f>IF(G6492&lt;&gt;"PM (Maintenance)", I6492, 0)</f>
        <v>4.8055557409922331E-2</v>
      </c>
      <c r="L6492" s="5">
        <f>MAX(tbl_Fact[[#This Row],[TotalBiscuitsMade]],tbl_Fact[[#This Row],[GoodMadeBiscuits]])</f>
        <v>344623</v>
      </c>
      <c r="M6492" s="5">
        <f>IF(tbl_Fact[[#This Row],[Operating_Hours]]&gt;0,tbl_Fact[[#This Row],[Operating_Hours]]*51840,0)</f>
        <v>0</v>
      </c>
    </row>
    <row r="6493" spans="1:13" hidden="1" x14ac:dyDescent="0.2">
      <c r="A6493" t="s">
        <v>12</v>
      </c>
      <c r="B6493" s="1">
        <v>44407.132430555554</v>
      </c>
      <c r="C6493" s="1">
        <v>44407.132928240739</v>
      </c>
      <c r="D6493">
        <v>0.716666579246521</v>
      </c>
      <c r="E6493">
        <v>117103</v>
      </c>
      <c r="F6493">
        <v>224</v>
      </c>
      <c r="G6493" t="s">
        <v>44</v>
      </c>
      <c r="H6493" t="s">
        <v>37</v>
      </c>
      <c r="I6493">
        <f>tbl_Fact[[#This Row],[Duration]] / 60</f>
        <v>1.1944442987442017E-2</v>
      </c>
      <c r="J6493">
        <f>IF(OR(G6493="Run Time", G6493="CC (Changeover Cleaning)"), I6493, 0)</f>
        <v>0</v>
      </c>
      <c r="K6493">
        <f>IF(G6493&lt;&gt;"PM (Maintenance)", I6493, 0)</f>
        <v>1.1944442987442017E-2</v>
      </c>
      <c r="L6493" s="5">
        <f>MAX(tbl_Fact[[#This Row],[TotalBiscuitsMade]],tbl_Fact[[#This Row],[GoodMadeBiscuits]])</f>
        <v>117103</v>
      </c>
      <c r="M6493" s="5">
        <f>IF(tbl_Fact[[#This Row],[Operating_Hours]]&gt;0,tbl_Fact[[#This Row],[Operating_Hours]]*51840,0)</f>
        <v>0</v>
      </c>
    </row>
    <row r="6494" spans="1:13" hidden="1" x14ac:dyDescent="0.2">
      <c r="A6494" t="s">
        <v>12</v>
      </c>
      <c r="B6494" s="1">
        <v>44407.132928240739</v>
      </c>
      <c r="C6494" s="1">
        <v>44407.13417824074</v>
      </c>
      <c r="D6494">
        <v>1.79999995231628</v>
      </c>
      <c r="E6494">
        <v>117306</v>
      </c>
      <c r="F6494">
        <v>165</v>
      </c>
      <c r="G6494" t="s">
        <v>43</v>
      </c>
      <c r="H6494" t="s">
        <v>37</v>
      </c>
      <c r="I6494">
        <f>tbl_Fact[[#This Row],[Duration]] / 60</f>
        <v>2.9999999205271334E-2</v>
      </c>
      <c r="J6494">
        <f>IF(OR(G6494="Run Time", G6494="CC (Changeover Cleaning)"), I6494, 0)</f>
        <v>2.9999999205271334E-2</v>
      </c>
      <c r="K6494">
        <f>IF(G6494&lt;&gt;"PM (Maintenance)", I6494, 0)</f>
        <v>2.9999999205271334E-2</v>
      </c>
      <c r="L6494" s="5">
        <f>MAX(tbl_Fact[[#This Row],[TotalBiscuitsMade]],tbl_Fact[[#This Row],[GoodMadeBiscuits]])</f>
        <v>117306</v>
      </c>
      <c r="M6494" s="5">
        <f>IF(tbl_Fact[[#This Row],[Operating_Hours]]&gt;0,tbl_Fact[[#This Row],[Operating_Hours]]*51840,0)</f>
        <v>1555.1999588012659</v>
      </c>
    </row>
    <row r="6495" spans="1:13" hidden="1" x14ac:dyDescent="0.2">
      <c r="A6495" t="s">
        <v>14</v>
      </c>
      <c r="B6495" s="1">
        <v>44407.133726851855</v>
      </c>
      <c r="C6495" s="1">
        <v>44407.134097222224</v>
      </c>
      <c r="D6495">
        <v>0.53333330154418901</v>
      </c>
      <c r="E6495">
        <v>0</v>
      </c>
      <c r="F6495">
        <v>124</v>
      </c>
      <c r="G6495" t="s">
        <v>43</v>
      </c>
      <c r="H6495" t="s">
        <v>37</v>
      </c>
      <c r="I6495">
        <f>tbl_Fact[[#This Row],[Duration]] / 60</f>
        <v>8.8888883590698166E-3</v>
      </c>
      <c r="J6495">
        <f>IF(OR(G6495="Run Time", G6495="CC (Changeover Cleaning)"), I6495, 0)</f>
        <v>8.8888883590698166E-3</v>
      </c>
      <c r="K6495">
        <f>IF(G6495&lt;&gt;"PM (Maintenance)", I6495, 0)</f>
        <v>8.8888883590698166E-3</v>
      </c>
      <c r="L6495" s="5">
        <f>MAX(tbl_Fact[[#This Row],[TotalBiscuitsMade]],tbl_Fact[[#This Row],[GoodMadeBiscuits]])</f>
        <v>124</v>
      </c>
      <c r="M6495" s="5">
        <f>IF(tbl_Fact[[#This Row],[Operating_Hours]]&gt;0,tbl_Fact[[#This Row],[Operating_Hours]]*51840,0)</f>
        <v>460.79997253417929</v>
      </c>
    </row>
    <row r="6496" spans="1:13" hidden="1" x14ac:dyDescent="0.2">
      <c r="A6496" t="s">
        <v>11</v>
      </c>
      <c r="B6496" s="1">
        <v>44407.133981481478</v>
      </c>
      <c r="C6496" s="1">
        <v>44407.134398148148</v>
      </c>
      <c r="D6496">
        <v>0.60825002193450906</v>
      </c>
      <c r="E6496">
        <v>0</v>
      </c>
      <c r="F6496">
        <v>272</v>
      </c>
      <c r="G6496" t="s">
        <v>43</v>
      </c>
      <c r="H6496" t="s">
        <v>27</v>
      </c>
      <c r="I6496">
        <f>tbl_Fact[[#This Row],[Duration]] / 60</f>
        <v>1.0137500365575151E-2</v>
      </c>
      <c r="J6496">
        <f>IF(OR(G6496="Run Time", G6496="CC (Changeover Cleaning)"), I6496, 0)</f>
        <v>1.0137500365575151E-2</v>
      </c>
      <c r="K6496">
        <f>IF(G6496&lt;&gt;"PM (Maintenance)", I6496, 0)</f>
        <v>1.0137500365575151E-2</v>
      </c>
      <c r="L6496" s="5">
        <f>MAX(tbl_Fact[[#This Row],[TotalBiscuitsMade]],tbl_Fact[[#This Row],[GoodMadeBiscuits]])</f>
        <v>272</v>
      </c>
      <c r="M6496" s="5">
        <f>IF(tbl_Fact[[#This Row],[Operating_Hours]]&gt;0,tbl_Fact[[#This Row],[Operating_Hours]]*51840,0)</f>
        <v>525.52801895141579</v>
      </c>
    </row>
    <row r="6497" spans="1:13" hidden="1" x14ac:dyDescent="0.2">
      <c r="A6497" t="s">
        <v>14</v>
      </c>
      <c r="B6497" s="1">
        <v>44407.134097222224</v>
      </c>
      <c r="C6497" s="1">
        <v>44407.14334490741</v>
      </c>
      <c r="D6497">
        <v>13.3166666030884</v>
      </c>
      <c r="E6497">
        <v>0</v>
      </c>
      <c r="F6497">
        <v>488</v>
      </c>
      <c r="G6497" t="s">
        <v>44</v>
      </c>
      <c r="H6497" t="s">
        <v>37</v>
      </c>
      <c r="I6497">
        <f>tbl_Fact[[#This Row],[Duration]] / 60</f>
        <v>0.22194444338480668</v>
      </c>
      <c r="J6497">
        <f>IF(OR(G6497="Run Time", G6497="CC (Changeover Cleaning)"), I6497, 0)</f>
        <v>0</v>
      </c>
      <c r="K6497">
        <f>IF(G6497&lt;&gt;"PM (Maintenance)", I6497, 0)</f>
        <v>0.22194444338480668</v>
      </c>
      <c r="L6497" s="5">
        <f>MAX(tbl_Fact[[#This Row],[TotalBiscuitsMade]],tbl_Fact[[#This Row],[GoodMadeBiscuits]])</f>
        <v>488</v>
      </c>
      <c r="M6497" s="5">
        <f>IF(tbl_Fact[[#This Row],[Operating_Hours]]&gt;0,tbl_Fact[[#This Row],[Operating_Hours]]*51840,0)</f>
        <v>0</v>
      </c>
    </row>
    <row r="6498" spans="1:13" hidden="1" x14ac:dyDescent="0.2">
      <c r="A6498" t="s">
        <v>5</v>
      </c>
      <c r="B6498" s="1">
        <v>44407.134120370371</v>
      </c>
      <c r="C6498" s="1">
        <v>44407.134560185186</v>
      </c>
      <c r="D6498">
        <v>0.63333332538604703</v>
      </c>
      <c r="E6498">
        <v>344381</v>
      </c>
      <c r="F6498">
        <v>218255</v>
      </c>
      <c r="G6498" t="s">
        <v>43</v>
      </c>
      <c r="H6498" t="s">
        <v>27</v>
      </c>
      <c r="I6498">
        <f>tbl_Fact[[#This Row],[Duration]] / 60</f>
        <v>1.0555555423100783E-2</v>
      </c>
      <c r="J6498">
        <f>IF(OR(G6498="Run Time", G6498="CC (Changeover Cleaning)"), I6498, 0)</f>
        <v>1.0555555423100783E-2</v>
      </c>
      <c r="K6498">
        <f>IF(G6498&lt;&gt;"PM (Maintenance)", I6498, 0)</f>
        <v>1.0555555423100783E-2</v>
      </c>
      <c r="L6498" s="5">
        <f>MAX(tbl_Fact[[#This Row],[TotalBiscuitsMade]],tbl_Fact[[#This Row],[GoodMadeBiscuits]])</f>
        <v>344381</v>
      </c>
      <c r="M6498" s="5">
        <f>IF(tbl_Fact[[#This Row],[Operating_Hours]]&gt;0,tbl_Fact[[#This Row],[Operating_Hours]]*51840,0)</f>
        <v>547.19999313354458</v>
      </c>
    </row>
    <row r="6499" spans="1:13" hidden="1" x14ac:dyDescent="0.2">
      <c r="A6499" t="s">
        <v>12</v>
      </c>
      <c r="B6499" s="1">
        <v>44407.13417824074</v>
      </c>
      <c r="C6499" s="1">
        <v>44407.135613425926</v>
      </c>
      <c r="D6499">
        <v>2.0666666030883798</v>
      </c>
      <c r="E6499">
        <v>118957</v>
      </c>
      <c r="F6499">
        <v>376</v>
      </c>
      <c r="G6499" t="s">
        <v>44</v>
      </c>
      <c r="H6499" t="s">
        <v>37</v>
      </c>
      <c r="I6499">
        <f>tbl_Fact[[#This Row],[Duration]] / 60</f>
        <v>3.4444443384806331E-2</v>
      </c>
      <c r="J6499">
        <f>IF(OR(G6499="Run Time", G6499="CC (Changeover Cleaning)"), I6499, 0)</f>
        <v>0</v>
      </c>
      <c r="K6499">
        <f>IF(G6499&lt;&gt;"PM (Maintenance)", I6499, 0)</f>
        <v>3.4444443384806331E-2</v>
      </c>
      <c r="L6499" s="5">
        <f>MAX(tbl_Fact[[#This Row],[TotalBiscuitsMade]],tbl_Fact[[#This Row],[GoodMadeBiscuits]])</f>
        <v>118957</v>
      </c>
      <c r="M6499" s="5">
        <f>IF(tbl_Fact[[#This Row],[Operating_Hours]]&gt;0,tbl_Fact[[#This Row],[Operating_Hours]]*51840,0)</f>
        <v>0</v>
      </c>
    </row>
    <row r="6500" spans="1:13" hidden="1" x14ac:dyDescent="0.2">
      <c r="A6500" t="s">
        <v>11</v>
      </c>
      <c r="B6500" s="1">
        <v>44407.134398148148</v>
      </c>
      <c r="C6500" s="1">
        <v>44407.155960648146</v>
      </c>
      <c r="D6500">
        <v>31.041732788085898</v>
      </c>
      <c r="E6500">
        <v>0</v>
      </c>
      <c r="F6500">
        <v>475</v>
      </c>
      <c r="G6500" t="s">
        <v>44</v>
      </c>
      <c r="H6500" t="s">
        <v>27</v>
      </c>
      <c r="I6500">
        <f>tbl_Fact[[#This Row],[Duration]] / 60</f>
        <v>0.51736221313476494</v>
      </c>
      <c r="J6500">
        <f>IF(OR(G6500="Run Time", G6500="CC (Changeover Cleaning)"), I6500, 0)</f>
        <v>0</v>
      </c>
      <c r="K6500">
        <f>IF(G6500&lt;&gt;"PM (Maintenance)", I6500, 0)</f>
        <v>0.51736221313476494</v>
      </c>
      <c r="L6500" s="5">
        <f>MAX(tbl_Fact[[#This Row],[TotalBiscuitsMade]],tbl_Fact[[#This Row],[GoodMadeBiscuits]])</f>
        <v>475</v>
      </c>
      <c r="M6500" s="5">
        <f>IF(tbl_Fact[[#This Row],[Operating_Hours]]&gt;0,tbl_Fact[[#This Row],[Operating_Hours]]*51840,0)</f>
        <v>0</v>
      </c>
    </row>
    <row r="6501" spans="1:13" hidden="1" x14ac:dyDescent="0.2">
      <c r="A6501" t="s">
        <v>5</v>
      </c>
      <c r="B6501" s="1">
        <v>44407.134560185186</v>
      </c>
      <c r="C6501" s="1">
        <v>44407.156608796293</v>
      </c>
      <c r="D6501">
        <v>31.75</v>
      </c>
      <c r="E6501">
        <v>366494</v>
      </c>
      <c r="F6501">
        <v>239959</v>
      </c>
      <c r="G6501" t="s">
        <v>44</v>
      </c>
      <c r="H6501" t="s">
        <v>27</v>
      </c>
      <c r="I6501">
        <f>tbl_Fact[[#This Row],[Duration]] / 60</f>
        <v>0.52916666666666667</v>
      </c>
      <c r="J6501">
        <f>IF(OR(G6501="Run Time", G6501="CC (Changeover Cleaning)"), I6501, 0)</f>
        <v>0</v>
      </c>
      <c r="K6501">
        <f>IF(G6501&lt;&gt;"PM (Maintenance)", I6501, 0)</f>
        <v>0.52916666666666667</v>
      </c>
      <c r="L6501" s="5">
        <f>MAX(tbl_Fact[[#This Row],[TotalBiscuitsMade]],tbl_Fact[[#This Row],[GoodMadeBiscuits]])</f>
        <v>366494</v>
      </c>
      <c r="M6501" s="5">
        <f>IF(tbl_Fact[[#This Row],[Operating_Hours]]&gt;0,tbl_Fact[[#This Row],[Operating_Hours]]*51840,0)</f>
        <v>0</v>
      </c>
    </row>
    <row r="6502" spans="1:13" hidden="1" x14ac:dyDescent="0.2">
      <c r="A6502" t="s">
        <v>12</v>
      </c>
      <c r="B6502" s="1">
        <v>44407.135613425926</v>
      </c>
      <c r="C6502" s="1">
        <v>44407.135729166665</v>
      </c>
      <c r="D6502">
        <v>0.16666659712791401</v>
      </c>
      <c r="E6502">
        <v>118724</v>
      </c>
      <c r="F6502">
        <v>18</v>
      </c>
      <c r="G6502" t="s">
        <v>43</v>
      </c>
      <c r="H6502" t="s">
        <v>37</v>
      </c>
      <c r="I6502">
        <f>tbl_Fact[[#This Row],[Duration]] / 60</f>
        <v>2.7777766187985667E-3</v>
      </c>
      <c r="J6502">
        <f>IF(OR(G6502="Run Time", G6502="CC (Changeover Cleaning)"), I6502, 0)</f>
        <v>2.7777766187985667E-3</v>
      </c>
      <c r="K6502">
        <f>IF(G6502&lt;&gt;"PM (Maintenance)", I6502, 0)</f>
        <v>2.7777766187985667E-3</v>
      </c>
      <c r="L6502" s="5">
        <f>MAX(tbl_Fact[[#This Row],[TotalBiscuitsMade]],tbl_Fact[[#This Row],[GoodMadeBiscuits]])</f>
        <v>118724</v>
      </c>
      <c r="M6502" s="5">
        <f>IF(tbl_Fact[[#This Row],[Operating_Hours]]&gt;0,tbl_Fact[[#This Row],[Operating_Hours]]*51840,0)</f>
        <v>143.9999399185177</v>
      </c>
    </row>
    <row r="6503" spans="1:13" hidden="1" x14ac:dyDescent="0.2">
      <c r="A6503" t="s">
        <v>12</v>
      </c>
      <c r="B6503" s="1">
        <v>44407.135729166665</v>
      </c>
      <c r="C6503" s="1">
        <v>44407.14334490741</v>
      </c>
      <c r="D6503">
        <v>10.9666662216187</v>
      </c>
      <c r="E6503">
        <v>128052</v>
      </c>
      <c r="F6503">
        <v>233</v>
      </c>
      <c r="G6503" t="s">
        <v>44</v>
      </c>
      <c r="H6503" t="s">
        <v>37</v>
      </c>
      <c r="I6503">
        <f>tbl_Fact[[#This Row],[Duration]] / 60</f>
        <v>0.18277777036031168</v>
      </c>
      <c r="J6503">
        <f>IF(OR(G6503="Run Time", G6503="CC (Changeover Cleaning)"), I6503, 0)</f>
        <v>0</v>
      </c>
      <c r="K6503">
        <f>IF(G6503&lt;&gt;"PM (Maintenance)", I6503, 0)</f>
        <v>0.18277777036031168</v>
      </c>
      <c r="L6503" s="5">
        <f>MAX(tbl_Fact[[#This Row],[TotalBiscuitsMade]],tbl_Fact[[#This Row],[GoodMadeBiscuits]])</f>
        <v>128052</v>
      </c>
      <c r="M6503" s="5">
        <f>IF(tbl_Fact[[#This Row],[Operating_Hours]]&gt;0,tbl_Fact[[#This Row],[Operating_Hours]]*51840,0)</f>
        <v>0</v>
      </c>
    </row>
    <row r="6504" spans="1:13" hidden="1" x14ac:dyDescent="0.2">
      <c r="A6504" t="s">
        <v>14</v>
      </c>
      <c r="B6504" s="1">
        <v>44407.14334490741</v>
      </c>
      <c r="C6504" s="1">
        <v>44407.1484837963</v>
      </c>
      <c r="D6504">
        <v>7.4000000953674299</v>
      </c>
      <c r="E6504">
        <v>0</v>
      </c>
      <c r="F6504">
        <v>246</v>
      </c>
      <c r="G6504" t="s">
        <v>44</v>
      </c>
      <c r="H6504" t="s">
        <v>37</v>
      </c>
      <c r="I6504">
        <f>tbl_Fact[[#This Row],[Duration]] / 60</f>
        <v>0.1233333349227905</v>
      </c>
      <c r="J6504">
        <f>IF(OR(G6504="Run Time", G6504="CC (Changeover Cleaning)"), I6504, 0)</f>
        <v>0</v>
      </c>
      <c r="K6504">
        <f>IF(G6504&lt;&gt;"PM (Maintenance)", I6504, 0)</f>
        <v>0.1233333349227905</v>
      </c>
      <c r="L6504" s="5">
        <f>MAX(tbl_Fact[[#This Row],[TotalBiscuitsMade]],tbl_Fact[[#This Row],[GoodMadeBiscuits]])</f>
        <v>246</v>
      </c>
      <c r="M6504" s="5">
        <f>IF(tbl_Fact[[#This Row],[Operating_Hours]]&gt;0,tbl_Fact[[#This Row],[Operating_Hours]]*51840,0)</f>
        <v>0</v>
      </c>
    </row>
    <row r="6505" spans="1:13" hidden="1" x14ac:dyDescent="0.2">
      <c r="A6505" t="s">
        <v>12</v>
      </c>
      <c r="B6505" s="1">
        <v>44407.14334490741</v>
      </c>
      <c r="C6505" s="1">
        <v>44407.143541666665</v>
      </c>
      <c r="D6505">
        <v>0.28333330154418901</v>
      </c>
      <c r="E6505">
        <v>128290</v>
      </c>
      <c r="F6505">
        <v>356</v>
      </c>
      <c r="G6505" t="s">
        <v>43</v>
      </c>
      <c r="H6505" t="s">
        <v>37</v>
      </c>
      <c r="I6505">
        <f>tbl_Fact[[#This Row],[Duration]] / 60</f>
        <v>4.72222169240315E-3</v>
      </c>
      <c r="J6505">
        <f>IF(OR(G6505="Run Time", G6505="CC (Changeover Cleaning)"), I6505, 0)</f>
        <v>4.72222169240315E-3</v>
      </c>
      <c r="K6505">
        <f>IF(G6505&lt;&gt;"PM (Maintenance)", I6505, 0)</f>
        <v>4.72222169240315E-3</v>
      </c>
      <c r="L6505" s="5">
        <f>MAX(tbl_Fact[[#This Row],[TotalBiscuitsMade]],tbl_Fact[[#This Row],[GoodMadeBiscuits]])</f>
        <v>128290</v>
      </c>
      <c r="M6505" s="5">
        <f>IF(tbl_Fact[[#This Row],[Operating_Hours]]&gt;0,tbl_Fact[[#This Row],[Operating_Hours]]*51840,0)</f>
        <v>244.79997253417929</v>
      </c>
    </row>
    <row r="6506" spans="1:13" hidden="1" x14ac:dyDescent="0.2">
      <c r="A6506" t="s">
        <v>12</v>
      </c>
      <c r="B6506" s="1">
        <v>44407.143541666665</v>
      </c>
      <c r="C6506" s="1">
        <v>44407.1484837963</v>
      </c>
      <c r="D6506">
        <v>7.1166667938232404</v>
      </c>
      <c r="E6506">
        <v>134145</v>
      </c>
      <c r="F6506">
        <v>10</v>
      </c>
      <c r="G6506" t="s">
        <v>44</v>
      </c>
      <c r="H6506" t="s">
        <v>37</v>
      </c>
      <c r="I6506">
        <f>tbl_Fact[[#This Row],[Duration]] / 60</f>
        <v>0.11861111323038734</v>
      </c>
      <c r="J6506">
        <f>IF(OR(G6506="Run Time", G6506="CC (Changeover Cleaning)"), I6506, 0)</f>
        <v>0</v>
      </c>
      <c r="K6506">
        <f>IF(G6506&lt;&gt;"PM (Maintenance)", I6506, 0)</f>
        <v>0.11861111323038734</v>
      </c>
      <c r="L6506" s="5">
        <f>MAX(tbl_Fact[[#This Row],[TotalBiscuitsMade]],tbl_Fact[[#This Row],[GoodMadeBiscuits]])</f>
        <v>134145</v>
      </c>
      <c r="M6506" s="5">
        <f>IF(tbl_Fact[[#This Row],[Operating_Hours]]&gt;0,tbl_Fact[[#This Row],[Operating_Hours]]*51840,0)</f>
        <v>0</v>
      </c>
    </row>
    <row r="6507" spans="1:13" hidden="1" x14ac:dyDescent="0.2">
      <c r="A6507" t="s">
        <v>12</v>
      </c>
      <c r="B6507" s="1">
        <v>44407.1484837963</v>
      </c>
      <c r="C6507" s="1">
        <v>44407.149618055555</v>
      </c>
      <c r="D6507">
        <v>1.63333332538605</v>
      </c>
      <c r="E6507">
        <v>134216</v>
      </c>
      <c r="F6507">
        <v>439</v>
      </c>
      <c r="G6507" t="s">
        <v>43</v>
      </c>
      <c r="H6507" t="s">
        <v>37</v>
      </c>
      <c r="I6507">
        <f>tbl_Fact[[#This Row],[Duration]] / 60</f>
        <v>2.72222220897675E-2</v>
      </c>
      <c r="J6507">
        <f>IF(OR(G6507="Run Time", G6507="CC (Changeover Cleaning)"), I6507, 0)</f>
        <v>2.72222220897675E-2</v>
      </c>
      <c r="K6507">
        <f>IF(G6507&lt;&gt;"PM (Maintenance)", I6507, 0)</f>
        <v>2.72222220897675E-2</v>
      </c>
      <c r="L6507" s="5">
        <f>MAX(tbl_Fact[[#This Row],[TotalBiscuitsMade]],tbl_Fact[[#This Row],[GoodMadeBiscuits]])</f>
        <v>134216</v>
      </c>
      <c r="M6507" s="5">
        <f>IF(tbl_Fact[[#This Row],[Operating_Hours]]&gt;0,tbl_Fact[[#This Row],[Operating_Hours]]*51840,0)</f>
        <v>1411.1999931335472</v>
      </c>
    </row>
    <row r="6508" spans="1:13" hidden="1" x14ac:dyDescent="0.2">
      <c r="A6508" t="s">
        <v>14</v>
      </c>
      <c r="B6508" s="1">
        <v>44407.1484837963</v>
      </c>
      <c r="C6508" s="1">
        <v>44407.149537037039</v>
      </c>
      <c r="D6508">
        <v>1.5166666507720901</v>
      </c>
      <c r="E6508">
        <v>0</v>
      </c>
      <c r="F6508">
        <v>404</v>
      </c>
      <c r="G6508" t="s">
        <v>43</v>
      </c>
      <c r="H6508" t="s">
        <v>37</v>
      </c>
      <c r="I6508">
        <f>tbl_Fact[[#This Row],[Duration]] / 60</f>
        <v>2.5277777512868169E-2</v>
      </c>
      <c r="J6508">
        <f>IF(OR(G6508="Run Time", G6508="CC (Changeover Cleaning)"), I6508, 0)</f>
        <v>2.5277777512868169E-2</v>
      </c>
      <c r="K6508">
        <f>IF(G6508&lt;&gt;"PM (Maintenance)", I6508, 0)</f>
        <v>2.5277777512868169E-2</v>
      </c>
      <c r="L6508" s="5">
        <f>MAX(tbl_Fact[[#This Row],[TotalBiscuitsMade]],tbl_Fact[[#This Row],[GoodMadeBiscuits]])</f>
        <v>404</v>
      </c>
      <c r="M6508" s="5">
        <f>IF(tbl_Fact[[#This Row],[Operating_Hours]]&gt;0,tbl_Fact[[#This Row],[Operating_Hours]]*51840,0)</f>
        <v>1310.399986267086</v>
      </c>
    </row>
    <row r="6509" spans="1:13" hidden="1" x14ac:dyDescent="0.2">
      <c r="A6509" t="s">
        <v>14</v>
      </c>
      <c r="B6509" s="1">
        <v>44407.149537037039</v>
      </c>
      <c r="C6509" s="1">
        <v>44407.167349537034</v>
      </c>
      <c r="D6509">
        <v>25.649999618530298</v>
      </c>
      <c r="E6509">
        <v>0</v>
      </c>
      <c r="F6509">
        <v>135</v>
      </c>
      <c r="G6509" t="s">
        <v>44</v>
      </c>
      <c r="H6509" t="s">
        <v>37</v>
      </c>
      <c r="I6509">
        <f>tbl_Fact[[#This Row],[Duration]] / 60</f>
        <v>0.42749999364217162</v>
      </c>
      <c r="J6509">
        <f>IF(OR(G6509="Run Time", G6509="CC (Changeover Cleaning)"), I6509, 0)</f>
        <v>0</v>
      </c>
      <c r="K6509">
        <f>IF(G6509&lt;&gt;"PM (Maintenance)", I6509, 0)</f>
        <v>0.42749999364217162</v>
      </c>
      <c r="L6509" s="5">
        <f>MAX(tbl_Fact[[#This Row],[TotalBiscuitsMade]],tbl_Fact[[#This Row],[GoodMadeBiscuits]])</f>
        <v>135</v>
      </c>
      <c r="M6509" s="5">
        <f>IF(tbl_Fact[[#This Row],[Operating_Hours]]&gt;0,tbl_Fact[[#This Row],[Operating_Hours]]*51840,0)</f>
        <v>0</v>
      </c>
    </row>
    <row r="6510" spans="1:13" hidden="1" x14ac:dyDescent="0.2">
      <c r="A6510" t="s">
        <v>12</v>
      </c>
      <c r="B6510" s="1">
        <v>44407.149618055555</v>
      </c>
      <c r="C6510" s="1">
        <v>44407.15216435185</v>
      </c>
      <c r="D6510">
        <v>3.6666665077209499</v>
      </c>
      <c r="E6510">
        <v>137600</v>
      </c>
      <c r="F6510">
        <v>41</v>
      </c>
      <c r="G6510" t="s">
        <v>44</v>
      </c>
      <c r="H6510" t="s">
        <v>37</v>
      </c>
      <c r="I6510">
        <f>tbl_Fact[[#This Row],[Duration]] / 60</f>
        <v>6.1111108462015833E-2</v>
      </c>
      <c r="J6510">
        <f>IF(OR(G6510="Run Time", G6510="CC (Changeover Cleaning)"), I6510, 0)</f>
        <v>0</v>
      </c>
      <c r="K6510">
        <f>IF(G6510&lt;&gt;"PM (Maintenance)", I6510, 0)</f>
        <v>6.1111108462015833E-2</v>
      </c>
      <c r="L6510" s="5">
        <f>MAX(tbl_Fact[[#This Row],[TotalBiscuitsMade]],tbl_Fact[[#This Row],[GoodMadeBiscuits]])</f>
        <v>137600</v>
      </c>
      <c r="M6510" s="5">
        <f>IF(tbl_Fact[[#This Row],[Operating_Hours]]&gt;0,tbl_Fact[[#This Row],[Operating_Hours]]*51840,0)</f>
        <v>0</v>
      </c>
    </row>
    <row r="6511" spans="1:13" hidden="1" x14ac:dyDescent="0.2">
      <c r="A6511" t="s">
        <v>12</v>
      </c>
      <c r="B6511" s="1">
        <v>44407.15216435185</v>
      </c>
      <c r="C6511" s="1">
        <v>44407.155011574076</v>
      </c>
      <c r="D6511">
        <v>4.0999999046325701</v>
      </c>
      <c r="E6511">
        <v>137492</v>
      </c>
      <c r="F6511">
        <v>467</v>
      </c>
      <c r="G6511" t="s">
        <v>43</v>
      </c>
      <c r="H6511" t="s">
        <v>37</v>
      </c>
      <c r="I6511">
        <f>tbl_Fact[[#This Row],[Duration]] / 60</f>
        <v>6.8333331743876166E-2</v>
      </c>
      <c r="J6511">
        <f>IF(OR(G6511="Run Time", G6511="CC (Changeover Cleaning)"), I6511, 0)</f>
        <v>6.8333331743876166E-2</v>
      </c>
      <c r="K6511">
        <f>IF(G6511&lt;&gt;"PM (Maintenance)", I6511, 0)</f>
        <v>6.8333331743876166E-2</v>
      </c>
      <c r="L6511" s="5">
        <f>MAX(tbl_Fact[[#This Row],[TotalBiscuitsMade]],tbl_Fact[[#This Row],[GoodMadeBiscuits]])</f>
        <v>137492</v>
      </c>
      <c r="M6511" s="5">
        <f>IF(tbl_Fact[[#This Row],[Operating_Hours]]&gt;0,tbl_Fact[[#This Row],[Operating_Hours]]*51840,0)</f>
        <v>3542.3999176025404</v>
      </c>
    </row>
    <row r="6512" spans="1:13" hidden="1" x14ac:dyDescent="0.2">
      <c r="A6512" t="s">
        <v>12</v>
      </c>
      <c r="B6512" s="1">
        <v>44407.155011574076</v>
      </c>
      <c r="C6512" s="1">
        <v>44407.155590277776</v>
      </c>
      <c r="D6512">
        <v>0.83333331346511796</v>
      </c>
      <c r="E6512">
        <v>137950</v>
      </c>
      <c r="F6512">
        <v>275</v>
      </c>
      <c r="G6512" t="s">
        <v>44</v>
      </c>
      <c r="H6512" t="s">
        <v>37</v>
      </c>
      <c r="I6512">
        <f>tbl_Fact[[#This Row],[Duration]] / 60</f>
        <v>1.3888888557751966E-2</v>
      </c>
      <c r="J6512">
        <f>IF(OR(G6512="Run Time", G6512="CC (Changeover Cleaning)"), I6512, 0)</f>
        <v>0</v>
      </c>
      <c r="K6512">
        <f>IF(G6512&lt;&gt;"PM (Maintenance)", I6512, 0)</f>
        <v>1.3888888557751966E-2</v>
      </c>
      <c r="L6512" s="5">
        <f>MAX(tbl_Fact[[#This Row],[TotalBiscuitsMade]],tbl_Fact[[#This Row],[GoodMadeBiscuits]])</f>
        <v>137950</v>
      </c>
      <c r="M6512" s="5">
        <f>IF(tbl_Fact[[#This Row],[Operating_Hours]]&gt;0,tbl_Fact[[#This Row],[Operating_Hours]]*51840,0)</f>
        <v>0</v>
      </c>
    </row>
    <row r="6513" spans="1:13" hidden="1" x14ac:dyDescent="0.2">
      <c r="A6513" t="s">
        <v>12</v>
      </c>
      <c r="B6513" s="1">
        <v>44407.155590277776</v>
      </c>
      <c r="C6513" s="1">
        <v>44407.155821759261</v>
      </c>
      <c r="D6513">
        <v>0.33333331346511802</v>
      </c>
      <c r="E6513">
        <v>138101</v>
      </c>
      <c r="F6513">
        <v>486</v>
      </c>
      <c r="G6513" t="s">
        <v>43</v>
      </c>
      <c r="H6513" t="s">
        <v>37</v>
      </c>
      <c r="I6513">
        <f>tbl_Fact[[#This Row],[Duration]] / 60</f>
        <v>5.5555552244186341E-3</v>
      </c>
      <c r="J6513">
        <f>IF(OR(G6513="Run Time", G6513="CC (Changeover Cleaning)"), I6513, 0)</f>
        <v>5.5555552244186341E-3</v>
      </c>
      <c r="K6513">
        <f>IF(G6513&lt;&gt;"PM (Maintenance)", I6513, 0)</f>
        <v>5.5555552244186341E-3</v>
      </c>
      <c r="L6513" s="5">
        <f>MAX(tbl_Fact[[#This Row],[TotalBiscuitsMade]],tbl_Fact[[#This Row],[GoodMadeBiscuits]])</f>
        <v>138101</v>
      </c>
      <c r="M6513" s="5">
        <f>IF(tbl_Fact[[#This Row],[Operating_Hours]]&gt;0,tbl_Fact[[#This Row],[Operating_Hours]]*51840,0)</f>
        <v>287.99998283386196</v>
      </c>
    </row>
    <row r="6514" spans="1:13" hidden="1" x14ac:dyDescent="0.2">
      <c r="A6514" t="s">
        <v>12</v>
      </c>
      <c r="B6514" s="1">
        <v>44407.155821759261</v>
      </c>
      <c r="C6514" s="1">
        <v>44407.156493055554</v>
      </c>
      <c r="D6514">
        <v>0.966666579246521</v>
      </c>
      <c r="E6514">
        <v>139102</v>
      </c>
      <c r="F6514">
        <v>202</v>
      </c>
      <c r="G6514" t="s">
        <v>44</v>
      </c>
      <c r="H6514" t="s">
        <v>37</v>
      </c>
      <c r="I6514">
        <f>tbl_Fact[[#This Row],[Duration]] / 60</f>
        <v>1.6111109654108682E-2</v>
      </c>
      <c r="J6514">
        <f>IF(OR(G6514="Run Time", G6514="CC (Changeover Cleaning)"), I6514, 0)</f>
        <v>0</v>
      </c>
      <c r="K6514">
        <f>IF(G6514&lt;&gt;"PM (Maintenance)", I6514, 0)</f>
        <v>1.6111109654108682E-2</v>
      </c>
      <c r="L6514" s="5">
        <f>MAX(tbl_Fact[[#This Row],[TotalBiscuitsMade]],tbl_Fact[[#This Row],[GoodMadeBiscuits]])</f>
        <v>139102</v>
      </c>
      <c r="M6514" s="5">
        <f>IF(tbl_Fact[[#This Row],[Operating_Hours]]&gt;0,tbl_Fact[[#This Row],[Operating_Hours]]*51840,0)</f>
        <v>0</v>
      </c>
    </row>
    <row r="6515" spans="1:13" hidden="1" x14ac:dyDescent="0.2">
      <c r="A6515" t="s">
        <v>11</v>
      </c>
      <c r="B6515" s="1">
        <v>44407.155960648146</v>
      </c>
      <c r="C6515" s="1">
        <v>44407.156319444446</v>
      </c>
      <c r="D6515">
        <v>0.52498334646224998</v>
      </c>
      <c r="E6515">
        <v>0</v>
      </c>
      <c r="F6515">
        <v>162</v>
      </c>
      <c r="G6515" t="s">
        <v>43</v>
      </c>
      <c r="H6515" t="s">
        <v>27</v>
      </c>
      <c r="I6515">
        <f>tbl_Fact[[#This Row],[Duration]] / 60</f>
        <v>8.7497224410374996E-3</v>
      </c>
      <c r="J6515">
        <f>IF(OR(G6515="Run Time", G6515="CC (Changeover Cleaning)"), I6515, 0)</f>
        <v>8.7497224410374996E-3</v>
      </c>
      <c r="K6515">
        <f>IF(G6515&lt;&gt;"PM (Maintenance)", I6515, 0)</f>
        <v>8.7497224410374996E-3</v>
      </c>
      <c r="L6515" s="5">
        <f>MAX(tbl_Fact[[#This Row],[TotalBiscuitsMade]],tbl_Fact[[#This Row],[GoodMadeBiscuits]])</f>
        <v>162</v>
      </c>
      <c r="M6515" s="5">
        <f>IF(tbl_Fact[[#This Row],[Operating_Hours]]&gt;0,tbl_Fact[[#This Row],[Operating_Hours]]*51840,0)</f>
        <v>453.58561134338396</v>
      </c>
    </row>
    <row r="6516" spans="1:13" hidden="1" x14ac:dyDescent="0.2">
      <c r="A6516" t="s">
        <v>11</v>
      </c>
      <c r="B6516" s="1">
        <v>44407.156319444446</v>
      </c>
      <c r="C6516" s="1">
        <v>44407.159212962964</v>
      </c>
      <c r="D6516">
        <v>4.1666665077209499</v>
      </c>
      <c r="E6516">
        <v>0</v>
      </c>
      <c r="F6516">
        <v>72</v>
      </c>
      <c r="G6516" t="s">
        <v>44</v>
      </c>
      <c r="H6516" t="s">
        <v>27</v>
      </c>
      <c r="I6516">
        <f>tbl_Fact[[#This Row],[Duration]] / 60</f>
        <v>6.9444441795349171E-2</v>
      </c>
      <c r="J6516">
        <f>IF(OR(G6516="Run Time", G6516="CC (Changeover Cleaning)"), I6516, 0)</f>
        <v>0</v>
      </c>
      <c r="K6516">
        <f>IF(G6516&lt;&gt;"PM (Maintenance)", I6516, 0)</f>
        <v>6.9444441795349171E-2</v>
      </c>
      <c r="L6516" s="5">
        <f>MAX(tbl_Fact[[#This Row],[TotalBiscuitsMade]],tbl_Fact[[#This Row],[GoodMadeBiscuits]])</f>
        <v>72</v>
      </c>
      <c r="M6516" s="5">
        <f>IF(tbl_Fact[[#This Row],[Operating_Hours]]&gt;0,tbl_Fact[[#This Row],[Operating_Hours]]*51840,0)</f>
        <v>0</v>
      </c>
    </row>
    <row r="6517" spans="1:13" hidden="1" x14ac:dyDescent="0.2">
      <c r="A6517" t="s">
        <v>12</v>
      </c>
      <c r="B6517" s="1">
        <v>44407.156493055554</v>
      </c>
      <c r="C6517" s="1">
        <v>44407.156666666669</v>
      </c>
      <c r="D6517">
        <v>0.25</v>
      </c>
      <c r="E6517">
        <v>138910</v>
      </c>
      <c r="F6517">
        <v>486</v>
      </c>
      <c r="G6517" t="s">
        <v>43</v>
      </c>
      <c r="H6517" t="s">
        <v>37</v>
      </c>
      <c r="I6517">
        <f>tbl_Fact[[#This Row],[Duration]] / 60</f>
        <v>4.1666666666666666E-3</v>
      </c>
      <c r="J6517">
        <f>IF(OR(G6517="Run Time", G6517="CC (Changeover Cleaning)"), I6517, 0)</f>
        <v>4.1666666666666666E-3</v>
      </c>
      <c r="K6517">
        <f>IF(G6517&lt;&gt;"PM (Maintenance)", I6517, 0)</f>
        <v>4.1666666666666666E-3</v>
      </c>
      <c r="L6517" s="5">
        <f>MAX(tbl_Fact[[#This Row],[TotalBiscuitsMade]],tbl_Fact[[#This Row],[GoodMadeBiscuits]])</f>
        <v>138910</v>
      </c>
      <c r="M6517" s="5">
        <f>IF(tbl_Fact[[#This Row],[Operating_Hours]]&gt;0,tbl_Fact[[#This Row],[Operating_Hours]]*51840,0)</f>
        <v>216</v>
      </c>
    </row>
    <row r="6518" spans="1:13" hidden="1" x14ac:dyDescent="0.2">
      <c r="A6518" t="s">
        <v>5</v>
      </c>
      <c r="B6518" s="1">
        <v>44407.156608796293</v>
      </c>
      <c r="C6518" s="1">
        <v>44407.157002314816</v>
      </c>
      <c r="D6518">
        <v>0.56666666269302401</v>
      </c>
      <c r="E6518">
        <v>366467</v>
      </c>
      <c r="F6518">
        <v>239996</v>
      </c>
      <c r="G6518" t="s">
        <v>43</v>
      </c>
      <c r="H6518" t="s">
        <v>27</v>
      </c>
      <c r="I6518">
        <f>tbl_Fact[[#This Row],[Duration]] / 60</f>
        <v>9.4444443782170668E-3</v>
      </c>
      <c r="J6518">
        <f>IF(OR(G6518="Run Time", G6518="CC (Changeover Cleaning)"), I6518, 0)</f>
        <v>9.4444443782170668E-3</v>
      </c>
      <c r="K6518">
        <f>IF(G6518&lt;&gt;"PM (Maintenance)", I6518, 0)</f>
        <v>9.4444443782170668E-3</v>
      </c>
      <c r="L6518" s="5">
        <f>MAX(tbl_Fact[[#This Row],[TotalBiscuitsMade]],tbl_Fact[[#This Row],[GoodMadeBiscuits]])</f>
        <v>366467</v>
      </c>
      <c r="M6518" s="5">
        <f>IF(tbl_Fact[[#This Row],[Operating_Hours]]&gt;0,tbl_Fact[[#This Row],[Operating_Hours]]*51840,0)</f>
        <v>489.59999656677275</v>
      </c>
    </row>
    <row r="6519" spans="1:13" hidden="1" x14ac:dyDescent="0.2">
      <c r="A6519" t="s">
        <v>12</v>
      </c>
      <c r="B6519" s="1">
        <v>44407.156666666669</v>
      </c>
      <c r="C6519" s="1">
        <v>44407.158263888887</v>
      </c>
      <c r="D6519">
        <v>2.2999999523162802</v>
      </c>
      <c r="E6519">
        <v>141155</v>
      </c>
      <c r="F6519">
        <v>12</v>
      </c>
      <c r="G6519" t="s">
        <v>44</v>
      </c>
      <c r="H6519" t="s">
        <v>37</v>
      </c>
      <c r="I6519">
        <f>tbl_Fact[[#This Row],[Duration]] / 60</f>
        <v>3.8333332538604672E-2</v>
      </c>
      <c r="J6519">
        <f>IF(OR(G6519="Run Time", G6519="CC (Changeover Cleaning)"), I6519, 0)</f>
        <v>0</v>
      </c>
      <c r="K6519">
        <f>IF(G6519&lt;&gt;"PM (Maintenance)", I6519, 0)</f>
        <v>3.8333332538604672E-2</v>
      </c>
      <c r="L6519" s="5">
        <f>MAX(tbl_Fact[[#This Row],[TotalBiscuitsMade]],tbl_Fact[[#This Row],[GoodMadeBiscuits]])</f>
        <v>141155</v>
      </c>
      <c r="M6519" s="5">
        <f>IF(tbl_Fact[[#This Row],[Operating_Hours]]&gt;0,tbl_Fact[[#This Row],[Operating_Hours]]*51840,0)</f>
        <v>0</v>
      </c>
    </row>
    <row r="6520" spans="1:13" hidden="1" x14ac:dyDescent="0.2">
      <c r="A6520" t="s">
        <v>5</v>
      </c>
      <c r="B6520" s="1">
        <v>44407.157002314816</v>
      </c>
      <c r="C6520" s="1">
        <v>44407.159502314818</v>
      </c>
      <c r="D6520">
        <v>3.5999999046325701</v>
      </c>
      <c r="E6520">
        <v>368724</v>
      </c>
      <c r="F6520">
        <v>242219</v>
      </c>
      <c r="G6520" t="s">
        <v>44</v>
      </c>
      <c r="H6520" t="s">
        <v>27</v>
      </c>
      <c r="I6520">
        <f>tbl_Fact[[#This Row],[Duration]] / 60</f>
        <v>5.9999998410542835E-2</v>
      </c>
      <c r="J6520">
        <f>IF(OR(G6520="Run Time", G6520="CC (Changeover Cleaning)"), I6520, 0)</f>
        <v>0</v>
      </c>
      <c r="K6520">
        <f>IF(G6520&lt;&gt;"PM (Maintenance)", I6520, 0)</f>
        <v>5.9999998410542835E-2</v>
      </c>
      <c r="L6520" s="5">
        <f>MAX(tbl_Fact[[#This Row],[TotalBiscuitsMade]],tbl_Fact[[#This Row],[GoodMadeBiscuits]])</f>
        <v>368724</v>
      </c>
      <c r="M6520" s="5">
        <f>IF(tbl_Fact[[#This Row],[Operating_Hours]]&gt;0,tbl_Fact[[#This Row],[Operating_Hours]]*51840,0)</f>
        <v>0</v>
      </c>
    </row>
    <row r="6521" spans="1:13" hidden="1" x14ac:dyDescent="0.2">
      <c r="A6521" t="s">
        <v>12</v>
      </c>
      <c r="B6521" s="1">
        <v>44407.158263888887</v>
      </c>
      <c r="C6521" s="1">
        <v>44407.161516203705</v>
      </c>
      <c r="D6521">
        <v>4.6833333969116202</v>
      </c>
      <c r="E6521">
        <v>140972</v>
      </c>
      <c r="F6521">
        <v>488</v>
      </c>
      <c r="G6521" t="s">
        <v>43</v>
      </c>
      <c r="H6521" t="s">
        <v>37</v>
      </c>
      <c r="I6521">
        <f>tbl_Fact[[#This Row],[Duration]] / 60</f>
        <v>7.8055556615193672E-2</v>
      </c>
      <c r="J6521">
        <f>IF(OR(G6521="Run Time", G6521="CC (Changeover Cleaning)"), I6521, 0)</f>
        <v>7.8055556615193672E-2</v>
      </c>
      <c r="K6521">
        <f>IF(G6521&lt;&gt;"PM (Maintenance)", I6521, 0)</f>
        <v>7.8055556615193672E-2</v>
      </c>
      <c r="L6521" s="5">
        <f>MAX(tbl_Fact[[#This Row],[TotalBiscuitsMade]],tbl_Fact[[#This Row],[GoodMadeBiscuits]])</f>
        <v>140972</v>
      </c>
      <c r="M6521" s="5">
        <f>IF(tbl_Fact[[#This Row],[Operating_Hours]]&gt;0,tbl_Fact[[#This Row],[Operating_Hours]]*51840,0)</f>
        <v>4046.4000549316402</v>
      </c>
    </row>
    <row r="6522" spans="1:13" hidden="1" x14ac:dyDescent="0.2">
      <c r="A6522" t="s">
        <v>11</v>
      </c>
      <c r="B6522" s="1">
        <v>44407.159212962964</v>
      </c>
      <c r="C6522" s="1">
        <v>44407.160543981481</v>
      </c>
      <c r="D6522">
        <v>1.9168332815170299</v>
      </c>
      <c r="E6522">
        <v>0</v>
      </c>
      <c r="F6522">
        <v>154</v>
      </c>
      <c r="G6522" t="s">
        <v>43</v>
      </c>
      <c r="H6522" t="s">
        <v>27</v>
      </c>
      <c r="I6522">
        <f>tbl_Fact[[#This Row],[Duration]] / 60</f>
        <v>3.1947221358617169E-2</v>
      </c>
      <c r="J6522">
        <f>IF(OR(G6522="Run Time", G6522="CC (Changeover Cleaning)"), I6522, 0)</f>
        <v>3.1947221358617169E-2</v>
      </c>
      <c r="K6522">
        <f>IF(G6522&lt;&gt;"PM (Maintenance)", I6522, 0)</f>
        <v>3.1947221358617169E-2</v>
      </c>
      <c r="L6522" s="5">
        <f>MAX(tbl_Fact[[#This Row],[TotalBiscuitsMade]],tbl_Fact[[#This Row],[GoodMadeBiscuits]])</f>
        <v>154</v>
      </c>
      <c r="M6522" s="5">
        <f>IF(tbl_Fact[[#This Row],[Operating_Hours]]&gt;0,tbl_Fact[[#This Row],[Operating_Hours]]*51840,0)</f>
        <v>1656.143955230714</v>
      </c>
    </row>
    <row r="6523" spans="1:13" hidden="1" x14ac:dyDescent="0.2">
      <c r="A6523" t="s">
        <v>5</v>
      </c>
      <c r="B6523" s="1">
        <v>44407.159502314818</v>
      </c>
      <c r="C6523" s="1">
        <v>44407.160775462966</v>
      </c>
      <c r="D6523">
        <v>1.8333333730697601</v>
      </c>
      <c r="E6523">
        <v>368584</v>
      </c>
      <c r="F6523">
        <v>242136</v>
      </c>
      <c r="G6523" t="s">
        <v>43</v>
      </c>
      <c r="H6523" t="s">
        <v>27</v>
      </c>
      <c r="I6523">
        <f>tbl_Fact[[#This Row],[Duration]] / 60</f>
        <v>3.0555556217829336E-2</v>
      </c>
      <c r="J6523">
        <f>IF(OR(G6523="Run Time", G6523="CC (Changeover Cleaning)"), I6523, 0)</f>
        <v>3.0555556217829336E-2</v>
      </c>
      <c r="K6523">
        <f>IF(G6523&lt;&gt;"PM (Maintenance)", I6523, 0)</f>
        <v>3.0555556217829336E-2</v>
      </c>
      <c r="L6523" s="5">
        <f>MAX(tbl_Fact[[#This Row],[TotalBiscuitsMade]],tbl_Fact[[#This Row],[GoodMadeBiscuits]])</f>
        <v>368584</v>
      </c>
      <c r="M6523" s="5">
        <f>IF(tbl_Fact[[#This Row],[Operating_Hours]]&gt;0,tbl_Fact[[#This Row],[Operating_Hours]]*51840,0)</f>
        <v>1584.0000343322727</v>
      </c>
    </row>
    <row r="6524" spans="1:13" hidden="1" x14ac:dyDescent="0.2">
      <c r="A6524" t="s">
        <v>11</v>
      </c>
      <c r="B6524" s="1">
        <v>44407.160543981481</v>
      </c>
      <c r="C6524" s="1">
        <v>44407.166701388887</v>
      </c>
      <c r="D6524">
        <v>8.8665332794189506</v>
      </c>
      <c r="E6524">
        <v>0</v>
      </c>
      <c r="F6524">
        <v>319</v>
      </c>
      <c r="G6524" t="s">
        <v>44</v>
      </c>
      <c r="H6524" t="s">
        <v>27</v>
      </c>
      <c r="I6524">
        <f>tbl_Fact[[#This Row],[Duration]] / 60</f>
        <v>0.1477755546569825</v>
      </c>
      <c r="J6524">
        <f>IF(OR(G6524="Run Time", G6524="CC (Changeover Cleaning)"), I6524, 0)</f>
        <v>0</v>
      </c>
      <c r="K6524">
        <f>IF(G6524&lt;&gt;"PM (Maintenance)", I6524, 0)</f>
        <v>0.1477755546569825</v>
      </c>
      <c r="L6524" s="5">
        <f>MAX(tbl_Fact[[#This Row],[TotalBiscuitsMade]],tbl_Fact[[#This Row],[GoodMadeBiscuits]])</f>
        <v>319</v>
      </c>
      <c r="M6524" s="5">
        <f>IF(tbl_Fact[[#This Row],[Operating_Hours]]&gt;0,tbl_Fact[[#This Row],[Operating_Hours]]*51840,0)</f>
        <v>0</v>
      </c>
    </row>
    <row r="6525" spans="1:13" hidden="1" x14ac:dyDescent="0.2">
      <c r="A6525" t="s">
        <v>5</v>
      </c>
      <c r="B6525" s="1">
        <v>44407.160775462966</v>
      </c>
      <c r="C6525" s="1">
        <v>44407.161168981482</v>
      </c>
      <c r="D6525">
        <v>0.56666666269302401</v>
      </c>
      <c r="E6525">
        <v>368369</v>
      </c>
      <c r="F6525">
        <v>242396</v>
      </c>
      <c r="G6525" t="s">
        <v>44</v>
      </c>
      <c r="H6525" t="s">
        <v>27</v>
      </c>
      <c r="I6525">
        <f>tbl_Fact[[#This Row],[Duration]] / 60</f>
        <v>9.4444443782170668E-3</v>
      </c>
      <c r="J6525">
        <f>IF(OR(G6525="Run Time", G6525="CC (Changeover Cleaning)"), I6525, 0)</f>
        <v>0</v>
      </c>
      <c r="K6525">
        <f>IF(G6525&lt;&gt;"PM (Maintenance)", I6525, 0)</f>
        <v>9.4444443782170668E-3</v>
      </c>
      <c r="L6525" s="5">
        <f>MAX(tbl_Fact[[#This Row],[TotalBiscuitsMade]],tbl_Fact[[#This Row],[GoodMadeBiscuits]])</f>
        <v>368369</v>
      </c>
      <c r="M6525" s="5">
        <f>IF(tbl_Fact[[#This Row],[Operating_Hours]]&gt;0,tbl_Fact[[#This Row],[Operating_Hours]]*51840,0)</f>
        <v>0</v>
      </c>
    </row>
    <row r="6526" spans="1:13" hidden="1" x14ac:dyDescent="0.2">
      <c r="A6526" t="s">
        <v>5</v>
      </c>
      <c r="B6526" s="1">
        <v>44407.161168981482</v>
      </c>
      <c r="C6526" s="1">
        <v>44407.162129629629</v>
      </c>
      <c r="D6526">
        <v>1.38333332538605</v>
      </c>
      <c r="E6526">
        <v>368591</v>
      </c>
      <c r="F6526">
        <v>242409</v>
      </c>
      <c r="G6526" t="s">
        <v>43</v>
      </c>
      <c r="H6526" t="s">
        <v>27</v>
      </c>
      <c r="I6526">
        <f>tbl_Fact[[#This Row],[Duration]] / 60</f>
        <v>2.3055555423100834E-2</v>
      </c>
      <c r="J6526">
        <f>IF(OR(G6526="Run Time", G6526="CC (Changeover Cleaning)"), I6526, 0)</f>
        <v>2.3055555423100834E-2</v>
      </c>
      <c r="K6526">
        <f>IF(G6526&lt;&gt;"PM (Maintenance)", I6526, 0)</f>
        <v>2.3055555423100834E-2</v>
      </c>
      <c r="L6526" s="5">
        <f>MAX(tbl_Fact[[#This Row],[TotalBiscuitsMade]],tbl_Fact[[#This Row],[GoodMadeBiscuits]])</f>
        <v>368591</v>
      </c>
      <c r="M6526" s="5">
        <f>IF(tbl_Fact[[#This Row],[Operating_Hours]]&gt;0,tbl_Fact[[#This Row],[Operating_Hours]]*51840,0)</f>
        <v>1195.1999931335472</v>
      </c>
    </row>
    <row r="6527" spans="1:13" hidden="1" x14ac:dyDescent="0.2">
      <c r="A6527" t="s">
        <v>12</v>
      </c>
      <c r="B6527" s="1">
        <v>44407.161516203705</v>
      </c>
      <c r="C6527" s="1">
        <v>44407.162280092591</v>
      </c>
      <c r="D6527">
        <v>1.1000000238418599</v>
      </c>
      <c r="E6527">
        <v>141655</v>
      </c>
      <c r="F6527">
        <v>117</v>
      </c>
      <c r="G6527" t="s">
        <v>44</v>
      </c>
      <c r="H6527" t="s">
        <v>37</v>
      </c>
      <c r="I6527">
        <f>tbl_Fact[[#This Row],[Duration]] / 60</f>
        <v>1.8333333730697666E-2</v>
      </c>
      <c r="J6527">
        <f>IF(OR(G6527="Run Time", G6527="CC (Changeover Cleaning)"), I6527, 0)</f>
        <v>0</v>
      </c>
      <c r="K6527">
        <f>IF(G6527&lt;&gt;"PM (Maintenance)", I6527, 0)</f>
        <v>1.8333333730697666E-2</v>
      </c>
      <c r="L6527" s="5">
        <f>MAX(tbl_Fact[[#This Row],[TotalBiscuitsMade]],tbl_Fact[[#This Row],[GoodMadeBiscuits]])</f>
        <v>141655</v>
      </c>
      <c r="M6527" s="5">
        <f>IF(tbl_Fact[[#This Row],[Operating_Hours]]&gt;0,tbl_Fact[[#This Row],[Operating_Hours]]*51840,0)</f>
        <v>0</v>
      </c>
    </row>
    <row r="6528" spans="1:13" hidden="1" x14ac:dyDescent="0.2">
      <c r="A6528" t="s">
        <v>5</v>
      </c>
      <c r="B6528" s="1">
        <v>44407.162129629629</v>
      </c>
      <c r="C6528" s="1">
        <v>44407.166909722226</v>
      </c>
      <c r="D6528">
        <v>6.8833332061767596</v>
      </c>
      <c r="E6528">
        <v>373146</v>
      </c>
      <c r="F6528">
        <v>246869</v>
      </c>
      <c r="G6528" t="s">
        <v>44</v>
      </c>
      <c r="H6528" t="s">
        <v>27</v>
      </c>
      <c r="I6528">
        <f>tbl_Fact[[#This Row],[Duration]] / 60</f>
        <v>0.114722220102946</v>
      </c>
      <c r="J6528">
        <f>IF(OR(G6528="Run Time", G6528="CC (Changeover Cleaning)"), I6528, 0)</f>
        <v>0</v>
      </c>
      <c r="K6528">
        <f>IF(G6528&lt;&gt;"PM (Maintenance)", I6528, 0)</f>
        <v>0.114722220102946</v>
      </c>
      <c r="L6528" s="5">
        <f>MAX(tbl_Fact[[#This Row],[TotalBiscuitsMade]],tbl_Fact[[#This Row],[GoodMadeBiscuits]])</f>
        <v>373146</v>
      </c>
      <c r="M6528" s="5">
        <f>IF(tbl_Fact[[#This Row],[Operating_Hours]]&gt;0,tbl_Fact[[#This Row],[Operating_Hours]]*51840,0)</f>
        <v>0</v>
      </c>
    </row>
    <row r="6529" spans="1:13" hidden="1" x14ac:dyDescent="0.2">
      <c r="A6529" t="s">
        <v>12</v>
      </c>
      <c r="B6529" s="1">
        <v>44407.162280092591</v>
      </c>
      <c r="C6529" s="1">
        <v>44407.162453703706</v>
      </c>
      <c r="D6529">
        <v>0.25</v>
      </c>
      <c r="E6529">
        <v>141870</v>
      </c>
      <c r="F6529">
        <v>50</v>
      </c>
      <c r="G6529" t="s">
        <v>43</v>
      </c>
      <c r="H6529" t="s">
        <v>37</v>
      </c>
      <c r="I6529">
        <f>tbl_Fact[[#This Row],[Duration]] / 60</f>
        <v>4.1666666666666666E-3</v>
      </c>
      <c r="J6529">
        <f>IF(OR(G6529="Run Time", G6529="CC (Changeover Cleaning)"), I6529, 0)</f>
        <v>4.1666666666666666E-3</v>
      </c>
      <c r="K6529">
        <f>IF(G6529&lt;&gt;"PM (Maintenance)", I6529, 0)</f>
        <v>4.1666666666666666E-3</v>
      </c>
      <c r="L6529" s="5">
        <f>MAX(tbl_Fact[[#This Row],[TotalBiscuitsMade]],tbl_Fact[[#This Row],[GoodMadeBiscuits]])</f>
        <v>141870</v>
      </c>
      <c r="M6529" s="5">
        <f>IF(tbl_Fact[[#This Row],[Operating_Hours]]&gt;0,tbl_Fact[[#This Row],[Operating_Hours]]*51840,0)</f>
        <v>216</v>
      </c>
    </row>
    <row r="6530" spans="1:13" hidden="1" x14ac:dyDescent="0.2">
      <c r="A6530" t="s">
        <v>12</v>
      </c>
      <c r="B6530" s="1">
        <v>44407.162453703706</v>
      </c>
      <c r="C6530" s="1">
        <v>44407.167349537034</v>
      </c>
      <c r="D6530">
        <v>7.0500001907348597</v>
      </c>
      <c r="E6530">
        <v>148014</v>
      </c>
      <c r="F6530">
        <v>323</v>
      </c>
      <c r="G6530" t="s">
        <v>44</v>
      </c>
      <c r="H6530" t="s">
        <v>37</v>
      </c>
      <c r="I6530">
        <f>tbl_Fact[[#This Row],[Duration]] / 60</f>
        <v>0.11750000317891433</v>
      </c>
      <c r="J6530">
        <f>IF(OR(G6530="Run Time", G6530="CC (Changeover Cleaning)"), I6530, 0)</f>
        <v>0</v>
      </c>
      <c r="K6530">
        <f>IF(G6530&lt;&gt;"PM (Maintenance)", I6530, 0)</f>
        <v>0.11750000317891433</v>
      </c>
      <c r="L6530" s="5">
        <f>MAX(tbl_Fact[[#This Row],[TotalBiscuitsMade]],tbl_Fact[[#This Row],[GoodMadeBiscuits]])</f>
        <v>148014</v>
      </c>
      <c r="M6530" s="5">
        <f>IF(tbl_Fact[[#This Row],[Operating_Hours]]&gt;0,tbl_Fact[[#This Row],[Operating_Hours]]*51840,0)</f>
        <v>0</v>
      </c>
    </row>
    <row r="6531" spans="1:13" hidden="1" x14ac:dyDescent="0.2">
      <c r="A6531" t="s">
        <v>11</v>
      </c>
      <c r="B6531" s="1">
        <v>44407.166701388887</v>
      </c>
      <c r="C6531" s="1">
        <v>44407.167847222219</v>
      </c>
      <c r="D6531">
        <v>1.6499832868576001</v>
      </c>
      <c r="E6531">
        <v>0</v>
      </c>
      <c r="F6531">
        <v>31</v>
      </c>
      <c r="G6531" t="s">
        <v>43</v>
      </c>
      <c r="H6531" t="s">
        <v>27</v>
      </c>
      <c r="I6531">
        <f>tbl_Fact[[#This Row],[Duration]] / 60</f>
        <v>2.749972144762667E-2</v>
      </c>
      <c r="J6531">
        <f>IF(OR(G6531="Run Time", G6531="CC (Changeover Cleaning)"), I6531, 0)</f>
        <v>2.749972144762667E-2</v>
      </c>
      <c r="K6531">
        <f>IF(G6531&lt;&gt;"PM (Maintenance)", I6531, 0)</f>
        <v>2.749972144762667E-2</v>
      </c>
      <c r="L6531" s="5">
        <f>MAX(tbl_Fact[[#This Row],[TotalBiscuitsMade]],tbl_Fact[[#This Row],[GoodMadeBiscuits]])</f>
        <v>31</v>
      </c>
      <c r="M6531" s="5">
        <f>IF(tbl_Fact[[#This Row],[Operating_Hours]]&gt;0,tbl_Fact[[#This Row],[Operating_Hours]]*51840,0)</f>
        <v>1425.5855598449666</v>
      </c>
    </row>
    <row r="6532" spans="1:13" hidden="1" x14ac:dyDescent="0.2">
      <c r="A6532" t="s">
        <v>5</v>
      </c>
      <c r="B6532" s="1">
        <v>44407.166909722226</v>
      </c>
      <c r="C6532" s="1">
        <v>44407.168032407404</v>
      </c>
      <c r="D6532">
        <v>1.61666667461395</v>
      </c>
      <c r="E6532">
        <v>372944</v>
      </c>
      <c r="F6532">
        <v>246678</v>
      </c>
      <c r="G6532" t="s">
        <v>43</v>
      </c>
      <c r="H6532" t="s">
        <v>27</v>
      </c>
      <c r="I6532">
        <f>tbl_Fact[[#This Row],[Duration]] / 60</f>
        <v>2.6944444576899165E-2</v>
      </c>
      <c r="J6532">
        <f>IF(OR(G6532="Run Time", G6532="CC (Changeover Cleaning)"), I6532, 0)</f>
        <v>2.6944444576899165E-2</v>
      </c>
      <c r="K6532">
        <f>IF(G6532&lt;&gt;"PM (Maintenance)", I6532, 0)</f>
        <v>2.6944444576899165E-2</v>
      </c>
      <c r="L6532" s="5">
        <f>MAX(tbl_Fact[[#This Row],[TotalBiscuitsMade]],tbl_Fact[[#This Row],[GoodMadeBiscuits]])</f>
        <v>372944</v>
      </c>
      <c r="M6532" s="5">
        <f>IF(tbl_Fact[[#This Row],[Operating_Hours]]&gt;0,tbl_Fact[[#This Row],[Operating_Hours]]*51840,0)</f>
        <v>1396.8000068664528</v>
      </c>
    </row>
    <row r="6533" spans="1:13" hidden="1" x14ac:dyDescent="0.2">
      <c r="A6533" t="s">
        <v>14</v>
      </c>
      <c r="B6533" s="1">
        <v>44407.167349537034</v>
      </c>
      <c r="C6533" s="1">
        <v>44407.167870370373</v>
      </c>
      <c r="D6533">
        <v>0.75</v>
      </c>
      <c r="E6533">
        <v>0</v>
      </c>
      <c r="F6533">
        <v>80</v>
      </c>
      <c r="G6533" t="s">
        <v>43</v>
      </c>
      <c r="H6533" t="s">
        <v>37</v>
      </c>
      <c r="I6533">
        <f>tbl_Fact[[#This Row],[Duration]] / 60</f>
        <v>1.2500000000000001E-2</v>
      </c>
      <c r="J6533">
        <f>IF(OR(G6533="Run Time", G6533="CC (Changeover Cleaning)"), I6533, 0)</f>
        <v>1.2500000000000001E-2</v>
      </c>
      <c r="K6533">
        <f>IF(G6533&lt;&gt;"PM (Maintenance)", I6533, 0)</f>
        <v>1.2500000000000001E-2</v>
      </c>
      <c r="L6533" s="5">
        <f>MAX(tbl_Fact[[#This Row],[TotalBiscuitsMade]],tbl_Fact[[#This Row],[GoodMadeBiscuits]])</f>
        <v>80</v>
      </c>
      <c r="M6533" s="5">
        <f>IF(tbl_Fact[[#This Row],[Operating_Hours]]&gt;0,tbl_Fact[[#This Row],[Operating_Hours]]*51840,0)</f>
        <v>648</v>
      </c>
    </row>
    <row r="6534" spans="1:13" hidden="1" x14ac:dyDescent="0.2">
      <c r="A6534" t="s">
        <v>12</v>
      </c>
      <c r="B6534" s="1">
        <v>44407.167349537034</v>
      </c>
      <c r="C6534" s="1">
        <v>44407.167951388888</v>
      </c>
      <c r="D6534">
        <v>0.86666661500930797</v>
      </c>
      <c r="E6534">
        <v>147900</v>
      </c>
      <c r="F6534">
        <v>127</v>
      </c>
      <c r="G6534" t="s">
        <v>43</v>
      </c>
      <c r="H6534" t="s">
        <v>37</v>
      </c>
      <c r="I6534">
        <f>tbl_Fact[[#This Row],[Duration]] / 60</f>
        <v>1.4444443583488465E-2</v>
      </c>
      <c r="J6534">
        <f>IF(OR(G6534="Run Time", G6534="CC (Changeover Cleaning)"), I6534, 0)</f>
        <v>1.4444443583488465E-2</v>
      </c>
      <c r="K6534">
        <f>IF(G6534&lt;&gt;"PM (Maintenance)", I6534, 0)</f>
        <v>1.4444443583488465E-2</v>
      </c>
      <c r="L6534" s="5">
        <f>MAX(tbl_Fact[[#This Row],[TotalBiscuitsMade]],tbl_Fact[[#This Row],[GoodMadeBiscuits]])</f>
        <v>147900</v>
      </c>
      <c r="M6534" s="5">
        <f>IF(tbl_Fact[[#This Row],[Operating_Hours]]&gt;0,tbl_Fact[[#This Row],[Operating_Hours]]*51840,0)</f>
        <v>748.79995536804199</v>
      </c>
    </row>
    <row r="6535" spans="1:13" hidden="1" x14ac:dyDescent="0.2">
      <c r="A6535" t="s">
        <v>11</v>
      </c>
      <c r="B6535" s="1">
        <v>44407.167847222219</v>
      </c>
      <c r="C6535" s="1">
        <v>44407.180092592593</v>
      </c>
      <c r="D6535">
        <v>17.633882522583001</v>
      </c>
      <c r="E6535">
        <v>0</v>
      </c>
      <c r="F6535">
        <v>496</v>
      </c>
      <c r="G6535" t="s">
        <v>44</v>
      </c>
      <c r="H6535" t="s">
        <v>27</v>
      </c>
      <c r="I6535">
        <f>tbl_Fact[[#This Row],[Duration]] / 60</f>
        <v>0.29389804204305003</v>
      </c>
      <c r="J6535">
        <f>IF(OR(G6535="Run Time", G6535="CC (Changeover Cleaning)"), I6535, 0)</f>
        <v>0</v>
      </c>
      <c r="K6535">
        <f>IF(G6535&lt;&gt;"PM (Maintenance)", I6535, 0)</f>
        <v>0.29389804204305003</v>
      </c>
      <c r="L6535" s="5">
        <f>MAX(tbl_Fact[[#This Row],[TotalBiscuitsMade]],tbl_Fact[[#This Row],[GoodMadeBiscuits]])</f>
        <v>496</v>
      </c>
      <c r="M6535" s="5">
        <f>IF(tbl_Fact[[#This Row],[Operating_Hours]]&gt;0,tbl_Fact[[#This Row],[Operating_Hours]]*51840,0)</f>
        <v>0</v>
      </c>
    </row>
    <row r="6536" spans="1:13" hidden="1" x14ac:dyDescent="0.2">
      <c r="A6536" t="s">
        <v>14</v>
      </c>
      <c r="B6536" s="1">
        <v>44407.167870370373</v>
      </c>
      <c r="C6536" s="1">
        <v>44407.175925925927</v>
      </c>
      <c r="D6536">
        <v>11.6000003814697</v>
      </c>
      <c r="E6536">
        <v>0</v>
      </c>
      <c r="F6536">
        <v>148</v>
      </c>
      <c r="G6536" t="s">
        <v>44</v>
      </c>
      <c r="H6536" t="s">
        <v>37</v>
      </c>
      <c r="I6536">
        <f>tbl_Fact[[#This Row],[Duration]] / 60</f>
        <v>0.19333333969116168</v>
      </c>
      <c r="J6536">
        <f>IF(OR(G6536="Run Time", G6536="CC (Changeover Cleaning)"), I6536, 0)</f>
        <v>0</v>
      </c>
      <c r="K6536">
        <f>IF(G6536&lt;&gt;"PM (Maintenance)", I6536, 0)</f>
        <v>0.19333333969116168</v>
      </c>
      <c r="L6536" s="5">
        <f>MAX(tbl_Fact[[#This Row],[TotalBiscuitsMade]],tbl_Fact[[#This Row],[GoodMadeBiscuits]])</f>
        <v>148</v>
      </c>
      <c r="M6536" s="5">
        <f>IF(tbl_Fact[[#This Row],[Operating_Hours]]&gt;0,tbl_Fact[[#This Row],[Operating_Hours]]*51840,0)</f>
        <v>0</v>
      </c>
    </row>
    <row r="6537" spans="1:13" hidden="1" x14ac:dyDescent="0.2">
      <c r="A6537" t="s">
        <v>12</v>
      </c>
      <c r="B6537" s="1">
        <v>44407.167951388888</v>
      </c>
      <c r="C6537" s="1">
        <v>44407.175428240742</v>
      </c>
      <c r="D6537">
        <v>10.7666664123535</v>
      </c>
      <c r="E6537">
        <v>156786</v>
      </c>
      <c r="F6537">
        <v>175</v>
      </c>
      <c r="G6537" t="s">
        <v>44</v>
      </c>
      <c r="H6537" t="s">
        <v>37</v>
      </c>
      <c r="I6537">
        <f>tbl_Fact[[#This Row],[Duration]] / 60</f>
        <v>0.17944444020589165</v>
      </c>
      <c r="J6537">
        <f>IF(OR(G6537="Run Time", G6537="CC (Changeover Cleaning)"), I6537, 0)</f>
        <v>0</v>
      </c>
      <c r="K6537">
        <f>IF(G6537&lt;&gt;"PM (Maintenance)", I6537, 0)</f>
        <v>0.17944444020589165</v>
      </c>
      <c r="L6537" s="5">
        <f>MAX(tbl_Fact[[#This Row],[TotalBiscuitsMade]],tbl_Fact[[#This Row],[GoodMadeBiscuits]])</f>
        <v>156786</v>
      </c>
      <c r="M6537" s="5">
        <f>IF(tbl_Fact[[#This Row],[Operating_Hours]]&gt;0,tbl_Fact[[#This Row],[Operating_Hours]]*51840,0)</f>
        <v>0</v>
      </c>
    </row>
    <row r="6538" spans="1:13" hidden="1" x14ac:dyDescent="0.2">
      <c r="A6538" t="s">
        <v>5</v>
      </c>
      <c r="B6538" s="1">
        <v>44407.168032407404</v>
      </c>
      <c r="C6538" s="1">
        <v>44407.16988425926</v>
      </c>
      <c r="D6538">
        <v>2.6666667461395299</v>
      </c>
      <c r="E6538">
        <v>374660</v>
      </c>
      <c r="F6538">
        <v>248485</v>
      </c>
      <c r="G6538" t="s">
        <v>44</v>
      </c>
      <c r="H6538" t="s">
        <v>27</v>
      </c>
      <c r="I6538">
        <f>tbl_Fact[[#This Row],[Duration]] / 60</f>
        <v>4.4444445768992168E-2</v>
      </c>
      <c r="J6538">
        <f>IF(OR(G6538="Run Time", G6538="CC (Changeover Cleaning)"), I6538, 0)</f>
        <v>0</v>
      </c>
      <c r="K6538">
        <f>IF(G6538&lt;&gt;"PM (Maintenance)", I6538, 0)</f>
        <v>4.4444445768992168E-2</v>
      </c>
      <c r="L6538" s="5">
        <f>MAX(tbl_Fact[[#This Row],[TotalBiscuitsMade]],tbl_Fact[[#This Row],[GoodMadeBiscuits]])</f>
        <v>374660</v>
      </c>
      <c r="M6538" s="5">
        <f>IF(tbl_Fact[[#This Row],[Operating_Hours]]&gt;0,tbl_Fact[[#This Row],[Operating_Hours]]*51840,0)</f>
        <v>0</v>
      </c>
    </row>
    <row r="6539" spans="1:13" hidden="1" x14ac:dyDescent="0.2">
      <c r="A6539" t="s">
        <v>5</v>
      </c>
      <c r="B6539" s="1">
        <v>44407.16988425926</v>
      </c>
      <c r="C6539" s="1">
        <v>44407.170648148145</v>
      </c>
      <c r="D6539">
        <v>1.1000000238418599</v>
      </c>
      <c r="E6539">
        <v>374687</v>
      </c>
      <c r="F6539">
        <v>248407</v>
      </c>
      <c r="G6539" t="s">
        <v>43</v>
      </c>
      <c r="H6539" t="s">
        <v>27</v>
      </c>
      <c r="I6539">
        <f>tbl_Fact[[#This Row],[Duration]] / 60</f>
        <v>1.8333333730697666E-2</v>
      </c>
      <c r="J6539">
        <f>IF(OR(G6539="Run Time", G6539="CC (Changeover Cleaning)"), I6539, 0)</f>
        <v>1.8333333730697666E-2</v>
      </c>
      <c r="K6539">
        <f>IF(G6539&lt;&gt;"PM (Maintenance)", I6539, 0)</f>
        <v>1.8333333730697666E-2</v>
      </c>
      <c r="L6539" s="5">
        <f>MAX(tbl_Fact[[#This Row],[TotalBiscuitsMade]],tbl_Fact[[#This Row],[GoodMadeBiscuits]])</f>
        <v>374687</v>
      </c>
      <c r="M6539" s="5">
        <f>IF(tbl_Fact[[#This Row],[Operating_Hours]]&gt;0,tbl_Fact[[#This Row],[Operating_Hours]]*51840,0)</f>
        <v>950.40002059936705</v>
      </c>
    </row>
    <row r="6540" spans="1:13" hidden="1" x14ac:dyDescent="0.2">
      <c r="A6540" t="s">
        <v>5</v>
      </c>
      <c r="B6540" s="1">
        <v>44407.170648148145</v>
      </c>
      <c r="C6540" s="1">
        <v>44407.196180555555</v>
      </c>
      <c r="D6540">
        <v>36.766666412353501</v>
      </c>
      <c r="E6540">
        <v>399664</v>
      </c>
      <c r="F6540">
        <v>273503</v>
      </c>
      <c r="G6540" t="s">
        <v>44</v>
      </c>
      <c r="H6540" t="s">
        <v>27</v>
      </c>
      <c r="I6540">
        <f>tbl_Fact[[#This Row],[Duration]] / 60</f>
        <v>0.61277777353922502</v>
      </c>
      <c r="J6540">
        <f>IF(OR(G6540="Run Time", G6540="CC (Changeover Cleaning)"), I6540, 0)</f>
        <v>0</v>
      </c>
      <c r="K6540">
        <f>IF(G6540&lt;&gt;"PM (Maintenance)", I6540, 0)</f>
        <v>0.61277777353922502</v>
      </c>
      <c r="L6540" s="5">
        <f>MAX(tbl_Fact[[#This Row],[TotalBiscuitsMade]],tbl_Fact[[#This Row],[GoodMadeBiscuits]])</f>
        <v>399664</v>
      </c>
      <c r="M6540" s="5">
        <f>IF(tbl_Fact[[#This Row],[Operating_Hours]]&gt;0,tbl_Fact[[#This Row],[Operating_Hours]]*51840,0)</f>
        <v>0</v>
      </c>
    </row>
    <row r="6541" spans="1:13" hidden="1" x14ac:dyDescent="0.2">
      <c r="A6541" t="s">
        <v>12</v>
      </c>
      <c r="B6541" s="1">
        <v>44407.175428240742</v>
      </c>
      <c r="C6541" s="1">
        <v>44407.175636574073</v>
      </c>
      <c r="D6541">
        <v>0.30000001192092901</v>
      </c>
      <c r="E6541">
        <v>156881</v>
      </c>
      <c r="F6541">
        <v>462</v>
      </c>
      <c r="G6541" t="s">
        <v>43</v>
      </c>
      <c r="H6541" t="s">
        <v>37</v>
      </c>
      <c r="I6541">
        <f>tbl_Fact[[#This Row],[Duration]] / 60</f>
        <v>5.0000001986821498E-3</v>
      </c>
      <c r="J6541">
        <f>IF(OR(G6541="Run Time", G6541="CC (Changeover Cleaning)"), I6541, 0)</f>
        <v>5.0000001986821498E-3</v>
      </c>
      <c r="K6541">
        <f>IF(G6541&lt;&gt;"PM (Maintenance)", I6541, 0)</f>
        <v>5.0000001986821498E-3</v>
      </c>
      <c r="L6541" s="5">
        <f>MAX(tbl_Fact[[#This Row],[TotalBiscuitsMade]],tbl_Fact[[#This Row],[GoodMadeBiscuits]])</f>
        <v>156881</v>
      </c>
      <c r="M6541" s="5">
        <f>IF(tbl_Fact[[#This Row],[Operating_Hours]]&gt;0,tbl_Fact[[#This Row],[Operating_Hours]]*51840,0)</f>
        <v>259.20001029968267</v>
      </c>
    </row>
    <row r="6542" spans="1:13" hidden="1" x14ac:dyDescent="0.2">
      <c r="A6542" t="s">
        <v>12</v>
      </c>
      <c r="B6542" s="1">
        <v>44407.175636574073</v>
      </c>
      <c r="C6542" s="1">
        <v>44407.175925925927</v>
      </c>
      <c r="D6542">
        <v>0.41666659712791398</v>
      </c>
      <c r="E6542">
        <v>157146</v>
      </c>
      <c r="F6542">
        <v>236</v>
      </c>
      <c r="G6542" t="s">
        <v>44</v>
      </c>
      <c r="H6542" t="s">
        <v>37</v>
      </c>
      <c r="I6542">
        <f>tbl_Fact[[#This Row],[Duration]] / 60</f>
        <v>6.9444432854652328E-3</v>
      </c>
      <c r="J6542">
        <f>IF(OR(G6542="Run Time", G6542="CC (Changeover Cleaning)"), I6542, 0)</f>
        <v>0</v>
      </c>
      <c r="K6542">
        <f>IF(G6542&lt;&gt;"PM (Maintenance)", I6542, 0)</f>
        <v>6.9444432854652328E-3</v>
      </c>
      <c r="L6542" s="5">
        <f>MAX(tbl_Fact[[#This Row],[TotalBiscuitsMade]],tbl_Fact[[#This Row],[GoodMadeBiscuits]])</f>
        <v>157146</v>
      </c>
      <c r="M6542" s="5">
        <f>IF(tbl_Fact[[#This Row],[Operating_Hours]]&gt;0,tbl_Fact[[#This Row],[Operating_Hours]]*51840,0)</f>
        <v>0</v>
      </c>
    </row>
    <row r="6543" spans="1:13" hidden="1" x14ac:dyDescent="0.2">
      <c r="A6543" t="s">
        <v>14</v>
      </c>
      <c r="B6543" s="1">
        <v>44407.175925925927</v>
      </c>
      <c r="C6543" s="1">
        <v>44407.176493055558</v>
      </c>
      <c r="D6543">
        <v>0.81666660308837902</v>
      </c>
      <c r="E6543">
        <v>0</v>
      </c>
      <c r="F6543">
        <v>195</v>
      </c>
      <c r="G6543" t="s">
        <v>43</v>
      </c>
      <c r="H6543" t="s">
        <v>37</v>
      </c>
      <c r="I6543">
        <f>tbl_Fact[[#This Row],[Duration]] / 60</f>
        <v>1.3611110051472983E-2</v>
      </c>
      <c r="J6543">
        <f>IF(OR(G6543="Run Time", G6543="CC (Changeover Cleaning)"), I6543, 0)</f>
        <v>1.3611110051472983E-2</v>
      </c>
      <c r="K6543">
        <f>IF(G6543&lt;&gt;"PM (Maintenance)", I6543, 0)</f>
        <v>1.3611110051472983E-2</v>
      </c>
      <c r="L6543" s="5">
        <f>MAX(tbl_Fact[[#This Row],[TotalBiscuitsMade]],tbl_Fact[[#This Row],[GoodMadeBiscuits]])</f>
        <v>195</v>
      </c>
      <c r="M6543" s="5">
        <f>IF(tbl_Fact[[#This Row],[Operating_Hours]]&gt;0,tbl_Fact[[#This Row],[Operating_Hours]]*51840,0)</f>
        <v>705.59994506835949</v>
      </c>
    </row>
    <row r="6544" spans="1:13" hidden="1" x14ac:dyDescent="0.2">
      <c r="A6544" t="s">
        <v>12</v>
      </c>
      <c r="B6544" s="1">
        <v>44407.175925925927</v>
      </c>
      <c r="C6544" s="1">
        <v>44407.176574074074</v>
      </c>
      <c r="D6544">
        <v>0.93333327770233199</v>
      </c>
      <c r="E6544">
        <v>157249</v>
      </c>
      <c r="F6544">
        <v>409</v>
      </c>
      <c r="G6544" t="s">
        <v>43</v>
      </c>
      <c r="H6544" t="s">
        <v>37</v>
      </c>
      <c r="I6544">
        <f>tbl_Fact[[#This Row],[Duration]] / 60</f>
        <v>1.5555554628372199E-2</v>
      </c>
      <c r="J6544">
        <f>IF(OR(G6544="Run Time", G6544="CC (Changeover Cleaning)"), I6544, 0)</f>
        <v>1.5555554628372199E-2</v>
      </c>
      <c r="K6544">
        <f>IF(G6544&lt;&gt;"PM (Maintenance)", I6544, 0)</f>
        <v>1.5555554628372199E-2</v>
      </c>
      <c r="L6544" s="5">
        <f>MAX(tbl_Fact[[#This Row],[TotalBiscuitsMade]],tbl_Fact[[#This Row],[GoodMadeBiscuits]])</f>
        <v>157249</v>
      </c>
      <c r="M6544" s="5">
        <f>IF(tbl_Fact[[#This Row],[Operating_Hours]]&gt;0,tbl_Fact[[#This Row],[Operating_Hours]]*51840,0)</f>
        <v>806.39995193481479</v>
      </c>
    </row>
    <row r="6545" spans="1:13" hidden="1" x14ac:dyDescent="0.2">
      <c r="A6545" t="s">
        <v>14</v>
      </c>
      <c r="B6545" s="1">
        <v>44407.176493055558</v>
      </c>
      <c r="C6545" s="1">
        <v>44407.177893518521</v>
      </c>
      <c r="D6545">
        <v>2.0166666507720898</v>
      </c>
      <c r="E6545">
        <v>0</v>
      </c>
      <c r="F6545">
        <v>287</v>
      </c>
      <c r="G6545" t="s">
        <v>44</v>
      </c>
      <c r="H6545" t="s">
        <v>37</v>
      </c>
      <c r="I6545">
        <f>tbl_Fact[[#This Row],[Duration]] / 60</f>
        <v>3.3611110846201497E-2</v>
      </c>
      <c r="J6545">
        <f>IF(OR(G6545="Run Time", G6545="CC (Changeover Cleaning)"), I6545, 0)</f>
        <v>0</v>
      </c>
      <c r="K6545">
        <f>IF(G6545&lt;&gt;"PM (Maintenance)", I6545, 0)</f>
        <v>3.3611110846201497E-2</v>
      </c>
      <c r="L6545" s="5">
        <f>MAX(tbl_Fact[[#This Row],[TotalBiscuitsMade]],tbl_Fact[[#This Row],[GoodMadeBiscuits]])</f>
        <v>287</v>
      </c>
      <c r="M6545" s="5">
        <f>IF(tbl_Fact[[#This Row],[Operating_Hours]]&gt;0,tbl_Fact[[#This Row],[Operating_Hours]]*51840,0)</f>
        <v>0</v>
      </c>
    </row>
    <row r="6546" spans="1:13" hidden="1" x14ac:dyDescent="0.2">
      <c r="A6546" t="s">
        <v>12</v>
      </c>
      <c r="B6546" s="1">
        <v>44407.176574074074</v>
      </c>
      <c r="C6546" s="1">
        <v>44407.17759259259</v>
      </c>
      <c r="D6546">
        <v>1.4666665792465201</v>
      </c>
      <c r="E6546">
        <v>158369</v>
      </c>
      <c r="F6546">
        <v>477</v>
      </c>
      <c r="G6546" t="s">
        <v>44</v>
      </c>
      <c r="H6546" t="s">
        <v>37</v>
      </c>
      <c r="I6546">
        <f>tbl_Fact[[#This Row],[Duration]] / 60</f>
        <v>2.4444442987442003E-2</v>
      </c>
      <c r="J6546">
        <f>IF(OR(G6546="Run Time", G6546="CC (Changeover Cleaning)"), I6546, 0)</f>
        <v>0</v>
      </c>
      <c r="K6546">
        <f>IF(G6546&lt;&gt;"PM (Maintenance)", I6546, 0)</f>
        <v>2.4444442987442003E-2</v>
      </c>
      <c r="L6546" s="5">
        <f>MAX(tbl_Fact[[#This Row],[TotalBiscuitsMade]],tbl_Fact[[#This Row],[GoodMadeBiscuits]])</f>
        <v>158369</v>
      </c>
      <c r="M6546" s="5">
        <f>IF(tbl_Fact[[#This Row],[Operating_Hours]]&gt;0,tbl_Fact[[#This Row],[Operating_Hours]]*51840,0)</f>
        <v>0</v>
      </c>
    </row>
    <row r="6547" spans="1:13" hidden="1" x14ac:dyDescent="0.2">
      <c r="A6547" t="s">
        <v>12</v>
      </c>
      <c r="B6547" s="1">
        <v>44407.17759259259</v>
      </c>
      <c r="C6547" s="1">
        <v>44407.179062499999</v>
      </c>
      <c r="D6547">
        <v>2.11666655540466</v>
      </c>
      <c r="E6547">
        <v>158674</v>
      </c>
      <c r="F6547">
        <v>484</v>
      </c>
      <c r="G6547" t="s">
        <v>43</v>
      </c>
      <c r="H6547" t="s">
        <v>37</v>
      </c>
      <c r="I6547">
        <f>tbl_Fact[[#This Row],[Duration]] / 60</f>
        <v>3.5277775923410998E-2</v>
      </c>
      <c r="J6547">
        <f>IF(OR(G6547="Run Time", G6547="CC (Changeover Cleaning)"), I6547, 0)</f>
        <v>3.5277775923410998E-2</v>
      </c>
      <c r="K6547">
        <f>IF(G6547&lt;&gt;"PM (Maintenance)", I6547, 0)</f>
        <v>3.5277775923410998E-2</v>
      </c>
      <c r="L6547" s="5">
        <f>MAX(tbl_Fact[[#This Row],[TotalBiscuitsMade]],tbl_Fact[[#This Row],[GoodMadeBiscuits]])</f>
        <v>158674</v>
      </c>
      <c r="M6547" s="5">
        <f>IF(tbl_Fact[[#This Row],[Operating_Hours]]&gt;0,tbl_Fact[[#This Row],[Operating_Hours]]*51840,0)</f>
        <v>1828.7999038696262</v>
      </c>
    </row>
    <row r="6548" spans="1:13" hidden="1" x14ac:dyDescent="0.2">
      <c r="A6548" t="s">
        <v>14</v>
      </c>
      <c r="B6548" s="1">
        <v>44407.177893518521</v>
      </c>
      <c r="C6548" s="1">
        <v>44407.178981481484</v>
      </c>
      <c r="D6548">
        <v>1.56666660308838</v>
      </c>
      <c r="E6548">
        <v>0</v>
      </c>
      <c r="F6548">
        <v>64</v>
      </c>
      <c r="G6548" t="s">
        <v>43</v>
      </c>
      <c r="H6548" t="s">
        <v>37</v>
      </c>
      <c r="I6548">
        <f>tbl_Fact[[#This Row],[Duration]] / 60</f>
        <v>2.6111110051472999E-2</v>
      </c>
      <c r="J6548">
        <f>IF(OR(G6548="Run Time", G6548="CC (Changeover Cleaning)"), I6548, 0)</f>
        <v>2.6111110051472999E-2</v>
      </c>
      <c r="K6548">
        <f>IF(G6548&lt;&gt;"PM (Maintenance)", I6548, 0)</f>
        <v>2.6111110051472999E-2</v>
      </c>
      <c r="L6548" s="5">
        <f>MAX(tbl_Fact[[#This Row],[TotalBiscuitsMade]],tbl_Fact[[#This Row],[GoodMadeBiscuits]])</f>
        <v>64</v>
      </c>
      <c r="M6548" s="5">
        <f>IF(tbl_Fact[[#This Row],[Operating_Hours]]&gt;0,tbl_Fact[[#This Row],[Operating_Hours]]*51840,0)</f>
        <v>1353.5999450683603</v>
      </c>
    </row>
    <row r="6549" spans="1:13" hidden="1" x14ac:dyDescent="0.2">
      <c r="A6549" t="s">
        <v>14</v>
      </c>
      <c r="B6549" s="1">
        <v>44407.178981481484</v>
      </c>
      <c r="C6549" s="1">
        <v>44407.179305555554</v>
      </c>
      <c r="D6549">
        <v>0.466666609048843</v>
      </c>
      <c r="E6549">
        <v>0</v>
      </c>
      <c r="F6549">
        <v>5</v>
      </c>
      <c r="G6549" t="s">
        <v>44</v>
      </c>
      <c r="H6549" t="s">
        <v>37</v>
      </c>
      <c r="I6549">
        <f>tbl_Fact[[#This Row],[Duration]] / 60</f>
        <v>7.7777768174807169E-3</v>
      </c>
      <c r="J6549">
        <f>IF(OR(G6549="Run Time", G6549="CC (Changeover Cleaning)"), I6549, 0)</f>
        <v>0</v>
      </c>
      <c r="K6549">
        <f>IF(G6549&lt;&gt;"PM (Maintenance)", I6549, 0)</f>
        <v>7.7777768174807169E-3</v>
      </c>
      <c r="L6549" s="5">
        <f>MAX(tbl_Fact[[#This Row],[TotalBiscuitsMade]],tbl_Fact[[#This Row],[GoodMadeBiscuits]])</f>
        <v>5</v>
      </c>
      <c r="M6549" s="5">
        <f>IF(tbl_Fact[[#This Row],[Operating_Hours]]&gt;0,tbl_Fact[[#This Row],[Operating_Hours]]*51840,0)</f>
        <v>0</v>
      </c>
    </row>
    <row r="6550" spans="1:13" hidden="1" x14ac:dyDescent="0.2">
      <c r="A6550" t="s">
        <v>12</v>
      </c>
      <c r="B6550" s="1">
        <v>44407.179062499999</v>
      </c>
      <c r="C6550" s="1">
        <v>44407.179305555554</v>
      </c>
      <c r="D6550">
        <v>0.34999999403953602</v>
      </c>
      <c r="E6550">
        <v>158817</v>
      </c>
      <c r="F6550">
        <v>458</v>
      </c>
      <c r="G6550" t="s">
        <v>44</v>
      </c>
      <c r="H6550" t="s">
        <v>37</v>
      </c>
      <c r="I6550">
        <f>tbl_Fact[[#This Row],[Duration]] / 60</f>
        <v>5.833333233992267E-3</v>
      </c>
      <c r="J6550">
        <f>IF(OR(G6550="Run Time", G6550="CC (Changeover Cleaning)"), I6550, 0)</f>
        <v>0</v>
      </c>
      <c r="K6550">
        <f>IF(G6550&lt;&gt;"PM (Maintenance)", I6550, 0)</f>
        <v>5.833333233992267E-3</v>
      </c>
      <c r="L6550" s="5">
        <f>MAX(tbl_Fact[[#This Row],[TotalBiscuitsMade]],tbl_Fact[[#This Row],[GoodMadeBiscuits]])</f>
        <v>158817</v>
      </c>
      <c r="M6550" s="5">
        <f>IF(tbl_Fact[[#This Row],[Operating_Hours]]&gt;0,tbl_Fact[[#This Row],[Operating_Hours]]*51840,0)</f>
        <v>0</v>
      </c>
    </row>
    <row r="6551" spans="1:13" hidden="1" x14ac:dyDescent="0.2">
      <c r="A6551" t="s">
        <v>14</v>
      </c>
      <c r="B6551" s="1">
        <v>44407.179305555554</v>
      </c>
      <c r="C6551" s="1">
        <v>44407.179861111108</v>
      </c>
      <c r="D6551">
        <v>0.80000001192092896</v>
      </c>
      <c r="E6551">
        <v>0</v>
      </c>
      <c r="F6551">
        <v>76</v>
      </c>
      <c r="G6551" t="s">
        <v>43</v>
      </c>
      <c r="H6551" t="s">
        <v>37</v>
      </c>
      <c r="I6551">
        <f>tbl_Fact[[#This Row],[Duration]] / 60</f>
        <v>1.3333333532015483E-2</v>
      </c>
      <c r="J6551">
        <f>IF(OR(G6551="Run Time", G6551="CC (Changeover Cleaning)"), I6551, 0)</f>
        <v>1.3333333532015483E-2</v>
      </c>
      <c r="K6551">
        <f>IF(G6551&lt;&gt;"PM (Maintenance)", I6551, 0)</f>
        <v>1.3333333532015483E-2</v>
      </c>
      <c r="L6551" s="5">
        <f>MAX(tbl_Fact[[#This Row],[TotalBiscuitsMade]],tbl_Fact[[#This Row],[GoodMadeBiscuits]])</f>
        <v>76</v>
      </c>
      <c r="M6551" s="5">
        <f>IF(tbl_Fact[[#This Row],[Operating_Hours]]&gt;0,tbl_Fact[[#This Row],[Operating_Hours]]*51840,0)</f>
        <v>691.20001029968262</v>
      </c>
    </row>
    <row r="6552" spans="1:13" hidden="1" x14ac:dyDescent="0.2">
      <c r="A6552" t="s">
        <v>12</v>
      </c>
      <c r="B6552" s="1">
        <v>44407.179305555554</v>
      </c>
      <c r="C6552" s="1">
        <v>44407.179942129631</v>
      </c>
      <c r="D6552">
        <v>0.91666662693023704</v>
      </c>
      <c r="E6552">
        <v>159041</v>
      </c>
      <c r="F6552">
        <v>187</v>
      </c>
      <c r="G6552" t="s">
        <v>43</v>
      </c>
      <c r="H6552" t="s">
        <v>37</v>
      </c>
      <c r="I6552">
        <f>tbl_Fact[[#This Row],[Duration]] / 60</f>
        <v>1.5277777115503951E-2</v>
      </c>
      <c r="J6552">
        <f>IF(OR(G6552="Run Time", G6552="CC (Changeover Cleaning)"), I6552, 0)</f>
        <v>1.5277777115503951E-2</v>
      </c>
      <c r="K6552">
        <f>IF(G6552&lt;&gt;"PM (Maintenance)", I6552, 0)</f>
        <v>1.5277777115503951E-2</v>
      </c>
      <c r="L6552" s="5">
        <f>MAX(tbl_Fact[[#This Row],[TotalBiscuitsMade]],tbl_Fact[[#This Row],[GoodMadeBiscuits]])</f>
        <v>159041</v>
      </c>
      <c r="M6552" s="5">
        <f>IF(tbl_Fact[[#This Row],[Operating_Hours]]&gt;0,tbl_Fact[[#This Row],[Operating_Hours]]*51840,0)</f>
        <v>791.99996566772484</v>
      </c>
    </row>
    <row r="6553" spans="1:13" hidden="1" x14ac:dyDescent="0.2">
      <c r="A6553" t="s">
        <v>14</v>
      </c>
      <c r="B6553" s="1">
        <v>44407.179861111108</v>
      </c>
      <c r="C6553" s="1">
        <v>44407.183969907404</v>
      </c>
      <c r="D6553">
        <v>5.9166665077209499</v>
      </c>
      <c r="E6553">
        <v>0</v>
      </c>
      <c r="F6553">
        <v>416</v>
      </c>
      <c r="G6553" t="s">
        <v>44</v>
      </c>
      <c r="H6553" t="s">
        <v>37</v>
      </c>
      <c r="I6553">
        <f>tbl_Fact[[#This Row],[Duration]] / 60</f>
        <v>9.8611108462015831E-2</v>
      </c>
      <c r="J6553">
        <f>IF(OR(G6553="Run Time", G6553="CC (Changeover Cleaning)"), I6553, 0)</f>
        <v>0</v>
      </c>
      <c r="K6553">
        <f>IF(G6553&lt;&gt;"PM (Maintenance)", I6553, 0)</f>
        <v>9.8611108462015831E-2</v>
      </c>
      <c r="L6553" s="5">
        <f>MAX(tbl_Fact[[#This Row],[TotalBiscuitsMade]],tbl_Fact[[#This Row],[GoodMadeBiscuits]])</f>
        <v>416</v>
      </c>
      <c r="M6553" s="5">
        <f>IF(tbl_Fact[[#This Row],[Operating_Hours]]&gt;0,tbl_Fact[[#This Row],[Operating_Hours]]*51840,0)</f>
        <v>0</v>
      </c>
    </row>
    <row r="6554" spans="1:13" hidden="1" x14ac:dyDescent="0.2">
      <c r="A6554" t="s">
        <v>12</v>
      </c>
      <c r="B6554" s="1">
        <v>44407.179942129631</v>
      </c>
      <c r="C6554" s="1">
        <v>44407.183969907404</v>
      </c>
      <c r="D6554">
        <v>5.8000001907348597</v>
      </c>
      <c r="E6554">
        <v>163637</v>
      </c>
      <c r="F6554">
        <v>113</v>
      </c>
      <c r="G6554" t="s">
        <v>44</v>
      </c>
      <c r="H6554" t="s">
        <v>37</v>
      </c>
      <c r="I6554">
        <f>tbl_Fact[[#This Row],[Duration]] / 60</f>
        <v>9.6666669845580991E-2</v>
      </c>
      <c r="J6554">
        <f>IF(OR(G6554="Run Time", G6554="CC (Changeover Cleaning)"), I6554, 0)</f>
        <v>0</v>
      </c>
      <c r="K6554">
        <f>IF(G6554&lt;&gt;"PM (Maintenance)", I6554, 0)</f>
        <v>9.6666669845580991E-2</v>
      </c>
      <c r="L6554" s="5">
        <f>MAX(tbl_Fact[[#This Row],[TotalBiscuitsMade]],tbl_Fact[[#This Row],[GoodMadeBiscuits]])</f>
        <v>163637</v>
      </c>
      <c r="M6554" s="5">
        <f>IF(tbl_Fact[[#This Row],[Operating_Hours]]&gt;0,tbl_Fact[[#This Row],[Operating_Hours]]*51840,0)</f>
        <v>0</v>
      </c>
    </row>
    <row r="6555" spans="1:13" hidden="1" x14ac:dyDescent="0.2">
      <c r="A6555" t="s">
        <v>11</v>
      </c>
      <c r="B6555" s="1">
        <v>44407.180092592593</v>
      </c>
      <c r="C6555" s="1">
        <v>44407.180636574078</v>
      </c>
      <c r="D6555">
        <v>0.77471667528152499</v>
      </c>
      <c r="E6555">
        <v>0</v>
      </c>
      <c r="F6555">
        <v>185</v>
      </c>
      <c r="G6555" t="s">
        <v>43</v>
      </c>
      <c r="H6555" t="s">
        <v>27</v>
      </c>
      <c r="I6555">
        <f>tbl_Fact[[#This Row],[Duration]] / 60</f>
        <v>1.2911944588025416E-2</v>
      </c>
      <c r="J6555">
        <f>IF(OR(G6555="Run Time", G6555="CC (Changeover Cleaning)"), I6555, 0)</f>
        <v>1.2911944588025416E-2</v>
      </c>
      <c r="K6555">
        <f>IF(G6555&lt;&gt;"PM (Maintenance)", I6555, 0)</f>
        <v>1.2911944588025416E-2</v>
      </c>
      <c r="L6555" s="5">
        <f>MAX(tbl_Fact[[#This Row],[TotalBiscuitsMade]],tbl_Fact[[#This Row],[GoodMadeBiscuits]])</f>
        <v>185</v>
      </c>
      <c r="M6555" s="5">
        <f>IF(tbl_Fact[[#This Row],[Operating_Hours]]&gt;0,tbl_Fact[[#This Row],[Operating_Hours]]*51840,0)</f>
        <v>669.35520744323753</v>
      </c>
    </row>
    <row r="6556" spans="1:13" hidden="1" x14ac:dyDescent="0.2">
      <c r="A6556" t="s">
        <v>11</v>
      </c>
      <c r="B6556" s="1">
        <v>44407.180636574078</v>
      </c>
      <c r="C6556" s="1">
        <v>44407.190162037034</v>
      </c>
      <c r="D6556">
        <v>13.7164001464844</v>
      </c>
      <c r="E6556">
        <v>0</v>
      </c>
      <c r="F6556">
        <v>325</v>
      </c>
      <c r="G6556" t="s">
        <v>44</v>
      </c>
      <c r="H6556" t="s">
        <v>27</v>
      </c>
      <c r="I6556">
        <f>tbl_Fact[[#This Row],[Duration]] / 60</f>
        <v>0.22860666910807334</v>
      </c>
      <c r="J6556">
        <f>IF(OR(G6556="Run Time", G6556="CC (Changeover Cleaning)"), I6556, 0)</f>
        <v>0</v>
      </c>
      <c r="K6556">
        <f>IF(G6556&lt;&gt;"PM (Maintenance)", I6556, 0)</f>
        <v>0.22860666910807334</v>
      </c>
      <c r="L6556" s="5">
        <f>MAX(tbl_Fact[[#This Row],[TotalBiscuitsMade]],tbl_Fact[[#This Row],[GoodMadeBiscuits]])</f>
        <v>325</v>
      </c>
      <c r="M6556" s="5">
        <f>IF(tbl_Fact[[#This Row],[Operating_Hours]]&gt;0,tbl_Fact[[#This Row],[Operating_Hours]]*51840,0)</f>
        <v>0</v>
      </c>
    </row>
    <row r="6557" spans="1:13" hidden="1" x14ac:dyDescent="0.2">
      <c r="A6557" t="s">
        <v>14</v>
      </c>
      <c r="B6557" s="1">
        <v>44407.183969907404</v>
      </c>
      <c r="C6557" s="1">
        <v>44407.184490740743</v>
      </c>
      <c r="D6557">
        <v>0.75</v>
      </c>
      <c r="E6557">
        <v>0</v>
      </c>
      <c r="F6557">
        <v>12</v>
      </c>
      <c r="G6557" t="s">
        <v>43</v>
      </c>
      <c r="H6557" t="s">
        <v>37</v>
      </c>
      <c r="I6557">
        <f>tbl_Fact[[#This Row],[Duration]] / 60</f>
        <v>1.2500000000000001E-2</v>
      </c>
      <c r="J6557">
        <f>IF(OR(G6557="Run Time", G6557="CC (Changeover Cleaning)"), I6557, 0)</f>
        <v>1.2500000000000001E-2</v>
      </c>
      <c r="K6557">
        <f>IF(G6557&lt;&gt;"PM (Maintenance)", I6557, 0)</f>
        <v>1.2500000000000001E-2</v>
      </c>
      <c r="L6557" s="5">
        <f>MAX(tbl_Fact[[#This Row],[TotalBiscuitsMade]],tbl_Fact[[#This Row],[GoodMadeBiscuits]])</f>
        <v>12</v>
      </c>
      <c r="M6557" s="5">
        <f>IF(tbl_Fact[[#This Row],[Operating_Hours]]&gt;0,tbl_Fact[[#This Row],[Operating_Hours]]*51840,0)</f>
        <v>648</v>
      </c>
    </row>
    <row r="6558" spans="1:13" hidden="1" x14ac:dyDescent="0.2">
      <c r="A6558" t="s">
        <v>12</v>
      </c>
      <c r="B6558" s="1">
        <v>44407.183969907404</v>
      </c>
      <c r="C6558" s="1">
        <v>44407.184571759259</v>
      </c>
      <c r="D6558">
        <v>0.86666661500930797</v>
      </c>
      <c r="E6558">
        <v>164026</v>
      </c>
      <c r="F6558">
        <v>210</v>
      </c>
      <c r="G6558" t="s">
        <v>43</v>
      </c>
      <c r="H6558" t="s">
        <v>37</v>
      </c>
      <c r="I6558">
        <f>tbl_Fact[[#This Row],[Duration]] / 60</f>
        <v>1.4444443583488465E-2</v>
      </c>
      <c r="J6558">
        <f>IF(OR(G6558="Run Time", G6558="CC (Changeover Cleaning)"), I6558, 0)</f>
        <v>1.4444443583488465E-2</v>
      </c>
      <c r="K6558">
        <f>IF(G6558&lt;&gt;"PM (Maintenance)", I6558, 0)</f>
        <v>1.4444443583488465E-2</v>
      </c>
      <c r="L6558" s="5">
        <f>MAX(tbl_Fact[[#This Row],[TotalBiscuitsMade]],tbl_Fact[[#This Row],[GoodMadeBiscuits]])</f>
        <v>164026</v>
      </c>
      <c r="M6558" s="5">
        <f>IF(tbl_Fact[[#This Row],[Operating_Hours]]&gt;0,tbl_Fact[[#This Row],[Operating_Hours]]*51840,0)</f>
        <v>748.79995536804199</v>
      </c>
    </row>
    <row r="6559" spans="1:13" hidden="1" x14ac:dyDescent="0.2">
      <c r="A6559" t="s">
        <v>14</v>
      </c>
      <c r="B6559" s="1">
        <v>44407.184490740743</v>
      </c>
      <c r="C6559" s="1">
        <v>44407.194189814814</v>
      </c>
      <c r="D6559">
        <v>13.9666662216187</v>
      </c>
      <c r="E6559">
        <v>0</v>
      </c>
      <c r="F6559">
        <v>156</v>
      </c>
      <c r="G6559" t="s">
        <v>44</v>
      </c>
      <c r="H6559" t="s">
        <v>37</v>
      </c>
      <c r="I6559">
        <f>tbl_Fact[[#This Row],[Duration]] / 60</f>
        <v>0.23277777036031166</v>
      </c>
      <c r="J6559">
        <f>IF(OR(G6559="Run Time", G6559="CC (Changeover Cleaning)"), I6559, 0)</f>
        <v>0</v>
      </c>
      <c r="K6559">
        <f>IF(G6559&lt;&gt;"PM (Maintenance)", I6559, 0)</f>
        <v>0.23277777036031166</v>
      </c>
      <c r="L6559" s="5">
        <f>MAX(tbl_Fact[[#This Row],[TotalBiscuitsMade]],tbl_Fact[[#This Row],[GoodMadeBiscuits]])</f>
        <v>156</v>
      </c>
      <c r="M6559" s="5">
        <f>IF(tbl_Fact[[#This Row],[Operating_Hours]]&gt;0,tbl_Fact[[#This Row],[Operating_Hours]]*51840,0)</f>
        <v>0</v>
      </c>
    </row>
    <row r="6560" spans="1:13" hidden="1" x14ac:dyDescent="0.2">
      <c r="A6560" t="s">
        <v>12</v>
      </c>
      <c r="B6560" s="1">
        <v>44407.184571759259</v>
      </c>
      <c r="C6560" s="1">
        <v>44407.190636574072</v>
      </c>
      <c r="D6560">
        <v>8.7333335876464808</v>
      </c>
      <c r="E6560">
        <v>171504</v>
      </c>
      <c r="F6560">
        <v>63</v>
      </c>
      <c r="G6560" t="s">
        <v>44</v>
      </c>
      <c r="H6560" t="s">
        <v>37</v>
      </c>
      <c r="I6560">
        <f>tbl_Fact[[#This Row],[Duration]] / 60</f>
        <v>0.145555559794108</v>
      </c>
      <c r="J6560">
        <f>IF(OR(G6560="Run Time", G6560="CC (Changeover Cleaning)"), I6560, 0)</f>
        <v>0</v>
      </c>
      <c r="K6560">
        <f>IF(G6560&lt;&gt;"PM (Maintenance)", I6560, 0)</f>
        <v>0.145555559794108</v>
      </c>
      <c r="L6560" s="5">
        <f>MAX(tbl_Fact[[#This Row],[TotalBiscuitsMade]],tbl_Fact[[#This Row],[GoodMadeBiscuits]])</f>
        <v>171504</v>
      </c>
      <c r="M6560" s="5">
        <f>IF(tbl_Fact[[#This Row],[Operating_Hours]]&gt;0,tbl_Fact[[#This Row],[Operating_Hours]]*51840,0)</f>
        <v>0</v>
      </c>
    </row>
    <row r="6561" spans="1:13" hidden="1" x14ac:dyDescent="0.2">
      <c r="A6561" t="s">
        <v>11</v>
      </c>
      <c r="B6561" s="1">
        <v>44407.190162037034</v>
      </c>
      <c r="C6561" s="1">
        <v>44407.191145833334</v>
      </c>
      <c r="D6561">
        <v>1.4249666929245</v>
      </c>
      <c r="E6561">
        <v>0</v>
      </c>
      <c r="F6561">
        <v>114</v>
      </c>
      <c r="G6561" t="s">
        <v>43</v>
      </c>
      <c r="H6561" t="s">
        <v>27</v>
      </c>
      <c r="I6561">
        <f>tbl_Fact[[#This Row],[Duration]] / 60</f>
        <v>2.3749444882074998E-2</v>
      </c>
      <c r="J6561">
        <f>IF(OR(G6561="Run Time", G6561="CC (Changeover Cleaning)"), I6561, 0)</f>
        <v>2.3749444882074998E-2</v>
      </c>
      <c r="K6561">
        <f>IF(G6561&lt;&gt;"PM (Maintenance)", I6561, 0)</f>
        <v>2.3749444882074998E-2</v>
      </c>
      <c r="L6561" s="5">
        <f>MAX(tbl_Fact[[#This Row],[TotalBiscuitsMade]],tbl_Fact[[#This Row],[GoodMadeBiscuits]])</f>
        <v>114</v>
      </c>
      <c r="M6561" s="5">
        <f>IF(tbl_Fact[[#This Row],[Operating_Hours]]&gt;0,tbl_Fact[[#This Row],[Operating_Hours]]*51840,0)</f>
        <v>1231.1712226867678</v>
      </c>
    </row>
    <row r="6562" spans="1:13" hidden="1" x14ac:dyDescent="0.2">
      <c r="A6562" t="s">
        <v>12</v>
      </c>
      <c r="B6562" s="1">
        <v>44407.190636574072</v>
      </c>
      <c r="C6562" s="1">
        <v>44407.191006944442</v>
      </c>
      <c r="D6562">
        <v>0.53333330154418901</v>
      </c>
      <c r="E6562">
        <v>171456</v>
      </c>
      <c r="F6562">
        <v>101</v>
      </c>
      <c r="G6562" t="s">
        <v>43</v>
      </c>
      <c r="H6562" t="s">
        <v>37</v>
      </c>
      <c r="I6562">
        <f>tbl_Fact[[#This Row],[Duration]] / 60</f>
        <v>8.8888883590698166E-3</v>
      </c>
      <c r="J6562">
        <f>IF(OR(G6562="Run Time", G6562="CC (Changeover Cleaning)"), I6562, 0)</f>
        <v>8.8888883590698166E-3</v>
      </c>
      <c r="K6562">
        <f>IF(G6562&lt;&gt;"PM (Maintenance)", I6562, 0)</f>
        <v>8.8888883590698166E-3</v>
      </c>
      <c r="L6562" s="5">
        <f>MAX(tbl_Fact[[#This Row],[TotalBiscuitsMade]],tbl_Fact[[#This Row],[GoodMadeBiscuits]])</f>
        <v>171456</v>
      </c>
      <c r="M6562" s="5">
        <f>IF(tbl_Fact[[#This Row],[Operating_Hours]]&gt;0,tbl_Fact[[#This Row],[Operating_Hours]]*51840,0)</f>
        <v>460.79997253417929</v>
      </c>
    </row>
    <row r="6563" spans="1:13" hidden="1" x14ac:dyDescent="0.2">
      <c r="A6563" t="s">
        <v>12</v>
      </c>
      <c r="B6563" s="1">
        <v>44407.191006944442</v>
      </c>
      <c r="C6563" s="1">
        <v>44407.194189814814</v>
      </c>
      <c r="D6563">
        <v>4.5833334922790501</v>
      </c>
      <c r="E6563">
        <v>175310</v>
      </c>
      <c r="F6563">
        <v>291</v>
      </c>
      <c r="G6563" t="s">
        <v>44</v>
      </c>
      <c r="H6563" t="s">
        <v>37</v>
      </c>
      <c r="I6563">
        <f>tbl_Fact[[#This Row],[Duration]] / 60</f>
        <v>7.6388891537984172E-2</v>
      </c>
      <c r="J6563">
        <f>IF(OR(G6563="Run Time", G6563="CC (Changeover Cleaning)"), I6563, 0)</f>
        <v>0</v>
      </c>
      <c r="K6563">
        <f>IF(G6563&lt;&gt;"PM (Maintenance)", I6563, 0)</f>
        <v>7.6388891537984172E-2</v>
      </c>
      <c r="L6563" s="5">
        <f>MAX(tbl_Fact[[#This Row],[TotalBiscuitsMade]],tbl_Fact[[#This Row],[GoodMadeBiscuits]])</f>
        <v>175310</v>
      </c>
      <c r="M6563" s="5">
        <f>IF(tbl_Fact[[#This Row],[Operating_Hours]]&gt;0,tbl_Fact[[#This Row],[Operating_Hours]]*51840,0)</f>
        <v>0</v>
      </c>
    </row>
    <row r="6564" spans="1:13" hidden="1" x14ac:dyDescent="0.2">
      <c r="A6564" t="s">
        <v>11</v>
      </c>
      <c r="B6564" s="1">
        <v>44407.191145833334</v>
      </c>
      <c r="C6564" s="1">
        <v>44407.205428240741</v>
      </c>
      <c r="D6564">
        <v>20.5666828155518</v>
      </c>
      <c r="E6564">
        <v>0</v>
      </c>
      <c r="F6564">
        <v>362</v>
      </c>
      <c r="G6564" t="s">
        <v>44</v>
      </c>
      <c r="H6564" t="s">
        <v>27</v>
      </c>
      <c r="I6564">
        <f>tbl_Fact[[#This Row],[Duration]] / 60</f>
        <v>0.34277804692586333</v>
      </c>
      <c r="J6564">
        <f>IF(OR(G6564="Run Time", G6564="CC (Changeover Cleaning)"), I6564, 0)</f>
        <v>0</v>
      </c>
      <c r="K6564">
        <f>IF(G6564&lt;&gt;"PM (Maintenance)", I6564, 0)</f>
        <v>0.34277804692586333</v>
      </c>
      <c r="L6564" s="5">
        <f>MAX(tbl_Fact[[#This Row],[TotalBiscuitsMade]],tbl_Fact[[#This Row],[GoodMadeBiscuits]])</f>
        <v>362</v>
      </c>
      <c r="M6564" s="5">
        <f>IF(tbl_Fact[[#This Row],[Operating_Hours]]&gt;0,tbl_Fact[[#This Row],[Operating_Hours]]*51840,0)</f>
        <v>0</v>
      </c>
    </row>
    <row r="6565" spans="1:13" hidden="1" x14ac:dyDescent="0.2">
      <c r="A6565" t="s">
        <v>14</v>
      </c>
      <c r="B6565" s="1">
        <v>44407.194189814814</v>
      </c>
      <c r="C6565" s="1">
        <v>44407.194745370369</v>
      </c>
      <c r="D6565">
        <v>0.80000001192092896</v>
      </c>
      <c r="E6565">
        <v>0</v>
      </c>
      <c r="F6565">
        <v>282</v>
      </c>
      <c r="G6565" t="s">
        <v>43</v>
      </c>
      <c r="H6565" t="s">
        <v>37</v>
      </c>
      <c r="I6565">
        <f>tbl_Fact[[#This Row],[Duration]] / 60</f>
        <v>1.3333333532015483E-2</v>
      </c>
      <c r="J6565">
        <f>IF(OR(G6565="Run Time", G6565="CC (Changeover Cleaning)"), I6565, 0)</f>
        <v>1.3333333532015483E-2</v>
      </c>
      <c r="K6565">
        <f>IF(G6565&lt;&gt;"PM (Maintenance)", I6565, 0)</f>
        <v>1.3333333532015483E-2</v>
      </c>
      <c r="L6565" s="5">
        <f>MAX(tbl_Fact[[#This Row],[TotalBiscuitsMade]],tbl_Fact[[#This Row],[GoodMadeBiscuits]])</f>
        <v>282</v>
      </c>
      <c r="M6565" s="5">
        <f>IF(tbl_Fact[[#This Row],[Operating_Hours]]&gt;0,tbl_Fact[[#This Row],[Operating_Hours]]*51840,0)</f>
        <v>691.20001029968262</v>
      </c>
    </row>
    <row r="6566" spans="1:13" hidden="1" x14ac:dyDescent="0.2">
      <c r="A6566" t="s">
        <v>12</v>
      </c>
      <c r="B6566" s="1">
        <v>44407.194189814814</v>
      </c>
      <c r="C6566" s="1">
        <v>44407.194814814815</v>
      </c>
      <c r="D6566">
        <v>0.89999997615814198</v>
      </c>
      <c r="E6566">
        <v>175343</v>
      </c>
      <c r="F6566">
        <v>474</v>
      </c>
      <c r="G6566" t="s">
        <v>43</v>
      </c>
      <c r="H6566" t="s">
        <v>37</v>
      </c>
      <c r="I6566">
        <f>tbl_Fact[[#This Row],[Duration]] / 60</f>
        <v>1.49999996026357E-2</v>
      </c>
      <c r="J6566">
        <f>IF(OR(G6566="Run Time", G6566="CC (Changeover Cleaning)"), I6566, 0)</f>
        <v>1.49999996026357E-2</v>
      </c>
      <c r="K6566">
        <f>IF(G6566&lt;&gt;"PM (Maintenance)", I6566, 0)</f>
        <v>1.49999996026357E-2</v>
      </c>
      <c r="L6566" s="5">
        <f>MAX(tbl_Fact[[#This Row],[TotalBiscuitsMade]],tbl_Fact[[#This Row],[GoodMadeBiscuits]])</f>
        <v>175343</v>
      </c>
      <c r="M6566" s="5">
        <f>IF(tbl_Fact[[#This Row],[Operating_Hours]]&gt;0,tbl_Fact[[#This Row],[Operating_Hours]]*51840,0)</f>
        <v>777.59997940063465</v>
      </c>
    </row>
    <row r="6567" spans="1:13" hidden="1" x14ac:dyDescent="0.2">
      <c r="A6567" t="s">
        <v>14</v>
      </c>
      <c r="B6567" s="1">
        <v>44407.194745370369</v>
      </c>
      <c r="C6567" s="1">
        <v>44407.200844907406</v>
      </c>
      <c r="D6567">
        <v>8.7833328247070295</v>
      </c>
      <c r="E6567">
        <v>0</v>
      </c>
      <c r="F6567">
        <v>325</v>
      </c>
      <c r="G6567" t="s">
        <v>44</v>
      </c>
      <c r="H6567" t="s">
        <v>37</v>
      </c>
      <c r="I6567">
        <f>tbl_Fact[[#This Row],[Duration]] / 60</f>
        <v>0.14638888041178383</v>
      </c>
      <c r="J6567">
        <f>IF(OR(G6567="Run Time", G6567="CC (Changeover Cleaning)"), I6567, 0)</f>
        <v>0</v>
      </c>
      <c r="K6567">
        <f>IF(G6567&lt;&gt;"PM (Maintenance)", I6567, 0)</f>
        <v>0.14638888041178383</v>
      </c>
      <c r="L6567" s="5">
        <f>MAX(tbl_Fact[[#This Row],[TotalBiscuitsMade]],tbl_Fact[[#This Row],[GoodMadeBiscuits]])</f>
        <v>325</v>
      </c>
      <c r="M6567" s="5">
        <f>IF(tbl_Fact[[#This Row],[Operating_Hours]]&gt;0,tbl_Fact[[#This Row],[Operating_Hours]]*51840,0)</f>
        <v>0</v>
      </c>
    </row>
    <row r="6568" spans="1:13" hidden="1" x14ac:dyDescent="0.2">
      <c r="A6568" t="s">
        <v>12</v>
      </c>
      <c r="B6568" s="1">
        <v>44407.194814814815</v>
      </c>
      <c r="C6568" s="1">
        <v>44407.200844907406</v>
      </c>
      <c r="D6568">
        <v>8.6833333969116193</v>
      </c>
      <c r="E6568">
        <v>182840</v>
      </c>
      <c r="F6568">
        <v>81</v>
      </c>
      <c r="G6568" t="s">
        <v>44</v>
      </c>
      <c r="H6568" t="s">
        <v>37</v>
      </c>
      <c r="I6568">
        <f>tbl_Fact[[#This Row],[Duration]] / 60</f>
        <v>0.14472222328186032</v>
      </c>
      <c r="J6568">
        <f>IF(OR(G6568="Run Time", G6568="CC (Changeover Cleaning)"), I6568, 0)</f>
        <v>0</v>
      </c>
      <c r="K6568">
        <f>IF(G6568&lt;&gt;"PM (Maintenance)", I6568, 0)</f>
        <v>0.14472222328186032</v>
      </c>
      <c r="L6568" s="5">
        <f>MAX(tbl_Fact[[#This Row],[TotalBiscuitsMade]],tbl_Fact[[#This Row],[GoodMadeBiscuits]])</f>
        <v>182840</v>
      </c>
      <c r="M6568" s="5">
        <f>IF(tbl_Fact[[#This Row],[Operating_Hours]]&gt;0,tbl_Fact[[#This Row],[Operating_Hours]]*51840,0)</f>
        <v>0</v>
      </c>
    </row>
    <row r="6569" spans="1:13" hidden="1" x14ac:dyDescent="0.2">
      <c r="A6569" t="s">
        <v>5</v>
      </c>
      <c r="B6569" s="1">
        <v>44407.196180555555</v>
      </c>
      <c r="C6569" s="1">
        <v>44407.197187500002</v>
      </c>
      <c r="D6569">
        <v>1.45000004768372</v>
      </c>
      <c r="E6569">
        <v>399861</v>
      </c>
      <c r="F6569">
        <v>273236</v>
      </c>
      <c r="G6569" t="s">
        <v>43</v>
      </c>
      <c r="H6569" t="s">
        <v>27</v>
      </c>
      <c r="I6569">
        <f>tbl_Fact[[#This Row],[Duration]] / 60</f>
        <v>2.4166667461395334E-2</v>
      </c>
      <c r="J6569">
        <f>IF(OR(G6569="Run Time", G6569="CC (Changeover Cleaning)"), I6569, 0)</f>
        <v>2.4166667461395334E-2</v>
      </c>
      <c r="K6569">
        <f>IF(G6569&lt;&gt;"PM (Maintenance)", I6569, 0)</f>
        <v>2.4166667461395334E-2</v>
      </c>
      <c r="L6569" s="5">
        <f>MAX(tbl_Fact[[#This Row],[TotalBiscuitsMade]],tbl_Fact[[#This Row],[GoodMadeBiscuits]])</f>
        <v>399861</v>
      </c>
      <c r="M6569" s="5">
        <f>IF(tbl_Fact[[#This Row],[Operating_Hours]]&gt;0,tbl_Fact[[#This Row],[Operating_Hours]]*51840,0)</f>
        <v>1252.8000411987341</v>
      </c>
    </row>
    <row r="6570" spans="1:13" hidden="1" x14ac:dyDescent="0.2">
      <c r="A6570" t="s">
        <v>5</v>
      </c>
      <c r="B6570" s="1">
        <v>44407.197187500002</v>
      </c>
      <c r="C6570" s="1">
        <v>44407.197523148148</v>
      </c>
      <c r="D6570">
        <v>0.483333319425583</v>
      </c>
      <c r="E6570">
        <v>399825</v>
      </c>
      <c r="F6570">
        <v>273668</v>
      </c>
      <c r="G6570" t="s">
        <v>44</v>
      </c>
      <c r="H6570" t="s">
        <v>27</v>
      </c>
      <c r="I6570">
        <f>tbl_Fact[[#This Row],[Duration]] / 60</f>
        <v>8.0555553237597159E-3</v>
      </c>
      <c r="J6570">
        <f>IF(OR(G6570="Run Time", G6570="CC (Changeover Cleaning)"), I6570, 0)</f>
        <v>0</v>
      </c>
      <c r="K6570">
        <f>IF(G6570&lt;&gt;"PM (Maintenance)", I6570, 0)</f>
        <v>8.0555553237597159E-3</v>
      </c>
      <c r="L6570" s="5">
        <f>MAX(tbl_Fact[[#This Row],[TotalBiscuitsMade]],tbl_Fact[[#This Row],[GoodMadeBiscuits]])</f>
        <v>399825</v>
      </c>
      <c r="M6570" s="5">
        <f>IF(tbl_Fact[[#This Row],[Operating_Hours]]&gt;0,tbl_Fact[[#This Row],[Operating_Hours]]*51840,0)</f>
        <v>0</v>
      </c>
    </row>
    <row r="6571" spans="1:13" hidden="1" x14ac:dyDescent="0.2">
      <c r="A6571" t="s">
        <v>5</v>
      </c>
      <c r="B6571" s="1">
        <v>44407.197523148148</v>
      </c>
      <c r="C6571" s="1">
        <v>44407.200324074074</v>
      </c>
      <c r="D6571">
        <v>4.0333333015441903</v>
      </c>
      <c r="E6571">
        <v>399691</v>
      </c>
      <c r="F6571">
        <v>273409</v>
      </c>
      <c r="G6571" t="s">
        <v>43</v>
      </c>
      <c r="H6571" t="s">
        <v>27</v>
      </c>
      <c r="I6571">
        <f>tbl_Fact[[#This Row],[Duration]] / 60</f>
        <v>6.7222221692403175E-2</v>
      </c>
      <c r="J6571">
        <f>IF(OR(G6571="Run Time", G6571="CC (Changeover Cleaning)"), I6571, 0)</f>
        <v>6.7222221692403175E-2</v>
      </c>
      <c r="K6571">
        <f>IF(G6571&lt;&gt;"PM (Maintenance)", I6571, 0)</f>
        <v>6.7222221692403175E-2</v>
      </c>
      <c r="L6571" s="5">
        <f>MAX(tbl_Fact[[#This Row],[TotalBiscuitsMade]],tbl_Fact[[#This Row],[GoodMadeBiscuits]])</f>
        <v>399691</v>
      </c>
      <c r="M6571" s="5">
        <f>IF(tbl_Fact[[#This Row],[Operating_Hours]]&gt;0,tbl_Fact[[#This Row],[Operating_Hours]]*51840,0)</f>
        <v>3484.7999725341806</v>
      </c>
    </row>
    <row r="6572" spans="1:13" hidden="1" x14ac:dyDescent="0.2">
      <c r="A6572" t="s">
        <v>5</v>
      </c>
      <c r="B6572" s="1">
        <v>44407.200324074074</v>
      </c>
      <c r="C6572" s="1">
        <v>44407.202777777777</v>
      </c>
      <c r="D6572">
        <v>3.5333333015441899</v>
      </c>
      <c r="E6572">
        <v>402008</v>
      </c>
      <c r="F6572">
        <v>275729</v>
      </c>
      <c r="G6572" t="s">
        <v>44</v>
      </c>
      <c r="H6572" t="s">
        <v>27</v>
      </c>
      <c r="I6572">
        <f>tbl_Fact[[#This Row],[Duration]] / 60</f>
        <v>5.888888835906983E-2</v>
      </c>
      <c r="J6572">
        <f>IF(OR(G6572="Run Time", G6572="CC (Changeover Cleaning)"), I6572, 0)</f>
        <v>0</v>
      </c>
      <c r="K6572">
        <f>IF(G6572&lt;&gt;"PM (Maintenance)", I6572, 0)</f>
        <v>5.888888835906983E-2</v>
      </c>
      <c r="L6572" s="5">
        <f>MAX(tbl_Fact[[#This Row],[TotalBiscuitsMade]],tbl_Fact[[#This Row],[GoodMadeBiscuits]])</f>
        <v>402008</v>
      </c>
      <c r="M6572" s="5">
        <f>IF(tbl_Fact[[#This Row],[Operating_Hours]]&gt;0,tbl_Fact[[#This Row],[Operating_Hours]]*51840,0)</f>
        <v>0</v>
      </c>
    </row>
    <row r="6573" spans="1:13" hidden="1" x14ac:dyDescent="0.2">
      <c r="A6573" t="s">
        <v>14</v>
      </c>
      <c r="B6573" s="1">
        <v>44407.200844907406</v>
      </c>
      <c r="C6573" s="1">
        <v>44407.201377314814</v>
      </c>
      <c r="D6573">
        <v>0.76666659116744995</v>
      </c>
      <c r="E6573">
        <v>0</v>
      </c>
      <c r="F6573">
        <v>300</v>
      </c>
      <c r="G6573" t="s">
        <v>43</v>
      </c>
      <c r="H6573" t="s">
        <v>37</v>
      </c>
      <c r="I6573">
        <f>tbl_Fact[[#This Row],[Duration]] / 60</f>
        <v>1.2777776519457499E-2</v>
      </c>
      <c r="J6573">
        <f>IF(OR(G6573="Run Time", G6573="CC (Changeover Cleaning)"), I6573, 0)</f>
        <v>1.2777776519457499E-2</v>
      </c>
      <c r="K6573">
        <f>IF(G6573&lt;&gt;"PM (Maintenance)", I6573, 0)</f>
        <v>1.2777776519457499E-2</v>
      </c>
      <c r="L6573" s="5">
        <f>MAX(tbl_Fact[[#This Row],[TotalBiscuitsMade]],tbl_Fact[[#This Row],[GoodMadeBiscuits]])</f>
        <v>300</v>
      </c>
      <c r="M6573" s="5">
        <f>IF(tbl_Fact[[#This Row],[Operating_Hours]]&gt;0,tbl_Fact[[#This Row],[Operating_Hours]]*51840,0)</f>
        <v>662.39993476867676</v>
      </c>
    </row>
    <row r="6574" spans="1:13" hidden="1" x14ac:dyDescent="0.2">
      <c r="A6574" t="s">
        <v>12</v>
      </c>
      <c r="B6574" s="1">
        <v>44407.200844907406</v>
      </c>
      <c r="C6574" s="1">
        <v>44407.20144675926</v>
      </c>
      <c r="D6574">
        <v>0.86666661500930797</v>
      </c>
      <c r="E6574">
        <v>182544</v>
      </c>
      <c r="F6574">
        <v>184</v>
      </c>
      <c r="G6574" t="s">
        <v>43</v>
      </c>
      <c r="H6574" t="s">
        <v>37</v>
      </c>
      <c r="I6574">
        <f>tbl_Fact[[#This Row],[Duration]] / 60</f>
        <v>1.4444443583488465E-2</v>
      </c>
      <c r="J6574">
        <f>IF(OR(G6574="Run Time", G6574="CC (Changeover Cleaning)"), I6574, 0)</f>
        <v>1.4444443583488465E-2</v>
      </c>
      <c r="K6574">
        <f>IF(G6574&lt;&gt;"PM (Maintenance)", I6574, 0)</f>
        <v>1.4444443583488465E-2</v>
      </c>
      <c r="L6574" s="5">
        <f>MAX(tbl_Fact[[#This Row],[TotalBiscuitsMade]],tbl_Fact[[#This Row],[GoodMadeBiscuits]])</f>
        <v>182544</v>
      </c>
      <c r="M6574" s="5">
        <f>IF(tbl_Fact[[#This Row],[Operating_Hours]]&gt;0,tbl_Fact[[#This Row],[Operating_Hours]]*51840,0)</f>
        <v>748.79995536804199</v>
      </c>
    </row>
    <row r="6575" spans="1:13" hidden="1" x14ac:dyDescent="0.2">
      <c r="A6575" t="s">
        <v>14</v>
      </c>
      <c r="B6575" s="1">
        <v>44407.201377314814</v>
      </c>
      <c r="C6575" s="1">
        <v>44407.202152777776</v>
      </c>
      <c r="D6575">
        <v>1.11666655540466</v>
      </c>
      <c r="E6575">
        <v>0</v>
      </c>
      <c r="F6575">
        <v>151</v>
      </c>
      <c r="G6575" t="s">
        <v>44</v>
      </c>
      <c r="H6575" t="s">
        <v>37</v>
      </c>
      <c r="I6575">
        <f>tbl_Fact[[#This Row],[Duration]] / 60</f>
        <v>1.8611109256744331E-2</v>
      </c>
      <c r="J6575">
        <f>IF(OR(G6575="Run Time", G6575="CC (Changeover Cleaning)"), I6575, 0)</f>
        <v>0</v>
      </c>
      <c r="K6575">
        <f>IF(G6575&lt;&gt;"PM (Maintenance)", I6575, 0)</f>
        <v>1.8611109256744331E-2</v>
      </c>
      <c r="L6575" s="5">
        <f>MAX(tbl_Fact[[#This Row],[TotalBiscuitsMade]],tbl_Fact[[#This Row],[GoodMadeBiscuits]])</f>
        <v>151</v>
      </c>
      <c r="M6575" s="5">
        <f>IF(tbl_Fact[[#This Row],[Operating_Hours]]&gt;0,tbl_Fact[[#This Row],[Operating_Hours]]*51840,0)</f>
        <v>0</v>
      </c>
    </row>
    <row r="6576" spans="1:13" hidden="1" x14ac:dyDescent="0.2">
      <c r="A6576" t="s">
        <v>12</v>
      </c>
      <c r="B6576" s="1">
        <v>44407.20144675926</v>
      </c>
      <c r="C6576" s="1">
        <v>44407.202152777776</v>
      </c>
      <c r="D6576">
        <v>1.0166666507720901</v>
      </c>
      <c r="E6576">
        <v>183312</v>
      </c>
      <c r="F6576">
        <v>245</v>
      </c>
      <c r="G6576" t="s">
        <v>44</v>
      </c>
      <c r="H6576" t="s">
        <v>37</v>
      </c>
      <c r="I6576">
        <f>tbl_Fact[[#This Row],[Duration]] / 60</f>
        <v>1.6944444179534834E-2</v>
      </c>
      <c r="J6576">
        <f>IF(OR(G6576="Run Time", G6576="CC (Changeover Cleaning)"), I6576, 0)</f>
        <v>0</v>
      </c>
      <c r="K6576">
        <f>IF(G6576&lt;&gt;"PM (Maintenance)", I6576, 0)</f>
        <v>1.6944444179534834E-2</v>
      </c>
      <c r="L6576" s="5">
        <f>MAX(tbl_Fact[[#This Row],[TotalBiscuitsMade]],tbl_Fact[[#This Row],[GoodMadeBiscuits]])</f>
        <v>183312</v>
      </c>
      <c r="M6576" s="5">
        <f>IF(tbl_Fact[[#This Row],[Operating_Hours]]&gt;0,tbl_Fact[[#This Row],[Operating_Hours]]*51840,0)</f>
        <v>0</v>
      </c>
    </row>
    <row r="6577" spans="1:13" hidden="1" x14ac:dyDescent="0.2">
      <c r="A6577" t="s">
        <v>14</v>
      </c>
      <c r="B6577" s="1">
        <v>44407.202152777776</v>
      </c>
      <c r="C6577" s="1">
        <v>44407.203726851854</v>
      </c>
      <c r="D6577">
        <v>2.2666666507720898</v>
      </c>
      <c r="E6577">
        <v>0</v>
      </c>
      <c r="F6577">
        <v>245</v>
      </c>
      <c r="G6577" t="s">
        <v>43</v>
      </c>
      <c r="H6577" t="s">
        <v>37</v>
      </c>
      <c r="I6577">
        <f>tbl_Fact[[#This Row],[Duration]] / 60</f>
        <v>3.7777777512868163E-2</v>
      </c>
      <c r="J6577">
        <f>IF(OR(G6577="Run Time", G6577="CC (Changeover Cleaning)"), I6577, 0)</f>
        <v>3.7777777512868163E-2</v>
      </c>
      <c r="K6577">
        <f>IF(G6577&lt;&gt;"PM (Maintenance)", I6577, 0)</f>
        <v>3.7777777512868163E-2</v>
      </c>
      <c r="L6577" s="5">
        <f>MAX(tbl_Fact[[#This Row],[TotalBiscuitsMade]],tbl_Fact[[#This Row],[GoodMadeBiscuits]])</f>
        <v>245</v>
      </c>
      <c r="M6577" s="5">
        <f>IF(tbl_Fact[[#This Row],[Operating_Hours]]&gt;0,tbl_Fact[[#This Row],[Operating_Hours]]*51840,0)</f>
        <v>1958.3999862670855</v>
      </c>
    </row>
    <row r="6578" spans="1:13" hidden="1" x14ac:dyDescent="0.2">
      <c r="A6578" t="s">
        <v>12</v>
      </c>
      <c r="B6578" s="1">
        <v>44407.202152777776</v>
      </c>
      <c r="C6578" s="1">
        <v>44407.20416666667</v>
      </c>
      <c r="D6578">
        <v>2.9000000953674299</v>
      </c>
      <c r="E6578">
        <v>183620</v>
      </c>
      <c r="F6578">
        <v>119</v>
      </c>
      <c r="G6578" t="s">
        <v>43</v>
      </c>
      <c r="H6578" t="s">
        <v>37</v>
      </c>
      <c r="I6578">
        <f>tbl_Fact[[#This Row],[Duration]] / 60</f>
        <v>4.8333334922790495E-2</v>
      </c>
      <c r="J6578">
        <f>IF(OR(G6578="Run Time", G6578="CC (Changeover Cleaning)"), I6578, 0)</f>
        <v>4.8333334922790495E-2</v>
      </c>
      <c r="K6578">
        <f>IF(G6578&lt;&gt;"PM (Maintenance)", I6578, 0)</f>
        <v>4.8333334922790495E-2</v>
      </c>
      <c r="L6578" s="5">
        <f>MAX(tbl_Fact[[#This Row],[TotalBiscuitsMade]],tbl_Fact[[#This Row],[GoodMadeBiscuits]])</f>
        <v>183620</v>
      </c>
      <c r="M6578" s="5">
        <f>IF(tbl_Fact[[#This Row],[Operating_Hours]]&gt;0,tbl_Fact[[#This Row],[Operating_Hours]]*51840,0)</f>
        <v>2505.6000823974591</v>
      </c>
    </row>
    <row r="6579" spans="1:13" hidden="1" x14ac:dyDescent="0.2">
      <c r="A6579" t="s">
        <v>5</v>
      </c>
      <c r="B6579" s="1">
        <v>44407.202777777777</v>
      </c>
      <c r="C6579" s="1">
        <v>44407.203877314816</v>
      </c>
      <c r="D6579">
        <v>1.5833333730697601</v>
      </c>
      <c r="E6579">
        <v>401873</v>
      </c>
      <c r="F6579">
        <v>275889</v>
      </c>
      <c r="G6579" t="s">
        <v>43</v>
      </c>
      <c r="H6579" t="s">
        <v>27</v>
      </c>
      <c r="I6579">
        <f>tbl_Fact[[#This Row],[Duration]] / 60</f>
        <v>2.6388889551162666E-2</v>
      </c>
      <c r="J6579">
        <f>IF(OR(G6579="Run Time", G6579="CC (Changeover Cleaning)"), I6579, 0)</f>
        <v>2.6388889551162666E-2</v>
      </c>
      <c r="K6579">
        <f>IF(G6579&lt;&gt;"PM (Maintenance)", I6579, 0)</f>
        <v>2.6388889551162666E-2</v>
      </c>
      <c r="L6579" s="5">
        <f>MAX(tbl_Fact[[#This Row],[TotalBiscuitsMade]],tbl_Fact[[#This Row],[GoodMadeBiscuits]])</f>
        <v>401873</v>
      </c>
      <c r="M6579" s="5">
        <f>IF(tbl_Fact[[#This Row],[Operating_Hours]]&gt;0,tbl_Fact[[#This Row],[Operating_Hours]]*51840,0)</f>
        <v>1368.0000343322727</v>
      </c>
    </row>
    <row r="6580" spans="1:13" hidden="1" x14ac:dyDescent="0.2">
      <c r="A6580" t="s">
        <v>14</v>
      </c>
      <c r="B6580" s="1">
        <v>44407.203726851854</v>
      </c>
      <c r="C6580" s="1">
        <v>44407.206712962965</v>
      </c>
      <c r="D6580">
        <v>4.3000001907348597</v>
      </c>
      <c r="E6580">
        <v>0</v>
      </c>
      <c r="F6580">
        <v>220</v>
      </c>
      <c r="G6580" t="s">
        <v>44</v>
      </c>
      <c r="H6580" t="s">
        <v>37</v>
      </c>
      <c r="I6580">
        <f>tbl_Fact[[#This Row],[Duration]] / 60</f>
        <v>7.1666669845580996E-2</v>
      </c>
      <c r="J6580">
        <f>IF(OR(G6580="Run Time", G6580="CC (Changeover Cleaning)"), I6580, 0)</f>
        <v>0</v>
      </c>
      <c r="K6580">
        <f>IF(G6580&lt;&gt;"PM (Maintenance)", I6580, 0)</f>
        <v>7.1666669845580996E-2</v>
      </c>
      <c r="L6580" s="5">
        <f>MAX(tbl_Fact[[#This Row],[TotalBiscuitsMade]],tbl_Fact[[#This Row],[GoodMadeBiscuits]])</f>
        <v>220</v>
      </c>
      <c r="M6580" s="5">
        <f>IF(tbl_Fact[[#This Row],[Operating_Hours]]&gt;0,tbl_Fact[[#This Row],[Operating_Hours]]*51840,0)</f>
        <v>0</v>
      </c>
    </row>
    <row r="6581" spans="1:13" hidden="1" x14ac:dyDescent="0.2">
      <c r="A6581" t="s">
        <v>5</v>
      </c>
      <c r="B6581" s="1">
        <v>44407.203877314816</v>
      </c>
      <c r="C6581" s="1">
        <v>44407.214398148149</v>
      </c>
      <c r="D6581">
        <v>15.1499996185303</v>
      </c>
      <c r="E6581">
        <v>411789</v>
      </c>
      <c r="F6581">
        <v>285810</v>
      </c>
      <c r="G6581" t="s">
        <v>44</v>
      </c>
      <c r="H6581" t="s">
        <v>27</v>
      </c>
      <c r="I6581">
        <f>tbl_Fact[[#This Row],[Duration]] / 60</f>
        <v>0.25249999364217168</v>
      </c>
      <c r="J6581">
        <f>IF(OR(G6581="Run Time", G6581="CC (Changeover Cleaning)"), I6581, 0)</f>
        <v>0</v>
      </c>
      <c r="K6581">
        <f>IF(G6581&lt;&gt;"PM (Maintenance)", I6581, 0)</f>
        <v>0.25249999364217168</v>
      </c>
      <c r="L6581" s="5">
        <f>MAX(tbl_Fact[[#This Row],[TotalBiscuitsMade]],tbl_Fact[[#This Row],[GoodMadeBiscuits]])</f>
        <v>411789</v>
      </c>
      <c r="M6581" s="5">
        <f>IF(tbl_Fact[[#This Row],[Operating_Hours]]&gt;0,tbl_Fact[[#This Row],[Operating_Hours]]*51840,0)</f>
        <v>0</v>
      </c>
    </row>
    <row r="6582" spans="1:13" hidden="1" x14ac:dyDescent="0.2">
      <c r="A6582" t="s">
        <v>12</v>
      </c>
      <c r="B6582" s="1">
        <v>44407.20416666667</v>
      </c>
      <c r="C6582" s="1">
        <v>44407.204791666663</v>
      </c>
      <c r="D6582">
        <v>0.89999997615814198</v>
      </c>
      <c r="E6582">
        <v>184345</v>
      </c>
      <c r="F6582">
        <v>15</v>
      </c>
      <c r="G6582" t="s">
        <v>44</v>
      </c>
      <c r="H6582" t="s">
        <v>37</v>
      </c>
      <c r="I6582">
        <f>tbl_Fact[[#This Row],[Duration]] / 60</f>
        <v>1.49999996026357E-2</v>
      </c>
      <c r="J6582">
        <f>IF(OR(G6582="Run Time", G6582="CC (Changeover Cleaning)"), I6582, 0)</f>
        <v>0</v>
      </c>
      <c r="K6582">
        <f>IF(G6582&lt;&gt;"PM (Maintenance)", I6582, 0)</f>
        <v>1.49999996026357E-2</v>
      </c>
      <c r="L6582" s="5">
        <f>MAX(tbl_Fact[[#This Row],[TotalBiscuitsMade]],tbl_Fact[[#This Row],[GoodMadeBiscuits]])</f>
        <v>184345</v>
      </c>
      <c r="M6582" s="5">
        <f>IF(tbl_Fact[[#This Row],[Operating_Hours]]&gt;0,tbl_Fact[[#This Row],[Operating_Hours]]*51840,0)</f>
        <v>0</v>
      </c>
    </row>
    <row r="6583" spans="1:13" hidden="1" x14ac:dyDescent="0.2">
      <c r="A6583" t="s">
        <v>12</v>
      </c>
      <c r="B6583" s="1">
        <v>44407.204791666663</v>
      </c>
      <c r="C6583" s="1">
        <v>44407.204988425925</v>
      </c>
      <c r="D6583">
        <v>0.28333330154418901</v>
      </c>
      <c r="E6583">
        <v>184064</v>
      </c>
      <c r="F6583">
        <v>368</v>
      </c>
      <c r="G6583" t="s">
        <v>43</v>
      </c>
      <c r="H6583" t="s">
        <v>37</v>
      </c>
      <c r="I6583">
        <f>tbl_Fact[[#This Row],[Duration]] / 60</f>
        <v>4.72222169240315E-3</v>
      </c>
      <c r="J6583">
        <f>IF(OR(G6583="Run Time", G6583="CC (Changeover Cleaning)"), I6583, 0)</f>
        <v>4.72222169240315E-3</v>
      </c>
      <c r="K6583">
        <f>IF(G6583&lt;&gt;"PM (Maintenance)", I6583, 0)</f>
        <v>4.72222169240315E-3</v>
      </c>
      <c r="L6583" s="5">
        <f>MAX(tbl_Fact[[#This Row],[TotalBiscuitsMade]],tbl_Fact[[#This Row],[GoodMadeBiscuits]])</f>
        <v>184064</v>
      </c>
      <c r="M6583" s="5">
        <f>IF(tbl_Fact[[#This Row],[Operating_Hours]]&gt;0,tbl_Fact[[#This Row],[Operating_Hours]]*51840,0)</f>
        <v>244.79997253417929</v>
      </c>
    </row>
    <row r="6584" spans="1:13" hidden="1" x14ac:dyDescent="0.2">
      <c r="A6584" t="s">
        <v>12</v>
      </c>
      <c r="B6584" s="1">
        <v>44407.204988425925</v>
      </c>
      <c r="C6584" s="1">
        <v>44407.206712962965</v>
      </c>
      <c r="D6584">
        <v>2.4833333492279102</v>
      </c>
      <c r="E6584">
        <v>186160</v>
      </c>
      <c r="F6584">
        <v>13</v>
      </c>
      <c r="G6584" t="s">
        <v>44</v>
      </c>
      <c r="H6584" t="s">
        <v>37</v>
      </c>
      <c r="I6584">
        <f>tbl_Fact[[#This Row],[Duration]] / 60</f>
        <v>4.13888891537985E-2</v>
      </c>
      <c r="J6584">
        <f>IF(OR(G6584="Run Time", G6584="CC (Changeover Cleaning)"), I6584, 0)</f>
        <v>0</v>
      </c>
      <c r="K6584">
        <f>IF(G6584&lt;&gt;"PM (Maintenance)", I6584, 0)</f>
        <v>4.13888891537985E-2</v>
      </c>
      <c r="L6584" s="5">
        <f>MAX(tbl_Fact[[#This Row],[TotalBiscuitsMade]],tbl_Fact[[#This Row],[GoodMadeBiscuits]])</f>
        <v>186160</v>
      </c>
      <c r="M6584" s="5">
        <f>IF(tbl_Fact[[#This Row],[Operating_Hours]]&gt;0,tbl_Fact[[#This Row],[Operating_Hours]]*51840,0)</f>
        <v>0</v>
      </c>
    </row>
    <row r="6585" spans="1:13" hidden="1" x14ac:dyDescent="0.2">
      <c r="A6585" t="s">
        <v>11</v>
      </c>
      <c r="B6585" s="1">
        <v>44407.205428240741</v>
      </c>
      <c r="C6585" s="1">
        <v>44407.206921296296</v>
      </c>
      <c r="D6585">
        <v>2.1500000953674299</v>
      </c>
      <c r="E6585">
        <v>0</v>
      </c>
      <c r="F6585">
        <v>350</v>
      </c>
      <c r="G6585" t="s">
        <v>43</v>
      </c>
      <c r="H6585" t="s">
        <v>27</v>
      </c>
      <c r="I6585">
        <f>tbl_Fact[[#This Row],[Duration]] / 60</f>
        <v>3.5833334922790498E-2</v>
      </c>
      <c r="J6585">
        <f>IF(OR(G6585="Run Time", G6585="CC (Changeover Cleaning)"), I6585, 0)</f>
        <v>3.5833334922790498E-2</v>
      </c>
      <c r="K6585">
        <f>IF(G6585&lt;&gt;"PM (Maintenance)", I6585, 0)</f>
        <v>3.5833334922790498E-2</v>
      </c>
      <c r="L6585" s="5">
        <f>MAX(tbl_Fact[[#This Row],[TotalBiscuitsMade]],tbl_Fact[[#This Row],[GoodMadeBiscuits]])</f>
        <v>350</v>
      </c>
      <c r="M6585" s="5">
        <f>IF(tbl_Fact[[#This Row],[Operating_Hours]]&gt;0,tbl_Fact[[#This Row],[Operating_Hours]]*51840,0)</f>
        <v>1857.6000823974593</v>
      </c>
    </row>
    <row r="6586" spans="1:13" hidden="1" x14ac:dyDescent="0.2">
      <c r="A6586" t="s">
        <v>12</v>
      </c>
      <c r="B6586" s="1">
        <v>44407.206712962965</v>
      </c>
      <c r="C6586" s="1">
        <v>44407.208101851851</v>
      </c>
      <c r="D6586">
        <v>2</v>
      </c>
      <c r="E6586">
        <v>186162</v>
      </c>
      <c r="F6586">
        <v>2</v>
      </c>
      <c r="G6586" t="s">
        <v>43</v>
      </c>
      <c r="H6586" t="s">
        <v>37</v>
      </c>
      <c r="I6586">
        <f>tbl_Fact[[#This Row],[Duration]] / 60</f>
        <v>3.3333333333333333E-2</v>
      </c>
      <c r="J6586">
        <f>IF(OR(G6586="Run Time", G6586="CC (Changeover Cleaning)"), I6586, 0)</f>
        <v>3.3333333333333333E-2</v>
      </c>
      <c r="K6586">
        <f>IF(G6586&lt;&gt;"PM (Maintenance)", I6586, 0)</f>
        <v>3.3333333333333333E-2</v>
      </c>
      <c r="L6586" s="5">
        <f>MAX(tbl_Fact[[#This Row],[TotalBiscuitsMade]],tbl_Fact[[#This Row],[GoodMadeBiscuits]])</f>
        <v>186162</v>
      </c>
      <c r="M6586" s="5">
        <f>IF(tbl_Fact[[#This Row],[Operating_Hours]]&gt;0,tbl_Fact[[#This Row],[Operating_Hours]]*51840,0)</f>
        <v>1728</v>
      </c>
    </row>
    <row r="6587" spans="1:13" hidden="1" x14ac:dyDescent="0.2">
      <c r="A6587" t="s">
        <v>14</v>
      </c>
      <c r="B6587" s="1">
        <v>44407.206712962965</v>
      </c>
      <c r="C6587" s="1">
        <v>44407.208009259259</v>
      </c>
      <c r="D6587">
        <v>1.86666655540466</v>
      </c>
      <c r="E6587">
        <v>0</v>
      </c>
      <c r="F6587">
        <v>410</v>
      </c>
      <c r="G6587" t="s">
        <v>43</v>
      </c>
      <c r="H6587" t="s">
        <v>37</v>
      </c>
      <c r="I6587">
        <f>tbl_Fact[[#This Row],[Duration]] / 60</f>
        <v>3.1111109256744332E-2</v>
      </c>
      <c r="J6587">
        <f>IF(OR(G6587="Run Time", G6587="CC (Changeover Cleaning)"), I6587, 0)</f>
        <v>3.1111109256744332E-2</v>
      </c>
      <c r="K6587">
        <f>IF(G6587&lt;&gt;"PM (Maintenance)", I6587, 0)</f>
        <v>3.1111109256744332E-2</v>
      </c>
      <c r="L6587" s="5">
        <f>MAX(tbl_Fact[[#This Row],[TotalBiscuitsMade]],tbl_Fact[[#This Row],[GoodMadeBiscuits]])</f>
        <v>410</v>
      </c>
      <c r="M6587" s="5">
        <f>IF(tbl_Fact[[#This Row],[Operating_Hours]]&gt;0,tbl_Fact[[#This Row],[Operating_Hours]]*51840,0)</f>
        <v>1612.7999038696262</v>
      </c>
    </row>
    <row r="6588" spans="1:13" hidden="1" x14ac:dyDescent="0.2">
      <c r="A6588" t="s">
        <v>11</v>
      </c>
      <c r="B6588" s="1">
        <v>44407.206921296296</v>
      </c>
      <c r="C6588" s="1">
        <v>44407.219201388885</v>
      </c>
      <c r="D6588">
        <v>17.683599472045898</v>
      </c>
      <c r="E6588">
        <v>0</v>
      </c>
      <c r="F6588">
        <v>316</v>
      </c>
      <c r="G6588" t="s">
        <v>44</v>
      </c>
      <c r="H6588" t="s">
        <v>27</v>
      </c>
      <c r="I6588">
        <f>tbl_Fact[[#This Row],[Duration]] / 60</f>
        <v>0.29472665786743163</v>
      </c>
      <c r="J6588">
        <f>IF(OR(G6588="Run Time", G6588="CC (Changeover Cleaning)"), I6588, 0)</f>
        <v>0</v>
      </c>
      <c r="K6588">
        <f>IF(G6588&lt;&gt;"PM (Maintenance)", I6588, 0)</f>
        <v>0.29472665786743163</v>
      </c>
      <c r="L6588" s="5">
        <f>MAX(tbl_Fact[[#This Row],[TotalBiscuitsMade]],tbl_Fact[[#This Row],[GoodMadeBiscuits]])</f>
        <v>316</v>
      </c>
      <c r="M6588" s="5">
        <f>IF(tbl_Fact[[#This Row],[Operating_Hours]]&gt;0,tbl_Fact[[#This Row],[Operating_Hours]]*51840,0)</f>
        <v>0</v>
      </c>
    </row>
    <row r="6589" spans="1:13" hidden="1" x14ac:dyDescent="0.2">
      <c r="A6589" t="s">
        <v>14</v>
      </c>
      <c r="B6589" s="1">
        <v>44407.208009259259</v>
      </c>
      <c r="C6589" s="1">
        <v>44407.210833333331</v>
      </c>
      <c r="D6589">
        <v>4.0666666030883798</v>
      </c>
      <c r="E6589">
        <v>0</v>
      </c>
      <c r="F6589">
        <v>16</v>
      </c>
      <c r="G6589" t="s">
        <v>44</v>
      </c>
      <c r="H6589" t="s">
        <v>37</v>
      </c>
      <c r="I6589">
        <f>tbl_Fact[[#This Row],[Duration]] / 60</f>
        <v>6.7777776718139657E-2</v>
      </c>
      <c r="J6589">
        <f>IF(OR(G6589="Run Time", G6589="CC (Changeover Cleaning)"), I6589, 0)</f>
        <v>0</v>
      </c>
      <c r="K6589">
        <f>IF(G6589&lt;&gt;"PM (Maintenance)", I6589, 0)</f>
        <v>6.7777776718139657E-2</v>
      </c>
      <c r="L6589" s="5">
        <f>MAX(tbl_Fact[[#This Row],[TotalBiscuitsMade]],tbl_Fact[[#This Row],[GoodMadeBiscuits]])</f>
        <v>16</v>
      </c>
      <c r="M6589" s="5">
        <f>IF(tbl_Fact[[#This Row],[Operating_Hours]]&gt;0,tbl_Fact[[#This Row],[Operating_Hours]]*51840,0)</f>
        <v>0</v>
      </c>
    </row>
    <row r="6590" spans="1:13" hidden="1" x14ac:dyDescent="0.2">
      <c r="A6590" t="s">
        <v>12</v>
      </c>
      <c r="B6590" s="1">
        <v>44407.208101851851</v>
      </c>
      <c r="C6590" s="1">
        <v>44407.210833333331</v>
      </c>
      <c r="D6590">
        <v>3.9333333969116202</v>
      </c>
      <c r="E6590">
        <v>189729</v>
      </c>
      <c r="F6590">
        <v>350</v>
      </c>
      <c r="G6590" t="s">
        <v>44</v>
      </c>
      <c r="H6590" t="s">
        <v>37</v>
      </c>
      <c r="I6590">
        <f>tbl_Fact[[#This Row],[Duration]] / 60</f>
        <v>6.5555556615193675E-2</v>
      </c>
      <c r="J6590">
        <f>IF(OR(G6590="Run Time", G6590="CC (Changeover Cleaning)"), I6590, 0)</f>
        <v>0</v>
      </c>
      <c r="K6590">
        <f>IF(G6590&lt;&gt;"PM (Maintenance)", I6590, 0)</f>
        <v>6.5555556615193675E-2</v>
      </c>
      <c r="L6590" s="5">
        <f>MAX(tbl_Fact[[#This Row],[TotalBiscuitsMade]],tbl_Fact[[#This Row],[GoodMadeBiscuits]])</f>
        <v>189729</v>
      </c>
      <c r="M6590" s="5">
        <f>IF(tbl_Fact[[#This Row],[Operating_Hours]]&gt;0,tbl_Fact[[#This Row],[Operating_Hours]]*51840,0)</f>
        <v>0</v>
      </c>
    </row>
    <row r="6591" spans="1:13" hidden="1" x14ac:dyDescent="0.2">
      <c r="A6591" t="s">
        <v>14</v>
      </c>
      <c r="B6591" s="1">
        <v>44407.210833333331</v>
      </c>
      <c r="C6591" s="1">
        <v>44407.211458333331</v>
      </c>
      <c r="D6591">
        <v>0.89999997615814198</v>
      </c>
      <c r="E6591">
        <v>0</v>
      </c>
      <c r="F6591">
        <v>378</v>
      </c>
      <c r="G6591" t="s">
        <v>43</v>
      </c>
      <c r="H6591" t="s">
        <v>37</v>
      </c>
      <c r="I6591">
        <f>tbl_Fact[[#This Row],[Duration]] / 60</f>
        <v>1.49999996026357E-2</v>
      </c>
      <c r="J6591">
        <f>IF(OR(G6591="Run Time", G6591="CC (Changeover Cleaning)"), I6591, 0)</f>
        <v>1.49999996026357E-2</v>
      </c>
      <c r="K6591">
        <f>IF(G6591&lt;&gt;"PM (Maintenance)", I6591, 0)</f>
        <v>1.49999996026357E-2</v>
      </c>
      <c r="L6591" s="5">
        <f>MAX(tbl_Fact[[#This Row],[TotalBiscuitsMade]],tbl_Fact[[#This Row],[GoodMadeBiscuits]])</f>
        <v>378</v>
      </c>
      <c r="M6591" s="5">
        <f>IF(tbl_Fact[[#This Row],[Operating_Hours]]&gt;0,tbl_Fact[[#This Row],[Operating_Hours]]*51840,0)</f>
        <v>777.59997940063465</v>
      </c>
    </row>
    <row r="6592" spans="1:13" hidden="1" x14ac:dyDescent="0.2">
      <c r="A6592" t="s">
        <v>12</v>
      </c>
      <c r="B6592" s="1">
        <v>44407.210833333331</v>
      </c>
      <c r="C6592" s="1">
        <v>44407.211539351854</v>
      </c>
      <c r="D6592">
        <v>1.0166666507720901</v>
      </c>
      <c r="E6592">
        <v>189553</v>
      </c>
      <c r="F6592">
        <v>473</v>
      </c>
      <c r="G6592" t="s">
        <v>43</v>
      </c>
      <c r="H6592" t="s">
        <v>37</v>
      </c>
      <c r="I6592">
        <f>tbl_Fact[[#This Row],[Duration]] / 60</f>
        <v>1.6944444179534834E-2</v>
      </c>
      <c r="J6592">
        <f>IF(OR(G6592="Run Time", G6592="CC (Changeover Cleaning)"), I6592, 0)</f>
        <v>1.6944444179534834E-2</v>
      </c>
      <c r="K6592">
        <f>IF(G6592&lt;&gt;"PM (Maintenance)", I6592, 0)</f>
        <v>1.6944444179534834E-2</v>
      </c>
      <c r="L6592" s="5">
        <f>MAX(tbl_Fact[[#This Row],[TotalBiscuitsMade]],tbl_Fact[[#This Row],[GoodMadeBiscuits]])</f>
        <v>189553</v>
      </c>
      <c r="M6592" s="5">
        <f>IF(tbl_Fact[[#This Row],[Operating_Hours]]&gt;0,tbl_Fact[[#This Row],[Operating_Hours]]*51840,0)</f>
        <v>878.39998626708586</v>
      </c>
    </row>
    <row r="6593" spans="1:13" hidden="1" x14ac:dyDescent="0.2">
      <c r="A6593" t="s">
        <v>14</v>
      </c>
      <c r="B6593" s="1">
        <v>44407.211458333331</v>
      </c>
      <c r="C6593" s="1">
        <v>44407.214814814812</v>
      </c>
      <c r="D6593">
        <v>4.8333334922790501</v>
      </c>
      <c r="E6593">
        <v>0</v>
      </c>
      <c r="F6593">
        <v>229</v>
      </c>
      <c r="G6593" t="s">
        <v>44</v>
      </c>
      <c r="H6593" t="s">
        <v>37</v>
      </c>
      <c r="I6593">
        <f>tbl_Fact[[#This Row],[Duration]] / 60</f>
        <v>8.0555558204650837E-2</v>
      </c>
      <c r="J6593">
        <f>IF(OR(G6593="Run Time", G6593="CC (Changeover Cleaning)"), I6593, 0)</f>
        <v>0</v>
      </c>
      <c r="K6593">
        <f>IF(G6593&lt;&gt;"PM (Maintenance)", I6593, 0)</f>
        <v>8.0555558204650837E-2</v>
      </c>
      <c r="L6593" s="5">
        <f>MAX(tbl_Fact[[#This Row],[TotalBiscuitsMade]],tbl_Fact[[#This Row],[GoodMadeBiscuits]])</f>
        <v>229</v>
      </c>
      <c r="M6593" s="5">
        <f>IF(tbl_Fact[[#This Row],[Operating_Hours]]&gt;0,tbl_Fact[[#This Row],[Operating_Hours]]*51840,0)</f>
        <v>0</v>
      </c>
    </row>
    <row r="6594" spans="1:13" hidden="1" x14ac:dyDescent="0.2">
      <c r="A6594" t="s">
        <v>12</v>
      </c>
      <c r="B6594" s="1">
        <v>44407.211539351854</v>
      </c>
      <c r="C6594" s="1">
        <v>44407.212962962964</v>
      </c>
      <c r="D6594">
        <v>2.0499999523162802</v>
      </c>
      <c r="E6594">
        <v>191604</v>
      </c>
      <c r="F6594">
        <v>7</v>
      </c>
      <c r="G6594" t="s">
        <v>44</v>
      </c>
      <c r="H6594" t="s">
        <v>37</v>
      </c>
      <c r="I6594">
        <f>tbl_Fact[[#This Row],[Duration]] / 60</f>
        <v>3.4166665871938E-2</v>
      </c>
      <c r="J6594">
        <f>IF(OR(G6594="Run Time", G6594="CC (Changeover Cleaning)"), I6594, 0)</f>
        <v>0</v>
      </c>
      <c r="K6594">
        <f>IF(G6594&lt;&gt;"PM (Maintenance)", I6594, 0)</f>
        <v>3.4166665871938E-2</v>
      </c>
      <c r="L6594" s="5">
        <f>MAX(tbl_Fact[[#This Row],[TotalBiscuitsMade]],tbl_Fact[[#This Row],[GoodMadeBiscuits]])</f>
        <v>191604</v>
      </c>
      <c r="M6594" s="5">
        <f>IF(tbl_Fact[[#This Row],[Operating_Hours]]&gt;0,tbl_Fact[[#This Row],[Operating_Hours]]*51840,0)</f>
        <v>0</v>
      </c>
    </row>
    <row r="6595" spans="1:13" hidden="1" x14ac:dyDescent="0.2">
      <c r="A6595" t="s">
        <v>12</v>
      </c>
      <c r="B6595" s="1">
        <v>44407.212962962964</v>
      </c>
      <c r="C6595" s="1">
        <v>44407.213634259257</v>
      </c>
      <c r="D6595">
        <v>0.966666579246521</v>
      </c>
      <c r="E6595">
        <v>191627</v>
      </c>
      <c r="F6595">
        <v>327</v>
      </c>
      <c r="G6595" t="s">
        <v>43</v>
      </c>
      <c r="H6595" t="s">
        <v>37</v>
      </c>
      <c r="I6595">
        <f>tbl_Fact[[#This Row],[Duration]] / 60</f>
        <v>1.6111109654108682E-2</v>
      </c>
      <c r="J6595">
        <f>IF(OR(G6595="Run Time", G6595="CC (Changeover Cleaning)"), I6595, 0)</f>
        <v>1.6111109654108682E-2</v>
      </c>
      <c r="K6595">
        <f>IF(G6595&lt;&gt;"PM (Maintenance)", I6595, 0)</f>
        <v>1.6111109654108682E-2</v>
      </c>
      <c r="L6595" s="5">
        <f>MAX(tbl_Fact[[#This Row],[TotalBiscuitsMade]],tbl_Fact[[#This Row],[GoodMadeBiscuits]])</f>
        <v>191627</v>
      </c>
      <c r="M6595" s="5">
        <f>IF(tbl_Fact[[#This Row],[Operating_Hours]]&gt;0,tbl_Fact[[#This Row],[Operating_Hours]]*51840,0)</f>
        <v>835.19992446899414</v>
      </c>
    </row>
    <row r="6596" spans="1:13" hidden="1" x14ac:dyDescent="0.2">
      <c r="A6596" t="s">
        <v>12</v>
      </c>
      <c r="B6596" s="1">
        <v>44407.213634259257</v>
      </c>
      <c r="C6596" s="1">
        <v>44407.214814814812</v>
      </c>
      <c r="D6596">
        <v>1.70000004768372</v>
      </c>
      <c r="E6596">
        <v>193085</v>
      </c>
      <c r="F6596">
        <v>279</v>
      </c>
      <c r="G6596" t="s">
        <v>44</v>
      </c>
      <c r="H6596" t="s">
        <v>37</v>
      </c>
      <c r="I6596">
        <f>tbl_Fact[[#This Row],[Duration]] / 60</f>
        <v>2.8333334128062E-2</v>
      </c>
      <c r="J6596">
        <f>IF(OR(G6596="Run Time", G6596="CC (Changeover Cleaning)"), I6596, 0)</f>
        <v>0</v>
      </c>
      <c r="K6596">
        <f>IF(G6596&lt;&gt;"PM (Maintenance)", I6596, 0)</f>
        <v>2.8333334128062E-2</v>
      </c>
      <c r="L6596" s="5">
        <f>MAX(tbl_Fact[[#This Row],[TotalBiscuitsMade]],tbl_Fact[[#This Row],[GoodMadeBiscuits]])</f>
        <v>193085</v>
      </c>
      <c r="M6596" s="5">
        <f>IF(tbl_Fact[[#This Row],[Operating_Hours]]&gt;0,tbl_Fact[[#This Row],[Operating_Hours]]*51840,0)</f>
        <v>0</v>
      </c>
    </row>
    <row r="6597" spans="1:13" hidden="1" x14ac:dyDescent="0.2">
      <c r="A6597" t="s">
        <v>5</v>
      </c>
      <c r="B6597" s="1">
        <v>44407.214398148149</v>
      </c>
      <c r="C6597" s="1">
        <v>44407.215138888889</v>
      </c>
      <c r="D6597">
        <v>1.06666672229767</v>
      </c>
      <c r="E6597">
        <v>412029</v>
      </c>
      <c r="F6597">
        <v>285647</v>
      </c>
      <c r="G6597" t="s">
        <v>43</v>
      </c>
      <c r="H6597" t="s">
        <v>27</v>
      </c>
      <c r="I6597">
        <f>tbl_Fact[[#This Row],[Duration]] / 60</f>
        <v>1.7777778704961167E-2</v>
      </c>
      <c r="J6597">
        <f>IF(OR(G6597="Run Time", G6597="CC (Changeover Cleaning)"), I6597, 0)</f>
        <v>1.7777778704961167E-2</v>
      </c>
      <c r="K6597">
        <f>IF(G6597&lt;&gt;"PM (Maintenance)", I6597, 0)</f>
        <v>1.7777778704961167E-2</v>
      </c>
      <c r="L6597" s="5">
        <f>MAX(tbl_Fact[[#This Row],[TotalBiscuitsMade]],tbl_Fact[[#This Row],[GoodMadeBiscuits]])</f>
        <v>412029</v>
      </c>
      <c r="M6597" s="5">
        <f>IF(tbl_Fact[[#This Row],[Operating_Hours]]&gt;0,tbl_Fact[[#This Row],[Operating_Hours]]*51840,0)</f>
        <v>921.60004806518691</v>
      </c>
    </row>
    <row r="6598" spans="1:13" hidden="1" x14ac:dyDescent="0.2">
      <c r="A6598" t="s">
        <v>14</v>
      </c>
      <c r="B6598" s="1">
        <v>44407.214814814812</v>
      </c>
      <c r="C6598" s="1">
        <v>44407.214826388888</v>
      </c>
      <c r="D6598">
        <v>1.6666600480675701E-2</v>
      </c>
      <c r="E6598">
        <v>0</v>
      </c>
      <c r="F6598">
        <v>229</v>
      </c>
      <c r="G6598" t="s">
        <v>43</v>
      </c>
      <c r="H6598" t="s">
        <v>37</v>
      </c>
      <c r="I6598">
        <f>tbl_Fact[[#This Row],[Duration]] / 60</f>
        <v>2.7777667467792836E-4</v>
      </c>
      <c r="J6598">
        <f>IF(OR(G6598="Run Time", G6598="CC (Changeover Cleaning)"), I6598, 0)</f>
        <v>2.7777667467792836E-4</v>
      </c>
      <c r="K6598">
        <f>IF(G6598&lt;&gt;"PM (Maintenance)", I6598, 0)</f>
        <v>2.7777667467792836E-4</v>
      </c>
      <c r="L6598" s="5">
        <f>MAX(tbl_Fact[[#This Row],[TotalBiscuitsMade]],tbl_Fact[[#This Row],[GoodMadeBiscuits]])</f>
        <v>229</v>
      </c>
      <c r="M6598" s="5">
        <f>IF(tbl_Fact[[#This Row],[Operating_Hours]]&gt;0,tbl_Fact[[#This Row],[Operating_Hours]]*51840,0)</f>
        <v>14.399942815303806</v>
      </c>
    </row>
    <row r="6599" spans="1:13" hidden="1" x14ac:dyDescent="0.2">
      <c r="A6599" t="s">
        <v>12</v>
      </c>
      <c r="B6599" s="1">
        <v>44407.214814814812</v>
      </c>
      <c r="C6599" s="1">
        <v>44407.215300925927</v>
      </c>
      <c r="D6599">
        <v>0.69999998807907104</v>
      </c>
      <c r="E6599">
        <v>192755</v>
      </c>
      <c r="F6599">
        <v>456</v>
      </c>
      <c r="G6599" t="s">
        <v>43</v>
      </c>
      <c r="H6599" t="s">
        <v>37</v>
      </c>
      <c r="I6599">
        <f>tbl_Fact[[#This Row],[Duration]] / 60</f>
        <v>1.1666666467984517E-2</v>
      </c>
      <c r="J6599">
        <f>IF(OR(G6599="Run Time", G6599="CC (Changeover Cleaning)"), I6599, 0)</f>
        <v>1.1666666467984517E-2</v>
      </c>
      <c r="K6599">
        <f>IF(G6599&lt;&gt;"PM (Maintenance)", I6599, 0)</f>
        <v>1.1666666467984517E-2</v>
      </c>
      <c r="L6599" s="5">
        <f>MAX(tbl_Fact[[#This Row],[TotalBiscuitsMade]],tbl_Fact[[#This Row],[GoodMadeBiscuits]])</f>
        <v>192755</v>
      </c>
      <c r="M6599" s="5">
        <f>IF(tbl_Fact[[#This Row],[Operating_Hours]]&gt;0,tbl_Fact[[#This Row],[Operating_Hours]]*51840,0)</f>
        <v>604.79998970031738</v>
      </c>
    </row>
    <row r="6600" spans="1:13" hidden="1" x14ac:dyDescent="0.2">
      <c r="A6600" t="s">
        <v>14</v>
      </c>
      <c r="B6600" s="1">
        <v>44407.214826388888</v>
      </c>
      <c r="C6600" s="1">
        <v>44407.218124999999</v>
      </c>
      <c r="D6600">
        <v>4.75</v>
      </c>
      <c r="E6600">
        <v>0</v>
      </c>
      <c r="F6600">
        <v>490</v>
      </c>
      <c r="G6600" t="s">
        <v>44</v>
      </c>
      <c r="H6600" t="s">
        <v>37</v>
      </c>
      <c r="I6600">
        <f>tbl_Fact[[#This Row],[Duration]] / 60</f>
        <v>7.9166666666666663E-2</v>
      </c>
      <c r="J6600">
        <f>IF(OR(G6600="Run Time", G6600="CC (Changeover Cleaning)"), I6600, 0)</f>
        <v>0</v>
      </c>
      <c r="K6600">
        <f>IF(G6600&lt;&gt;"PM (Maintenance)", I6600, 0)</f>
        <v>7.9166666666666663E-2</v>
      </c>
      <c r="L6600" s="5">
        <f>MAX(tbl_Fact[[#This Row],[TotalBiscuitsMade]],tbl_Fact[[#This Row],[GoodMadeBiscuits]])</f>
        <v>490</v>
      </c>
      <c r="M6600" s="5">
        <f>IF(tbl_Fact[[#This Row],[Operating_Hours]]&gt;0,tbl_Fact[[#This Row],[Operating_Hours]]*51840,0)</f>
        <v>0</v>
      </c>
    </row>
    <row r="6601" spans="1:13" hidden="1" x14ac:dyDescent="0.2">
      <c r="A6601" t="s">
        <v>5</v>
      </c>
      <c r="B6601" s="1">
        <v>44407.215138888889</v>
      </c>
      <c r="C6601" s="1">
        <v>44407.215682870374</v>
      </c>
      <c r="D6601">
        <v>0.78333336114883401</v>
      </c>
      <c r="E6601">
        <v>412440</v>
      </c>
      <c r="F6601">
        <v>286188</v>
      </c>
      <c r="G6601" t="s">
        <v>44</v>
      </c>
      <c r="H6601" t="s">
        <v>27</v>
      </c>
      <c r="I6601">
        <f>tbl_Fact[[#This Row],[Duration]] / 60</f>
        <v>1.3055556019147234E-2</v>
      </c>
      <c r="J6601">
        <f>IF(OR(G6601="Run Time", G6601="CC (Changeover Cleaning)"), I6601, 0)</f>
        <v>0</v>
      </c>
      <c r="K6601">
        <f>IF(G6601&lt;&gt;"PM (Maintenance)", I6601, 0)</f>
        <v>1.3055556019147234E-2</v>
      </c>
      <c r="L6601" s="5">
        <f>MAX(tbl_Fact[[#This Row],[TotalBiscuitsMade]],tbl_Fact[[#This Row],[GoodMadeBiscuits]])</f>
        <v>412440</v>
      </c>
      <c r="M6601" s="5">
        <f>IF(tbl_Fact[[#This Row],[Operating_Hours]]&gt;0,tbl_Fact[[#This Row],[Operating_Hours]]*51840,0)</f>
        <v>0</v>
      </c>
    </row>
    <row r="6602" spans="1:13" hidden="1" x14ac:dyDescent="0.2">
      <c r="A6602" t="s">
        <v>12</v>
      </c>
      <c r="B6602" s="1">
        <v>44407.215300925927</v>
      </c>
      <c r="C6602" s="1">
        <v>44407.218124999999</v>
      </c>
      <c r="D6602">
        <v>4.0666666030883798</v>
      </c>
      <c r="E6602">
        <v>196117</v>
      </c>
      <c r="F6602">
        <v>191</v>
      </c>
      <c r="G6602" t="s">
        <v>44</v>
      </c>
      <c r="H6602" t="s">
        <v>37</v>
      </c>
      <c r="I6602">
        <f>tbl_Fact[[#This Row],[Duration]] / 60</f>
        <v>6.7777776718139657E-2</v>
      </c>
      <c r="J6602">
        <f>IF(OR(G6602="Run Time", G6602="CC (Changeover Cleaning)"), I6602, 0)</f>
        <v>0</v>
      </c>
      <c r="K6602">
        <f>IF(G6602&lt;&gt;"PM (Maintenance)", I6602, 0)</f>
        <v>6.7777776718139657E-2</v>
      </c>
      <c r="L6602" s="5">
        <f>MAX(tbl_Fact[[#This Row],[TotalBiscuitsMade]],tbl_Fact[[#This Row],[GoodMadeBiscuits]])</f>
        <v>196117</v>
      </c>
      <c r="M6602" s="5">
        <f>IF(tbl_Fact[[#This Row],[Operating_Hours]]&gt;0,tbl_Fact[[#This Row],[Operating_Hours]]*51840,0)</f>
        <v>0</v>
      </c>
    </row>
    <row r="6603" spans="1:13" hidden="1" x14ac:dyDescent="0.2">
      <c r="A6603" t="s">
        <v>5</v>
      </c>
      <c r="B6603" s="1">
        <v>44407.215682870374</v>
      </c>
      <c r="C6603" s="1">
        <v>44407.216006944444</v>
      </c>
      <c r="D6603">
        <v>0.46666666865348799</v>
      </c>
      <c r="E6603">
        <v>412255</v>
      </c>
      <c r="F6603">
        <v>285965</v>
      </c>
      <c r="G6603" t="s">
        <v>43</v>
      </c>
      <c r="H6603" t="s">
        <v>27</v>
      </c>
      <c r="I6603">
        <f>tbl_Fact[[#This Row],[Duration]] / 60</f>
        <v>7.7777778108914664E-3</v>
      </c>
      <c r="J6603">
        <f>IF(OR(G6603="Run Time", G6603="CC (Changeover Cleaning)"), I6603, 0)</f>
        <v>7.7777778108914664E-3</v>
      </c>
      <c r="K6603">
        <f>IF(G6603&lt;&gt;"PM (Maintenance)", I6603, 0)</f>
        <v>7.7777778108914664E-3</v>
      </c>
      <c r="L6603" s="5">
        <f>MAX(tbl_Fact[[#This Row],[TotalBiscuitsMade]],tbl_Fact[[#This Row],[GoodMadeBiscuits]])</f>
        <v>412255</v>
      </c>
      <c r="M6603" s="5">
        <f>IF(tbl_Fact[[#This Row],[Operating_Hours]]&gt;0,tbl_Fact[[#This Row],[Operating_Hours]]*51840,0)</f>
        <v>403.2000017166136</v>
      </c>
    </row>
    <row r="6604" spans="1:13" hidden="1" x14ac:dyDescent="0.2">
      <c r="A6604" t="s">
        <v>5</v>
      </c>
      <c r="B6604" s="1">
        <v>44407.216006944444</v>
      </c>
      <c r="C6604" s="1">
        <v>44407.217835648145</v>
      </c>
      <c r="D6604">
        <v>2.63333344459534</v>
      </c>
      <c r="E6604">
        <v>413854</v>
      </c>
      <c r="F6604">
        <v>287374</v>
      </c>
      <c r="G6604" t="s">
        <v>44</v>
      </c>
      <c r="H6604" t="s">
        <v>27</v>
      </c>
      <c r="I6604">
        <f>tbl_Fact[[#This Row],[Duration]] / 60</f>
        <v>4.3888890743255665E-2</v>
      </c>
      <c r="J6604">
        <f>IF(OR(G6604="Run Time", G6604="CC (Changeover Cleaning)"), I6604, 0)</f>
        <v>0</v>
      </c>
      <c r="K6604">
        <f>IF(G6604&lt;&gt;"PM (Maintenance)", I6604, 0)</f>
        <v>4.3888890743255665E-2</v>
      </c>
      <c r="L6604" s="5">
        <f>MAX(tbl_Fact[[#This Row],[TotalBiscuitsMade]],tbl_Fact[[#This Row],[GoodMadeBiscuits]])</f>
        <v>413854</v>
      </c>
      <c r="M6604" s="5">
        <f>IF(tbl_Fact[[#This Row],[Operating_Hours]]&gt;0,tbl_Fact[[#This Row],[Operating_Hours]]*51840,0)</f>
        <v>0</v>
      </c>
    </row>
    <row r="6605" spans="1:13" hidden="1" x14ac:dyDescent="0.2">
      <c r="A6605" t="s">
        <v>5</v>
      </c>
      <c r="B6605" s="1">
        <v>44407.217835648145</v>
      </c>
      <c r="C6605" s="1">
        <v>44407.218229166669</v>
      </c>
      <c r="D6605">
        <v>0.56666666269302401</v>
      </c>
      <c r="E6605">
        <v>413845</v>
      </c>
      <c r="F6605">
        <v>287462</v>
      </c>
      <c r="G6605" t="s">
        <v>43</v>
      </c>
      <c r="H6605" t="s">
        <v>27</v>
      </c>
      <c r="I6605">
        <f>tbl_Fact[[#This Row],[Duration]] / 60</f>
        <v>9.4444443782170668E-3</v>
      </c>
      <c r="J6605">
        <f>IF(OR(G6605="Run Time", G6605="CC (Changeover Cleaning)"), I6605, 0)</f>
        <v>9.4444443782170668E-3</v>
      </c>
      <c r="K6605">
        <f>IF(G6605&lt;&gt;"PM (Maintenance)", I6605, 0)</f>
        <v>9.4444443782170668E-3</v>
      </c>
      <c r="L6605" s="5">
        <f>MAX(tbl_Fact[[#This Row],[TotalBiscuitsMade]],tbl_Fact[[#This Row],[GoodMadeBiscuits]])</f>
        <v>413845</v>
      </c>
      <c r="M6605" s="5">
        <f>IF(tbl_Fact[[#This Row],[Operating_Hours]]&gt;0,tbl_Fact[[#This Row],[Operating_Hours]]*51840,0)</f>
        <v>489.59999656677275</v>
      </c>
    </row>
    <row r="6606" spans="1:13" hidden="1" x14ac:dyDescent="0.2">
      <c r="A6606" t="s">
        <v>14</v>
      </c>
      <c r="B6606" s="1">
        <v>44407.218124999999</v>
      </c>
      <c r="C6606" s="1">
        <v>44407.218460648146</v>
      </c>
      <c r="D6606">
        <v>0.48333328962326</v>
      </c>
      <c r="E6606">
        <v>0</v>
      </c>
      <c r="F6606">
        <v>306</v>
      </c>
      <c r="G6606" t="s">
        <v>43</v>
      </c>
      <c r="H6606" t="s">
        <v>37</v>
      </c>
      <c r="I6606">
        <f>tbl_Fact[[#This Row],[Duration]] / 60</f>
        <v>8.0555548270543325E-3</v>
      </c>
      <c r="J6606">
        <f>IF(OR(G6606="Run Time", G6606="CC (Changeover Cleaning)"), I6606, 0)</f>
        <v>8.0555548270543325E-3</v>
      </c>
      <c r="K6606">
        <f>IF(G6606&lt;&gt;"PM (Maintenance)", I6606, 0)</f>
        <v>8.0555548270543325E-3</v>
      </c>
      <c r="L6606" s="5">
        <f>MAX(tbl_Fact[[#This Row],[TotalBiscuitsMade]],tbl_Fact[[#This Row],[GoodMadeBiscuits]])</f>
        <v>306</v>
      </c>
      <c r="M6606" s="5">
        <f>IF(tbl_Fact[[#This Row],[Operating_Hours]]&gt;0,tbl_Fact[[#This Row],[Operating_Hours]]*51840,0)</f>
        <v>417.59996223449662</v>
      </c>
    </row>
    <row r="6607" spans="1:13" hidden="1" x14ac:dyDescent="0.2">
      <c r="A6607" t="s">
        <v>12</v>
      </c>
      <c r="B6607" s="1">
        <v>44407.218124999999</v>
      </c>
      <c r="C6607" s="1">
        <v>44407.218541666669</v>
      </c>
      <c r="D6607">
        <v>0.60000002384185802</v>
      </c>
      <c r="E6607">
        <v>196360</v>
      </c>
      <c r="F6607">
        <v>11</v>
      </c>
      <c r="G6607" t="s">
        <v>43</v>
      </c>
      <c r="H6607" t="s">
        <v>37</v>
      </c>
      <c r="I6607">
        <f>tbl_Fact[[#This Row],[Duration]] / 60</f>
        <v>1.00000003973643E-2</v>
      </c>
      <c r="J6607">
        <f>IF(OR(G6607="Run Time", G6607="CC (Changeover Cleaning)"), I6607, 0)</f>
        <v>1.00000003973643E-2</v>
      </c>
      <c r="K6607">
        <f>IF(G6607&lt;&gt;"PM (Maintenance)", I6607, 0)</f>
        <v>1.00000003973643E-2</v>
      </c>
      <c r="L6607" s="5">
        <f>MAX(tbl_Fact[[#This Row],[TotalBiscuitsMade]],tbl_Fact[[#This Row],[GoodMadeBiscuits]])</f>
        <v>196360</v>
      </c>
      <c r="M6607" s="5">
        <f>IF(tbl_Fact[[#This Row],[Operating_Hours]]&gt;0,tbl_Fact[[#This Row],[Operating_Hours]]*51840,0)</f>
        <v>518.40002059936535</v>
      </c>
    </row>
    <row r="6608" spans="1:13" hidden="1" x14ac:dyDescent="0.2">
      <c r="A6608" t="s">
        <v>5</v>
      </c>
      <c r="B6608" s="1">
        <v>44407.218229166669</v>
      </c>
      <c r="C6608" s="1">
        <v>44407.220682870371</v>
      </c>
      <c r="D6608">
        <v>3.5333333015441899</v>
      </c>
      <c r="E6608">
        <v>415735</v>
      </c>
      <c r="F6608">
        <v>289434</v>
      </c>
      <c r="G6608" t="s">
        <v>44</v>
      </c>
      <c r="H6608" t="s">
        <v>27</v>
      </c>
      <c r="I6608">
        <f>tbl_Fact[[#This Row],[Duration]] / 60</f>
        <v>5.888888835906983E-2</v>
      </c>
      <c r="J6608">
        <f>IF(OR(G6608="Run Time", G6608="CC (Changeover Cleaning)"), I6608, 0)</f>
        <v>0</v>
      </c>
      <c r="K6608">
        <f>IF(G6608&lt;&gt;"PM (Maintenance)", I6608, 0)</f>
        <v>5.888888835906983E-2</v>
      </c>
      <c r="L6608" s="5">
        <f>MAX(tbl_Fact[[#This Row],[TotalBiscuitsMade]],tbl_Fact[[#This Row],[GoodMadeBiscuits]])</f>
        <v>415735</v>
      </c>
      <c r="M6608" s="5">
        <f>IF(tbl_Fact[[#This Row],[Operating_Hours]]&gt;0,tbl_Fact[[#This Row],[Operating_Hours]]*51840,0)</f>
        <v>0</v>
      </c>
    </row>
    <row r="6609" spans="1:13" hidden="1" x14ac:dyDescent="0.2">
      <c r="A6609" t="s">
        <v>14</v>
      </c>
      <c r="B6609" s="1">
        <v>44407.218460648146</v>
      </c>
      <c r="C6609" s="1">
        <v>44407.236122685186</v>
      </c>
      <c r="D6609">
        <v>25.433332443237301</v>
      </c>
      <c r="E6609">
        <v>0</v>
      </c>
      <c r="F6609">
        <v>20</v>
      </c>
      <c r="G6609" t="s">
        <v>44</v>
      </c>
      <c r="H6609" t="s">
        <v>37</v>
      </c>
      <c r="I6609">
        <f>tbl_Fact[[#This Row],[Duration]] / 60</f>
        <v>0.42388887405395503</v>
      </c>
      <c r="J6609">
        <f>IF(OR(G6609="Run Time", G6609="CC (Changeover Cleaning)"), I6609, 0)</f>
        <v>0</v>
      </c>
      <c r="K6609">
        <f>IF(G6609&lt;&gt;"PM (Maintenance)", I6609, 0)</f>
        <v>0.42388887405395503</v>
      </c>
      <c r="L6609" s="5">
        <f>MAX(tbl_Fact[[#This Row],[TotalBiscuitsMade]],tbl_Fact[[#This Row],[GoodMadeBiscuits]])</f>
        <v>20</v>
      </c>
      <c r="M6609" s="5">
        <f>IF(tbl_Fact[[#This Row],[Operating_Hours]]&gt;0,tbl_Fact[[#This Row],[Operating_Hours]]*51840,0)</f>
        <v>0</v>
      </c>
    </row>
    <row r="6610" spans="1:13" hidden="1" x14ac:dyDescent="0.2">
      <c r="A6610" t="s">
        <v>12</v>
      </c>
      <c r="B6610" s="1">
        <v>44407.218541666669</v>
      </c>
      <c r="C6610" s="1">
        <v>44407.225937499999</v>
      </c>
      <c r="D6610">
        <v>10.6499996185303</v>
      </c>
      <c r="E6610">
        <v>205390</v>
      </c>
      <c r="F6610">
        <v>286</v>
      </c>
      <c r="G6610" t="s">
        <v>44</v>
      </c>
      <c r="H6610" t="s">
        <v>37</v>
      </c>
      <c r="I6610">
        <f>tbl_Fact[[#This Row],[Duration]] / 60</f>
        <v>0.17749999364217167</v>
      </c>
      <c r="J6610">
        <f>IF(OR(G6610="Run Time", G6610="CC (Changeover Cleaning)"), I6610, 0)</f>
        <v>0</v>
      </c>
      <c r="K6610">
        <f>IF(G6610&lt;&gt;"PM (Maintenance)", I6610, 0)</f>
        <v>0.17749999364217167</v>
      </c>
      <c r="L6610" s="5">
        <f>MAX(tbl_Fact[[#This Row],[TotalBiscuitsMade]],tbl_Fact[[#This Row],[GoodMadeBiscuits]])</f>
        <v>205390</v>
      </c>
      <c r="M6610" s="5">
        <f>IF(tbl_Fact[[#This Row],[Operating_Hours]]&gt;0,tbl_Fact[[#This Row],[Operating_Hours]]*51840,0)</f>
        <v>0</v>
      </c>
    </row>
    <row r="6611" spans="1:13" hidden="1" x14ac:dyDescent="0.2">
      <c r="A6611" t="s">
        <v>11</v>
      </c>
      <c r="B6611" s="1">
        <v>44407.219201388885</v>
      </c>
      <c r="C6611" s="1">
        <v>44407.220034722224</v>
      </c>
      <c r="D6611">
        <v>1.1997166872024501</v>
      </c>
      <c r="E6611">
        <v>0</v>
      </c>
      <c r="F6611">
        <v>355</v>
      </c>
      <c r="G6611" t="s">
        <v>43</v>
      </c>
      <c r="H6611" t="s">
        <v>27</v>
      </c>
      <c r="I6611">
        <f>tbl_Fact[[#This Row],[Duration]] / 60</f>
        <v>1.9995278120040833E-2</v>
      </c>
      <c r="J6611">
        <f>IF(OR(G6611="Run Time", G6611="CC (Changeover Cleaning)"), I6611, 0)</f>
        <v>1.9995278120040833E-2</v>
      </c>
      <c r="K6611">
        <f>IF(G6611&lt;&gt;"PM (Maintenance)", I6611, 0)</f>
        <v>1.9995278120040833E-2</v>
      </c>
      <c r="L6611" s="5">
        <f>MAX(tbl_Fact[[#This Row],[TotalBiscuitsMade]],tbl_Fact[[#This Row],[GoodMadeBiscuits]])</f>
        <v>355</v>
      </c>
      <c r="M6611" s="5">
        <f>IF(tbl_Fact[[#This Row],[Operating_Hours]]&gt;0,tbl_Fact[[#This Row],[Operating_Hours]]*51840,0)</f>
        <v>1036.5552177429167</v>
      </c>
    </row>
    <row r="6612" spans="1:13" hidden="1" x14ac:dyDescent="0.2">
      <c r="A6612" t="s">
        <v>11</v>
      </c>
      <c r="B6612" s="1">
        <v>44407.220034722224</v>
      </c>
      <c r="C6612" s="1">
        <v>44407.220625000002</v>
      </c>
      <c r="D6612">
        <v>0.85004997253418002</v>
      </c>
      <c r="E6612">
        <v>0</v>
      </c>
      <c r="F6612">
        <v>442</v>
      </c>
      <c r="G6612" t="s">
        <v>44</v>
      </c>
      <c r="H6612" t="s">
        <v>27</v>
      </c>
      <c r="I6612">
        <f>tbl_Fact[[#This Row],[Duration]] / 60</f>
        <v>1.4167499542236334E-2</v>
      </c>
      <c r="J6612">
        <f>IF(OR(G6612="Run Time", G6612="CC (Changeover Cleaning)"), I6612, 0)</f>
        <v>0</v>
      </c>
      <c r="K6612">
        <f>IF(G6612&lt;&gt;"PM (Maintenance)", I6612, 0)</f>
        <v>1.4167499542236334E-2</v>
      </c>
      <c r="L6612" s="5">
        <f>MAX(tbl_Fact[[#This Row],[TotalBiscuitsMade]],tbl_Fact[[#This Row],[GoodMadeBiscuits]])</f>
        <v>442</v>
      </c>
      <c r="M6612" s="5">
        <f>IF(tbl_Fact[[#This Row],[Operating_Hours]]&gt;0,tbl_Fact[[#This Row],[Operating_Hours]]*51840,0)</f>
        <v>0</v>
      </c>
    </row>
    <row r="6613" spans="1:13" hidden="1" x14ac:dyDescent="0.2">
      <c r="A6613" t="s">
        <v>11</v>
      </c>
      <c r="B6613" s="1">
        <v>44407.220625000002</v>
      </c>
      <c r="C6613" s="1">
        <v>44407.220763888887</v>
      </c>
      <c r="D6613">
        <v>0.19998332858085599</v>
      </c>
      <c r="E6613">
        <v>0</v>
      </c>
      <c r="F6613">
        <v>113</v>
      </c>
      <c r="G6613" t="s">
        <v>43</v>
      </c>
      <c r="H6613" t="s">
        <v>27</v>
      </c>
      <c r="I6613">
        <f>tbl_Fact[[#This Row],[Duration]] / 60</f>
        <v>3.3330554763476E-3</v>
      </c>
      <c r="J6613">
        <f>IF(OR(G6613="Run Time", G6613="CC (Changeover Cleaning)"), I6613, 0)</f>
        <v>3.3330554763476E-3</v>
      </c>
      <c r="K6613">
        <f>IF(G6613&lt;&gt;"PM (Maintenance)", I6613, 0)</f>
        <v>3.3330554763476E-3</v>
      </c>
      <c r="L6613" s="5">
        <f>MAX(tbl_Fact[[#This Row],[TotalBiscuitsMade]],tbl_Fact[[#This Row],[GoodMadeBiscuits]])</f>
        <v>113</v>
      </c>
      <c r="M6613" s="5">
        <f>IF(tbl_Fact[[#This Row],[Operating_Hours]]&gt;0,tbl_Fact[[#This Row],[Operating_Hours]]*51840,0)</f>
        <v>172.78559589385958</v>
      </c>
    </row>
    <row r="6614" spans="1:13" hidden="1" x14ac:dyDescent="0.2">
      <c r="A6614" t="s">
        <v>5</v>
      </c>
      <c r="B6614" s="1">
        <v>44407.220682870371</v>
      </c>
      <c r="C6614" s="1">
        <v>44407.220995370371</v>
      </c>
      <c r="D6614">
        <v>0.44999998807907099</v>
      </c>
      <c r="E6614">
        <v>415928</v>
      </c>
      <c r="F6614">
        <v>289658</v>
      </c>
      <c r="G6614" t="s">
        <v>43</v>
      </c>
      <c r="H6614" t="s">
        <v>27</v>
      </c>
      <c r="I6614">
        <f>tbl_Fact[[#This Row],[Duration]] / 60</f>
        <v>7.49999980131785E-3</v>
      </c>
      <c r="J6614">
        <f>IF(OR(G6614="Run Time", G6614="CC (Changeover Cleaning)"), I6614, 0)</f>
        <v>7.49999980131785E-3</v>
      </c>
      <c r="K6614">
        <f>IF(G6614&lt;&gt;"PM (Maintenance)", I6614, 0)</f>
        <v>7.49999980131785E-3</v>
      </c>
      <c r="L6614" s="5">
        <f>MAX(tbl_Fact[[#This Row],[TotalBiscuitsMade]],tbl_Fact[[#This Row],[GoodMadeBiscuits]])</f>
        <v>415928</v>
      </c>
      <c r="M6614" s="5">
        <f>IF(tbl_Fact[[#This Row],[Operating_Hours]]&gt;0,tbl_Fact[[#This Row],[Operating_Hours]]*51840,0)</f>
        <v>388.79998970031733</v>
      </c>
    </row>
    <row r="6615" spans="1:13" hidden="1" x14ac:dyDescent="0.2">
      <c r="A6615" t="s">
        <v>11</v>
      </c>
      <c r="B6615" s="1">
        <v>44407.220763888887</v>
      </c>
      <c r="C6615" s="1">
        <v>44407.227662037039</v>
      </c>
      <c r="D6615">
        <v>9.9333000183105504</v>
      </c>
      <c r="E6615">
        <v>0</v>
      </c>
      <c r="F6615">
        <v>303</v>
      </c>
      <c r="G6615" t="s">
        <v>44</v>
      </c>
      <c r="H6615" t="s">
        <v>27</v>
      </c>
      <c r="I6615">
        <f>tbl_Fact[[#This Row],[Duration]] / 60</f>
        <v>0.16555500030517584</v>
      </c>
      <c r="J6615">
        <f>IF(OR(G6615="Run Time", G6615="CC (Changeover Cleaning)"), I6615, 0)</f>
        <v>0</v>
      </c>
      <c r="K6615">
        <f>IF(G6615&lt;&gt;"PM (Maintenance)", I6615, 0)</f>
        <v>0.16555500030517584</v>
      </c>
      <c r="L6615" s="5">
        <f>MAX(tbl_Fact[[#This Row],[TotalBiscuitsMade]],tbl_Fact[[#This Row],[GoodMadeBiscuits]])</f>
        <v>303</v>
      </c>
      <c r="M6615" s="5">
        <f>IF(tbl_Fact[[#This Row],[Operating_Hours]]&gt;0,tbl_Fact[[#This Row],[Operating_Hours]]*51840,0)</f>
        <v>0</v>
      </c>
    </row>
    <row r="6616" spans="1:13" hidden="1" x14ac:dyDescent="0.2">
      <c r="A6616" t="s">
        <v>5</v>
      </c>
      <c r="B6616" s="1">
        <v>44407.220995370371</v>
      </c>
      <c r="C6616" s="1">
        <v>44407.226817129631</v>
      </c>
      <c r="D6616">
        <v>8.3833332061767596</v>
      </c>
      <c r="E6616">
        <v>421248</v>
      </c>
      <c r="F6616">
        <v>294933</v>
      </c>
      <c r="G6616" t="s">
        <v>44</v>
      </c>
      <c r="H6616" t="s">
        <v>27</v>
      </c>
      <c r="I6616">
        <f>tbl_Fact[[#This Row],[Duration]] / 60</f>
        <v>0.13972222010294599</v>
      </c>
      <c r="J6616">
        <f>IF(OR(G6616="Run Time", G6616="CC (Changeover Cleaning)"), I6616, 0)</f>
        <v>0</v>
      </c>
      <c r="K6616">
        <f>IF(G6616&lt;&gt;"PM (Maintenance)", I6616, 0)</f>
        <v>0.13972222010294599</v>
      </c>
      <c r="L6616" s="5">
        <f>MAX(tbl_Fact[[#This Row],[TotalBiscuitsMade]],tbl_Fact[[#This Row],[GoodMadeBiscuits]])</f>
        <v>421248</v>
      </c>
      <c r="M6616" s="5">
        <f>IF(tbl_Fact[[#This Row],[Operating_Hours]]&gt;0,tbl_Fact[[#This Row],[Operating_Hours]]*51840,0)</f>
        <v>0</v>
      </c>
    </row>
    <row r="6617" spans="1:13" hidden="1" x14ac:dyDescent="0.2">
      <c r="A6617" t="s">
        <v>12</v>
      </c>
      <c r="B6617" s="1">
        <v>44407.225937499999</v>
      </c>
      <c r="C6617" s="1">
        <v>44407.226550925923</v>
      </c>
      <c r="D6617">
        <v>0.88333332538604703</v>
      </c>
      <c r="E6617">
        <v>205480</v>
      </c>
      <c r="F6617">
        <v>186</v>
      </c>
      <c r="G6617" t="s">
        <v>43</v>
      </c>
      <c r="H6617" t="s">
        <v>37</v>
      </c>
      <c r="I6617">
        <f>tbl_Fact[[#This Row],[Duration]] / 60</f>
        <v>1.4722222089767451E-2</v>
      </c>
      <c r="J6617">
        <f>IF(OR(G6617="Run Time", G6617="CC (Changeover Cleaning)"), I6617, 0)</f>
        <v>1.4722222089767451E-2</v>
      </c>
      <c r="K6617">
        <f>IF(G6617&lt;&gt;"PM (Maintenance)", I6617, 0)</f>
        <v>1.4722222089767451E-2</v>
      </c>
      <c r="L6617" s="5">
        <f>MAX(tbl_Fact[[#This Row],[TotalBiscuitsMade]],tbl_Fact[[#This Row],[GoodMadeBiscuits]])</f>
        <v>205480</v>
      </c>
      <c r="M6617" s="5">
        <f>IF(tbl_Fact[[#This Row],[Operating_Hours]]&gt;0,tbl_Fact[[#This Row],[Operating_Hours]]*51840,0)</f>
        <v>763.19999313354458</v>
      </c>
    </row>
    <row r="6618" spans="1:13" hidden="1" x14ac:dyDescent="0.2">
      <c r="A6618" t="s">
        <v>12</v>
      </c>
      <c r="B6618" s="1">
        <v>44407.226550925923</v>
      </c>
      <c r="C6618" s="1">
        <v>44407.236122685186</v>
      </c>
      <c r="D6618">
        <v>13.783332824706999</v>
      </c>
      <c r="E6618">
        <v>217391</v>
      </c>
      <c r="F6618">
        <v>216</v>
      </c>
      <c r="G6618" t="s">
        <v>44</v>
      </c>
      <c r="H6618" t="s">
        <v>37</v>
      </c>
      <c r="I6618">
        <f>tbl_Fact[[#This Row],[Duration]] / 60</f>
        <v>0.22972221374511664</v>
      </c>
      <c r="J6618">
        <f>IF(OR(G6618="Run Time", G6618="CC (Changeover Cleaning)"), I6618, 0)</f>
        <v>0</v>
      </c>
      <c r="K6618">
        <f>IF(G6618&lt;&gt;"PM (Maintenance)", I6618, 0)</f>
        <v>0.22972221374511664</v>
      </c>
      <c r="L6618" s="5">
        <f>MAX(tbl_Fact[[#This Row],[TotalBiscuitsMade]],tbl_Fact[[#This Row],[GoodMadeBiscuits]])</f>
        <v>217391</v>
      </c>
      <c r="M6618" s="5">
        <f>IF(tbl_Fact[[#This Row],[Operating_Hours]]&gt;0,tbl_Fact[[#This Row],[Operating_Hours]]*51840,0)</f>
        <v>0</v>
      </c>
    </row>
    <row r="6619" spans="1:13" hidden="1" x14ac:dyDescent="0.2">
      <c r="A6619" t="s">
        <v>5</v>
      </c>
      <c r="B6619" s="1">
        <v>44407.226817129631</v>
      </c>
      <c r="C6619" s="1">
        <v>44407.227534722224</v>
      </c>
      <c r="D6619">
        <v>1.0333333015441899</v>
      </c>
      <c r="E6619">
        <v>421437</v>
      </c>
      <c r="F6619">
        <v>295286</v>
      </c>
      <c r="G6619" t="s">
        <v>43</v>
      </c>
      <c r="H6619" t="s">
        <v>27</v>
      </c>
      <c r="I6619">
        <f>tbl_Fact[[#This Row],[Duration]] / 60</f>
        <v>1.7222221692403165E-2</v>
      </c>
      <c r="J6619">
        <f>IF(OR(G6619="Run Time", G6619="CC (Changeover Cleaning)"), I6619, 0)</f>
        <v>1.7222221692403165E-2</v>
      </c>
      <c r="K6619">
        <f>IF(G6619&lt;&gt;"PM (Maintenance)", I6619, 0)</f>
        <v>1.7222221692403165E-2</v>
      </c>
      <c r="L6619" s="5">
        <f>MAX(tbl_Fact[[#This Row],[TotalBiscuitsMade]],tbl_Fact[[#This Row],[GoodMadeBiscuits]])</f>
        <v>421437</v>
      </c>
      <c r="M6619" s="5">
        <f>IF(tbl_Fact[[#This Row],[Operating_Hours]]&gt;0,tbl_Fact[[#This Row],[Operating_Hours]]*51840,0)</f>
        <v>892.79997253418014</v>
      </c>
    </row>
    <row r="6620" spans="1:13" hidden="1" x14ac:dyDescent="0.2">
      <c r="A6620" t="s">
        <v>5</v>
      </c>
      <c r="B6620" s="1">
        <v>44407.227534722224</v>
      </c>
      <c r="C6620" s="1">
        <v>44407.233425925922</v>
      </c>
      <c r="D6620">
        <v>8.4833335876464808</v>
      </c>
      <c r="E6620">
        <v>426847</v>
      </c>
      <c r="F6620">
        <v>300277</v>
      </c>
      <c r="G6620" t="s">
        <v>44</v>
      </c>
      <c r="H6620" t="s">
        <v>27</v>
      </c>
      <c r="I6620">
        <f>tbl_Fact[[#This Row],[Duration]] / 60</f>
        <v>0.14138889312744135</v>
      </c>
      <c r="J6620">
        <f>IF(OR(G6620="Run Time", G6620="CC (Changeover Cleaning)"), I6620, 0)</f>
        <v>0</v>
      </c>
      <c r="K6620">
        <f>IF(G6620&lt;&gt;"PM (Maintenance)", I6620, 0)</f>
        <v>0.14138889312744135</v>
      </c>
      <c r="L6620" s="5">
        <f>MAX(tbl_Fact[[#This Row],[TotalBiscuitsMade]],tbl_Fact[[#This Row],[GoodMadeBiscuits]])</f>
        <v>426847</v>
      </c>
      <c r="M6620" s="5">
        <f>IF(tbl_Fact[[#This Row],[Operating_Hours]]&gt;0,tbl_Fact[[#This Row],[Operating_Hours]]*51840,0)</f>
        <v>0</v>
      </c>
    </row>
    <row r="6621" spans="1:13" hidden="1" x14ac:dyDescent="0.2">
      <c r="A6621" t="s">
        <v>11</v>
      </c>
      <c r="B6621" s="1">
        <v>44407.227662037039</v>
      </c>
      <c r="C6621" s="1">
        <v>44407.228206018517</v>
      </c>
      <c r="D6621">
        <v>0.77501666545867898</v>
      </c>
      <c r="E6621">
        <v>0</v>
      </c>
      <c r="F6621">
        <v>291</v>
      </c>
      <c r="G6621" t="s">
        <v>43</v>
      </c>
      <c r="H6621" t="s">
        <v>27</v>
      </c>
      <c r="I6621">
        <f>tbl_Fact[[#This Row],[Duration]] / 60</f>
        <v>1.2916944424311317E-2</v>
      </c>
      <c r="J6621">
        <f>IF(OR(G6621="Run Time", G6621="CC (Changeover Cleaning)"), I6621, 0)</f>
        <v>1.2916944424311317E-2</v>
      </c>
      <c r="K6621">
        <f>IF(G6621&lt;&gt;"PM (Maintenance)", I6621, 0)</f>
        <v>1.2916944424311317E-2</v>
      </c>
      <c r="L6621" s="5">
        <f>MAX(tbl_Fact[[#This Row],[TotalBiscuitsMade]],tbl_Fact[[#This Row],[GoodMadeBiscuits]])</f>
        <v>291</v>
      </c>
      <c r="M6621" s="5">
        <f>IF(tbl_Fact[[#This Row],[Operating_Hours]]&gt;0,tbl_Fact[[#This Row],[Operating_Hours]]*51840,0)</f>
        <v>669.6143989562986</v>
      </c>
    </row>
    <row r="6622" spans="1:13" hidden="1" x14ac:dyDescent="0.2">
      <c r="A6622" t="s">
        <v>11</v>
      </c>
      <c r="B6622" s="1">
        <v>44407.228206018517</v>
      </c>
      <c r="C6622" s="1">
        <v>44407.23232638889</v>
      </c>
      <c r="D6622">
        <v>5.9265499114990199</v>
      </c>
      <c r="E6622">
        <v>0</v>
      </c>
      <c r="F6622">
        <v>17</v>
      </c>
      <c r="G6622" t="s">
        <v>44</v>
      </c>
      <c r="H6622" t="s">
        <v>27</v>
      </c>
      <c r="I6622">
        <f>tbl_Fact[[#This Row],[Duration]] / 60</f>
        <v>9.8775831858316995E-2</v>
      </c>
      <c r="J6622">
        <f>IF(OR(G6622="Run Time", G6622="CC (Changeover Cleaning)"), I6622, 0)</f>
        <v>0</v>
      </c>
      <c r="K6622">
        <f>IF(G6622&lt;&gt;"PM (Maintenance)", I6622, 0)</f>
        <v>9.8775831858316995E-2</v>
      </c>
      <c r="L6622" s="5">
        <f>MAX(tbl_Fact[[#This Row],[TotalBiscuitsMade]],tbl_Fact[[#This Row],[GoodMadeBiscuits]])</f>
        <v>17</v>
      </c>
      <c r="M6622" s="5">
        <f>IF(tbl_Fact[[#This Row],[Operating_Hours]]&gt;0,tbl_Fact[[#This Row],[Operating_Hours]]*51840,0)</f>
        <v>0</v>
      </c>
    </row>
    <row r="6623" spans="1:13" hidden="1" x14ac:dyDescent="0.2">
      <c r="A6623" t="s">
        <v>11</v>
      </c>
      <c r="B6623" s="1">
        <v>44407.23232638889</v>
      </c>
      <c r="C6623" s="1">
        <v>44407.233703703707</v>
      </c>
      <c r="D6623">
        <v>1.99038338661194</v>
      </c>
      <c r="E6623">
        <v>0</v>
      </c>
      <c r="F6623">
        <v>406</v>
      </c>
      <c r="G6623" t="s">
        <v>43</v>
      </c>
      <c r="H6623" t="s">
        <v>27</v>
      </c>
      <c r="I6623">
        <f>tbl_Fact[[#This Row],[Duration]] / 60</f>
        <v>3.3173056443532335E-2</v>
      </c>
      <c r="J6623">
        <f>IF(OR(G6623="Run Time", G6623="CC (Changeover Cleaning)"), I6623, 0)</f>
        <v>3.3173056443532335E-2</v>
      </c>
      <c r="K6623">
        <f>IF(G6623&lt;&gt;"PM (Maintenance)", I6623, 0)</f>
        <v>3.3173056443532335E-2</v>
      </c>
      <c r="L6623" s="5">
        <f>MAX(tbl_Fact[[#This Row],[TotalBiscuitsMade]],tbl_Fact[[#This Row],[GoodMadeBiscuits]])</f>
        <v>406</v>
      </c>
      <c r="M6623" s="5">
        <f>IF(tbl_Fact[[#This Row],[Operating_Hours]]&gt;0,tbl_Fact[[#This Row],[Operating_Hours]]*51840,0)</f>
        <v>1719.6912460327162</v>
      </c>
    </row>
    <row r="6624" spans="1:13" hidden="1" x14ac:dyDescent="0.2">
      <c r="A6624" t="s">
        <v>5</v>
      </c>
      <c r="B6624" s="1">
        <v>44407.233425925922</v>
      </c>
      <c r="C6624" s="1">
        <v>44407.233946759261</v>
      </c>
      <c r="D6624">
        <v>0.75</v>
      </c>
      <c r="E6624">
        <v>426973</v>
      </c>
      <c r="F6624">
        <v>300476</v>
      </c>
      <c r="G6624" t="s">
        <v>43</v>
      </c>
      <c r="H6624" t="s">
        <v>27</v>
      </c>
      <c r="I6624">
        <f>tbl_Fact[[#This Row],[Duration]] / 60</f>
        <v>1.2500000000000001E-2</v>
      </c>
      <c r="J6624">
        <f>IF(OR(G6624="Run Time", G6624="CC (Changeover Cleaning)"), I6624, 0)</f>
        <v>1.2500000000000001E-2</v>
      </c>
      <c r="K6624">
        <f>IF(G6624&lt;&gt;"PM (Maintenance)", I6624, 0)</f>
        <v>1.2500000000000001E-2</v>
      </c>
      <c r="L6624" s="5">
        <f>MAX(tbl_Fact[[#This Row],[TotalBiscuitsMade]],tbl_Fact[[#This Row],[GoodMadeBiscuits]])</f>
        <v>426973</v>
      </c>
      <c r="M6624" s="5">
        <f>IF(tbl_Fact[[#This Row],[Operating_Hours]]&gt;0,tbl_Fact[[#This Row],[Operating_Hours]]*51840,0)</f>
        <v>648</v>
      </c>
    </row>
    <row r="6625" spans="1:13" hidden="1" x14ac:dyDescent="0.2">
      <c r="A6625" t="s">
        <v>11</v>
      </c>
      <c r="B6625" s="1">
        <v>44407.233703703707</v>
      </c>
      <c r="C6625" s="1">
        <v>44407.24732638889</v>
      </c>
      <c r="D6625">
        <v>19.6169338226318</v>
      </c>
      <c r="E6625">
        <v>0</v>
      </c>
      <c r="F6625">
        <v>399</v>
      </c>
      <c r="G6625" t="s">
        <v>44</v>
      </c>
      <c r="H6625" t="s">
        <v>27</v>
      </c>
      <c r="I6625">
        <f>tbl_Fact[[#This Row],[Duration]] / 60</f>
        <v>0.32694889704386332</v>
      </c>
      <c r="J6625">
        <f>IF(OR(G6625="Run Time", G6625="CC (Changeover Cleaning)"), I6625, 0)</f>
        <v>0</v>
      </c>
      <c r="K6625">
        <f>IF(G6625&lt;&gt;"PM (Maintenance)", I6625, 0)</f>
        <v>0.32694889704386332</v>
      </c>
      <c r="L6625" s="5">
        <f>MAX(tbl_Fact[[#This Row],[TotalBiscuitsMade]],tbl_Fact[[#This Row],[GoodMadeBiscuits]])</f>
        <v>399</v>
      </c>
      <c r="M6625" s="5">
        <f>IF(tbl_Fact[[#This Row],[Operating_Hours]]&gt;0,tbl_Fact[[#This Row],[Operating_Hours]]*51840,0)</f>
        <v>0</v>
      </c>
    </row>
    <row r="6626" spans="1:13" hidden="1" x14ac:dyDescent="0.2">
      <c r="A6626" t="s">
        <v>5</v>
      </c>
      <c r="B6626" s="1">
        <v>44407.233946759261</v>
      </c>
      <c r="C6626" s="1">
        <v>44407.238379629627</v>
      </c>
      <c r="D6626">
        <v>6.3833332061767596</v>
      </c>
      <c r="E6626">
        <v>430972</v>
      </c>
      <c r="F6626">
        <v>304452</v>
      </c>
      <c r="G6626" t="s">
        <v>44</v>
      </c>
      <c r="H6626" t="s">
        <v>27</v>
      </c>
      <c r="I6626">
        <f>tbl_Fact[[#This Row],[Duration]] / 60</f>
        <v>0.10638888676961265</v>
      </c>
      <c r="J6626">
        <f>IF(OR(G6626="Run Time", G6626="CC (Changeover Cleaning)"), I6626, 0)</f>
        <v>0</v>
      </c>
      <c r="K6626">
        <f>IF(G6626&lt;&gt;"PM (Maintenance)", I6626, 0)</f>
        <v>0.10638888676961265</v>
      </c>
      <c r="L6626" s="5">
        <f>MAX(tbl_Fact[[#This Row],[TotalBiscuitsMade]],tbl_Fact[[#This Row],[GoodMadeBiscuits]])</f>
        <v>430972</v>
      </c>
      <c r="M6626" s="5">
        <f>IF(tbl_Fact[[#This Row],[Operating_Hours]]&gt;0,tbl_Fact[[#This Row],[Operating_Hours]]*51840,0)</f>
        <v>0</v>
      </c>
    </row>
    <row r="6627" spans="1:13" hidden="1" x14ac:dyDescent="0.2">
      <c r="A6627" t="s">
        <v>14</v>
      </c>
      <c r="B6627" s="1">
        <v>44407.236122685186</v>
      </c>
      <c r="C6627" s="1">
        <v>44407.236134259256</v>
      </c>
      <c r="D6627">
        <v>1.6666600480675701E-2</v>
      </c>
      <c r="E6627">
        <v>0</v>
      </c>
      <c r="F6627">
        <v>80</v>
      </c>
      <c r="G6627" t="s">
        <v>43</v>
      </c>
      <c r="H6627" t="s">
        <v>37</v>
      </c>
      <c r="I6627">
        <f>tbl_Fact[[#This Row],[Duration]] / 60</f>
        <v>2.7777667467792836E-4</v>
      </c>
      <c r="J6627">
        <f>IF(OR(G6627="Run Time", G6627="CC (Changeover Cleaning)"), I6627, 0)</f>
        <v>2.7777667467792836E-4</v>
      </c>
      <c r="K6627">
        <f>IF(G6627&lt;&gt;"PM (Maintenance)", I6627, 0)</f>
        <v>2.7777667467792836E-4</v>
      </c>
      <c r="L6627" s="5">
        <f>MAX(tbl_Fact[[#This Row],[TotalBiscuitsMade]],tbl_Fact[[#This Row],[GoodMadeBiscuits]])</f>
        <v>80</v>
      </c>
      <c r="M6627" s="5">
        <f>IF(tbl_Fact[[#This Row],[Operating_Hours]]&gt;0,tbl_Fact[[#This Row],[Operating_Hours]]*51840,0)</f>
        <v>14.399942815303806</v>
      </c>
    </row>
    <row r="6628" spans="1:13" hidden="1" x14ac:dyDescent="0.2">
      <c r="A6628" t="s">
        <v>12</v>
      </c>
      <c r="B6628" s="1">
        <v>44407.236122685186</v>
      </c>
      <c r="C6628" s="1">
        <v>44407.236388888887</v>
      </c>
      <c r="D6628">
        <v>0.38333329558372498</v>
      </c>
      <c r="E6628">
        <v>217057</v>
      </c>
      <c r="F6628">
        <v>99</v>
      </c>
      <c r="G6628" t="s">
        <v>43</v>
      </c>
      <c r="H6628" t="s">
        <v>37</v>
      </c>
      <c r="I6628">
        <f>tbl_Fact[[#This Row],[Duration]] / 60</f>
        <v>6.3888882597287495E-3</v>
      </c>
      <c r="J6628">
        <f>IF(OR(G6628="Run Time", G6628="CC (Changeover Cleaning)"), I6628, 0)</f>
        <v>6.3888882597287495E-3</v>
      </c>
      <c r="K6628">
        <f>IF(G6628&lt;&gt;"PM (Maintenance)", I6628, 0)</f>
        <v>6.3888882597287495E-3</v>
      </c>
      <c r="L6628" s="5">
        <f>MAX(tbl_Fact[[#This Row],[TotalBiscuitsMade]],tbl_Fact[[#This Row],[GoodMadeBiscuits]])</f>
        <v>217057</v>
      </c>
      <c r="M6628" s="5">
        <f>IF(tbl_Fact[[#This Row],[Operating_Hours]]&gt;0,tbl_Fact[[#This Row],[Operating_Hours]]*51840,0)</f>
        <v>331.19996738433838</v>
      </c>
    </row>
    <row r="6629" spans="1:13" hidden="1" x14ac:dyDescent="0.2">
      <c r="A6629" t="s">
        <v>14</v>
      </c>
      <c r="B6629" s="1">
        <v>44407.236134259256</v>
      </c>
      <c r="C6629" s="1">
        <v>44407.247835648152</v>
      </c>
      <c r="D6629">
        <v>16.850000381469702</v>
      </c>
      <c r="E6629">
        <v>0</v>
      </c>
      <c r="F6629">
        <v>71</v>
      </c>
      <c r="G6629" t="s">
        <v>44</v>
      </c>
      <c r="H6629" t="s">
        <v>37</v>
      </c>
      <c r="I6629">
        <f>tbl_Fact[[#This Row],[Duration]] / 60</f>
        <v>0.2808333396911617</v>
      </c>
      <c r="J6629">
        <f>IF(OR(G6629="Run Time", G6629="CC (Changeover Cleaning)"), I6629, 0)</f>
        <v>0</v>
      </c>
      <c r="K6629">
        <f>IF(G6629&lt;&gt;"PM (Maintenance)", I6629, 0)</f>
        <v>0.2808333396911617</v>
      </c>
      <c r="L6629" s="5">
        <f>MAX(tbl_Fact[[#This Row],[TotalBiscuitsMade]],tbl_Fact[[#This Row],[GoodMadeBiscuits]])</f>
        <v>71</v>
      </c>
      <c r="M6629" s="5">
        <f>IF(tbl_Fact[[#This Row],[Operating_Hours]]&gt;0,tbl_Fact[[#This Row],[Operating_Hours]]*51840,0)</f>
        <v>0</v>
      </c>
    </row>
    <row r="6630" spans="1:13" hidden="1" x14ac:dyDescent="0.2">
      <c r="A6630" t="s">
        <v>12</v>
      </c>
      <c r="B6630" s="1">
        <v>44407.236388888887</v>
      </c>
      <c r="C6630" s="1">
        <v>44407.243842592594</v>
      </c>
      <c r="D6630">
        <v>10.7333335876465</v>
      </c>
      <c r="E6630">
        <v>226292</v>
      </c>
      <c r="F6630">
        <v>190</v>
      </c>
      <c r="G6630" t="s">
        <v>44</v>
      </c>
      <c r="H6630" t="s">
        <v>37</v>
      </c>
      <c r="I6630">
        <f>tbl_Fact[[#This Row],[Duration]] / 60</f>
        <v>0.17888889312744166</v>
      </c>
      <c r="J6630">
        <f>IF(OR(G6630="Run Time", G6630="CC (Changeover Cleaning)"), I6630, 0)</f>
        <v>0</v>
      </c>
      <c r="K6630">
        <f>IF(G6630&lt;&gt;"PM (Maintenance)", I6630, 0)</f>
        <v>0.17888889312744166</v>
      </c>
      <c r="L6630" s="5">
        <f>MAX(tbl_Fact[[#This Row],[TotalBiscuitsMade]],tbl_Fact[[#This Row],[GoodMadeBiscuits]])</f>
        <v>226292</v>
      </c>
      <c r="M6630" s="5">
        <f>IF(tbl_Fact[[#This Row],[Operating_Hours]]&gt;0,tbl_Fact[[#This Row],[Operating_Hours]]*51840,0)</f>
        <v>0</v>
      </c>
    </row>
    <row r="6631" spans="1:13" hidden="1" x14ac:dyDescent="0.2">
      <c r="A6631" t="s">
        <v>5</v>
      </c>
      <c r="B6631" s="1">
        <v>44407.238379629627</v>
      </c>
      <c r="C6631" s="1">
        <v>44407.238912037035</v>
      </c>
      <c r="D6631">
        <v>0.76666665077209495</v>
      </c>
      <c r="E6631">
        <v>431009</v>
      </c>
      <c r="F6631">
        <v>304328</v>
      </c>
      <c r="G6631" t="s">
        <v>43</v>
      </c>
      <c r="H6631" t="s">
        <v>27</v>
      </c>
      <c r="I6631">
        <f>tbl_Fact[[#This Row],[Duration]] / 60</f>
        <v>1.2777777512868248E-2</v>
      </c>
      <c r="J6631">
        <f>IF(OR(G6631="Run Time", G6631="CC (Changeover Cleaning)"), I6631, 0)</f>
        <v>1.2777777512868248E-2</v>
      </c>
      <c r="K6631">
        <f>IF(G6631&lt;&gt;"PM (Maintenance)", I6631, 0)</f>
        <v>1.2777777512868248E-2</v>
      </c>
      <c r="L6631" s="5">
        <f>MAX(tbl_Fact[[#This Row],[TotalBiscuitsMade]],tbl_Fact[[#This Row],[GoodMadeBiscuits]])</f>
        <v>431009</v>
      </c>
      <c r="M6631" s="5">
        <f>IF(tbl_Fact[[#This Row],[Operating_Hours]]&gt;0,tbl_Fact[[#This Row],[Operating_Hours]]*51840,0)</f>
        <v>662.39998626708996</v>
      </c>
    </row>
    <row r="6632" spans="1:13" hidden="1" x14ac:dyDescent="0.2">
      <c r="A6632" t="s">
        <v>5</v>
      </c>
      <c r="B6632" s="1">
        <v>44407.238912037035</v>
      </c>
      <c r="C6632" s="1">
        <v>44407.251493055555</v>
      </c>
      <c r="D6632">
        <v>18.1166667938232</v>
      </c>
      <c r="E6632">
        <v>443170</v>
      </c>
      <c r="F6632">
        <v>316826</v>
      </c>
      <c r="G6632" t="s">
        <v>44</v>
      </c>
      <c r="H6632" t="s">
        <v>27</v>
      </c>
      <c r="I6632">
        <f>tbl_Fact[[#This Row],[Duration]] / 60</f>
        <v>0.30194444656371999</v>
      </c>
      <c r="J6632">
        <f>IF(OR(G6632="Run Time", G6632="CC (Changeover Cleaning)"), I6632, 0)</f>
        <v>0</v>
      </c>
      <c r="K6632">
        <f>IF(G6632&lt;&gt;"PM (Maintenance)", I6632, 0)</f>
        <v>0.30194444656371999</v>
      </c>
      <c r="L6632" s="5">
        <f>MAX(tbl_Fact[[#This Row],[TotalBiscuitsMade]],tbl_Fact[[#This Row],[GoodMadeBiscuits]])</f>
        <v>443170</v>
      </c>
      <c r="M6632" s="5">
        <f>IF(tbl_Fact[[#This Row],[Operating_Hours]]&gt;0,tbl_Fact[[#This Row],[Operating_Hours]]*51840,0)</f>
        <v>0</v>
      </c>
    </row>
    <row r="6633" spans="1:13" hidden="1" x14ac:dyDescent="0.2">
      <c r="A6633" t="s">
        <v>12</v>
      </c>
      <c r="B6633" s="1">
        <v>44407.243842592594</v>
      </c>
      <c r="C6633" s="1">
        <v>44407.244212962964</v>
      </c>
      <c r="D6633">
        <v>0.53333330154418901</v>
      </c>
      <c r="E6633">
        <v>226059</v>
      </c>
      <c r="F6633">
        <v>178</v>
      </c>
      <c r="G6633" t="s">
        <v>43</v>
      </c>
      <c r="H6633" t="s">
        <v>37</v>
      </c>
      <c r="I6633">
        <f>tbl_Fact[[#This Row],[Duration]] / 60</f>
        <v>8.8888883590698166E-3</v>
      </c>
      <c r="J6633">
        <f>IF(OR(G6633="Run Time", G6633="CC (Changeover Cleaning)"), I6633, 0)</f>
        <v>8.8888883590698166E-3</v>
      </c>
      <c r="K6633">
        <f>IF(G6633&lt;&gt;"PM (Maintenance)", I6633, 0)</f>
        <v>8.8888883590698166E-3</v>
      </c>
      <c r="L6633" s="5">
        <f>MAX(tbl_Fact[[#This Row],[TotalBiscuitsMade]],tbl_Fact[[#This Row],[GoodMadeBiscuits]])</f>
        <v>226059</v>
      </c>
      <c r="M6633" s="5">
        <f>IF(tbl_Fact[[#This Row],[Operating_Hours]]&gt;0,tbl_Fact[[#This Row],[Operating_Hours]]*51840,0)</f>
        <v>460.79997253417929</v>
      </c>
    </row>
    <row r="6634" spans="1:13" hidden="1" x14ac:dyDescent="0.2">
      <c r="A6634" t="s">
        <v>12</v>
      </c>
      <c r="B6634" s="1">
        <v>44407.244212962964</v>
      </c>
      <c r="C6634" s="1">
        <v>44407.247835648152</v>
      </c>
      <c r="D6634">
        <v>5.2166666984558097</v>
      </c>
      <c r="E6634">
        <v>230669</v>
      </c>
      <c r="F6634">
        <v>486</v>
      </c>
      <c r="G6634" t="s">
        <v>44</v>
      </c>
      <c r="H6634" t="s">
        <v>37</v>
      </c>
      <c r="I6634">
        <f>tbl_Fact[[#This Row],[Duration]] / 60</f>
        <v>8.6944444974263499E-2</v>
      </c>
      <c r="J6634">
        <f>IF(OR(G6634="Run Time", G6634="CC (Changeover Cleaning)"), I6634, 0)</f>
        <v>0</v>
      </c>
      <c r="K6634">
        <f>IF(G6634&lt;&gt;"PM (Maintenance)", I6634, 0)</f>
        <v>8.6944444974263499E-2</v>
      </c>
      <c r="L6634" s="5">
        <f>MAX(tbl_Fact[[#This Row],[TotalBiscuitsMade]],tbl_Fact[[#This Row],[GoodMadeBiscuits]])</f>
        <v>230669</v>
      </c>
      <c r="M6634" s="5">
        <f>IF(tbl_Fact[[#This Row],[Operating_Hours]]&gt;0,tbl_Fact[[#This Row],[Operating_Hours]]*51840,0)</f>
        <v>0</v>
      </c>
    </row>
    <row r="6635" spans="1:13" hidden="1" x14ac:dyDescent="0.2">
      <c r="A6635" t="s">
        <v>11</v>
      </c>
      <c r="B6635" s="1">
        <v>44407.24732638889</v>
      </c>
      <c r="C6635" s="1">
        <v>44407.24795138889</v>
      </c>
      <c r="D6635">
        <v>0.90831667184829701</v>
      </c>
      <c r="E6635">
        <v>0</v>
      </c>
      <c r="F6635">
        <v>311</v>
      </c>
      <c r="G6635" t="s">
        <v>43</v>
      </c>
      <c r="H6635" t="s">
        <v>27</v>
      </c>
      <c r="I6635">
        <f>tbl_Fact[[#This Row],[Duration]] / 60</f>
        <v>1.5138611197471617E-2</v>
      </c>
      <c r="J6635">
        <f>IF(OR(G6635="Run Time", G6635="CC (Changeover Cleaning)"), I6635, 0)</f>
        <v>1.5138611197471617E-2</v>
      </c>
      <c r="K6635">
        <f>IF(G6635&lt;&gt;"PM (Maintenance)", I6635, 0)</f>
        <v>1.5138611197471617E-2</v>
      </c>
      <c r="L6635" s="5">
        <f>MAX(tbl_Fact[[#This Row],[TotalBiscuitsMade]],tbl_Fact[[#This Row],[GoodMadeBiscuits]])</f>
        <v>311</v>
      </c>
      <c r="M6635" s="5">
        <f>IF(tbl_Fact[[#This Row],[Operating_Hours]]&gt;0,tbl_Fact[[#This Row],[Operating_Hours]]*51840,0)</f>
        <v>784.7856044769286</v>
      </c>
    </row>
    <row r="6636" spans="1:13" hidden="1" x14ac:dyDescent="0.2">
      <c r="A6636" t="s">
        <v>14</v>
      </c>
      <c r="B6636" s="1">
        <v>44407.247835648152</v>
      </c>
      <c r="C6636" s="1">
        <v>44407.248240740744</v>
      </c>
      <c r="D6636">
        <v>0.58333331346511796</v>
      </c>
      <c r="E6636">
        <v>0</v>
      </c>
      <c r="F6636">
        <v>488</v>
      </c>
      <c r="G6636" t="s">
        <v>43</v>
      </c>
      <c r="H6636" t="s">
        <v>37</v>
      </c>
      <c r="I6636">
        <f>tbl_Fact[[#This Row],[Duration]] / 60</f>
        <v>9.7222218910852989E-3</v>
      </c>
      <c r="J6636">
        <f>IF(OR(G6636="Run Time", G6636="CC (Changeover Cleaning)"), I6636, 0)</f>
        <v>9.7222218910852989E-3</v>
      </c>
      <c r="K6636">
        <f>IF(G6636&lt;&gt;"PM (Maintenance)", I6636, 0)</f>
        <v>9.7222218910852989E-3</v>
      </c>
      <c r="L6636" s="5">
        <f>MAX(tbl_Fact[[#This Row],[TotalBiscuitsMade]],tbl_Fact[[#This Row],[GoodMadeBiscuits]])</f>
        <v>488</v>
      </c>
      <c r="M6636" s="5">
        <f>IF(tbl_Fact[[#This Row],[Operating_Hours]]&gt;0,tbl_Fact[[#This Row],[Operating_Hours]]*51840,0)</f>
        <v>503.99998283386191</v>
      </c>
    </row>
    <row r="6637" spans="1:13" hidden="1" x14ac:dyDescent="0.2">
      <c r="A6637" t="s">
        <v>12</v>
      </c>
      <c r="B6637" s="1">
        <v>44407.247835648152</v>
      </c>
      <c r="C6637" s="1">
        <v>44407.24832175926</v>
      </c>
      <c r="D6637">
        <v>0.69999998807907104</v>
      </c>
      <c r="E6637">
        <v>230775</v>
      </c>
      <c r="F6637">
        <v>441</v>
      </c>
      <c r="G6637" t="s">
        <v>43</v>
      </c>
      <c r="H6637" t="s">
        <v>37</v>
      </c>
      <c r="I6637">
        <f>tbl_Fact[[#This Row],[Duration]] / 60</f>
        <v>1.1666666467984517E-2</v>
      </c>
      <c r="J6637">
        <f>IF(OR(G6637="Run Time", G6637="CC (Changeover Cleaning)"), I6637, 0)</f>
        <v>1.1666666467984517E-2</v>
      </c>
      <c r="K6637">
        <f>IF(G6637&lt;&gt;"PM (Maintenance)", I6637, 0)</f>
        <v>1.1666666467984517E-2</v>
      </c>
      <c r="L6637" s="5">
        <f>MAX(tbl_Fact[[#This Row],[TotalBiscuitsMade]],tbl_Fact[[#This Row],[GoodMadeBiscuits]])</f>
        <v>230775</v>
      </c>
      <c r="M6637" s="5">
        <f>IF(tbl_Fact[[#This Row],[Operating_Hours]]&gt;0,tbl_Fact[[#This Row],[Operating_Hours]]*51840,0)</f>
        <v>604.79998970031738</v>
      </c>
    </row>
    <row r="6638" spans="1:13" hidden="1" x14ac:dyDescent="0.2">
      <c r="A6638" t="s">
        <v>11</v>
      </c>
      <c r="B6638" s="1">
        <v>44407.24795138889</v>
      </c>
      <c r="C6638" s="1">
        <v>44407.263472222221</v>
      </c>
      <c r="D6638">
        <v>22.3419494628906</v>
      </c>
      <c r="E6638">
        <v>0</v>
      </c>
      <c r="F6638">
        <v>149</v>
      </c>
      <c r="G6638" t="s">
        <v>44</v>
      </c>
      <c r="H6638" t="s">
        <v>27</v>
      </c>
      <c r="I6638">
        <f>tbl_Fact[[#This Row],[Duration]] / 60</f>
        <v>0.37236582438151</v>
      </c>
      <c r="J6638">
        <f>IF(OR(G6638="Run Time", G6638="CC (Changeover Cleaning)"), I6638, 0)</f>
        <v>0</v>
      </c>
      <c r="K6638">
        <f>IF(G6638&lt;&gt;"PM (Maintenance)", I6638, 0)</f>
        <v>0.37236582438151</v>
      </c>
      <c r="L6638" s="5">
        <f>MAX(tbl_Fact[[#This Row],[TotalBiscuitsMade]],tbl_Fact[[#This Row],[GoodMadeBiscuits]])</f>
        <v>149</v>
      </c>
      <c r="M6638" s="5">
        <f>IF(tbl_Fact[[#This Row],[Operating_Hours]]&gt;0,tbl_Fact[[#This Row],[Operating_Hours]]*51840,0)</f>
        <v>0</v>
      </c>
    </row>
    <row r="6639" spans="1:13" hidden="1" x14ac:dyDescent="0.2">
      <c r="A6639" t="s">
        <v>14</v>
      </c>
      <c r="B6639" s="1">
        <v>44407.248240740744</v>
      </c>
      <c r="C6639" s="1">
        <v>44407.254236111112</v>
      </c>
      <c r="D6639">
        <v>8.6333332061767596</v>
      </c>
      <c r="E6639">
        <v>0</v>
      </c>
      <c r="F6639">
        <v>468</v>
      </c>
      <c r="G6639" t="s">
        <v>44</v>
      </c>
      <c r="H6639" t="s">
        <v>37</v>
      </c>
      <c r="I6639">
        <f>tbl_Fact[[#This Row],[Duration]] / 60</f>
        <v>0.14388888676961267</v>
      </c>
      <c r="J6639">
        <f>IF(OR(G6639="Run Time", G6639="CC (Changeover Cleaning)"), I6639, 0)</f>
        <v>0</v>
      </c>
      <c r="K6639">
        <f>IF(G6639&lt;&gt;"PM (Maintenance)", I6639, 0)</f>
        <v>0.14388888676961267</v>
      </c>
      <c r="L6639" s="5">
        <f>MAX(tbl_Fact[[#This Row],[TotalBiscuitsMade]],tbl_Fact[[#This Row],[GoodMadeBiscuits]])</f>
        <v>468</v>
      </c>
      <c r="M6639" s="5">
        <f>IF(tbl_Fact[[#This Row],[Operating_Hours]]&gt;0,tbl_Fact[[#This Row],[Operating_Hours]]*51840,0)</f>
        <v>0</v>
      </c>
    </row>
    <row r="6640" spans="1:13" hidden="1" x14ac:dyDescent="0.2">
      <c r="A6640" t="s">
        <v>12</v>
      </c>
      <c r="B6640" s="1">
        <v>44407.24832175926</v>
      </c>
      <c r="C6640" s="1">
        <v>44407.248645833337</v>
      </c>
      <c r="D6640">
        <v>0.466666609048843</v>
      </c>
      <c r="E6640">
        <v>231233</v>
      </c>
      <c r="F6640">
        <v>296</v>
      </c>
      <c r="G6640" t="s">
        <v>44</v>
      </c>
      <c r="H6640" t="s">
        <v>37</v>
      </c>
      <c r="I6640">
        <f>tbl_Fact[[#This Row],[Duration]] / 60</f>
        <v>7.7777768174807169E-3</v>
      </c>
      <c r="J6640">
        <f>IF(OR(G6640="Run Time", G6640="CC (Changeover Cleaning)"), I6640, 0)</f>
        <v>0</v>
      </c>
      <c r="K6640">
        <f>IF(G6640&lt;&gt;"PM (Maintenance)", I6640, 0)</f>
        <v>7.7777768174807169E-3</v>
      </c>
      <c r="L6640" s="5">
        <f>MAX(tbl_Fact[[#This Row],[TotalBiscuitsMade]],tbl_Fact[[#This Row],[GoodMadeBiscuits]])</f>
        <v>231233</v>
      </c>
      <c r="M6640" s="5">
        <f>IF(tbl_Fact[[#This Row],[Operating_Hours]]&gt;0,tbl_Fact[[#This Row],[Operating_Hours]]*51840,0)</f>
        <v>0</v>
      </c>
    </row>
    <row r="6641" spans="1:13" hidden="1" x14ac:dyDescent="0.2">
      <c r="A6641" t="s">
        <v>12</v>
      </c>
      <c r="B6641" s="1">
        <v>44407.248645833337</v>
      </c>
      <c r="C6641" s="1">
        <v>44407.254074074073</v>
      </c>
      <c r="D6641">
        <v>7.8166666030883798</v>
      </c>
      <c r="E6641">
        <v>231095</v>
      </c>
      <c r="F6641">
        <v>273</v>
      </c>
      <c r="G6641" t="s">
        <v>43</v>
      </c>
      <c r="H6641" t="s">
        <v>37</v>
      </c>
      <c r="I6641">
        <f>tbl_Fact[[#This Row],[Duration]] / 60</f>
        <v>0.13027777671813967</v>
      </c>
      <c r="J6641">
        <f>IF(OR(G6641="Run Time", G6641="CC (Changeover Cleaning)"), I6641, 0)</f>
        <v>0.13027777671813967</v>
      </c>
      <c r="K6641">
        <f>IF(G6641&lt;&gt;"PM (Maintenance)", I6641, 0)</f>
        <v>0.13027777671813967</v>
      </c>
      <c r="L6641" s="5">
        <f>MAX(tbl_Fact[[#This Row],[TotalBiscuitsMade]],tbl_Fact[[#This Row],[GoodMadeBiscuits]])</f>
        <v>231095</v>
      </c>
      <c r="M6641" s="5">
        <f>IF(tbl_Fact[[#This Row],[Operating_Hours]]&gt;0,tbl_Fact[[#This Row],[Operating_Hours]]*51840,0)</f>
        <v>6753.5999450683603</v>
      </c>
    </row>
    <row r="6642" spans="1:13" hidden="1" x14ac:dyDescent="0.2">
      <c r="A6642" t="s">
        <v>5</v>
      </c>
      <c r="B6642" s="1">
        <v>44407.251493055555</v>
      </c>
      <c r="C6642" s="1">
        <v>44407.252013888887</v>
      </c>
      <c r="D6642">
        <v>0.75</v>
      </c>
      <c r="E6642">
        <v>442906</v>
      </c>
      <c r="F6642">
        <v>316785</v>
      </c>
      <c r="G6642" t="s">
        <v>43</v>
      </c>
      <c r="H6642" t="s">
        <v>27</v>
      </c>
      <c r="I6642">
        <f>tbl_Fact[[#This Row],[Duration]] / 60</f>
        <v>1.2500000000000001E-2</v>
      </c>
      <c r="J6642">
        <f>IF(OR(G6642="Run Time", G6642="CC (Changeover Cleaning)"), I6642, 0)</f>
        <v>1.2500000000000001E-2</v>
      </c>
      <c r="K6642">
        <f>IF(G6642&lt;&gt;"PM (Maintenance)", I6642, 0)</f>
        <v>1.2500000000000001E-2</v>
      </c>
      <c r="L6642" s="5">
        <f>MAX(tbl_Fact[[#This Row],[TotalBiscuitsMade]],tbl_Fact[[#This Row],[GoodMadeBiscuits]])</f>
        <v>442906</v>
      </c>
      <c r="M6642" s="5">
        <f>IF(tbl_Fact[[#This Row],[Operating_Hours]]&gt;0,tbl_Fact[[#This Row],[Operating_Hours]]*51840,0)</f>
        <v>648</v>
      </c>
    </row>
    <row r="6643" spans="1:13" hidden="1" x14ac:dyDescent="0.2">
      <c r="A6643" t="s">
        <v>5</v>
      </c>
      <c r="B6643" s="1">
        <v>44407.252013888887</v>
      </c>
      <c r="C6643" s="1">
        <v>44407.257824074077</v>
      </c>
      <c r="D6643">
        <v>8.3666667938232404</v>
      </c>
      <c r="E6643">
        <v>448534</v>
      </c>
      <c r="F6643">
        <v>322522</v>
      </c>
      <c r="G6643" t="s">
        <v>44</v>
      </c>
      <c r="H6643" t="s">
        <v>27</v>
      </c>
      <c r="I6643">
        <f>tbl_Fact[[#This Row],[Duration]] / 60</f>
        <v>0.13944444656372068</v>
      </c>
      <c r="J6643">
        <f>IF(OR(G6643="Run Time", G6643="CC (Changeover Cleaning)"), I6643, 0)</f>
        <v>0</v>
      </c>
      <c r="K6643">
        <f>IF(G6643&lt;&gt;"PM (Maintenance)", I6643, 0)</f>
        <v>0.13944444656372068</v>
      </c>
      <c r="L6643" s="5">
        <f>MAX(tbl_Fact[[#This Row],[TotalBiscuitsMade]],tbl_Fact[[#This Row],[GoodMadeBiscuits]])</f>
        <v>448534</v>
      </c>
      <c r="M6643" s="5">
        <f>IF(tbl_Fact[[#This Row],[Operating_Hours]]&gt;0,tbl_Fact[[#This Row],[Operating_Hours]]*51840,0)</f>
        <v>0</v>
      </c>
    </row>
    <row r="6644" spans="1:13" hidden="1" x14ac:dyDescent="0.2">
      <c r="A6644" t="s">
        <v>12</v>
      </c>
      <c r="B6644" s="1">
        <v>44407.254074074073</v>
      </c>
      <c r="C6644" s="1">
        <v>44407.254236111112</v>
      </c>
      <c r="D6644">
        <v>0.233333304524422</v>
      </c>
      <c r="E6644">
        <v>231391</v>
      </c>
      <c r="F6644">
        <v>346</v>
      </c>
      <c r="G6644" t="s">
        <v>44</v>
      </c>
      <c r="H6644" t="s">
        <v>37</v>
      </c>
      <c r="I6644">
        <f>tbl_Fact[[#This Row],[Duration]] / 60</f>
        <v>3.8888884087403667E-3</v>
      </c>
      <c r="J6644">
        <f>IF(OR(G6644="Run Time", G6644="CC (Changeover Cleaning)"), I6644, 0)</f>
        <v>0</v>
      </c>
      <c r="K6644">
        <f>IF(G6644&lt;&gt;"PM (Maintenance)", I6644, 0)</f>
        <v>3.8888884087403667E-3</v>
      </c>
      <c r="L6644" s="5">
        <f>MAX(tbl_Fact[[#This Row],[TotalBiscuitsMade]],tbl_Fact[[#This Row],[GoodMadeBiscuits]])</f>
        <v>231391</v>
      </c>
      <c r="M6644" s="5">
        <f>IF(tbl_Fact[[#This Row],[Operating_Hours]]&gt;0,tbl_Fact[[#This Row],[Operating_Hours]]*51840,0)</f>
        <v>0</v>
      </c>
    </row>
    <row r="6645" spans="1:13" hidden="1" x14ac:dyDescent="0.2">
      <c r="A6645" t="s">
        <v>14</v>
      </c>
      <c r="B6645" s="1">
        <v>44407.254236111112</v>
      </c>
      <c r="C6645" s="1">
        <v>44407.255023148151</v>
      </c>
      <c r="D6645">
        <v>1.13333332538605</v>
      </c>
      <c r="E6645">
        <v>0</v>
      </c>
      <c r="F6645">
        <v>121</v>
      </c>
      <c r="G6645" t="s">
        <v>43</v>
      </c>
      <c r="H6645" t="s">
        <v>37</v>
      </c>
      <c r="I6645">
        <f>tbl_Fact[[#This Row],[Duration]] / 60</f>
        <v>1.8888888756434168E-2</v>
      </c>
      <c r="J6645">
        <f>IF(OR(G6645="Run Time", G6645="CC (Changeover Cleaning)"), I6645, 0)</f>
        <v>1.8888888756434168E-2</v>
      </c>
      <c r="K6645">
        <f>IF(G6645&lt;&gt;"PM (Maintenance)", I6645, 0)</f>
        <v>1.8888888756434168E-2</v>
      </c>
      <c r="L6645" s="5">
        <f>MAX(tbl_Fact[[#This Row],[TotalBiscuitsMade]],tbl_Fact[[#This Row],[GoodMadeBiscuits]])</f>
        <v>121</v>
      </c>
      <c r="M6645" s="5">
        <f>IF(tbl_Fact[[#This Row],[Operating_Hours]]&gt;0,tbl_Fact[[#This Row],[Operating_Hours]]*51840,0)</f>
        <v>979.19999313354731</v>
      </c>
    </row>
    <row r="6646" spans="1:13" hidden="1" x14ac:dyDescent="0.2">
      <c r="A6646" t="s">
        <v>12</v>
      </c>
      <c r="B6646" s="1">
        <v>44407.254236111112</v>
      </c>
      <c r="C6646" s="1">
        <v>44407.256273148145</v>
      </c>
      <c r="D6646">
        <v>2.9333333969116202</v>
      </c>
      <c r="E6646">
        <v>231143</v>
      </c>
      <c r="F6646">
        <v>10</v>
      </c>
      <c r="G6646" t="s">
        <v>43</v>
      </c>
      <c r="H6646" t="s">
        <v>37</v>
      </c>
      <c r="I6646">
        <f>tbl_Fact[[#This Row],[Duration]] / 60</f>
        <v>4.8888889948527005E-2</v>
      </c>
      <c r="J6646">
        <f>IF(OR(G6646="Run Time", G6646="CC (Changeover Cleaning)"), I6646, 0)</f>
        <v>4.8888889948527005E-2</v>
      </c>
      <c r="K6646">
        <f>IF(G6646&lt;&gt;"PM (Maintenance)", I6646, 0)</f>
        <v>4.8888889948527005E-2</v>
      </c>
      <c r="L6646" s="5">
        <f>MAX(tbl_Fact[[#This Row],[TotalBiscuitsMade]],tbl_Fact[[#This Row],[GoodMadeBiscuits]])</f>
        <v>231143</v>
      </c>
      <c r="M6646" s="5">
        <f>IF(tbl_Fact[[#This Row],[Operating_Hours]]&gt;0,tbl_Fact[[#This Row],[Operating_Hours]]*51840,0)</f>
        <v>2534.4000549316397</v>
      </c>
    </row>
    <row r="6647" spans="1:13" hidden="1" x14ac:dyDescent="0.2">
      <c r="A6647" t="s">
        <v>14</v>
      </c>
      <c r="B6647" s="1">
        <v>44407.255023148151</v>
      </c>
      <c r="C6647" s="1">
        <v>44407.255162037036</v>
      </c>
      <c r="D6647">
        <v>0.20000000298023199</v>
      </c>
      <c r="E6647">
        <v>0</v>
      </c>
      <c r="F6647">
        <v>119</v>
      </c>
      <c r="G6647" t="s">
        <v>44</v>
      </c>
      <c r="H6647" t="s">
        <v>37</v>
      </c>
      <c r="I6647">
        <f>tbl_Fact[[#This Row],[Duration]] / 60</f>
        <v>3.3333333830038664E-3</v>
      </c>
      <c r="J6647">
        <f>IF(OR(G6647="Run Time", G6647="CC (Changeover Cleaning)"), I6647, 0)</f>
        <v>0</v>
      </c>
      <c r="K6647">
        <f>IF(G6647&lt;&gt;"PM (Maintenance)", I6647, 0)</f>
        <v>3.3333333830038664E-3</v>
      </c>
      <c r="L6647" s="5">
        <f>MAX(tbl_Fact[[#This Row],[TotalBiscuitsMade]],tbl_Fact[[#This Row],[GoodMadeBiscuits]])</f>
        <v>119</v>
      </c>
      <c r="M6647" s="5">
        <f>IF(tbl_Fact[[#This Row],[Operating_Hours]]&gt;0,tbl_Fact[[#This Row],[Operating_Hours]]*51840,0)</f>
        <v>0</v>
      </c>
    </row>
    <row r="6648" spans="1:13" hidden="1" x14ac:dyDescent="0.2">
      <c r="A6648" t="s">
        <v>14</v>
      </c>
      <c r="B6648" s="1">
        <v>44407.255162037036</v>
      </c>
      <c r="C6648" s="1">
        <v>44407.256192129629</v>
      </c>
      <c r="D6648">
        <v>1.4833333492279099</v>
      </c>
      <c r="E6648">
        <v>0</v>
      </c>
      <c r="F6648">
        <v>169</v>
      </c>
      <c r="G6648" t="s">
        <v>43</v>
      </c>
      <c r="H6648" t="s">
        <v>37</v>
      </c>
      <c r="I6648">
        <f>tbl_Fact[[#This Row],[Duration]] / 60</f>
        <v>2.4722222487131833E-2</v>
      </c>
      <c r="J6648">
        <f>IF(OR(G6648="Run Time", G6648="CC (Changeover Cleaning)"), I6648, 0)</f>
        <v>2.4722222487131833E-2</v>
      </c>
      <c r="K6648">
        <f>IF(G6648&lt;&gt;"PM (Maintenance)", I6648, 0)</f>
        <v>2.4722222487131833E-2</v>
      </c>
      <c r="L6648" s="5">
        <f>MAX(tbl_Fact[[#This Row],[TotalBiscuitsMade]],tbl_Fact[[#This Row],[GoodMadeBiscuits]])</f>
        <v>169</v>
      </c>
      <c r="M6648" s="5">
        <f>IF(tbl_Fact[[#This Row],[Operating_Hours]]&gt;0,tbl_Fact[[#This Row],[Operating_Hours]]*51840,0)</f>
        <v>1281.6000137329142</v>
      </c>
    </row>
    <row r="6649" spans="1:13" hidden="1" x14ac:dyDescent="0.2">
      <c r="A6649" t="s">
        <v>14</v>
      </c>
      <c r="B6649" s="1">
        <v>44407.256192129629</v>
      </c>
      <c r="C6649" s="1">
        <v>44407.262002314812</v>
      </c>
      <c r="D6649">
        <v>8.3666667938232404</v>
      </c>
      <c r="E6649">
        <v>0</v>
      </c>
      <c r="F6649">
        <v>383</v>
      </c>
      <c r="G6649" t="s">
        <v>44</v>
      </c>
      <c r="H6649" t="s">
        <v>37</v>
      </c>
      <c r="I6649">
        <f>tbl_Fact[[#This Row],[Duration]] / 60</f>
        <v>0.13944444656372068</v>
      </c>
      <c r="J6649">
        <f>IF(OR(G6649="Run Time", G6649="CC (Changeover Cleaning)"), I6649, 0)</f>
        <v>0</v>
      </c>
      <c r="K6649">
        <f>IF(G6649&lt;&gt;"PM (Maintenance)", I6649, 0)</f>
        <v>0.13944444656372068</v>
      </c>
      <c r="L6649" s="5">
        <f>MAX(tbl_Fact[[#This Row],[TotalBiscuitsMade]],tbl_Fact[[#This Row],[GoodMadeBiscuits]])</f>
        <v>383</v>
      </c>
      <c r="M6649" s="5">
        <f>IF(tbl_Fact[[#This Row],[Operating_Hours]]&gt;0,tbl_Fact[[#This Row],[Operating_Hours]]*51840,0)</f>
        <v>0</v>
      </c>
    </row>
    <row r="6650" spans="1:13" hidden="1" x14ac:dyDescent="0.2">
      <c r="A6650" t="s">
        <v>12</v>
      </c>
      <c r="B6650" s="1">
        <v>44407.256273148145</v>
      </c>
      <c r="C6650" s="1">
        <v>44407.262002314812</v>
      </c>
      <c r="D6650">
        <v>8.25</v>
      </c>
      <c r="E6650">
        <v>238556</v>
      </c>
      <c r="F6650">
        <v>496</v>
      </c>
      <c r="G6650" t="s">
        <v>44</v>
      </c>
      <c r="H6650" t="s">
        <v>37</v>
      </c>
      <c r="I6650">
        <f>tbl_Fact[[#This Row],[Duration]] / 60</f>
        <v>0.13750000000000001</v>
      </c>
      <c r="J6650">
        <f>IF(OR(G6650="Run Time", G6650="CC (Changeover Cleaning)"), I6650, 0)</f>
        <v>0</v>
      </c>
      <c r="K6650">
        <f>IF(G6650&lt;&gt;"PM (Maintenance)", I6650, 0)</f>
        <v>0.13750000000000001</v>
      </c>
      <c r="L6650" s="5">
        <f>MAX(tbl_Fact[[#This Row],[TotalBiscuitsMade]],tbl_Fact[[#This Row],[GoodMadeBiscuits]])</f>
        <v>238556</v>
      </c>
      <c r="M6650" s="5">
        <f>IF(tbl_Fact[[#This Row],[Operating_Hours]]&gt;0,tbl_Fact[[#This Row],[Operating_Hours]]*51840,0)</f>
        <v>0</v>
      </c>
    </row>
    <row r="6651" spans="1:13" hidden="1" x14ac:dyDescent="0.2">
      <c r="A6651" t="s">
        <v>5</v>
      </c>
      <c r="B6651" s="1">
        <v>44407.257824074077</v>
      </c>
      <c r="C6651" s="1">
        <v>44407.260868055557</v>
      </c>
      <c r="D6651">
        <v>4.3833332061767596</v>
      </c>
      <c r="E6651">
        <v>448915</v>
      </c>
      <c r="F6651">
        <v>322599</v>
      </c>
      <c r="G6651" t="s">
        <v>43</v>
      </c>
      <c r="H6651" t="s">
        <v>27</v>
      </c>
      <c r="I6651">
        <f>tbl_Fact[[#This Row],[Duration]] / 60</f>
        <v>7.3055553436279327E-2</v>
      </c>
      <c r="J6651">
        <f>IF(OR(G6651="Run Time", G6651="CC (Changeover Cleaning)"), I6651, 0)</f>
        <v>7.3055553436279327E-2</v>
      </c>
      <c r="K6651">
        <f>IF(G6651&lt;&gt;"PM (Maintenance)", I6651, 0)</f>
        <v>7.3055553436279327E-2</v>
      </c>
      <c r="L6651" s="5">
        <f>MAX(tbl_Fact[[#This Row],[TotalBiscuitsMade]],tbl_Fact[[#This Row],[GoodMadeBiscuits]])</f>
        <v>448915</v>
      </c>
      <c r="M6651" s="5">
        <f>IF(tbl_Fact[[#This Row],[Operating_Hours]]&gt;0,tbl_Fact[[#This Row],[Operating_Hours]]*51840,0)</f>
        <v>3787.1998901367201</v>
      </c>
    </row>
    <row r="6652" spans="1:13" hidden="1" x14ac:dyDescent="0.2">
      <c r="A6652" t="s">
        <v>5</v>
      </c>
      <c r="B6652" s="1">
        <v>44407.260868055557</v>
      </c>
      <c r="C6652" s="1">
        <v>44407.263599537036</v>
      </c>
      <c r="D6652">
        <v>3.9333333969116202</v>
      </c>
      <c r="E6652">
        <v>451275</v>
      </c>
      <c r="F6652">
        <v>324939</v>
      </c>
      <c r="G6652" t="s">
        <v>44</v>
      </c>
      <c r="H6652" t="s">
        <v>27</v>
      </c>
      <c r="I6652">
        <f>tbl_Fact[[#This Row],[Duration]] / 60</f>
        <v>6.5555556615193675E-2</v>
      </c>
      <c r="J6652">
        <f>IF(OR(G6652="Run Time", G6652="CC (Changeover Cleaning)"), I6652, 0)</f>
        <v>0</v>
      </c>
      <c r="K6652">
        <f>IF(G6652&lt;&gt;"PM (Maintenance)", I6652, 0)</f>
        <v>6.5555556615193675E-2</v>
      </c>
      <c r="L6652" s="5">
        <f>MAX(tbl_Fact[[#This Row],[TotalBiscuitsMade]],tbl_Fact[[#This Row],[GoodMadeBiscuits]])</f>
        <v>451275</v>
      </c>
      <c r="M6652" s="5">
        <f>IF(tbl_Fact[[#This Row],[Operating_Hours]]&gt;0,tbl_Fact[[#This Row],[Operating_Hours]]*51840,0)</f>
        <v>0</v>
      </c>
    </row>
    <row r="6653" spans="1:13" hidden="1" x14ac:dyDescent="0.2">
      <c r="A6653" t="s">
        <v>14</v>
      </c>
      <c r="B6653" s="1">
        <v>44407.262002314812</v>
      </c>
      <c r="C6653" s="1">
        <v>44407.26258101852</v>
      </c>
      <c r="D6653">
        <v>0.83333331346511796</v>
      </c>
      <c r="E6653">
        <v>0</v>
      </c>
      <c r="F6653">
        <v>211</v>
      </c>
      <c r="G6653" t="s">
        <v>43</v>
      </c>
      <c r="H6653" t="s">
        <v>37</v>
      </c>
      <c r="I6653">
        <f>tbl_Fact[[#This Row],[Duration]] / 60</f>
        <v>1.3888888557751966E-2</v>
      </c>
      <c r="J6653">
        <f>IF(OR(G6653="Run Time", G6653="CC (Changeover Cleaning)"), I6653, 0)</f>
        <v>1.3888888557751966E-2</v>
      </c>
      <c r="K6653">
        <f>IF(G6653&lt;&gt;"PM (Maintenance)", I6653, 0)</f>
        <v>1.3888888557751966E-2</v>
      </c>
      <c r="L6653" s="5">
        <f>MAX(tbl_Fact[[#This Row],[TotalBiscuitsMade]],tbl_Fact[[#This Row],[GoodMadeBiscuits]])</f>
        <v>211</v>
      </c>
      <c r="M6653" s="5">
        <f>IF(tbl_Fact[[#This Row],[Operating_Hours]]&gt;0,tbl_Fact[[#This Row],[Operating_Hours]]*51840,0)</f>
        <v>719.99998283386196</v>
      </c>
    </row>
    <row r="6654" spans="1:13" hidden="1" x14ac:dyDescent="0.2">
      <c r="A6654" t="s">
        <v>12</v>
      </c>
      <c r="B6654" s="1">
        <v>44407.262002314812</v>
      </c>
      <c r="C6654" s="1">
        <v>44407.262673611112</v>
      </c>
      <c r="D6654">
        <v>0.966666579246521</v>
      </c>
      <c r="E6654">
        <v>238133</v>
      </c>
      <c r="F6654">
        <v>358</v>
      </c>
      <c r="G6654" t="s">
        <v>43</v>
      </c>
      <c r="H6654" t="s">
        <v>37</v>
      </c>
      <c r="I6654">
        <f>tbl_Fact[[#This Row],[Duration]] / 60</f>
        <v>1.6111109654108682E-2</v>
      </c>
      <c r="J6654">
        <f>IF(OR(G6654="Run Time", G6654="CC (Changeover Cleaning)"), I6654, 0)</f>
        <v>1.6111109654108682E-2</v>
      </c>
      <c r="K6654">
        <f>IF(G6654&lt;&gt;"PM (Maintenance)", I6654, 0)</f>
        <v>1.6111109654108682E-2</v>
      </c>
      <c r="L6654" s="5">
        <f>MAX(tbl_Fact[[#This Row],[TotalBiscuitsMade]],tbl_Fact[[#This Row],[GoodMadeBiscuits]])</f>
        <v>238133</v>
      </c>
      <c r="M6654" s="5">
        <f>IF(tbl_Fact[[#This Row],[Operating_Hours]]&gt;0,tbl_Fact[[#This Row],[Operating_Hours]]*51840,0)</f>
        <v>835.19992446899414</v>
      </c>
    </row>
    <row r="6655" spans="1:13" hidden="1" x14ac:dyDescent="0.2">
      <c r="A6655" t="s">
        <v>14</v>
      </c>
      <c r="B6655" s="1">
        <v>44407.26258101852</v>
      </c>
      <c r="C6655" s="1">
        <v>44407.269166666665</v>
      </c>
      <c r="D6655">
        <v>9.4833335876464808</v>
      </c>
      <c r="E6655">
        <v>0</v>
      </c>
      <c r="F6655">
        <v>85</v>
      </c>
      <c r="G6655" t="s">
        <v>44</v>
      </c>
      <c r="H6655" t="s">
        <v>37</v>
      </c>
      <c r="I6655">
        <f>tbl_Fact[[#This Row],[Duration]] / 60</f>
        <v>0.15805555979410801</v>
      </c>
      <c r="J6655">
        <f>IF(OR(G6655="Run Time", G6655="CC (Changeover Cleaning)"), I6655, 0)</f>
        <v>0</v>
      </c>
      <c r="K6655">
        <f>IF(G6655&lt;&gt;"PM (Maintenance)", I6655, 0)</f>
        <v>0.15805555979410801</v>
      </c>
      <c r="L6655" s="5">
        <f>MAX(tbl_Fact[[#This Row],[TotalBiscuitsMade]],tbl_Fact[[#This Row],[GoodMadeBiscuits]])</f>
        <v>85</v>
      </c>
      <c r="M6655" s="5">
        <f>IF(tbl_Fact[[#This Row],[Operating_Hours]]&gt;0,tbl_Fact[[#This Row],[Operating_Hours]]*51840,0)</f>
        <v>0</v>
      </c>
    </row>
    <row r="6656" spans="1:13" hidden="1" x14ac:dyDescent="0.2">
      <c r="A6656" t="s">
        <v>12</v>
      </c>
      <c r="B6656" s="1">
        <v>44407.262673611112</v>
      </c>
      <c r="C6656" s="1">
        <v>44407.264560185184</v>
      </c>
      <c r="D6656">
        <v>2.7166666984558101</v>
      </c>
      <c r="E6656">
        <v>240389</v>
      </c>
      <c r="F6656">
        <v>300</v>
      </c>
      <c r="G6656" t="s">
        <v>44</v>
      </c>
      <c r="H6656" t="s">
        <v>37</v>
      </c>
      <c r="I6656">
        <f>tbl_Fact[[#This Row],[Duration]] / 60</f>
        <v>4.5277778307596835E-2</v>
      </c>
      <c r="J6656">
        <f>IF(OR(G6656="Run Time", G6656="CC (Changeover Cleaning)"), I6656, 0)</f>
        <v>0</v>
      </c>
      <c r="K6656">
        <f>IF(G6656&lt;&gt;"PM (Maintenance)", I6656, 0)</f>
        <v>4.5277778307596835E-2</v>
      </c>
      <c r="L6656" s="5">
        <f>MAX(tbl_Fact[[#This Row],[TotalBiscuitsMade]],tbl_Fact[[#This Row],[GoodMadeBiscuits]])</f>
        <v>240389</v>
      </c>
      <c r="M6656" s="5">
        <f>IF(tbl_Fact[[#This Row],[Operating_Hours]]&gt;0,tbl_Fact[[#This Row],[Operating_Hours]]*51840,0)</f>
        <v>0</v>
      </c>
    </row>
    <row r="6657" spans="1:13" hidden="1" x14ac:dyDescent="0.2">
      <c r="A6657" t="s">
        <v>11</v>
      </c>
      <c r="B6657" s="1">
        <v>44407.263472222221</v>
      </c>
      <c r="C6657" s="1">
        <v>44407.264479166668</v>
      </c>
      <c r="D6657">
        <v>1.45068335533142</v>
      </c>
      <c r="E6657">
        <v>0</v>
      </c>
      <c r="F6657">
        <v>353</v>
      </c>
      <c r="G6657" t="s">
        <v>43</v>
      </c>
      <c r="H6657" t="s">
        <v>27</v>
      </c>
      <c r="I6657">
        <f>tbl_Fact[[#This Row],[Duration]] / 60</f>
        <v>2.4178055922190335E-2</v>
      </c>
      <c r="J6657">
        <f>IF(OR(G6657="Run Time", G6657="CC (Changeover Cleaning)"), I6657, 0)</f>
        <v>2.4178055922190335E-2</v>
      </c>
      <c r="K6657">
        <f>IF(G6657&lt;&gt;"PM (Maintenance)", I6657, 0)</f>
        <v>2.4178055922190335E-2</v>
      </c>
      <c r="L6657" s="5">
        <f>MAX(tbl_Fact[[#This Row],[TotalBiscuitsMade]],tbl_Fact[[#This Row],[GoodMadeBiscuits]])</f>
        <v>353</v>
      </c>
      <c r="M6657" s="5">
        <f>IF(tbl_Fact[[#This Row],[Operating_Hours]]&gt;0,tbl_Fact[[#This Row],[Operating_Hours]]*51840,0)</f>
        <v>1253.390419006347</v>
      </c>
    </row>
    <row r="6658" spans="1:13" hidden="1" x14ac:dyDescent="0.2">
      <c r="A6658" t="s">
        <v>5</v>
      </c>
      <c r="B6658" s="1">
        <v>44407.263599537036</v>
      </c>
      <c r="C6658" s="1">
        <v>44407.264699074076</v>
      </c>
      <c r="D6658">
        <v>1.5833333730697601</v>
      </c>
      <c r="E6658">
        <v>451475</v>
      </c>
      <c r="F6658">
        <v>325060</v>
      </c>
      <c r="G6658" t="s">
        <v>43</v>
      </c>
      <c r="H6658" t="s">
        <v>27</v>
      </c>
      <c r="I6658">
        <f>tbl_Fact[[#This Row],[Duration]] / 60</f>
        <v>2.6388889551162666E-2</v>
      </c>
      <c r="J6658">
        <f>IF(OR(G6658="Run Time", G6658="CC (Changeover Cleaning)"), I6658, 0)</f>
        <v>2.6388889551162666E-2</v>
      </c>
      <c r="K6658">
        <f>IF(G6658&lt;&gt;"PM (Maintenance)", I6658, 0)</f>
        <v>2.6388889551162666E-2</v>
      </c>
      <c r="L6658" s="5">
        <f>MAX(tbl_Fact[[#This Row],[TotalBiscuitsMade]],tbl_Fact[[#This Row],[GoodMadeBiscuits]])</f>
        <v>451475</v>
      </c>
      <c r="M6658" s="5">
        <f>IF(tbl_Fact[[#This Row],[Operating_Hours]]&gt;0,tbl_Fact[[#This Row],[Operating_Hours]]*51840,0)</f>
        <v>1368.0000343322727</v>
      </c>
    </row>
    <row r="6659" spans="1:13" hidden="1" x14ac:dyDescent="0.2">
      <c r="A6659" t="s">
        <v>11</v>
      </c>
      <c r="B6659" s="1">
        <v>44407.264479166668</v>
      </c>
      <c r="C6659" s="1">
        <v>44407.322326388887</v>
      </c>
      <c r="D6659">
        <v>83.290969848632798</v>
      </c>
      <c r="E6659">
        <v>0</v>
      </c>
      <c r="F6659">
        <v>43</v>
      </c>
      <c r="G6659" t="s">
        <v>44</v>
      </c>
      <c r="H6659" t="s">
        <v>27</v>
      </c>
      <c r="I6659">
        <f>tbl_Fact[[#This Row],[Duration]] / 60</f>
        <v>1.3881828308105466</v>
      </c>
      <c r="J6659">
        <f>IF(OR(G6659="Run Time", G6659="CC (Changeover Cleaning)"), I6659, 0)</f>
        <v>0</v>
      </c>
      <c r="K6659">
        <f>IF(G6659&lt;&gt;"PM (Maintenance)", I6659, 0)</f>
        <v>1.3881828308105466</v>
      </c>
      <c r="L6659" s="5">
        <f>MAX(tbl_Fact[[#This Row],[TotalBiscuitsMade]],tbl_Fact[[#This Row],[GoodMadeBiscuits]])</f>
        <v>43</v>
      </c>
      <c r="M6659" s="5">
        <f>IF(tbl_Fact[[#This Row],[Operating_Hours]]&gt;0,tbl_Fact[[#This Row],[Operating_Hours]]*51840,0)</f>
        <v>0</v>
      </c>
    </row>
    <row r="6660" spans="1:13" hidden="1" x14ac:dyDescent="0.2">
      <c r="A6660" t="s">
        <v>12</v>
      </c>
      <c r="B6660" s="1">
        <v>44407.264560185184</v>
      </c>
      <c r="C6660" s="1">
        <v>44407.264733796299</v>
      </c>
      <c r="D6660">
        <v>0.25</v>
      </c>
      <c r="E6660">
        <v>240447</v>
      </c>
      <c r="F6660">
        <v>412</v>
      </c>
      <c r="G6660" t="s">
        <v>43</v>
      </c>
      <c r="H6660" t="s">
        <v>37</v>
      </c>
      <c r="I6660">
        <f>tbl_Fact[[#This Row],[Duration]] / 60</f>
        <v>4.1666666666666666E-3</v>
      </c>
      <c r="J6660">
        <f>IF(OR(G6660="Run Time", G6660="CC (Changeover Cleaning)"), I6660, 0)</f>
        <v>4.1666666666666666E-3</v>
      </c>
      <c r="K6660">
        <f>IF(G6660&lt;&gt;"PM (Maintenance)", I6660, 0)</f>
        <v>4.1666666666666666E-3</v>
      </c>
      <c r="L6660" s="5">
        <f>MAX(tbl_Fact[[#This Row],[TotalBiscuitsMade]],tbl_Fact[[#This Row],[GoodMadeBiscuits]])</f>
        <v>240447</v>
      </c>
      <c r="M6660" s="5">
        <f>IF(tbl_Fact[[#This Row],[Operating_Hours]]&gt;0,tbl_Fact[[#This Row],[Operating_Hours]]*51840,0)</f>
        <v>216</v>
      </c>
    </row>
    <row r="6661" spans="1:13" hidden="1" x14ac:dyDescent="0.2">
      <c r="A6661" t="s">
        <v>5</v>
      </c>
      <c r="B6661" s="1">
        <v>44407.264699074076</v>
      </c>
      <c r="C6661" s="1">
        <v>44407.265555555554</v>
      </c>
      <c r="D6661">
        <v>1.2333333492279099</v>
      </c>
      <c r="E6661">
        <v>452009</v>
      </c>
      <c r="F6661">
        <v>325244</v>
      </c>
      <c r="G6661" t="s">
        <v>44</v>
      </c>
      <c r="H6661" t="s">
        <v>27</v>
      </c>
      <c r="I6661">
        <f>tbl_Fact[[#This Row],[Duration]] / 60</f>
        <v>2.0555555820465164E-2</v>
      </c>
      <c r="J6661">
        <f>IF(OR(G6661="Run Time", G6661="CC (Changeover Cleaning)"), I6661, 0)</f>
        <v>0</v>
      </c>
      <c r="K6661">
        <f>IF(G6661&lt;&gt;"PM (Maintenance)", I6661, 0)</f>
        <v>2.0555555820465164E-2</v>
      </c>
      <c r="L6661" s="5">
        <f>MAX(tbl_Fact[[#This Row],[TotalBiscuitsMade]],tbl_Fact[[#This Row],[GoodMadeBiscuits]])</f>
        <v>452009</v>
      </c>
      <c r="M6661" s="5">
        <f>IF(tbl_Fact[[#This Row],[Operating_Hours]]&gt;0,tbl_Fact[[#This Row],[Operating_Hours]]*51840,0)</f>
        <v>0</v>
      </c>
    </row>
    <row r="6662" spans="1:13" hidden="1" x14ac:dyDescent="0.2">
      <c r="A6662" t="s">
        <v>12</v>
      </c>
      <c r="B6662" s="1">
        <v>44407.264733796299</v>
      </c>
      <c r="C6662" s="1">
        <v>44407.264918981484</v>
      </c>
      <c r="D6662">
        <v>0.26666659116745001</v>
      </c>
      <c r="E6662">
        <v>240972</v>
      </c>
      <c r="F6662">
        <v>189</v>
      </c>
      <c r="G6662" t="s">
        <v>44</v>
      </c>
      <c r="H6662" t="s">
        <v>37</v>
      </c>
      <c r="I6662">
        <f>tbl_Fact[[#This Row],[Duration]] / 60</f>
        <v>4.4444431861241666E-3</v>
      </c>
      <c r="J6662">
        <f>IF(OR(G6662="Run Time", G6662="CC (Changeover Cleaning)"), I6662, 0)</f>
        <v>0</v>
      </c>
      <c r="K6662">
        <f>IF(G6662&lt;&gt;"PM (Maintenance)", I6662, 0)</f>
        <v>4.4444431861241666E-3</v>
      </c>
      <c r="L6662" s="5">
        <f>MAX(tbl_Fact[[#This Row],[TotalBiscuitsMade]],tbl_Fact[[#This Row],[GoodMadeBiscuits]])</f>
        <v>240972</v>
      </c>
      <c r="M6662" s="5">
        <f>IF(tbl_Fact[[#This Row],[Operating_Hours]]&gt;0,tbl_Fact[[#This Row],[Operating_Hours]]*51840,0)</f>
        <v>0</v>
      </c>
    </row>
    <row r="6663" spans="1:13" hidden="1" x14ac:dyDescent="0.2">
      <c r="A6663" t="s">
        <v>12</v>
      </c>
      <c r="B6663" s="1">
        <v>44407.264918981484</v>
      </c>
      <c r="C6663" s="1">
        <v>44407.265046296299</v>
      </c>
      <c r="D6663">
        <v>0.18333329260349299</v>
      </c>
      <c r="E6663">
        <v>240994</v>
      </c>
      <c r="F6663">
        <v>162</v>
      </c>
      <c r="G6663" t="s">
        <v>43</v>
      </c>
      <c r="H6663" t="s">
        <v>37</v>
      </c>
      <c r="I6663">
        <f>tbl_Fact[[#This Row],[Duration]] / 60</f>
        <v>3.0555548767248831E-3</v>
      </c>
      <c r="J6663">
        <f>IF(OR(G6663="Run Time", G6663="CC (Changeover Cleaning)"), I6663, 0)</f>
        <v>3.0555548767248831E-3</v>
      </c>
      <c r="K6663">
        <f>IF(G6663&lt;&gt;"PM (Maintenance)", I6663, 0)</f>
        <v>3.0555548767248831E-3</v>
      </c>
      <c r="L6663" s="5">
        <f>MAX(tbl_Fact[[#This Row],[TotalBiscuitsMade]],tbl_Fact[[#This Row],[GoodMadeBiscuits]])</f>
        <v>240994</v>
      </c>
      <c r="M6663" s="5">
        <f>IF(tbl_Fact[[#This Row],[Operating_Hours]]&gt;0,tbl_Fact[[#This Row],[Operating_Hours]]*51840,0)</f>
        <v>158.39996480941792</v>
      </c>
    </row>
    <row r="6664" spans="1:13" hidden="1" x14ac:dyDescent="0.2">
      <c r="A6664" t="s">
        <v>12</v>
      </c>
      <c r="B6664" s="1">
        <v>44407.265046296299</v>
      </c>
      <c r="C6664" s="1">
        <v>44407.269166666665</v>
      </c>
      <c r="D6664">
        <v>5.9333333969116202</v>
      </c>
      <c r="E6664">
        <v>245973</v>
      </c>
      <c r="F6664">
        <v>473</v>
      </c>
      <c r="G6664" t="s">
        <v>44</v>
      </c>
      <c r="H6664" t="s">
        <v>37</v>
      </c>
      <c r="I6664">
        <f>tbl_Fact[[#This Row],[Duration]] / 60</f>
        <v>9.8888889948527001E-2</v>
      </c>
      <c r="J6664">
        <f>IF(OR(G6664="Run Time", G6664="CC (Changeover Cleaning)"), I6664, 0)</f>
        <v>0</v>
      </c>
      <c r="K6664">
        <f>IF(G6664&lt;&gt;"PM (Maintenance)", I6664, 0)</f>
        <v>9.8888889948527001E-2</v>
      </c>
      <c r="L6664" s="5">
        <f>MAX(tbl_Fact[[#This Row],[TotalBiscuitsMade]],tbl_Fact[[#This Row],[GoodMadeBiscuits]])</f>
        <v>245973</v>
      </c>
      <c r="M6664" s="5">
        <f>IF(tbl_Fact[[#This Row],[Operating_Hours]]&gt;0,tbl_Fact[[#This Row],[Operating_Hours]]*51840,0)</f>
        <v>0</v>
      </c>
    </row>
    <row r="6665" spans="1:13" hidden="1" x14ac:dyDescent="0.2">
      <c r="A6665" t="s">
        <v>5</v>
      </c>
      <c r="B6665" s="1">
        <v>44407.265555555554</v>
      </c>
      <c r="C6665" s="1">
        <v>44407.287870370368</v>
      </c>
      <c r="D6665">
        <v>32.133335113525398</v>
      </c>
      <c r="E6665">
        <v>451760</v>
      </c>
      <c r="F6665">
        <v>206</v>
      </c>
      <c r="G6665" t="s">
        <v>43</v>
      </c>
      <c r="H6665" t="s">
        <v>27</v>
      </c>
      <c r="I6665">
        <f>tbl_Fact[[#This Row],[Duration]] / 60</f>
        <v>0.53555558522542335</v>
      </c>
      <c r="J6665">
        <f>IF(OR(G6665="Run Time", G6665="CC (Changeover Cleaning)"), I6665, 0)</f>
        <v>0.53555558522542335</v>
      </c>
      <c r="K6665">
        <f>IF(G6665&lt;&gt;"PM (Maintenance)", I6665, 0)</f>
        <v>0.53555558522542335</v>
      </c>
      <c r="L6665" s="5">
        <f>MAX(tbl_Fact[[#This Row],[TotalBiscuitsMade]],tbl_Fact[[#This Row],[GoodMadeBiscuits]])</f>
        <v>451760</v>
      </c>
      <c r="M6665" s="5">
        <f>IF(tbl_Fact[[#This Row],[Operating_Hours]]&gt;0,tbl_Fact[[#This Row],[Operating_Hours]]*51840,0)</f>
        <v>27763.201538085945</v>
      </c>
    </row>
    <row r="6666" spans="1:13" hidden="1" x14ac:dyDescent="0.2">
      <c r="A6666" t="s">
        <v>14</v>
      </c>
      <c r="B6666" s="1">
        <v>44407.269166666665</v>
      </c>
      <c r="C6666" s="1">
        <v>44407.270833333336</v>
      </c>
      <c r="D6666">
        <v>2.4000000953674299</v>
      </c>
      <c r="E6666">
        <v>0</v>
      </c>
      <c r="F6666">
        <v>193</v>
      </c>
      <c r="G6666" t="s">
        <v>43</v>
      </c>
      <c r="H6666" t="s">
        <v>37</v>
      </c>
      <c r="I6666">
        <f>tbl_Fact[[#This Row],[Duration]] / 60</f>
        <v>4.0000001589457164E-2</v>
      </c>
      <c r="J6666">
        <f>IF(OR(G6666="Run Time", G6666="CC (Changeover Cleaning)"), I6666, 0)</f>
        <v>4.0000001589457164E-2</v>
      </c>
      <c r="K6666">
        <f>IF(G6666&lt;&gt;"PM (Maintenance)", I6666, 0)</f>
        <v>4.0000001589457164E-2</v>
      </c>
      <c r="L6666" s="5">
        <f>MAX(tbl_Fact[[#This Row],[TotalBiscuitsMade]],tbl_Fact[[#This Row],[GoodMadeBiscuits]])</f>
        <v>193</v>
      </c>
      <c r="M6666" s="5">
        <f>IF(tbl_Fact[[#This Row],[Operating_Hours]]&gt;0,tbl_Fact[[#This Row],[Operating_Hours]]*51840,0)</f>
        <v>2073.6000823974596</v>
      </c>
    </row>
    <row r="6667" spans="1:13" hidden="1" x14ac:dyDescent="0.2">
      <c r="A6667" t="s">
        <v>12</v>
      </c>
      <c r="B6667" s="1">
        <v>44407.269166666665</v>
      </c>
      <c r="C6667" s="1">
        <v>44407.27103009259</v>
      </c>
      <c r="D6667">
        <v>2.6833333969116202</v>
      </c>
      <c r="E6667">
        <v>245684</v>
      </c>
      <c r="F6667">
        <v>4</v>
      </c>
      <c r="G6667" t="s">
        <v>43</v>
      </c>
      <c r="H6667" t="s">
        <v>37</v>
      </c>
      <c r="I6667">
        <f>tbl_Fact[[#This Row],[Duration]] / 60</f>
        <v>4.4722223281860339E-2</v>
      </c>
      <c r="J6667">
        <f>IF(OR(G6667="Run Time", G6667="CC (Changeover Cleaning)"), I6667, 0)</f>
        <v>4.4722223281860339E-2</v>
      </c>
      <c r="K6667">
        <f>IF(G6667&lt;&gt;"PM (Maintenance)", I6667, 0)</f>
        <v>4.4722223281860339E-2</v>
      </c>
      <c r="L6667" s="5">
        <f>MAX(tbl_Fact[[#This Row],[TotalBiscuitsMade]],tbl_Fact[[#This Row],[GoodMadeBiscuits]])</f>
        <v>245684</v>
      </c>
      <c r="M6667" s="5">
        <f>IF(tbl_Fact[[#This Row],[Operating_Hours]]&gt;0,tbl_Fact[[#This Row],[Operating_Hours]]*51840,0)</f>
        <v>2318.4000549316402</v>
      </c>
    </row>
    <row r="6668" spans="1:13" hidden="1" x14ac:dyDescent="0.2">
      <c r="A6668" t="s">
        <v>14</v>
      </c>
      <c r="B6668" s="1">
        <v>44407.270833333336</v>
      </c>
      <c r="C6668" s="1">
        <v>44407.276736111111</v>
      </c>
      <c r="D6668">
        <v>8.5</v>
      </c>
      <c r="E6668">
        <v>0</v>
      </c>
      <c r="F6668">
        <v>92</v>
      </c>
      <c r="G6668" t="s">
        <v>44</v>
      </c>
      <c r="H6668" t="s">
        <v>37</v>
      </c>
      <c r="I6668">
        <f>tbl_Fact[[#This Row],[Duration]] / 60</f>
        <v>0.14166666666666666</v>
      </c>
      <c r="J6668">
        <f>IF(OR(G6668="Run Time", G6668="CC (Changeover Cleaning)"), I6668, 0)</f>
        <v>0</v>
      </c>
      <c r="K6668">
        <f>IF(G6668&lt;&gt;"PM (Maintenance)", I6668, 0)</f>
        <v>0.14166666666666666</v>
      </c>
      <c r="L6668" s="5">
        <f>MAX(tbl_Fact[[#This Row],[TotalBiscuitsMade]],tbl_Fact[[#This Row],[GoodMadeBiscuits]])</f>
        <v>92</v>
      </c>
      <c r="M6668" s="5">
        <f>IF(tbl_Fact[[#This Row],[Operating_Hours]]&gt;0,tbl_Fact[[#This Row],[Operating_Hours]]*51840,0)</f>
        <v>0</v>
      </c>
    </row>
    <row r="6669" spans="1:13" hidden="1" x14ac:dyDescent="0.2">
      <c r="A6669" t="s">
        <v>12</v>
      </c>
      <c r="B6669" s="1">
        <v>44407.27103009259</v>
      </c>
      <c r="C6669" s="1">
        <v>44407.27175925926</v>
      </c>
      <c r="D6669">
        <v>1.04999995231628</v>
      </c>
      <c r="E6669">
        <v>247004</v>
      </c>
      <c r="F6669">
        <v>340</v>
      </c>
      <c r="G6669" t="s">
        <v>44</v>
      </c>
      <c r="H6669" t="s">
        <v>37</v>
      </c>
      <c r="I6669">
        <f>tbl_Fact[[#This Row],[Duration]] / 60</f>
        <v>1.7499999205271333E-2</v>
      </c>
      <c r="J6669">
        <f>IF(OR(G6669="Run Time", G6669="CC (Changeover Cleaning)"), I6669, 0)</f>
        <v>0</v>
      </c>
      <c r="K6669">
        <f>IF(G6669&lt;&gt;"PM (Maintenance)", I6669, 0)</f>
        <v>1.7499999205271333E-2</v>
      </c>
      <c r="L6669" s="5">
        <f>MAX(tbl_Fact[[#This Row],[TotalBiscuitsMade]],tbl_Fact[[#This Row],[GoodMadeBiscuits]])</f>
        <v>247004</v>
      </c>
      <c r="M6669" s="5">
        <f>IF(tbl_Fact[[#This Row],[Operating_Hours]]&gt;0,tbl_Fact[[#This Row],[Operating_Hours]]*51840,0)</f>
        <v>0</v>
      </c>
    </row>
    <row r="6670" spans="1:13" hidden="1" x14ac:dyDescent="0.2">
      <c r="A6670" t="s">
        <v>12</v>
      </c>
      <c r="B6670" s="1">
        <v>44407.27175925926</v>
      </c>
      <c r="C6670" s="1">
        <v>44407.272499999999</v>
      </c>
      <c r="D6670">
        <v>1.06666660308838</v>
      </c>
      <c r="E6670">
        <v>246958</v>
      </c>
      <c r="F6670">
        <v>15</v>
      </c>
      <c r="G6670" t="s">
        <v>43</v>
      </c>
      <c r="H6670" t="s">
        <v>37</v>
      </c>
      <c r="I6670">
        <f>tbl_Fact[[#This Row],[Duration]] / 60</f>
        <v>1.7777776718139668E-2</v>
      </c>
      <c r="J6670">
        <f>IF(OR(G6670="Run Time", G6670="CC (Changeover Cleaning)"), I6670, 0)</f>
        <v>1.7777776718139668E-2</v>
      </c>
      <c r="K6670">
        <f>IF(G6670&lt;&gt;"PM (Maintenance)", I6670, 0)</f>
        <v>1.7777776718139668E-2</v>
      </c>
      <c r="L6670" s="5">
        <f>MAX(tbl_Fact[[#This Row],[TotalBiscuitsMade]],tbl_Fact[[#This Row],[GoodMadeBiscuits]])</f>
        <v>246958</v>
      </c>
      <c r="M6670" s="5">
        <f>IF(tbl_Fact[[#This Row],[Operating_Hours]]&gt;0,tbl_Fact[[#This Row],[Operating_Hours]]*51840,0)</f>
        <v>921.5999450683604</v>
      </c>
    </row>
    <row r="6671" spans="1:13" hidden="1" x14ac:dyDescent="0.2">
      <c r="A6671" t="s">
        <v>12</v>
      </c>
      <c r="B6671" s="1">
        <v>44407.272499999999</v>
      </c>
      <c r="C6671" s="1">
        <v>44407.273993055554</v>
      </c>
      <c r="D6671">
        <v>2.1500000953674299</v>
      </c>
      <c r="E6671">
        <v>248856</v>
      </c>
      <c r="F6671">
        <v>130</v>
      </c>
      <c r="G6671" t="s">
        <v>44</v>
      </c>
      <c r="H6671" t="s">
        <v>37</v>
      </c>
      <c r="I6671">
        <f>tbl_Fact[[#This Row],[Duration]] / 60</f>
        <v>3.5833334922790498E-2</v>
      </c>
      <c r="J6671">
        <f>IF(OR(G6671="Run Time", G6671="CC (Changeover Cleaning)"), I6671, 0)</f>
        <v>0</v>
      </c>
      <c r="K6671">
        <f>IF(G6671&lt;&gt;"PM (Maintenance)", I6671, 0)</f>
        <v>3.5833334922790498E-2</v>
      </c>
      <c r="L6671" s="5">
        <f>MAX(tbl_Fact[[#This Row],[TotalBiscuitsMade]],tbl_Fact[[#This Row],[GoodMadeBiscuits]])</f>
        <v>248856</v>
      </c>
      <c r="M6671" s="5">
        <f>IF(tbl_Fact[[#This Row],[Operating_Hours]]&gt;0,tbl_Fact[[#This Row],[Operating_Hours]]*51840,0)</f>
        <v>0</v>
      </c>
    </row>
    <row r="6672" spans="1:13" hidden="1" x14ac:dyDescent="0.2">
      <c r="A6672" t="s">
        <v>12</v>
      </c>
      <c r="B6672" s="1">
        <v>44407.273993055554</v>
      </c>
      <c r="C6672" s="1">
        <v>44407.274074074077</v>
      </c>
      <c r="D6672">
        <v>0.116666600108147</v>
      </c>
      <c r="E6672">
        <v>0</v>
      </c>
      <c r="F6672">
        <v>447</v>
      </c>
      <c r="G6672" t="s">
        <v>43</v>
      </c>
      <c r="H6672" t="s">
        <v>37</v>
      </c>
      <c r="I6672">
        <f>tbl_Fact[[#This Row],[Duration]] / 60</f>
        <v>1.9444433351357834E-3</v>
      </c>
      <c r="J6672">
        <f>IF(OR(G6672="Run Time", G6672="CC (Changeover Cleaning)"), I6672, 0)</f>
        <v>1.9444433351357834E-3</v>
      </c>
      <c r="K6672">
        <f>IF(G6672&lt;&gt;"PM (Maintenance)", I6672, 0)</f>
        <v>1.9444433351357834E-3</v>
      </c>
      <c r="L6672" s="5">
        <f>MAX(tbl_Fact[[#This Row],[TotalBiscuitsMade]],tbl_Fact[[#This Row],[GoodMadeBiscuits]])</f>
        <v>447</v>
      </c>
      <c r="M6672" s="5">
        <f>IF(tbl_Fact[[#This Row],[Operating_Hours]]&gt;0,tbl_Fact[[#This Row],[Operating_Hours]]*51840,0)</f>
        <v>100.799942493439</v>
      </c>
    </row>
    <row r="6673" spans="1:13" hidden="1" x14ac:dyDescent="0.2">
      <c r="A6673" t="s">
        <v>12</v>
      </c>
      <c r="B6673" s="1">
        <v>44407.274074074077</v>
      </c>
      <c r="C6673" s="1">
        <v>44407.291863425926</v>
      </c>
      <c r="D6673">
        <v>25.6166667938232</v>
      </c>
      <c r="E6673">
        <v>0</v>
      </c>
      <c r="F6673">
        <v>165</v>
      </c>
      <c r="G6673" t="s">
        <v>43</v>
      </c>
      <c r="H6673" t="s">
        <v>37</v>
      </c>
      <c r="I6673">
        <f>tbl_Fact[[#This Row],[Duration]] / 60</f>
        <v>0.42694444656371999</v>
      </c>
      <c r="J6673">
        <f>IF(OR(G6673="Run Time", G6673="CC (Changeover Cleaning)"), I6673, 0)</f>
        <v>0.42694444656371999</v>
      </c>
      <c r="K6673">
        <f>IF(G6673&lt;&gt;"PM (Maintenance)", I6673, 0)</f>
        <v>0.42694444656371999</v>
      </c>
      <c r="L6673" s="5">
        <f>MAX(tbl_Fact[[#This Row],[TotalBiscuitsMade]],tbl_Fact[[#This Row],[GoodMadeBiscuits]])</f>
        <v>165</v>
      </c>
      <c r="M6673" s="5">
        <f>IF(tbl_Fact[[#This Row],[Operating_Hours]]&gt;0,tbl_Fact[[#This Row],[Operating_Hours]]*51840,0)</f>
        <v>22132.800109863245</v>
      </c>
    </row>
    <row r="6674" spans="1:13" hidden="1" x14ac:dyDescent="0.2">
      <c r="A6674" t="s">
        <v>14</v>
      </c>
      <c r="B6674" s="1">
        <v>44407.276736111111</v>
      </c>
      <c r="C6674" s="1">
        <v>44407.351284722223</v>
      </c>
      <c r="D6674">
        <v>107.34999847412099</v>
      </c>
      <c r="E6674">
        <v>0</v>
      </c>
      <c r="F6674">
        <v>22</v>
      </c>
      <c r="G6674" t="s">
        <v>43</v>
      </c>
      <c r="H6674" t="s">
        <v>38</v>
      </c>
      <c r="I6674">
        <f>tbl_Fact[[#This Row],[Duration]] / 60</f>
        <v>1.78916664123535</v>
      </c>
      <c r="J6674">
        <f>IF(OR(G6674="Run Time", G6674="CC (Changeover Cleaning)"), I6674, 0)</f>
        <v>1.78916664123535</v>
      </c>
      <c r="K6674">
        <f>IF(G6674&lt;&gt;"PM (Maintenance)", I6674, 0)</f>
        <v>1.78916664123535</v>
      </c>
      <c r="L6674" s="5">
        <f>MAX(tbl_Fact[[#This Row],[TotalBiscuitsMade]],tbl_Fact[[#This Row],[GoodMadeBiscuits]])</f>
        <v>22</v>
      </c>
      <c r="M6674" s="5">
        <f>IF(tbl_Fact[[#This Row],[Operating_Hours]]&gt;0,tbl_Fact[[#This Row],[Operating_Hours]]*51840,0)</f>
        <v>92750.398681640538</v>
      </c>
    </row>
    <row r="6675" spans="1:13" hidden="1" x14ac:dyDescent="0.2">
      <c r="A6675" t="s">
        <v>5</v>
      </c>
      <c r="B6675" s="1">
        <v>44407.287870370368</v>
      </c>
      <c r="C6675" s="1">
        <v>44407.291562500002</v>
      </c>
      <c r="D6675">
        <v>5.3166666030883798</v>
      </c>
      <c r="E6675">
        <v>455203</v>
      </c>
      <c r="F6675">
        <v>3624</v>
      </c>
      <c r="G6675" t="s">
        <v>44</v>
      </c>
      <c r="H6675" t="s">
        <v>27</v>
      </c>
      <c r="I6675">
        <f>tbl_Fact[[#This Row],[Duration]] / 60</f>
        <v>8.8611110051472999E-2</v>
      </c>
      <c r="J6675">
        <f>IF(OR(G6675="Run Time", G6675="CC (Changeover Cleaning)"), I6675, 0)</f>
        <v>0</v>
      </c>
      <c r="K6675">
        <f>IF(G6675&lt;&gt;"PM (Maintenance)", I6675, 0)</f>
        <v>8.8611110051472999E-2</v>
      </c>
      <c r="L6675" s="5">
        <f>MAX(tbl_Fact[[#This Row],[TotalBiscuitsMade]],tbl_Fact[[#This Row],[GoodMadeBiscuits]])</f>
        <v>455203</v>
      </c>
      <c r="M6675" s="5">
        <f>IF(tbl_Fact[[#This Row],[Operating_Hours]]&gt;0,tbl_Fact[[#This Row],[Operating_Hours]]*51840,0)</f>
        <v>0</v>
      </c>
    </row>
    <row r="6676" spans="1:13" hidden="1" x14ac:dyDescent="0.2">
      <c r="A6676" t="s">
        <v>5</v>
      </c>
      <c r="B6676" s="1">
        <v>44407.291562500002</v>
      </c>
      <c r="C6676" s="1">
        <v>44407.296851851854</v>
      </c>
      <c r="D6676">
        <v>7.6166667938232404</v>
      </c>
      <c r="E6676">
        <v>455353</v>
      </c>
      <c r="F6676">
        <v>3777</v>
      </c>
      <c r="G6676" t="s">
        <v>43</v>
      </c>
      <c r="H6676" t="s">
        <v>27</v>
      </c>
      <c r="I6676">
        <f>tbl_Fact[[#This Row],[Duration]] / 60</f>
        <v>0.12694444656372067</v>
      </c>
      <c r="J6676">
        <f>IF(OR(G6676="Run Time", G6676="CC (Changeover Cleaning)"), I6676, 0)</f>
        <v>0.12694444656372067</v>
      </c>
      <c r="K6676">
        <f>IF(G6676&lt;&gt;"PM (Maintenance)", I6676, 0)</f>
        <v>0.12694444656372067</v>
      </c>
      <c r="L6676" s="5">
        <f>MAX(tbl_Fact[[#This Row],[TotalBiscuitsMade]],tbl_Fact[[#This Row],[GoodMadeBiscuits]])</f>
        <v>455353</v>
      </c>
      <c r="M6676" s="5">
        <f>IF(tbl_Fact[[#This Row],[Operating_Hours]]&gt;0,tbl_Fact[[#This Row],[Operating_Hours]]*51840,0)</f>
        <v>6580.8001098632794</v>
      </c>
    </row>
    <row r="6677" spans="1:13" hidden="1" x14ac:dyDescent="0.2">
      <c r="A6677" t="s">
        <v>5</v>
      </c>
      <c r="B6677" s="1">
        <v>44407.291562500002</v>
      </c>
      <c r="C6677" s="1">
        <v>44407.291562500002</v>
      </c>
      <c r="D6677">
        <v>0</v>
      </c>
      <c r="E6677">
        <v>455512</v>
      </c>
      <c r="F6677">
        <v>3619</v>
      </c>
      <c r="G6677" t="s">
        <v>43</v>
      </c>
      <c r="H6677" t="s">
        <v>27</v>
      </c>
      <c r="I6677">
        <f>tbl_Fact[[#This Row],[Duration]] / 60</f>
        <v>0</v>
      </c>
      <c r="J6677">
        <f>IF(OR(G6677="Run Time", G6677="CC (Changeover Cleaning)"), I6677, 0)</f>
        <v>0</v>
      </c>
      <c r="K6677">
        <f>IF(G6677&lt;&gt;"PM (Maintenance)", I6677, 0)</f>
        <v>0</v>
      </c>
      <c r="L6677" s="5">
        <f>MAX(tbl_Fact[[#This Row],[TotalBiscuitsMade]],tbl_Fact[[#This Row],[GoodMadeBiscuits]])</f>
        <v>455512</v>
      </c>
      <c r="M6677" s="5">
        <f>IF(tbl_Fact[[#This Row],[Operating_Hours]]&gt;0,tbl_Fact[[#This Row],[Operating_Hours]]*51840,0)</f>
        <v>0</v>
      </c>
    </row>
    <row r="6678" spans="1:13" hidden="1" x14ac:dyDescent="0.2">
      <c r="A6678" t="s">
        <v>12</v>
      </c>
      <c r="B6678" s="1">
        <v>44407.291863425926</v>
      </c>
      <c r="C6678" s="1">
        <v>44407.315416666665</v>
      </c>
      <c r="D6678">
        <v>33.916667938232401</v>
      </c>
      <c r="E6678">
        <v>0</v>
      </c>
      <c r="F6678">
        <v>309</v>
      </c>
      <c r="G6678" t="s">
        <v>43</v>
      </c>
      <c r="H6678" t="s">
        <v>38</v>
      </c>
      <c r="I6678">
        <f>tbl_Fact[[#This Row],[Duration]] / 60</f>
        <v>0.56527779897053998</v>
      </c>
      <c r="J6678">
        <f>IF(OR(G6678="Run Time", G6678="CC (Changeover Cleaning)"), I6678, 0)</f>
        <v>0.56527779897053998</v>
      </c>
      <c r="K6678">
        <f>IF(G6678&lt;&gt;"PM (Maintenance)", I6678, 0)</f>
        <v>0.56527779897053998</v>
      </c>
      <c r="L6678" s="5">
        <f>MAX(tbl_Fact[[#This Row],[TotalBiscuitsMade]],tbl_Fact[[#This Row],[GoodMadeBiscuits]])</f>
        <v>309</v>
      </c>
      <c r="M6678" s="5">
        <f>IF(tbl_Fact[[#This Row],[Operating_Hours]]&gt;0,tbl_Fact[[#This Row],[Operating_Hours]]*51840,0)</f>
        <v>29304.001098632794</v>
      </c>
    </row>
    <row r="6679" spans="1:13" hidden="1" x14ac:dyDescent="0.2">
      <c r="A6679" t="s">
        <v>5</v>
      </c>
      <c r="B6679" s="1">
        <v>44407.296851851854</v>
      </c>
      <c r="C6679" s="1">
        <v>44407.297210648147</v>
      </c>
      <c r="D6679">
        <v>0.51666665077209495</v>
      </c>
      <c r="E6679">
        <v>455514</v>
      </c>
      <c r="F6679">
        <v>3864</v>
      </c>
      <c r="G6679" t="s">
        <v>44</v>
      </c>
      <c r="H6679" t="s">
        <v>27</v>
      </c>
      <c r="I6679">
        <f>tbl_Fact[[#This Row],[Duration]] / 60</f>
        <v>8.6111108462015827E-3</v>
      </c>
      <c r="J6679">
        <f>IF(OR(G6679="Run Time", G6679="CC (Changeover Cleaning)"), I6679, 0)</f>
        <v>0</v>
      </c>
      <c r="K6679">
        <f>IF(G6679&lt;&gt;"PM (Maintenance)", I6679, 0)</f>
        <v>8.6111108462015827E-3</v>
      </c>
      <c r="L6679" s="5">
        <f>MAX(tbl_Fact[[#This Row],[TotalBiscuitsMade]],tbl_Fact[[#This Row],[GoodMadeBiscuits]])</f>
        <v>455514</v>
      </c>
      <c r="M6679" s="5">
        <f>IF(tbl_Fact[[#This Row],[Operating_Hours]]&gt;0,tbl_Fact[[#This Row],[Operating_Hours]]*51840,0)</f>
        <v>0</v>
      </c>
    </row>
    <row r="6680" spans="1:13" hidden="1" x14ac:dyDescent="0.2">
      <c r="A6680" t="s">
        <v>5</v>
      </c>
      <c r="B6680" s="1">
        <v>44407.297210648147</v>
      </c>
      <c r="C6680" s="1">
        <v>44407.297986111109</v>
      </c>
      <c r="D6680">
        <v>1.11666667461395</v>
      </c>
      <c r="E6680">
        <v>455336</v>
      </c>
      <c r="F6680">
        <v>4243</v>
      </c>
      <c r="G6680" t="s">
        <v>43</v>
      </c>
      <c r="H6680" t="s">
        <v>27</v>
      </c>
      <c r="I6680">
        <f>tbl_Fact[[#This Row],[Duration]] / 60</f>
        <v>1.8611111243565834E-2</v>
      </c>
      <c r="J6680">
        <f>IF(OR(G6680="Run Time", G6680="CC (Changeover Cleaning)"), I6680, 0)</f>
        <v>1.8611111243565834E-2</v>
      </c>
      <c r="K6680">
        <f>IF(G6680&lt;&gt;"PM (Maintenance)", I6680, 0)</f>
        <v>1.8611111243565834E-2</v>
      </c>
      <c r="L6680" s="5">
        <f>MAX(tbl_Fact[[#This Row],[TotalBiscuitsMade]],tbl_Fact[[#This Row],[GoodMadeBiscuits]])</f>
        <v>455336</v>
      </c>
      <c r="M6680" s="5">
        <f>IF(tbl_Fact[[#This Row],[Operating_Hours]]&gt;0,tbl_Fact[[#This Row],[Operating_Hours]]*51840,0)</f>
        <v>964.8000068664528</v>
      </c>
    </row>
    <row r="6681" spans="1:13" hidden="1" x14ac:dyDescent="0.2">
      <c r="A6681" t="s">
        <v>5</v>
      </c>
      <c r="B6681" s="1">
        <v>44407.297986111109</v>
      </c>
      <c r="C6681" s="1">
        <v>44407.29960648148</v>
      </c>
      <c r="D6681">
        <v>2.3333332538604701</v>
      </c>
      <c r="E6681">
        <v>457081</v>
      </c>
      <c r="F6681">
        <v>5557</v>
      </c>
      <c r="G6681" t="s">
        <v>44</v>
      </c>
      <c r="H6681" t="s">
        <v>27</v>
      </c>
      <c r="I6681">
        <f>tbl_Fact[[#This Row],[Duration]] / 60</f>
        <v>3.8888887564341168E-2</v>
      </c>
      <c r="J6681">
        <f>IF(OR(G6681="Run Time", G6681="CC (Changeover Cleaning)"), I6681, 0)</f>
        <v>0</v>
      </c>
      <c r="K6681">
        <f>IF(G6681&lt;&gt;"PM (Maintenance)", I6681, 0)</f>
        <v>3.8888887564341168E-2</v>
      </c>
      <c r="L6681" s="5">
        <f>MAX(tbl_Fact[[#This Row],[TotalBiscuitsMade]],tbl_Fact[[#This Row],[GoodMadeBiscuits]])</f>
        <v>457081</v>
      </c>
      <c r="M6681" s="5">
        <f>IF(tbl_Fact[[#This Row],[Operating_Hours]]&gt;0,tbl_Fact[[#This Row],[Operating_Hours]]*51840,0)</f>
        <v>0</v>
      </c>
    </row>
    <row r="6682" spans="1:13" hidden="1" x14ac:dyDescent="0.2">
      <c r="A6682" t="s">
        <v>5</v>
      </c>
      <c r="B6682" s="1">
        <v>44407.29960648148</v>
      </c>
      <c r="C6682" s="1">
        <v>44407.302291666667</v>
      </c>
      <c r="D6682">
        <v>3.86666655540466</v>
      </c>
      <c r="E6682">
        <v>457124</v>
      </c>
      <c r="F6682">
        <v>5247</v>
      </c>
      <c r="G6682" t="s">
        <v>43</v>
      </c>
      <c r="H6682" t="s">
        <v>27</v>
      </c>
      <c r="I6682">
        <f>tbl_Fact[[#This Row],[Duration]] / 60</f>
        <v>6.4444442590077672E-2</v>
      </c>
      <c r="J6682">
        <f>IF(OR(G6682="Run Time", G6682="CC (Changeover Cleaning)"), I6682, 0)</f>
        <v>6.4444442590077672E-2</v>
      </c>
      <c r="K6682">
        <f>IF(G6682&lt;&gt;"PM (Maintenance)", I6682, 0)</f>
        <v>6.4444442590077672E-2</v>
      </c>
      <c r="L6682" s="5">
        <f>MAX(tbl_Fact[[#This Row],[TotalBiscuitsMade]],tbl_Fact[[#This Row],[GoodMadeBiscuits]])</f>
        <v>457124</v>
      </c>
      <c r="M6682" s="5">
        <f>IF(tbl_Fact[[#This Row],[Operating_Hours]]&gt;0,tbl_Fact[[#This Row],[Operating_Hours]]*51840,0)</f>
        <v>3340.7999038696266</v>
      </c>
    </row>
    <row r="6683" spans="1:13" hidden="1" x14ac:dyDescent="0.2">
      <c r="A6683" t="s">
        <v>5</v>
      </c>
      <c r="B6683" s="1">
        <v>44407.302291666667</v>
      </c>
      <c r="C6683" s="1">
        <v>44407.303506944445</v>
      </c>
      <c r="D6683">
        <v>1.75</v>
      </c>
      <c r="E6683">
        <v>457742</v>
      </c>
      <c r="F6683">
        <v>6146</v>
      </c>
      <c r="G6683" t="s">
        <v>44</v>
      </c>
      <c r="H6683" t="s">
        <v>27</v>
      </c>
      <c r="I6683">
        <f>tbl_Fact[[#This Row],[Duration]] / 60</f>
        <v>2.9166666666666667E-2</v>
      </c>
      <c r="J6683">
        <f>IF(OR(G6683="Run Time", G6683="CC (Changeover Cleaning)"), I6683, 0)</f>
        <v>0</v>
      </c>
      <c r="K6683">
        <f>IF(G6683&lt;&gt;"PM (Maintenance)", I6683, 0)</f>
        <v>2.9166666666666667E-2</v>
      </c>
      <c r="L6683" s="5">
        <f>MAX(tbl_Fact[[#This Row],[TotalBiscuitsMade]],tbl_Fact[[#This Row],[GoodMadeBiscuits]])</f>
        <v>457742</v>
      </c>
      <c r="M6683" s="5">
        <f>IF(tbl_Fact[[#This Row],[Operating_Hours]]&gt;0,tbl_Fact[[#This Row],[Operating_Hours]]*51840,0)</f>
        <v>0</v>
      </c>
    </row>
    <row r="6684" spans="1:13" hidden="1" x14ac:dyDescent="0.2">
      <c r="A6684" t="s">
        <v>5</v>
      </c>
      <c r="B6684" s="1">
        <v>44407.303506944445</v>
      </c>
      <c r="C6684" s="1">
        <v>44407.303993055553</v>
      </c>
      <c r="D6684">
        <v>0.69999998807907104</v>
      </c>
      <c r="E6684">
        <v>458078</v>
      </c>
      <c r="F6684">
        <v>6290</v>
      </c>
      <c r="G6684" t="s">
        <v>43</v>
      </c>
      <c r="H6684" t="s">
        <v>27</v>
      </c>
      <c r="I6684">
        <f>tbl_Fact[[#This Row],[Duration]] / 60</f>
        <v>1.1666666467984517E-2</v>
      </c>
      <c r="J6684">
        <f>IF(OR(G6684="Run Time", G6684="CC (Changeover Cleaning)"), I6684, 0)</f>
        <v>1.1666666467984517E-2</v>
      </c>
      <c r="K6684">
        <f>IF(G6684&lt;&gt;"PM (Maintenance)", I6684, 0)</f>
        <v>1.1666666467984517E-2</v>
      </c>
      <c r="L6684" s="5">
        <f>MAX(tbl_Fact[[#This Row],[TotalBiscuitsMade]],tbl_Fact[[#This Row],[GoodMadeBiscuits]])</f>
        <v>458078</v>
      </c>
      <c r="M6684" s="5">
        <f>IF(tbl_Fact[[#This Row],[Operating_Hours]]&gt;0,tbl_Fact[[#This Row],[Operating_Hours]]*51840,0)</f>
        <v>604.79998970031738</v>
      </c>
    </row>
    <row r="6685" spans="1:13" hidden="1" x14ac:dyDescent="0.2">
      <c r="A6685" t="s">
        <v>5</v>
      </c>
      <c r="B6685" s="1">
        <v>44407.303993055553</v>
      </c>
      <c r="C6685" s="1">
        <v>44407.327534722222</v>
      </c>
      <c r="D6685">
        <v>33.900001525878899</v>
      </c>
      <c r="E6685">
        <v>481755</v>
      </c>
      <c r="F6685">
        <v>30088</v>
      </c>
      <c r="G6685" t="s">
        <v>44</v>
      </c>
      <c r="H6685" t="s">
        <v>27</v>
      </c>
      <c r="I6685">
        <f>tbl_Fact[[#This Row],[Duration]] / 60</f>
        <v>0.565000025431315</v>
      </c>
      <c r="J6685">
        <f>IF(OR(G6685="Run Time", G6685="CC (Changeover Cleaning)"), I6685, 0)</f>
        <v>0</v>
      </c>
      <c r="K6685">
        <f>IF(G6685&lt;&gt;"PM (Maintenance)", I6685, 0)</f>
        <v>0.565000025431315</v>
      </c>
      <c r="L6685" s="5">
        <f>MAX(tbl_Fact[[#This Row],[TotalBiscuitsMade]],tbl_Fact[[#This Row],[GoodMadeBiscuits]])</f>
        <v>481755</v>
      </c>
      <c r="M6685" s="5">
        <f>IF(tbl_Fact[[#This Row],[Operating_Hours]]&gt;0,tbl_Fact[[#This Row],[Operating_Hours]]*51840,0)</f>
        <v>0</v>
      </c>
    </row>
    <row r="6686" spans="1:13" hidden="1" x14ac:dyDescent="0.2">
      <c r="A6686" t="s">
        <v>13</v>
      </c>
      <c r="B6686" s="1">
        <v>44407.312569444446</v>
      </c>
      <c r="C6686" s="1">
        <v>44407.334907407407</v>
      </c>
      <c r="D6686">
        <v>32.166667938232401</v>
      </c>
      <c r="E6686">
        <v>0</v>
      </c>
      <c r="F6686">
        <v>270</v>
      </c>
      <c r="G6686" t="s">
        <v>43</v>
      </c>
      <c r="H6686" t="s">
        <v>38</v>
      </c>
      <c r="I6686">
        <f>tbl_Fact[[#This Row],[Duration]] / 60</f>
        <v>0.53611113230387331</v>
      </c>
      <c r="J6686">
        <f>IF(OR(G6686="Run Time", G6686="CC (Changeover Cleaning)"), I6686, 0)</f>
        <v>0.53611113230387331</v>
      </c>
      <c r="K6686">
        <f>IF(G6686&lt;&gt;"PM (Maintenance)", I6686, 0)</f>
        <v>0.53611113230387331</v>
      </c>
      <c r="L6686" s="5">
        <f>MAX(tbl_Fact[[#This Row],[TotalBiscuitsMade]],tbl_Fact[[#This Row],[GoodMadeBiscuits]])</f>
        <v>270</v>
      </c>
      <c r="M6686" s="5">
        <f>IF(tbl_Fact[[#This Row],[Operating_Hours]]&gt;0,tbl_Fact[[#This Row],[Operating_Hours]]*51840,0)</f>
        <v>27792.001098632791</v>
      </c>
    </row>
    <row r="6687" spans="1:13" hidden="1" x14ac:dyDescent="0.2">
      <c r="A6687" t="s">
        <v>12</v>
      </c>
      <c r="B6687" s="1">
        <v>44407.315416666665</v>
      </c>
      <c r="C6687" s="1">
        <v>44407.346400462964</v>
      </c>
      <c r="D6687">
        <v>44.616664886474602</v>
      </c>
      <c r="E6687">
        <v>0</v>
      </c>
      <c r="F6687">
        <v>278</v>
      </c>
      <c r="G6687" t="s">
        <v>44</v>
      </c>
      <c r="H6687" t="s">
        <v>38</v>
      </c>
      <c r="I6687">
        <f>tbl_Fact[[#This Row],[Duration]] / 60</f>
        <v>0.74361108144124333</v>
      </c>
      <c r="J6687">
        <f>IF(OR(G6687="Run Time", G6687="CC (Changeover Cleaning)"), I6687, 0)</f>
        <v>0</v>
      </c>
      <c r="K6687">
        <f>IF(G6687&lt;&gt;"PM (Maintenance)", I6687, 0)</f>
        <v>0.74361108144124333</v>
      </c>
      <c r="L6687" s="5">
        <f>MAX(tbl_Fact[[#This Row],[TotalBiscuitsMade]],tbl_Fact[[#This Row],[GoodMadeBiscuits]])</f>
        <v>278</v>
      </c>
      <c r="M6687" s="5">
        <f>IF(tbl_Fact[[#This Row],[Operating_Hours]]&gt;0,tbl_Fact[[#This Row],[Operating_Hours]]*51840,0)</f>
        <v>0</v>
      </c>
    </row>
    <row r="6688" spans="1:13" hidden="1" x14ac:dyDescent="0.2">
      <c r="A6688" t="s">
        <v>11</v>
      </c>
      <c r="B6688" s="1">
        <v>44407.322326388887</v>
      </c>
      <c r="C6688" s="1">
        <v>44407.323275462964</v>
      </c>
      <c r="D6688">
        <v>1.36664998531342</v>
      </c>
      <c r="E6688">
        <v>0</v>
      </c>
      <c r="F6688">
        <v>423</v>
      </c>
      <c r="G6688" t="s">
        <v>43</v>
      </c>
      <c r="H6688" t="s">
        <v>27</v>
      </c>
      <c r="I6688">
        <f>tbl_Fact[[#This Row],[Duration]] / 60</f>
        <v>2.2777499755223665E-2</v>
      </c>
      <c r="J6688">
        <f>IF(OR(G6688="Run Time", G6688="CC (Changeover Cleaning)"), I6688, 0)</f>
        <v>2.2777499755223665E-2</v>
      </c>
      <c r="K6688">
        <f>IF(G6688&lt;&gt;"PM (Maintenance)", I6688, 0)</f>
        <v>2.2777499755223665E-2</v>
      </c>
      <c r="L6688" s="5">
        <f>MAX(tbl_Fact[[#This Row],[TotalBiscuitsMade]],tbl_Fact[[#This Row],[GoodMadeBiscuits]])</f>
        <v>423</v>
      </c>
      <c r="M6688" s="5">
        <f>IF(tbl_Fact[[#This Row],[Operating_Hours]]&gt;0,tbl_Fact[[#This Row],[Operating_Hours]]*51840,0)</f>
        <v>1180.7855873107949</v>
      </c>
    </row>
    <row r="6689" spans="1:13" hidden="1" x14ac:dyDescent="0.2">
      <c r="A6689" t="s">
        <v>11</v>
      </c>
      <c r="B6689" s="1">
        <v>44407.323275462964</v>
      </c>
      <c r="C6689" s="1">
        <v>44407.595462962963</v>
      </c>
      <c r="D6689">
        <v>391.95837402343801</v>
      </c>
      <c r="E6689">
        <v>0</v>
      </c>
      <c r="F6689">
        <v>29</v>
      </c>
      <c r="G6689" t="s">
        <v>44</v>
      </c>
      <c r="H6689" t="s">
        <v>27</v>
      </c>
      <c r="I6689">
        <f>tbl_Fact[[#This Row],[Duration]] / 60</f>
        <v>6.5326395670573003</v>
      </c>
      <c r="J6689">
        <f>IF(OR(G6689="Run Time", G6689="CC (Changeover Cleaning)"), I6689, 0)</f>
        <v>0</v>
      </c>
      <c r="K6689">
        <f>IF(G6689&lt;&gt;"PM (Maintenance)", I6689, 0)</f>
        <v>6.5326395670573003</v>
      </c>
      <c r="L6689" s="5">
        <f>MAX(tbl_Fact[[#This Row],[TotalBiscuitsMade]],tbl_Fact[[#This Row],[GoodMadeBiscuits]])</f>
        <v>29</v>
      </c>
      <c r="M6689" s="5">
        <f>IF(tbl_Fact[[#This Row],[Operating_Hours]]&gt;0,tbl_Fact[[#This Row],[Operating_Hours]]*51840,0)</f>
        <v>0</v>
      </c>
    </row>
    <row r="6690" spans="1:13" hidden="1" x14ac:dyDescent="0.2">
      <c r="A6690" t="s">
        <v>5</v>
      </c>
      <c r="B6690" s="1">
        <v>44407.327534722222</v>
      </c>
      <c r="C6690" s="1">
        <v>44407.330509259256</v>
      </c>
      <c r="D6690">
        <v>4.2833333015441903</v>
      </c>
      <c r="E6690">
        <v>481494</v>
      </c>
      <c r="F6690">
        <v>29885</v>
      </c>
      <c r="G6690" t="s">
        <v>43</v>
      </c>
      <c r="H6690" t="s">
        <v>27</v>
      </c>
      <c r="I6690">
        <f>tbl_Fact[[#This Row],[Duration]] / 60</f>
        <v>7.1388888359069841E-2</v>
      </c>
      <c r="J6690">
        <f>IF(OR(G6690="Run Time", G6690="CC (Changeover Cleaning)"), I6690, 0)</f>
        <v>7.1388888359069841E-2</v>
      </c>
      <c r="K6690">
        <f>IF(G6690&lt;&gt;"PM (Maintenance)", I6690, 0)</f>
        <v>7.1388888359069841E-2</v>
      </c>
      <c r="L6690" s="5">
        <f>MAX(tbl_Fact[[#This Row],[TotalBiscuitsMade]],tbl_Fact[[#This Row],[GoodMadeBiscuits]])</f>
        <v>481494</v>
      </c>
      <c r="M6690" s="5">
        <f>IF(tbl_Fact[[#This Row],[Operating_Hours]]&gt;0,tbl_Fact[[#This Row],[Operating_Hours]]*51840,0)</f>
        <v>3700.7999725341806</v>
      </c>
    </row>
    <row r="6691" spans="1:13" hidden="1" x14ac:dyDescent="0.2">
      <c r="A6691" t="s">
        <v>5</v>
      </c>
      <c r="B6691" s="1">
        <v>44407.330509259256</v>
      </c>
      <c r="C6691" s="1">
        <v>44407.358564814815</v>
      </c>
      <c r="D6691">
        <v>40.400001525878899</v>
      </c>
      <c r="E6691">
        <v>509991</v>
      </c>
      <c r="F6691">
        <v>58425</v>
      </c>
      <c r="G6691" t="s">
        <v>44</v>
      </c>
      <c r="H6691" t="s">
        <v>27</v>
      </c>
      <c r="I6691">
        <f>tbl_Fact[[#This Row],[Duration]] / 60</f>
        <v>0.67333335876464828</v>
      </c>
      <c r="J6691">
        <f>IF(OR(G6691="Run Time", G6691="CC (Changeover Cleaning)"), I6691, 0)</f>
        <v>0</v>
      </c>
      <c r="K6691">
        <f>IF(G6691&lt;&gt;"PM (Maintenance)", I6691, 0)</f>
        <v>0.67333335876464828</v>
      </c>
      <c r="L6691" s="5">
        <f>MAX(tbl_Fact[[#This Row],[TotalBiscuitsMade]],tbl_Fact[[#This Row],[GoodMadeBiscuits]])</f>
        <v>509991</v>
      </c>
      <c r="M6691" s="5">
        <f>IF(tbl_Fact[[#This Row],[Operating_Hours]]&gt;0,tbl_Fact[[#This Row],[Operating_Hours]]*51840,0)</f>
        <v>0</v>
      </c>
    </row>
    <row r="6692" spans="1:13" hidden="1" x14ac:dyDescent="0.2">
      <c r="A6692" t="s">
        <v>13</v>
      </c>
      <c r="B6692" s="1">
        <v>44407.334907407407</v>
      </c>
      <c r="C6692" s="1">
        <v>44407.597731481481</v>
      </c>
      <c r="D6692">
        <v>378.46667480468801</v>
      </c>
      <c r="E6692">
        <v>0</v>
      </c>
      <c r="F6692">
        <v>98</v>
      </c>
      <c r="G6692" t="s">
        <v>44</v>
      </c>
      <c r="H6692" t="s">
        <v>38</v>
      </c>
      <c r="I6692">
        <f>tbl_Fact[[#This Row],[Duration]] / 60</f>
        <v>6.3077779134114671</v>
      </c>
      <c r="J6692">
        <f>IF(OR(G6692="Run Time", G6692="CC (Changeover Cleaning)"), I6692, 0)</f>
        <v>0</v>
      </c>
      <c r="K6692">
        <f>IF(G6692&lt;&gt;"PM (Maintenance)", I6692, 0)</f>
        <v>6.3077779134114671</v>
      </c>
      <c r="L6692" s="5">
        <f>MAX(tbl_Fact[[#This Row],[TotalBiscuitsMade]],tbl_Fact[[#This Row],[GoodMadeBiscuits]])</f>
        <v>98</v>
      </c>
      <c r="M6692" s="5">
        <f>IF(tbl_Fact[[#This Row],[Operating_Hours]]&gt;0,tbl_Fact[[#This Row],[Operating_Hours]]*51840,0)</f>
        <v>0</v>
      </c>
    </row>
    <row r="6693" spans="1:13" hidden="1" x14ac:dyDescent="0.2">
      <c r="A6693" t="s">
        <v>12</v>
      </c>
      <c r="B6693" s="1">
        <v>44407.346400462964</v>
      </c>
      <c r="C6693" s="1">
        <v>44407.346412037034</v>
      </c>
      <c r="D6693">
        <v>1.6666600480675701E-2</v>
      </c>
      <c r="E6693">
        <v>0</v>
      </c>
      <c r="F6693">
        <v>5</v>
      </c>
      <c r="G6693" t="s">
        <v>44</v>
      </c>
      <c r="H6693" t="s">
        <v>38</v>
      </c>
      <c r="I6693">
        <f>tbl_Fact[[#This Row],[Duration]] / 60</f>
        <v>2.7777667467792836E-4</v>
      </c>
      <c r="J6693">
        <f>IF(OR(G6693="Run Time", G6693="CC (Changeover Cleaning)"), I6693, 0)</f>
        <v>0</v>
      </c>
      <c r="K6693">
        <f>IF(G6693&lt;&gt;"PM (Maintenance)", I6693, 0)</f>
        <v>2.7777667467792836E-4</v>
      </c>
      <c r="L6693" s="5">
        <f>MAX(tbl_Fact[[#This Row],[TotalBiscuitsMade]],tbl_Fact[[#This Row],[GoodMadeBiscuits]])</f>
        <v>5</v>
      </c>
      <c r="M6693" s="5">
        <f>IF(tbl_Fact[[#This Row],[Operating_Hours]]&gt;0,tbl_Fact[[#This Row],[Operating_Hours]]*51840,0)</f>
        <v>0</v>
      </c>
    </row>
    <row r="6694" spans="1:13" hidden="1" x14ac:dyDescent="0.2">
      <c r="A6694" t="s">
        <v>12</v>
      </c>
      <c r="B6694" s="1">
        <v>44407.346412037034</v>
      </c>
      <c r="C6694" s="1">
        <v>44407.348182870373</v>
      </c>
      <c r="D6694">
        <v>2.5499999523162802</v>
      </c>
      <c r="E6694">
        <v>0</v>
      </c>
      <c r="F6694">
        <v>277</v>
      </c>
      <c r="G6694" t="s">
        <v>43</v>
      </c>
      <c r="H6694" t="s">
        <v>38</v>
      </c>
      <c r="I6694">
        <f>tbl_Fact[[#This Row],[Duration]] / 60</f>
        <v>4.2499999205271338E-2</v>
      </c>
      <c r="J6694">
        <f>IF(OR(G6694="Run Time", G6694="CC (Changeover Cleaning)"), I6694, 0)</f>
        <v>4.2499999205271338E-2</v>
      </c>
      <c r="K6694">
        <f>IF(G6694&lt;&gt;"PM (Maintenance)", I6694, 0)</f>
        <v>4.2499999205271338E-2</v>
      </c>
      <c r="L6694" s="5">
        <f>MAX(tbl_Fact[[#This Row],[TotalBiscuitsMade]],tbl_Fact[[#This Row],[GoodMadeBiscuits]])</f>
        <v>277</v>
      </c>
      <c r="M6694" s="5">
        <f>IF(tbl_Fact[[#This Row],[Operating_Hours]]&gt;0,tbl_Fact[[#This Row],[Operating_Hours]]*51840,0)</f>
        <v>2203.1999588012663</v>
      </c>
    </row>
    <row r="6695" spans="1:13" hidden="1" x14ac:dyDescent="0.2">
      <c r="A6695" t="s">
        <v>12</v>
      </c>
      <c r="B6695" s="1">
        <v>44407.348182870373</v>
      </c>
      <c r="C6695" s="1">
        <v>44407.348263888889</v>
      </c>
      <c r="D6695">
        <v>0.116666600108147</v>
      </c>
      <c r="E6695">
        <v>0</v>
      </c>
      <c r="F6695">
        <v>231</v>
      </c>
      <c r="G6695" t="s">
        <v>44</v>
      </c>
      <c r="H6695" t="s">
        <v>38</v>
      </c>
      <c r="I6695">
        <f>tbl_Fact[[#This Row],[Duration]] / 60</f>
        <v>1.9444433351357834E-3</v>
      </c>
      <c r="J6695">
        <f>IF(OR(G6695="Run Time", G6695="CC (Changeover Cleaning)"), I6695, 0)</f>
        <v>0</v>
      </c>
      <c r="K6695">
        <f>IF(G6695&lt;&gt;"PM (Maintenance)", I6695, 0)</f>
        <v>1.9444433351357834E-3</v>
      </c>
      <c r="L6695" s="5">
        <f>MAX(tbl_Fact[[#This Row],[TotalBiscuitsMade]],tbl_Fact[[#This Row],[GoodMadeBiscuits]])</f>
        <v>231</v>
      </c>
      <c r="M6695" s="5">
        <f>IF(tbl_Fact[[#This Row],[Operating_Hours]]&gt;0,tbl_Fact[[#This Row],[Operating_Hours]]*51840,0)</f>
        <v>0</v>
      </c>
    </row>
    <row r="6696" spans="1:13" hidden="1" x14ac:dyDescent="0.2">
      <c r="A6696" t="s">
        <v>12</v>
      </c>
      <c r="B6696" s="1">
        <v>44407.348263888889</v>
      </c>
      <c r="C6696" s="1">
        <v>44407.348287037035</v>
      </c>
      <c r="D6696">
        <v>3.3333301544189502E-2</v>
      </c>
      <c r="E6696">
        <v>0</v>
      </c>
      <c r="F6696">
        <v>289</v>
      </c>
      <c r="G6696" t="s">
        <v>43</v>
      </c>
      <c r="H6696" t="s">
        <v>38</v>
      </c>
      <c r="I6696">
        <f>tbl_Fact[[#This Row],[Duration]] / 60</f>
        <v>5.5555502573649172E-4</v>
      </c>
      <c r="J6696">
        <f>IF(OR(G6696="Run Time", G6696="CC (Changeover Cleaning)"), I6696, 0)</f>
        <v>5.5555502573649172E-4</v>
      </c>
      <c r="K6696">
        <f>IF(G6696&lt;&gt;"PM (Maintenance)", I6696, 0)</f>
        <v>5.5555502573649172E-4</v>
      </c>
      <c r="L6696" s="5">
        <f>MAX(tbl_Fact[[#This Row],[TotalBiscuitsMade]],tbl_Fact[[#This Row],[GoodMadeBiscuits]])</f>
        <v>289</v>
      </c>
      <c r="M6696" s="5">
        <f>IF(tbl_Fact[[#This Row],[Operating_Hours]]&gt;0,tbl_Fact[[#This Row],[Operating_Hours]]*51840,0)</f>
        <v>28.79997253417973</v>
      </c>
    </row>
    <row r="6697" spans="1:13" hidden="1" x14ac:dyDescent="0.2">
      <c r="A6697" t="s">
        <v>12</v>
      </c>
      <c r="B6697" s="1">
        <v>44407.348287037035</v>
      </c>
      <c r="C6697" s="1">
        <v>44407.348391203705</v>
      </c>
      <c r="D6697">
        <v>0.15000000596046401</v>
      </c>
      <c r="E6697">
        <v>0</v>
      </c>
      <c r="F6697">
        <v>207</v>
      </c>
      <c r="G6697" t="s">
        <v>44</v>
      </c>
      <c r="H6697" t="s">
        <v>38</v>
      </c>
      <c r="I6697">
        <f>tbl_Fact[[#This Row],[Duration]] / 60</f>
        <v>2.5000000993410667E-3</v>
      </c>
      <c r="J6697">
        <f>IF(OR(G6697="Run Time", G6697="CC (Changeover Cleaning)"), I6697, 0)</f>
        <v>0</v>
      </c>
      <c r="K6697">
        <f>IF(G6697&lt;&gt;"PM (Maintenance)", I6697, 0)</f>
        <v>2.5000000993410667E-3</v>
      </c>
      <c r="L6697" s="5">
        <f>MAX(tbl_Fact[[#This Row],[TotalBiscuitsMade]],tbl_Fact[[#This Row],[GoodMadeBiscuits]])</f>
        <v>207</v>
      </c>
      <c r="M6697" s="5">
        <f>IF(tbl_Fact[[#This Row],[Operating_Hours]]&gt;0,tbl_Fact[[#This Row],[Operating_Hours]]*51840,0)</f>
        <v>0</v>
      </c>
    </row>
    <row r="6698" spans="1:13" hidden="1" x14ac:dyDescent="0.2">
      <c r="A6698" t="s">
        <v>12</v>
      </c>
      <c r="B6698" s="1">
        <v>44407.348391203705</v>
      </c>
      <c r="C6698" s="1">
        <v>44407.348414351851</v>
      </c>
      <c r="D6698">
        <v>3.3333301544189502E-2</v>
      </c>
      <c r="E6698">
        <v>0</v>
      </c>
      <c r="F6698">
        <v>493</v>
      </c>
      <c r="G6698" t="s">
        <v>43</v>
      </c>
      <c r="H6698" t="s">
        <v>38</v>
      </c>
      <c r="I6698">
        <f>tbl_Fact[[#This Row],[Duration]] / 60</f>
        <v>5.5555502573649172E-4</v>
      </c>
      <c r="J6698">
        <f>IF(OR(G6698="Run Time", G6698="CC (Changeover Cleaning)"), I6698, 0)</f>
        <v>5.5555502573649172E-4</v>
      </c>
      <c r="K6698">
        <f>IF(G6698&lt;&gt;"PM (Maintenance)", I6698, 0)</f>
        <v>5.5555502573649172E-4</v>
      </c>
      <c r="L6698" s="5">
        <f>MAX(tbl_Fact[[#This Row],[TotalBiscuitsMade]],tbl_Fact[[#This Row],[GoodMadeBiscuits]])</f>
        <v>493</v>
      </c>
      <c r="M6698" s="5">
        <f>IF(tbl_Fact[[#This Row],[Operating_Hours]]&gt;0,tbl_Fact[[#This Row],[Operating_Hours]]*51840,0)</f>
        <v>28.79997253417973</v>
      </c>
    </row>
    <row r="6699" spans="1:13" hidden="1" x14ac:dyDescent="0.2">
      <c r="A6699" t="s">
        <v>12</v>
      </c>
      <c r="B6699" s="1">
        <v>44407.348414351851</v>
      </c>
      <c r="C6699" s="1">
        <v>44407.348506944443</v>
      </c>
      <c r="D6699">
        <v>0.133333295583725</v>
      </c>
      <c r="E6699">
        <v>0</v>
      </c>
      <c r="F6699">
        <v>324</v>
      </c>
      <c r="G6699" t="s">
        <v>44</v>
      </c>
      <c r="H6699" t="s">
        <v>38</v>
      </c>
      <c r="I6699">
        <f>tbl_Fact[[#This Row],[Duration]] / 60</f>
        <v>2.2222215930620833E-3</v>
      </c>
      <c r="J6699">
        <f>IF(OR(G6699="Run Time", G6699="CC (Changeover Cleaning)"), I6699, 0)</f>
        <v>0</v>
      </c>
      <c r="K6699">
        <f>IF(G6699&lt;&gt;"PM (Maintenance)", I6699, 0)</f>
        <v>2.2222215930620833E-3</v>
      </c>
      <c r="L6699" s="5">
        <f>MAX(tbl_Fact[[#This Row],[TotalBiscuitsMade]],tbl_Fact[[#This Row],[GoodMadeBiscuits]])</f>
        <v>324</v>
      </c>
      <c r="M6699" s="5">
        <f>IF(tbl_Fact[[#This Row],[Operating_Hours]]&gt;0,tbl_Fact[[#This Row],[Operating_Hours]]*51840,0)</f>
        <v>0</v>
      </c>
    </row>
    <row r="6700" spans="1:13" hidden="1" x14ac:dyDescent="0.2">
      <c r="A6700" t="s">
        <v>12</v>
      </c>
      <c r="B6700" s="1">
        <v>44407.348506944443</v>
      </c>
      <c r="C6700" s="1">
        <v>44407.348541666666</v>
      </c>
      <c r="D6700">
        <v>5.0000000745058101E-2</v>
      </c>
      <c r="E6700">
        <v>0</v>
      </c>
      <c r="F6700">
        <v>29</v>
      </c>
      <c r="G6700" t="s">
        <v>43</v>
      </c>
      <c r="H6700" t="s">
        <v>38</v>
      </c>
      <c r="I6700">
        <f>tbl_Fact[[#This Row],[Duration]] / 60</f>
        <v>8.3333334575096834E-4</v>
      </c>
      <c r="J6700">
        <f>IF(OR(G6700="Run Time", G6700="CC (Changeover Cleaning)"), I6700, 0)</f>
        <v>8.3333334575096834E-4</v>
      </c>
      <c r="K6700">
        <f>IF(G6700&lt;&gt;"PM (Maintenance)", I6700, 0)</f>
        <v>8.3333334575096834E-4</v>
      </c>
      <c r="L6700" s="5">
        <f>MAX(tbl_Fact[[#This Row],[TotalBiscuitsMade]],tbl_Fact[[#This Row],[GoodMadeBiscuits]])</f>
        <v>29</v>
      </c>
      <c r="M6700" s="5">
        <f>IF(tbl_Fact[[#This Row],[Operating_Hours]]&gt;0,tbl_Fact[[#This Row],[Operating_Hours]]*51840,0)</f>
        <v>43.200000643730199</v>
      </c>
    </row>
    <row r="6701" spans="1:13" hidden="1" x14ac:dyDescent="0.2">
      <c r="A6701" t="s">
        <v>12</v>
      </c>
      <c r="B6701" s="1">
        <v>44407.348541666666</v>
      </c>
      <c r="C6701" s="1">
        <v>44407.34888888889</v>
      </c>
      <c r="D6701">
        <v>0.5</v>
      </c>
      <c r="E6701">
        <v>332</v>
      </c>
      <c r="F6701">
        <v>29</v>
      </c>
      <c r="G6701" t="s">
        <v>44</v>
      </c>
      <c r="H6701" t="s">
        <v>38</v>
      </c>
      <c r="I6701">
        <f>tbl_Fact[[#This Row],[Duration]] / 60</f>
        <v>8.3333333333333332E-3</v>
      </c>
      <c r="J6701">
        <f>IF(OR(G6701="Run Time", G6701="CC (Changeover Cleaning)"), I6701, 0)</f>
        <v>0</v>
      </c>
      <c r="K6701">
        <f>IF(G6701&lt;&gt;"PM (Maintenance)", I6701, 0)</f>
        <v>8.3333333333333332E-3</v>
      </c>
      <c r="L6701" s="5">
        <f>MAX(tbl_Fact[[#This Row],[TotalBiscuitsMade]],tbl_Fact[[#This Row],[GoodMadeBiscuits]])</f>
        <v>332</v>
      </c>
      <c r="M6701" s="5">
        <f>IF(tbl_Fact[[#This Row],[Operating_Hours]]&gt;0,tbl_Fact[[#This Row],[Operating_Hours]]*51840,0)</f>
        <v>0</v>
      </c>
    </row>
    <row r="6702" spans="1:13" hidden="1" x14ac:dyDescent="0.2">
      <c r="A6702" t="s">
        <v>12</v>
      </c>
      <c r="B6702" s="1">
        <v>44407.34888888889</v>
      </c>
      <c r="C6702" s="1">
        <v>44407.348912037036</v>
      </c>
      <c r="D6702">
        <v>3.3333301544189502E-2</v>
      </c>
      <c r="E6702">
        <v>249</v>
      </c>
      <c r="F6702">
        <v>42</v>
      </c>
      <c r="G6702" t="s">
        <v>43</v>
      </c>
      <c r="H6702" t="s">
        <v>38</v>
      </c>
      <c r="I6702">
        <f>tbl_Fact[[#This Row],[Duration]] / 60</f>
        <v>5.5555502573649172E-4</v>
      </c>
      <c r="J6702">
        <f>IF(OR(G6702="Run Time", G6702="CC (Changeover Cleaning)"), I6702, 0)</f>
        <v>5.5555502573649172E-4</v>
      </c>
      <c r="K6702">
        <f>IF(G6702&lt;&gt;"PM (Maintenance)", I6702, 0)</f>
        <v>5.5555502573649172E-4</v>
      </c>
      <c r="L6702" s="5">
        <f>MAX(tbl_Fact[[#This Row],[TotalBiscuitsMade]],tbl_Fact[[#This Row],[GoodMadeBiscuits]])</f>
        <v>249</v>
      </c>
      <c r="M6702" s="5">
        <f>IF(tbl_Fact[[#This Row],[Operating_Hours]]&gt;0,tbl_Fact[[#This Row],[Operating_Hours]]*51840,0)</f>
        <v>28.79997253417973</v>
      </c>
    </row>
    <row r="6703" spans="1:13" hidden="1" x14ac:dyDescent="0.2">
      <c r="A6703" t="s">
        <v>12</v>
      </c>
      <c r="B6703" s="1">
        <v>44407.348912037036</v>
      </c>
      <c r="C6703" s="1">
        <v>44407.349259259259</v>
      </c>
      <c r="D6703">
        <v>0.5</v>
      </c>
      <c r="E6703">
        <v>583</v>
      </c>
      <c r="F6703">
        <v>69</v>
      </c>
      <c r="G6703" t="s">
        <v>44</v>
      </c>
      <c r="H6703" t="s">
        <v>38</v>
      </c>
      <c r="I6703">
        <f>tbl_Fact[[#This Row],[Duration]] / 60</f>
        <v>8.3333333333333332E-3</v>
      </c>
      <c r="J6703">
        <f>IF(OR(G6703="Run Time", G6703="CC (Changeover Cleaning)"), I6703, 0)</f>
        <v>0</v>
      </c>
      <c r="K6703">
        <f>IF(G6703&lt;&gt;"PM (Maintenance)", I6703, 0)</f>
        <v>8.3333333333333332E-3</v>
      </c>
      <c r="L6703" s="5">
        <f>MAX(tbl_Fact[[#This Row],[TotalBiscuitsMade]],tbl_Fact[[#This Row],[GoodMadeBiscuits]])</f>
        <v>583</v>
      </c>
      <c r="M6703" s="5">
        <f>IF(tbl_Fact[[#This Row],[Operating_Hours]]&gt;0,tbl_Fact[[#This Row],[Operating_Hours]]*51840,0)</f>
        <v>0</v>
      </c>
    </row>
    <row r="6704" spans="1:13" hidden="1" x14ac:dyDescent="0.2">
      <c r="A6704" t="s">
        <v>12</v>
      </c>
      <c r="B6704" s="1">
        <v>44407.349259259259</v>
      </c>
      <c r="C6704" s="1">
        <v>44407.349293981482</v>
      </c>
      <c r="D6704">
        <v>5.0000000745058101E-2</v>
      </c>
      <c r="E6704">
        <v>419</v>
      </c>
      <c r="F6704">
        <v>64</v>
      </c>
      <c r="G6704" t="s">
        <v>43</v>
      </c>
      <c r="H6704" t="s">
        <v>38</v>
      </c>
      <c r="I6704">
        <f>tbl_Fact[[#This Row],[Duration]] / 60</f>
        <v>8.3333334575096834E-4</v>
      </c>
      <c r="J6704">
        <f>IF(OR(G6704="Run Time", G6704="CC (Changeover Cleaning)"), I6704, 0)</f>
        <v>8.3333334575096834E-4</v>
      </c>
      <c r="K6704">
        <f>IF(G6704&lt;&gt;"PM (Maintenance)", I6704, 0)</f>
        <v>8.3333334575096834E-4</v>
      </c>
      <c r="L6704" s="5">
        <f>MAX(tbl_Fact[[#This Row],[TotalBiscuitsMade]],tbl_Fact[[#This Row],[GoodMadeBiscuits]])</f>
        <v>419</v>
      </c>
      <c r="M6704" s="5">
        <f>IF(tbl_Fact[[#This Row],[Operating_Hours]]&gt;0,tbl_Fact[[#This Row],[Operating_Hours]]*51840,0)</f>
        <v>43.200000643730199</v>
      </c>
    </row>
    <row r="6705" spans="1:13" hidden="1" x14ac:dyDescent="0.2">
      <c r="A6705" t="s">
        <v>12</v>
      </c>
      <c r="B6705" s="1">
        <v>44407.349293981482</v>
      </c>
      <c r="C6705" s="1">
        <v>44407.34951388889</v>
      </c>
      <c r="D6705">
        <v>0.31666660308837902</v>
      </c>
      <c r="E6705">
        <v>691</v>
      </c>
      <c r="F6705">
        <v>136</v>
      </c>
      <c r="G6705" t="s">
        <v>44</v>
      </c>
      <c r="H6705" t="s">
        <v>38</v>
      </c>
      <c r="I6705">
        <f>tbl_Fact[[#This Row],[Duration]] / 60</f>
        <v>5.2777767181396507E-3</v>
      </c>
      <c r="J6705">
        <f>IF(OR(G6705="Run Time", G6705="CC (Changeover Cleaning)"), I6705, 0)</f>
        <v>0</v>
      </c>
      <c r="K6705">
        <f>IF(G6705&lt;&gt;"PM (Maintenance)", I6705, 0)</f>
        <v>5.2777767181396507E-3</v>
      </c>
      <c r="L6705" s="5">
        <f>MAX(tbl_Fact[[#This Row],[TotalBiscuitsMade]],tbl_Fact[[#This Row],[GoodMadeBiscuits]])</f>
        <v>691</v>
      </c>
      <c r="M6705" s="5">
        <f>IF(tbl_Fact[[#This Row],[Operating_Hours]]&gt;0,tbl_Fact[[#This Row],[Operating_Hours]]*51840,0)</f>
        <v>0</v>
      </c>
    </row>
    <row r="6706" spans="1:13" hidden="1" x14ac:dyDescent="0.2">
      <c r="A6706" t="s">
        <v>12</v>
      </c>
      <c r="B6706" s="1">
        <v>44407.34951388889</v>
      </c>
      <c r="C6706" s="1">
        <v>44407.349537037036</v>
      </c>
      <c r="D6706">
        <v>3.3333301544189502E-2</v>
      </c>
      <c r="E6706">
        <v>940</v>
      </c>
      <c r="F6706">
        <v>369</v>
      </c>
      <c r="G6706" t="s">
        <v>43</v>
      </c>
      <c r="H6706" t="s">
        <v>38</v>
      </c>
      <c r="I6706">
        <f>tbl_Fact[[#This Row],[Duration]] / 60</f>
        <v>5.5555502573649172E-4</v>
      </c>
      <c r="J6706">
        <f>IF(OR(G6706="Run Time", G6706="CC (Changeover Cleaning)"), I6706, 0)</f>
        <v>5.5555502573649172E-4</v>
      </c>
      <c r="K6706">
        <f>IF(G6706&lt;&gt;"PM (Maintenance)", I6706, 0)</f>
        <v>5.5555502573649172E-4</v>
      </c>
      <c r="L6706" s="5">
        <f>MAX(tbl_Fact[[#This Row],[TotalBiscuitsMade]],tbl_Fact[[#This Row],[GoodMadeBiscuits]])</f>
        <v>940</v>
      </c>
      <c r="M6706" s="5">
        <f>IF(tbl_Fact[[#This Row],[Operating_Hours]]&gt;0,tbl_Fact[[#This Row],[Operating_Hours]]*51840,0)</f>
        <v>28.79997253417973</v>
      </c>
    </row>
    <row r="6707" spans="1:13" hidden="1" x14ac:dyDescent="0.2">
      <c r="A6707" t="s">
        <v>12</v>
      </c>
      <c r="B6707" s="1">
        <v>44407.349537037036</v>
      </c>
      <c r="C6707" s="1">
        <v>44407.349641203706</v>
      </c>
      <c r="D6707">
        <v>0.15000000596046401</v>
      </c>
      <c r="E6707">
        <v>785</v>
      </c>
      <c r="F6707">
        <v>460</v>
      </c>
      <c r="G6707" t="s">
        <v>44</v>
      </c>
      <c r="H6707" t="s">
        <v>38</v>
      </c>
      <c r="I6707">
        <f>tbl_Fact[[#This Row],[Duration]] / 60</f>
        <v>2.5000000993410667E-3</v>
      </c>
      <c r="J6707">
        <f>IF(OR(G6707="Run Time", G6707="CC (Changeover Cleaning)"), I6707, 0)</f>
        <v>0</v>
      </c>
      <c r="K6707">
        <f>IF(G6707&lt;&gt;"PM (Maintenance)", I6707, 0)</f>
        <v>2.5000000993410667E-3</v>
      </c>
      <c r="L6707" s="5">
        <f>MAX(tbl_Fact[[#This Row],[TotalBiscuitsMade]],tbl_Fact[[#This Row],[GoodMadeBiscuits]])</f>
        <v>785</v>
      </c>
      <c r="M6707" s="5">
        <f>IF(tbl_Fact[[#This Row],[Operating_Hours]]&gt;0,tbl_Fact[[#This Row],[Operating_Hours]]*51840,0)</f>
        <v>0</v>
      </c>
    </row>
    <row r="6708" spans="1:13" hidden="1" x14ac:dyDescent="0.2">
      <c r="A6708" t="s">
        <v>12</v>
      </c>
      <c r="B6708" s="1">
        <v>44407.349641203706</v>
      </c>
      <c r="C6708" s="1">
        <v>44407.349664351852</v>
      </c>
      <c r="D6708">
        <v>3.3333301544189502E-2</v>
      </c>
      <c r="E6708">
        <v>773</v>
      </c>
      <c r="F6708">
        <v>453</v>
      </c>
      <c r="G6708" t="s">
        <v>43</v>
      </c>
      <c r="H6708" t="s">
        <v>38</v>
      </c>
      <c r="I6708">
        <f>tbl_Fact[[#This Row],[Duration]] / 60</f>
        <v>5.5555502573649172E-4</v>
      </c>
      <c r="J6708">
        <f>IF(OR(G6708="Run Time", G6708="CC (Changeover Cleaning)"), I6708, 0)</f>
        <v>5.5555502573649172E-4</v>
      </c>
      <c r="K6708">
        <f>IF(G6708&lt;&gt;"PM (Maintenance)", I6708, 0)</f>
        <v>5.5555502573649172E-4</v>
      </c>
      <c r="L6708" s="5">
        <f>MAX(tbl_Fact[[#This Row],[TotalBiscuitsMade]],tbl_Fact[[#This Row],[GoodMadeBiscuits]])</f>
        <v>773</v>
      </c>
      <c r="M6708" s="5">
        <f>IF(tbl_Fact[[#This Row],[Operating_Hours]]&gt;0,tbl_Fact[[#This Row],[Operating_Hours]]*51840,0)</f>
        <v>28.79997253417973</v>
      </c>
    </row>
    <row r="6709" spans="1:13" hidden="1" x14ac:dyDescent="0.2">
      <c r="A6709" t="s">
        <v>12</v>
      </c>
      <c r="B6709" s="1">
        <v>44407.349664351852</v>
      </c>
      <c r="C6709" s="1">
        <v>44407.349756944444</v>
      </c>
      <c r="D6709">
        <v>0.133333295583725</v>
      </c>
      <c r="E6709">
        <v>1264</v>
      </c>
      <c r="F6709">
        <v>245</v>
      </c>
      <c r="G6709" t="s">
        <v>44</v>
      </c>
      <c r="H6709" t="s">
        <v>38</v>
      </c>
      <c r="I6709">
        <f>tbl_Fact[[#This Row],[Duration]] / 60</f>
        <v>2.2222215930620833E-3</v>
      </c>
      <c r="J6709">
        <f>IF(OR(G6709="Run Time", G6709="CC (Changeover Cleaning)"), I6709, 0)</f>
        <v>0</v>
      </c>
      <c r="K6709">
        <f>IF(G6709&lt;&gt;"PM (Maintenance)", I6709, 0)</f>
        <v>2.2222215930620833E-3</v>
      </c>
      <c r="L6709" s="5">
        <f>MAX(tbl_Fact[[#This Row],[TotalBiscuitsMade]],tbl_Fact[[#This Row],[GoodMadeBiscuits]])</f>
        <v>1264</v>
      </c>
      <c r="M6709" s="5">
        <f>IF(tbl_Fact[[#This Row],[Operating_Hours]]&gt;0,tbl_Fact[[#This Row],[Operating_Hours]]*51840,0)</f>
        <v>0</v>
      </c>
    </row>
    <row r="6710" spans="1:13" hidden="1" x14ac:dyDescent="0.2">
      <c r="A6710" t="s">
        <v>12</v>
      </c>
      <c r="B6710" s="1">
        <v>44407.349756944444</v>
      </c>
      <c r="C6710" s="1">
        <v>44407.349814814814</v>
      </c>
      <c r="D6710">
        <v>8.33332985639572E-2</v>
      </c>
      <c r="E6710">
        <v>1232</v>
      </c>
      <c r="F6710">
        <v>286</v>
      </c>
      <c r="G6710" t="s">
        <v>43</v>
      </c>
      <c r="H6710" t="s">
        <v>38</v>
      </c>
      <c r="I6710">
        <f>tbl_Fact[[#This Row],[Duration]] / 60</f>
        <v>1.3888883093992866E-3</v>
      </c>
      <c r="J6710">
        <f>IF(OR(G6710="Run Time", G6710="CC (Changeover Cleaning)"), I6710, 0)</f>
        <v>1.3888883093992866E-3</v>
      </c>
      <c r="K6710">
        <f>IF(G6710&lt;&gt;"PM (Maintenance)", I6710, 0)</f>
        <v>1.3888883093992866E-3</v>
      </c>
      <c r="L6710" s="5">
        <f>MAX(tbl_Fact[[#This Row],[TotalBiscuitsMade]],tbl_Fact[[#This Row],[GoodMadeBiscuits]])</f>
        <v>1232</v>
      </c>
      <c r="M6710" s="5">
        <f>IF(tbl_Fact[[#This Row],[Operating_Hours]]&gt;0,tbl_Fact[[#This Row],[Operating_Hours]]*51840,0)</f>
        <v>71.999969959259019</v>
      </c>
    </row>
    <row r="6711" spans="1:13" hidden="1" x14ac:dyDescent="0.2">
      <c r="A6711" t="s">
        <v>12</v>
      </c>
      <c r="B6711" s="1">
        <v>44407.349814814814</v>
      </c>
      <c r="C6711" s="1">
        <v>44407.349907407406</v>
      </c>
      <c r="D6711">
        <v>0.133333295583725</v>
      </c>
      <c r="E6711">
        <v>1135</v>
      </c>
      <c r="F6711">
        <v>343</v>
      </c>
      <c r="G6711" t="s">
        <v>44</v>
      </c>
      <c r="H6711" t="s">
        <v>38</v>
      </c>
      <c r="I6711">
        <f>tbl_Fact[[#This Row],[Duration]] / 60</f>
        <v>2.2222215930620833E-3</v>
      </c>
      <c r="J6711">
        <f>IF(OR(G6711="Run Time", G6711="CC (Changeover Cleaning)"), I6711, 0)</f>
        <v>0</v>
      </c>
      <c r="K6711">
        <f>IF(G6711&lt;&gt;"PM (Maintenance)", I6711, 0)</f>
        <v>2.2222215930620833E-3</v>
      </c>
      <c r="L6711" s="5">
        <f>MAX(tbl_Fact[[#This Row],[TotalBiscuitsMade]],tbl_Fact[[#This Row],[GoodMadeBiscuits]])</f>
        <v>1135</v>
      </c>
      <c r="M6711" s="5">
        <f>IF(tbl_Fact[[#This Row],[Operating_Hours]]&gt;0,tbl_Fact[[#This Row],[Operating_Hours]]*51840,0)</f>
        <v>0</v>
      </c>
    </row>
    <row r="6712" spans="1:13" hidden="1" x14ac:dyDescent="0.2">
      <c r="A6712" t="s">
        <v>12</v>
      </c>
      <c r="B6712" s="1">
        <v>44407.349907407406</v>
      </c>
      <c r="C6712" s="1">
        <v>44407.349930555552</v>
      </c>
      <c r="D6712">
        <v>3.3333301544189502E-2</v>
      </c>
      <c r="E6712">
        <v>897</v>
      </c>
      <c r="F6712">
        <v>222</v>
      </c>
      <c r="G6712" t="s">
        <v>43</v>
      </c>
      <c r="H6712" t="s">
        <v>38</v>
      </c>
      <c r="I6712">
        <f>tbl_Fact[[#This Row],[Duration]] / 60</f>
        <v>5.5555502573649172E-4</v>
      </c>
      <c r="J6712">
        <f>IF(OR(G6712="Run Time", G6712="CC (Changeover Cleaning)"), I6712, 0)</f>
        <v>5.5555502573649172E-4</v>
      </c>
      <c r="K6712">
        <f>IF(G6712&lt;&gt;"PM (Maintenance)", I6712, 0)</f>
        <v>5.5555502573649172E-4</v>
      </c>
      <c r="L6712" s="5">
        <f>MAX(tbl_Fact[[#This Row],[TotalBiscuitsMade]],tbl_Fact[[#This Row],[GoodMadeBiscuits]])</f>
        <v>897</v>
      </c>
      <c r="M6712" s="5">
        <f>IF(tbl_Fact[[#This Row],[Operating_Hours]]&gt;0,tbl_Fact[[#This Row],[Operating_Hours]]*51840,0)</f>
        <v>28.79997253417973</v>
      </c>
    </row>
    <row r="6713" spans="1:13" hidden="1" x14ac:dyDescent="0.2">
      <c r="A6713" t="s">
        <v>12</v>
      </c>
      <c r="B6713" s="1">
        <v>44407.349930555552</v>
      </c>
      <c r="C6713" s="1">
        <v>44407.350034722222</v>
      </c>
      <c r="D6713">
        <v>0.15000000596046401</v>
      </c>
      <c r="E6713">
        <v>947</v>
      </c>
      <c r="F6713">
        <v>280</v>
      </c>
      <c r="G6713" t="s">
        <v>44</v>
      </c>
      <c r="H6713" t="s">
        <v>38</v>
      </c>
      <c r="I6713">
        <f>tbl_Fact[[#This Row],[Duration]] / 60</f>
        <v>2.5000000993410667E-3</v>
      </c>
      <c r="J6713">
        <f>IF(OR(G6713="Run Time", G6713="CC (Changeover Cleaning)"), I6713, 0)</f>
        <v>0</v>
      </c>
      <c r="K6713">
        <f>IF(G6713&lt;&gt;"PM (Maintenance)", I6713, 0)</f>
        <v>2.5000000993410667E-3</v>
      </c>
      <c r="L6713" s="5">
        <f>MAX(tbl_Fact[[#This Row],[TotalBiscuitsMade]],tbl_Fact[[#This Row],[GoodMadeBiscuits]])</f>
        <v>947</v>
      </c>
      <c r="M6713" s="5">
        <f>IF(tbl_Fact[[#This Row],[Operating_Hours]]&gt;0,tbl_Fact[[#This Row],[Operating_Hours]]*51840,0)</f>
        <v>0</v>
      </c>
    </row>
    <row r="6714" spans="1:13" hidden="1" x14ac:dyDescent="0.2">
      <c r="A6714" t="s">
        <v>12</v>
      </c>
      <c r="B6714" s="1">
        <v>44407.350034722222</v>
      </c>
      <c r="C6714" s="1">
        <v>44407.350057870368</v>
      </c>
      <c r="D6714">
        <v>3.3333301544189502E-2</v>
      </c>
      <c r="E6714">
        <v>1072</v>
      </c>
      <c r="F6714">
        <v>110</v>
      </c>
      <c r="G6714" t="s">
        <v>43</v>
      </c>
      <c r="H6714" t="s">
        <v>38</v>
      </c>
      <c r="I6714">
        <f>tbl_Fact[[#This Row],[Duration]] / 60</f>
        <v>5.5555502573649172E-4</v>
      </c>
      <c r="J6714">
        <f>IF(OR(G6714="Run Time", G6714="CC (Changeover Cleaning)"), I6714, 0)</f>
        <v>5.5555502573649172E-4</v>
      </c>
      <c r="K6714">
        <f>IF(G6714&lt;&gt;"PM (Maintenance)", I6714, 0)</f>
        <v>5.5555502573649172E-4</v>
      </c>
      <c r="L6714" s="5">
        <f>MAX(tbl_Fact[[#This Row],[TotalBiscuitsMade]],tbl_Fact[[#This Row],[GoodMadeBiscuits]])</f>
        <v>1072</v>
      </c>
      <c r="M6714" s="5">
        <f>IF(tbl_Fact[[#This Row],[Operating_Hours]]&gt;0,tbl_Fact[[#This Row],[Operating_Hours]]*51840,0)</f>
        <v>28.79997253417973</v>
      </c>
    </row>
    <row r="6715" spans="1:13" hidden="1" x14ac:dyDescent="0.2">
      <c r="A6715" t="s">
        <v>12</v>
      </c>
      <c r="B6715" s="1">
        <v>44407.350057870368</v>
      </c>
      <c r="C6715" s="1">
        <v>44407.350162037037</v>
      </c>
      <c r="D6715">
        <v>0.15000000596046401</v>
      </c>
      <c r="E6715">
        <v>1251</v>
      </c>
      <c r="F6715">
        <v>484</v>
      </c>
      <c r="G6715" t="s">
        <v>44</v>
      </c>
      <c r="H6715" t="s">
        <v>38</v>
      </c>
      <c r="I6715">
        <f>tbl_Fact[[#This Row],[Duration]] / 60</f>
        <v>2.5000000993410667E-3</v>
      </c>
      <c r="J6715">
        <f>IF(OR(G6715="Run Time", G6715="CC (Changeover Cleaning)"), I6715, 0)</f>
        <v>0</v>
      </c>
      <c r="K6715">
        <f>IF(G6715&lt;&gt;"PM (Maintenance)", I6715, 0)</f>
        <v>2.5000000993410667E-3</v>
      </c>
      <c r="L6715" s="5">
        <f>MAX(tbl_Fact[[#This Row],[TotalBiscuitsMade]],tbl_Fact[[#This Row],[GoodMadeBiscuits]])</f>
        <v>1251</v>
      </c>
      <c r="M6715" s="5">
        <f>IF(tbl_Fact[[#This Row],[Operating_Hours]]&gt;0,tbl_Fact[[#This Row],[Operating_Hours]]*51840,0)</f>
        <v>0</v>
      </c>
    </row>
    <row r="6716" spans="1:13" hidden="1" x14ac:dyDescent="0.2">
      <c r="A6716" t="s">
        <v>12</v>
      </c>
      <c r="B6716" s="1">
        <v>44407.350162037037</v>
      </c>
      <c r="C6716" s="1">
        <v>44407.350185185183</v>
      </c>
      <c r="D6716">
        <v>3.3333301544189502E-2</v>
      </c>
      <c r="E6716">
        <v>1068</v>
      </c>
      <c r="F6716">
        <v>462</v>
      </c>
      <c r="G6716" t="s">
        <v>43</v>
      </c>
      <c r="H6716" t="s">
        <v>38</v>
      </c>
      <c r="I6716">
        <f>tbl_Fact[[#This Row],[Duration]] / 60</f>
        <v>5.5555502573649172E-4</v>
      </c>
      <c r="J6716">
        <f>IF(OR(G6716="Run Time", G6716="CC (Changeover Cleaning)"), I6716, 0)</f>
        <v>5.5555502573649172E-4</v>
      </c>
      <c r="K6716">
        <f>IF(G6716&lt;&gt;"PM (Maintenance)", I6716, 0)</f>
        <v>5.5555502573649172E-4</v>
      </c>
      <c r="L6716" s="5">
        <f>MAX(tbl_Fact[[#This Row],[TotalBiscuitsMade]],tbl_Fact[[#This Row],[GoodMadeBiscuits]])</f>
        <v>1068</v>
      </c>
      <c r="M6716" s="5">
        <f>IF(tbl_Fact[[#This Row],[Operating_Hours]]&gt;0,tbl_Fact[[#This Row],[Operating_Hours]]*51840,0)</f>
        <v>28.79997253417973</v>
      </c>
    </row>
    <row r="6717" spans="1:13" hidden="1" x14ac:dyDescent="0.2">
      <c r="A6717" t="s">
        <v>12</v>
      </c>
      <c r="B6717" s="1">
        <v>44407.350185185183</v>
      </c>
      <c r="C6717" s="1">
        <v>44407.350428240738</v>
      </c>
      <c r="D6717">
        <v>0.34999999403953602</v>
      </c>
      <c r="E6717">
        <v>1422</v>
      </c>
      <c r="F6717">
        <v>21</v>
      </c>
      <c r="G6717" t="s">
        <v>44</v>
      </c>
      <c r="H6717" t="s">
        <v>38</v>
      </c>
      <c r="I6717">
        <f>tbl_Fact[[#This Row],[Duration]] / 60</f>
        <v>5.833333233992267E-3</v>
      </c>
      <c r="J6717">
        <f>IF(OR(G6717="Run Time", G6717="CC (Changeover Cleaning)"), I6717, 0)</f>
        <v>0</v>
      </c>
      <c r="K6717">
        <f>IF(G6717&lt;&gt;"PM (Maintenance)", I6717, 0)</f>
        <v>5.833333233992267E-3</v>
      </c>
      <c r="L6717" s="5">
        <f>MAX(tbl_Fact[[#This Row],[TotalBiscuitsMade]],tbl_Fact[[#This Row],[GoodMadeBiscuits]])</f>
        <v>1422</v>
      </c>
      <c r="M6717" s="5">
        <f>IF(tbl_Fact[[#This Row],[Operating_Hours]]&gt;0,tbl_Fact[[#This Row],[Operating_Hours]]*51840,0)</f>
        <v>0</v>
      </c>
    </row>
    <row r="6718" spans="1:13" hidden="1" x14ac:dyDescent="0.2">
      <c r="A6718" t="s">
        <v>12</v>
      </c>
      <c r="B6718" s="1">
        <v>44407.350428240738</v>
      </c>
      <c r="C6718" s="1">
        <v>44407.353784722225</v>
      </c>
      <c r="D6718">
        <v>4.8333334922790501</v>
      </c>
      <c r="E6718">
        <v>1471</v>
      </c>
      <c r="F6718">
        <v>410</v>
      </c>
      <c r="G6718" t="s">
        <v>43</v>
      </c>
      <c r="H6718" t="s">
        <v>38</v>
      </c>
      <c r="I6718">
        <f>tbl_Fact[[#This Row],[Duration]] / 60</f>
        <v>8.0555558204650837E-2</v>
      </c>
      <c r="J6718">
        <f>IF(OR(G6718="Run Time", G6718="CC (Changeover Cleaning)"), I6718, 0)</f>
        <v>8.0555558204650837E-2</v>
      </c>
      <c r="K6718">
        <f>IF(G6718&lt;&gt;"PM (Maintenance)", I6718, 0)</f>
        <v>8.0555558204650837E-2</v>
      </c>
      <c r="L6718" s="5">
        <f>MAX(tbl_Fact[[#This Row],[TotalBiscuitsMade]],tbl_Fact[[#This Row],[GoodMadeBiscuits]])</f>
        <v>1471</v>
      </c>
      <c r="M6718" s="5">
        <f>IF(tbl_Fact[[#This Row],[Operating_Hours]]&gt;0,tbl_Fact[[#This Row],[Operating_Hours]]*51840,0)</f>
        <v>4176.0001373290997</v>
      </c>
    </row>
    <row r="6719" spans="1:13" hidden="1" x14ac:dyDescent="0.2">
      <c r="A6719" t="s">
        <v>14</v>
      </c>
      <c r="B6719" s="1">
        <v>44407.351284722223</v>
      </c>
      <c r="C6719" s="1">
        <v>44407.354895833334</v>
      </c>
      <c r="D6719">
        <v>5.1999998092651403</v>
      </c>
      <c r="E6719">
        <v>0</v>
      </c>
      <c r="F6719">
        <v>291</v>
      </c>
      <c r="G6719" t="s">
        <v>44</v>
      </c>
      <c r="H6719" t="s">
        <v>38</v>
      </c>
      <c r="I6719">
        <f>tbl_Fact[[#This Row],[Duration]] / 60</f>
        <v>8.6666663487752343E-2</v>
      </c>
      <c r="J6719">
        <f>IF(OR(G6719="Run Time", G6719="CC (Changeover Cleaning)"), I6719, 0)</f>
        <v>0</v>
      </c>
      <c r="K6719">
        <f>IF(G6719&lt;&gt;"PM (Maintenance)", I6719, 0)</f>
        <v>8.6666663487752343E-2</v>
      </c>
      <c r="L6719" s="5">
        <f>MAX(tbl_Fact[[#This Row],[TotalBiscuitsMade]],tbl_Fact[[#This Row],[GoodMadeBiscuits]])</f>
        <v>291</v>
      </c>
      <c r="M6719" s="5">
        <f>IF(tbl_Fact[[#This Row],[Operating_Hours]]&gt;0,tbl_Fact[[#This Row],[Operating_Hours]]*51840,0)</f>
        <v>0</v>
      </c>
    </row>
    <row r="6720" spans="1:13" hidden="1" x14ac:dyDescent="0.2">
      <c r="A6720" t="s">
        <v>12</v>
      </c>
      <c r="B6720" s="1">
        <v>44407.353784722225</v>
      </c>
      <c r="C6720" s="1">
        <v>44407.354108796295</v>
      </c>
      <c r="D6720">
        <v>0.466666609048843</v>
      </c>
      <c r="E6720">
        <v>1839</v>
      </c>
      <c r="F6720">
        <v>99</v>
      </c>
      <c r="G6720" t="s">
        <v>44</v>
      </c>
      <c r="H6720" t="s">
        <v>38</v>
      </c>
      <c r="I6720">
        <f>tbl_Fact[[#This Row],[Duration]] / 60</f>
        <v>7.7777768174807169E-3</v>
      </c>
      <c r="J6720">
        <f>IF(OR(G6720="Run Time", G6720="CC (Changeover Cleaning)"), I6720, 0)</f>
        <v>0</v>
      </c>
      <c r="K6720">
        <f>IF(G6720&lt;&gt;"PM (Maintenance)", I6720, 0)</f>
        <v>7.7777768174807169E-3</v>
      </c>
      <c r="L6720" s="5">
        <f>MAX(tbl_Fact[[#This Row],[TotalBiscuitsMade]],tbl_Fact[[#This Row],[GoodMadeBiscuits]])</f>
        <v>1839</v>
      </c>
      <c r="M6720" s="5">
        <f>IF(tbl_Fact[[#This Row],[Operating_Hours]]&gt;0,tbl_Fact[[#This Row],[Operating_Hours]]*51840,0)</f>
        <v>0</v>
      </c>
    </row>
    <row r="6721" spans="1:13" hidden="1" x14ac:dyDescent="0.2">
      <c r="A6721" t="s">
        <v>12</v>
      </c>
      <c r="B6721" s="1">
        <v>44407.354108796295</v>
      </c>
      <c r="C6721" s="1">
        <v>44407.354259259257</v>
      </c>
      <c r="D6721">
        <v>0.216666594147682</v>
      </c>
      <c r="E6721">
        <v>1793</v>
      </c>
      <c r="F6721">
        <v>446</v>
      </c>
      <c r="G6721" t="s">
        <v>43</v>
      </c>
      <c r="H6721" t="s">
        <v>38</v>
      </c>
      <c r="I6721">
        <f>tbl_Fact[[#This Row],[Duration]] / 60</f>
        <v>3.6111099024613664E-3</v>
      </c>
      <c r="J6721">
        <f>IF(OR(G6721="Run Time", G6721="CC (Changeover Cleaning)"), I6721, 0)</f>
        <v>3.6111099024613664E-3</v>
      </c>
      <c r="K6721">
        <f>IF(G6721&lt;&gt;"PM (Maintenance)", I6721, 0)</f>
        <v>3.6111099024613664E-3</v>
      </c>
      <c r="L6721" s="5">
        <f>MAX(tbl_Fact[[#This Row],[TotalBiscuitsMade]],tbl_Fact[[#This Row],[GoodMadeBiscuits]])</f>
        <v>1793</v>
      </c>
      <c r="M6721" s="5">
        <f>IF(tbl_Fact[[#This Row],[Operating_Hours]]&gt;0,tbl_Fact[[#This Row],[Operating_Hours]]*51840,0)</f>
        <v>187.19993734359724</v>
      </c>
    </row>
    <row r="6722" spans="1:13" hidden="1" x14ac:dyDescent="0.2">
      <c r="A6722" t="s">
        <v>12</v>
      </c>
      <c r="B6722" s="1">
        <v>44407.354259259257</v>
      </c>
      <c r="C6722" s="1">
        <v>44407.354895833334</v>
      </c>
      <c r="D6722">
        <v>0.91666662693023704</v>
      </c>
      <c r="E6722">
        <v>2767</v>
      </c>
      <c r="F6722">
        <v>460</v>
      </c>
      <c r="G6722" t="s">
        <v>44</v>
      </c>
      <c r="H6722" t="s">
        <v>38</v>
      </c>
      <c r="I6722">
        <f>tbl_Fact[[#This Row],[Duration]] / 60</f>
        <v>1.5277777115503951E-2</v>
      </c>
      <c r="J6722">
        <f>IF(OR(G6722="Run Time", G6722="CC (Changeover Cleaning)"), I6722, 0)</f>
        <v>0</v>
      </c>
      <c r="K6722">
        <f>IF(G6722&lt;&gt;"PM (Maintenance)", I6722, 0)</f>
        <v>1.5277777115503951E-2</v>
      </c>
      <c r="L6722" s="5">
        <f>MAX(tbl_Fact[[#This Row],[TotalBiscuitsMade]],tbl_Fact[[#This Row],[GoodMadeBiscuits]])</f>
        <v>2767</v>
      </c>
      <c r="M6722" s="5">
        <f>IF(tbl_Fact[[#This Row],[Operating_Hours]]&gt;0,tbl_Fact[[#This Row],[Operating_Hours]]*51840,0)</f>
        <v>0</v>
      </c>
    </row>
    <row r="6723" spans="1:13" hidden="1" x14ac:dyDescent="0.2">
      <c r="A6723" t="s">
        <v>14</v>
      </c>
      <c r="B6723" s="1">
        <v>44407.354895833334</v>
      </c>
      <c r="C6723" s="1">
        <v>44407.354953703703</v>
      </c>
      <c r="D6723">
        <v>8.33332985639572E-2</v>
      </c>
      <c r="E6723">
        <v>0</v>
      </c>
      <c r="F6723">
        <v>145</v>
      </c>
      <c r="G6723" t="s">
        <v>43</v>
      </c>
      <c r="H6723" t="s">
        <v>38</v>
      </c>
      <c r="I6723">
        <f>tbl_Fact[[#This Row],[Duration]] / 60</f>
        <v>1.3888883093992866E-3</v>
      </c>
      <c r="J6723">
        <f>IF(OR(G6723="Run Time", G6723="CC (Changeover Cleaning)"), I6723, 0)</f>
        <v>1.3888883093992866E-3</v>
      </c>
      <c r="K6723">
        <f>IF(G6723&lt;&gt;"PM (Maintenance)", I6723, 0)</f>
        <v>1.3888883093992866E-3</v>
      </c>
      <c r="L6723" s="5">
        <f>MAX(tbl_Fact[[#This Row],[TotalBiscuitsMade]],tbl_Fact[[#This Row],[GoodMadeBiscuits]])</f>
        <v>145</v>
      </c>
      <c r="M6723" s="5">
        <f>IF(tbl_Fact[[#This Row],[Operating_Hours]]&gt;0,tbl_Fact[[#This Row],[Operating_Hours]]*51840,0)</f>
        <v>71.999969959259019</v>
      </c>
    </row>
    <row r="6724" spans="1:13" hidden="1" x14ac:dyDescent="0.2">
      <c r="A6724" t="s">
        <v>12</v>
      </c>
      <c r="B6724" s="1">
        <v>44407.354895833334</v>
      </c>
      <c r="C6724" s="1">
        <v>44407.355405092596</v>
      </c>
      <c r="D6724">
        <v>0.73333328962326005</v>
      </c>
      <c r="E6724">
        <v>2554</v>
      </c>
      <c r="F6724">
        <v>442</v>
      </c>
      <c r="G6724" t="s">
        <v>43</v>
      </c>
      <c r="H6724" t="s">
        <v>38</v>
      </c>
      <c r="I6724">
        <f>tbl_Fact[[#This Row],[Duration]] / 60</f>
        <v>1.2222221493721002E-2</v>
      </c>
      <c r="J6724">
        <f>IF(OR(G6724="Run Time", G6724="CC (Changeover Cleaning)"), I6724, 0)</f>
        <v>1.2222221493721002E-2</v>
      </c>
      <c r="K6724">
        <f>IF(G6724&lt;&gt;"PM (Maintenance)", I6724, 0)</f>
        <v>1.2222221493721002E-2</v>
      </c>
      <c r="L6724" s="5">
        <f>MAX(tbl_Fact[[#This Row],[TotalBiscuitsMade]],tbl_Fact[[#This Row],[GoodMadeBiscuits]])</f>
        <v>2554</v>
      </c>
      <c r="M6724" s="5">
        <f>IF(tbl_Fact[[#This Row],[Operating_Hours]]&gt;0,tbl_Fact[[#This Row],[Operating_Hours]]*51840,0)</f>
        <v>633.59996223449673</v>
      </c>
    </row>
    <row r="6725" spans="1:13" hidden="1" x14ac:dyDescent="0.2">
      <c r="A6725" t="s">
        <v>14</v>
      </c>
      <c r="B6725" s="1">
        <v>44407.354953703703</v>
      </c>
      <c r="C6725" s="1">
        <v>44407.364849537036</v>
      </c>
      <c r="D6725">
        <v>14.25</v>
      </c>
      <c r="E6725">
        <v>0</v>
      </c>
      <c r="F6725">
        <v>92</v>
      </c>
      <c r="G6725" t="s">
        <v>44</v>
      </c>
      <c r="H6725" t="s">
        <v>38</v>
      </c>
      <c r="I6725">
        <f>tbl_Fact[[#This Row],[Duration]] / 60</f>
        <v>0.23749999999999999</v>
      </c>
      <c r="J6725">
        <f>IF(OR(G6725="Run Time", G6725="CC (Changeover Cleaning)"), I6725, 0)</f>
        <v>0</v>
      </c>
      <c r="K6725">
        <f>IF(G6725&lt;&gt;"PM (Maintenance)", I6725, 0)</f>
        <v>0.23749999999999999</v>
      </c>
      <c r="L6725" s="5">
        <f>MAX(tbl_Fact[[#This Row],[TotalBiscuitsMade]],tbl_Fact[[#This Row],[GoodMadeBiscuits]])</f>
        <v>92</v>
      </c>
      <c r="M6725" s="5">
        <f>IF(tbl_Fact[[#This Row],[Operating_Hours]]&gt;0,tbl_Fact[[#This Row],[Operating_Hours]]*51840,0)</f>
        <v>0</v>
      </c>
    </row>
    <row r="6726" spans="1:13" hidden="1" x14ac:dyDescent="0.2">
      <c r="A6726" t="s">
        <v>12</v>
      </c>
      <c r="B6726" s="1">
        <v>44407.355405092596</v>
      </c>
      <c r="C6726" s="1">
        <v>44407.364849537036</v>
      </c>
      <c r="D6726">
        <v>13.6000003814697</v>
      </c>
      <c r="E6726">
        <v>14113</v>
      </c>
      <c r="F6726">
        <v>254</v>
      </c>
      <c r="G6726" t="s">
        <v>44</v>
      </c>
      <c r="H6726" t="s">
        <v>38</v>
      </c>
      <c r="I6726">
        <f>tbl_Fact[[#This Row],[Duration]] / 60</f>
        <v>0.226666673024495</v>
      </c>
      <c r="J6726">
        <f>IF(OR(G6726="Run Time", G6726="CC (Changeover Cleaning)"), I6726, 0)</f>
        <v>0</v>
      </c>
      <c r="K6726">
        <f>IF(G6726&lt;&gt;"PM (Maintenance)", I6726, 0)</f>
        <v>0.226666673024495</v>
      </c>
      <c r="L6726" s="5">
        <f>MAX(tbl_Fact[[#This Row],[TotalBiscuitsMade]],tbl_Fact[[#This Row],[GoodMadeBiscuits]])</f>
        <v>14113</v>
      </c>
      <c r="M6726" s="5">
        <f>IF(tbl_Fact[[#This Row],[Operating_Hours]]&gt;0,tbl_Fact[[#This Row],[Operating_Hours]]*51840,0)</f>
        <v>0</v>
      </c>
    </row>
    <row r="6727" spans="1:13" hidden="1" x14ac:dyDescent="0.2">
      <c r="A6727" t="s">
        <v>5</v>
      </c>
      <c r="B6727" s="1">
        <v>44407.358564814815</v>
      </c>
      <c r="C6727" s="1">
        <v>44407.362569444442</v>
      </c>
      <c r="D6727">
        <v>5.7666668891906703</v>
      </c>
      <c r="E6727">
        <v>510301</v>
      </c>
      <c r="F6727">
        <v>58596</v>
      </c>
      <c r="G6727" t="s">
        <v>43</v>
      </c>
      <c r="H6727" t="s">
        <v>27</v>
      </c>
      <c r="I6727">
        <f>tbl_Fact[[#This Row],[Duration]] / 60</f>
        <v>9.6111114819844509E-2</v>
      </c>
      <c r="J6727">
        <f>IF(OR(G6727="Run Time", G6727="CC (Changeover Cleaning)"), I6727, 0)</f>
        <v>9.6111114819844509E-2</v>
      </c>
      <c r="K6727">
        <f>IF(G6727&lt;&gt;"PM (Maintenance)", I6727, 0)</f>
        <v>9.6111114819844509E-2</v>
      </c>
      <c r="L6727" s="5">
        <f>MAX(tbl_Fact[[#This Row],[TotalBiscuitsMade]],tbl_Fact[[#This Row],[GoodMadeBiscuits]])</f>
        <v>510301</v>
      </c>
      <c r="M6727" s="5">
        <f>IF(tbl_Fact[[#This Row],[Operating_Hours]]&gt;0,tbl_Fact[[#This Row],[Operating_Hours]]*51840,0)</f>
        <v>4982.4001922607395</v>
      </c>
    </row>
    <row r="6728" spans="1:13" hidden="1" x14ac:dyDescent="0.2">
      <c r="A6728" t="s">
        <v>5</v>
      </c>
      <c r="B6728" s="1">
        <v>44407.362569444442</v>
      </c>
      <c r="C6728" s="1">
        <v>44407.371666666666</v>
      </c>
      <c r="D6728">
        <v>13.1000003814697</v>
      </c>
      <c r="E6728">
        <v>519552</v>
      </c>
      <c r="F6728">
        <v>67951</v>
      </c>
      <c r="G6728" t="s">
        <v>44</v>
      </c>
      <c r="H6728" t="s">
        <v>27</v>
      </c>
      <c r="I6728">
        <f>tbl_Fact[[#This Row],[Duration]] / 60</f>
        <v>0.21833333969116167</v>
      </c>
      <c r="J6728">
        <f>IF(OR(G6728="Run Time", G6728="CC (Changeover Cleaning)"), I6728, 0)</f>
        <v>0</v>
      </c>
      <c r="K6728">
        <f>IF(G6728&lt;&gt;"PM (Maintenance)", I6728, 0)</f>
        <v>0.21833333969116167</v>
      </c>
      <c r="L6728" s="5">
        <f>MAX(tbl_Fact[[#This Row],[TotalBiscuitsMade]],tbl_Fact[[#This Row],[GoodMadeBiscuits]])</f>
        <v>519552</v>
      </c>
      <c r="M6728" s="5">
        <f>IF(tbl_Fact[[#This Row],[Operating_Hours]]&gt;0,tbl_Fact[[#This Row],[Operating_Hours]]*51840,0)</f>
        <v>0</v>
      </c>
    </row>
    <row r="6729" spans="1:13" hidden="1" x14ac:dyDescent="0.2">
      <c r="A6729" t="s">
        <v>14</v>
      </c>
      <c r="B6729" s="1">
        <v>44407.364849537036</v>
      </c>
      <c r="C6729" s="1">
        <v>44407.366238425922</v>
      </c>
      <c r="D6729">
        <v>2</v>
      </c>
      <c r="E6729">
        <v>0</v>
      </c>
      <c r="F6729">
        <v>451</v>
      </c>
      <c r="G6729" t="s">
        <v>43</v>
      </c>
      <c r="H6729" t="s">
        <v>38</v>
      </c>
      <c r="I6729">
        <f>tbl_Fact[[#This Row],[Duration]] / 60</f>
        <v>3.3333333333333333E-2</v>
      </c>
      <c r="J6729">
        <f>IF(OR(G6729="Run Time", G6729="CC (Changeover Cleaning)"), I6729, 0)</f>
        <v>3.3333333333333333E-2</v>
      </c>
      <c r="K6729">
        <f>IF(G6729&lt;&gt;"PM (Maintenance)", I6729, 0)</f>
        <v>3.3333333333333333E-2</v>
      </c>
      <c r="L6729" s="5">
        <f>MAX(tbl_Fact[[#This Row],[TotalBiscuitsMade]],tbl_Fact[[#This Row],[GoodMadeBiscuits]])</f>
        <v>451</v>
      </c>
      <c r="M6729" s="5">
        <f>IF(tbl_Fact[[#This Row],[Operating_Hours]]&gt;0,tbl_Fact[[#This Row],[Operating_Hours]]*51840,0)</f>
        <v>1728</v>
      </c>
    </row>
    <row r="6730" spans="1:13" hidden="1" x14ac:dyDescent="0.2">
      <c r="A6730" t="s">
        <v>12</v>
      </c>
      <c r="B6730" s="1">
        <v>44407.364849537036</v>
      </c>
      <c r="C6730" s="1">
        <v>44407.367083333331</v>
      </c>
      <c r="D6730">
        <v>3.2166666984558101</v>
      </c>
      <c r="E6730">
        <v>14243</v>
      </c>
      <c r="F6730">
        <v>292</v>
      </c>
      <c r="G6730" t="s">
        <v>43</v>
      </c>
      <c r="H6730" t="s">
        <v>38</v>
      </c>
      <c r="I6730">
        <f>tbl_Fact[[#This Row],[Duration]] / 60</f>
        <v>5.3611111640930166E-2</v>
      </c>
      <c r="J6730">
        <f>IF(OR(G6730="Run Time", G6730="CC (Changeover Cleaning)"), I6730, 0)</f>
        <v>5.3611111640930166E-2</v>
      </c>
      <c r="K6730">
        <f>IF(G6730&lt;&gt;"PM (Maintenance)", I6730, 0)</f>
        <v>5.3611111640930166E-2</v>
      </c>
      <c r="L6730" s="5">
        <f>MAX(tbl_Fact[[#This Row],[TotalBiscuitsMade]],tbl_Fact[[#This Row],[GoodMadeBiscuits]])</f>
        <v>14243</v>
      </c>
      <c r="M6730" s="5">
        <f>IF(tbl_Fact[[#This Row],[Operating_Hours]]&gt;0,tbl_Fact[[#This Row],[Operating_Hours]]*51840,0)</f>
        <v>2779.2000274658199</v>
      </c>
    </row>
    <row r="6731" spans="1:13" hidden="1" x14ac:dyDescent="0.2">
      <c r="A6731" t="s">
        <v>14</v>
      </c>
      <c r="B6731" s="1">
        <v>44407.366238425922</v>
      </c>
      <c r="C6731" s="1">
        <v>44407.366307870368</v>
      </c>
      <c r="D6731">
        <v>0.10000000149011599</v>
      </c>
      <c r="E6731">
        <v>0</v>
      </c>
      <c r="F6731">
        <v>484</v>
      </c>
      <c r="G6731" t="s">
        <v>44</v>
      </c>
      <c r="H6731" t="s">
        <v>38</v>
      </c>
      <c r="I6731">
        <f>tbl_Fact[[#This Row],[Duration]] / 60</f>
        <v>1.6666666915019332E-3</v>
      </c>
      <c r="J6731">
        <f>IF(OR(G6731="Run Time", G6731="CC (Changeover Cleaning)"), I6731, 0)</f>
        <v>0</v>
      </c>
      <c r="K6731">
        <f>IF(G6731&lt;&gt;"PM (Maintenance)", I6731, 0)</f>
        <v>1.6666666915019332E-3</v>
      </c>
      <c r="L6731" s="5">
        <f>MAX(tbl_Fact[[#This Row],[TotalBiscuitsMade]],tbl_Fact[[#This Row],[GoodMadeBiscuits]])</f>
        <v>484</v>
      </c>
      <c r="M6731" s="5">
        <f>IF(tbl_Fact[[#This Row],[Operating_Hours]]&gt;0,tbl_Fact[[#This Row],[Operating_Hours]]*51840,0)</f>
        <v>0</v>
      </c>
    </row>
    <row r="6732" spans="1:13" hidden="1" x14ac:dyDescent="0.2">
      <c r="A6732" t="s">
        <v>14</v>
      </c>
      <c r="B6732" s="1">
        <v>44407.366307870368</v>
      </c>
      <c r="C6732" s="1">
        <v>44407.367002314815</v>
      </c>
      <c r="D6732">
        <v>1</v>
      </c>
      <c r="E6732">
        <v>0</v>
      </c>
      <c r="F6732">
        <v>164</v>
      </c>
      <c r="G6732" t="s">
        <v>43</v>
      </c>
      <c r="H6732" t="s">
        <v>38</v>
      </c>
      <c r="I6732">
        <f>tbl_Fact[[#This Row],[Duration]] / 60</f>
        <v>1.6666666666666666E-2</v>
      </c>
      <c r="J6732">
        <f>IF(OR(G6732="Run Time", G6732="CC (Changeover Cleaning)"), I6732, 0)</f>
        <v>1.6666666666666666E-2</v>
      </c>
      <c r="K6732">
        <f>IF(G6732&lt;&gt;"PM (Maintenance)", I6732, 0)</f>
        <v>1.6666666666666666E-2</v>
      </c>
      <c r="L6732" s="5">
        <f>MAX(tbl_Fact[[#This Row],[TotalBiscuitsMade]],tbl_Fact[[#This Row],[GoodMadeBiscuits]])</f>
        <v>164</v>
      </c>
      <c r="M6732" s="5">
        <f>IF(tbl_Fact[[#This Row],[Operating_Hours]]&gt;0,tbl_Fact[[#This Row],[Operating_Hours]]*51840,0)</f>
        <v>864</v>
      </c>
    </row>
    <row r="6733" spans="1:13" hidden="1" x14ac:dyDescent="0.2">
      <c r="A6733" t="s">
        <v>14</v>
      </c>
      <c r="B6733" s="1">
        <v>44407.367002314815</v>
      </c>
      <c r="C6733" s="1">
        <v>44407.369988425926</v>
      </c>
      <c r="D6733">
        <v>4.3000001907348597</v>
      </c>
      <c r="E6733">
        <v>0</v>
      </c>
      <c r="F6733">
        <v>232</v>
      </c>
      <c r="G6733" t="s">
        <v>44</v>
      </c>
      <c r="H6733" t="s">
        <v>38</v>
      </c>
      <c r="I6733">
        <f>tbl_Fact[[#This Row],[Duration]] / 60</f>
        <v>7.1666669845580996E-2</v>
      </c>
      <c r="J6733">
        <f>IF(OR(G6733="Run Time", G6733="CC (Changeover Cleaning)"), I6733, 0)</f>
        <v>0</v>
      </c>
      <c r="K6733">
        <f>IF(G6733&lt;&gt;"PM (Maintenance)", I6733, 0)</f>
        <v>7.1666669845580996E-2</v>
      </c>
      <c r="L6733" s="5">
        <f>MAX(tbl_Fact[[#This Row],[TotalBiscuitsMade]],tbl_Fact[[#This Row],[GoodMadeBiscuits]])</f>
        <v>232</v>
      </c>
      <c r="M6733" s="5">
        <f>IF(tbl_Fact[[#This Row],[Operating_Hours]]&gt;0,tbl_Fact[[#This Row],[Operating_Hours]]*51840,0)</f>
        <v>0</v>
      </c>
    </row>
    <row r="6734" spans="1:13" hidden="1" x14ac:dyDescent="0.2">
      <c r="A6734" t="s">
        <v>12</v>
      </c>
      <c r="B6734" s="1">
        <v>44407.367083333331</v>
      </c>
      <c r="C6734" s="1">
        <v>44407.367222222223</v>
      </c>
      <c r="D6734">
        <v>0.20000000298023199</v>
      </c>
      <c r="E6734">
        <v>14236</v>
      </c>
      <c r="F6734">
        <v>26</v>
      </c>
      <c r="G6734" t="s">
        <v>44</v>
      </c>
      <c r="H6734" t="s">
        <v>38</v>
      </c>
      <c r="I6734">
        <f>tbl_Fact[[#This Row],[Duration]] / 60</f>
        <v>3.3333333830038664E-3</v>
      </c>
      <c r="J6734">
        <f>IF(OR(G6734="Run Time", G6734="CC (Changeover Cleaning)"), I6734, 0)</f>
        <v>0</v>
      </c>
      <c r="K6734">
        <f>IF(G6734&lt;&gt;"PM (Maintenance)", I6734, 0)</f>
        <v>3.3333333830038664E-3</v>
      </c>
      <c r="L6734" s="5">
        <f>MAX(tbl_Fact[[#This Row],[TotalBiscuitsMade]],tbl_Fact[[#This Row],[GoodMadeBiscuits]])</f>
        <v>14236</v>
      </c>
      <c r="M6734" s="5">
        <f>IF(tbl_Fact[[#This Row],[Operating_Hours]]&gt;0,tbl_Fact[[#This Row],[Operating_Hours]]*51840,0)</f>
        <v>0</v>
      </c>
    </row>
    <row r="6735" spans="1:13" hidden="1" x14ac:dyDescent="0.2">
      <c r="A6735" t="s">
        <v>12</v>
      </c>
      <c r="B6735" s="1">
        <v>44407.367222222223</v>
      </c>
      <c r="C6735" s="1">
        <v>44407.367662037039</v>
      </c>
      <c r="D6735">
        <v>0.63333332538604703</v>
      </c>
      <c r="E6735">
        <v>14587</v>
      </c>
      <c r="F6735">
        <v>25</v>
      </c>
      <c r="G6735" t="s">
        <v>43</v>
      </c>
      <c r="H6735" t="s">
        <v>38</v>
      </c>
      <c r="I6735">
        <f>tbl_Fact[[#This Row],[Duration]] / 60</f>
        <v>1.0555555423100783E-2</v>
      </c>
      <c r="J6735">
        <f>IF(OR(G6735="Run Time", G6735="CC (Changeover Cleaning)"), I6735, 0)</f>
        <v>1.0555555423100783E-2</v>
      </c>
      <c r="K6735">
        <f>IF(G6735&lt;&gt;"PM (Maintenance)", I6735, 0)</f>
        <v>1.0555555423100783E-2</v>
      </c>
      <c r="L6735" s="5">
        <f>MAX(tbl_Fact[[#This Row],[TotalBiscuitsMade]],tbl_Fact[[#This Row],[GoodMadeBiscuits]])</f>
        <v>14587</v>
      </c>
      <c r="M6735" s="5">
        <f>IF(tbl_Fact[[#This Row],[Operating_Hours]]&gt;0,tbl_Fact[[#This Row],[Operating_Hours]]*51840,0)</f>
        <v>547.19999313354458</v>
      </c>
    </row>
    <row r="6736" spans="1:13" hidden="1" x14ac:dyDescent="0.2">
      <c r="A6736" t="s">
        <v>12</v>
      </c>
      <c r="B6736" s="1">
        <v>44407.367662037039</v>
      </c>
      <c r="C6736" s="1">
        <v>44407.369988425926</v>
      </c>
      <c r="D6736">
        <v>3.3499999046325701</v>
      </c>
      <c r="E6736">
        <v>17451</v>
      </c>
      <c r="F6736">
        <v>482</v>
      </c>
      <c r="G6736" t="s">
        <v>44</v>
      </c>
      <c r="H6736" t="s">
        <v>38</v>
      </c>
      <c r="I6736">
        <f>tbl_Fact[[#This Row],[Duration]] / 60</f>
        <v>5.5833331743876169E-2</v>
      </c>
      <c r="J6736">
        <f>IF(OR(G6736="Run Time", G6736="CC (Changeover Cleaning)"), I6736, 0)</f>
        <v>0</v>
      </c>
      <c r="K6736">
        <f>IF(G6736&lt;&gt;"PM (Maintenance)", I6736, 0)</f>
        <v>5.5833331743876169E-2</v>
      </c>
      <c r="L6736" s="5">
        <f>MAX(tbl_Fact[[#This Row],[TotalBiscuitsMade]],tbl_Fact[[#This Row],[GoodMadeBiscuits]])</f>
        <v>17451</v>
      </c>
      <c r="M6736" s="5">
        <f>IF(tbl_Fact[[#This Row],[Operating_Hours]]&gt;0,tbl_Fact[[#This Row],[Operating_Hours]]*51840,0)</f>
        <v>0</v>
      </c>
    </row>
    <row r="6737" spans="1:13" hidden="1" x14ac:dyDescent="0.2">
      <c r="A6737" t="s">
        <v>14</v>
      </c>
      <c r="B6737" s="1">
        <v>44407.369988425926</v>
      </c>
      <c r="C6737" s="1">
        <v>44407.370810185188</v>
      </c>
      <c r="D6737">
        <v>1.18333327770233</v>
      </c>
      <c r="E6737">
        <v>0</v>
      </c>
      <c r="F6737">
        <v>4</v>
      </c>
      <c r="G6737" t="s">
        <v>43</v>
      </c>
      <c r="H6737" t="s">
        <v>38</v>
      </c>
      <c r="I6737">
        <f>tbl_Fact[[#This Row],[Duration]] / 60</f>
        <v>1.9722221295038832E-2</v>
      </c>
      <c r="J6737">
        <f>IF(OR(G6737="Run Time", G6737="CC (Changeover Cleaning)"), I6737, 0)</f>
        <v>1.9722221295038832E-2</v>
      </c>
      <c r="K6737">
        <f>IF(G6737&lt;&gt;"PM (Maintenance)", I6737, 0)</f>
        <v>1.9722221295038832E-2</v>
      </c>
      <c r="L6737" s="5">
        <f>MAX(tbl_Fact[[#This Row],[TotalBiscuitsMade]],tbl_Fact[[#This Row],[GoodMadeBiscuits]])</f>
        <v>4</v>
      </c>
      <c r="M6737" s="5">
        <f>IF(tbl_Fact[[#This Row],[Operating_Hours]]&gt;0,tbl_Fact[[#This Row],[Operating_Hours]]*51840,0)</f>
        <v>1022.3999519348131</v>
      </c>
    </row>
    <row r="6738" spans="1:13" hidden="1" x14ac:dyDescent="0.2">
      <c r="A6738" t="s">
        <v>12</v>
      </c>
      <c r="B6738" s="1">
        <v>44407.369988425926</v>
      </c>
      <c r="C6738" s="1">
        <v>44407.370891203704</v>
      </c>
      <c r="D6738">
        <v>1.29999995231628</v>
      </c>
      <c r="E6738">
        <v>17336</v>
      </c>
      <c r="F6738">
        <v>87</v>
      </c>
      <c r="G6738" t="s">
        <v>43</v>
      </c>
      <c r="H6738" t="s">
        <v>38</v>
      </c>
      <c r="I6738">
        <f>tbl_Fact[[#This Row],[Duration]] / 60</f>
        <v>2.1666665871937999E-2</v>
      </c>
      <c r="J6738">
        <f>IF(OR(G6738="Run Time", G6738="CC (Changeover Cleaning)"), I6738, 0)</f>
        <v>2.1666665871937999E-2</v>
      </c>
      <c r="K6738">
        <f>IF(G6738&lt;&gt;"PM (Maintenance)", I6738, 0)</f>
        <v>2.1666665871937999E-2</v>
      </c>
      <c r="L6738" s="5">
        <f>MAX(tbl_Fact[[#This Row],[TotalBiscuitsMade]],tbl_Fact[[#This Row],[GoodMadeBiscuits]])</f>
        <v>17336</v>
      </c>
      <c r="M6738" s="5">
        <f>IF(tbl_Fact[[#This Row],[Operating_Hours]]&gt;0,tbl_Fact[[#This Row],[Operating_Hours]]*51840,0)</f>
        <v>1123.1999588012659</v>
      </c>
    </row>
    <row r="6739" spans="1:13" hidden="1" x14ac:dyDescent="0.2">
      <c r="A6739" t="s">
        <v>14</v>
      </c>
      <c r="B6739" s="1">
        <v>44407.370810185188</v>
      </c>
      <c r="C6739" s="1">
        <v>44407.377986111111</v>
      </c>
      <c r="D6739">
        <v>10.3333330154419</v>
      </c>
      <c r="E6739">
        <v>0</v>
      </c>
      <c r="F6739">
        <v>191</v>
      </c>
      <c r="G6739" t="s">
        <v>44</v>
      </c>
      <c r="H6739" t="s">
        <v>38</v>
      </c>
      <c r="I6739">
        <f>tbl_Fact[[#This Row],[Duration]] / 60</f>
        <v>0.17222221692403167</v>
      </c>
      <c r="J6739">
        <f>IF(OR(G6739="Run Time", G6739="CC (Changeover Cleaning)"), I6739, 0)</f>
        <v>0</v>
      </c>
      <c r="K6739">
        <f>IF(G6739&lt;&gt;"PM (Maintenance)", I6739, 0)</f>
        <v>0.17222221692403167</v>
      </c>
      <c r="L6739" s="5">
        <f>MAX(tbl_Fact[[#This Row],[TotalBiscuitsMade]],tbl_Fact[[#This Row],[GoodMadeBiscuits]])</f>
        <v>191</v>
      </c>
      <c r="M6739" s="5">
        <f>IF(tbl_Fact[[#This Row],[Operating_Hours]]&gt;0,tbl_Fact[[#This Row],[Operating_Hours]]*51840,0)</f>
        <v>0</v>
      </c>
    </row>
    <row r="6740" spans="1:13" hidden="1" x14ac:dyDescent="0.2">
      <c r="A6740" t="s">
        <v>12</v>
      </c>
      <c r="B6740" s="1">
        <v>44407.370891203704</v>
      </c>
      <c r="C6740" s="1">
        <v>44407.372060185182</v>
      </c>
      <c r="D6740">
        <v>1.68333327770233</v>
      </c>
      <c r="E6740">
        <v>18470</v>
      </c>
      <c r="F6740">
        <v>165</v>
      </c>
      <c r="G6740" t="s">
        <v>44</v>
      </c>
      <c r="H6740" t="s">
        <v>38</v>
      </c>
      <c r="I6740">
        <f>tbl_Fact[[#This Row],[Duration]] / 60</f>
        <v>2.8055554628372167E-2</v>
      </c>
      <c r="J6740">
        <f>IF(OR(G6740="Run Time", G6740="CC (Changeover Cleaning)"), I6740, 0)</f>
        <v>0</v>
      </c>
      <c r="K6740">
        <f>IF(G6740&lt;&gt;"PM (Maintenance)", I6740, 0)</f>
        <v>2.8055554628372167E-2</v>
      </c>
      <c r="L6740" s="5">
        <f>MAX(tbl_Fact[[#This Row],[TotalBiscuitsMade]],tbl_Fact[[#This Row],[GoodMadeBiscuits]])</f>
        <v>18470</v>
      </c>
      <c r="M6740" s="5">
        <f>IF(tbl_Fact[[#This Row],[Operating_Hours]]&gt;0,tbl_Fact[[#This Row],[Operating_Hours]]*51840,0)</f>
        <v>0</v>
      </c>
    </row>
    <row r="6741" spans="1:13" hidden="1" x14ac:dyDescent="0.2">
      <c r="A6741" t="s">
        <v>5</v>
      </c>
      <c r="B6741" s="1">
        <v>44407.371666666666</v>
      </c>
      <c r="C6741" s="1">
        <v>44407.374236111114</v>
      </c>
      <c r="D6741">
        <v>3.7000000476837198</v>
      </c>
      <c r="E6741">
        <v>519384</v>
      </c>
      <c r="F6741">
        <v>67570</v>
      </c>
      <c r="G6741" t="s">
        <v>43</v>
      </c>
      <c r="H6741" t="s">
        <v>27</v>
      </c>
      <c r="I6741">
        <f>tbl_Fact[[#This Row],[Duration]] / 60</f>
        <v>6.1666667461395333E-2</v>
      </c>
      <c r="J6741">
        <f>IF(OR(G6741="Run Time", G6741="CC (Changeover Cleaning)"), I6741, 0)</f>
        <v>6.1666667461395333E-2</v>
      </c>
      <c r="K6741">
        <f>IF(G6741&lt;&gt;"PM (Maintenance)", I6741, 0)</f>
        <v>6.1666667461395333E-2</v>
      </c>
      <c r="L6741" s="5">
        <f>MAX(tbl_Fact[[#This Row],[TotalBiscuitsMade]],tbl_Fact[[#This Row],[GoodMadeBiscuits]])</f>
        <v>519384</v>
      </c>
      <c r="M6741" s="5">
        <f>IF(tbl_Fact[[#This Row],[Operating_Hours]]&gt;0,tbl_Fact[[#This Row],[Operating_Hours]]*51840,0)</f>
        <v>3196.8000411987341</v>
      </c>
    </row>
    <row r="6742" spans="1:13" hidden="1" x14ac:dyDescent="0.2">
      <c r="A6742" t="s">
        <v>12</v>
      </c>
      <c r="B6742" s="1">
        <v>44407.372060185182</v>
      </c>
      <c r="C6742" s="1">
        <v>44407.372418981482</v>
      </c>
      <c r="D6742">
        <v>0.51666659116744995</v>
      </c>
      <c r="E6742">
        <v>18926</v>
      </c>
      <c r="F6742">
        <v>305</v>
      </c>
      <c r="G6742" t="s">
        <v>43</v>
      </c>
      <c r="H6742" t="s">
        <v>38</v>
      </c>
      <c r="I6742">
        <f>tbl_Fact[[#This Row],[Duration]] / 60</f>
        <v>8.6111098527908332E-3</v>
      </c>
      <c r="J6742">
        <f>IF(OR(G6742="Run Time", G6742="CC (Changeover Cleaning)"), I6742, 0)</f>
        <v>8.6111098527908332E-3</v>
      </c>
      <c r="K6742">
        <f>IF(G6742&lt;&gt;"PM (Maintenance)", I6742, 0)</f>
        <v>8.6111098527908332E-3</v>
      </c>
      <c r="L6742" s="5">
        <f>MAX(tbl_Fact[[#This Row],[TotalBiscuitsMade]],tbl_Fact[[#This Row],[GoodMadeBiscuits]])</f>
        <v>18926</v>
      </c>
      <c r="M6742" s="5">
        <f>IF(tbl_Fact[[#This Row],[Operating_Hours]]&gt;0,tbl_Fact[[#This Row],[Operating_Hours]]*51840,0)</f>
        <v>446.39993476867681</v>
      </c>
    </row>
    <row r="6743" spans="1:13" hidden="1" x14ac:dyDescent="0.2">
      <c r="A6743" t="s">
        <v>12</v>
      </c>
      <c r="B6743" s="1">
        <v>44407.372418981482</v>
      </c>
      <c r="C6743" s="1">
        <v>44407.377986111111</v>
      </c>
      <c r="D6743">
        <v>8.0166664123535192</v>
      </c>
      <c r="E6743">
        <v>25498</v>
      </c>
      <c r="F6743">
        <v>464</v>
      </c>
      <c r="G6743" t="s">
        <v>44</v>
      </c>
      <c r="H6743" t="s">
        <v>38</v>
      </c>
      <c r="I6743">
        <f>tbl_Fact[[#This Row],[Duration]] / 60</f>
        <v>0.13361110687255864</v>
      </c>
      <c r="J6743">
        <f>IF(OR(G6743="Run Time", G6743="CC (Changeover Cleaning)"), I6743, 0)</f>
        <v>0</v>
      </c>
      <c r="K6743">
        <f>IF(G6743&lt;&gt;"PM (Maintenance)", I6743, 0)</f>
        <v>0.13361110687255864</v>
      </c>
      <c r="L6743" s="5">
        <f>MAX(tbl_Fact[[#This Row],[TotalBiscuitsMade]],tbl_Fact[[#This Row],[GoodMadeBiscuits]])</f>
        <v>25498</v>
      </c>
      <c r="M6743" s="5">
        <f>IF(tbl_Fact[[#This Row],[Operating_Hours]]&gt;0,tbl_Fact[[#This Row],[Operating_Hours]]*51840,0)</f>
        <v>0</v>
      </c>
    </row>
    <row r="6744" spans="1:13" hidden="1" x14ac:dyDescent="0.2">
      <c r="A6744" t="s">
        <v>5</v>
      </c>
      <c r="B6744" s="1">
        <v>44407.374236111114</v>
      </c>
      <c r="C6744" s="1">
        <v>44407.38480324074</v>
      </c>
      <c r="D6744">
        <v>15.2166662216187</v>
      </c>
      <c r="E6744">
        <v>530042</v>
      </c>
      <c r="F6744">
        <v>78401</v>
      </c>
      <c r="G6744" t="s">
        <v>44</v>
      </c>
      <c r="H6744" t="s">
        <v>27</v>
      </c>
      <c r="I6744">
        <f>tbl_Fact[[#This Row],[Duration]] / 60</f>
        <v>0.25361110369364498</v>
      </c>
      <c r="J6744">
        <f>IF(OR(G6744="Run Time", G6744="CC (Changeover Cleaning)"), I6744, 0)</f>
        <v>0</v>
      </c>
      <c r="K6744">
        <f>IF(G6744&lt;&gt;"PM (Maintenance)", I6744, 0)</f>
        <v>0.25361110369364498</v>
      </c>
      <c r="L6744" s="5">
        <f>MAX(tbl_Fact[[#This Row],[TotalBiscuitsMade]],tbl_Fact[[#This Row],[GoodMadeBiscuits]])</f>
        <v>530042</v>
      </c>
      <c r="M6744" s="5">
        <f>IF(tbl_Fact[[#This Row],[Operating_Hours]]&gt;0,tbl_Fact[[#This Row],[Operating_Hours]]*51840,0)</f>
        <v>0</v>
      </c>
    </row>
    <row r="6745" spans="1:13" hidden="1" x14ac:dyDescent="0.2">
      <c r="A6745" t="s">
        <v>14</v>
      </c>
      <c r="B6745" s="1">
        <v>44407.377986111111</v>
      </c>
      <c r="C6745" s="1">
        <v>44407.378344907411</v>
      </c>
      <c r="D6745">
        <v>0.51666659116744995</v>
      </c>
      <c r="E6745">
        <v>0</v>
      </c>
      <c r="F6745">
        <v>149</v>
      </c>
      <c r="G6745" t="s">
        <v>43</v>
      </c>
      <c r="H6745" t="s">
        <v>38</v>
      </c>
      <c r="I6745">
        <f>tbl_Fact[[#This Row],[Duration]] / 60</f>
        <v>8.6111098527908332E-3</v>
      </c>
      <c r="J6745">
        <f>IF(OR(G6745="Run Time", G6745="CC (Changeover Cleaning)"), I6745, 0)</f>
        <v>8.6111098527908332E-3</v>
      </c>
      <c r="K6745">
        <f>IF(G6745&lt;&gt;"PM (Maintenance)", I6745, 0)</f>
        <v>8.6111098527908332E-3</v>
      </c>
      <c r="L6745" s="5">
        <f>MAX(tbl_Fact[[#This Row],[TotalBiscuitsMade]],tbl_Fact[[#This Row],[GoodMadeBiscuits]])</f>
        <v>149</v>
      </c>
      <c r="M6745" s="5">
        <f>IF(tbl_Fact[[#This Row],[Operating_Hours]]&gt;0,tbl_Fact[[#This Row],[Operating_Hours]]*51840,0)</f>
        <v>446.39993476867681</v>
      </c>
    </row>
    <row r="6746" spans="1:13" hidden="1" x14ac:dyDescent="0.2">
      <c r="A6746" t="s">
        <v>12</v>
      </c>
      <c r="B6746" s="1">
        <v>44407.377986111111</v>
      </c>
      <c r="C6746" s="1">
        <v>44407.378425925926</v>
      </c>
      <c r="D6746">
        <v>0.63333332538604703</v>
      </c>
      <c r="E6746">
        <v>25531</v>
      </c>
      <c r="F6746">
        <v>164</v>
      </c>
      <c r="G6746" t="s">
        <v>43</v>
      </c>
      <c r="H6746" t="s">
        <v>38</v>
      </c>
      <c r="I6746">
        <f>tbl_Fact[[#This Row],[Duration]] / 60</f>
        <v>1.0555555423100783E-2</v>
      </c>
      <c r="J6746">
        <f>IF(OR(G6746="Run Time", G6746="CC (Changeover Cleaning)"), I6746, 0)</f>
        <v>1.0555555423100783E-2</v>
      </c>
      <c r="K6746">
        <f>IF(G6746&lt;&gt;"PM (Maintenance)", I6746, 0)</f>
        <v>1.0555555423100783E-2</v>
      </c>
      <c r="L6746" s="5">
        <f>MAX(tbl_Fact[[#This Row],[TotalBiscuitsMade]],tbl_Fact[[#This Row],[GoodMadeBiscuits]])</f>
        <v>25531</v>
      </c>
      <c r="M6746" s="5">
        <f>IF(tbl_Fact[[#This Row],[Operating_Hours]]&gt;0,tbl_Fact[[#This Row],[Operating_Hours]]*51840,0)</f>
        <v>547.19999313354458</v>
      </c>
    </row>
    <row r="6747" spans="1:13" hidden="1" x14ac:dyDescent="0.2">
      <c r="A6747" t="s">
        <v>14</v>
      </c>
      <c r="B6747" s="1">
        <v>44407.378344907411</v>
      </c>
      <c r="C6747" s="1">
        <v>44407.383599537039</v>
      </c>
      <c r="D6747">
        <v>7.5666666030883798</v>
      </c>
      <c r="E6747">
        <v>0</v>
      </c>
      <c r="F6747">
        <v>266</v>
      </c>
      <c r="G6747" t="s">
        <v>44</v>
      </c>
      <c r="H6747" t="s">
        <v>38</v>
      </c>
      <c r="I6747">
        <f>tbl_Fact[[#This Row],[Duration]] / 60</f>
        <v>0.12611111005147299</v>
      </c>
      <c r="J6747">
        <f>IF(OR(G6747="Run Time", G6747="CC (Changeover Cleaning)"), I6747, 0)</f>
        <v>0</v>
      </c>
      <c r="K6747">
        <f>IF(G6747&lt;&gt;"PM (Maintenance)", I6747, 0)</f>
        <v>0.12611111005147299</v>
      </c>
      <c r="L6747" s="5">
        <f>MAX(tbl_Fact[[#This Row],[TotalBiscuitsMade]],tbl_Fact[[#This Row],[GoodMadeBiscuits]])</f>
        <v>266</v>
      </c>
      <c r="M6747" s="5">
        <f>IF(tbl_Fact[[#This Row],[Operating_Hours]]&gt;0,tbl_Fact[[#This Row],[Operating_Hours]]*51840,0)</f>
        <v>0</v>
      </c>
    </row>
    <row r="6748" spans="1:13" hidden="1" x14ac:dyDescent="0.2">
      <c r="A6748" t="s">
        <v>12</v>
      </c>
      <c r="B6748" s="1">
        <v>44407.378425925926</v>
      </c>
      <c r="C6748" s="1">
        <v>44407.383599537039</v>
      </c>
      <c r="D6748">
        <v>7.4499998092651403</v>
      </c>
      <c r="E6748">
        <v>31960</v>
      </c>
      <c r="F6748">
        <v>201</v>
      </c>
      <c r="G6748" t="s">
        <v>44</v>
      </c>
      <c r="H6748" t="s">
        <v>38</v>
      </c>
      <c r="I6748">
        <f>tbl_Fact[[#This Row],[Duration]] / 60</f>
        <v>0.12416666348775234</v>
      </c>
      <c r="J6748">
        <f>IF(OR(G6748="Run Time", G6748="CC (Changeover Cleaning)"), I6748, 0)</f>
        <v>0</v>
      </c>
      <c r="K6748">
        <f>IF(G6748&lt;&gt;"PM (Maintenance)", I6748, 0)</f>
        <v>0.12416666348775234</v>
      </c>
      <c r="L6748" s="5">
        <f>MAX(tbl_Fact[[#This Row],[TotalBiscuitsMade]],tbl_Fact[[#This Row],[GoodMadeBiscuits]])</f>
        <v>31960</v>
      </c>
      <c r="M6748" s="5">
        <f>IF(tbl_Fact[[#This Row],[Operating_Hours]]&gt;0,tbl_Fact[[#This Row],[Operating_Hours]]*51840,0)</f>
        <v>0</v>
      </c>
    </row>
    <row r="6749" spans="1:13" hidden="1" x14ac:dyDescent="0.2">
      <c r="A6749" t="s">
        <v>12</v>
      </c>
      <c r="B6749" s="1">
        <v>44407.383599537039</v>
      </c>
      <c r="C6749" s="1">
        <v>44407.385127314818</v>
      </c>
      <c r="D6749">
        <v>2.2000000476837198</v>
      </c>
      <c r="E6749">
        <v>32038</v>
      </c>
      <c r="F6749">
        <v>468</v>
      </c>
      <c r="G6749" t="s">
        <v>43</v>
      </c>
      <c r="H6749" t="s">
        <v>38</v>
      </c>
      <c r="I6749">
        <f>tbl_Fact[[#This Row],[Duration]] / 60</f>
        <v>3.6666667461395332E-2</v>
      </c>
      <c r="J6749">
        <f>IF(OR(G6749="Run Time", G6749="CC (Changeover Cleaning)"), I6749, 0)</f>
        <v>3.6666667461395332E-2</v>
      </c>
      <c r="K6749">
        <f>IF(G6749&lt;&gt;"PM (Maintenance)", I6749, 0)</f>
        <v>3.6666667461395332E-2</v>
      </c>
      <c r="L6749" s="5">
        <f>MAX(tbl_Fact[[#This Row],[TotalBiscuitsMade]],tbl_Fact[[#This Row],[GoodMadeBiscuits]])</f>
        <v>32038</v>
      </c>
      <c r="M6749" s="5">
        <f>IF(tbl_Fact[[#This Row],[Operating_Hours]]&gt;0,tbl_Fact[[#This Row],[Operating_Hours]]*51840,0)</f>
        <v>1900.8000411987341</v>
      </c>
    </row>
    <row r="6750" spans="1:13" hidden="1" x14ac:dyDescent="0.2">
      <c r="A6750" t="s">
        <v>14</v>
      </c>
      <c r="B6750" s="1">
        <v>44407.383599537039</v>
      </c>
      <c r="C6750" s="1">
        <v>44407.385046296295</v>
      </c>
      <c r="D6750">
        <v>2.0833332538604701</v>
      </c>
      <c r="E6750">
        <v>0</v>
      </c>
      <c r="F6750">
        <v>167</v>
      </c>
      <c r="G6750" t="s">
        <v>43</v>
      </c>
      <c r="H6750" t="s">
        <v>38</v>
      </c>
      <c r="I6750">
        <f>tbl_Fact[[#This Row],[Duration]] / 60</f>
        <v>3.4722220897674502E-2</v>
      </c>
      <c r="J6750">
        <f>IF(OR(G6750="Run Time", G6750="CC (Changeover Cleaning)"), I6750, 0)</f>
        <v>3.4722220897674502E-2</v>
      </c>
      <c r="K6750">
        <f>IF(G6750&lt;&gt;"PM (Maintenance)", I6750, 0)</f>
        <v>3.4722220897674502E-2</v>
      </c>
      <c r="L6750" s="5">
        <f>MAX(tbl_Fact[[#This Row],[TotalBiscuitsMade]],tbl_Fact[[#This Row],[GoodMadeBiscuits]])</f>
        <v>167</v>
      </c>
      <c r="M6750" s="5">
        <f>IF(tbl_Fact[[#This Row],[Operating_Hours]]&gt;0,tbl_Fact[[#This Row],[Operating_Hours]]*51840,0)</f>
        <v>1799.9999313354463</v>
      </c>
    </row>
    <row r="6751" spans="1:13" hidden="1" x14ac:dyDescent="0.2">
      <c r="A6751" t="s">
        <v>5</v>
      </c>
      <c r="B6751" s="1">
        <v>44407.38480324074</v>
      </c>
      <c r="C6751" s="1">
        <v>44407.388287037036</v>
      </c>
      <c r="D6751">
        <v>5.0166668891906703</v>
      </c>
      <c r="E6751">
        <v>529807</v>
      </c>
      <c r="F6751">
        <v>78304</v>
      </c>
      <c r="G6751" t="s">
        <v>43</v>
      </c>
      <c r="H6751" t="s">
        <v>27</v>
      </c>
      <c r="I6751">
        <f>tbl_Fact[[#This Row],[Duration]] / 60</f>
        <v>8.3611114819844498E-2</v>
      </c>
      <c r="J6751">
        <f>IF(OR(G6751="Run Time", G6751="CC (Changeover Cleaning)"), I6751, 0)</f>
        <v>8.3611114819844498E-2</v>
      </c>
      <c r="K6751">
        <f>IF(G6751&lt;&gt;"PM (Maintenance)", I6751, 0)</f>
        <v>8.3611114819844498E-2</v>
      </c>
      <c r="L6751" s="5">
        <f>MAX(tbl_Fact[[#This Row],[TotalBiscuitsMade]],tbl_Fact[[#This Row],[GoodMadeBiscuits]])</f>
        <v>529807</v>
      </c>
      <c r="M6751" s="5">
        <f>IF(tbl_Fact[[#This Row],[Operating_Hours]]&gt;0,tbl_Fact[[#This Row],[Operating_Hours]]*51840,0)</f>
        <v>4334.4001922607385</v>
      </c>
    </row>
    <row r="6752" spans="1:13" hidden="1" x14ac:dyDescent="0.2">
      <c r="A6752" t="s">
        <v>14</v>
      </c>
      <c r="B6752" s="1">
        <v>44407.385046296295</v>
      </c>
      <c r="C6752" s="1">
        <v>44407.388773148145</v>
      </c>
      <c r="D6752">
        <v>5.3666667938232404</v>
      </c>
      <c r="E6752">
        <v>0</v>
      </c>
      <c r="F6752">
        <v>337</v>
      </c>
      <c r="G6752" t="s">
        <v>44</v>
      </c>
      <c r="H6752" t="s">
        <v>38</v>
      </c>
      <c r="I6752">
        <f>tbl_Fact[[#This Row],[Duration]] / 60</f>
        <v>8.9444446563720678E-2</v>
      </c>
      <c r="J6752">
        <f>IF(OR(G6752="Run Time", G6752="CC (Changeover Cleaning)"), I6752, 0)</f>
        <v>0</v>
      </c>
      <c r="K6752">
        <f>IF(G6752&lt;&gt;"PM (Maintenance)", I6752, 0)</f>
        <v>8.9444446563720678E-2</v>
      </c>
      <c r="L6752" s="5">
        <f>MAX(tbl_Fact[[#This Row],[TotalBiscuitsMade]],tbl_Fact[[#This Row],[GoodMadeBiscuits]])</f>
        <v>337</v>
      </c>
      <c r="M6752" s="5">
        <f>IF(tbl_Fact[[#This Row],[Operating_Hours]]&gt;0,tbl_Fact[[#This Row],[Operating_Hours]]*51840,0)</f>
        <v>0</v>
      </c>
    </row>
    <row r="6753" spans="1:13" hidden="1" x14ac:dyDescent="0.2">
      <c r="A6753" t="s">
        <v>12</v>
      </c>
      <c r="B6753" s="1">
        <v>44407.385127314818</v>
      </c>
      <c r="C6753" s="1">
        <v>44407.386064814818</v>
      </c>
      <c r="D6753">
        <v>1.3500000238418599</v>
      </c>
      <c r="E6753">
        <v>33269</v>
      </c>
      <c r="F6753">
        <v>337</v>
      </c>
      <c r="G6753" t="s">
        <v>44</v>
      </c>
      <c r="H6753" t="s">
        <v>38</v>
      </c>
      <c r="I6753">
        <f>tbl_Fact[[#This Row],[Duration]] / 60</f>
        <v>2.2500000397364332E-2</v>
      </c>
      <c r="J6753">
        <f>IF(OR(G6753="Run Time", G6753="CC (Changeover Cleaning)"), I6753, 0)</f>
        <v>0</v>
      </c>
      <c r="K6753">
        <f>IF(G6753&lt;&gt;"PM (Maintenance)", I6753, 0)</f>
        <v>2.2500000397364332E-2</v>
      </c>
      <c r="L6753" s="5">
        <f>MAX(tbl_Fact[[#This Row],[TotalBiscuitsMade]],tbl_Fact[[#This Row],[GoodMadeBiscuits]])</f>
        <v>33269</v>
      </c>
      <c r="M6753" s="5">
        <f>IF(tbl_Fact[[#This Row],[Operating_Hours]]&gt;0,tbl_Fact[[#This Row],[Operating_Hours]]*51840,0)</f>
        <v>0</v>
      </c>
    </row>
    <row r="6754" spans="1:13" hidden="1" x14ac:dyDescent="0.2">
      <c r="A6754" t="s">
        <v>12</v>
      </c>
      <c r="B6754" s="1">
        <v>44407.386064814818</v>
      </c>
      <c r="C6754" s="1">
        <v>44407.386250000003</v>
      </c>
      <c r="D6754">
        <v>0.26666659116745001</v>
      </c>
      <c r="E6754">
        <v>33117</v>
      </c>
      <c r="F6754">
        <v>180</v>
      </c>
      <c r="G6754" t="s">
        <v>43</v>
      </c>
      <c r="H6754" t="s">
        <v>38</v>
      </c>
      <c r="I6754">
        <f>tbl_Fact[[#This Row],[Duration]] / 60</f>
        <v>4.4444431861241666E-3</v>
      </c>
      <c r="J6754">
        <f>IF(OR(G6754="Run Time", G6754="CC (Changeover Cleaning)"), I6754, 0)</f>
        <v>4.4444431861241666E-3</v>
      </c>
      <c r="K6754">
        <f>IF(G6754&lt;&gt;"PM (Maintenance)", I6754, 0)</f>
        <v>4.4444431861241666E-3</v>
      </c>
      <c r="L6754" s="5">
        <f>MAX(tbl_Fact[[#This Row],[TotalBiscuitsMade]],tbl_Fact[[#This Row],[GoodMadeBiscuits]])</f>
        <v>33117</v>
      </c>
      <c r="M6754" s="5">
        <f>IF(tbl_Fact[[#This Row],[Operating_Hours]]&gt;0,tbl_Fact[[#This Row],[Operating_Hours]]*51840,0)</f>
        <v>230.39993476867679</v>
      </c>
    </row>
    <row r="6755" spans="1:13" hidden="1" x14ac:dyDescent="0.2">
      <c r="A6755" t="s">
        <v>12</v>
      </c>
      <c r="B6755" s="1">
        <v>44407.386250000003</v>
      </c>
      <c r="C6755" s="1">
        <v>44407.388773148145</v>
      </c>
      <c r="D6755">
        <v>3.63333320617676</v>
      </c>
      <c r="E6755">
        <v>36211</v>
      </c>
      <c r="F6755">
        <v>90</v>
      </c>
      <c r="G6755" t="s">
        <v>44</v>
      </c>
      <c r="H6755" t="s">
        <v>38</v>
      </c>
      <c r="I6755">
        <f>tbl_Fact[[#This Row],[Duration]] / 60</f>
        <v>6.0555553436279337E-2</v>
      </c>
      <c r="J6755">
        <f>IF(OR(G6755="Run Time", G6755="CC (Changeover Cleaning)"), I6755, 0)</f>
        <v>0</v>
      </c>
      <c r="K6755">
        <f>IF(G6755&lt;&gt;"PM (Maintenance)", I6755, 0)</f>
        <v>6.0555553436279337E-2</v>
      </c>
      <c r="L6755" s="5">
        <f>MAX(tbl_Fact[[#This Row],[TotalBiscuitsMade]],tbl_Fact[[#This Row],[GoodMadeBiscuits]])</f>
        <v>36211</v>
      </c>
      <c r="M6755" s="5">
        <f>IF(tbl_Fact[[#This Row],[Operating_Hours]]&gt;0,tbl_Fact[[#This Row],[Operating_Hours]]*51840,0)</f>
        <v>0</v>
      </c>
    </row>
    <row r="6756" spans="1:13" hidden="1" x14ac:dyDescent="0.2">
      <c r="A6756" t="s">
        <v>5</v>
      </c>
      <c r="B6756" s="1">
        <v>44407.388287037036</v>
      </c>
      <c r="C6756" s="1">
        <v>44407.388298611113</v>
      </c>
      <c r="D6756">
        <v>1.6666667535901101E-2</v>
      </c>
      <c r="E6756">
        <v>529688</v>
      </c>
      <c r="F6756">
        <v>78241</v>
      </c>
      <c r="G6756" t="s">
        <v>44</v>
      </c>
      <c r="H6756" t="s">
        <v>27</v>
      </c>
      <c r="I6756">
        <f>tbl_Fact[[#This Row],[Duration]] / 60</f>
        <v>2.7777779226501834E-4</v>
      </c>
      <c r="J6756">
        <f>IF(OR(G6756="Run Time", G6756="CC (Changeover Cleaning)"), I6756, 0)</f>
        <v>0</v>
      </c>
      <c r="K6756">
        <f>IF(G6756&lt;&gt;"PM (Maintenance)", I6756, 0)</f>
        <v>2.7777779226501834E-4</v>
      </c>
      <c r="L6756" s="5">
        <f>MAX(tbl_Fact[[#This Row],[TotalBiscuitsMade]],tbl_Fact[[#This Row],[GoodMadeBiscuits]])</f>
        <v>529688</v>
      </c>
      <c r="M6756" s="5">
        <f>IF(tbl_Fact[[#This Row],[Operating_Hours]]&gt;0,tbl_Fact[[#This Row],[Operating_Hours]]*51840,0)</f>
        <v>0</v>
      </c>
    </row>
    <row r="6757" spans="1:13" hidden="1" x14ac:dyDescent="0.2">
      <c r="A6757" t="s">
        <v>5</v>
      </c>
      <c r="B6757" s="1">
        <v>44407.388298611113</v>
      </c>
      <c r="C6757" s="1">
        <v>44407.391168981485</v>
      </c>
      <c r="D6757">
        <v>4.1333332061767596</v>
      </c>
      <c r="E6757">
        <v>529919</v>
      </c>
      <c r="F6757">
        <v>78442</v>
      </c>
      <c r="G6757" t="s">
        <v>43</v>
      </c>
      <c r="H6757" t="s">
        <v>27</v>
      </c>
      <c r="I6757">
        <f>tbl_Fact[[#This Row],[Duration]] / 60</f>
        <v>6.8888886769612662E-2</v>
      </c>
      <c r="J6757">
        <f>IF(OR(G6757="Run Time", G6757="CC (Changeover Cleaning)"), I6757, 0)</f>
        <v>6.8888886769612662E-2</v>
      </c>
      <c r="K6757">
        <f>IF(G6757&lt;&gt;"PM (Maintenance)", I6757, 0)</f>
        <v>6.8888886769612662E-2</v>
      </c>
      <c r="L6757" s="5">
        <f>MAX(tbl_Fact[[#This Row],[TotalBiscuitsMade]],tbl_Fact[[#This Row],[GoodMadeBiscuits]])</f>
        <v>529919</v>
      </c>
      <c r="M6757" s="5">
        <f>IF(tbl_Fact[[#This Row],[Operating_Hours]]&gt;0,tbl_Fact[[#This Row],[Operating_Hours]]*51840,0)</f>
        <v>3571.1998901367206</v>
      </c>
    </row>
    <row r="6758" spans="1:13" hidden="1" x14ac:dyDescent="0.2">
      <c r="A6758" t="s">
        <v>14</v>
      </c>
      <c r="B6758" s="1">
        <v>44407.388773148145</v>
      </c>
      <c r="C6758" s="1">
        <v>44407.389814814815</v>
      </c>
      <c r="D6758">
        <v>1.5</v>
      </c>
      <c r="E6758">
        <v>0</v>
      </c>
      <c r="F6758">
        <v>63</v>
      </c>
      <c r="G6758" t="s">
        <v>43</v>
      </c>
      <c r="H6758" t="s">
        <v>38</v>
      </c>
      <c r="I6758">
        <f>tbl_Fact[[#This Row],[Duration]] / 60</f>
        <v>2.5000000000000001E-2</v>
      </c>
      <c r="J6758">
        <f>IF(OR(G6758="Run Time", G6758="CC (Changeover Cleaning)"), I6758, 0)</f>
        <v>2.5000000000000001E-2</v>
      </c>
      <c r="K6758">
        <f>IF(G6758&lt;&gt;"PM (Maintenance)", I6758, 0)</f>
        <v>2.5000000000000001E-2</v>
      </c>
      <c r="L6758" s="5">
        <f>MAX(tbl_Fact[[#This Row],[TotalBiscuitsMade]],tbl_Fact[[#This Row],[GoodMadeBiscuits]])</f>
        <v>63</v>
      </c>
      <c r="M6758" s="5">
        <f>IF(tbl_Fact[[#This Row],[Operating_Hours]]&gt;0,tbl_Fact[[#This Row],[Operating_Hours]]*51840,0)</f>
        <v>1296</v>
      </c>
    </row>
    <row r="6759" spans="1:13" hidden="1" x14ac:dyDescent="0.2">
      <c r="A6759" t="s">
        <v>12</v>
      </c>
      <c r="B6759" s="1">
        <v>44407.388773148145</v>
      </c>
      <c r="C6759" s="1">
        <v>44407.38989583333</v>
      </c>
      <c r="D6759">
        <v>1.61666655540466</v>
      </c>
      <c r="E6759">
        <v>36172</v>
      </c>
      <c r="F6759">
        <v>339</v>
      </c>
      <c r="G6759" t="s">
        <v>43</v>
      </c>
      <c r="H6759" t="s">
        <v>38</v>
      </c>
      <c r="I6759">
        <f>tbl_Fact[[#This Row],[Duration]] / 60</f>
        <v>2.6944442590077666E-2</v>
      </c>
      <c r="J6759">
        <f>IF(OR(G6759="Run Time", G6759="CC (Changeover Cleaning)"), I6759, 0)</f>
        <v>2.6944442590077666E-2</v>
      </c>
      <c r="K6759">
        <f>IF(G6759&lt;&gt;"PM (Maintenance)", I6759, 0)</f>
        <v>2.6944442590077666E-2</v>
      </c>
      <c r="L6759" s="5">
        <f>MAX(tbl_Fact[[#This Row],[TotalBiscuitsMade]],tbl_Fact[[#This Row],[GoodMadeBiscuits]])</f>
        <v>36172</v>
      </c>
      <c r="M6759" s="5">
        <f>IF(tbl_Fact[[#This Row],[Operating_Hours]]&gt;0,tbl_Fact[[#This Row],[Operating_Hours]]*51840,0)</f>
        <v>1396.7999038696262</v>
      </c>
    </row>
    <row r="6760" spans="1:13" hidden="1" x14ac:dyDescent="0.2">
      <c r="A6760" t="s">
        <v>14</v>
      </c>
      <c r="B6760" s="1">
        <v>44407.389814814815</v>
      </c>
      <c r="C6760" s="1">
        <v>44407.389918981484</v>
      </c>
      <c r="D6760">
        <v>0.15000000596046401</v>
      </c>
      <c r="E6760">
        <v>0</v>
      </c>
      <c r="F6760">
        <v>244</v>
      </c>
      <c r="G6760" t="s">
        <v>44</v>
      </c>
      <c r="H6760" t="s">
        <v>38</v>
      </c>
      <c r="I6760">
        <f>tbl_Fact[[#This Row],[Duration]] / 60</f>
        <v>2.5000000993410667E-3</v>
      </c>
      <c r="J6760">
        <f>IF(OR(G6760="Run Time", G6760="CC (Changeover Cleaning)"), I6760, 0)</f>
        <v>0</v>
      </c>
      <c r="K6760">
        <f>IF(G6760&lt;&gt;"PM (Maintenance)", I6760, 0)</f>
        <v>2.5000000993410667E-3</v>
      </c>
      <c r="L6760" s="5">
        <f>MAX(tbl_Fact[[#This Row],[TotalBiscuitsMade]],tbl_Fact[[#This Row],[GoodMadeBiscuits]])</f>
        <v>244</v>
      </c>
      <c r="M6760" s="5">
        <f>IF(tbl_Fact[[#This Row],[Operating_Hours]]&gt;0,tbl_Fact[[#This Row],[Operating_Hours]]*51840,0)</f>
        <v>0</v>
      </c>
    </row>
    <row r="6761" spans="1:13" hidden="1" x14ac:dyDescent="0.2">
      <c r="A6761" t="s">
        <v>12</v>
      </c>
      <c r="B6761" s="1">
        <v>44407.38989583333</v>
      </c>
      <c r="C6761" s="1">
        <v>44407.389918981484</v>
      </c>
      <c r="D6761">
        <v>3.3333301544189502E-2</v>
      </c>
      <c r="E6761">
        <v>36179</v>
      </c>
      <c r="F6761">
        <v>305</v>
      </c>
      <c r="G6761" t="s">
        <v>44</v>
      </c>
      <c r="H6761" t="s">
        <v>38</v>
      </c>
      <c r="I6761">
        <f>tbl_Fact[[#This Row],[Duration]] / 60</f>
        <v>5.5555502573649172E-4</v>
      </c>
      <c r="J6761">
        <f>IF(OR(G6761="Run Time", G6761="CC (Changeover Cleaning)"), I6761, 0)</f>
        <v>0</v>
      </c>
      <c r="K6761">
        <f>IF(G6761&lt;&gt;"PM (Maintenance)", I6761, 0)</f>
        <v>5.5555502573649172E-4</v>
      </c>
      <c r="L6761" s="5">
        <f>MAX(tbl_Fact[[#This Row],[TotalBiscuitsMade]],tbl_Fact[[#This Row],[GoodMadeBiscuits]])</f>
        <v>36179</v>
      </c>
      <c r="M6761" s="5">
        <f>IF(tbl_Fact[[#This Row],[Operating_Hours]]&gt;0,tbl_Fact[[#This Row],[Operating_Hours]]*51840,0)</f>
        <v>0</v>
      </c>
    </row>
    <row r="6762" spans="1:13" hidden="1" x14ac:dyDescent="0.2">
      <c r="A6762" t="s">
        <v>14</v>
      </c>
      <c r="B6762" s="1">
        <v>44407.389918981484</v>
      </c>
      <c r="C6762" s="1">
        <v>44407.390532407408</v>
      </c>
      <c r="D6762">
        <v>0.88333332538604703</v>
      </c>
      <c r="E6762">
        <v>0</v>
      </c>
      <c r="F6762">
        <v>185</v>
      </c>
      <c r="G6762" t="s">
        <v>43</v>
      </c>
      <c r="H6762" t="s">
        <v>38</v>
      </c>
      <c r="I6762">
        <f>tbl_Fact[[#This Row],[Duration]] / 60</f>
        <v>1.4722222089767451E-2</v>
      </c>
      <c r="J6762">
        <f>IF(OR(G6762="Run Time", G6762="CC (Changeover Cleaning)"), I6762, 0)</f>
        <v>1.4722222089767451E-2</v>
      </c>
      <c r="K6762">
        <f>IF(G6762&lt;&gt;"PM (Maintenance)", I6762, 0)</f>
        <v>1.4722222089767451E-2</v>
      </c>
      <c r="L6762" s="5">
        <f>MAX(tbl_Fact[[#This Row],[TotalBiscuitsMade]],tbl_Fact[[#This Row],[GoodMadeBiscuits]])</f>
        <v>185</v>
      </c>
      <c r="M6762" s="5">
        <f>IF(tbl_Fact[[#This Row],[Operating_Hours]]&gt;0,tbl_Fact[[#This Row],[Operating_Hours]]*51840,0)</f>
        <v>763.19999313354458</v>
      </c>
    </row>
    <row r="6763" spans="1:13" hidden="1" x14ac:dyDescent="0.2">
      <c r="A6763" t="s">
        <v>12</v>
      </c>
      <c r="B6763" s="1">
        <v>44407.389918981484</v>
      </c>
      <c r="C6763" s="1">
        <v>44407.390613425923</v>
      </c>
      <c r="D6763">
        <v>1</v>
      </c>
      <c r="E6763">
        <v>35997</v>
      </c>
      <c r="F6763">
        <v>279</v>
      </c>
      <c r="G6763" t="s">
        <v>43</v>
      </c>
      <c r="H6763" t="s">
        <v>38</v>
      </c>
      <c r="I6763">
        <f>tbl_Fact[[#This Row],[Duration]] / 60</f>
        <v>1.6666666666666666E-2</v>
      </c>
      <c r="J6763">
        <f>IF(OR(G6763="Run Time", G6763="CC (Changeover Cleaning)"), I6763, 0)</f>
        <v>1.6666666666666666E-2</v>
      </c>
      <c r="K6763">
        <f>IF(G6763&lt;&gt;"PM (Maintenance)", I6763, 0)</f>
        <v>1.6666666666666666E-2</v>
      </c>
      <c r="L6763" s="5">
        <f>MAX(tbl_Fact[[#This Row],[TotalBiscuitsMade]],tbl_Fact[[#This Row],[GoodMadeBiscuits]])</f>
        <v>35997</v>
      </c>
      <c r="M6763" s="5">
        <f>IF(tbl_Fact[[#This Row],[Operating_Hours]]&gt;0,tbl_Fact[[#This Row],[Operating_Hours]]*51840,0)</f>
        <v>864</v>
      </c>
    </row>
    <row r="6764" spans="1:13" hidden="1" x14ac:dyDescent="0.2">
      <c r="A6764" t="s">
        <v>14</v>
      </c>
      <c r="B6764" s="1">
        <v>44407.390532407408</v>
      </c>
      <c r="C6764" s="1">
        <v>44407.390902777777</v>
      </c>
      <c r="D6764">
        <v>0.53333330154418901</v>
      </c>
      <c r="E6764">
        <v>0</v>
      </c>
      <c r="F6764">
        <v>143</v>
      </c>
      <c r="G6764" t="s">
        <v>44</v>
      </c>
      <c r="H6764" t="s">
        <v>38</v>
      </c>
      <c r="I6764">
        <f>tbl_Fact[[#This Row],[Duration]] / 60</f>
        <v>8.8888883590698166E-3</v>
      </c>
      <c r="J6764">
        <f>IF(OR(G6764="Run Time", G6764="CC (Changeover Cleaning)"), I6764, 0)</f>
        <v>0</v>
      </c>
      <c r="K6764">
        <f>IF(G6764&lt;&gt;"PM (Maintenance)", I6764, 0)</f>
        <v>8.8888883590698166E-3</v>
      </c>
      <c r="L6764" s="5">
        <f>MAX(tbl_Fact[[#This Row],[TotalBiscuitsMade]],tbl_Fact[[#This Row],[GoodMadeBiscuits]])</f>
        <v>143</v>
      </c>
      <c r="M6764" s="5">
        <f>IF(tbl_Fact[[#This Row],[Operating_Hours]]&gt;0,tbl_Fact[[#This Row],[Operating_Hours]]*51840,0)</f>
        <v>0</v>
      </c>
    </row>
    <row r="6765" spans="1:13" hidden="1" x14ac:dyDescent="0.2">
      <c r="A6765" t="s">
        <v>12</v>
      </c>
      <c r="B6765" s="1">
        <v>44407.390613425923</v>
      </c>
      <c r="C6765" s="1">
        <v>44407.390902777777</v>
      </c>
      <c r="D6765">
        <v>0.41666659712791398</v>
      </c>
      <c r="E6765">
        <v>36495</v>
      </c>
      <c r="F6765">
        <v>13</v>
      </c>
      <c r="G6765" t="s">
        <v>44</v>
      </c>
      <c r="H6765" t="s">
        <v>38</v>
      </c>
      <c r="I6765">
        <f>tbl_Fact[[#This Row],[Duration]] / 60</f>
        <v>6.9444432854652328E-3</v>
      </c>
      <c r="J6765">
        <f>IF(OR(G6765="Run Time", G6765="CC (Changeover Cleaning)"), I6765, 0)</f>
        <v>0</v>
      </c>
      <c r="K6765">
        <f>IF(G6765&lt;&gt;"PM (Maintenance)", I6765, 0)</f>
        <v>6.9444432854652328E-3</v>
      </c>
      <c r="L6765" s="5">
        <f>MAX(tbl_Fact[[#This Row],[TotalBiscuitsMade]],tbl_Fact[[#This Row],[GoodMadeBiscuits]])</f>
        <v>36495</v>
      </c>
      <c r="M6765" s="5">
        <f>IF(tbl_Fact[[#This Row],[Operating_Hours]]&gt;0,tbl_Fact[[#This Row],[Operating_Hours]]*51840,0)</f>
        <v>0</v>
      </c>
    </row>
    <row r="6766" spans="1:13" hidden="1" x14ac:dyDescent="0.2">
      <c r="A6766" t="s">
        <v>14</v>
      </c>
      <c r="B6766" s="1">
        <v>44407.390902777777</v>
      </c>
      <c r="C6766" s="1">
        <v>44407.390949074077</v>
      </c>
      <c r="D6766">
        <v>6.6666603088378906E-2</v>
      </c>
      <c r="E6766">
        <v>0</v>
      </c>
      <c r="F6766">
        <v>229</v>
      </c>
      <c r="G6766" t="s">
        <v>43</v>
      </c>
      <c r="H6766" t="s">
        <v>38</v>
      </c>
      <c r="I6766">
        <f>tbl_Fact[[#This Row],[Duration]] / 60</f>
        <v>1.1111100514729817E-3</v>
      </c>
      <c r="J6766">
        <f>IF(OR(G6766="Run Time", G6766="CC (Changeover Cleaning)"), I6766, 0)</f>
        <v>1.1111100514729817E-3</v>
      </c>
      <c r="K6766">
        <f>IF(G6766&lt;&gt;"PM (Maintenance)", I6766, 0)</f>
        <v>1.1111100514729817E-3</v>
      </c>
      <c r="L6766" s="5">
        <f>MAX(tbl_Fact[[#This Row],[TotalBiscuitsMade]],tbl_Fact[[#This Row],[GoodMadeBiscuits]])</f>
        <v>229</v>
      </c>
      <c r="M6766" s="5">
        <f>IF(tbl_Fact[[#This Row],[Operating_Hours]]&gt;0,tbl_Fact[[#This Row],[Operating_Hours]]*51840,0)</f>
        <v>57.599945068359368</v>
      </c>
    </row>
    <row r="6767" spans="1:13" hidden="1" x14ac:dyDescent="0.2">
      <c r="A6767" t="s">
        <v>12</v>
      </c>
      <c r="B6767" s="1">
        <v>44407.390902777777</v>
      </c>
      <c r="C6767" s="1">
        <v>44407.391122685185</v>
      </c>
      <c r="D6767">
        <v>0.31666660308837902</v>
      </c>
      <c r="E6767">
        <v>36547</v>
      </c>
      <c r="F6767">
        <v>129</v>
      </c>
      <c r="G6767" t="s">
        <v>43</v>
      </c>
      <c r="H6767" t="s">
        <v>38</v>
      </c>
      <c r="I6767">
        <f>tbl_Fact[[#This Row],[Duration]] / 60</f>
        <v>5.2777767181396507E-3</v>
      </c>
      <c r="J6767">
        <f>IF(OR(G6767="Run Time", G6767="CC (Changeover Cleaning)"), I6767, 0)</f>
        <v>5.2777767181396507E-3</v>
      </c>
      <c r="K6767">
        <f>IF(G6767&lt;&gt;"PM (Maintenance)", I6767, 0)</f>
        <v>5.2777767181396507E-3</v>
      </c>
      <c r="L6767" s="5">
        <f>MAX(tbl_Fact[[#This Row],[TotalBiscuitsMade]],tbl_Fact[[#This Row],[GoodMadeBiscuits]])</f>
        <v>36547</v>
      </c>
      <c r="M6767" s="5">
        <f>IF(tbl_Fact[[#This Row],[Operating_Hours]]&gt;0,tbl_Fact[[#This Row],[Operating_Hours]]*51840,0)</f>
        <v>273.59994506835949</v>
      </c>
    </row>
    <row r="6768" spans="1:13" hidden="1" x14ac:dyDescent="0.2">
      <c r="A6768" t="s">
        <v>14</v>
      </c>
      <c r="B6768" s="1">
        <v>44407.390949074077</v>
      </c>
      <c r="C6768" s="1">
        <v>44407.394629629627</v>
      </c>
      <c r="D6768">
        <v>5.3000001907348597</v>
      </c>
      <c r="E6768">
        <v>0</v>
      </c>
      <c r="F6768">
        <v>193</v>
      </c>
      <c r="G6768" t="s">
        <v>44</v>
      </c>
      <c r="H6768" t="s">
        <v>38</v>
      </c>
      <c r="I6768">
        <f>tbl_Fact[[#This Row],[Duration]] / 60</f>
        <v>8.8333336512247659E-2</v>
      </c>
      <c r="J6768">
        <f>IF(OR(G6768="Run Time", G6768="CC (Changeover Cleaning)"), I6768, 0)</f>
        <v>0</v>
      </c>
      <c r="K6768">
        <f>IF(G6768&lt;&gt;"PM (Maintenance)", I6768, 0)</f>
        <v>8.8333336512247659E-2</v>
      </c>
      <c r="L6768" s="5">
        <f>MAX(tbl_Fact[[#This Row],[TotalBiscuitsMade]],tbl_Fact[[#This Row],[GoodMadeBiscuits]])</f>
        <v>193</v>
      </c>
      <c r="M6768" s="5">
        <f>IF(tbl_Fact[[#This Row],[Operating_Hours]]&gt;0,tbl_Fact[[#This Row],[Operating_Hours]]*51840,0)</f>
        <v>0</v>
      </c>
    </row>
    <row r="6769" spans="1:13" hidden="1" x14ac:dyDescent="0.2">
      <c r="A6769" t="s">
        <v>12</v>
      </c>
      <c r="B6769" s="1">
        <v>44407.391122685185</v>
      </c>
      <c r="C6769" s="1">
        <v>44407.394629629627</v>
      </c>
      <c r="D6769">
        <v>5.0500001907348597</v>
      </c>
      <c r="E6769">
        <v>40616</v>
      </c>
      <c r="F6769">
        <v>10</v>
      </c>
      <c r="G6769" t="s">
        <v>44</v>
      </c>
      <c r="H6769" t="s">
        <v>38</v>
      </c>
      <c r="I6769">
        <f>tbl_Fact[[#This Row],[Duration]] / 60</f>
        <v>8.4166669845580994E-2</v>
      </c>
      <c r="J6769">
        <f>IF(OR(G6769="Run Time", G6769="CC (Changeover Cleaning)"), I6769, 0)</f>
        <v>0</v>
      </c>
      <c r="K6769">
        <f>IF(G6769&lt;&gt;"PM (Maintenance)", I6769, 0)</f>
        <v>8.4166669845580994E-2</v>
      </c>
      <c r="L6769" s="5">
        <f>MAX(tbl_Fact[[#This Row],[TotalBiscuitsMade]],tbl_Fact[[#This Row],[GoodMadeBiscuits]])</f>
        <v>40616</v>
      </c>
      <c r="M6769" s="5">
        <f>IF(tbl_Fact[[#This Row],[Operating_Hours]]&gt;0,tbl_Fact[[#This Row],[Operating_Hours]]*51840,0)</f>
        <v>0</v>
      </c>
    </row>
    <row r="6770" spans="1:13" hidden="1" x14ac:dyDescent="0.2">
      <c r="A6770" t="s">
        <v>5</v>
      </c>
      <c r="B6770" s="1">
        <v>44407.391168981485</v>
      </c>
      <c r="C6770" s="1">
        <v>44407.412372685183</v>
      </c>
      <c r="D6770">
        <v>30.533332824706999</v>
      </c>
      <c r="E6770">
        <v>551260</v>
      </c>
      <c r="F6770">
        <v>99686</v>
      </c>
      <c r="G6770" t="s">
        <v>44</v>
      </c>
      <c r="H6770" t="s">
        <v>27</v>
      </c>
      <c r="I6770">
        <f>tbl_Fact[[#This Row],[Duration]] / 60</f>
        <v>0.50888888041178337</v>
      </c>
      <c r="J6770">
        <f>IF(OR(G6770="Run Time", G6770="CC (Changeover Cleaning)"), I6770, 0)</f>
        <v>0</v>
      </c>
      <c r="K6770">
        <f>IF(G6770&lt;&gt;"PM (Maintenance)", I6770, 0)</f>
        <v>0.50888888041178337</v>
      </c>
      <c r="L6770" s="5">
        <f>MAX(tbl_Fact[[#This Row],[TotalBiscuitsMade]],tbl_Fact[[#This Row],[GoodMadeBiscuits]])</f>
        <v>551260</v>
      </c>
      <c r="M6770" s="5">
        <f>IF(tbl_Fact[[#This Row],[Operating_Hours]]&gt;0,tbl_Fact[[#This Row],[Operating_Hours]]*51840,0)</f>
        <v>0</v>
      </c>
    </row>
    <row r="6771" spans="1:13" hidden="1" x14ac:dyDescent="0.2">
      <c r="A6771" t="s">
        <v>14</v>
      </c>
      <c r="B6771" s="1">
        <v>44407.394629629627</v>
      </c>
      <c r="C6771" s="1">
        <v>44407.394942129627</v>
      </c>
      <c r="D6771">
        <v>0.44999998807907099</v>
      </c>
      <c r="E6771">
        <v>0</v>
      </c>
      <c r="F6771">
        <v>464</v>
      </c>
      <c r="G6771" t="s">
        <v>43</v>
      </c>
      <c r="H6771" t="s">
        <v>38</v>
      </c>
      <c r="I6771">
        <f>tbl_Fact[[#This Row],[Duration]] / 60</f>
        <v>7.49999980131785E-3</v>
      </c>
      <c r="J6771">
        <f>IF(OR(G6771="Run Time", G6771="CC (Changeover Cleaning)"), I6771, 0)</f>
        <v>7.49999980131785E-3</v>
      </c>
      <c r="K6771">
        <f>IF(G6771&lt;&gt;"PM (Maintenance)", I6771, 0)</f>
        <v>7.49999980131785E-3</v>
      </c>
      <c r="L6771" s="5">
        <f>MAX(tbl_Fact[[#This Row],[TotalBiscuitsMade]],tbl_Fact[[#This Row],[GoodMadeBiscuits]])</f>
        <v>464</v>
      </c>
      <c r="M6771" s="5">
        <f>IF(tbl_Fact[[#This Row],[Operating_Hours]]&gt;0,tbl_Fact[[#This Row],[Operating_Hours]]*51840,0)</f>
        <v>388.79998970031733</v>
      </c>
    </row>
    <row r="6772" spans="1:13" hidden="1" x14ac:dyDescent="0.2">
      <c r="A6772" t="s">
        <v>12</v>
      </c>
      <c r="B6772" s="1">
        <v>44407.394629629627</v>
      </c>
      <c r="C6772" s="1">
        <v>44407.39502314815</v>
      </c>
      <c r="D6772">
        <v>0.56666660308837902</v>
      </c>
      <c r="E6772">
        <v>40881</v>
      </c>
      <c r="F6772">
        <v>254</v>
      </c>
      <c r="G6772" t="s">
        <v>43</v>
      </c>
      <c r="H6772" t="s">
        <v>38</v>
      </c>
      <c r="I6772">
        <f>tbl_Fact[[#This Row],[Duration]] / 60</f>
        <v>9.4444433848063173E-3</v>
      </c>
      <c r="J6772">
        <f>IF(OR(G6772="Run Time", G6772="CC (Changeover Cleaning)"), I6772, 0)</f>
        <v>9.4444433848063173E-3</v>
      </c>
      <c r="K6772">
        <f>IF(G6772&lt;&gt;"PM (Maintenance)", I6772, 0)</f>
        <v>9.4444433848063173E-3</v>
      </c>
      <c r="L6772" s="5">
        <f>MAX(tbl_Fact[[#This Row],[TotalBiscuitsMade]],tbl_Fact[[#This Row],[GoodMadeBiscuits]])</f>
        <v>40881</v>
      </c>
      <c r="M6772" s="5">
        <f>IF(tbl_Fact[[#This Row],[Operating_Hours]]&gt;0,tbl_Fact[[#This Row],[Operating_Hours]]*51840,0)</f>
        <v>489.59994506835949</v>
      </c>
    </row>
    <row r="6773" spans="1:13" hidden="1" x14ac:dyDescent="0.2">
      <c r="A6773" t="s">
        <v>14</v>
      </c>
      <c r="B6773" s="1">
        <v>44407.394942129627</v>
      </c>
      <c r="C6773" s="1">
        <v>44407.3984375</v>
      </c>
      <c r="D6773">
        <v>5.0333333015441903</v>
      </c>
      <c r="E6773">
        <v>0</v>
      </c>
      <c r="F6773">
        <v>429</v>
      </c>
      <c r="G6773" t="s">
        <v>44</v>
      </c>
      <c r="H6773" t="s">
        <v>38</v>
      </c>
      <c r="I6773">
        <f>tbl_Fact[[#This Row],[Duration]] / 60</f>
        <v>8.3888888359069838E-2</v>
      </c>
      <c r="J6773">
        <f>IF(OR(G6773="Run Time", G6773="CC (Changeover Cleaning)"), I6773, 0)</f>
        <v>0</v>
      </c>
      <c r="K6773">
        <f>IF(G6773&lt;&gt;"PM (Maintenance)", I6773, 0)</f>
        <v>8.3888888359069838E-2</v>
      </c>
      <c r="L6773" s="5">
        <f>MAX(tbl_Fact[[#This Row],[TotalBiscuitsMade]],tbl_Fact[[#This Row],[GoodMadeBiscuits]])</f>
        <v>429</v>
      </c>
      <c r="M6773" s="5">
        <f>IF(tbl_Fact[[#This Row],[Operating_Hours]]&gt;0,tbl_Fact[[#This Row],[Operating_Hours]]*51840,0)</f>
        <v>0</v>
      </c>
    </row>
    <row r="6774" spans="1:13" hidden="1" x14ac:dyDescent="0.2">
      <c r="A6774" t="s">
        <v>12</v>
      </c>
      <c r="B6774" s="1">
        <v>44407.39502314815</v>
      </c>
      <c r="C6774" s="1">
        <v>44407.395787037036</v>
      </c>
      <c r="D6774">
        <v>1.1000000238418599</v>
      </c>
      <c r="E6774">
        <v>41682</v>
      </c>
      <c r="F6774">
        <v>418</v>
      </c>
      <c r="G6774" t="s">
        <v>44</v>
      </c>
      <c r="H6774" t="s">
        <v>38</v>
      </c>
      <c r="I6774">
        <f>tbl_Fact[[#This Row],[Duration]] / 60</f>
        <v>1.8333333730697666E-2</v>
      </c>
      <c r="J6774">
        <f>IF(OR(G6774="Run Time", G6774="CC (Changeover Cleaning)"), I6774, 0)</f>
        <v>0</v>
      </c>
      <c r="K6774">
        <f>IF(G6774&lt;&gt;"PM (Maintenance)", I6774, 0)</f>
        <v>1.8333333730697666E-2</v>
      </c>
      <c r="L6774" s="5">
        <f>MAX(tbl_Fact[[#This Row],[TotalBiscuitsMade]],tbl_Fact[[#This Row],[GoodMadeBiscuits]])</f>
        <v>41682</v>
      </c>
      <c r="M6774" s="5">
        <f>IF(tbl_Fact[[#This Row],[Operating_Hours]]&gt;0,tbl_Fact[[#This Row],[Operating_Hours]]*51840,0)</f>
        <v>0</v>
      </c>
    </row>
    <row r="6775" spans="1:13" hidden="1" x14ac:dyDescent="0.2">
      <c r="A6775" t="s">
        <v>12</v>
      </c>
      <c r="B6775" s="1">
        <v>44407.395787037036</v>
      </c>
      <c r="C6775" s="1">
        <v>44407.396655092591</v>
      </c>
      <c r="D6775">
        <v>1.25</v>
      </c>
      <c r="E6775">
        <v>41952</v>
      </c>
      <c r="F6775">
        <v>87</v>
      </c>
      <c r="G6775" t="s">
        <v>43</v>
      </c>
      <c r="H6775" t="s">
        <v>38</v>
      </c>
      <c r="I6775">
        <f>tbl_Fact[[#This Row],[Duration]] / 60</f>
        <v>2.0833333333333332E-2</v>
      </c>
      <c r="J6775">
        <f>IF(OR(G6775="Run Time", G6775="CC (Changeover Cleaning)"), I6775, 0)</f>
        <v>2.0833333333333332E-2</v>
      </c>
      <c r="K6775">
        <f>IF(G6775&lt;&gt;"PM (Maintenance)", I6775, 0)</f>
        <v>2.0833333333333332E-2</v>
      </c>
      <c r="L6775" s="5">
        <f>MAX(tbl_Fact[[#This Row],[TotalBiscuitsMade]],tbl_Fact[[#This Row],[GoodMadeBiscuits]])</f>
        <v>41952</v>
      </c>
      <c r="M6775" s="5">
        <f>IF(tbl_Fact[[#This Row],[Operating_Hours]]&gt;0,tbl_Fact[[#This Row],[Operating_Hours]]*51840,0)</f>
        <v>1080</v>
      </c>
    </row>
    <row r="6776" spans="1:13" hidden="1" x14ac:dyDescent="0.2">
      <c r="A6776" t="s">
        <v>12</v>
      </c>
      <c r="B6776" s="1">
        <v>44407.396655092591</v>
      </c>
      <c r="C6776" s="1">
        <v>44407.3984375</v>
      </c>
      <c r="D6776">
        <v>2.5666666030883798</v>
      </c>
      <c r="E6776">
        <v>43939</v>
      </c>
      <c r="F6776">
        <v>128</v>
      </c>
      <c r="G6776" t="s">
        <v>44</v>
      </c>
      <c r="H6776" t="s">
        <v>38</v>
      </c>
      <c r="I6776">
        <f>tbl_Fact[[#This Row],[Duration]] / 60</f>
        <v>4.2777776718139662E-2</v>
      </c>
      <c r="J6776">
        <f>IF(OR(G6776="Run Time", G6776="CC (Changeover Cleaning)"), I6776, 0)</f>
        <v>0</v>
      </c>
      <c r="K6776">
        <f>IF(G6776&lt;&gt;"PM (Maintenance)", I6776, 0)</f>
        <v>4.2777776718139662E-2</v>
      </c>
      <c r="L6776" s="5">
        <f>MAX(tbl_Fact[[#This Row],[TotalBiscuitsMade]],tbl_Fact[[#This Row],[GoodMadeBiscuits]])</f>
        <v>43939</v>
      </c>
      <c r="M6776" s="5">
        <f>IF(tbl_Fact[[#This Row],[Operating_Hours]]&gt;0,tbl_Fact[[#This Row],[Operating_Hours]]*51840,0)</f>
        <v>0</v>
      </c>
    </row>
    <row r="6777" spans="1:13" hidden="1" x14ac:dyDescent="0.2">
      <c r="A6777" t="s">
        <v>14</v>
      </c>
      <c r="B6777" s="1">
        <v>44407.3984375</v>
      </c>
      <c r="C6777" s="1">
        <v>44407.399074074077</v>
      </c>
      <c r="D6777">
        <v>0.91666662693023704</v>
      </c>
      <c r="E6777">
        <v>0</v>
      </c>
      <c r="F6777">
        <v>90</v>
      </c>
      <c r="G6777" t="s">
        <v>43</v>
      </c>
      <c r="H6777" t="s">
        <v>38</v>
      </c>
      <c r="I6777">
        <f>tbl_Fact[[#This Row],[Duration]] / 60</f>
        <v>1.5277777115503951E-2</v>
      </c>
      <c r="J6777">
        <f>IF(OR(G6777="Run Time", G6777="CC (Changeover Cleaning)"), I6777, 0)</f>
        <v>1.5277777115503951E-2</v>
      </c>
      <c r="K6777">
        <f>IF(G6777&lt;&gt;"PM (Maintenance)", I6777, 0)</f>
        <v>1.5277777115503951E-2</v>
      </c>
      <c r="L6777" s="5">
        <f>MAX(tbl_Fact[[#This Row],[TotalBiscuitsMade]],tbl_Fact[[#This Row],[GoodMadeBiscuits]])</f>
        <v>90</v>
      </c>
      <c r="M6777" s="5">
        <f>IF(tbl_Fact[[#This Row],[Operating_Hours]]&gt;0,tbl_Fact[[#This Row],[Operating_Hours]]*51840,0)</f>
        <v>791.99996566772484</v>
      </c>
    </row>
    <row r="6778" spans="1:13" hidden="1" x14ac:dyDescent="0.2">
      <c r="A6778" t="s">
        <v>12</v>
      </c>
      <c r="B6778" s="1">
        <v>44407.3984375</v>
      </c>
      <c r="C6778" s="1">
        <v>44407.39916666667</v>
      </c>
      <c r="D6778">
        <v>1.04999995231628</v>
      </c>
      <c r="E6778">
        <v>44033</v>
      </c>
      <c r="F6778">
        <v>58</v>
      </c>
      <c r="G6778" t="s">
        <v>43</v>
      </c>
      <c r="H6778" t="s">
        <v>38</v>
      </c>
      <c r="I6778">
        <f>tbl_Fact[[#This Row],[Duration]] / 60</f>
        <v>1.7499999205271333E-2</v>
      </c>
      <c r="J6778">
        <f>IF(OR(G6778="Run Time", G6778="CC (Changeover Cleaning)"), I6778, 0)</f>
        <v>1.7499999205271333E-2</v>
      </c>
      <c r="K6778">
        <f>IF(G6778&lt;&gt;"PM (Maintenance)", I6778, 0)</f>
        <v>1.7499999205271333E-2</v>
      </c>
      <c r="L6778" s="5">
        <f>MAX(tbl_Fact[[#This Row],[TotalBiscuitsMade]],tbl_Fact[[#This Row],[GoodMadeBiscuits]])</f>
        <v>44033</v>
      </c>
      <c r="M6778" s="5">
        <f>IF(tbl_Fact[[#This Row],[Operating_Hours]]&gt;0,tbl_Fact[[#This Row],[Operating_Hours]]*51840,0)</f>
        <v>907.19995880126589</v>
      </c>
    </row>
    <row r="6779" spans="1:13" hidden="1" x14ac:dyDescent="0.2">
      <c r="A6779" t="s">
        <v>14</v>
      </c>
      <c r="B6779" s="1">
        <v>44407.399074074077</v>
      </c>
      <c r="C6779" s="1">
        <v>44407.403622685182</v>
      </c>
      <c r="D6779">
        <v>6.5500001907348597</v>
      </c>
      <c r="E6779">
        <v>0</v>
      </c>
      <c r="F6779">
        <v>429</v>
      </c>
      <c r="G6779" t="s">
        <v>44</v>
      </c>
      <c r="H6779" t="s">
        <v>38</v>
      </c>
      <c r="I6779">
        <f>tbl_Fact[[#This Row],[Duration]] / 60</f>
        <v>0.109166669845581</v>
      </c>
      <c r="J6779">
        <f>IF(OR(G6779="Run Time", G6779="CC (Changeover Cleaning)"), I6779, 0)</f>
        <v>0</v>
      </c>
      <c r="K6779">
        <f>IF(G6779&lt;&gt;"PM (Maintenance)", I6779, 0)</f>
        <v>0.109166669845581</v>
      </c>
      <c r="L6779" s="5">
        <f>MAX(tbl_Fact[[#This Row],[TotalBiscuitsMade]],tbl_Fact[[#This Row],[GoodMadeBiscuits]])</f>
        <v>429</v>
      </c>
      <c r="M6779" s="5">
        <f>IF(tbl_Fact[[#This Row],[Operating_Hours]]&gt;0,tbl_Fact[[#This Row],[Operating_Hours]]*51840,0)</f>
        <v>0</v>
      </c>
    </row>
    <row r="6780" spans="1:13" hidden="1" x14ac:dyDescent="0.2">
      <c r="A6780" t="s">
        <v>12</v>
      </c>
      <c r="B6780" s="1">
        <v>44407.39916666667</v>
      </c>
      <c r="C6780" s="1">
        <v>44407.403622685182</v>
      </c>
      <c r="D6780">
        <v>6.4166665077209499</v>
      </c>
      <c r="E6780">
        <v>49438</v>
      </c>
      <c r="F6780">
        <v>92</v>
      </c>
      <c r="G6780" t="s">
        <v>44</v>
      </c>
      <c r="H6780" t="s">
        <v>38</v>
      </c>
      <c r="I6780">
        <f>tbl_Fact[[#This Row],[Duration]] / 60</f>
        <v>0.10694444179534916</v>
      </c>
      <c r="J6780">
        <f>IF(OR(G6780="Run Time", G6780="CC (Changeover Cleaning)"), I6780, 0)</f>
        <v>0</v>
      </c>
      <c r="K6780">
        <f>IF(G6780&lt;&gt;"PM (Maintenance)", I6780, 0)</f>
        <v>0.10694444179534916</v>
      </c>
      <c r="L6780" s="5">
        <f>MAX(tbl_Fact[[#This Row],[TotalBiscuitsMade]],tbl_Fact[[#This Row],[GoodMadeBiscuits]])</f>
        <v>49438</v>
      </c>
      <c r="M6780" s="5">
        <f>IF(tbl_Fact[[#This Row],[Operating_Hours]]&gt;0,tbl_Fact[[#This Row],[Operating_Hours]]*51840,0)</f>
        <v>0</v>
      </c>
    </row>
    <row r="6781" spans="1:13" hidden="1" x14ac:dyDescent="0.2">
      <c r="A6781" t="s">
        <v>12</v>
      </c>
      <c r="B6781" s="1">
        <v>44407.403622685182</v>
      </c>
      <c r="C6781" s="1">
        <v>44407.405740740738</v>
      </c>
      <c r="D6781">
        <v>3.0499999523162802</v>
      </c>
      <c r="E6781">
        <v>49164</v>
      </c>
      <c r="F6781">
        <v>223</v>
      </c>
      <c r="G6781" t="s">
        <v>43</v>
      </c>
      <c r="H6781" t="s">
        <v>38</v>
      </c>
      <c r="I6781">
        <f>tbl_Fact[[#This Row],[Duration]] / 60</f>
        <v>5.083333253860467E-2</v>
      </c>
      <c r="J6781">
        <f>IF(OR(G6781="Run Time", G6781="CC (Changeover Cleaning)"), I6781, 0)</f>
        <v>5.083333253860467E-2</v>
      </c>
      <c r="K6781">
        <f>IF(G6781&lt;&gt;"PM (Maintenance)", I6781, 0)</f>
        <v>5.083333253860467E-2</v>
      </c>
      <c r="L6781" s="5">
        <f>MAX(tbl_Fact[[#This Row],[TotalBiscuitsMade]],tbl_Fact[[#This Row],[GoodMadeBiscuits]])</f>
        <v>49164</v>
      </c>
      <c r="M6781" s="5">
        <f>IF(tbl_Fact[[#This Row],[Operating_Hours]]&gt;0,tbl_Fact[[#This Row],[Operating_Hours]]*51840,0)</f>
        <v>2635.1999588012659</v>
      </c>
    </row>
    <row r="6782" spans="1:13" hidden="1" x14ac:dyDescent="0.2">
      <c r="A6782" t="s">
        <v>14</v>
      </c>
      <c r="B6782" s="1">
        <v>44407.403622685182</v>
      </c>
      <c r="C6782" s="1">
        <v>44407.405659722222</v>
      </c>
      <c r="D6782">
        <v>2.9333333969116202</v>
      </c>
      <c r="E6782">
        <v>0</v>
      </c>
      <c r="F6782">
        <v>284</v>
      </c>
      <c r="G6782" t="s">
        <v>43</v>
      </c>
      <c r="H6782" t="s">
        <v>38</v>
      </c>
      <c r="I6782">
        <f>tbl_Fact[[#This Row],[Duration]] / 60</f>
        <v>4.8888889948527005E-2</v>
      </c>
      <c r="J6782">
        <f>IF(OR(G6782="Run Time", G6782="CC (Changeover Cleaning)"), I6782, 0)</f>
        <v>4.8888889948527005E-2</v>
      </c>
      <c r="K6782">
        <f>IF(G6782&lt;&gt;"PM (Maintenance)", I6782, 0)</f>
        <v>4.8888889948527005E-2</v>
      </c>
      <c r="L6782" s="5">
        <f>MAX(tbl_Fact[[#This Row],[TotalBiscuitsMade]],tbl_Fact[[#This Row],[GoodMadeBiscuits]])</f>
        <v>284</v>
      </c>
      <c r="M6782" s="5">
        <f>IF(tbl_Fact[[#This Row],[Operating_Hours]]&gt;0,tbl_Fact[[#This Row],[Operating_Hours]]*51840,0)</f>
        <v>2534.4000549316397</v>
      </c>
    </row>
    <row r="6783" spans="1:13" hidden="1" x14ac:dyDescent="0.2">
      <c r="A6783" t="s">
        <v>14</v>
      </c>
      <c r="B6783" s="1">
        <v>44407.405659722222</v>
      </c>
      <c r="C6783" s="1">
        <v>44407.538101851853</v>
      </c>
      <c r="D6783">
        <v>190.71665954589801</v>
      </c>
      <c r="E6783">
        <v>0</v>
      </c>
      <c r="F6783">
        <v>278</v>
      </c>
      <c r="G6783" t="s">
        <v>44</v>
      </c>
      <c r="H6783" t="s">
        <v>38</v>
      </c>
      <c r="I6783">
        <f>tbl_Fact[[#This Row],[Duration]] / 60</f>
        <v>3.1786109924316337</v>
      </c>
      <c r="J6783">
        <f>IF(OR(G6783="Run Time", G6783="CC (Changeover Cleaning)"), I6783, 0)</f>
        <v>0</v>
      </c>
      <c r="K6783">
        <f>IF(G6783&lt;&gt;"PM (Maintenance)", I6783, 0)</f>
        <v>3.1786109924316337</v>
      </c>
      <c r="L6783" s="5">
        <f>MAX(tbl_Fact[[#This Row],[TotalBiscuitsMade]],tbl_Fact[[#This Row],[GoodMadeBiscuits]])</f>
        <v>278</v>
      </c>
      <c r="M6783" s="5">
        <f>IF(tbl_Fact[[#This Row],[Operating_Hours]]&gt;0,tbl_Fact[[#This Row],[Operating_Hours]]*51840,0)</f>
        <v>0</v>
      </c>
    </row>
    <row r="6784" spans="1:13" hidden="1" x14ac:dyDescent="0.2">
      <c r="A6784" t="s">
        <v>12</v>
      </c>
      <c r="B6784" s="1">
        <v>44407.405740740738</v>
      </c>
      <c r="C6784" s="1">
        <v>44407.41302083333</v>
      </c>
      <c r="D6784">
        <v>10.4833335876465</v>
      </c>
      <c r="E6784">
        <v>58079</v>
      </c>
      <c r="F6784">
        <v>119</v>
      </c>
      <c r="G6784" t="s">
        <v>44</v>
      </c>
      <c r="H6784" t="s">
        <v>38</v>
      </c>
      <c r="I6784">
        <f>tbl_Fact[[#This Row],[Duration]] / 60</f>
        <v>0.17472222646077501</v>
      </c>
      <c r="J6784">
        <f>IF(OR(G6784="Run Time", G6784="CC (Changeover Cleaning)"), I6784, 0)</f>
        <v>0</v>
      </c>
      <c r="K6784">
        <f>IF(G6784&lt;&gt;"PM (Maintenance)", I6784, 0)</f>
        <v>0.17472222646077501</v>
      </c>
      <c r="L6784" s="5">
        <f>MAX(tbl_Fact[[#This Row],[TotalBiscuitsMade]],tbl_Fact[[#This Row],[GoodMadeBiscuits]])</f>
        <v>58079</v>
      </c>
      <c r="M6784" s="5">
        <f>IF(tbl_Fact[[#This Row],[Operating_Hours]]&gt;0,tbl_Fact[[#This Row],[Operating_Hours]]*51840,0)</f>
        <v>0</v>
      </c>
    </row>
    <row r="6785" spans="1:13" hidden="1" x14ac:dyDescent="0.2">
      <c r="A6785" t="s">
        <v>5</v>
      </c>
      <c r="B6785" s="1">
        <v>44407.412372685183</v>
      </c>
      <c r="C6785" s="1">
        <v>44407.413078703707</v>
      </c>
      <c r="D6785">
        <v>1.0166666507720901</v>
      </c>
      <c r="E6785">
        <v>551199</v>
      </c>
      <c r="F6785">
        <v>99837</v>
      </c>
      <c r="G6785" t="s">
        <v>43</v>
      </c>
      <c r="H6785" t="s">
        <v>27</v>
      </c>
      <c r="I6785">
        <f>tbl_Fact[[#This Row],[Duration]] / 60</f>
        <v>1.6944444179534834E-2</v>
      </c>
      <c r="J6785">
        <f>IF(OR(G6785="Run Time", G6785="CC (Changeover Cleaning)"), I6785, 0)</f>
        <v>1.6944444179534834E-2</v>
      </c>
      <c r="K6785">
        <f>IF(G6785&lt;&gt;"PM (Maintenance)", I6785, 0)</f>
        <v>1.6944444179534834E-2</v>
      </c>
      <c r="L6785" s="5">
        <f>MAX(tbl_Fact[[#This Row],[TotalBiscuitsMade]],tbl_Fact[[#This Row],[GoodMadeBiscuits]])</f>
        <v>551199</v>
      </c>
      <c r="M6785" s="5">
        <f>IF(tbl_Fact[[#This Row],[Operating_Hours]]&gt;0,tbl_Fact[[#This Row],[Operating_Hours]]*51840,0)</f>
        <v>878.39998626708586</v>
      </c>
    </row>
    <row r="6786" spans="1:13" hidden="1" x14ac:dyDescent="0.2">
      <c r="A6786" t="s">
        <v>12</v>
      </c>
      <c r="B6786" s="1">
        <v>44407.41302083333</v>
      </c>
      <c r="C6786" s="1">
        <v>44407.413449074076</v>
      </c>
      <c r="D6786">
        <v>0.61666661500930797</v>
      </c>
      <c r="E6786">
        <v>58221</v>
      </c>
      <c r="F6786">
        <v>315</v>
      </c>
      <c r="G6786" t="s">
        <v>43</v>
      </c>
      <c r="H6786" t="s">
        <v>38</v>
      </c>
      <c r="I6786">
        <f>tbl_Fact[[#This Row],[Duration]] / 60</f>
        <v>1.02777769168218E-2</v>
      </c>
      <c r="J6786">
        <f>IF(OR(G6786="Run Time", G6786="CC (Changeover Cleaning)"), I6786, 0)</f>
        <v>1.02777769168218E-2</v>
      </c>
      <c r="K6786">
        <f>IF(G6786&lt;&gt;"PM (Maintenance)", I6786, 0)</f>
        <v>1.02777769168218E-2</v>
      </c>
      <c r="L6786" s="5">
        <f>MAX(tbl_Fact[[#This Row],[TotalBiscuitsMade]],tbl_Fact[[#This Row],[GoodMadeBiscuits]])</f>
        <v>58221</v>
      </c>
      <c r="M6786" s="5">
        <f>IF(tbl_Fact[[#This Row],[Operating_Hours]]&gt;0,tbl_Fact[[#This Row],[Operating_Hours]]*51840,0)</f>
        <v>532.79995536804211</v>
      </c>
    </row>
    <row r="6787" spans="1:13" hidden="1" x14ac:dyDescent="0.2">
      <c r="A6787" t="s">
        <v>5</v>
      </c>
      <c r="B6787" s="1">
        <v>44407.413078703707</v>
      </c>
      <c r="C6787" s="1">
        <v>44407.413090277776</v>
      </c>
      <c r="D6787">
        <v>1.6666667535901101E-2</v>
      </c>
      <c r="E6787">
        <v>551322</v>
      </c>
      <c r="F6787">
        <v>99851</v>
      </c>
      <c r="G6787" t="s">
        <v>44</v>
      </c>
      <c r="H6787" t="s">
        <v>27</v>
      </c>
      <c r="I6787">
        <f>tbl_Fact[[#This Row],[Duration]] / 60</f>
        <v>2.7777779226501834E-4</v>
      </c>
      <c r="J6787">
        <f>IF(OR(G6787="Run Time", G6787="CC (Changeover Cleaning)"), I6787, 0)</f>
        <v>0</v>
      </c>
      <c r="K6787">
        <f>IF(G6787&lt;&gt;"PM (Maintenance)", I6787, 0)</f>
        <v>2.7777779226501834E-4</v>
      </c>
      <c r="L6787" s="5">
        <f>MAX(tbl_Fact[[#This Row],[TotalBiscuitsMade]],tbl_Fact[[#This Row],[GoodMadeBiscuits]])</f>
        <v>551322</v>
      </c>
      <c r="M6787" s="5">
        <f>IF(tbl_Fact[[#This Row],[Operating_Hours]]&gt;0,tbl_Fact[[#This Row],[Operating_Hours]]*51840,0)</f>
        <v>0</v>
      </c>
    </row>
    <row r="6788" spans="1:13" hidden="1" x14ac:dyDescent="0.2">
      <c r="A6788" t="s">
        <v>5</v>
      </c>
      <c r="B6788" s="1">
        <v>44407.413090277776</v>
      </c>
      <c r="C6788" s="1">
        <v>44407.413252314815</v>
      </c>
      <c r="D6788">
        <v>0.233333334326744</v>
      </c>
      <c r="E6788">
        <v>551344</v>
      </c>
      <c r="F6788">
        <v>99690</v>
      </c>
      <c r="G6788" t="s">
        <v>43</v>
      </c>
      <c r="H6788" t="s">
        <v>27</v>
      </c>
      <c r="I6788">
        <f>tbl_Fact[[#This Row],[Duration]] / 60</f>
        <v>3.8888889054457332E-3</v>
      </c>
      <c r="J6788">
        <f>IF(OR(G6788="Run Time", G6788="CC (Changeover Cleaning)"), I6788, 0)</f>
        <v>3.8888889054457332E-3</v>
      </c>
      <c r="K6788">
        <f>IF(G6788&lt;&gt;"PM (Maintenance)", I6788, 0)</f>
        <v>3.8888889054457332E-3</v>
      </c>
      <c r="L6788" s="5">
        <f>MAX(tbl_Fact[[#This Row],[TotalBiscuitsMade]],tbl_Fact[[#This Row],[GoodMadeBiscuits]])</f>
        <v>551344</v>
      </c>
      <c r="M6788" s="5">
        <f>IF(tbl_Fact[[#This Row],[Operating_Hours]]&gt;0,tbl_Fact[[#This Row],[Operating_Hours]]*51840,0)</f>
        <v>201.6000008583068</v>
      </c>
    </row>
    <row r="6789" spans="1:13" hidden="1" x14ac:dyDescent="0.2">
      <c r="A6789" t="s">
        <v>5</v>
      </c>
      <c r="B6789" s="1">
        <v>44407.413252314815</v>
      </c>
      <c r="C6789" s="1">
        <v>44407.413275462961</v>
      </c>
      <c r="D6789">
        <v>3.3333335071802098E-2</v>
      </c>
      <c r="E6789">
        <v>551550</v>
      </c>
      <c r="F6789">
        <v>99921</v>
      </c>
      <c r="G6789" t="s">
        <v>44</v>
      </c>
      <c r="H6789" t="s">
        <v>27</v>
      </c>
      <c r="I6789">
        <f>tbl_Fact[[#This Row],[Duration]] / 60</f>
        <v>5.5555558453003495E-4</v>
      </c>
      <c r="J6789">
        <f>IF(OR(G6789="Run Time", G6789="CC (Changeover Cleaning)"), I6789, 0)</f>
        <v>0</v>
      </c>
      <c r="K6789">
        <f>IF(G6789&lt;&gt;"PM (Maintenance)", I6789, 0)</f>
        <v>5.5555558453003495E-4</v>
      </c>
      <c r="L6789" s="5">
        <f>MAX(tbl_Fact[[#This Row],[TotalBiscuitsMade]],tbl_Fact[[#This Row],[GoodMadeBiscuits]])</f>
        <v>551550</v>
      </c>
      <c r="M6789" s="5">
        <f>IF(tbl_Fact[[#This Row],[Operating_Hours]]&gt;0,tbl_Fact[[#This Row],[Operating_Hours]]*51840,0)</f>
        <v>0</v>
      </c>
    </row>
    <row r="6790" spans="1:13" hidden="1" x14ac:dyDescent="0.2">
      <c r="A6790" t="s">
        <v>5</v>
      </c>
      <c r="B6790" s="1">
        <v>44407.413275462961</v>
      </c>
      <c r="C6790" s="1">
        <v>44407.413541666669</v>
      </c>
      <c r="D6790">
        <v>0.38333332538604697</v>
      </c>
      <c r="E6790">
        <v>551467</v>
      </c>
      <c r="F6790">
        <v>100040</v>
      </c>
      <c r="G6790" t="s">
        <v>43</v>
      </c>
      <c r="H6790" t="s">
        <v>27</v>
      </c>
      <c r="I6790">
        <f>tbl_Fact[[#This Row],[Duration]] / 60</f>
        <v>6.3888887564341164E-3</v>
      </c>
      <c r="J6790">
        <f>IF(OR(G6790="Run Time", G6790="CC (Changeover Cleaning)"), I6790, 0)</f>
        <v>6.3888887564341164E-3</v>
      </c>
      <c r="K6790">
        <f>IF(G6790&lt;&gt;"PM (Maintenance)", I6790, 0)</f>
        <v>6.3888887564341164E-3</v>
      </c>
      <c r="L6790" s="5">
        <f>MAX(tbl_Fact[[#This Row],[TotalBiscuitsMade]],tbl_Fact[[#This Row],[GoodMadeBiscuits]])</f>
        <v>551467</v>
      </c>
      <c r="M6790" s="5">
        <f>IF(tbl_Fact[[#This Row],[Operating_Hours]]&gt;0,tbl_Fact[[#This Row],[Operating_Hours]]*51840,0)</f>
        <v>331.19999313354458</v>
      </c>
    </row>
    <row r="6791" spans="1:13" hidden="1" x14ac:dyDescent="0.2">
      <c r="A6791" t="s">
        <v>12</v>
      </c>
      <c r="B6791" s="1">
        <v>44407.413449074076</v>
      </c>
      <c r="C6791" s="1">
        <v>44407.413738425923</v>
      </c>
      <c r="D6791">
        <v>0.41666659712791398</v>
      </c>
      <c r="E6791">
        <v>58622</v>
      </c>
      <c r="F6791">
        <v>22</v>
      </c>
      <c r="G6791" t="s">
        <v>44</v>
      </c>
      <c r="H6791" t="s">
        <v>38</v>
      </c>
      <c r="I6791">
        <f>tbl_Fact[[#This Row],[Duration]] / 60</f>
        <v>6.9444432854652328E-3</v>
      </c>
      <c r="J6791">
        <f>IF(OR(G6791="Run Time", G6791="CC (Changeover Cleaning)"), I6791, 0)</f>
        <v>0</v>
      </c>
      <c r="K6791">
        <f>IF(G6791&lt;&gt;"PM (Maintenance)", I6791, 0)</f>
        <v>6.9444432854652328E-3</v>
      </c>
      <c r="L6791" s="5">
        <f>MAX(tbl_Fact[[#This Row],[TotalBiscuitsMade]],tbl_Fact[[#This Row],[GoodMadeBiscuits]])</f>
        <v>58622</v>
      </c>
      <c r="M6791" s="5">
        <f>IF(tbl_Fact[[#This Row],[Operating_Hours]]&gt;0,tbl_Fact[[#This Row],[Operating_Hours]]*51840,0)</f>
        <v>0</v>
      </c>
    </row>
    <row r="6792" spans="1:13" hidden="1" x14ac:dyDescent="0.2">
      <c r="A6792" t="s">
        <v>5</v>
      </c>
      <c r="B6792" s="1">
        <v>44407.413541666669</v>
      </c>
      <c r="C6792" s="1">
        <v>44407.414456018516</v>
      </c>
      <c r="D6792">
        <v>1.31666672229767</v>
      </c>
      <c r="E6792">
        <v>552068</v>
      </c>
      <c r="F6792">
        <v>100108</v>
      </c>
      <c r="G6792" t="s">
        <v>44</v>
      </c>
      <c r="H6792" t="s">
        <v>27</v>
      </c>
      <c r="I6792">
        <f>tbl_Fact[[#This Row],[Duration]] / 60</f>
        <v>2.1944445371627833E-2</v>
      </c>
      <c r="J6792">
        <f>IF(OR(G6792="Run Time", G6792="CC (Changeover Cleaning)"), I6792, 0)</f>
        <v>0</v>
      </c>
      <c r="K6792">
        <f>IF(G6792&lt;&gt;"PM (Maintenance)", I6792, 0)</f>
        <v>2.1944445371627833E-2</v>
      </c>
      <c r="L6792" s="5">
        <f>MAX(tbl_Fact[[#This Row],[TotalBiscuitsMade]],tbl_Fact[[#This Row],[GoodMadeBiscuits]])</f>
        <v>552068</v>
      </c>
      <c r="M6792" s="5">
        <f>IF(tbl_Fact[[#This Row],[Operating_Hours]]&gt;0,tbl_Fact[[#This Row],[Operating_Hours]]*51840,0)</f>
        <v>0</v>
      </c>
    </row>
    <row r="6793" spans="1:13" hidden="1" x14ac:dyDescent="0.2">
      <c r="A6793" t="s">
        <v>12</v>
      </c>
      <c r="B6793" s="1">
        <v>44407.413738425923</v>
      </c>
      <c r="C6793" s="1">
        <v>44407.529641203706</v>
      </c>
      <c r="D6793">
        <v>166.89999389648401</v>
      </c>
      <c r="E6793">
        <v>58800</v>
      </c>
      <c r="F6793">
        <v>82</v>
      </c>
      <c r="G6793" t="s">
        <v>43</v>
      </c>
      <c r="H6793" t="s">
        <v>38</v>
      </c>
      <c r="I6793">
        <f>tbl_Fact[[#This Row],[Duration]] / 60</f>
        <v>2.7816665649414003</v>
      </c>
      <c r="J6793">
        <f>IF(OR(G6793="Run Time", G6793="CC (Changeover Cleaning)"), I6793, 0)</f>
        <v>2.7816665649414003</v>
      </c>
      <c r="K6793">
        <f>IF(G6793&lt;&gt;"PM (Maintenance)", I6793, 0)</f>
        <v>2.7816665649414003</v>
      </c>
      <c r="L6793" s="5">
        <f>MAX(tbl_Fact[[#This Row],[TotalBiscuitsMade]],tbl_Fact[[#This Row],[GoodMadeBiscuits]])</f>
        <v>58800</v>
      </c>
      <c r="M6793" s="5">
        <f>IF(tbl_Fact[[#This Row],[Operating_Hours]]&gt;0,tbl_Fact[[#This Row],[Operating_Hours]]*51840,0)</f>
        <v>144201.59472656218</v>
      </c>
    </row>
    <row r="6794" spans="1:13" hidden="1" x14ac:dyDescent="0.2">
      <c r="A6794" t="s">
        <v>5</v>
      </c>
      <c r="B6794" s="1">
        <v>44407.414456018516</v>
      </c>
      <c r="C6794" s="1">
        <v>44407.524178240739</v>
      </c>
      <c r="D6794">
        <v>158</v>
      </c>
      <c r="E6794">
        <v>551644</v>
      </c>
      <c r="F6794">
        <v>100424</v>
      </c>
      <c r="G6794" t="s">
        <v>43</v>
      </c>
      <c r="H6794" t="s">
        <v>27</v>
      </c>
      <c r="I6794">
        <f>tbl_Fact[[#This Row],[Duration]] / 60</f>
        <v>2.6333333333333333</v>
      </c>
      <c r="J6794">
        <f>IF(OR(G6794="Run Time", G6794="CC (Changeover Cleaning)"), I6794, 0)</f>
        <v>2.6333333333333333</v>
      </c>
      <c r="K6794">
        <f>IF(G6794&lt;&gt;"PM (Maintenance)", I6794, 0)</f>
        <v>2.6333333333333333</v>
      </c>
      <c r="L6794" s="5">
        <f>MAX(tbl_Fact[[#This Row],[TotalBiscuitsMade]],tbl_Fact[[#This Row],[GoodMadeBiscuits]])</f>
        <v>551644</v>
      </c>
      <c r="M6794" s="5">
        <f>IF(tbl_Fact[[#This Row],[Operating_Hours]]&gt;0,tbl_Fact[[#This Row],[Operating_Hours]]*51840,0)</f>
        <v>136512</v>
      </c>
    </row>
    <row r="6795" spans="1:13" hidden="1" x14ac:dyDescent="0.2">
      <c r="A6795" t="s">
        <v>5</v>
      </c>
      <c r="B6795" s="1">
        <v>44407.524178240739</v>
      </c>
      <c r="C6795" s="1">
        <v>44407.524722222224</v>
      </c>
      <c r="D6795">
        <v>0.78333336114883401</v>
      </c>
      <c r="E6795">
        <v>552170</v>
      </c>
      <c r="F6795">
        <v>100999</v>
      </c>
      <c r="G6795" t="s">
        <v>44</v>
      </c>
      <c r="H6795" t="s">
        <v>27</v>
      </c>
      <c r="I6795">
        <f>tbl_Fact[[#This Row],[Duration]] / 60</f>
        <v>1.3055556019147234E-2</v>
      </c>
      <c r="J6795">
        <f>IF(OR(G6795="Run Time", G6795="CC (Changeover Cleaning)"), I6795, 0)</f>
        <v>0</v>
      </c>
      <c r="K6795">
        <f>IF(G6795&lt;&gt;"PM (Maintenance)", I6795, 0)</f>
        <v>1.3055556019147234E-2</v>
      </c>
      <c r="L6795" s="5">
        <f>MAX(tbl_Fact[[#This Row],[TotalBiscuitsMade]],tbl_Fact[[#This Row],[GoodMadeBiscuits]])</f>
        <v>552170</v>
      </c>
      <c r="M6795" s="5">
        <f>IF(tbl_Fact[[#This Row],[Operating_Hours]]&gt;0,tbl_Fact[[#This Row],[Operating_Hours]]*51840,0)</f>
        <v>0</v>
      </c>
    </row>
    <row r="6796" spans="1:13" hidden="1" x14ac:dyDescent="0.2">
      <c r="A6796" t="s">
        <v>5</v>
      </c>
      <c r="B6796" s="1">
        <v>44407.524722222224</v>
      </c>
      <c r="C6796" s="1">
        <v>44407.526018518518</v>
      </c>
      <c r="D6796">
        <v>1.86666667461395</v>
      </c>
      <c r="E6796">
        <v>552175</v>
      </c>
      <c r="F6796">
        <v>100885</v>
      </c>
      <c r="G6796" t="s">
        <v>43</v>
      </c>
      <c r="H6796" t="s">
        <v>27</v>
      </c>
      <c r="I6796">
        <f>tbl_Fact[[#This Row],[Duration]] / 60</f>
        <v>3.1111111243565834E-2</v>
      </c>
      <c r="J6796">
        <f>IF(OR(G6796="Run Time", G6796="CC (Changeover Cleaning)"), I6796, 0)</f>
        <v>3.1111111243565834E-2</v>
      </c>
      <c r="K6796">
        <f>IF(G6796&lt;&gt;"PM (Maintenance)", I6796, 0)</f>
        <v>3.1111111243565834E-2</v>
      </c>
      <c r="L6796" s="5">
        <f>MAX(tbl_Fact[[#This Row],[TotalBiscuitsMade]],tbl_Fact[[#This Row],[GoodMadeBiscuits]])</f>
        <v>552175</v>
      </c>
      <c r="M6796" s="5">
        <f>IF(tbl_Fact[[#This Row],[Operating_Hours]]&gt;0,tbl_Fact[[#This Row],[Operating_Hours]]*51840,0)</f>
        <v>1612.8000068664528</v>
      </c>
    </row>
    <row r="6797" spans="1:13" hidden="1" x14ac:dyDescent="0.2">
      <c r="A6797" t="s">
        <v>5</v>
      </c>
      <c r="B6797" s="1">
        <v>44407.526018518518</v>
      </c>
      <c r="C6797" s="1">
        <v>44407.532175925924</v>
      </c>
      <c r="D6797">
        <v>8.8666667938232404</v>
      </c>
      <c r="E6797">
        <v>558700</v>
      </c>
      <c r="F6797">
        <v>107157</v>
      </c>
      <c r="G6797" t="s">
        <v>44</v>
      </c>
      <c r="H6797" t="s">
        <v>27</v>
      </c>
      <c r="I6797">
        <f>tbl_Fact[[#This Row],[Duration]] / 60</f>
        <v>0.14777777989705401</v>
      </c>
      <c r="J6797">
        <f>IF(OR(G6797="Run Time", G6797="CC (Changeover Cleaning)"), I6797, 0)</f>
        <v>0</v>
      </c>
      <c r="K6797">
        <f>IF(G6797&lt;&gt;"PM (Maintenance)", I6797, 0)</f>
        <v>0.14777777989705401</v>
      </c>
      <c r="L6797" s="5">
        <f>MAX(tbl_Fact[[#This Row],[TotalBiscuitsMade]],tbl_Fact[[#This Row],[GoodMadeBiscuits]])</f>
        <v>558700</v>
      </c>
      <c r="M6797" s="5">
        <f>IF(tbl_Fact[[#This Row],[Operating_Hours]]&gt;0,tbl_Fact[[#This Row],[Operating_Hours]]*51840,0)</f>
        <v>0</v>
      </c>
    </row>
    <row r="6798" spans="1:13" hidden="1" x14ac:dyDescent="0.2">
      <c r="A6798" t="s">
        <v>12</v>
      </c>
      <c r="B6798" s="1">
        <v>44407.529641203706</v>
      </c>
      <c r="C6798" s="1">
        <v>44407.530324074076</v>
      </c>
      <c r="D6798">
        <v>0.98333328962326005</v>
      </c>
      <c r="E6798">
        <v>59373</v>
      </c>
      <c r="F6798">
        <v>164</v>
      </c>
      <c r="G6798" t="s">
        <v>44</v>
      </c>
      <c r="H6798" t="s">
        <v>38</v>
      </c>
      <c r="I6798">
        <f>tbl_Fact[[#This Row],[Duration]] / 60</f>
        <v>1.6388888160387669E-2</v>
      </c>
      <c r="J6798">
        <f>IF(OR(G6798="Run Time", G6798="CC (Changeover Cleaning)"), I6798, 0)</f>
        <v>0</v>
      </c>
      <c r="K6798">
        <f>IF(G6798&lt;&gt;"PM (Maintenance)", I6798, 0)</f>
        <v>1.6388888160387669E-2</v>
      </c>
      <c r="L6798" s="5">
        <f>MAX(tbl_Fact[[#This Row],[TotalBiscuitsMade]],tbl_Fact[[#This Row],[GoodMadeBiscuits]])</f>
        <v>59373</v>
      </c>
      <c r="M6798" s="5">
        <f>IF(tbl_Fact[[#This Row],[Operating_Hours]]&gt;0,tbl_Fact[[#This Row],[Operating_Hours]]*51840,0)</f>
        <v>0</v>
      </c>
    </row>
    <row r="6799" spans="1:13" hidden="1" x14ac:dyDescent="0.2">
      <c r="A6799" t="s">
        <v>12</v>
      </c>
      <c r="B6799" s="1">
        <v>44407.530324074076</v>
      </c>
      <c r="C6799" s="1">
        <v>44407.537685185183</v>
      </c>
      <c r="D6799">
        <v>10.6000003814697</v>
      </c>
      <c r="E6799">
        <v>59404</v>
      </c>
      <c r="F6799">
        <v>324</v>
      </c>
      <c r="G6799" t="s">
        <v>43</v>
      </c>
      <c r="H6799" t="s">
        <v>38</v>
      </c>
      <c r="I6799">
        <f>tbl_Fact[[#This Row],[Duration]] / 60</f>
        <v>0.17666667302449499</v>
      </c>
      <c r="J6799">
        <f>IF(OR(G6799="Run Time", G6799="CC (Changeover Cleaning)"), I6799, 0)</f>
        <v>0.17666667302449499</v>
      </c>
      <c r="K6799">
        <f>IF(G6799&lt;&gt;"PM (Maintenance)", I6799, 0)</f>
        <v>0.17666667302449499</v>
      </c>
      <c r="L6799" s="5">
        <f>MAX(tbl_Fact[[#This Row],[TotalBiscuitsMade]],tbl_Fact[[#This Row],[GoodMadeBiscuits]])</f>
        <v>59404</v>
      </c>
      <c r="M6799" s="5">
        <f>IF(tbl_Fact[[#This Row],[Operating_Hours]]&gt;0,tbl_Fact[[#This Row],[Operating_Hours]]*51840,0)</f>
        <v>9158.4003295898201</v>
      </c>
    </row>
    <row r="6800" spans="1:13" hidden="1" x14ac:dyDescent="0.2">
      <c r="A6800" t="s">
        <v>5</v>
      </c>
      <c r="B6800" s="1">
        <v>44407.532175925924</v>
      </c>
      <c r="C6800" s="1">
        <v>44407.532256944447</v>
      </c>
      <c r="D6800">
        <v>0.116666667163372</v>
      </c>
      <c r="E6800">
        <v>558295</v>
      </c>
      <c r="F6800">
        <v>106720</v>
      </c>
      <c r="G6800" t="s">
        <v>43</v>
      </c>
      <c r="H6800" t="s">
        <v>27</v>
      </c>
      <c r="I6800">
        <f>tbl_Fact[[#This Row],[Duration]] / 60</f>
        <v>1.9444444527228666E-3</v>
      </c>
      <c r="J6800">
        <f>IF(OR(G6800="Run Time", G6800="CC (Changeover Cleaning)"), I6800, 0)</f>
        <v>1.9444444527228666E-3</v>
      </c>
      <c r="K6800">
        <f>IF(G6800&lt;&gt;"PM (Maintenance)", I6800, 0)</f>
        <v>1.9444444527228666E-3</v>
      </c>
      <c r="L6800" s="5">
        <f>MAX(tbl_Fact[[#This Row],[TotalBiscuitsMade]],tbl_Fact[[#This Row],[GoodMadeBiscuits]])</f>
        <v>558295</v>
      </c>
      <c r="M6800" s="5">
        <f>IF(tbl_Fact[[#This Row],[Operating_Hours]]&gt;0,tbl_Fact[[#This Row],[Operating_Hours]]*51840,0)</f>
        <v>100.8000004291534</v>
      </c>
    </row>
    <row r="6801" spans="1:13" hidden="1" x14ac:dyDescent="0.2">
      <c r="A6801" t="s">
        <v>5</v>
      </c>
      <c r="B6801" s="1">
        <v>44407.532256944447</v>
      </c>
      <c r="C6801" s="1">
        <v>44407.532280092593</v>
      </c>
      <c r="D6801">
        <v>3.3333335071802098E-2</v>
      </c>
      <c r="E6801">
        <v>558716</v>
      </c>
      <c r="F6801">
        <v>106842</v>
      </c>
      <c r="G6801" t="s">
        <v>44</v>
      </c>
      <c r="H6801" t="s">
        <v>27</v>
      </c>
      <c r="I6801">
        <f>tbl_Fact[[#This Row],[Duration]] / 60</f>
        <v>5.5555558453003495E-4</v>
      </c>
      <c r="J6801">
        <f>IF(OR(G6801="Run Time", G6801="CC (Changeover Cleaning)"), I6801, 0)</f>
        <v>0</v>
      </c>
      <c r="K6801">
        <f>IF(G6801&lt;&gt;"PM (Maintenance)", I6801, 0)</f>
        <v>5.5555558453003495E-4</v>
      </c>
      <c r="L6801" s="5">
        <f>MAX(tbl_Fact[[#This Row],[TotalBiscuitsMade]],tbl_Fact[[#This Row],[GoodMadeBiscuits]])</f>
        <v>558716</v>
      </c>
      <c r="M6801" s="5">
        <f>IF(tbl_Fact[[#This Row],[Operating_Hours]]&gt;0,tbl_Fact[[#This Row],[Operating_Hours]]*51840,0)</f>
        <v>0</v>
      </c>
    </row>
    <row r="6802" spans="1:13" hidden="1" x14ac:dyDescent="0.2">
      <c r="A6802" t="s">
        <v>5</v>
      </c>
      <c r="B6802" s="1">
        <v>44407.532280092593</v>
      </c>
      <c r="C6802" s="1">
        <v>44407.532650462963</v>
      </c>
      <c r="D6802">
        <v>0.53333336114883401</v>
      </c>
      <c r="E6802">
        <v>558409</v>
      </c>
      <c r="F6802">
        <v>107088</v>
      </c>
      <c r="G6802" t="s">
        <v>43</v>
      </c>
      <c r="H6802" t="s">
        <v>27</v>
      </c>
      <c r="I6802">
        <f>tbl_Fact[[#This Row],[Duration]] / 60</f>
        <v>8.8888893524805661E-3</v>
      </c>
      <c r="J6802">
        <f>IF(OR(G6802="Run Time", G6802="CC (Changeover Cleaning)"), I6802, 0)</f>
        <v>8.8888893524805661E-3</v>
      </c>
      <c r="K6802">
        <f>IF(G6802&lt;&gt;"PM (Maintenance)", I6802, 0)</f>
        <v>8.8888893524805661E-3</v>
      </c>
      <c r="L6802" s="5">
        <f>MAX(tbl_Fact[[#This Row],[TotalBiscuitsMade]],tbl_Fact[[#This Row],[GoodMadeBiscuits]])</f>
        <v>558409</v>
      </c>
      <c r="M6802" s="5">
        <f>IF(tbl_Fact[[#This Row],[Operating_Hours]]&gt;0,tbl_Fact[[#This Row],[Operating_Hours]]*51840,0)</f>
        <v>460.80002403259255</v>
      </c>
    </row>
    <row r="6803" spans="1:13" hidden="1" x14ac:dyDescent="0.2">
      <c r="A6803" t="s">
        <v>5</v>
      </c>
      <c r="B6803" s="1">
        <v>44407.532650462963</v>
      </c>
      <c r="C6803" s="1">
        <v>44407.552337962959</v>
      </c>
      <c r="D6803">
        <v>28.350000381469702</v>
      </c>
      <c r="E6803">
        <v>578822</v>
      </c>
      <c r="F6803">
        <v>126955</v>
      </c>
      <c r="G6803" t="s">
        <v>44</v>
      </c>
      <c r="H6803" t="s">
        <v>27</v>
      </c>
      <c r="I6803">
        <f>tbl_Fact[[#This Row],[Duration]] / 60</f>
        <v>0.47250000635782835</v>
      </c>
      <c r="J6803">
        <f>IF(OR(G6803="Run Time", G6803="CC (Changeover Cleaning)"), I6803, 0)</f>
        <v>0</v>
      </c>
      <c r="K6803">
        <f>IF(G6803&lt;&gt;"PM (Maintenance)", I6803, 0)</f>
        <v>0.47250000635782835</v>
      </c>
      <c r="L6803" s="5">
        <f>MAX(tbl_Fact[[#This Row],[TotalBiscuitsMade]],tbl_Fact[[#This Row],[GoodMadeBiscuits]])</f>
        <v>578822</v>
      </c>
      <c r="M6803" s="5">
        <f>IF(tbl_Fact[[#This Row],[Operating_Hours]]&gt;0,tbl_Fact[[#This Row],[Operating_Hours]]*51840,0)</f>
        <v>0</v>
      </c>
    </row>
    <row r="6804" spans="1:13" hidden="1" x14ac:dyDescent="0.2">
      <c r="A6804" t="s">
        <v>12</v>
      </c>
      <c r="B6804" s="1">
        <v>44407.537685185183</v>
      </c>
      <c r="C6804" s="1">
        <v>44407.538101851853</v>
      </c>
      <c r="D6804">
        <v>0.60000002384185802</v>
      </c>
      <c r="E6804">
        <v>59804</v>
      </c>
      <c r="F6804">
        <v>89</v>
      </c>
      <c r="G6804" t="s">
        <v>44</v>
      </c>
      <c r="H6804" t="s">
        <v>38</v>
      </c>
      <c r="I6804">
        <f>tbl_Fact[[#This Row],[Duration]] / 60</f>
        <v>1.00000003973643E-2</v>
      </c>
      <c r="J6804">
        <f>IF(OR(G6804="Run Time", G6804="CC (Changeover Cleaning)"), I6804, 0)</f>
        <v>0</v>
      </c>
      <c r="K6804">
        <f>IF(G6804&lt;&gt;"PM (Maintenance)", I6804, 0)</f>
        <v>1.00000003973643E-2</v>
      </c>
      <c r="L6804" s="5">
        <f>MAX(tbl_Fact[[#This Row],[TotalBiscuitsMade]],tbl_Fact[[#This Row],[GoodMadeBiscuits]])</f>
        <v>59804</v>
      </c>
      <c r="M6804" s="5">
        <f>IF(tbl_Fact[[#This Row],[Operating_Hours]]&gt;0,tbl_Fact[[#This Row],[Operating_Hours]]*51840,0)</f>
        <v>0</v>
      </c>
    </row>
    <row r="6805" spans="1:13" hidden="1" x14ac:dyDescent="0.2">
      <c r="A6805" t="s">
        <v>12</v>
      </c>
      <c r="B6805" s="1">
        <v>44407.538101851853</v>
      </c>
      <c r="C6805" s="1">
        <v>44407.538877314815</v>
      </c>
      <c r="D6805">
        <v>1.11666655540466</v>
      </c>
      <c r="E6805">
        <v>60011</v>
      </c>
      <c r="F6805">
        <v>255</v>
      </c>
      <c r="G6805" t="s">
        <v>43</v>
      </c>
      <c r="H6805" t="s">
        <v>38</v>
      </c>
      <c r="I6805">
        <f>tbl_Fact[[#This Row],[Duration]] / 60</f>
        <v>1.8611109256744331E-2</v>
      </c>
      <c r="J6805">
        <f>IF(OR(G6805="Run Time", G6805="CC (Changeover Cleaning)"), I6805, 0)</f>
        <v>1.8611109256744331E-2</v>
      </c>
      <c r="K6805">
        <f>IF(G6805&lt;&gt;"PM (Maintenance)", I6805, 0)</f>
        <v>1.8611109256744331E-2</v>
      </c>
      <c r="L6805" s="5">
        <f>MAX(tbl_Fact[[#This Row],[TotalBiscuitsMade]],tbl_Fact[[#This Row],[GoodMadeBiscuits]])</f>
        <v>60011</v>
      </c>
      <c r="M6805" s="5">
        <f>IF(tbl_Fact[[#This Row],[Operating_Hours]]&gt;0,tbl_Fact[[#This Row],[Operating_Hours]]*51840,0)</f>
        <v>964.79990386962618</v>
      </c>
    </row>
    <row r="6806" spans="1:13" hidden="1" x14ac:dyDescent="0.2">
      <c r="A6806" t="s">
        <v>14</v>
      </c>
      <c r="B6806" s="1">
        <v>44407.538101851853</v>
      </c>
      <c r="C6806" s="1">
        <v>44407.5387962963</v>
      </c>
      <c r="D6806">
        <v>1</v>
      </c>
      <c r="E6806">
        <v>0</v>
      </c>
      <c r="F6806">
        <v>445</v>
      </c>
      <c r="G6806" t="s">
        <v>43</v>
      </c>
      <c r="H6806" t="s">
        <v>38</v>
      </c>
      <c r="I6806">
        <f>tbl_Fact[[#This Row],[Duration]] / 60</f>
        <v>1.6666666666666666E-2</v>
      </c>
      <c r="J6806">
        <f>IF(OR(G6806="Run Time", G6806="CC (Changeover Cleaning)"), I6806, 0)</f>
        <v>1.6666666666666666E-2</v>
      </c>
      <c r="K6806">
        <f>IF(G6806&lt;&gt;"PM (Maintenance)", I6806, 0)</f>
        <v>1.6666666666666666E-2</v>
      </c>
      <c r="L6806" s="5">
        <f>MAX(tbl_Fact[[#This Row],[TotalBiscuitsMade]],tbl_Fact[[#This Row],[GoodMadeBiscuits]])</f>
        <v>445</v>
      </c>
      <c r="M6806" s="5">
        <f>IF(tbl_Fact[[#This Row],[Operating_Hours]]&gt;0,tbl_Fact[[#This Row],[Operating_Hours]]*51840,0)</f>
        <v>864</v>
      </c>
    </row>
    <row r="6807" spans="1:13" hidden="1" x14ac:dyDescent="0.2">
      <c r="A6807" t="s">
        <v>14</v>
      </c>
      <c r="B6807" s="1">
        <v>44407.5387962963</v>
      </c>
      <c r="C6807" s="1">
        <v>44407.542037037034</v>
      </c>
      <c r="D6807">
        <v>4.6666665077209499</v>
      </c>
      <c r="E6807">
        <v>0</v>
      </c>
      <c r="F6807">
        <v>346</v>
      </c>
      <c r="G6807" t="s">
        <v>44</v>
      </c>
      <c r="H6807" t="s">
        <v>38</v>
      </c>
      <c r="I6807">
        <f>tbl_Fact[[#This Row],[Duration]] / 60</f>
        <v>7.7777775128682503E-2</v>
      </c>
      <c r="J6807">
        <f>IF(OR(G6807="Run Time", G6807="CC (Changeover Cleaning)"), I6807, 0)</f>
        <v>0</v>
      </c>
      <c r="K6807">
        <f>IF(G6807&lt;&gt;"PM (Maintenance)", I6807, 0)</f>
        <v>7.7777775128682503E-2</v>
      </c>
      <c r="L6807" s="5">
        <f>MAX(tbl_Fact[[#This Row],[TotalBiscuitsMade]],tbl_Fact[[#This Row],[GoodMadeBiscuits]])</f>
        <v>346</v>
      </c>
      <c r="M6807" s="5">
        <f>IF(tbl_Fact[[#This Row],[Operating_Hours]]&gt;0,tbl_Fact[[#This Row],[Operating_Hours]]*51840,0)</f>
        <v>0</v>
      </c>
    </row>
    <row r="6808" spans="1:13" hidden="1" x14ac:dyDescent="0.2">
      <c r="A6808" t="s">
        <v>12</v>
      </c>
      <c r="B6808" s="1">
        <v>44407.538877314815</v>
      </c>
      <c r="C6808" s="1">
        <v>44407.542037037034</v>
      </c>
      <c r="D6808">
        <v>4.5500001907348597</v>
      </c>
      <c r="E6808">
        <v>63762</v>
      </c>
      <c r="F6808">
        <v>353</v>
      </c>
      <c r="G6808" t="s">
        <v>44</v>
      </c>
      <c r="H6808" t="s">
        <v>38</v>
      </c>
      <c r="I6808">
        <f>tbl_Fact[[#This Row],[Duration]] / 60</f>
        <v>7.5833336512247662E-2</v>
      </c>
      <c r="J6808">
        <f>IF(OR(G6808="Run Time", G6808="CC (Changeover Cleaning)"), I6808, 0)</f>
        <v>0</v>
      </c>
      <c r="K6808">
        <f>IF(G6808&lt;&gt;"PM (Maintenance)", I6808, 0)</f>
        <v>7.5833336512247662E-2</v>
      </c>
      <c r="L6808" s="5">
        <f>MAX(tbl_Fact[[#This Row],[TotalBiscuitsMade]],tbl_Fact[[#This Row],[GoodMadeBiscuits]])</f>
        <v>63762</v>
      </c>
      <c r="M6808" s="5">
        <f>IF(tbl_Fact[[#This Row],[Operating_Hours]]&gt;0,tbl_Fact[[#This Row],[Operating_Hours]]*51840,0)</f>
        <v>0</v>
      </c>
    </row>
    <row r="6809" spans="1:13" hidden="1" x14ac:dyDescent="0.2">
      <c r="A6809" t="s">
        <v>14</v>
      </c>
      <c r="B6809" s="1">
        <v>44407.542037037034</v>
      </c>
      <c r="C6809" s="1">
        <v>44407.542696759258</v>
      </c>
      <c r="D6809">
        <v>0.94999998807907104</v>
      </c>
      <c r="E6809">
        <v>0</v>
      </c>
      <c r="F6809">
        <v>196</v>
      </c>
      <c r="G6809" t="s">
        <v>43</v>
      </c>
      <c r="H6809" t="s">
        <v>38</v>
      </c>
      <c r="I6809">
        <f>tbl_Fact[[#This Row],[Duration]] / 60</f>
        <v>1.5833333134651184E-2</v>
      </c>
      <c r="J6809">
        <f>IF(OR(G6809="Run Time", G6809="CC (Changeover Cleaning)"), I6809, 0)</f>
        <v>1.5833333134651184E-2</v>
      </c>
      <c r="K6809">
        <f>IF(G6809&lt;&gt;"PM (Maintenance)", I6809, 0)</f>
        <v>1.5833333134651184E-2</v>
      </c>
      <c r="L6809" s="5">
        <f>MAX(tbl_Fact[[#This Row],[TotalBiscuitsMade]],tbl_Fact[[#This Row],[GoodMadeBiscuits]])</f>
        <v>196</v>
      </c>
      <c r="M6809" s="5">
        <f>IF(tbl_Fact[[#This Row],[Operating_Hours]]&gt;0,tbl_Fact[[#This Row],[Operating_Hours]]*51840,0)</f>
        <v>820.79998970031738</v>
      </c>
    </row>
    <row r="6810" spans="1:13" hidden="1" x14ac:dyDescent="0.2">
      <c r="A6810" t="s">
        <v>12</v>
      </c>
      <c r="B6810" s="1">
        <v>44407.542037037034</v>
      </c>
      <c r="C6810" s="1">
        <v>44407.544351851851</v>
      </c>
      <c r="D6810">
        <v>3.3333332538604701</v>
      </c>
      <c r="E6810">
        <v>63671</v>
      </c>
      <c r="F6810">
        <v>314</v>
      </c>
      <c r="G6810" t="s">
        <v>43</v>
      </c>
      <c r="H6810" t="s">
        <v>38</v>
      </c>
      <c r="I6810">
        <f>tbl_Fact[[#This Row],[Duration]] / 60</f>
        <v>5.5555554231007838E-2</v>
      </c>
      <c r="J6810">
        <f>IF(OR(G6810="Run Time", G6810="CC (Changeover Cleaning)"), I6810, 0)</f>
        <v>5.5555554231007838E-2</v>
      </c>
      <c r="K6810">
        <f>IF(G6810&lt;&gt;"PM (Maintenance)", I6810, 0)</f>
        <v>5.5555554231007838E-2</v>
      </c>
      <c r="L6810" s="5">
        <f>MAX(tbl_Fact[[#This Row],[TotalBiscuitsMade]],tbl_Fact[[#This Row],[GoodMadeBiscuits]])</f>
        <v>63671</v>
      </c>
      <c r="M6810" s="5">
        <f>IF(tbl_Fact[[#This Row],[Operating_Hours]]&gt;0,tbl_Fact[[#This Row],[Operating_Hours]]*51840,0)</f>
        <v>2879.9999313354465</v>
      </c>
    </row>
    <row r="6811" spans="1:13" hidden="1" x14ac:dyDescent="0.2">
      <c r="A6811" t="s">
        <v>14</v>
      </c>
      <c r="B6811" s="1">
        <v>44407.542696759258</v>
      </c>
      <c r="C6811" s="1">
        <v>44407.542754629627</v>
      </c>
      <c r="D6811">
        <v>8.33332985639572E-2</v>
      </c>
      <c r="E6811">
        <v>0</v>
      </c>
      <c r="F6811">
        <v>418</v>
      </c>
      <c r="G6811" t="s">
        <v>44</v>
      </c>
      <c r="H6811" t="s">
        <v>38</v>
      </c>
      <c r="I6811">
        <f>tbl_Fact[[#This Row],[Duration]] / 60</f>
        <v>1.3888883093992866E-3</v>
      </c>
      <c r="J6811">
        <f>IF(OR(G6811="Run Time", G6811="CC (Changeover Cleaning)"), I6811, 0)</f>
        <v>0</v>
      </c>
      <c r="K6811">
        <f>IF(G6811&lt;&gt;"PM (Maintenance)", I6811, 0)</f>
        <v>1.3888883093992866E-3</v>
      </c>
      <c r="L6811" s="5">
        <f>MAX(tbl_Fact[[#This Row],[TotalBiscuitsMade]],tbl_Fact[[#This Row],[GoodMadeBiscuits]])</f>
        <v>418</v>
      </c>
      <c r="M6811" s="5">
        <f>IF(tbl_Fact[[#This Row],[Operating_Hours]]&gt;0,tbl_Fact[[#This Row],[Operating_Hours]]*51840,0)</f>
        <v>0</v>
      </c>
    </row>
    <row r="6812" spans="1:13" hidden="1" x14ac:dyDescent="0.2">
      <c r="A6812" t="s">
        <v>14</v>
      </c>
      <c r="B6812" s="1">
        <v>44407.542754629627</v>
      </c>
      <c r="C6812" s="1">
        <v>44407.543321759258</v>
      </c>
      <c r="D6812">
        <v>0.81666660308837902</v>
      </c>
      <c r="E6812">
        <v>0</v>
      </c>
      <c r="F6812">
        <v>188</v>
      </c>
      <c r="G6812" t="s">
        <v>43</v>
      </c>
      <c r="H6812" t="s">
        <v>38</v>
      </c>
      <c r="I6812">
        <f>tbl_Fact[[#This Row],[Duration]] / 60</f>
        <v>1.3611110051472983E-2</v>
      </c>
      <c r="J6812">
        <f>IF(OR(G6812="Run Time", G6812="CC (Changeover Cleaning)"), I6812, 0)</f>
        <v>1.3611110051472983E-2</v>
      </c>
      <c r="K6812">
        <f>IF(G6812&lt;&gt;"PM (Maintenance)", I6812, 0)</f>
        <v>1.3611110051472983E-2</v>
      </c>
      <c r="L6812" s="5">
        <f>MAX(tbl_Fact[[#This Row],[TotalBiscuitsMade]],tbl_Fact[[#This Row],[GoodMadeBiscuits]])</f>
        <v>188</v>
      </c>
      <c r="M6812" s="5">
        <f>IF(tbl_Fact[[#This Row],[Operating_Hours]]&gt;0,tbl_Fact[[#This Row],[Operating_Hours]]*51840,0)</f>
        <v>705.59994506835949</v>
      </c>
    </row>
    <row r="6813" spans="1:13" hidden="1" x14ac:dyDescent="0.2">
      <c r="A6813" t="s">
        <v>14</v>
      </c>
      <c r="B6813" s="1">
        <v>44407.543321759258</v>
      </c>
      <c r="C6813" s="1">
        <v>44407.543344907404</v>
      </c>
      <c r="D6813">
        <v>3.3333301544189502E-2</v>
      </c>
      <c r="E6813">
        <v>0</v>
      </c>
      <c r="F6813">
        <v>450</v>
      </c>
      <c r="G6813" t="s">
        <v>44</v>
      </c>
      <c r="H6813" t="s">
        <v>38</v>
      </c>
      <c r="I6813">
        <f>tbl_Fact[[#This Row],[Duration]] / 60</f>
        <v>5.5555502573649172E-4</v>
      </c>
      <c r="J6813">
        <f>IF(OR(G6813="Run Time", G6813="CC (Changeover Cleaning)"), I6813, 0)</f>
        <v>0</v>
      </c>
      <c r="K6813">
        <f>IF(G6813&lt;&gt;"PM (Maintenance)", I6813, 0)</f>
        <v>5.5555502573649172E-4</v>
      </c>
      <c r="L6813" s="5">
        <f>MAX(tbl_Fact[[#This Row],[TotalBiscuitsMade]],tbl_Fact[[#This Row],[GoodMadeBiscuits]])</f>
        <v>450</v>
      </c>
      <c r="M6813" s="5">
        <f>IF(tbl_Fact[[#This Row],[Operating_Hours]]&gt;0,tbl_Fact[[#This Row],[Operating_Hours]]*51840,0)</f>
        <v>0</v>
      </c>
    </row>
    <row r="6814" spans="1:13" hidden="1" x14ac:dyDescent="0.2">
      <c r="A6814" t="s">
        <v>14</v>
      </c>
      <c r="B6814" s="1">
        <v>44407.543344907404</v>
      </c>
      <c r="C6814" s="1">
        <v>44407.544270833336</v>
      </c>
      <c r="D6814">
        <v>1.3333332538604701</v>
      </c>
      <c r="E6814">
        <v>0</v>
      </c>
      <c r="F6814">
        <v>13</v>
      </c>
      <c r="G6814" t="s">
        <v>43</v>
      </c>
      <c r="H6814" t="s">
        <v>38</v>
      </c>
      <c r="I6814">
        <f>tbl_Fact[[#This Row],[Duration]] / 60</f>
        <v>2.2222220897674502E-2</v>
      </c>
      <c r="J6814">
        <f>IF(OR(G6814="Run Time", G6814="CC (Changeover Cleaning)"), I6814, 0)</f>
        <v>2.2222220897674502E-2</v>
      </c>
      <c r="K6814">
        <f>IF(G6814&lt;&gt;"PM (Maintenance)", I6814, 0)</f>
        <v>2.2222220897674502E-2</v>
      </c>
      <c r="L6814" s="5">
        <f>MAX(tbl_Fact[[#This Row],[TotalBiscuitsMade]],tbl_Fact[[#This Row],[GoodMadeBiscuits]])</f>
        <v>13</v>
      </c>
      <c r="M6814" s="5">
        <f>IF(tbl_Fact[[#This Row],[Operating_Hours]]&gt;0,tbl_Fact[[#This Row],[Operating_Hours]]*51840,0)</f>
        <v>1151.9999313354463</v>
      </c>
    </row>
    <row r="6815" spans="1:13" hidden="1" x14ac:dyDescent="0.2">
      <c r="A6815" t="s">
        <v>14</v>
      </c>
      <c r="B6815" s="1">
        <v>44407.544270833336</v>
      </c>
      <c r="C6815" s="1">
        <v>44407.55431712963</v>
      </c>
      <c r="D6815">
        <v>14.4666662216187</v>
      </c>
      <c r="E6815">
        <v>0</v>
      </c>
      <c r="F6815">
        <v>65</v>
      </c>
      <c r="G6815" t="s">
        <v>44</v>
      </c>
      <c r="H6815" t="s">
        <v>38</v>
      </c>
      <c r="I6815">
        <f>tbl_Fact[[#This Row],[Duration]] / 60</f>
        <v>0.241111103693645</v>
      </c>
      <c r="J6815">
        <f>IF(OR(G6815="Run Time", G6815="CC (Changeover Cleaning)"), I6815, 0)</f>
        <v>0</v>
      </c>
      <c r="K6815">
        <f>IF(G6815&lt;&gt;"PM (Maintenance)", I6815, 0)</f>
        <v>0.241111103693645</v>
      </c>
      <c r="L6815" s="5">
        <f>MAX(tbl_Fact[[#This Row],[TotalBiscuitsMade]],tbl_Fact[[#This Row],[GoodMadeBiscuits]])</f>
        <v>65</v>
      </c>
      <c r="M6815" s="5">
        <f>IF(tbl_Fact[[#This Row],[Operating_Hours]]&gt;0,tbl_Fact[[#This Row],[Operating_Hours]]*51840,0)</f>
        <v>0</v>
      </c>
    </row>
    <row r="6816" spans="1:13" hidden="1" x14ac:dyDescent="0.2">
      <c r="A6816" t="s">
        <v>12</v>
      </c>
      <c r="B6816" s="1">
        <v>44407.544351851851</v>
      </c>
      <c r="C6816" s="1">
        <v>44407.55059027778</v>
      </c>
      <c r="D6816">
        <v>8.9833335876464808</v>
      </c>
      <c r="E6816">
        <v>71335</v>
      </c>
      <c r="F6816">
        <v>147</v>
      </c>
      <c r="G6816" t="s">
        <v>44</v>
      </c>
      <c r="H6816" t="s">
        <v>38</v>
      </c>
      <c r="I6816">
        <f>tbl_Fact[[#This Row],[Duration]] / 60</f>
        <v>0.14972222646077468</v>
      </c>
      <c r="J6816">
        <f>IF(OR(G6816="Run Time", G6816="CC (Changeover Cleaning)"), I6816, 0)</f>
        <v>0</v>
      </c>
      <c r="K6816">
        <f>IF(G6816&lt;&gt;"PM (Maintenance)", I6816, 0)</f>
        <v>0.14972222646077468</v>
      </c>
      <c r="L6816" s="5">
        <f>MAX(tbl_Fact[[#This Row],[TotalBiscuitsMade]],tbl_Fact[[#This Row],[GoodMadeBiscuits]])</f>
        <v>71335</v>
      </c>
      <c r="M6816" s="5">
        <f>IF(tbl_Fact[[#This Row],[Operating_Hours]]&gt;0,tbl_Fact[[#This Row],[Operating_Hours]]*51840,0)</f>
        <v>0</v>
      </c>
    </row>
    <row r="6817" spans="1:13" hidden="1" x14ac:dyDescent="0.2">
      <c r="A6817" t="s">
        <v>12</v>
      </c>
      <c r="B6817" s="1">
        <v>44407.55059027778</v>
      </c>
      <c r="C6817" s="1">
        <v>44407.550833333335</v>
      </c>
      <c r="D6817">
        <v>0.34999999403953602</v>
      </c>
      <c r="E6817">
        <v>71381</v>
      </c>
      <c r="F6817">
        <v>190</v>
      </c>
      <c r="G6817" t="s">
        <v>43</v>
      </c>
      <c r="H6817" t="s">
        <v>38</v>
      </c>
      <c r="I6817">
        <f>tbl_Fact[[#This Row],[Duration]] / 60</f>
        <v>5.833333233992267E-3</v>
      </c>
      <c r="J6817">
        <f>IF(OR(G6817="Run Time", G6817="CC (Changeover Cleaning)"), I6817, 0)</f>
        <v>5.833333233992267E-3</v>
      </c>
      <c r="K6817">
        <f>IF(G6817&lt;&gt;"PM (Maintenance)", I6817, 0)</f>
        <v>5.833333233992267E-3</v>
      </c>
      <c r="L6817" s="5">
        <f>MAX(tbl_Fact[[#This Row],[TotalBiscuitsMade]],tbl_Fact[[#This Row],[GoodMadeBiscuits]])</f>
        <v>71381</v>
      </c>
      <c r="M6817" s="5">
        <f>IF(tbl_Fact[[#This Row],[Operating_Hours]]&gt;0,tbl_Fact[[#This Row],[Operating_Hours]]*51840,0)</f>
        <v>302.39999485015915</v>
      </c>
    </row>
    <row r="6818" spans="1:13" hidden="1" x14ac:dyDescent="0.2">
      <c r="A6818" t="s">
        <v>12</v>
      </c>
      <c r="B6818" s="1">
        <v>44407.550833333335</v>
      </c>
      <c r="C6818" s="1">
        <v>44407.55431712963</v>
      </c>
      <c r="D6818">
        <v>5.0166664123535201</v>
      </c>
      <c r="E6818">
        <v>75979</v>
      </c>
      <c r="F6818">
        <v>221</v>
      </c>
      <c r="G6818" t="s">
        <v>44</v>
      </c>
      <c r="H6818" t="s">
        <v>38</v>
      </c>
      <c r="I6818">
        <f>tbl_Fact[[#This Row],[Duration]] / 60</f>
        <v>8.3611106872558669E-2</v>
      </c>
      <c r="J6818">
        <f>IF(OR(G6818="Run Time", G6818="CC (Changeover Cleaning)"), I6818, 0)</f>
        <v>0</v>
      </c>
      <c r="K6818">
        <f>IF(G6818&lt;&gt;"PM (Maintenance)", I6818, 0)</f>
        <v>8.3611106872558669E-2</v>
      </c>
      <c r="L6818" s="5">
        <f>MAX(tbl_Fact[[#This Row],[TotalBiscuitsMade]],tbl_Fact[[#This Row],[GoodMadeBiscuits]])</f>
        <v>75979</v>
      </c>
      <c r="M6818" s="5">
        <f>IF(tbl_Fact[[#This Row],[Operating_Hours]]&gt;0,tbl_Fact[[#This Row],[Operating_Hours]]*51840,0)</f>
        <v>0</v>
      </c>
    </row>
    <row r="6819" spans="1:13" hidden="1" x14ac:dyDescent="0.2">
      <c r="A6819" t="s">
        <v>5</v>
      </c>
      <c r="B6819" s="1">
        <v>44407.552337962959</v>
      </c>
      <c r="C6819" s="1">
        <v>44407.555868055555</v>
      </c>
      <c r="D6819">
        <v>5.0833334922790501</v>
      </c>
      <c r="E6819">
        <v>578627</v>
      </c>
      <c r="F6819">
        <v>126865</v>
      </c>
      <c r="G6819" t="s">
        <v>43</v>
      </c>
      <c r="H6819" t="s">
        <v>27</v>
      </c>
      <c r="I6819">
        <f>tbl_Fact[[#This Row],[Duration]] / 60</f>
        <v>8.4722224871317503E-2</v>
      </c>
      <c r="J6819">
        <f>IF(OR(G6819="Run Time", G6819="CC (Changeover Cleaning)"), I6819, 0)</f>
        <v>8.4722224871317503E-2</v>
      </c>
      <c r="K6819">
        <f>IF(G6819&lt;&gt;"PM (Maintenance)", I6819, 0)</f>
        <v>8.4722224871317503E-2</v>
      </c>
      <c r="L6819" s="5">
        <f>MAX(tbl_Fact[[#This Row],[TotalBiscuitsMade]],tbl_Fact[[#This Row],[GoodMadeBiscuits]])</f>
        <v>578627</v>
      </c>
      <c r="M6819" s="5">
        <f>IF(tbl_Fact[[#This Row],[Operating_Hours]]&gt;0,tbl_Fact[[#This Row],[Operating_Hours]]*51840,0)</f>
        <v>4392.0001373290997</v>
      </c>
    </row>
    <row r="6820" spans="1:13" hidden="1" x14ac:dyDescent="0.2">
      <c r="A6820" t="s">
        <v>12</v>
      </c>
      <c r="B6820" s="1">
        <v>44407.55431712963</v>
      </c>
      <c r="C6820" s="1">
        <v>44407.561886574076</v>
      </c>
      <c r="D6820">
        <v>10.8999996185303</v>
      </c>
      <c r="E6820">
        <v>75572</v>
      </c>
      <c r="F6820">
        <v>433</v>
      </c>
      <c r="G6820" t="s">
        <v>43</v>
      </c>
      <c r="H6820" t="s">
        <v>38</v>
      </c>
      <c r="I6820">
        <f>tbl_Fact[[#This Row],[Duration]] / 60</f>
        <v>0.18166666030883832</v>
      </c>
      <c r="J6820">
        <f>IF(OR(G6820="Run Time", G6820="CC (Changeover Cleaning)"), I6820, 0)</f>
        <v>0.18166666030883832</v>
      </c>
      <c r="K6820">
        <f>IF(G6820&lt;&gt;"PM (Maintenance)", I6820, 0)</f>
        <v>0.18166666030883832</v>
      </c>
      <c r="L6820" s="5">
        <f>MAX(tbl_Fact[[#This Row],[TotalBiscuitsMade]],tbl_Fact[[#This Row],[GoodMadeBiscuits]])</f>
        <v>75572</v>
      </c>
      <c r="M6820" s="5">
        <f>IF(tbl_Fact[[#This Row],[Operating_Hours]]&gt;0,tbl_Fact[[#This Row],[Operating_Hours]]*51840,0)</f>
        <v>9417.5996704101781</v>
      </c>
    </row>
    <row r="6821" spans="1:13" hidden="1" x14ac:dyDescent="0.2">
      <c r="A6821" t="s">
        <v>14</v>
      </c>
      <c r="B6821" s="1">
        <v>44407.55431712963</v>
      </c>
      <c r="C6821" s="1">
        <v>44407.561597222222</v>
      </c>
      <c r="D6821">
        <v>10.4833335876465</v>
      </c>
      <c r="E6821">
        <v>0</v>
      </c>
      <c r="F6821">
        <v>47</v>
      </c>
      <c r="G6821" t="s">
        <v>43</v>
      </c>
      <c r="H6821" t="s">
        <v>38</v>
      </c>
      <c r="I6821">
        <f>tbl_Fact[[#This Row],[Duration]] / 60</f>
        <v>0.17472222646077501</v>
      </c>
      <c r="J6821">
        <f>IF(OR(G6821="Run Time", G6821="CC (Changeover Cleaning)"), I6821, 0)</f>
        <v>0.17472222646077501</v>
      </c>
      <c r="K6821">
        <f>IF(G6821&lt;&gt;"PM (Maintenance)", I6821, 0)</f>
        <v>0.17472222646077501</v>
      </c>
      <c r="L6821" s="5">
        <f>MAX(tbl_Fact[[#This Row],[TotalBiscuitsMade]],tbl_Fact[[#This Row],[GoodMadeBiscuits]])</f>
        <v>47</v>
      </c>
      <c r="M6821" s="5">
        <f>IF(tbl_Fact[[#This Row],[Operating_Hours]]&gt;0,tbl_Fact[[#This Row],[Operating_Hours]]*51840,0)</f>
        <v>9057.6002197265771</v>
      </c>
    </row>
    <row r="6822" spans="1:13" hidden="1" x14ac:dyDescent="0.2">
      <c r="A6822" t="s">
        <v>5</v>
      </c>
      <c r="B6822" s="1">
        <v>44407.555868055555</v>
      </c>
      <c r="C6822" s="1">
        <v>44407.571562500001</v>
      </c>
      <c r="D6822">
        <v>22.600000381469702</v>
      </c>
      <c r="E6822">
        <v>593901</v>
      </c>
      <c r="F6822">
        <v>142070</v>
      </c>
      <c r="G6822" t="s">
        <v>44</v>
      </c>
      <c r="H6822" t="s">
        <v>27</v>
      </c>
      <c r="I6822">
        <f>tbl_Fact[[#This Row],[Duration]] / 60</f>
        <v>0.37666667302449502</v>
      </c>
      <c r="J6822">
        <f>IF(OR(G6822="Run Time", G6822="CC (Changeover Cleaning)"), I6822, 0)</f>
        <v>0</v>
      </c>
      <c r="K6822">
        <f>IF(G6822&lt;&gt;"PM (Maintenance)", I6822, 0)</f>
        <v>0.37666667302449502</v>
      </c>
      <c r="L6822" s="5">
        <f>MAX(tbl_Fact[[#This Row],[TotalBiscuitsMade]],tbl_Fact[[#This Row],[GoodMadeBiscuits]])</f>
        <v>593901</v>
      </c>
      <c r="M6822" s="5">
        <f>IF(tbl_Fact[[#This Row],[Operating_Hours]]&gt;0,tbl_Fact[[#This Row],[Operating_Hours]]*51840,0)</f>
        <v>0</v>
      </c>
    </row>
    <row r="6823" spans="1:13" hidden="1" x14ac:dyDescent="0.2">
      <c r="A6823" t="s">
        <v>14</v>
      </c>
      <c r="B6823" s="1">
        <v>44407.561597222222</v>
      </c>
      <c r="C6823" s="1">
        <v>44407.576041666667</v>
      </c>
      <c r="D6823">
        <v>20.799999237060501</v>
      </c>
      <c r="E6823">
        <v>0</v>
      </c>
      <c r="F6823">
        <v>167</v>
      </c>
      <c r="G6823" t="s">
        <v>44</v>
      </c>
      <c r="H6823" t="s">
        <v>38</v>
      </c>
      <c r="I6823">
        <f>tbl_Fact[[#This Row],[Duration]] / 60</f>
        <v>0.34666665395100832</v>
      </c>
      <c r="J6823">
        <f>IF(OR(G6823="Run Time", G6823="CC (Changeover Cleaning)"), I6823, 0)</f>
        <v>0</v>
      </c>
      <c r="K6823">
        <f>IF(G6823&lt;&gt;"PM (Maintenance)", I6823, 0)</f>
        <v>0.34666665395100832</v>
      </c>
      <c r="L6823" s="5">
        <f>MAX(tbl_Fact[[#This Row],[TotalBiscuitsMade]],tbl_Fact[[#This Row],[GoodMadeBiscuits]])</f>
        <v>167</v>
      </c>
      <c r="M6823" s="5">
        <f>IF(tbl_Fact[[#This Row],[Operating_Hours]]&gt;0,tbl_Fact[[#This Row],[Operating_Hours]]*51840,0)</f>
        <v>0</v>
      </c>
    </row>
    <row r="6824" spans="1:13" hidden="1" x14ac:dyDescent="0.2">
      <c r="A6824" t="s">
        <v>12</v>
      </c>
      <c r="B6824" s="1">
        <v>44407.561886574076</v>
      </c>
      <c r="C6824" s="1">
        <v>44407.573541666665</v>
      </c>
      <c r="D6824">
        <v>16.783332824706999</v>
      </c>
      <c r="E6824">
        <v>90076</v>
      </c>
      <c r="F6824">
        <v>9</v>
      </c>
      <c r="G6824" t="s">
        <v>44</v>
      </c>
      <c r="H6824" t="s">
        <v>38</v>
      </c>
      <c r="I6824">
        <f>tbl_Fact[[#This Row],[Duration]] / 60</f>
        <v>0.27972221374511663</v>
      </c>
      <c r="J6824">
        <f>IF(OR(G6824="Run Time", G6824="CC (Changeover Cleaning)"), I6824, 0)</f>
        <v>0</v>
      </c>
      <c r="K6824">
        <f>IF(G6824&lt;&gt;"PM (Maintenance)", I6824, 0)</f>
        <v>0.27972221374511663</v>
      </c>
      <c r="L6824" s="5">
        <f>MAX(tbl_Fact[[#This Row],[TotalBiscuitsMade]],tbl_Fact[[#This Row],[GoodMadeBiscuits]])</f>
        <v>90076</v>
      </c>
      <c r="M6824" s="5">
        <f>IF(tbl_Fact[[#This Row],[Operating_Hours]]&gt;0,tbl_Fact[[#This Row],[Operating_Hours]]*51840,0)</f>
        <v>0</v>
      </c>
    </row>
    <row r="6825" spans="1:13" hidden="1" x14ac:dyDescent="0.2">
      <c r="A6825" t="s">
        <v>5</v>
      </c>
      <c r="B6825" s="1">
        <v>44407.571562500001</v>
      </c>
      <c r="C6825" s="1">
        <v>44407.593761574077</v>
      </c>
      <c r="D6825">
        <v>31.966667175293001</v>
      </c>
      <c r="E6825">
        <v>593615</v>
      </c>
      <c r="F6825">
        <v>418</v>
      </c>
      <c r="G6825" t="s">
        <v>43</v>
      </c>
      <c r="H6825" t="s">
        <v>27</v>
      </c>
      <c r="I6825">
        <f>tbl_Fact[[#This Row],[Duration]] / 60</f>
        <v>0.53277778625488337</v>
      </c>
      <c r="J6825">
        <f>IF(OR(G6825="Run Time", G6825="CC (Changeover Cleaning)"), I6825, 0)</f>
        <v>0.53277778625488337</v>
      </c>
      <c r="K6825">
        <f>IF(G6825&lt;&gt;"PM (Maintenance)", I6825, 0)</f>
        <v>0.53277778625488337</v>
      </c>
      <c r="L6825" s="5">
        <f>MAX(tbl_Fact[[#This Row],[TotalBiscuitsMade]],tbl_Fact[[#This Row],[GoodMadeBiscuits]])</f>
        <v>593615</v>
      </c>
      <c r="M6825" s="5">
        <f>IF(tbl_Fact[[#This Row],[Operating_Hours]]&gt;0,tbl_Fact[[#This Row],[Operating_Hours]]*51840,0)</f>
        <v>27619.200439453154</v>
      </c>
    </row>
    <row r="6826" spans="1:13" hidden="1" x14ac:dyDescent="0.2">
      <c r="A6826" t="s">
        <v>12</v>
      </c>
      <c r="B6826" s="1">
        <v>44407.573541666665</v>
      </c>
      <c r="C6826" s="1">
        <v>44407.573958333334</v>
      </c>
      <c r="D6826">
        <v>0.60000002384185802</v>
      </c>
      <c r="E6826">
        <v>90241</v>
      </c>
      <c r="F6826">
        <v>183</v>
      </c>
      <c r="G6826" t="s">
        <v>43</v>
      </c>
      <c r="H6826" t="s">
        <v>38</v>
      </c>
      <c r="I6826">
        <f>tbl_Fact[[#This Row],[Duration]] / 60</f>
        <v>1.00000003973643E-2</v>
      </c>
      <c r="J6826">
        <f>IF(OR(G6826="Run Time", G6826="CC (Changeover Cleaning)"), I6826, 0)</f>
        <v>1.00000003973643E-2</v>
      </c>
      <c r="K6826">
        <f>IF(G6826&lt;&gt;"PM (Maintenance)", I6826, 0)</f>
        <v>1.00000003973643E-2</v>
      </c>
      <c r="L6826" s="5">
        <f>MAX(tbl_Fact[[#This Row],[TotalBiscuitsMade]],tbl_Fact[[#This Row],[GoodMadeBiscuits]])</f>
        <v>90241</v>
      </c>
      <c r="M6826" s="5">
        <f>IF(tbl_Fact[[#This Row],[Operating_Hours]]&gt;0,tbl_Fact[[#This Row],[Operating_Hours]]*51840,0)</f>
        <v>518.40002059936535</v>
      </c>
    </row>
    <row r="6827" spans="1:13" hidden="1" x14ac:dyDescent="0.2">
      <c r="A6827" t="s">
        <v>12</v>
      </c>
      <c r="B6827" s="1">
        <v>44407.573958333334</v>
      </c>
      <c r="C6827" s="1">
        <v>44407.576041666667</v>
      </c>
      <c r="D6827">
        <v>3</v>
      </c>
      <c r="E6827">
        <v>92502</v>
      </c>
      <c r="F6827">
        <v>414</v>
      </c>
      <c r="G6827" t="s">
        <v>44</v>
      </c>
      <c r="H6827" t="s">
        <v>38</v>
      </c>
      <c r="I6827">
        <f>tbl_Fact[[#This Row],[Duration]] / 60</f>
        <v>0.05</v>
      </c>
      <c r="J6827">
        <f>IF(OR(G6827="Run Time", G6827="CC (Changeover Cleaning)"), I6827, 0)</f>
        <v>0</v>
      </c>
      <c r="K6827">
        <f>IF(G6827&lt;&gt;"PM (Maintenance)", I6827, 0)</f>
        <v>0.05</v>
      </c>
      <c r="L6827" s="5">
        <f>MAX(tbl_Fact[[#This Row],[TotalBiscuitsMade]],tbl_Fact[[#This Row],[GoodMadeBiscuits]])</f>
        <v>92502</v>
      </c>
      <c r="M6827" s="5">
        <f>IF(tbl_Fact[[#This Row],[Operating_Hours]]&gt;0,tbl_Fact[[#This Row],[Operating_Hours]]*51840,0)</f>
        <v>0</v>
      </c>
    </row>
    <row r="6828" spans="1:13" hidden="1" x14ac:dyDescent="0.2">
      <c r="A6828" t="s">
        <v>12</v>
      </c>
      <c r="B6828" s="1">
        <v>44407.576041666667</v>
      </c>
      <c r="C6828" s="1">
        <v>44407.577337962961</v>
      </c>
      <c r="D6828">
        <v>1.86666655540466</v>
      </c>
      <c r="E6828">
        <v>92829</v>
      </c>
      <c r="F6828">
        <v>421</v>
      </c>
      <c r="G6828" t="s">
        <v>43</v>
      </c>
      <c r="H6828" t="s">
        <v>38</v>
      </c>
      <c r="I6828">
        <f>tbl_Fact[[#This Row],[Duration]] / 60</f>
        <v>3.1111109256744332E-2</v>
      </c>
      <c r="J6828">
        <f>IF(OR(G6828="Run Time", G6828="CC (Changeover Cleaning)"), I6828, 0)</f>
        <v>3.1111109256744332E-2</v>
      </c>
      <c r="K6828">
        <f>IF(G6828&lt;&gt;"PM (Maintenance)", I6828, 0)</f>
        <v>3.1111109256744332E-2</v>
      </c>
      <c r="L6828" s="5">
        <f>MAX(tbl_Fact[[#This Row],[TotalBiscuitsMade]],tbl_Fact[[#This Row],[GoodMadeBiscuits]])</f>
        <v>92829</v>
      </c>
      <c r="M6828" s="5">
        <f>IF(tbl_Fact[[#This Row],[Operating_Hours]]&gt;0,tbl_Fact[[#This Row],[Operating_Hours]]*51840,0)</f>
        <v>1612.7999038696262</v>
      </c>
    </row>
    <row r="6829" spans="1:13" hidden="1" x14ac:dyDescent="0.2">
      <c r="A6829" t="s">
        <v>14</v>
      </c>
      <c r="B6829" s="1">
        <v>44407.576041666667</v>
      </c>
      <c r="C6829" s="1">
        <v>44407.577245370368</v>
      </c>
      <c r="D6829">
        <v>1.7333333492279099</v>
      </c>
      <c r="E6829">
        <v>0</v>
      </c>
      <c r="F6829">
        <v>54</v>
      </c>
      <c r="G6829" t="s">
        <v>43</v>
      </c>
      <c r="H6829" t="s">
        <v>38</v>
      </c>
      <c r="I6829">
        <f>tbl_Fact[[#This Row],[Duration]] / 60</f>
        <v>2.8888889153798499E-2</v>
      </c>
      <c r="J6829">
        <f>IF(OR(G6829="Run Time", G6829="CC (Changeover Cleaning)"), I6829, 0)</f>
        <v>2.8888889153798499E-2</v>
      </c>
      <c r="K6829">
        <f>IF(G6829&lt;&gt;"PM (Maintenance)", I6829, 0)</f>
        <v>2.8888889153798499E-2</v>
      </c>
      <c r="L6829" s="5">
        <f>MAX(tbl_Fact[[#This Row],[TotalBiscuitsMade]],tbl_Fact[[#This Row],[GoodMadeBiscuits]])</f>
        <v>54</v>
      </c>
      <c r="M6829" s="5">
        <f>IF(tbl_Fact[[#This Row],[Operating_Hours]]&gt;0,tbl_Fact[[#This Row],[Operating_Hours]]*51840,0)</f>
        <v>1497.6000137329142</v>
      </c>
    </row>
    <row r="6830" spans="1:13" hidden="1" x14ac:dyDescent="0.2">
      <c r="A6830" t="s">
        <v>14</v>
      </c>
      <c r="B6830" s="1">
        <v>44407.577245370368</v>
      </c>
      <c r="C6830" s="1">
        <v>44407.577361111114</v>
      </c>
      <c r="D6830">
        <v>0.16666659712791401</v>
      </c>
      <c r="E6830">
        <v>0</v>
      </c>
      <c r="F6830">
        <v>498</v>
      </c>
      <c r="G6830" t="s">
        <v>44</v>
      </c>
      <c r="H6830" t="s">
        <v>38</v>
      </c>
      <c r="I6830">
        <f>tbl_Fact[[#This Row],[Duration]] / 60</f>
        <v>2.7777766187985667E-3</v>
      </c>
      <c r="J6830">
        <f>IF(OR(G6830="Run Time", G6830="CC (Changeover Cleaning)"), I6830, 0)</f>
        <v>0</v>
      </c>
      <c r="K6830">
        <f>IF(G6830&lt;&gt;"PM (Maintenance)", I6830, 0)</f>
        <v>2.7777766187985667E-3</v>
      </c>
      <c r="L6830" s="5">
        <f>MAX(tbl_Fact[[#This Row],[TotalBiscuitsMade]],tbl_Fact[[#This Row],[GoodMadeBiscuits]])</f>
        <v>498</v>
      </c>
      <c r="M6830" s="5">
        <f>IF(tbl_Fact[[#This Row],[Operating_Hours]]&gt;0,tbl_Fact[[#This Row],[Operating_Hours]]*51840,0)</f>
        <v>0</v>
      </c>
    </row>
    <row r="6831" spans="1:13" hidden="1" x14ac:dyDescent="0.2">
      <c r="A6831" t="s">
        <v>12</v>
      </c>
      <c r="B6831" s="1">
        <v>44407.577337962961</v>
      </c>
      <c r="C6831" s="1">
        <v>44407.577361111114</v>
      </c>
      <c r="D6831">
        <v>3.3333301544189502E-2</v>
      </c>
      <c r="E6831">
        <v>92586</v>
      </c>
      <c r="F6831">
        <v>249</v>
      </c>
      <c r="G6831" t="s">
        <v>44</v>
      </c>
      <c r="H6831" t="s">
        <v>38</v>
      </c>
      <c r="I6831">
        <f>tbl_Fact[[#This Row],[Duration]] / 60</f>
        <v>5.5555502573649172E-4</v>
      </c>
      <c r="J6831">
        <f>IF(OR(G6831="Run Time", G6831="CC (Changeover Cleaning)"), I6831, 0)</f>
        <v>0</v>
      </c>
      <c r="K6831">
        <f>IF(G6831&lt;&gt;"PM (Maintenance)", I6831, 0)</f>
        <v>5.5555502573649172E-4</v>
      </c>
      <c r="L6831" s="5">
        <f>MAX(tbl_Fact[[#This Row],[TotalBiscuitsMade]],tbl_Fact[[#This Row],[GoodMadeBiscuits]])</f>
        <v>92586</v>
      </c>
      <c r="M6831" s="5">
        <f>IF(tbl_Fact[[#This Row],[Operating_Hours]]&gt;0,tbl_Fact[[#This Row],[Operating_Hours]]*51840,0)</f>
        <v>0</v>
      </c>
    </row>
    <row r="6832" spans="1:13" hidden="1" x14ac:dyDescent="0.2">
      <c r="A6832" t="s">
        <v>14</v>
      </c>
      <c r="B6832" s="1">
        <v>44407.577361111114</v>
      </c>
      <c r="C6832" s="1">
        <v>44407.577974537038</v>
      </c>
      <c r="D6832">
        <v>0.88333332538604703</v>
      </c>
      <c r="E6832">
        <v>0</v>
      </c>
      <c r="F6832">
        <v>219</v>
      </c>
      <c r="G6832" t="s">
        <v>43</v>
      </c>
      <c r="H6832" t="s">
        <v>38</v>
      </c>
      <c r="I6832">
        <f>tbl_Fact[[#This Row],[Duration]] / 60</f>
        <v>1.4722222089767451E-2</v>
      </c>
      <c r="J6832">
        <f>IF(OR(G6832="Run Time", G6832="CC (Changeover Cleaning)"), I6832, 0)</f>
        <v>1.4722222089767451E-2</v>
      </c>
      <c r="K6832">
        <f>IF(G6832&lt;&gt;"PM (Maintenance)", I6832, 0)</f>
        <v>1.4722222089767451E-2</v>
      </c>
      <c r="L6832" s="5">
        <f>MAX(tbl_Fact[[#This Row],[TotalBiscuitsMade]],tbl_Fact[[#This Row],[GoodMadeBiscuits]])</f>
        <v>219</v>
      </c>
      <c r="M6832" s="5">
        <f>IF(tbl_Fact[[#This Row],[Operating_Hours]]&gt;0,tbl_Fact[[#This Row],[Operating_Hours]]*51840,0)</f>
        <v>763.19999313354458</v>
      </c>
    </row>
    <row r="6833" spans="1:13" hidden="1" x14ac:dyDescent="0.2">
      <c r="A6833" t="s">
        <v>12</v>
      </c>
      <c r="B6833" s="1">
        <v>44407.577361111114</v>
      </c>
      <c r="C6833" s="1">
        <v>44407.578148148146</v>
      </c>
      <c r="D6833">
        <v>1.13333332538605</v>
      </c>
      <c r="E6833">
        <v>92694</v>
      </c>
      <c r="F6833">
        <v>373</v>
      </c>
      <c r="G6833" t="s">
        <v>43</v>
      </c>
      <c r="H6833" t="s">
        <v>38</v>
      </c>
      <c r="I6833">
        <f>tbl_Fact[[#This Row],[Duration]] / 60</f>
        <v>1.8888888756434168E-2</v>
      </c>
      <c r="J6833">
        <f>IF(OR(G6833="Run Time", G6833="CC (Changeover Cleaning)"), I6833, 0)</f>
        <v>1.8888888756434168E-2</v>
      </c>
      <c r="K6833">
        <f>IF(G6833&lt;&gt;"PM (Maintenance)", I6833, 0)</f>
        <v>1.8888888756434168E-2</v>
      </c>
      <c r="L6833" s="5">
        <f>MAX(tbl_Fact[[#This Row],[TotalBiscuitsMade]],tbl_Fact[[#This Row],[GoodMadeBiscuits]])</f>
        <v>92694</v>
      </c>
      <c r="M6833" s="5">
        <f>IF(tbl_Fact[[#This Row],[Operating_Hours]]&gt;0,tbl_Fact[[#This Row],[Operating_Hours]]*51840,0)</f>
        <v>979.19999313354731</v>
      </c>
    </row>
    <row r="6834" spans="1:13" hidden="1" x14ac:dyDescent="0.2">
      <c r="A6834" t="s">
        <v>14</v>
      </c>
      <c r="B6834" s="1">
        <v>44407.577974537038</v>
      </c>
      <c r="C6834" s="1">
        <v>44407.583344907405</v>
      </c>
      <c r="D6834">
        <v>7.7333331108093297</v>
      </c>
      <c r="E6834">
        <v>0</v>
      </c>
      <c r="F6834">
        <v>1</v>
      </c>
      <c r="G6834" t="s">
        <v>44</v>
      </c>
      <c r="H6834" t="s">
        <v>38</v>
      </c>
      <c r="I6834">
        <f>tbl_Fact[[#This Row],[Duration]] / 60</f>
        <v>0.12888888518015548</v>
      </c>
      <c r="J6834">
        <f>IF(OR(G6834="Run Time", G6834="CC (Changeover Cleaning)"), I6834, 0)</f>
        <v>0</v>
      </c>
      <c r="K6834">
        <f>IF(G6834&lt;&gt;"PM (Maintenance)", I6834, 0)</f>
        <v>0.12888888518015548</v>
      </c>
      <c r="L6834" s="5">
        <f>MAX(tbl_Fact[[#This Row],[TotalBiscuitsMade]],tbl_Fact[[#This Row],[GoodMadeBiscuits]])</f>
        <v>1</v>
      </c>
      <c r="M6834" s="5">
        <f>IF(tbl_Fact[[#This Row],[Operating_Hours]]&gt;0,tbl_Fact[[#This Row],[Operating_Hours]]*51840,0)</f>
        <v>0</v>
      </c>
    </row>
    <row r="6835" spans="1:13" hidden="1" x14ac:dyDescent="0.2">
      <c r="A6835" t="s">
        <v>12</v>
      </c>
      <c r="B6835" s="1">
        <v>44407.578148148146</v>
      </c>
      <c r="C6835" s="1">
        <v>44407.580578703702</v>
      </c>
      <c r="D6835">
        <v>3.5</v>
      </c>
      <c r="E6835">
        <v>95825</v>
      </c>
      <c r="F6835">
        <v>367</v>
      </c>
      <c r="G6835" t="s">
        <v>44</v>
      </c>
      <c r="H6835" t="s">
        <v>38</v>
      </c>
      <c r="I6835">
        <f>tbl_Fact[[#This Row],[Duration]] / 60</f>
        <v>5.8333333333333334E-2</v>
      </c>
      <c r="J6835">
        <f>IF(OR(G6835="Run Time", G6835="CC (Changeover Cleaning)"), I6835, 0)</f>
        <v>0</v>
      </c>
      <c r="K6835">
        <f>IF(G6835&lt;&gt;"PM (Maintenance)", I6835, 0)</f>
        <v>5.8333333333333334E-2</v>
      </c>
      <c r="L6835" s="5">
        <f>MAX(tbl_Fact[[#This Row],[TotalBiscuitsMade]],tbl_Fact[[#This Row],[GoodMadeBiscuits]])</f>
        <v>95825</v>
      </c>
      <c r="M6835" s="5">
        <f>IF(tbl_Fact[[#This Row],[Operating_Hours]]&gt;0,tbl_Fact[[#This Row],[Operating_Hours]]*51840,0)</f>
        <v>0</v>
      </c>
    </row>
    <row r="6836" spans="1:13" hidden="1" x14ac:dyDescent="0.2">
      <c r="A6836" t="s">
        <v>12</v>
      </c>
      <c r="B6836" s="1">
        <v>44407.580578703702</v>
      </c>
      <c r="C6836" s="1">
        <v>44407.581296296295</v>
      </c>
      <c r="D6836">
        <v>1.0333333015441899</v>
      </c>
      <c r="E6836">
        <v>95415</v>
      </c>
      <c r="F6836">
        <v>101</v>
      </c>
      <c r="G6836" t="s">
        <v>43</v>
      </c>
      <c r="H6836" t="s">
        <v>38</v>
      </c>
      <c r="I6836">
        <f>tbl_Fact[[#This Row],[Duration]] / 60</f>
        <v>1.7222221692403165E-2</v>
      </c>
      <c r="J6836">
        <f>IF(OR(G6836="Run Time", G6836="CC (Changeover Cleaning)"), I6836, 0)</f>
        <v>1.7222221692403165E-2</v>
      </c>
      <c r="K6836">
        <f>IF(G6836&lt;&gt;"PM (Maintenance)", I6836, 0)</f>
        <v>1.7222221692403165E-2</v>
      </c>
      <c r="L6836" s="5">
        <f>MAX(tbl_Fact[[#This Row],[TotalBiscuitsMade]],tbl_Fact[[#This Row],[GoodMadeBiscuits]])</f>
        <v>95415</v>
      </c>
      <c r="M6836" s="5">
        <f>IF(tbl_Fact[[#This Row],[Operating_Hours]]&gt;0,tbl_Fact[[#This Row],[Operating_Hours]]*51840,0)</f>
        <v>892.79997253418014</v>
      </c>
    </row>
    <row r="6837" spans="1:13" hidden="1" x14ac:dyDescent="0.2">
      <c r="A6837" t="s">
        <v>12</v>
      </c>
      <c r="B6837" s="1">
        <v>44407.581296296295</v>
      </c>
      <c r="C6837" s="1">
        <v>44407.583344907405</v>
      </c>
      <c r="D6837">
        <v>2.9500000476837198</v>
      </c>
      <c r="E6837">
        <v>98091</v>
      </c>
      <c r="F6837">
        <v>335</v>
      </c>
      <c r="G6837" t="s">
        <v>44</v>
      </c>
      <c r="H6837" t="s">
        <v>38</v>
      </c>
      <c r="I6837">
        <f>tbl_Fact[[#This Row],[Duration]] / 60</f>
        <v>4.9166667461395329E-2</v>
      </c>
      <c r="J6837">
        <f>IF(OR(G6837="Run Time", G6837="CC (Changeover Cleaning)"), I6837, 0)</f>
        <v>0</v>
      </c>
      <c r="K6837">
        <f>IF(G6837&lt;&gt;"PM (Maintenance)", I6837, 0)</f>
        <v>4.9166667461395329E-2</v>
      </c>
      <c r="L6837" s="5">
        <f>MAX(tbl_Fact[[#This Row],[TotalBiscuitsMade]],tbl_Fact[[#This Row],[GoodMadeBiscuits]])</f>
        <v>98091</v>
      </c>
      <c r="M6837" s="5">
        <f>IF(tbl_Fact[[#This Row],[Operating_Hours]]&gt;0,tbl_Fact[[#This Row],[Operating_Hours]]*51840,0)</f>
        <v>0</v>
      </c>
    </row>
    <row r="6838" spans="1:13" hidden="1" x14ac:dyDescent="0.2">
      <c r="A6838" t="s">
        <v>14</v>
      </c>
      <c r="B6838" s="1">
        <v>44407.583344907405</v>
      </c>
      <c r="C6838" s="1">
        <v>44407.585335648146</v>
      </c>
      <c r="D6838">
        <v>2.86666655540466</v>
      </c>
      <c r="E6838">
        <v>0</v>
      </c>
      <c r="F6838">
        <v>450</v>
      </c>
      <c r="G6838" t="s">
        <v>43</v>
      </c>
      <c r="H6838" t="s">
        <v>38</v>
      </c>
      <c r="I6838">
        <f>tbl_Fact[[#This Row],[Duration]] / 60</f>
        <v>4.7777775923411002E-2</v>
      </c>
      <c r="J6838">
        <f>IF(OR(G6838="Run Time", G6838="CC (Changeover Cleaning)"), I6838, 0)</f>
        <v>4.7777775923411002E-2</v>
      </c>
      <c r="K6838">
        <f>IF(G6838&lt;&gt;"PM (Maintenance)", I6838, 0)</f>
        <v>4.7777775923411002E-2</v>
      </c>
      <c r="L6838" s="5">
        <f>MAX(tbl_Fact[[#This Row],[TotalBiscuitsMade]],tbl_Fact[[#This Row],[GoodMadeBiscuits]])</f>
        <v>450</v>
      </c>
      <c r="M6838" s="5">
        <f>IF(tbl_Fact[[#This Row],[Operating_Hours]]&gt;0,tbl_Fact[[#This Row],[Operating_Hours]]*51840,0)</f>
        <v>2476.7999038696262</v>
      </c>
    </row>
    <row r="6839" spans="1:13" hidden="1" x14ac:dyDescent="0.2">
      <c r="A6839" t="s">
        <v>12</v>
      </c>
      <c r="B6839" s="1">
        <v>44407.583344907405</v>
      </c>
      <c r="C6839" s="1">
        <v>44407.585416666669</v>
      </c>
      <c r="D6839">
        <v>2.9833333492279102</v>
      </c>
      <c r="E6839">
        <v>97973</v>
      </c>
      <c r="F6839">
        <v>481</v>
      </c>
      <c r="G6839" t="s">
        <v>43</v>
      </c>
      <c r="H6839" t="s">
        <v>38</v>
      </c>
      <c r="I6839">
        <f>tbl_Fact[[#This Row],[Duration]] / 60</f>
        <v>4.9722222487131838E-2</v>
      </c>
      <c r="J6839">
        <f>IF(OR(G6839="Run Time", G6839="CC (Changeover Cleaning)"), I6839, 0)</f>
        <v>4.9722222487131838E-2</v>
      </c>
      <c r="K6839">
        <f>IF(G6839&lt;&gt;"PM (Maintenance)", I6839, 0)</f>
        <v>4.9722222487131838E-2</v>
      </c>
      <c r="L6839" s="5">
        <f>MAX(tbl_Fact[[#This Row],[TotalBiscuitsMade]],tbl_Fact[[#This Row],[GoodMadeBiscuits]])</f>
        <v>97973</v>
      </c>
      <c r="M6839" s="5">
        <f>IF(tbl_Fact[[#This Row],[Operating_Hours]]&gt;0,tbl_Fact[[#This Row],[Operating_Hours]]*51840,0)</f>
        <v>2577.6000137329147</v>
      </c>
    </row>
    <row r="6840" spans="1:13" hidden="1" x14ac:dyDescent="0.2">
      <c r="A6840" t="s">
        <v>14</v>
      </c>
      <c r="B6840" s="1">
        <v>44407.585335648146</v>
      </c>
      <c r="C6840" s="1">
        <v>44407.593773148146</v>
      </c>
      <c r="D6840">
        <v>12.1499996185303</v>
      </c>
      <c r="E6840">
        <v>0</v>
      </c>
      <c r="F6840">
        <v>31</v>
      </c>
      <c r="G6840" t="s">
        <v>44</v>
      </c>
      <c r="H6840" t="s">
        <v>38</v>
      </c>
      <c r="I6840">
        <f>tbl_Fact[[#This Row],[Duration]] / 60</f>
        <v>0.20249999364217167</v>
      </c>
      <c r="J6840">
        <f>IF(OR(G6840="Run Time", G6840="CC (Changeover Cleaning)"), I6840, 0)</f>
        <v>0</v>
      </c>
      <c r="K6840">
        <f>IF(G6840&lt;&gt;"PM (Maintenance)", I6840, 0)</f>
        <v>0.20249999364217167</v>
      </c>
      <c r="L6840" s="5">
        <f>MAX(tbl_Fact[[#This Row],[TotalBiscuitsMade]],tbl_Fact[[#This Row],[GoodMadeBiscuits]])</f>
        <v>31</v>
      </c>
      <c r="M6840" s="5">
        <f>IF(tbl_Fact[[#This Row],[Operating_Hours]]&gt;0,tbl_Fact[[#This Row],[Operating_Hours]]*51840,0)</f>
        <v>0</v>
      </c>
    </row>
    <row r="6841" spans="1:13" hidden="1" x14ac:dyDescent="0.2">
      <c r="A6841" t="s">
        <v>12</v>
      </c>
      <c r="B6841" s="1">
        <v>44407.585416666669</v>
      </c>
      <c r="C6841" s="1">
        <v>44407.585625</v>
      </c>
      <c r="D6841">
        <v>0.30000001192092901</v>
      </c>
      <c r="E6841">
        <v>98547</v>
      </c>
      <c r="F6841">
        <v>444</v>
      </c>
      <c r="G6841" t="s">
        <v>44</v>
      </c>
      <c r="H6841" t="s">
        <v>38</v>
      </c>
      <c r="I6841">
        <f>tbl_Fact[[#This Row],[Duration]] / 60</f>
        <v>5.0000001986821498E-3</v>
      </c>
      <c r="J6841">
        <f>IF(OR(G6841="Run Time", G6841="CC (Changeover Cleaning)"), I6841, 0)</f>
        <v>0</v>
      </c>
      <c r="K6841">
        <f>IF(G6841&lt;&gt;"PM (Maintenance)", I6841, 0)</f>
        <v>5.0000001986821498E-3</v>
      </c>
      <c r="L6841" s="5">
        <f>MAX(tbl_Fact[[#This Row],[TotalBiscuitsMade]],tbl_Fact[[#This Row],[GoodMadeBiscuits]])</f>
        <v>98547</v>
      </c>
      <c r="M6841" s="5">
        <f>IF(tbl_Fact[[#This Row],[Operating_Hours]]&gt;0,tbl_Fact[[#This Row],[Operating_Hours]]*51840,0)</f>
        <v>0</v>
      </c>
    </row>
    <row r="6842" spans="1:13" hidden="1" x14ac:dyDescent="0.2">
      <c r="A6842" t="s">
        <v>12</v>
      </c>
      <c r="B6842" s="1">
        <v>44407.585625</v>
      </c>
      <c r="C6842" s="1">
        <v>44407.585856481484</v>
      </c>
      <c r="D6842">
        <v>0.33333331346511802</v>
      </c>
      <c r="E6842">
        <v>98116</v>
      </c>
      <c r="F6842">
        <v>264</v>
      </c>
      <c r="G6842" t="s">
        <v>43</v>
      </c>
      <c r="H6842" t="s">
        <v>38</v>
      </c>
      <c r="I6842">
        <f>tbl_Fact[[#This Row],[Duration]] / 60</f>
        <v>5.5555552244186341E-3</v>
      </c>
      <c r="J6842">
        <f>IF(OR(G6842="Run Time", G6842="CC (Changeover Cleaning)"), I6842, 0)</f>
        <v>5.5555552244186341E-3</v>
      </c>
      <c r="K6842">
        <f>IF(G6842&lt;&gt;"PM (Maintenance)", I6842, 0)</f>
        <v>5.5555552244186341E-3</v>
      </c>
      <c r="L6842" s="5">
        <f>MAX(tbl_Fact[[#This Row],[TotalBiscuitsMade]],tbl_Fact[[#This Row],[GoodMadeBiscuits]])</f>
        <v>98116</v>
      </c>
      <c r="M6842" s="5">
        <f>IF(tbl_Fact[[#This Row],[Operating_Hours]]&gt;0,tbl_Fact[[#This Row],[Operating_Hours]]*51840,0)</f>
        <v>287.99998283386196</v>
      </c>
    </row>
    <row r="6843" spans="1:13" hidden="1" x14ac:dyDescent="0.2">
      <c r="A6843" t="s">
        <v>12</v>
      </c>
      <c r="B6843" s="1">
        <v>44407.585856481484</v>
      </c>
      <c r="C6843" s="1">
        <v>44407.590810185182</v>
      </c>
      <c r="D6843">
        <v>7.1333332061767596</v>
      </c>
      <c r="E6843">
        <v>104296</v>
      </c>
      <c r="F6843">
        <v>78</v>
      </c>
      <c r="G6843" t="s">
        <v>44</v>
      </c>
      <c r="H6843" t="s">
        <v>38</v>
      </c>
      <c r="I6843">
        <f>tbl_Fact[[#This Row],[Duration]] / 60</f>
        <v>0.11888888676961266</v>
      </c>
      <c r="J6843">
        <f>IF(OR(G6843="Run Time", G6843="CC (Changeover Cleaning)"), I6843, 0)</f>
        <v>0</v>
      </c>
      <c r="K6843">
        <f>IF(G6843&lt;&gt;"PM (Maintenance)", I6843, 0)</f>
        <v>0.11888888676961266</v>
      </c>
      <c r="L6843" s="5">
        <f>MAX(tbl_Fact[[#This Row],[TotalBiscuitsMade]],tbl_Fact[[#This Row],[GoodMadeBiscuits]])</f>
        <v>104296</v>
      </c>
      <c r="M6843" s="5">
        <f>IF(tbl_Fact[[#This Row],[Operating_Hours]]&gt;0,tbl_Fact[[#This Row],[Operating_Hours]]*51840,0)</f>
        <v>0</v>
      </c>
    </row>
    <row r="6844" spans="1:13" hidden="1" x14ac:dyDescent="0.2">
      <c r="A6844" t="s">
        <v>12</v>
      </c>
      <c r="B6844" s="1">
        <v>44407.590810185182</v>
      </c>
      <c r="C6844" s="1">
        <v>44407.59101851852</v>
      </c>
      <c r="D6844">
        <v>0.30000001192092901</v>
      </c>
      <c r="E6844">
        <v>103849</v>
      </c>
      <c r="F6844">
        <v>346</v>
      </c>
      <c r="G6844" t="s">
        <v>43</v>
      </c>
      <c r="H6844" t="s">
        <v>38</v>
      </c>
      <c r="I6844">
        <f>tbl_Fact[[#This Row],[Duration]] / 60</f>
        <v>5.0000001986821498E-3</v>
      </c>
      <c r="J6844">
        <f>IF(OR(G6844="Run Time", G6844="CC (Changeover Cleaning)"), I6844, 0)</f>
        <v>5.0000001986821498E-3</v>
      </c>
      <c r="K6844">
        <f>IF(G6844&lt;&gt;"PM (Maintenance)", I6844, 0)</f>
        <v>5.0000001986821498E-3</v>
      </c>
      <c r="L6844" s="5">
        <f>MAX(tbl_Fact[[#This Row],[TotalBiscuitsMade]],tbl_Fact[[#This Row],[GoodMadeBiscuits]])</f>
        <v>103849</v>
      </c>
      <c r="M6844" s="5">
        <f>IF(tbl_Fact[[#This Row],[Operating_Hours]]&gt;0,tbl_Fact[[#This Row],[Operating_Hours]]*51840,0)</f>
        <v>259.20001029968267</v>
      </c>
    </row>
    <row r="6845" spans="1:13" hidden="1" x14ac:dyDescent="0.2">
      <c r="A6845" t="s">
        <v>12</v>
      </c>
      <c r="B6845" s="1">
        <v>44407.59101851852</v>
      </c>
      <c r="C6845" s="1">
        <v>44407.593773148146</v>
      </c>
      <c r="D6845">
        <v>3.9666666984558101</v>
      </c>
      <c r="E6845">
        <v>107334</v>
      </c>
      <c r="F6845">
        <v>150</v>
      </c>
      <c r="G6845" t="s">
        <v>44</v>
      </c>
      <c r="H6845" t="s">
        <v>38</v>
      </c>
      <c r="I6845">
        <f>tbl_Fact[[#This Row],[Duration]] / 60</f>
        <v>6.611111164093017E-2</v>
      </c>
      <c r="J6845">
        <f>IF(OR(G6845="Run Time", G6845="CC (Changeover Cleaning)"), I6845, 0)</f>
        <v>0</v>
      </c>
      <c r="K6845">
        <f>IF(G6845&lt;&gt;"PM (Maintenance)", I6845, 0)</f>
        <v>6.611111164093017E-2</v>
      </c>
      <c r="L6845" s="5">
        <f>MAX(tbl_Fact[[#This Row],[TotalBiscuitsMade]],tbl_Fact[[#This Row],[GoodMadeBiscuits]])</f>
        <v>107334</v>
      </c>
      <c r="M6845" s="5">
        <f>IF(tbl_Fact[[#This Row],[Operating_Hours]]&gt;0,tbl_Fact[[#This Row],[Operating_Hours]]*51840,0)</f>
        <v>0</v>
      </c>
    </row>
    <row r="6846" spans="1:13" hidden="1" x14ac:dyDescent="0.2">
      <c r="A6846" t="s">
        <v>5</v>
      </c>
      <c r="B6846" s="1">
        <v>44407.593761574077</v>
      </c>
      <c r="C6846" s="1">
        <v>44407.595763888887</v>
      </c>
      <c r="D6846">
        <v>2.88333344459534</v>
      </c>
      <c r="E6846">
        <v>1517</v>
      </c>
      <c r="F6846">
        <v>1960</v>
      </c>
      <c r="G6846" t="s">
        <v>44</v>
      </c>
      <c r="H6846" t="s">
        <v>27</v>
      </c>
      <c r="I6846">
        <f>tbl_Fact[[#This Row],[Duration]] / 60</f>
        <v>4.8055557409922331E-2</v>
      </c>
      <c r="J6846">
        <f>IF(OR(G6846="Run Time", G6846="CC (Changeover Cleaning)"), I6846, 0)</f>
        <v>0</v>
      </c>
      <c r="K6846">
        <f>IF(G6846&lt;&gt;"PM (Maintenance)", I6846, 0)</f>
        <v>4.8055557409922331E-2</v>
      </c>
      <c r="L6846" s="5">
        <f>MAX(tbl_Fact[[#This Row],[TotalBiscuitsMade]],tbl_Fact[[#This Row],[GoodMadeBiscuits]])</f>
        <v>1960</v>
      </c>
      <c r="M6846" s="5">
        <f>IF(tbl_Fact[[#This Row],[Operating_Hours]]&gt;0,tbl_Fact[[#This Row],[Operating_Hours]]*51840,0)</f>
        <v>0</v>
      </c>
    </row>
    <row r="6847" spans="1:13" hidden="1" x14ac:dyDescent="0.2">
      <c r="A6847" t="s">
        <v>14</v>
      </c>
      <c r="B6847" s="1">
        <v>44407.593773148146</v>
      </c>
      <c r="C6847" s="1">
        <v>44407.594108796293</v>
      </c>
      <c r="D6847">
        <v>0.48333328962326</v>
      </c>
      <c r="E6847">
        <v>0</v>
      </c>
      <c r="F6847">
        <v>302</v>
      </c>
      <c r="G6847" t="s">
        <v>43</v>
      </c>
      <c r="H6847" t="s">
        <v>38</v>
      </c>
      <c r="I6847">
        <f>tbl_Fact[[#This Row],[Duration]] / 60</f>
        <v>8.0555548270543325E-3</v>
      </c>
      <c r="J6847">
        <f>IF(OR(G6847="Run Time", G6847="CC (Changeover Cleaning)"), I6847, 0)</f>
        <v>8.0555548270543325E-3</v>
      </c>
      <c r="K6847">
        <f>IF(G6847&lt;&gt;"PM (Maintenance)", I6847, 0)</f>
        <v>8.0555548270543325E-3</v>
      </c>
      <c r="L6847" s="5">
        <f>MAX(tbl_Fact[[#This Row],[TotalBiscuitsMade]],tbl_Fact[[#This Row],[GoodMadeBiscuits]])</f>
        <v>302</v>
      </c>
      <c r="M6847" s="5">
        <f>IF(tbl_Fact[[#This Row],[Operating_Hours]]&gt;0,tbl_Fact[[#This Row],[Operating_Hours]]*51840,0)</f>
        <v>417.59996223449662</v>
      </c>
    </row>
    <row r="6848" spans="1:13" hidden="1" x14ac:dyDescent="0.2">
      <c r="A6848" t="s">
        <v>12</v>
      </c>
      <c r="B6848" s="1">
        <v>44407.593773148146</v>
      </c>
      <c r="C6848" s="1">
        <v>44407.594189814816</v>
      </c>
      <c r="D6848">
        <v>0.60000002384185802</v>
      </c>
      <c r="E6848">
        <v>107423</v>
      </c>
      <c r="F6848">
        <v>11</v>
      </c>
      <c r="G6848" t="s">
        <v>43</v>
      </c>
      <c r="H6848" t="s">
        <v>38</v>
      </c>
      <c r="I6848">
        <f>tbl_Fact[[#This Row],[Duration]] / 60</f>
        <v>1.00000003973643E-2</v>
      </c>
      <c r="J6848">
        <f>IF(OR(G6848="Run Time", G6848="CC (Changeover Cleaning)"), I6848, 0)</f>
        <v>1.00000003973643E-2</v>
      </c>
      <c r="K6848">
        <f>IF(G6848&lt;&gt;"PM (Maintenance)", I6848, 0)</f>
        <v>1.00000003973643E-2</v>
      </c>
      <c r="L6848" s="5">
        <f>MAX(tbl_Fact[[#This Row],[TotalBiscuitsMade]],tbl_Fact[[#This Row],[GoodMadeBiscuits]])</f>
        <v>107423</v>
      </c>
      <c r="M6848" s="5">
        <f>IF(tbl_Fact[[#This Row],[Operating_Hours]]&gt;0,tbl_Fact[[#This Row],[Operating_Hours]]*51840,0)</f>
        <v>518.40002059936535</v>
      </c>
    </row>
    <row r="6849" spans="1:13" hidden="1" x14ac:dyDescent="0.2">
      <c r="A6849" t="s">
        <v>14</v>
      </c>
      <c r="B6849" s="1">
        <v>44407.594108796293</v>
      </c>
      <c r="C6849" s="1">
        <v>44407.595671296294</v>
      </c>
      <c r="D6849">
        <v>2.25</v>
      </c>
      <c r="E6849">
        <v>0</v>
      </c>
      <c r="F6849">
        <v>479</v>
      </c>
      <c r="G6849" t="s">
        <v>44</v>
      </c>
      <c r="H6849" t="s">
        <v>38</v>
      </c>
      <c r="I6849">
        <f>tbl_Fact[[#This Row],[Duration]] / 60</f>
        <v>3.7499999999999999E-2</v>
      </c>
      <c r="J6849">
        <f>IF(OR(G6849="Run Time", G6849="CC (Changeover Cleaning)"), I6849, 0)</f>
        <v>0</v>
      </c>
      <c r="K6849">
        <f>IF(G6849&lt;&gt;"PM (Maintenance)", I6849, 0)</f>
        <v>3.7499999999999999E-2</v>
      </c>
      <c r="L6849" s="5">
        <f>MAX(tbl_Fact[[#This Row],[TotalBiscuitsMade]],tbl_Fact[[#This Row],[GoodMadeBiscuits]])</f>
        <v>479</v>
      </c>
      <c r="M6849" s="5">
        <f>IF(tbl_Fact[[#This Row],[Operating_Hours]]&gt;0,tbl_Fact[[#This Row],[Operating_Hours]]*51840,0)</f>
        <v>0</v>
      </c>
    </row>
    <row r="6850" spans="1:13" hidden="1" x14ac:dyDescent="0.2">
      <c r="A6850" t="s">
        <v>12</v>
      </c>
      <c r="B6850" s="1">
        <v>44407.594189814816</v>
      </c>
      <c r="C6850" s="1">
        <v>44407.595671296294</v>
      </c>
      <c r="D6850">
        <v>2.13333320617676</v>
      </c>
      <c r="E6850">
        <v>108809</v>
      </c>
      <c r="F6850">
        <v>340</v>
      </c>
      <c r="G6850" t="s">
        <v>44</v>
      </c>
      <c r="H6850" t="s">
        <v>38</v>
      </c>
      <c r="I6850">
        <f>tbl_Fact[[#This Row],[Duration]] / 60</f>
        <v>3.5555553436279336E-2</v>
      </c>
      <c r="J6850">
        <f>IF(OR(G6850="Run Time", G6850="CC (Changeover Cleaning)"), I6850, 0)</f>
        <v>0</v>
      </c>
      <c r="K6850">
        <f>IF(G6850&lt;&gt;"PM (Maintenance)", I6850, 0)</f>
        <v>3.5555553436279336E-2</v>
      </c>
      <c r="L6850" s="5">
        <f>MAX(tbl_Fact[[#This Row],[TotalBiscuitsMade]],tbl_Fact[[#This Row],[GoodMadeBiscuits]])</f>
        <v>108809</v>
      </c>
      <c r="M6850" s="5">
        <f>IF(tbl_Fact[[#This Row],[Operating_Hours]]&gt;0,tbl_Fact[[#This Row],[Operating_Hours]]*51840,0)</f>
        <v>0</v>
      </c>
    </row>
    <row r="6851" spans="1:13" hidden="1" x14ac:dyDescent="0.2">
      <c r="A6851" t="s">
        <v>11</v>
      </c>
      <c r="B6851" s="1">
        <v>44407.595462962963</v>
      </c>
      <c r="C6851" s="1">
        <v>44407.59574074074</v>
      </c>
      <c r="D6851">
        <v>0.40790000557899497</v>
      </c>
      <c r="E6851">
        <v>0</v>
      </c>
      <c r="F6851">
        <v>325</v>
      </c>
      <c r="G6851" t="s">
        <v>43</v>
      </c>
      <c r="H6851" t="s">
        <v>27</v>
      </c>
      <c r="I6851">
        <f>tbl_Fact[[#This Row],[Duration]] / 60</f>
        <v>6.7983334263165829E-3</v>
      </c>
      <c r="J6851">
        <f>IF(OR(G6851="Run Time", G6851="CC (Changeover Cleaning)"), I6851, 0)</f>
        <v>6.7983334263165829E-3</v>
      </c>
      <c r="K6851">
        <f>IF(G6851&lt;&gt;"PM (Maintenance)", I6851, 0)</f>
        <v>6.7983334263165829E-3</v>
      </c>
      <c r="L6851" s="5">
        <f>MAX(tbl_Fact[[#This Row],[TotalBiscuitsMade]],tbl_Fact[[#This Row],[GoodMadeBiscuits]])</f>
        <v>325</v>
      </c>
      <c r="M6851" s="5">
        <f>IF(tbl_Fact[[#This Row],[Operating_Hours]]&gt;0,tbl_Fact[[#This Row],[Operating_Hours]]*51840,0)</f>
        <v>352.42560482025164</v>
      </c>
    </row>
    <row r="6852" spans="1:13" hidden="1" x14ac:dyDescent="0.2">
      <c r="A6852" t="s">
        <v>14</v>
      </c>
      <c r="B6852" s="1">
        <v>44407.595671296294</v>
      </c>
      <c r="C6852" s="1">
        <v>44407.603101851855</v>
      </c>
      <c r="D6852">
        <v>10.699999809265099</v>
      </c>
      <c r="E6852">
        <v>0</v>
      </c>
      <c r="F6852">
        <v>221</v>
      </c>
      <c r="G6852" t="s">
        <v>43</v>
      </c>
      <c r="H6852" t="s">
        <v>38</v>
      </c>
      <c r="I6852">
        <f>tbl_Fact[[#This Row],[Duration]] / 60</f>
        <v>0.17833333015441832</v>
      </c>
      <c r="J6852">
        <f>IF(OR(G6852="Run Time", G6852="CC (Changeover Cleaning)"), I6852, 0)</f>
        <v>0.17833333015441832</v>
      </c>
      <c r="K6852">
        <f>IF(G6852&lt;&gt;"PM (Maintenance)", I6852, 0)</f>
        <v>0.17833333015441832</v>
      </c>
      <c r="L6852" s="5">
        <f>MAX(tbl_Fact[[#This Row],[TotalBiscuitsMade]],tbl_Fact[[#This Row],[GoodMadeBiscuits]])</f>
        <v>221</v>
      </c>
      <c r="M6852" s="5">
        <f>IF(tbl_Fact[[#This Row],[Operating_Hours]]&gt;0,tbl_Fact[[#This Row],[Operating_Hours]]*51840,0)</f>
        <v>9244.7998352050454</v>
      </c>
    </row>
    <row r="6853" spans="1:13" hidden="1" x14ac:dyDescent="0.2">
      <c r="A6853" t="s">
        <v>12</v>
      </c>
      <c r="B6853" s="1">
        <v>44407.595671296294</v>
      </c>
      <c r="C6853" s="1">
        <v>44407.603194444448</v>
      </c>
      <c r="D6853">
        <v>10.8333330154419</v>
      </c>
      <c r="E6853">
        <v>108888</v>
      </c>
      <c r="F6853">
        <v>491</v>
      </c>
      <c r="G6853" t="s">
        <v>43</v>
      </c>
      <c r="H6853" t="s">
        <v>38</v>
      </c>
      <c r="I6853">
        <f>tbl_Fact[[#This Row],[Duration]] / 60</f>
        <v>0.180555550257365</v>
      </c>
      <c r="J6853">
        <f>IF(OR(G6853="Run Time", G6853="CC (Changeover Cleaning)"), I6853, 0)</f>
        <v>0.180555550257365</v>
      </c>
      <c r="K6853">
        <f>IF(G6853&lt;&gt;"PM (Maintenance)", I6853, 0)</f>
        <v>0.180555550257365</v>
      </c>
      <c r="L6853" s="5">
        <f>MAX(tbl_Fact[[#This Row],[TotalBiscuitsMade]],tbl_Fact[[#This Row],[GoodMadeBiscuits]])</f>
        <v>108888</v>
      </c>
      <c r="M6853" s="5">
        <f>IF(tbl_Fact[[#This Row],[Operating_Hours]]&gt;0,tbl_Fact[[#This Row],[Operating_Hours]]*51840,0)</f>
        <v>9359.9997253418023</v>
      </c>
    </row>
    <row r="6854" spans="1:13" hidden="1" x14ac:dyDescent="0.2">
      <c r="A6854" t="s">
        <v>11</v>
      </c>
      <c r="B6854" s="1">
        <v>44407.59574074074</v>
      </c>
      <c r="C6854" s="1">
        <v>44407.595775462964</v>
      </c>
      <c r="D6854">
        <v>3.4166667610406903E-2</v>
      </c>
      <c r="E6854">
        <v>0</v>
      </c>
      <c r="F6854">
        <v>172</v>
      </c>
      <c r="G6854" t="s">
        <v>44</v>
      </c>
      <c r="H6854" t="s">
        <v>27</v>
      </c>
      <c r="I6854">
        <f>tbl_Fact[[#This Row],[Duration]] / 60</f>
        <v>5.694444601734484E-4</v>
      </c>
      <c r="J6854">
        <f>IF(OR(G6854="Run Time", G6854="CC (Changeover Cleaning)"), I6854, 0)</f>
        <v>0</v>
      </c>
      <c r="K6854">
        <f>IF(G6854&lt;&gt;"PM (Maintenance)", I6854, 0)</f>
        <v>5.694444601734484E-4</v>
      </c>
      <c r="L6854" s="5">
        <f>MAX(tbl_Fact[[#This Row],[TotalBiscuitsMade]],tbl_Fact[[#This Row],[GoodMadeBiscuits]])</f>
        <v>172</v>
      </c>
      <c r="M6854" s="5">
        <f>IF(tbl_Fact[[#This Row],[Operating_Hours]]&gt;0,tbl_Fact[[#This Row],[Operating_Hours]]*51840,0)</f>
        <v>0</v>
      </c>
    </row>
    <row r="6855" spans="1:13" hidden="1" x14ac:dyDescent="0.2">
      <c r="A6855" t="s">
        <v>5</v>
      </c>
      <c r="B6855" s="1">
        <v>44407.595763888887</v>
      </c>
      <c r="C6855" s="1">
        <v>44407.596539351849</v>
      </c>
      <c r="D6855">
        <v>1.11666667461395</v>
      </c>
      <c r="E6855">
        <v>1633</v>
      </c>
      <c r="F6855">
        <v>1954</v>
      </c>
      <c r="G6855" t="s">
        <v>43</v>
      </c>
      <c r="H6855" t="s">
        <v>27</v>
      </c>
      <c r="I6855">
        <f>tbl_Fact[[#This Row],[Duration]] / 60</f>
        <v>1.8611111243565834E-2</v>
      </c>
      <c r="J6855">
        <f>IF(OR(G6855="Run Time", G6855="CC (Changeover Cleaning)"), I6855, 0)</f>
        <v>1.8611111243565834E-2</v>
      </c>
      <c r="K6855">
        <f>IF(G6855&lt;&gt;"PM (Maintenance)", I6855, 0)</f>
        <v>1.8611111243565834E-2</v>
      </c>
      <c r="L6855" s="5">
        <f>MAX(tbl_Fact[[#This Row],[TotalBiscuitsMade]],tbl_Fact[[#This Row],[GoodMadeBiscuits]])</f>
        <v>1954</v>
      </c>
      <c r="M6855" s="5">
        <f>IF(tbl_Fact[[#This Row],[Operating_Hours]]&gt;0,tbl_Fact[[#This Row],[Operating_Hours]]*51840,0)</f>
        <v>964.8000068664528</v>
      </c>
    </row>
    <row r="6856" spans="1:13" hidden="1" x14ac:dyDescent="0.2">
      <c r="A6856" t="s">
        <v>11</v>
      </c>
      <c r="B6856" s="1">
        <v>44407.595775462964</v>
      </c>
      <c r="C6856" s="1">
        <v>44407.596307870372</v>
      </c>
      <c r="D6856">
        <v>0.78248333930969205</v>
      </c>
      <c r="E6856">
        <v>0</v>
      </c>
      <c r="F6856">
        <v>463</v>
      </c>
      <c r="G6856" t="s">
        <v>43</v>
      </c>
      <c r="H6856" t="s">
        <v>27</v>
      </c>
      <c r="I6856">
        <f>tbl_Fact[[#This Row],[Duration]] / 60</f>
        <v>1.3041388988494867E-2</v>
      </c>
      <c r="J6856">
        <f>IF(OR(G6856="Run Time", G6856="CC (Changeover Cleaning)"), I6856, 0)</f>
        <v>1.3041388988494867E-2</v>
      </c>
      <c r="K6856">
        <f>IF(G6856&lt;&gt;"PM (Maintenance)", I6856, 0)</f>
        <v>1.3041388988494867E-2</v>
      </c>
      <c r="L6856" s="5">
        <f>MAX(tbl_Fact[[#This Row],[TotalBiscuitsMade]],tbl_Fact[[#This Row],[GoodMadeBiscuits]])</f>
        <v>463</v>
      </c>
      <c r="M6856" s="5">
        <f>IF(tbl_Fact[[#This Row],[Operating_Hours]]&gt;0,tbl_Fact[[#This Row],[Operating_Hours]]*51840,0)</f>
        <v>676.06560516357388</v>
      </c>
    </row>
    <row r="6857" spans="1:13" hidden="1" x14ac:dyDescent="0.2">
      <c r="A6857" t="s">
        <v>11</v>
      </c>
      <c r="B6857" s="1">
        <v>44407.596307870372</v>
      </c>
      <c r="C6857" s="1">
        <v>44407.628275462965</v>
      </c>
      <c r="D6857">
        <v>46.0173149108887</v>
      </c>
      <c r="E6857">
        <v>0</v>
      </c>
      <c r="F6857">
        <v>102</v>
      </c>
      <c r="G6857" t="s">
        <v>44</v>
      </c>
      <c r="H6857" t="s">
        <v>27</v>
      </c>
      <c r="I6857">
        <f>tbl_Fact[[#This Row],[Duration]] / 60</f>
        <v>0.76695524851481167</v>
      </c>
      <c r="J6857">
        <f>IF(OR(G6857="Run Time", G6857="CC (Changeover Cleaning)"), I6857, 0)</f>
        <v>0</v>
      </c>
      <c r="K6857">
        <f>IF(G6857&lt;&gt;"PM (Maintenance)", I6857, 0)</f>
        <v>0.76695524851481167</v>
      </c>
      <c r="L6857" s="5">
        <f>MAX(tbl_Fact[[#This Row],[TotalBiscuitsMade]],tbl_Fact[[#This Row],[GoodMadeBiscuits]])</f>
        <v>102</v>
      </c>
      <c r="M6857" s="5">
        <f>IF(tbl_Fact[[#This Row],[Operating_Hours]]&gt;0,tbl_Fact[[#This Row],[Operating_Hours]]*51840,0)</f>
        <v>0</v>
      </c>
    </row>
    <row r="6858" spans="1:13" hidden="1" x14ac:dyDescent="0.2">
      <c r="A6858" t="s">
        <v>5</v>
      </c>
      <c r="B6858" s="1">
        <v>44407.596539351849</v>
      </c>
      <c r="C6858" s="1">
        <v>44407.600277777776</v>
      </c>
      <c r="D6858">
        <v>5.3833332061767596</v>
      </c>
      <c r="E6858">
        <v>4939</v>
      </c>
      <c r="F6858">
        <v>5624</v>
      </c>
      <c r="G6858" t="s">
        <v>44</v>
      </c>
      <c r="H6858" t="s">
        <v>27</v>
      </c>
      <c r="I6858">
        <f>tbl_Fact[[#This Row],[Duration]] / 60</f>
        <v>8.972222010294599E-2</v>
      </c>
      <c r="J6858">
        <f>IF(OR(G6858="Run Time", G6858="CC (Changeover Cleaning)"), I6858, 0)</f>
        <v>0</v>
      </c>
      <c r="K6858">
        <f>IF(G6858&lt;&gt;"PM (Maintenance)", I6858, 0)</f>
        <v>8.972222010294599E-2</v>
      </c>
      <c r="L6858" s="5">
        <f>MAX(tbl_Fact[[#This Row],[TotalBiscuitsMade]],tbl_Fact[[#This Row],[GoodMadeBiscuits]])</f>
        <v>5624</v>
      </c>
      <c r="M6858" s="5">
        <f>IF(tbl_Fact[[#This Row],[Operating_Hours]]&gt;0,tbl_Fact[[#This Row],[Operating_Hours]]*51840,0)</f>
        <v>0</v>
      </c>
    </row>
    <row r="6859" spans="1:13" hidden="1" x14ac:dyDescent="0.2">
      <c r="A6859" t="s">
        <v>13</v>
      </c>
      <c r="B6859" s="1">
        <v>44407.597731481481</v>
      </c>
      <c r="C6859" s="1">
        <v>44407.602326388886</v>
      </c>
      <c r="D6859">
        <v>6.6166667938232404</v>
      </c>
      <c r="E6859">
        <v>0</v>
      </c>
      <c r="F6859">
        <v>5</v>
      </c>
      <c r="G6859" t="s">
        <v>43</v>
      </c>
      <c r="H6859" t="s">
        <v>38</v>
      </c>
      <c r="I6859">
        <f>tbl_Fact[[#This Row],[Duration]] / 60</f>
        <v>0.11027777989705401</v>
      </c>
      <c r="J6859">
        <f>IF(OR(G6859="Run Time", G6859="CC (Changeover Cleaning)"), I6859, 0)</f>
        <v>0.11027777989705401</v>
      </c>
      <c r="K6859">
        <f>IF(G6859&lt;&gt;"PM (Maintenance)", I6859, 0)</f>
        <v>0.11027777989705401</v>
      </c>
      <c r="L6859" s="5">
        <f>MAX(tbl_Fact[[#This Row],[TotalBiscuitsMade]],tbl_Fact[[#This Row],[GoodMadeBiscuits]])</f>
        <v>5</v>
      </c>
      <c r="M6859" s="5">
        <f>IF(tbl_Fact[[#This Row],[Operating_Hours]]&gt;0,tbl_Fact[[#This Row],[Operating_Hours]]*51840,0)</f>
        <v>5716.8001098632794</v>
      </c>
    </row>
    <row r="6860" spans="1:13" hidden="1" x14ac:dyDescent="0.2">
      <c r="A6860" t="s">
        <v>5</v>
      </c>
      <c r="B6860" s="1">
        <v>44407.600277777776</v>
      </c>
      <c r="C6860" s="1">
        <v>44407.6012962963</v>
      </c>
      <c r="D6860">
        <v>1.4666666984558101</v>
      </c>
      <c r="E6860">
        <v>5103</v>
      </c>
      <c r="F6860">
        <v>5732</v>
      </c>
      <c r="G6860" t="s">
        <v>43</v>
      </c>
      <c r="H6860" t="s">
        <v>27</v>
      </c>
      <c r="I6860">
        <f>tbl_Fact[[#This Row],[Duration]] / 60</f>
        <v>2.4444444974263502E-2</v>
      </c>
      <c r="J6860">
        <f>IF(OR(G6860="Run Time", G6860="CC (Changeover Cleaning)"), I6860, 0)</f>
        <v>2.4444444974263502E-2</v>
      </c>
      <c r="K6860">
        <f>IF(G6860&lt;&gt;"PM (Maintenance)", I6860, 0)</f>
        <v>2.4444444974263502E-2</v>
      </c>
      <c r="L6860" s="5">
        <f>MAX(tbl_Fact[[#This Row],[TotalBiscuitsMade]],tbl_Fact[[#This Row],[GoodMadeBiscuits]])</f>
        <v>5732</v>
      </c>
      <c r="M6860" s="5">
        <f>IF(tbl_Fact[[#This Row],[Operating_Hours]]&gt;0,tbl_Fact[[#This Row],[Operating_Hours]]*51840,0)</f>
        <v>1267.2000274658199</v>
      </c>
    </row>
    <row r="6861" spans="1:13" hidden="1" x14ac:dyDescent="0.2">
      <c r="A6861" t="s">
        <v>5</v>
      </c>
      <c r="B6861" s="1">
        <v>44407.6012962963</v>
      </c>
      <c r="C6861" s="1">
        <v>44407.614606481482</v>
      </c>
      <c r="D6861">
        <v>19.1666660308838</v>
      </c>
      <c r="E6861">
        <v>18498</v>
      </c>
      <c r="F6861">
        <v>18898</v>
      </c>
      <c r="G6861" t="s">
        <v>44</v>
      </c>
      <c r="H6861" t="s">
        <v>27</v>
      </c>
      <c r="I6861">
        <f>tbl_Fact[[#This Row],[Duration]] / 60</f>
        <v>0.31944443384806331</v>
      </c>
      <c r="J6861">
        <f>IF(OR(G6861="Run Time", G6861="CC (Changeover Cleaning)"), I6861, 0)</f>
        <v>0</v>
      </c>
      <c r="K6861">
        <f>IF(G6861&lt;&gt;"PM (Maintenance)", I6861, 0)</f>
        <v>0.31944443384806331</v>
      </c>
      <c r="L6861" s="5">
        <f>MAX(tbl_Fact[[#This Row],[TotalBiscuitsMade]],tbl_Fact[[#This Row],[GoodMadeBiscuits]])</f>
        <v>18898</v>
      </c>
      <c r="M6861" s="5">
        <f>IF(tbl_Fact[[#This Row],[Operating_Hours]]&gt;0,tbl_Fact[[#This Row],[Operating_Hours]]*51840,0)</f>
        <v>0</v>
      </c>
    </row>
    <row r="6862" spans="1:13" hidden="1" x14ac:dyDescent="0.2">
      <c r="A6862" t="s">
        <v>14</v>
      </c>
      <c r="B6862" s="1">
        <v>44407.603101851855</v>
      </c>
      <c r="C6862" s="1">
        <v>44407.605023148149</v>
      </c>
      <c r="D6862">
        <v>2.7666666507720898</v>
      </c>
      <c r="E6862">
        <v>0</v>
      </c>
      <c r="F6862">
        <v>318</v>
      </c>
      <c r="G6862" t="s">
        <v>44</v>
      </c>
      <c r="H6862" t="s">
        <v>38</v>
      </c>
      <c r="I6862">
        <f>tbl_Fact[[#This Row],[Duration]] / 60</f>
        <v>4.6111110846201495E-2</v>
      </c>
      <c r="J6862">
        <f>IF(OR(G6862="Run Time", G6862="CC (Changeover Cleaning)"), I6862, 0)</f>
        <v>0</v>
      </c>
      <c r="K6862">
        <f>IF(G6862&lt;&gt;"PM (Maintenance)", I6862, 0)</f>
        <v>4.6111110846201495E-2</v>
      </c>
      <c r="L6862" s="5">
        <f>MAX(tbl_Fact[[#This Row],[TotalBiscuitsMade]],tbl_Fact[[#This Row],[GoodMadeBiscuits]])</f>
        <v>318</v>
      </c>
      <c r="M6862" s="5">
        <f>IF(tbl_Fact[[#This Row],[Operating_Hours]]&gt;0,tbl_Fact[[#This Row],[Operating_Hours]]*51840,0)</f>
        <v>0</v>
      </c>
    </row>
    <row r="6863" spans="1:13" hidden="1" x14ac:dyDescent="0.2">
      <c r="A6863" t="s">
        <v>12</v>
      </c>
      <c r="B6863" s="1">
        <v>44407.603194444448</v>
      </c>
      <c r="C6863" s="1">
        <v>44407.60423611111</v>
      </c>
      <c r="D6863">
        <v>1.5</v>
      </c>
      <c r="E6863">
        <v>110096</v>
      </c>
      <c r="F6863">
        <v>375</v>
      </c>
      <c r="G6863" t="s">
        <v>44</v>
      </c>
      <c r="H6863" t="s">
        <v>38</v>
      </c>
      <c r="I6863">
        <f>tbl_Fact[[#This Row],[Duration]] / 60</f>
        <v>2.5000000000000001E-2</v>
      </c>
      <c r="J6863">
        <f>IF(OR(G6863="Run Time", G6863="CC (Changeover Cleaning)"), I6863, 0)</f>
        <v>0</v>
      </c>
      <c r="K6863">
        <f>IF(G6863&lt;&gt;"PM (Maintenance)", I6863, 0)</f>
        <v>2.5000000000000001E-2</v>
      </c>
      <c r="L6863" s="5">
        <f>MAX(tbl_Fact[[#This Row],[TotalBiscuitsMade]],tbl_Fact[[#This Row],[GoodMadeBiscuits]])</f>
        <v>110096</v>
      </c>
      <c r="M6863" s="5">
        <f>IF(tbl_Fact[[#This Row],[Operating_Hours]]&gt;0,tbl_Fact[[#This Row],[Operating_Hours]]*51840,0)</f>
        <v>0</v>
      </c>
    </row>
    <row r="6864" spans="1:13" hidden="1" x14ac:dyDescent="0.2">
      <c r="A6864" t="s">
        <v>12</v>
      </c>
      <c r="B6864" s="1">
        <v>44407.60423611111</v>
      </c>
      <c r="C6864" s="1">
        <v>44407.604687500003</v>
      </c>
      <c r="D6864">
        <v>0.64999997615814198</v>
      </c>
      <c r="E6864">
        <v>110373</v>
      </c>
      <c r="F6864">
        <v>172</v>
      </c>
      <c r="G6864" t="s">
        <v>43</v>
      </c>
      <c r="H6864" t="s">
        <v>38</v>
      </c>
      <c r="I6864">
        <f>tbl_Fact[[#This Row],[Duration]] / 60</f>
        <v>1.0833332935969033E-2</v>
      </c>
      <c r="J6864">
        <f>IF(OR(G6864="Run Time", G6864="CC (Changeover Cleaning)"), I6864, 0)</f>
        <v>1.0833332935969033E-2</v>
      </c>
      <c r="K6864">
        <f>IF(G6864&lt;&gt;"PM (Maintenance)", I6864, 0)</f>
        <v>1.0833332935969033E-2</v>
      </c>
      <c r="L6864" s="5">
        <f>MAX(tbl_Fact[[#This Row],[TotalBiscuitsMade]],tbl_Fact[[#This Row],[GoodMadeBiscuits]])</f>
        <v>110373</v>
      </c>
      <c r="M6864" s="5">
        <f>IF(tbl_Fact[[#This Row],[Operating_Hours]]&gt;0,tbl_Fact[[#This Row],[Operating_Hours]]*51840,0)</f>
        <v>561.59997940063465</v>
      </c>
    </row>
    <row r="6865" spans="1:13" hidden="1" x14ac:dyDescent="0.2">
      <c r="A6865" t="s">
        <v>12</v>
      </c>
      <c r="B6865" s="1">
        <v>44407.604687500003</v>
      </c>
      <c r="C6865" s="1">
        <v>44407.605023148149</v>
      </c>
      <c r="D6865">
        <v>0.48333328962326</v>
      </c>
      <c r="E6865">
        <v>110311</v>
      </c>
      <c r="F6865">
        <v>61</v>
      </c>
      <c r="G6865" t="s">
        <v>44</v>
      </c>
      <c r="H6865" t="s">
        <v>38</v>
      </c>
      <c r="I6865">
        <f>tbl_Fact[[#This Row],[Duration]] / 60</f>
        <v>8.0555548270543325E-3</v>
      </c>
      <c r="J6865">
        <f>IF(OR(G6865="Run Time", G6865="CC (Changeover Cleaning)"), I6865, 0)</f>
        <v>0</v>
      </c>
      <c r="K6865">
        <f>IF(G6865&lt;&gt;"PM (Maintenance)", I6865, 0)</f>
        <v>8.0555548270543325E-3</v>
      </c>
      <c r="L6865" s="5">
        <f>MAX(tbl_Fact[[#This Row],[TotalBiscuitsMade]],tbl_Fact[[#This Row],[GoodMadeBiscuits]])</f>
        <v>110311</v>
      </c>
      <c r="M6865" s="5">
        <f>IF(tbl_Fact[[#This Row],[Operating_Hours]]&gt;0,tbl_Fact[[#This Row],[Operating_Hours]]*51840,0)</f>
        <v>0</v>
      </c>
    </row>
    <row r="6866" spans="1:13" hidden="1" x14ac:dyDescent="0.2">
      <c r="A6866" t="s">
        <v>14</v>
      </c>
      <c r="B6866" s="1">
        <v>44407.605023148149</v>
      </c>
      <c r="C6866" s="1">
        <v>44407.609039351853</v>
      </c>
      <c r="D6866">
        <v>5.7833333015441903</v>
      </c>
      <c r="E6866">
        <v>0</v>
      </c>
      <c r="F6866">
        <v>462</v>
      </c>
      <c r="G6866" t="s">
        <v>43</v>
      </c>
      <c r="H6866" t="s">
        <v>38</v>
      </c>
      <c r="I6866">
        <f>tbl_Fact[[#This Row],[Duration]] / 60</f>
        <v>9.6388888359069835E-2</v>
      </c>
      <c r="J6866">
        <f>IF(OR(G6866="Run Time", G6866="CC (Changeover Cleaning)"), I6866, 0)</f>
        <v>9.6388888359069835E-2</v>
      </c>
      <c r="K6866">
        <f>IF(G6866&lt;&gt;"PM (Maintenance)", I6866, 0)</f>
        <v>9.6388888359069835E-2</v>
      </c>
      <c r="L6866" s="5">
        <f>MAX(tbl_Fact[[#This Row],[TotalBiscuitsMade]],tbl_Fact[[#This Row],[GoodMadeBiscuits]])</f>
        <v>462</v>
      </c>
      <c r="M6866" s="5">
        <f>IF(tbl_Fact[[#This Row],[Operating_Hours]]&gt;0,tbl_Fact[[#This Row],[Operating_Hours]]*51840,0)</f>
        <v>4996.7999725341806</v>
      </c>
    </row>
    <row r="6867" spans="1:13" hidden="1" x14ac:dyDescent="0.2">
      <c r="A6867" t="s">
        <v>12</v>
      </c>
      <c r="B6867" s="1">
        <v>44407.605023148149</v>
      </c>
      <c r="C6867" s="1">
        <v>44407.610891203702</v>
      </c>
      <c r="D6867">
        <v>8.4499998092651403</v>
      </c>
      <c r="E6867">
        <v>110580</v>
      </c>
      <c r="F6867">
        <v>358</v>
      </c>
      <c r="G6867" t="s">
        <v>43</v>
      </c>
      <c r="H6867" t="s">
        <v>38</v>
      </c>
      <c r="I6867">
        <f>tbl_Fact[[#This Row],[Duration]] / 60</f>
        <v>0.14083333015441901</v>
      </c>
      <c r="J6867">
        <f>IF(OR(G6867="Run Time", G6867="CC (Changeover Cleaning)"), I6867, 0)</f>
        <v>0.14083333015441901</v>
      </c>
      <c r="K6867">
        <f>IF(G6867&lt;&gt;"PM (Maintenance)", I6867, 0)</f>
        <v>0.14083333015441901</v>
      </c>
      <c r="L6867" s="5">
        <f>MAX(tbl_Fact[[#This Row],[TotalBiscuitsMade]],tbl_Fact[[#This Row],[GoodMadeBiscuits]])</f>
        <v>110580</v>
      </c>
      <c r="M6867" s="5">
        <f>IF(tbl_Fact[[#This Row],[Operating_Hours]]&gt;0,tbl_Fact[[#This Row],[Operating_Hours]]*51840,0)</f>
        <v>7300.7998352050818</v>
      </c>
    </row>
    <row r="6868" spans="1:13" hidden="1" x14ac:dyDescent="0.2">
      <c r="A6868" t="s">
        <v>14</v>
      </c>
      <c r="B6868" s="1">
        <v>44407.609039351853</v>
      </c>
      <c r="C6868" s="1">
        <v>44407.609120370369</v>
      </c>
      <c r="D6868">
        <v>0.116666600108147</v>
      </c>
      <c r="E6868">
        <v>0</v>
      </c>
      <c r="F6868">
        <v>76</v>
      </c>
      <c r="G6868" t="s">
        <v>44</v>
      </c>
      <c r="H6868" t="s">
        <v>38</v>
      </c>
      <c r="I6868">
        <f>tbl_Fact[[#This Row],[Duration]] / 60</f>
        <v>1.9444433351357834E-3</v>
      </c>
      <c r="J6868">
        <f>IF(OR(G6868="Run Time", G6868="CC (Changeover Cleaning)"), I6868, 0)</f>
        <v>0</v>
      </c>
      <c r="K6868">
        <f>IF(G6868&lt;&gt;"PM (Maintenance)", I6868, 0)</f>
        <v>1.9444433351357834E-3</v>
      </c>
      <c r="L6868" s="5">
        <f>MAX(tbl_Fact[[#This Row],[TotalBiscuitsMade]],tbl_Fact[[#This Row],[GoodMadeBiscuits]])</f>
        <v>76</v>
      </c>
      <c r="M6868" s="5">
        <f>IF(tbl_Fact[[#This Row],[Operating_Hours]]&gt;0,tbl_Fact[[#This Row],[Operating_Hours]]*51840,0)</f>
        <v>0</v>
      </c>
    </row>
    <row r="6869" spans="1:13" hidden="1" x14ac:dyDescent="0.2">
      <c r="A6869" t="s">
        <v>14</v>
      </c>
      <c r="B6869" s="1">
        <v>44407.609120370369</v>
      </c>
      <c r="C6869" s="1">
        <v>44407.609398148146</v>
      </c>
      <c r="D6869">
        <v>0.40000000596046398</v>
      </c>
      <c r="E6869">
        <v>0</v>
      </c>
      <c r="F6869">
        <v>282</v>
      </c>
      <c r="G6869" t="s">
        <v>43</v>
      </c>
      <c r="H6869" t="s">
        <v>38</v>
      </c>
      <c r="I6869">
        <f>tbl_Fact[[#This Row],[Duration]] / 60</f>
        <v>6.6666667660077328E-3</v>
      </c>
      <c r="J6869">
        <f>IF(OR(G6869="Run Time", G6869="CC (Changeover Cleaning)"), I6869, 0)</f>
        <v>6.6666667660077328E-3</v>
      </c>
      <c r="K6869">
        <f>IF(G6869&lt;&gt;"PM (Maintenance)", I6869, 0)</f>
        <v>6.6666667660077328E-3</v>
      </c>
      <c r="L6869" s="5">
        <f>MAX(tbl_Fact[[#This Row],[TotalBiscuitsMade]],tbl_Fact[[#This Row],[GoodMadeBiscuits]])</f>
        <v>282</v>
      </c>
      <c r="M6869" s="5">
        <f>IF(tbl_Fact[[#This Row],[Operating_Hours]]&gt;0,tbl_Fact[[#This Row],[Operating_Hours]]*51840,0)</f>
        <v>345.60000514984085</v>
      </c>
    </row>
    <row r="6870" spans="1:13" hidden="1" x14ac:dyDescent="0.2">
      <c r="A6870" t="s">
        <v>14</v>
      </c>
      <c r="B6870" s="1">
        <v>44407.609398148146</v>
      </c>
      <c r="C6870" s="1">
        <v>44407.609409722223</v>
      </c>
      <c r="D6870">
        <v>1.6666600480675701E-2</v>
      </c>
      <c r="E6870">
        <v>0</v>
      </c>
      <c r="F6870">
        <v>301</v>
      </c>
      <c r="G6870" t="s">
        <v>44</v>
      </c>
      <c r="H6870" t="s">
        <v>38</v>
      </c>
      <c r="I6870">
        <f>tbl_Fact[[#This Row],[Duration]] / 60</f>
        <v>2.7777667467792836E-4</v>
      </c>
      <c r="J6870">
        <f>IF(OR(G6870="Run Time", G6870="CC (Changeover Cleaning)"), I6870, 0)</f>
        <v>0</v>
      </c>
      <c r="K6870">
        <f>IF(G6870&lt;&gt;"PM (Maintenance)", I6870, 0)</f>
        <v>2.7777667467792836E-4</v>
      </c>
      <c r="L6870" s="5">
        <f>MAX(tbl_Fact[[#This Row],[TotalBiscuitsMade]],tbl_Fact[[#This Row],[GoodMadeBiscuits]])</f>
        <v>301</v>
      </c>
      <c r="M6870" s="5">
        <f>IF(tbl_Fact[[#This Row],[Operating_Hours]]&gt;0,tbl_Fact[[#This Row],[Operating_Hours]]*51840,0)</f>
        <v>0</v>
      </c>
    </row>
    <row r="6871" spans="1:13" hidden="1" x14ac:dyDescent="0.2">
      <c r="A6871" t="s">
        <v>14</v>
      </c>
      <c r="B6871" s="1">
        <v>44407.609409722223</v>
      </c>
      <c r="C6871" s="1">
        <v>44407.610717592594</v>
      </c>
      <c r="D6871">
        <v>1.88333332538605</v>
      </c>
      <c r="E6871">
        <v>0</v>
      </c>
      <c r="F6871">
        <v>293</v>
      </c>
      <c r="G6871" t="s">
        <v>43</v>
      </c>
      <c r="H6871" t="s">
        <v>38</v>
      </c>
      <c r="I6871">
        <f>tbl_Fact[[#This Row],[Duration]] / 60</f>
        <v>3.1388888756434169E-2</v>
      </c>
      <c r="J6871">
        <f>IF(OR(G6871="Run Time", G6871="CC (Changeover Cleaning)"), I6871, 0)</f>
        <v>3.1388888756434169E-2</v>
      </c>
      <c r="K6871">
        <f>IF(G6871&lt;&gt;"PM (Maintenance)", I6871, 0)</f>
        <v>3.1388888756434169E-2</v>
      </c>
      <c r="L6871" s="5">
        <f>MAX(tbl_Fact[[#This Row],[TotalBiscuitsMade]],tbl_Fact[[#This Row],[GoodMadeBiscuits]])</f>
        <v>293</v>
      </c>
      <c r="M6871" s="5">
        <f>IF(tbl_Fact[[#This Row],[Operating_Hours]]&gt;0,tbl_Fact[[#This Row],[Operating_Hours]]*51840,0)</f>
        <v>1627.1999931335474</v>
      </c>
    </row>
    <row r="6872" spans="1:13" hidden="1" x14ac:dyDescent="0.2">
      <c r="A6872" t="s">
        <v>14</v>
      </c>
      <c r="B6872" s="1">
        <v>44407.610717592594</v>
      </c>
      <c r="C6872" s="1">
        <v>44407.615613425929</v>
      </c>
      <c r="D6872">
        <v>7.0500001907348597</v>
      </c>
      <c r="E6872">
        <v>0</v>
      </c>
      <c r="F6872">
        <v>414</v>
      </c>
      <c r="G6872" t="s">
        <v>44</v>
      </c>
      <c r="H6872" t="s">
        <v>38</v>
      </c>
      <c r="I6872">
        <f>tbl_Fact[[#This Row],[Duration]] / 60</f>
        <v>0.11750000317891433</v>
      </c>
      <c r="J6872">
        <f>IF(OR(G6872="Run Time", G6872="CC (Changeover Cleaning)"), I6872, 0)</f>
        <v>0</v>
      </c>
      <c r="K6872">
        <f>IF(G6872&lt;&gt;"PM (Maintenance)", I6872, 0)</f>
        <v>0.11750000317891433</v>
      </c>
      <c r="L6872" s="5">
        <f>MAX(tbl_Fact[[#This Row],[TotalBiscuitsMade]],tbl_Fact[[#This Row],[GoodMadeBiscuits]])</f>
        <v>414</v>
      </c>
      <c r="M6872" s="5">
        <f>IF(tbl_Fact[[#This Row],[Operating_Hours]]&gt;0,tbl_Fact[[#This Row],[Operating_Hours]]*51840,0)</f>
        <v>0</v>
      </c>
    </row>
    <row r="6873" spans="1:13" hidden="1" x14ac:dyDescent="0.2">
      <c r="A6873" t="s">
        <v>12</v>
      </c>
      <c r="B6873" s="1">
        <v>44407.610891203702</v>
      </c>
      <c r="C6873" s="1">
        <v>44407.615613425929</v>
      </c>
      <c r="D6873">
        <v>6.8000001907348597</v>
      </c>
      <c r="E6873">
        <v>115892</v>
      </c>
      <c r="F6873">
        <v>306</v>
      </c>
      <c r="G6873" t="s">
        <v>44</v>
      </c>
      <c r="H6873" t="s">
        <v>38</v>
      </c>
      <c r="I6873">
        <f>tbl_Fact[[#This Row],[Duration]] / 60</f>
        <v>0.11333333651224767</v>
      </c>
      <c r="J6873">
        <f>IF(OR(G6873="Run Time", G6873="CC (Changeover Cleaning)"), I6873, 0)</f>
        <v>0</v>
      </c>
      <c r="K6873">
        <f>IF(G6873&lt;&gt;"PM (Maintenance)", I6873, 0)</f>
        <v>0.11333333651224767</v>
      </c>
      <c r="L6873" s="5">
        <f>MAX(tbl_Fact[[#This Row],[TotalBiscuitsMade]],tbl_Fact[[#This Row],[GoodMadeBiscuits]])</f>
        <v>115892</v>
      </c>
      <c r="M6873" s="5">
        <f>IF(tbl_Fact[[#This Row],[Operating_Hours]]&gt;0,tbl_Fact[[#This Row],[Operating_Hours]]*51840,0)</f>
        <v>0</v>
      </c>
    </row>
    <row r="6874" spans="1:13" hidden="1" x14ac:dyDescent="0.2">
      <c r="A6874" t="s">
        <v>5</v>
      </c>
      <c r="B6874" s="1">
        <v>44407.614606481482</v>
      </c>
      <c r="C6874" s="1">
        <v>44407.616527777776</v>
      </c>
      <c r="D6874">
        <v>2.7666666507720898</v>
      </c>
      <c r="E6874">
        <v>18604</v>
      </c>
      <c r="F6874">
        <v>19038</v>
      </c>
      <c r="G6874" t="s">
        <v>43</v>
      </c>
      <c r="H6874" t="s">
        <v>27</v>
      </c>
      <c r="I6874">
        <f>tbl_Fact[[#This Row],[Duration]] / 60</f>
        <v>4.6111110846201495E-2</v>
      </c>
      <c r="J6874">
        <f>IF(OR(G6874="Run Time", G6874="CC (Changeover Cleaning)"), I6874, 0)</f>
        <v>4.6111110846201495E-2</v>
      </c>
      <c r="K6874">
        <f>IF(G6874&lt;&gt;"PM (Maintenance)", I6874, 0)</f>
        <v>4.6111110846201495E-2</v>
      </c>
      <c r="L6874" s="5">
        <f>MAX(tbl_Fact[[#This Row],[TotalBiscuitsMade]],tbl_Fact[[#This Row],[GoodMadeBiscuits]])</f>
        <v>19038</v>
      </c>
      <c r="M6874" s="5">
        <f>IF(tbl_Fact[[#This Row],[Operating_Hours]]&gt;0,tbl_Fact[[#This Row],[Operating_Hours]]*51840,0)</f>
        <v>2390.3999862670853</v>
      </c>
    </row>
    <row r="6875" spans="1:13" hidden="1" x14ac:dyDescent="0.2">
      <c r="A6875" t="s">
        <v>14</v>
      </c>
      <c r="B6875" s="1">
        <v>44407.615613425929</v>
      </c>
      <c r="C6875" s="1">
        <v>44407.616076388891</v>
      </c>
      <c r="D6875">
        <v>0.66666662693023704</v>
      </c>
      <c r="E6875">
        <v>0</v>
      </c>
      <c r="F6875">
        <v>423</v>
      </c>
      <c r="G6875" t="s">
        <v>43</v>
      </c>
      <c r="H6875" t="s">
        <v>38</v>
      </c>
      <c r="I6875">
        <f>tbl_Fact[[#This Row],[Duration]] / 60</f>
        <v>1.1111110448837284E-2</v>
      </c>
      <c r="J6875">
        <f>IF(OR(G6875="Run Time", G6875="CC (Changeover Cleaning)"), I6875, 0)</f>
        <v>1.1111110448837284E-2</v>
      </c>
      <c r="K6875">
        <f>IF(G6875&lt;&gt;"PM (Maintenance)", I6875, 0)</f>
        <v>1.1111110448837284E-2</v>
      </c>
      <c r="L6875" s="5">
        <f>MAX(tbl_Fact[[#This Row],[TotalBiscuitsMade]],tbl_Fact[[#This Row],[GoodMadeBiscuits]])</f>
        <v>423</v>
      </c>
      <c r="M6875" s="5">
        <f>IF(tbl_Fact[[#This Row],[Operating_Hours]]&gt;0,tbl_Fact[[#This Row],[Operating_Hours]]*51840,0)</f>
        <v>575.99996566772484</v>
      </c>
    </row>
    <row r="6876" spans="1:13" hidden="1" x14ac:dyDescent="0.2">
      <c r="A6876" t="s">
        <v>12</v>
      </c>
      <c r="B6876" s="1">
        <v>44407.615613425929</v>
      </c>
      <c r="C6876" s="1">
        <v>44407.616157407407</v>
      </c>
      <c r="D6876">
        <v>0.78333330154418901</v>
      </c>
      <c r="E6876">
        <v>116105</v>
      </c>
      <c r="F6876">
        <v>131</v>
      </c>
      <c r="G6876" t="s">
        <v>43</v>
      </c>
      <c r="H6876" t="s">
        <v>38</v>
      </c>
      <c r="I6876">
        <f>tbl_Fact[[#This Row],[Duration]] / 60</f>
        <v>1.3055555025736484E-2</v>
      </c>
      <c r="J6876">
        <f>IF(OR(G6876="Run Time", G6876="CC (Changeover Cleaning)"), I6876, 0)</f>
        <v>1.3055555025736484E-2</v>
      </c>
      <c r="K6876">
        <f>IF(G6876&lt;&gt;"PM (Maintenance)", I6876, 0)</f>
        <v>1.3055555025736484E-2</v>
      </c>
      <c r="L6876" s="5">
        <f>MAX(tbl_Fact[[#This Row],[TotalBiscuitsMade]],tbl_Fact[[#This Row],[GoodMadeBiscuits]])</f>
        <v>116105</v>
      </c>
      <c r="M6876" s="5">
        <f>IF(tbl_Fact[[#This Row],[Operating_Hours]]&gt;0,tbl_Fact[[#This Row],[Operating_Hours]]*51840,0)</f>
        <v>676.79997253417935</v>
      </c>
    </row>
    <row r="6877" spans="1:13" hidden="1" x14ac:dyDescent="0.2">
      <c r="A6877" t="s">
        <v>14</v>
      </c>
      <c r="B6877" s="1">
        <v>44407.616076388891</v>
      </c>
      <c r="C6877" s="1">
        <v>44407.618819444448</v>
      </c>
      <c r="D6877">
        <v>3.9500000476837198</v>
      </c>
      <c r="E6877">
        <v>0</v>
      </c>
      <c r="F6877">
        <v>500</v>
      </c>
      <c r="G6877" t="s">
        <v>44</v>
      </c>
      <c r="H6877" t="s">
        <v>38</v>
      </c>
      <c r="I6877">
        <f>tbl_Fact[[#This Row],[Duration]] / 60</f>
        <v>6.5833334128061999E-2</v>
      </c>
      <c r="J6877">
        <f>IF(OR(G6877="Run Time", G6877="CC (Changeover Cleaning)"), I6877, 0)</f>
        <v>0</v>
      </c>
      <c r="K6877">
        <f>IF(G6877&lt;&gt;"PM (Maintenance)", I6877, 0)</f>
        <v>6.5833334128061999E-2</v>
      </c>
      <c r="L6877" s="5">
        <f>MAX(tbl_Fact[[#This Row],[TotalBiscuitsMade]],tbl_Fact[[#This Row],[GoodMadeBiscuits]])</f>
        <v>500</v>
      </c>
      <c r="M6877" s="5">
        <f>IF(tbl_Fact[[#This Row],[Operating_Hours]]&gt;0,tbl_Fact[[#This Row],[Operating_Hours]]*51840,0)</f>
        <v>0</v>
      </c>
    </row>
    <row r="6878" spans="1:13" hidden="1" x14ac:dyDescent="0.2">
      <c r="A6878" t="s">
        <v>12</v>
      </c>
      <c r="B6878" s="1">
        <v>44407.616157407407</v>
      </c>
      <c r="C6878" s="1">
        <v>44407.618819444448</v>
      </c>
      <c r="D6878">
        <v>3.8333332538604701</v>
      </c>
      <c r="E6878">
        <v>119020</v>
      </c>
      <c r="F6878">
        <v>141</v>
      </c>
      <c r="G6878" t="s">
        <v>44</v>
      </c>
      <c r="H6878" t="s">
        <v>38</v>
      </c>
      <c r="I6878">
        <f>tbl_Fact[[#This Row],[Duration]] / 60</f>
        <v>6.3888887564341162E-2</v>
      </c>
      <c r="J6878">
        <f>IF(OR(G6878="Run Time", G6878="CC (Changeover Cleaning)"), I6878, 0)</f>
        <v>0</v>
      </c>
      <c r="K6878">
        <f>IF(G6878&lt;&gt;"PM (Maintenance)", I6878, 0)</f>
        <v>6.3888887564341162E-2</v>
      </c>
      <c r="L6878" s="5">
        <f>MAX(tbl_Fact[[#This Row],[TotalBiscuitsMade]],tbl_Fact[[#This Row],[GoodMadeBiscuits]])</f>
        <v>119020</v>
      </c>
      <c r="M6878" s="5">
        <f>IF(tbl_Fact[[#This Row],[Operating_Hours]]&gt;0,tbl_Fact[[#This Row],[Operating_Hours]]*51840,0)</f>
        <v>0</v>
      </c>
    </row>
    <row r="6879" spans="1:13" hidden="1" x14ac:dyDescent="0.2">
      <c r="A6879" t="s">
        <v>5</v>
      </c>
      <c r="B6879" s="1">
        <v>44407.616527777776</v>
      </c>
      <c r="C6879" s="1">
        <v>44407.631921296299</v>
      </c>
      <c r="D6879">
        <v>22.1666660308838</v>
      </c>
      <c r="E6879">
        <v>33713</v>
      </c>
      <c r="F6879">
        <v>34315</v>
      </c>
      <c r="G6879" t="s">
        <v>44</v>
      </c>
      <c r="H6879" t="s">
        <v>27</v>
      </c>
      <c r="I6879">
        <f>tbl_Fact[[#This Row],[Duration]] / 60</f>
        <v>0.3694444338480633</v>
      </c>
      <c r="J6879">
        <f>IF(OR(G6879="Run Time", G6879="CC (Changeover Cleaning)"), I6879, 0)</f>
        <v>0</v>
      </c>
      <c r="K6879">
        <f>IF(G6879&lt;&gt;"PM (Maintenance)", I6879, 0)</f>
        <v>0.3694444338480633</v>
      </c>
      <c r="L6879" s="5">
        <f>MAX(tbl_Fact[[#This Row],[TotalBiscuitsMade]],tbl_Fact[[#This Row],[GoodMadeBiscuits]])</f>
        <v>34315</v>
      </c>
      <c r="M6879" s="5">
        <f>IF(tbl_Fact[[#This Row],[Operating_Hours]]&gt;0,tbl_Fact[[#This Row],[Operating_Hours]]*51840,0)</f>
        <v>0</v>
      </c>
    </row>
    <row r="6880" spans="1:13" hidden="1" x14ac:dyDescent="0.2">
      <c r="A6880" t="s">
        <v>14</v>
      </c>
      <c r="B6880" s="1">
        <v>44407.618819444448</v>
      </c>
      <c r="C6880" s="1">
        <v>44407.62023148148</v>
      </c>
      <c r="D6880">
        <v>2.0333333015441899</v>
      </c>
      <c r="E6880">
        <v>0</v>
      </c>
      <c r="F6880">
        <v>76</v>
      </c>
      <c r="G6880" t="s">
        <v>43</v>
      </c>
      <c r="H6880" t="s">
        <v>38</v>
      </c>
      <c r="I6880">
        <f>tbl_Fact[[#This Row],[Duration]] / 60</f>
        <v>3.3888888359069828E-2</v>
      </c>
      <c r="J6880">
        <f>IF(OR(G6880="Run Time", G6880="CC (Changeover Cleaning)"), I6880, 0)</f>
        <v>3.3888888359069828E-2</v>
      </c>
      <c r="K6880">
        <f>IF(G6880&lt;&gt;"PM (Maintenance)", I6880, 0)</f>
        <v>3.3888888359069828E-2</v>
      </c>
      <c r="L6880" s="5">
        <f>MAX(tbl_Fact[[#This Row],[TotalBiscuitsMade]],tbl_Fact[[#This Row],[GoodMadeBiscuits]])</f>
        <v>76</v>
      </c>
      <c r="M6880" s="5">
        <f>IF(tbl_Fact[[#This Row],[Operating_Hours]]&gt;0,tbl_Fact[[#This Row],[Operating_Hours]]*51840,0)</f>
        <v>1756.7999725341799</v>
      </c>
    </row>
    <row r="6881" spans="1:13" hidden="1" x14ac:dyDescent="0.2">
      <c r="A6881" t="s">
        <v>12</v>
      </c>
      <c r="B6881" s="1">
        <v>44407.618819444448</v>
      </c>
      <c r="C6881" s="1">
        <v>44407.621053240742</v>
      </c>
      <c r="D6881">
        <v>3.2166666984558101</v>
      </c>
      <c r="E6881">
        <v>119088</v>
      </c>
      <c r="F6881">
        <v>231</v>
      </c>
      <c r="G6881" t="s">
        <v>43</v>
      </c>
      <c r="H6881" t="s">
        <v>38</v>
      </c>
      <c r="I6881">
        <f>tbl_Fact[[#This Row],[Duration]] / 60</f>
        <v>5.3611111640930166E-2</v>
      </c>
      <c r="J6881">
        <f>IF(OR(G6881="Run Time", G6881="CC (Changeover Cleaning)"), I6881, 0)</f>
        <v>5.3611111640930166E-2</v>
      </c>
      <c r="K6881">
        <f>IF(G6881&lt;&gt;"PM (Maintenance)", I6881, 0)</f>
        <v>5.3611111640930166E-2</v>
      </c>
      <c r="L6881" s="5">
        <f>MAX(tbl_Fact[[#This Row],[TotalBiscuitsMade]],tbl_Fact[[#This Row],[GoodMadeBiscuits]])</f>
        <v>119088</v>
      </c>
      <c r="M6881" s="5">
        <f>IF(tbl_Fact[[#This Row],[Operating_Hours]]&gt;0,tbl_Fact[[#This Row],[Operating_Hours]]*51840,0)</f>
        <v>2779.2000274658199</v>
      </c>
    </row>
    <row r="6882" spans="1:13" hidden="1" x14ac:dyDescent="0.2">
      <c r="A6882" t="s">
        <v>14</v>
      </c>
      <c r="B6882" s="1">
        <v>44407.62023148148</v>
      </c>
      <c r="C6882" s="1">
        <v>44407.620324074072</v>
      </c>
      <c r="D6882">
        <v>0.133333295583725</v>
      </c>
      <c r="E6882">
        <v>0</v>
      </c>
      <c r="F6882">
        <v>300</v>
      </c>
      <c r="G6882" t="s">
        <v>44</v>
      </c>
      <c r="H6882" t="s">
        <v>38</v>
      </c>
      <c r="I6882">
        <f>tbl_Fact[[#This Row],[Duration]] / 60</f>
        <v>2.2222215930620833E-3</v>
      </c>
      <c r="J6882">
        <f>IF(OR(G6882="Run Time", G6882="CC (Changeover Cleaning)"), I6882, 0)</f>
        <v>0</v>
      </c>
      <c r="K6882">
        <f>IF(G6882&lt;&gt;"PM (Maintenance)", I6882, 0)</f>
        <v>2.2222215930620833E-3</v>
      </c>
      <c r="L6882" s="5">
        <f>MAX(tbl_Fact[[#This Row],[TotalBiscuitsMade]],tbl_Fact[[#This Row],[GoodMadeBiscuits]])</f>
        <v>300</v>
      </c>
      <c r="M6882" s="5">
        <f>IF(tbl_Fact[[#This Row],[Operating_Hours]]&gt;0,tbl_Fact[[#This Row],[Operating_Hours]]*51840,0)</f>
        <v>0</v>
      </c>
    </row>
    <row r="6883" spans="1:13" hidden="1" x14ac:dyDescent="0.2">
      <c r="A6883" t="s">
        <v>14</v>
      </c>
      <c r="B6883" s="1">
        <v>44407.620324074072</v>
      </c>
      <c r="C6883" s="1">
        <v>44407.620972222219</v>
      </c>
      <c r="D6883">
        <v>0.93333327770233199</v>
      </c>
      <c r="E6883">
        <v>0</v>
      </c>
      <c r="F6883">
        <v>168</v>
      </c>
      <c r="G6883" t="s">
        <v>43</v>
      </c>
      <c r="H6883" t="s">
        <v>38</v>
      </c>
      <c r="I6883">
        <f>tbl_Fact[[#This Row],[Duration]] / 60</f>
        <v>1.5555554628372199E-2</v>
      </c>
      <c r="J6883">
        <f>IF(OR(G6883="Run Time", G6883="CC (Changeover Cleaning)"), I6883, 0)</f>
        <v>1.5555554628372199E-2</v>
      </c>
      <c r="K6883">
        <f>IF(G6883&lt;&gt;"PM (Maintenance)", I6883, 0)</f>
        <v>1.5555554628372199E-2</v>
      </c>
      <c r="L6883" s="5">
        <f>MAX(tbl_Fact[[#This Row],[TotalBiscuitsMade]],tbl_Fact[[#This Row],[GoodMadeBiscuits]])</f>
        <v>168</v>
      </c>
      <c r="M6883" s="5">
        <f>IF(tbl_Fact[[#This Row],[Operating_Hours]]&gt;0,tbl_Fact[[#This Row],[Operating_Hours]]*51840,0)</f>
        <v>806.39995193481479</v>
      </c>
    </row>
    <row r="6884" spans="1:13" hidden="1" x14ac:dyDescent="0.2">
      <c r="A6884" t="s">
        <v>14</v>
      </c>
      <c r="B6884" s="1">
        <v>44407.620972222219</v>
      </c>
      <c r="C6884" s="1">
        <v>44407.625381944446</v>
      </c>
      <c r="D6884">
        <v>6.3499999046325701</v>
      </c>
      <c r="E6884">
        <v>0</v>
      </c>
      <c r="F6884">
        <v>455</v>
      </c>
      <c r="G6884" t="s">
        <v>44</v>
      </c>
      <c r="H6884" t="s">
        <v>38</v>
      </c>
      <c r="I6884">
        <f>tbl_Fact[[#This Row],[Duration]] / 60</f>
        <v>0.10583333174387617</v>
      </c>
      <c r="J6884">
        <f>IF(OR(G6884="Run Time", G6884="CC (Changeover Cleaning)"), I6884, 0)</f>
        <v>0</v>
      </c>
      <c r="K6884">
        <f>IF(G6884&lt;&gt;"PM (Maintenance)", I6884, 0)</f>
        <v>0.10583333174387617</v>
      </c>
      <c r="L6884" s="5">
        <f>MAX(tbl_Fact[[#This Row],[TotalBiscuitsMade]],tbl_Fact[[#This Row],[GoodMadeBiscuits]])</f>
        <v>455</v>
      </c>
      <c r="M6884" s="5">
        <f>IF(tbl_Fact[[#This Row],[Operating_Hours]]&gt;0,tbl_Fact[[#This Row],[Operating_Hours]]*51840,0)</f>
        <v>0</v>
      </c>
    </row>
    <row r="6885" spans="1:13" hidden="1" x14ac:dyDescent="0.2">
      <c r="A6885" t="s">
        <v>12</v>
      </c>
      <c r="B6885" s="1">
        <v>44407.621053240742</v>
      </c>
      <c r="C6885" s="1">
        <v>44407.62232638889</v>
      </c>
      <c r="D6885">
        <v>1.8333332538604701</v>
      </c>
      <c r="E6885">
        <v>120341</v>
      </c>
      <c r="F6885">
        <v>495</v>
      </c>
      <c r="G6885" t="s">
        <v>44</v>
      </c>
      <c r="H6885" t="s">
        <v>38</v>
      </c>
      <c r="I6885">
        <f>tbl_Fact[[#This Row],[Duration]] / 60</f>
        <v>3.0555554231007833E-2</v>
      </c>
      <c r="J6885">
        <f>IF(OR(G6885="Run Time", G6885="CC (Changeover Cleaning)"), I6885, 0)</f>
        <v>0</v>
      </c>
      <c r="K6885">
        <f>IF(G6885&lt;&gt;"PM (Maintenance)", I6885, 0)</f>
        <v>3.0555554231007833E-2</v>
      </c>
      <c r="L6885" s="5">
        <f>MAX(tbl_Fact[[#This Row],[TotalBiscuitsMade]],tbl_Fact[[#This Row],[GoodMadeBiscuits]])</f>
        <v>120341</v>
      </c>
      <c r="M6885" s="5">
        <f>IF(tbl_Fact[[#This Row],[Operating_Hours]]&gt;0,tbl_Fact[[#This Row],[Operating_Hours]]*51840,0)</f>
        <v>0</v>
      </c>
    </row>
    <row r="6886" spans="1:13" hidden="1" x14ac:dyDescent="0.2">
      <c r="A6886" t="s">
        <v>12</v>
      </c>
      <c r="B6886" s="1">
        <v>44407.62232638889</v>
      </c>
      <c r="C6886" s="1">
        <v>44407.622835648152</v>
      </c>
      <c r="D6886">
        <v>0.73333328962326005</v>
      </c>
      <c r="E6886">
        <v>120390</v>
      </c>
      <c r="F6886">
        <v>486</v>
      </c>
      <c r="G6886" t="s">
        <v>43</v>
      </c>
      <c r="H6886" t="s">
        <v>38</v>
      </c>
      <c r="I6886">
        <f>tbl_Fact[[#This Row],[Duration]] / 60</f>
        <v>1.2222221493721002E-2</v>
      </c>
      <c r="J6886">
        <f>IF(OR(G6886="Run Time", G6886="CC (Changeover Cleaning)"), I6886, 0)</f>
        <v>1.2222221493721002E-2</v>
      </c>
      <c r="K6886">
        <f>IF(G6886&lt;&gt;"PM (Maintenance)", I6886, 0)</f>
        <v>1.2222221493721002E-2</v>
      </c>
      <c r="L6886" s="5">
        <f>MAX(tbl_Fact[[#This Row],[TotalBiscuitsMade]],tbl_Fact[[#This Row],[GoodMadeBiscuits]])</f>
        <v>120390</v>
      </c>
      <c r="M6886" s="5">
        <f>IF(tbl_Fact[[#This Row],[Operating_Hours]]&gt;0,tbl_Fact[[#This Row],[Operating_Hours]]*51840,0)</f>
        <v>633.59996223449673</v>
      </c>
    </row>
    <row r="6887" spans="1:13" hidden="1" x14ac:dyDescent="0.2">
      <c r="A6887" t="s">
        <v>12</v>
      </c>
      <c r="B6887" s="1">
        <v>44407.622835648152</v>
      </c>
      <c r="C6887" s="1">
        <v>44407.625381944446</v>
      </c>
      <c r="D6887">
        <v>3.6666665077209499</v>
      </c>
      <c r="E6887">
        <v>123452</v>
      </c>
      <c r="F6887">
        <v>242</v>
      </c>
      <c r="G6887" t="s">
        <v>44</v>
      </c>
      <c r="H6887" t="s">
        <v>38</v>
      </c>
      <c r="I6887">
        <f>tbl_Fact[[#This Row],[Duration]] / 60</f>
        <v>6.1111108462015833E-2</v>
      </c>
      <c r="J6887">
        <f>IF(OR(G6887="Run Time", G6887="CC (Changeover Cleaning)"), I6887, 0)</f>
        <v>0</v>
      </c>
      <c r="K6887">
        <f>IF(G6887&lt;&gt;"PM (Maintenance)", I6887, 0)</f>
        <v>6.1111108462015833E-2</v>
      </c>
      <c r="L6887" s="5">
        <f>MAX(tbl_Fact[[#This Row],[TotalBiscuitsMade]],tbl_Fact[[#This Row],[GoodMadeBiscuits]])</f>
        <v>123452</v>
      </c>
      <c r="M6887" s="5">
        <f>IF(tbl_Fact[[#This Row],[Operating_Hours]]&gt;0,tbl_Fact[[#This Row],[Operating_Hours]]*51840,0)</f>
        <v>0</v>
      </c>
    </row>
    <row r="6888" spans="1:13" hidden="1" x14ac:dyDescent="0.2">
      <c r="A6888" t="s">
        <v>14</v>
      </c>
      <c r="B6888" s="1">
        <v>44407.625381944446</v>
      </c>
      <c r="C6888" s="1">
        <v>44407.626307870371</v>
      </c>
      <c r="D6888">
        <v>1.3333332538604701</v>
      </c>
      <c r="E6888">
        <v>0</v>
      </c>
      <c r="F6888">
        <v>278</v>
      </c>
      <c r="G6888" t="s">
        <v>43</v>
      </c>
      <c r="H6888" t="s">
        <v>38</v>
      </c>
      <c r="I6888">
        <f>tbl_Fact[[#This Row],[Duration]] / 60</f>
        <v>2.2222220897674502E-2</v>
      </c>
      <c r="J6888">
        <f>IF(OR(G6888="Run Time", G6888="CC (Changeover Cleaning)"), I6888, 0)</f>
        <v>2.2222220897674502E-2</v>
      </c>
      <c r="K6888">
        <f>IF(G6888&lt;&gt;"PM (Maintenance)", I6888, 0)</f>
        <v>2.2222220897674502E-2</v>
      </c>
      <c r="L6888" s="5">
        <f>MAX(tbl_Fact[[#This Row],[TotalBiscuitsMade]],tbl_Fact[[#This Row],[GoodMadeBiscuits]])</f>
        <v>278</v>
      </c>
      <c r="M6888" s="5">
        <f>IF(tbl_Fact[[#This Row],[Operating_Hours]]&gt;0,tbl_Fact[[#This Row],[Operating_Hours]]*51840,0)</f>
        <v>1151.9999313354463</v>
      </c>
    </row>
    <row r="6889" spans="1:13" hidden="1" x14ac:dyDescent="0.2">
      <c r="A6889" t="s">
        <v>12</v>
      </c>
      <c r="B6889" s="1">
        <v>44407.625381944446</v>
      </c>
      <c r="C6889" s="1">
        <v>44407.626388888886</v>
      </c>
      <c r="D6889">
        <v>1.45000004768372</v>
      </c>
      <c r="E6889">
        <v>123312</v>
      </c>
      <c r="F6889">
        <v>158</v>
      </c>
      <c r="G6889" t="s">
        <v>43</v>
      </c>
      <c r="H6889" t="s">
        <v>38</v>
      </c>
      <c r="I6889">
        <f>tbl_Fact[[#This Row],[Duration]] / 60</f>
        <v>2.4166667461395334E-2</v>
      </c>
      <c r="J6889">
        <f>IF(OR(G6889="Run Time", G6889="CC (Changeover Cleaning)"), I6889, 0)</f>
        <v>2.4166667461395334E-2</v>
      </c>
      <c r="K6889">
        <f>IF(G6889&lt;&gt;"PM (Maintenance)", I6889, 0)</f>
        <v>2.4166667461395334E-2</v>
      </c>
      <c r="L6889" s="5">
        <f>MAX(tbl_Fact[[#This Row],[TotalBiscuitsMade]],tbl_Fact[[#This Row],[GoodMadeBiscuits]])</f>
        <v>123312</v>
      </c>
      <c r="M6889" s="5">
        <f>IF(tbl_Fact[[#This Row],[Operating_Hours]]&gt;0,tbl_Fact[[#This Row],[Operating_Hours]]*51840,0)</f>
        <v>1252.8000411987341</v>
      </c>
    </row>
    <row r="6890" spans="1:13" hidden="1" x14ac:dyDescent="0.2">
      <c r="A6890" t="s">
        <v>14</v>
      </c>
      <c r="B6890" s="1">
        <v>44407.626307870371</v>
      </c>
      <c r="C6890" s="1">
        <v>44407.685393518521</v>
      </c>
      <c r="D6890">
        <v>85.083335876464801</v>
      </c>
      <c r="E6890">
        <v>0</v>
      </c>
      <c r="F6890">
        <v>432</v>
      </c>
      <c r="G6890" t="s">
        <v>44</v>
      </c>
      <c r="H6890" t="s">
        <v>38</v>
      </c>
      <c r="I6890">
        <f>tbl_Fact[[#This Row],[Duration]] / 60</f>
        <v>1.41805559794108</v>
      </c>
      <c r="J6890">
        <f>IF(OR(G6890="Run Time", G6890="CC (Changeover Cleaning)"), I6890, 0)</f>
        <v>0</v>
      </c>
      <c r="K6890">
        <f>IF(G6890&lt;&gt;"PM (Maintenance)", I6890, 0)</f>
        <v>1.41805559794108</v>
      </c>
      <c r="L6890" s="5">
        <f>MAX(tbl_Fact[[#This Row],[TotalBiscuitsMade]],tbl_Fact[[#This Row],[GoodMadeBiscuits]])</f>
        <v>432</v>
      </c>
      <c r="M6890" s="5">
        <f>IF(tbl_Fact[[#This Row],[Operating_Hours]]&gt;0,tbl_Fact[[#This Row],[Operating_Hours]]*51840,0)</f>
        <v>0</v>
      </c>
    </row>
    <row r="6891" spans="1:13" hidden="1" x14ac:dyDescent="0.2">
      <c r="A6891" t="s">
        <v>12</v>
      </c>
      <c r="B6891" s="1">
        <v>44407.626388888886</v>
      </c>
      <c r="C6891" s="1">
        <v>44407.627638888887</v>
      </c>
      <c r="D6891">
        <v>1.79999995231628</v>
      </c>
      <c r="E6891">
        <v>124710</v>
      </c>
      <c r="F6891">
        <v>223</v>
      </c>
      <c r="G6891" t="s">
        <v>44</v>
      </c>
      <c r="H6891" t="s">
        <v>38</v>
      </c>
      <c r="I6891">
        <f>tbl_Fact[[#This Row],[Duration]] / 60</f>
        <v>2.9999999205271334E-2</v>
      </c>
      <c r="J6891">
        <f>IF(OR(G6891="Run Time", G6891="CC (Changeover Cleaning)"), I6891, 0)</f>
        <v>0</v>
      </c>
      <c r="K6891">
        <f>IF(G6891&lt;&gt;"PM (Maintenance)", I6891, 0)</f>
        <v>2.9999999205271334E-2</v>
      </c>
      <c r="L6891" s="5">
        <f>MAX(tbl_Fact[[#This Row],[TotalBiscuitsMade]],tbl_Fact[[#This Row],[GoodMadeBiscuits]])</f>
        <v>124710</v>
      </c>
      <c r="M6891" s="5">
        <f>IF(tbl_Fact[[#This Row],[Operating_Hours]]&gt;0,tbl_Fact[[#This Row],[Operating_Hours]]*51840,0)</f>
        <v>0</v>
      </c>
    </row>
    <row r="6892" spans="1:13" hidden="1" x14ac:dyDescent="0.2">
      <c r="A6892" t="s">
        <v>12</v>
      </c>
      <c r="B6892" s="1">
        <v>44407.627638888887</v>
      </c>
      <c r="C6892" s="1">
        <v>44407.681875000002</v>
      </c>
      <c r="D6892">
        <v>78.099998474121094</v>
      </c>
      <c r="E6892">
        <v>125005</v>
      </c>
      <c r="F6892">
        <v>131</v>
      </c>
      <c r="G6892" t="s">
        <v>43</v>
      </c>
      <c r="H6892" t="s">
        <v>38</v>
      </c>
      <c r="I6892">
        <f>tbl_Fact[[#This Row],[Duration]] / 60</f>
        <v>1.3016666412353515</v>
      </c>
      <c r="J6892">
        <f>IF(OR(G6892="Run Time", G6892="CC (Changeover Cleaning)"), I6892, 0)</f>
        <v>1.3016666412353515</v>
      </c>
      <c r="K6892">
        <f>IF(G6892&lt;&gt;"PM (Maintenance)", I6892, 0)</f>
        <v>1.3016666412353515</v>
      </c>
      <c r="L6892" s="5">
        <f>MAX(tbl_Fact[[#This Row],[TotalBiscuitsMade]],tbl_Fact[[#This Row],[GoodMadeBiscuits]])</f>
        <v>125005</v>
      </c>
      <c r="M6892" s="5">
        <f>IF(tbl_Fact[[#This Row],[Operating_Hours]]&gt;0,tbl_Fact[[#This Row],[Operating_Hours]]*51840,0)</f>
        <v>67478.398681640625</v>
      </c>
    </row>
    <row r="6893" spans="1:13" hidden="1" x14ac:dyDescent="0.2">
      <c r="A6893" t="s">
        <v>11</v>
      </c>
      <c r="B6893" s="1">
        <v>44407.628275462965</v>
      </c>
      <c r="C6893" s="1">
        <v>44407.62840277778</v>
      </c>
      <c r="D6893">
        <v>0.19165000319480899</v>
      </c>
      <c r="E6893">
        <v>0</v>
      </c>
      <c r="F6893">
        <v>205</v>
      </c>
      <c r="G6893" t="s">
        <v>43</v>
      </c>
      <c r="H6893" t="s">
        <v>27</v>
      </c>
      <c r="I6893">
        <f>tbl_Fact[[#This Row],[Duration]] / 60</f>
        <v>3.194166719913483E-3</v>
      </c>
      <c r="J6893">
        <f>IF(OR(G6893="Run Time", G6893="CC (Changeover Cleaning)"), I6893, 0)</f>
        <v>3.194166719913483E-3</v>
      </c>
      <c r="K6893">
        <f>IF(G6893&lt;&gt;"PM (Maintenance)", I6893, 0)</f>
        <v>3.194166719913483E-3</v>
      </c>
      <c r="L6893" s="5">
        <f>MAX(tbl_Fact[[#This Row],[TotalBiscuitsMade]],tbl_Fact[[#This Row],[GoodMadeBiscuits]])</f>
        <v>205</v>
      </c>
      <c r="M6893" s="5">
        <f>IF(tbl_Fact[[#This Row],[Operating_Hours]]&gt;0,tbl_Fact[[#This Row],[Operating_Hours]]*51840,0)</f>
        <v>165.58560276031497</v>
      </c>
    </row>
    <row r="6894" spans="1:13" hidden="1" x14ac:dyDescent="0.2">
      <c r="A6894" t="s">
        <v>11</v>
      </c>
      <c r="B6894" s="1">
        <v>44407.62840277778</v>
      </c>
      <c r="C6894" s="1">
        <v>44407.628449074073</v>
      </c>
      <c r="D6894">
        <v>5.8566667139530203E-2</v>
      </c>
      <c r="E6894">
        <v>0</v>
      </c>
      <c r="F6894">
        <v>344</v>
      </c>
      <c r="G6894" t="s">
        <v>44</v>
      </c>
      <c r="H6894" t="s">
        <v>27</v>
      </c>
      <c r="I6894">
        <f>tbl_Fact[[#This Row],[Duration]] / 60</f>
        <v>9.7611111899217006E-4</v>
      </c>
      <c r="J6894">
        <f>IF(OR(G6894="Run Time", G6894="CC (Changeover Cleaning)"), I6894, 0)</f>
        <v>0</v>
      </c>
      <c r="K6894">
        <f>IF(G6894&lt;&gt;"PM (Maintenance)", I6894, 0)</f>
        <v>9.7611111899217006E-4</v>
      </c>
      <c r="L6894" s="5">
        <f>MAX(tbl_Fact[[#This Row],[TotalBiscuitsMade]],tbl_Fact[[#This Row],[GoodMadeBiscuits]])</f>
        <v>344</v>
      </c>
      <c r="M6894" s="5">
        <f>IF(tbl_Fact[[#This Row],[Operating_Hours]]&gt;0,tbl_Fact[[#This Row],[Operating_Hours]]*51840,0)</f>
        <v>0</v>
      </c>
    </row>
    <row r="6895" spans="1:13" hidden="1" x14ac:dyDescent="0.2">
      <c r="A6895" t="s">
        <v>11</v>
      </c>
      <c r="B6895" s="1">
        <v>44407.628449074073</v>
      </c>
      <c r="C6895" s="1">
        <v>44407.628576388888</v>
      </c>
      <c r="D6895">
        <v>0.191483333706856</v>
      </c>
      <c r="E6895">
        <v>0</v>
      </c>
      <c r="F6895">
        <v>268</v>
      </c>
      <c r="G6895" t="s">
        <v>43</v>
      </c>
      <c r="H6895" t="s">
        <v>27</v>
      </c>
      <c r="I6895">
        <f>tbl_Fact[[#This Row],[Duration]] / 60</f>
        <v>3.1913888951142664E-3</v>
      </c>
      <c r="J6895">
        <f>IF(OR(G6895="Run Time", G6895="CC (Changeover Cleaning)"), I6895, 0)</f>
        <v>3.1913888951142664E-3</v>
      </c>
      <c r="K6895">
        <f>IF(G6895&lt;&gt;"PM (Maintenance)", I6895, 0)</f>
        <v>3.1913888951142664E-3</v>
      </c>
      <c r="L6895" s="5">
        <f>MAX(tbl_Fact[[#This Row],[TotalBiscuitsMade]],tbl_Fact[[#This Row],[GoodMadeBiscuits]])</f>
        <v>268</v>
      </c>
      <c r="M6895" s="5">
        <f>IF(tbl_Fact[[#This Row],[Operating_Hours]]&gt;0,tbl_Fact[[#This Row],[Operating_Hours]]*51840,0)</f>
        <v>165.44160032272356</v>
      </c>
    </row>
    <row r="6896" spans="1:13" hidden="1" x14ac:dyDescent="0.2">
      <c r="A6896" t="s">
        <v>11</v>
      </c>
      <c r="B6896" s="1">
        <v>44407.628576388888</v>
      </c>
      <c r="C6896" s="1">
        <v>44407.643437500003</v>
      </c>
      <c r="D6896">
        <v>21.400234222412099</v>
      </c>
      <c r="E6896">
        <v>0</v>
      </c>
      <c r="F6896">
        <v>35</v>
      </c>
      <c r="G6896" t="s">
        <v>44</v>
      </c>
      <c r="H6896" t="s">
        <v>27</v>
      </c>
      <c r="I6896">
        <f>tbl_Fact[[#This Row],[Duration]] / 60</f>
        <v>0.356670570373535</v>
      </c>
      <c r="J6896">
        <f>IF(OR(G6896="Run Time", G6896="CC (Changeover Cleaning)"), I6896, 0)</f>
        <v>0</v>
      </c>
      <c r="K6896">
        <f>IF(G6896&lt;&gt;"PM (Maintenance)", I6896, 0)</f>
        <v>0.356670570373535</v>
      </c>
      <c r="L6896" s="5">
        <f>MAX(tbl_Fact[[#This Row],[TotalBiscuitsMade]],tbl_Fact[[#This Row],[GoodMadeBiscuits]])</f>
        <v>35</v>
      </c>
      <c r="M6896" s="5">
        <f>IF(tbl_Fact[[#This Row],[Operating_Hours]]&gt;0,tbl_Fact[[#This Row],[Operating_Hours]]*51840,0)</f>
        <v>0</v>
      </c>
    </row>
    <row r="6897" spans="1:13" hidden="1" x14ac:dyDescent="0.2">
      <c r="A6897" t="s">
        <v>5</v>
      </c>
      <c r="B6897" s="1">
        <v>44407.631921296299</v>
      </c>
      <c r="C6897" s="1">
        <v>44407.643611111111</v>
      </c>
      <c r="D6897">
        <v>16.8333339691162</v>
      </c>
      <c r="E6897">
        <v>33707</v>
      </c>
      <c r="F6897">
        <v>34329</v>
      </c>
      <c r="G6897" t="s">
        <v>43</v>
      </c>
      <c r="H6897" t="s">
        <v>27</v>
      </c>
      <c r="I6897">
        <f>tbl_Fact[[#This Row],[Duration]] / 60</f>
        <v>0.28055556615193666</v>
      </c>
      <c r="J6897">
        <f>IF(OR(G6897="Run Time", G6897="CC (Changeover Cleaning)"), I6897, 0)</f>
        <v>0.28055556615193666</v>
      </c>
      <c r="K6897">
        <f>IF(G6897&lt;&gt;"PM (Maintenance)", I6897, 0)</f>
        <v>0.28055556615193666</v>
      </c>
      <c r="L6897" s="5">
        <f>MAX(tbl_Fact[[#This Row],[TotalBiscuitsMade]],tbl_Fact[[#This Row],[GoodMadeBiscuits]])</f>
        <v>34329</v>
      </c>
      <c r="M6897" s="5">
        <f>IF(tbl_Fact[[#This Row],[Operating_Hours]]&gt;0,tbl_Fact[[#This Row],[Operating_Hours]]*51840,0)</f>
        <v>14544.000549316397</v>
      </c>
    </row>
    <row r="6898" spans="1:13" hidden="1" x14ac:dyDescent="0.2">
      <c r="A6898" t="s">
        <v>11</v>
      </c>
      <c r="B6898" s="1">
        <v>44407.643437500003</v>
      </c>
      <c r="C6898" s="1">
        <v>44407.643796296295</v>
      </c>
      <c r="D6898">
        <v>0.50830000638961803</v>
      </c>
      <c r="E6898">
        <v>0</v>
      </c>
      <c r="F6898">
        <v>377</v>
      </c>
      <c r="G6898" t="s">
        <v>43</v>
      </c>
      <c r="H6898" t="s">
        <v>27</v>
      </c>
      <c r="I6898">
        <f>tbl_Fact[[#This Row],[Duration]] / 60</f>
        <v>8.4716667731603006E-3</v>
      </c>
      <c r="J6898">
        <f>IF(OR(G6898="Run Time", G6898="CC (Changeover Cleaning)"), I6898, 0)</f>
        <v>8.4716667731603006E-3</v>
      </c>
      <c r="K6898">
        <f>IF(G6898&lt;&gt;"PM (Maintenance)", I6898, 0)</f>
        <v>8.4716667731603006E-3</v>
      </c>
      <c r="L6898" s="5">
        <f>MAX(tbl_Fact[[#This Row],[TotalBiscuitsMade]],tbl_Fact[[#This Row],[GoodMadeBiscuits]])</f>
        <v>377</v>
      </c>
      <c r="M6898" s="5">
        <f>IF(tbl_Fact[[#This Row],[Operating_Hours]]&gt;0,tbl_Fact[[#This Row],[Operating_Hours]]*51840,0)</f>
        <v>439.17120552063</v>
      </c>
    </row>
    <row r="6899" spans="1:13" hidden="1" x14ac:dyDescent="0.2">
      <c r="A6899" t="s">
        <v>5</v>
      </c>
      <c r="B6899" s="1">
        <v>44407.643611111111</v>
      </c>
      <c r="C6899" s="1">
        <v>44407.653009259258</v>
      </c>
      <c r="D6899">
        <v>13.5333337783813</v>
      </c>
      <c r="E6899">
        <v>43032</v>
      </c>
      <c r="F6899">
        <v>43799</v>
      </c>
      <c r="G6899" t="s">
        <v>44</v>
      </c>
      <c r="H6899" t="s">
        <v>27</v>
      </c>
      <c r="I6899">
        <f>tbl_Fact[[#This Row],[Duration]] / 60</f>
        <v>0.22555556297302165</v>
      </c>
      <c r="J6899">
        <f>IF(OR(G6899="Run Time", G6899="CC (Changeover Cleaning)"), I6899, 0)</f>
        <v>0</v>
      </c>
      <c r="K6899">
        <f>IF(G6899&lt;&gt;"PM (Maintenance)", I6899, 0)</f>
        <v>0.22555556297302165</v>
      </c>
      <c r="L6899" s="5">
        <f>MAX(tbl_Fact[[#This Row],[TotalBiscuitsMade]],tbl_Fact[[#This Row],[GoodMadeBiscuits]])</f>
        <v>43799</v>
      </c>
      <c r="M6899" s="5">
        <f>IF(tbl_Fact[[#This Row],[Operating_Hours]]&gt;0,tbl_Fact[[#This Row],[Operating_Hours]]*51840,0)</f>
        <v>0</v>
      </c>
    </row>
    <row r="6900" spans="1:13" hidden="1" x14ac:dyDescent="0.2">
      <c r="A6900" t="s">
        <v>11</v>
      </c>
      <c r="B6900" s="1">
        <v>44407.643796296295</v>
      </c>
      <c r="C6900" s="1">
        <v>44407.66578703704</v>
      </c>
      <c r="D6900">
        <v>31.667116165161101</v>
      </c>
      <c r="E6900">
        <v>0</v>
      </c>
      <c r="F6900">
        <v>201</v>
      </c>
      <c r="G6900" t="s">
        <v>44</v>
      </c>
      <c r="H6900" t="s">
        <v>27</v>
      </c>
      <c r="I6900">
        <f>tbl_Fact[[#This Row],[Duration]] / 60</f>
        <v>0.52778526941935167</v>
      </c>
      <c r="J6900">
        <f>IF(OR(G6900="Run Time", G6900="CC (Changeover Cleaning)"), I6900, 0)</f>
        <v>0</v>
      </c>
      <c r="K6900">
        <f>IF(G6900&lt;&gt;"PM (Maintenance)", I6900, 0)</f>
        <v>0.52778526941935167</v>
      </c>
      <c r="L6900" s="5">
        <f>MAX(tbl_Fact[[#This Row],[TotalBiscuitsMade]],tbl_Fact[[#This Row],[GoodMadeBiscuits]])</f>
        <v>201</v>
      </c>
      <c r="M6900" s="5">
        <f>IF(tbl_Fact[[#This Row],[Operating_Hours]]&gt;0,tbl_Fact[[#This Row],[Operating_Hours]]*51840,0)</f>
        <v>0</v>
      </c>
    </row>
    <row r="6901" spans="1:13" hidden="1" x14ac:dyDescent="0.2">
      <c r="A6901" t="s">
        <v>5</v>
      </c>
      <c r="B6901" s="1">
        <v>44407.653009259258</v>
      </c>
      <c r="C6901" s="1">
        <v>44407.655798611115</v>
      </c>
      <c r="D6901">
        <v>4.0166668891906703</v>
      </c>
      <c r="E6901">
        <v>43075</v>
      </c>
      <c r="F6901">
        <v>43597</v>
      </c>
      <c r="G6901" t="s">
        <v>43</v>
      </c>
      <c r="H6901" t="s">
        <v>27</v>
      </c>
      <c r="I6901">
        <f>tbl_Fact[[#This Row],[Duration]] / 60</f>
        <v>6.6944448153177835E-2</v>
      </c>
      <c r="J6901">
        <f>IF(OR(G6901="Run Time", G6901="CC (Changeover Cleaning)"), I6901, 0)</f>
        <v>6.6944448153177835E-2</v>
      </c>
      <c r="K6901">
        <f>IF(G6901&lt;&gt;"PM (Maintenance)", I6901, 0)</f>
        <v>6.6944448153177835E-2</v>
      </c>
      <c r="L6901" s="5">
        <f>MAX(tbl_Fact[[#This Row],[TotalBiscuitsMade]],tbl_Fact[[#This Row],[GoodMadeBiscuits]])</f>
        <v>43597</v>
      </c>
      <c r="M6901" s="5">
        <f>IF(tbl_Fact[[#This Row],[Operating_Hours]]&gt;0,tbl_Fact[[#This Row],[Operating_Hours]]*51840,0)</f>
        <v>3470.400192260739</v>
      </c>
    </row>
    <row r="6902" spans="1:13" hidden="1" x14ac:dyDescent="0.2">
      <c r="A6902" t="s">
        <v>5</v>
      </c>
      <c r="B6902" s="1">
        <v>44407.655798611115</v>
      </c>
      <c r="C6902" s="1">
        <v>44407.657037037039</v>
      </c>
      <c r="D6902">
        <v>1.7833333015441899</v>
      </c>
      <c r="E6902">
        <v>44054</v>
      </c>
      <c r="F6902">
        <v>44897</v>
      </c>
      <c r="G6902" t="s">
        <v>44</v>
      </c>
      <c r="H6902" t="s">
        <v>27</v>
      </c>
      <c r="I6902">
        <f>tbl_Fact[[#This Row],[Duration]] / 60</f>
        <v>2.9722221692403166E-2</v>
      </c>
      <c r="J6902">
        <f>IF(OR(G6902="Run Time", G6902="CC (Changeover Cleaning)"), I6902, 0)</f>
        <v>0</v>
      </c>
      <c r="K6902">
        <f>IF(G6902&lt;&gt;"PM (Maintenance)", I6902, 0)</f>
        <v>2.9722221692403166E-2</v>
      </c>
      <c r="L6902" s="5">
        <f>MAX(tbl_Fact[[#This Row],[TotalBiscuitsMade]],tbl_Fact[[#This Row],[GoodMadeBiscuits]])</f>
        <v>44897</v>
      </c>
      <c r="M6902" s="5">
        <f>IF(tbl_Fact[[#This Row],[Operating_Hours]]&gt;0,tbl_Fact[[#This Row],[Operating_Hours]]*51840,0)</f>
        <v>0</v>
      </c>
    </row>
    <row r="6903" spans="1:13" hidden="1" x14ac:dyDescent="0.2">
      <c r="A6903" t="s">
        <v>5</v>
      </c>
      <c r="B6903" s="1">
        <v>44407.657037037039</v>
      </c>
      <c r="C6903" s="1">
        <v>44407.657673611109</v>
      </c>
      <c r="D6903">
        <v>0.91666668653488204</v>
      </c>
      <c r="E6903">
        <v>43996</v>
      </c>
      <c r="F6903">
        <v>44802</v>
      </c>
      <c r="G6903" t="s">
        <v>43</v>
      </c>
      <c r="H6903" t="s">
        <v>27</v>
      </c>
      <c r="I6903">
        <f>tbl_Fact[[#This Row],[Duration]] / 60</f>
        <v>1.5277778108914701E-2</v>
      </c>
      <c r="J6903">
        <f>IF(OR(G6903="Run Time", G6903="CC (Changeover Cleaning)"), I6903, 0)</f>
        <v>1.5277778108914701E-2</v>
      </c>
      <c r="K6903">
        <f>IF(G6903&lt;&gt;"PM (Maintenance)", I6903, 0)</f>
        <v>1.5277778108914701E-2</v>
      </c>
      <c r="L6903" s="5">
        <f>MAX(tbl_Fact[[#This Row],[TotalBiscuitsMade]],tbl_Fact[[#This Row],[GoodMadeBiscuits]])</f>
        <v>44802</v>
      </c>
      <c r="M6903" s="5">
        <f>IF(tbl_Fact[[#This Row],[Operating_Hours]]&gt;0,tbl_Fact[[#This Row],[Operating_Hours]]*51840,0)</f>
        <v>792.00001716613804</v>
      </c>
    </row>
    <row r="6904" spans="1:13" hidden="1" x14ac:dyDescent="0.2">
      <c r="A6904" t="s">
        <v>5</v>
      </c>
      <c r="B6904" s="1">
        <v>44407.657673611109</v>
      </c>
      <c r="C6904" s="1">
        <v>44407.665833333333</v>
      </c>
      <c r="D6904">
        <v>11.75</v>
      </c>
      <c r="E6904">
        <v>52068</v>
      </c>
      <c r="F6904">
        <v>52931</v>
      </c>
      <c r="G6904" t="s">
        <v>44</v>
      </c>
      <c r="H6904" t="s">
        <v>27</v>
      </c>
      <c r="I6904">
        <f>tbl_Fact[[#This Row],[Duration]] / 60</f>
        <v>0.19583333333333333</v>
      </c>
      <c r="J6904">
        <f>IF(OR(G6904="Run Time", G6904="CC (Changeover Cleaning)"), I6904, 0)</f>
        <v>0</v>
      </c>
      <c r="K6904">
        <f>IF(G6904&lt;&gt;"PM (Maintenance)", I6904, 0)</f>
        <v>0.19583333333333333</v>
      </c>
      <c r="L6904" s="5">
        <f>MAX(tbl_Fact[[#This Row],[TotalBiscuitsMade]],tbl_Fact[[#This Row],[GoodMadeBiscuits]])</f>
        <v>52931</v>
      </c>
      <c r="M6904" s="5">
        <f>IF(tbl_Fact[[#This Row],[Operating_Hours]]&gt;0,tbl_Fact[[#This Row],[Operating_Hours]]*51840,0)</f>
        <v>0</v>
      </c>
    </row>
    <row r="6905" spans="1:13" hidden="1" x14ac:dyDescent="0.2">
      <c r="A6905" t="s">
        <v>11</v>
      </c>
      <c r="B6905" s="1">
        <v>44407.66578703704</v>
      </c>
      <c r="C6905" s="1">
        <v>44407.668402777781</v>
      </c>
      <c r="D6905">
        <v>3.7750332355499299</v>
      </c>
      <c r="E6905">
        <v>0</v>
      </c>
      <c r="F6905">
        <v>171</v>
      </c>
      <c r="G6905" t="s">
        <v>43</v>
      </c>
      <c r="H6905" t="s">
        <v>27</v>
      </c>
      <c r="I6905">
        <f>tbl_Fact[[#This Row],[Duration]] / 60</f>
        <v>6.2917220592498838E-2</v>
      </c>
      <c r="J6905">
        <f>IF(OR(G6905="Run Time", G6905="CC (Changeover Cleaning)"), I6905, 0)</f>
        <v>6.2917220592498838E-2</v>
      </c>
      <c r="K6905">
        <f>IF(G6905&lt;&gt;"PM (Maintenance)", I6905, 0)</f>
        <v>6.2917220592498838E-2</v>
      </c>
      <c r="L6905" s="5">
        <f>MAX(tbl_Fact[[#This Row],[TotalBiscuitsMade]],tbl_Fact[[#This Row],[GoodMadeBiscuits]])</f>
        <v>171</v>
      </c>
      <c r="M6905" s="5">
        <f>IF(tbl_Fact[[#This Row],[Operating_Hours]]&gt;0,tbl_Fact[[#This Row],[Operating_Hours]]*51840,0)</f>
        <v>3261.6287155151399</v>
      </c>
    </row>
    <row r="6906" spans="1:13" hidden="1" x14ac:dyDescent="0.2">
      <c r="A6906" t="s">
        <v>5</v>
      </c>
      <c r="B6906" s="1">
        <v>44407.665833333333</v>
      </c>
      <c r="C6906" s="1">
        <v>44407.669328703705</v>
      </c>
      <c r="D6906">
        <v>5.0333333015441903</v>
      </c>
      <c r="E6906">
        <v>52198</v>
      </c>
      <c r="F6906">
        <v>52820</v>
      </c>
      <c r="G6906" t="s">
        <v>43</v>
      </c>
      <c r="H6906" t="s">
        <v>27</v>
      </c>
      <c r="I6906">
        <f>tbl_Fact[[#This Row],[Duration]] / 60</f>
        <v>8.3888888359069838E-2</v>
      </c>
      <c r="J6906">
        <f>IF(OR(G6906="Run Time", G6906="CC (Changeover Cleaning)"), I6906, 0)</f>
        <v>8.3888888359069838E-2</v>
      </c>
      <c r="K6906">
        <f>IF(G6906&lt;&gt;"PM (Maintenance)", I6906, 0)</f>
        <v>8.3888888359069838E-2</v>
      </c>
      <c r="L6906" s="5">
        <f>MAX(tbl_Fact[[#This Row],[TotalBiscuitsMade]],tbl_Fact[[#This Row],[GoodMadeBiscuits]])</f>
        <v>52820</v>
      </c>
      <c r="M6906" s="5">
        <f>IF(tbl_Fact[[#This Row],[Operating_Hours]]&gt;0,tbl_Fact[[#This Row],[Operating_Hours]]*51840,0)</f>
        <v>4348.7999725341806</v>
      </c>
    </row>
    <row r="6907" spans="1:13" hidden="1" x14ac:dyDescent="0.2">
      <c r="A6907" t="s">
        <v>11</v>
      </c>
      <c r="B6907" s="1">
        <v>44407.668402777781</v>
      </c>
      <c r="C6907" s="1">
        <v>44407.669699074075</v>
      </c>
      <c r="D6907">
        <v>1.8671499490737899</v>
      </c>
      <c r="E6907">
        <v>0</v>
      </c>
      <c r="F6907">
        <v>375</v>
      </c>
      <c r="G6907" t="s">
        <v>44</v>
      </c>
      <c r="H6907" t="s">
        <v>27</v>
      </c>
      <c r="I6907">
        <f>tbl_Fact[[#This Row],[Duration]] / 60</f>
        <v>3.1119165817896498E-2</v>
      </c>
      <c r="J6907">
        <f>IF(OR(G6907="Run Time", G6907="CC (Changeover Cleaning)"), I6907, 0)</f>
        <v>0</v>
      </c>
      <c r="K6907">
        <f>IF(G6907&lt;&gt;"PM (Maintenance)", I6907, 0)</f>
        <v>3.1119165817896498E-2</v>
      </c>
      <c r="L6907" s="5">
        <f>MAX(tbl_Fact[[#This Row],[TotalBiscuitsMade]],tbl_Fact[[#This Row],[GoodMadeBiscuits]])</f>
        <v>375</v>
      </c>
      <c r="M6907" s="5">
        <f>IF(tbl_Fact[[#This Row],[Operating_Hours]]&gt;0,tbl_Fact[[#This Row],[Operating_Hours]]*51840,0)</f>
        <v>0</v>
      </c>
    </row>
    <row r="6908" spans="1:13" hidden="1" x14ac:dyDescent="0.2">
      <c r="A6908" t="s">
        <v>5</v>
      </c>
      <c r="B6908" s="1">
        <v>44407.669328703705</v>
      </c>
      <c r="C6908" s="1">
        <v>44407.66978009259</v>
      </c>
      <c r="D6908">
        <v>0.64999997615814198</v>
      </c>
      <c r="E6908">
        <v>52639</v>
      </c>
      <c r="F6908">
        <v>52860</v>
      </c>
      <c r="G6908" t="s">
        <v>44</v>
      </c>
      <c r="H6908" t="s">
        <v>27</v>
      </c>
      <c r="I6908">
        <f>tbl_Fact[[#This Row],[Duration]] / 60</f>
        <v>1.0833332935969033E-2</v>
      </c>
      <c r="J6908">
        <f>IF(OR(G6908="Run Time", G6908="CC (Changeover Cleaning)"), I6908, 0)</f>
        <v>0</v>
      </c>
      <c r="K6908">
        <f>IF(G6908&lt;&gt;"PM (Maintenance)", I6908, 0)</f>
        <v>1.0833332935969033E-2</v>
      </c>
      <c r="L6908" s="5">
        <f>MAX(tbl_Fact[[#This Row],[TotalBiscuitsMade]],tbl_Fact[[#This Row],[GoodMadeBiscuits]])</f>
        <v>52860</v>
      </c>
      <c r="M6908" s="5">
        <f>IF(tbl_Fact[[#This Row],[Operating_Hours]]&gt;0,tbl_Fact[[#This Row],[Operating_Hours]]*51840,0)</f>
        <v>0</v>
      </c>
    </row>
    <row r="6909" spans="1:13" hidden="1" x14ac:dyDescent="0.2">
      <c r="A6909" t="s">
        <v>11</v>
      </c>
      <c r="B6909" s="1">
        <v>44407.669699074075</v>
      </c>
      <c r="C6909" s="1">
        <v>44407.673425925925</v>
      </c>
      <c r="D6909">
        <v>5.35795021057129</v>
      </c>
      <c r="E6909">
        <v>0</v>
      </c>
      <c r="F6909">
        <v>434</v>
      </c>
      <c r="G6909" t="s">
        <v>43</v>
      </c>
      <c r="H6909" t="s">
        <v>27</v>
      </c>
      <c r="I6909">
        <f>tbl_Fact[[#This Row],[Duration]] / 60</f>
        <v>8.9299170176188172E-2</v>
      </c>
      <c r="J6909">
        <f>IF(OR(G6909="Run Time", G6909="CC (Changeover Cleaning)"), I6909, 0)</f>
        <v>8.9299170176188172E-2</v>
      </c>
      <c r="K6909">
        <f>IF(G6909&lt;&gt;"PM (Maintenance)", I6909, 0)</f>
        <v>8.9299170176188172E-2</v>
      </c>
      <c r="L6909" s="5">
        <f>MAX(tbl_Fact[[#This Row],[TotalBiscuitsMade]],tbl_Fact[[#This Row],[GoodMadeBiscuits]])</f>
        <v>434</v>
      </c>
      <c r="M6909" s="5">
        <f>IF(tbl_Fact[[#This Row],[Operating_Hours]]&gt;0,tbl_Fact[[#This Row],[Operating_Hours]]*51840,0)</f>
        <v>4629.2689819335947</v>
      </c>
    </row>
    <row r="6910" spans="1:13" hidden="1" x14ac:dyDescent="0.2">
      <c r="A6910" t="s">
        <v>5</v>
      </c>
      <c r="B6910" s="1">
        <v>44407.66978009259</v>
      </c>
      <c r="C6910" s="1">
        <v>44407.673472222225</v>
      </c>
      <c r="D6910">
        <v>5.3166666030883798</v>
      </c>
      <c r="E6910">
        <v>52306</v>
      </c>
      <c r="F6910">
        <v>52934</v>
      </c>
      <c r="G6910" t="s">
        <v>43</v>
      </c>
      <c r="H6910" t="s">
        <v>27</v>
      </c>
      <c r="I6910">
        <f>tbl_Fact[[#This Row],[Duration]] / 60</f>
        <v>8.8611110051472999E-2</v>
      </c>
      <c r="J6910">
        <f>IF(OR(G6910="Run Time", G6910="CC (Changeover Cleaning)"), I6910, 0)</f>
        <v>8.8611110051472999E-2</v>
      </c>
      <c r="K6910">
        <f>IF(G6910&lt;&gt;"PM (Maintenance)", I6910, 0)</f>
        <v>8.8611110051472999E-2</v>
      </c>
      <c r="L6910" s="5">
        <f>MAX(tbl_Fact[[#This Row],[TotalBiscuitsMade]],tbl_Fact[[#This Row],[GoodMadeBiscuits]])</f>
        <v>52934</v>
      </c>
      <c r="M6910" s="5">
        <f>IF(tbl_Fact[[#This Row],[Operating_Hours]]&gt;0,tbl_Fact[[#This Row],[Operating_Hours]]*51840,0)</f>
        <v>4593.5999450683603</v>
      </c>
    </row>
    <row r="6911" spans="1:13" hidden="1" x14ac:dyDescent="0.2">
      <c r="A6911" t="s">
        <v>11</v>
      </c>
      <c r="B6911" s="1">
        <v>44407.673425925925</v>
      </c>
      <c r="C6911" s="1">
        <v>44407.694074074076</v>
      </c>
      <c r="D6911">
        <v>29.733716964721701</v>
      </c>
      <c r="E6911">
        <v>0</v>
      </c>
      <c r="F6911">
        <v>142</v>
      </c>
      <c r="G6911" t="s">
        <v>44</v>
      </c>
      <c r="H6911" t="s">
        <v>27</v>
      </c>
      <c r="I6911">
        <f>tbl_Fact[[#This Row],[Duration]] / 60</f>
        <v>0.49556194941202836</v>
      </c>
      <c r="J6911">
        <f>IF(OR(G6911="Run Time", G6911="CC (Changeover Cleaning)"), I6911, 0)</f>
        <v>0</v>
      </c>
      <c r="K6911">
        <f>IF(G6911&lt;&gt;"PM (Maintenance)", I6911, 0)</f>
        <v>0.49556194941202836</v>
      </c>
      <c r="L6911" s="5">
        <f>MAX(tbl_Fact[[#This Row],[TotalBiscuitsMade]],tbl_Fact[[#This Row],[GoodMadeBiscuits]])</f>
        <v>142</v>
      </c>
      <c r="M6911" s="5">
        <f>IF(tbl_Fact[[#This Row],[Operating_Hours]]&gt;0,tbl_Fact[[#This Row],[Operating_Hours]]*51840,0)</f>
        <v>0</v>
      </c>
    </row>
    <row r="6912" spans="1:13" hidden="1" x14ac:dyDescent="0.2">
      <c r="A6912" t="s">
        <v>5</v>
      </c>
      <c r="B6912" s="1">
        <v>44407.673472222225</v>
      </c>
      <c r="C6912" s="1">
        <v>44407.678124999999</v>
      </c>
      <c r="D6912">
        <v>6.6999998092651403</v>
      </c>
      <c r="E6912">
        <v>56726</v>
      </c>
      <c r="F6912">
        <v>57602</v>
      </c>
      <c r="G6912" t="s">
        <v>44</v>
      </c>
      <c r="H6912" t="s">
        <v>27</v>
      </c>
      <c r="I6912">
        <f>tbl_Fact[[#This Row],[Duration]] / 60</f>
        <v>0.11166666348775234</v>
      </c>
      <c r="J6912">
        <f>IF(OR(G6912="Run Time", G6912="CC (Changeover Cleaning)"), I6912, 0)</f>
        <v>0</v>
      </c>
      <c r="K6912">
        <f>IF(G6912&lt;&gt;"PM (Maintenance)", I6912, 0)</f>
        <v>0.11166666348775234</v>
      </c>
      <c r="L6912" s="5">
        <f>MAX(tbl_Fact[[#This Row],[TotalBiscuitsMade]],tbl_Fact[[#This Row],[GoodMadeBiscuits]])</f>
        <v>57602</v>
      </c>
      <c r="M6912" s="5">
        <f>IF(tbl_Fact[[#This Row],[Operating_Hours]]&gt;0,tbl_Fact[[#This Row],[Operating_Hours]]*51840,0)</f>
        <v>0</v>
      </c>
    </row>
    <row r="6913" spans="1:13" hidden="1" x14ac:dyDescent="0.2">
      <c r="A6913" t="s">
        <v>5</v>
      </c>
      <c r="B6913" s="1">
        <v>44407.678124999999</v>
      </c>
      <c r="C6913" s="1">
        <v>44407.679791666669</v>
      </c>
      <c r="D6913">
        <v>2.4000000953674299</v>
      </c>
      <c r="E6913">
        <v>57164</v>
      </c>
      <c r="F6913">
        <v>57603</v>
      </c>
      <c r="G6913" t="s">
        <v>43</v>
      </c>
      <c r="H6913" t="s">
        <v>27</v>
      </c>
      <c r="I6913">
        <f>tbl_Fact[[#This Row],[Duration]] / 60</f>
        <v>4.0000001589457164E-2</v>
      </c>
      <c r="J6913">
        <f>IF(OR(G6913="Run Time", G6913="CC (Changeover Cleaning)"), I6913, 0)</f>
        <v>4.0000001589457164E-2</v>
      </c>
      <c r="K6913">
        <f>IF(G6913&lt;&gt;"PM (Maintenance)", I6913, 0)</f>
        <v>4.0000001589457164E-2</v>
      </c>
      <c r="L6913" s="5">
        <f>MAX(tbl_Fact[[#This Row],[TotalBiscuitsMade]],tbl_Fact[[#This Row],[GoodMadeBiscuits]])</f>
        <v>57603</v>
      </c>
      <c r="M6913" s="5">
        <f>IF(tbl_Fact[[#This Row],[Operating_Hours]]&gt;0,tbl_Fact[[#This Row],[Operating_Hours]]*51840,0)</f>
        <v>2073.6000823974596</v>
      </c>
    </row>
    <row r="6914" spans="1:13" hidden="1" x14ac:dyDescent="0.2">
      <c r="A6914" t="s">
        <v>5</v>
      </c>
      <c r="B6914" s="1">
        <v>44407.679791666669</v>
      </c>
      <c r="C6914" s="1">
        <v>44407.691643518519</v>
      </c>
      <c r="D6914">
        <v>17.066667556762699</v>
      </c>
      <c r="E6914">
        <v>68956</v>
      </c>
      <c r="F6914">
        <v>69297</v>
      </c>
      <c r="G6914" t="s">
        <v>44</v>
      </c>
      <c r="H6914" t="s">
        <v>27</v>
      </c>
      <c r="I6914">
        <f>tbl_Fact[[#This Row],[Duration]] / 60</f>
        <v>0.28444445927937834</v>
      </c>
      <c r="J6914">
        <f>IF(OR(G6914="Run Time", G6914="CC (Changeover Cleaning)"), I6914, 0)</f>
        <v>0</v>
      </c>
      <c r="K6914">
        <f>IF(G6914&lt;&gt;"PM (Maintenance)", I6914, 0)</f>
        <v>0.28444445927937834</v>
      </c>
      <c r="L6914" s="5">
        <f>MAX(tbl_Fact[[#This Row],[TotalBiscuitsMade]],tbl_Fact[[#This Row],[GoodMadeBiscuits]])</f>
        <v>69297</v>
      </c>
      <c r="M6914" s="5">
        <f>IF(tbl_Fact[[#This Row],[Operating_Hours]]&gt;0,tbl_Fact[[#This Row],[Operating_Hours]]*51840,0)</f>
        <v>0</v>
      </c>
    </row>
    <row r="6915" spans="1:13" hidden="1" x14ac:dyDescent="0.2">
      <c r="A6915" t="s">
        <v>12</v>
      </c>
      <c r="B6915" s="1">
        <v>44407.681875000002</v>
      </c>
      <c r="C6915" s="1">
        <v>44407.682835648149</v>
      </c>
      <c r="D6915">
        <v>1.38333332538605</v>
      </c>
      <c r="E6915">
        <v>126037</v>
      </c>
      <c r="F6915">
        <v>302</v>
      </c>
      <c r="G6915" t="s">
        <v>44</v>
      </c>
      <c r="H6915" t="s">
        <v>38</v>
      </c>
      <c r="I6915">
        <f>tbl_Fact[[#This Row],[Duration]] / 60</f>
        <v>2.3055555423100834E-2</v>
      </c>
      <c r="J6915">
        <f>IF(OR(G6915="Run Time", G6915="CC (Changeover Cleaning)"), I6915, 0)</f>
        <v>0</v>
      </c>
      <c r="K6915">
        <f>IF(G6915&lt;&gt;"PM (Maintenance)", I6915, 0)</f>
        <v>2.3055555423100834E-2</v>
      </c>
      <c r="L6915" s="5">
        <f>MAX(tbl_Fact[[#This Row],[TotalBiscuitsMade]],tbl_Fact[[#This Row],[GoodMadeBiscuits]])</f>
        <v>126037</v>
      </c>
      <c r="M6915" s="5">
        <f>IF(tbl_Fact[[#This Row],[Operating_Hours]]&gt;0,tbl_Fact[[#This Row],[Operating_Hours]]*51840,0)</f>
        <v>0</v>
      </c>
    </row>
    <row r="6916" spans="1:13" hidden="1" x14ac:dyDescent="0.2">
      <c r="A6916" t="s">
        <v>12</v>
      </c>
      <c r="B6916" s="1">
        <v>44407.682835648149</v>
      </c>
      <c r="C6916" s="1">
        <v>44407.683067129627</v>
      </c>
      <c r="D6916">
        <v>0.33333331346511802</v>
      </c>
      <c r="E6916">
        <v>125649</v>
      </c>
      <c r="F6916">
        <v>204</v>
      </c>
      <c r="G6916" t="s">
        <v>43</v>
      </c>
      <c r="H6916" t="s">
        <v>38</v>
      </c>
      <c r="I6916">
        <f>tbl_Fact[[#This Row],[Duration]] / 60</f>
        <v>5.5555552244186341E-3</v>
      </c>
      <c r="J6916">
        <f>IF(OR(G6916="Run Time", G6916="CC (Changeover Cleaning)"), I6916, 0)</f>
        <v>5.5555552244186341E-3</v>
      </c>
      <c r="K6916">
        <f>IF(G6916&lt;&gt;"PM (Maintenance)", I6916, 0)</f>
        <v>5.5555552244186341E-3</v>
      </c>
      <c r="L6916" s="5">
        <f>MAX(tbl_Fact[[#This Row],[TotalBiscuitsMade]],tbl_Fact[[#This Row],[GoodMadeBiscuits]])</f>
        <v>125649</v>
      </c>
      <c r="M6916" s="5">
        <f>IF(tbl_Fact[[#This Row],[Operating_Hours]]&gt;0,tbl_Fact[[#This Row],[Operating_Hours]]*51840,0)</f>
        <v>287.99998283386196</v>
      </c>
    </row>
    <row r="6917" spans="1:13" hidden="1" x14ac:dyDescent="0.2">
      <c r="A6917" t="s">
        <v>12</v>
      </c>
      <c r="B6917" s="1">
        <v>44407.683067129627</v>
      </c>
      <c r="C6917" s="1">
        <v>44407.685393518521</v>
      </c>
      <c r="D6917">
        <v>3.3499999046325701</v>
      </c>
      <c r="E6917">
        <v>128714</v>
      </c>
      <c r="F6917">
        <v>285</v>
      </c>
      <c r="G6917" t="s">
        <v>44</v>
      </c>
      <c r="H6917" t="s">
        <v>38</v>
      </c>
      <c r="I6917">
        <f>tbl_Fact[[#This Row],[Duration]] / 60</f>
        <v>5.5833331743876169E-2</v>
      </c>
      <c r="J6917">
        <f>IF(OR(G6917="Run Time", G6917="CC (Changeover Cleaning)"), I6917, 0)</f>
        <v>0</v>
      </c>
      <c r="K6917">
        <f>IF(G6917&lt;&gt;"PM (Maintenance)", I6917, 0)</f>
        <v>5.5833331743876169E-2</v>
      </c>
      <c r="L6917" s="5">
        <f>MAX(tbl_Fact[[#This Row],[TotalBiscuitsMade]],tbl_Fact[[#This Row],[GoodMadeBiscuits]])</f>
        <v>128714</v>
      </c>
      <c r="M6917" s="5">
        <f>IF(tbl_Fact[[#This Row],[Operating_Hours]]&gt;0,tbl_Fact[[#This Row],[Operating_Hours]]*51840,0)</f>
        <v>0</v>
      </c>
    </row>
    <row r="6918" spans="1:13" hidden="1" x14ac:dyDescent="0.2">
      <c r="A6918" t="s">
        <v>14</v>
      </c>
      <c r="B6918" s="1">
        <v>44407.685393518521</v>
      </c>
      <c r="C6918" s="1">
        <v>44407.685787037037</v>
      </c>
      <c r="D6918">
        <v>0.56666660308837902</v>
      </c>
      <c r="E6918">
        <v>0</v>
      </c>
      <c r="F6918">
        <v>203</v>
      </c>
      <c r="G6918" t="s">
        <v>43</v>
      </c>
      <c r="H6918" t="s">
        <v>38</v>
      </c>
      <c r="I6918">
        <f>tbl_Fact[[#This Row],[Duration]] / 60</f>
        <v>9.4444433848063173E-3</v>
      </c>
      <c r="J6918">
        <f>IF(OR(G6918="Run Time", G6918="CC (Changeover Cleaning)"), I6918, 0)</f>
        <v>9.4444433848063173E-3</v>
      </c>
      <c r="K6918">
        <f>IF(G6918&lt;&gt;"PM (Maintenance)", I6918, 0)</f>
        <v>9.4444433848063173E-3</v>
      </c>
      <c r="L6918" s="5">
        <f>MAX(tbl_Fact[[#This Row],[TotalBiscuitsMade]],tbl_Fact[[#This Row],[GoodMadeBiscuits]])</f>
        <v>203</v>
      </c>
      <c r="M6918" s="5">
        <f>IF(tbl_Fact[[#This Row],[Operating_Hours]]&gt;0,tbl_Fact[[#This Row],[Operating_Hours]]*51840,0)</f>
        <v>489.59994506835949</v>
      </c>
    </row>
    <row r="6919" spans="1:13" hidden="1" x14ac:dyDescent="0.2">
      <c r="A6919" t="s">
        <v>12</v>
      </c>
      <c r="B6919" s="1">
        <v>44407.685393518521</v>
      </c>
      <c r="C6919" s="1">
        <v>44407.685879629629</v>
      </c>
      <c r="D6919">
        <v>0.69999998807907104</v>
      </c>
      <c r="E6919">
        <v>128486</v>
      </c>
      <c r="F6919">
        <v>337</v>
      </c>
      <c r="G6919" t="s">
        <v>43</v>
      </c>
      <c r="H6919" t="s">
        <v>38</v>
      </c>
      <c r="I6919">
        <f>tbl_Fact[[#This Row],[Duration]] / 60</f>
        <v>1.1666666467984517E-2</v>
      </c>
      <c r="J6919">
        <f>IF(OR(G6919="Run Time", G6919="CC (Changeover Cleaning)"), I6919, 0)</f>
        <v>1.1666666467984517E-2</v>
      </c>
      <c r="K6919">
        <f>IF(G6919&lt;&gt;"PM (Maintenance)", I6919, 0)</f>
        <v>1.1666666467984517E-2</v>
      </c>
      <c r="L6919" s="5">
        <f>MAX(tbl_Fact[[#This Row],[TotalBiscuitsMade]],tbl_Fact[[#This Row],[GoodMadeBiscuits]])</f>
        <v>128486</v>
      </c>
      <c r="M6919" s="5">
        <f>IF(tbl_Fact[[#This Row],[Operating_Hours]]&gt;0,tbl_Fact[[#This Row],[Operating_Hours]]*51840,0)</f>
        <v>604.79998970031738</v>
      </c>
    </row>
    <row r="6920" spans="1:13" hidden="1" x14ac:dyDescent="0.2">
      <c r="A6920" t="s">
        <v>14</v>
      </c>
      <c r="B6920" s="1">
        <v>44407.685787037037</v>
      </c>
      <c r="C6920" s="1">
        <v>44407.696099537039</v>
      </c>
      <c r="D6920">
        <v>14.8500003814697</v>
      </c>
      <c r="E6920">
        <v>0</v>
      </c>
      <c r="F6920">
        <v>117</v>
      </c>
      <c r="G6920" t="s">
        <v>44</v>
      </c>
      <c r="H6920" t="s">
        <v>38</v>
      </c>
      <c r="I6920">
        <f>tbl_Fact[[#This Row],[Duration]] / 60</f>
        <v>0.24750000635782834</v>
      </c>
      <c r="J6920">
        <f>IF(OR(G6920="Run Time", G6920="CC (Changeover Cleaning)"), I6920, 0)</f>
        <v>0</v>
      </c>
      <c r="K6920">
        <f>IF(G6920&lt;&gt;"PM (Maintenance)", I6920, 0)</f>
        <v>0.24750000635782834</v>
      </c>
      <c r="L6920" s="5">
        <f>MAX(tbl_Fact[[#This Row],[TotalBiscuitsMade]],tbl_Fact[[#This Row],[GoodMadeBiscuits]])</f>
        <v>117</v>
      </c>
      <c r="M6920" s="5">
        <f>IF(tbl_Fact[[#This Row],[Operating_Hours]]&gt;0,tbl_Fact[[#This Row],[Operating_Hours]]*51840,0)</f>
        <v>0</v>
      </c>
    </row>
    <row r="6921" spans="1:13" hidden="1" x14ac:dyDescent="0.2">
      <c r="A6921" t="s">
        <v>12</v>
      </c>
      <c r="B6921" s="1">
        <v>44407.685879629629</v>
      </c>
      <c r="C6921" s="1">
        <v>44407.686747685184</v>
      </c>
      <c r="D6921">
        <v>1.25</v>
      </c>
      <c r="E6921">
        <v>129744</v>
      </c>
      <c r="F6921">
        <v>381</v>
      </c>
      <c r="G6921" t="s">
        <v>44</v>
      </c>
      <c r="H6921" t="s">
        <v>38</v>
      </c>
      <c r="I6921">
        <f>tbl_Fact[[#This Row],[Duration]] / 60</f>
        <v>2.0833333333333332E-2</v>
      </c>
      <c r="J6921">
        <f>IF(OR(G6921="Run Time", G6921="CC (Changeover Cleaning)"), I6921, 0)</f>
        <v>0</v>
      </c>
      <c r="K6921">
        <f>IF(G6921&lt;&gt;"PM (Maintenance)", I6921, 0)</f>
        <v>2.0833333333333332E-2</v>
      </c>
      <c r="L6921" s="5">
        <f>MAX(tbl_Fact[[#This Row],[TotalBiscuitsMade]],tbl_Fact[[#This Row],[GoodMadeBiscuits]])</f>
        <v>129744</v>
      </c>
      <c r="M6921" s="5">
        <f>IF(tbl_Fact[[#This Row],[Operating_Hours]]&gt;0,tbl_Fact[[#This Row],[Operating_Hours]]*51840,0)</f>
        <v>0</v>
      </c>
    </row>
    <row r="6922" spans="1:13" hidden="1" x14ac:dyDescent="0.2">
      <c r="A6922" t="s">
        <v>12</v>
      </c>
      <c r="B6922" s="1">
        <v>44407.686747685184</v>
      </c>
      <c r="C6922" s="1">
        <v>44407.687060185184</v>
      </c>
      <c r="D6922">
        <v>0.44999998807907099</v>
      </c>
      <c r="E6922">
        <v>129651</v>
      </c>
      <c r="F6922">
        <v>323</v>
      </c>
      <c r="G6922" t="s">
        <v>43</v>
      </c>
      <c r="H6922" t="s">
        <v>38</v>
      </c>
      <c r="I6922">
        <f>tbl_Fact[[#This Row],[Duration]] / 60</f>
        <v>7.49999980131785E-3</v>
      </c>
      <c r="J6922">
        <f>IF(OR(G6922="Run Time", G6922="CC (Changeover Cleaning)"), I6922, 0)</f>
        <v>7.49999980131785E-3</v>
      </c>
      <c r="K6922">
        <f>IF(G6922&lt;&gt;"PM (Maintenance)", I6922, 0)</f>
        <v>7.49999980131785E-3</v>
      </c>
      <c r="L6922" s="5">
        <f>MAX(tbl_Fact[[#This Row],[TotalBiscuitsMade]],tbl_Fact[[#This Row],[GoodMadeBiscuits]])</f>
        <v>129651</v>
      </c>
      <c r="M6922" s="5">
        <f>IF(tbl_Fact[[#This Row],[Operating_Hours]]&gt;0,tbl_Fact[[#This Row],[Operating_Hours]]*51840,0)</f>
        <v>388.79998970031733</v>
      </c>
    </row>
    <row r="6923" spans="1:13" hidden="1" x14ac:dyDescent="0.2">
      <c r="A6923" t="s">
        <v>12</v>
      </c>
      <c r="B6923" s="1">
        <v>44407.687060185184</v>
      </c>
      <c r="C6923" s="1">
        <v>44407.690243055556</v>
      </c>
      <c r="D6923">
        <v>4.5833334922790501</v>
      </c>
      <c r="E6923">
        <v>133043</v>
      </c>
      <c r="F6923">
        <v>316</v>
      </c>
      <c r="G6923" t="s">
        <v>44</v>
      </c>
      <c r="H6923" t="s">
        <v>38</v>
      </c>
      <c r="I6923">
        <f>tbl_Fact[[#This Row],[Duration]] / 60</f>
        <v>7.6388891537984172E-2</v>
      </c>
      <c r="J6923">
        <f>IF(OR(G6923="Run Time", G6923="CC (Changeover Cleaning)"), I6923, 0)</f>
        <v>0</v>
      </c>
      <c r="K6923">
        <f>IF(G6923&lt;&gt;"PM (Maintenance)", I6923, 0)</f>
        <v>7.6388891537984172E-2</v>
      </c>
      <c r="L6923" s="5">
        <f>MAX(tbl_Fact[[#This Row],[TotalBiscuitsMade]],tbl_Fact[[#This Row],[GoodMadeBiscuits]])</f>
        <v>133043</v>
      </c>
      <c r="M6923" s="5">
        <f>IF(tbl_Fact[[#This Row],[Operating_Hours]]&gt;0,tbl_Fact[[#This Row],[Operating_Hours]]*51840,0)</f>
        <v>0</v>
      </c>
    </row>
    <row r="6924" spans="1:13" hidden="1" x14ac:dyDescent="0.2">
      <c r="A6924" t="s">
        <v>12</v>
      </c>
      <c r="B6924" s="1">
        <v>44407.690243055556</v>
      </c>
      <c r="C6924" s="1">
        <v>44407.69394675926</v>
      </c>
      <c r="D6924">
        <v>5.3333334922790501</v>
      </c>
      <c r="E6924">
        <v>133311</v>
      </c>
      <c r="F6924">
        <v>438</v>
      </c>
      <c r="G6924" t="s">
        <v>43</v>
      </c>
      <c r="H6924" t="s">
        <v>38</v>
      </c>
      <c r="I6924">
        <f>tbl_Fact[[#This Row],[Duration]] / 60</f>
        <v>8.8888891537984169E-2</v>
      </c>
      <c r="J6924">
        <f>IF(OR(G6924="Run Time", G6924="CC (Changeover Cleaning)"), I6924, 0)</f>
        <v>8.8888891537984169E-2</v>
      </c>
      <c r="K6924">
        <f>IF(G6924&lt;&gt;"PM (Maintenance)", I6924, 0)</f>
        <v>8.8888891537984169E-2</v>
      </c>
      <c r="L6924" s="5">
        <f>MAX(tbl_Fact[[#This Row],[TotalBiscuitsMade]],tbl_Fact[[#This Row],[GoodMadeBiscuits]])</f>
        <v>133311</v>
      </c>
      <c r="M6924" s="5">
        <f>IF(tbl_Fact[[#This Row],[Operating_Hours]]&gt;0,tbl_Fact[[#This Row],[Operating_Hours]]*51840,0)</f>
        <v>4608.0001373290997</v>
      </c>
    </row>
    <row r="6925" spans="1:13" hidden="1" x14ac:dyDescent="0.2">
      <c r="A6925" t="s">
        <v>10</v>
      </c>
      <c r="B6925" s="1">
        <v>44407.69159722222</v>
      </c>
      <c r="C6925" s="1">
        <v>44407.824513888889</v>
      </c>
      <c r="D6925">
        <v>191.39599609375</v>
      </c>
      <c r="E6925">
        <v>0</v>
      </c>
      <c r="F6925">
        <v>248</v>
      </c>
      <c r="G6925" t="s">
        <v>43</v>
      </c>
      <c r="H6925" t="s">
        <v>27</v>
      </c>
      <c r="I6925">
        <f>tbl_Fact[[#This Row],[Duration]] / 60</f>
        <v>3.1899332682291668</v>
      </c>
      <c r="J6925">
        <f>IF(OR(G6925="Run Time", G6925="CC (Changeover Cleaning)"), I6925, 0)</f>
        <v>3.1899332682291668</v>
      </c>
      <c r="K6925">
        <f>IF(G6925&lt;&gt;"PM (Maintenance)", I6925, 0)</f>
        <v>3.1899332682291668</v>
      </c>
      <c r="L6925" s="5">
        <f>MAX(tbl_Fact[[#This Row],[TotalBiscuitsMade]],tbl_Fact[[#This Row],[GoodMadeBiscuits]])</f>
        <v>248</v>
      </c>
      <c r="M6925" s="5">
        <f>IF(tbl_Fact[[#This Row],[Operating_Hours]]&gt;0,tbl_Fact[[#This Row],[Operating_Hours]]*51840,0)</f>
        <v>165366.140625</v>
      </c>
    </row>
    <row r="6926" spans="1:13" hidden="1" x14ac:dyDescent="0.2">
      <c r="A6926" t="s">
        <v>5</v>
      </c>
      <c r="B6926" s="1">
        <v>44407.691643518519</v>
      </c>
      <c r="C6926" s="1">
        <v>44407.698113425926</v>
      </c>
      <c r="D6926">
        <v>9.3166666030883807</v>
      </c>
      <c r="E6926">
        <v>69140</v>
      </c>
      <c r="F6926">
        <v>69443</v>
      </c>
      <c r="G6926" t="s">
        <v>43</v>
      </c>
      <c r="H6926" t="s">
        <v>27</v>
      </c>
      <c r="I6926">
        <f>tbl_Fact[[#This Row],[Duration]] / 60</f>
        <v>0.15527777671813967</v>
      </c>
      <c r="J6926">
        <f>IF(OR(G6926="Run Time", G6926="CC (Changeover Cleaning)"), I6926, 0)</f>
        <v>0.15527777671813967</v>
      </c>
      <c r="K6926">
        <f>IF(G6926&lt;&gt;"PM (Maintenance)", I6926, 0)</f>
        <v>0.15527777671813967</v>
      </c>
      <c r="L6926" s="5">
        <f>MAX(tbl_Fact[[#This Row],[TotalBiscuitsMade]],tbl_Fact[[#This Row],[GoodMadeBiscuits]])</f>
        <v>69443</v>
      </c>
      <c r="M6926" s="5">
        <f>IF(tbl_Fact[[#This Row],[Operating_Hours]]&gt;0,tbl_Fact[[#This Row],[Operating_Hours]]*51840,0)</f>
        <v>8049.5999450683603</v>
      </c>
    </row>
    <row r="6927" spans="1:13" hidden="1" x14ac:dyDescent="0.2">
      <c r="A6927" t="s">
        <v>12</v>
      </c>
      <c r="B6927" s="1">
        <v>44407.69394675926</v>
      </c>
      <c r="C6927" s="1">
        <v>44407.694907407407</v>
      </c>
      <c r="D6927">
        <v>1.38333332538605</v>
      </c>
      <c r="E6927">
        <v>134114</v>
      </c>
      <c r="F6927">
        <v>142</v>
      </c>
      <c r="G6927" t="s">
        <v>44</v>
      </c>
      <c r="H6927" t="s">
        <v>38</v>
      </c>
      <c r="I6927">
        <f>tbl_Fact[[#This Row],[Duration]] / 60</f>
        <v>2.3055555423100834E-2</v>
      </c>
      <c r="J6927">
        <f>IF(OR(G6927="Run Time", G6927="CC (Changeover Cleaning)"), I6927, 0)</f>
        <v>0</v>
      </c>
      <c r="K6927">
        <f>IF(G6927&lt;&gt;"PM (Maintenance)", I6927, 0)</f>
        <v>2.3055555423100834E-2</v>
      </c>
      <c r="L6927" s="5">
        <f>MAX(tbl_Fact[[#This Row],[TotalBiscuitsMade]],tbl_Fact[[#This Row],[GoodMadeBiscuits]])</f>
        <v>134114</v>
      </c>
      <c r="M6927" s="5">
        <f>IF(tbl_Fact[[#This Row],[Operating_Hours]]&gt;0,tbl_Fact[[#This Row],[Operating_Hours]]*51840,0)</f>
        <v>0</v>
      </c>
    </row>
    <row r="6928" spans="1:13" hidden="1" x14ac:dyDescent="0.2">
      <c r="A6928" t="s">
        <v>11</v>
      </c>
      <c r="B6928" s="1">
        <v>44407.694074074076</v>
      </c>
      <c r="C6928" s="1">
        <v>44407.697939814818</v>
      </c>
      <c r="D6928">
        <v>5.5750832557678196</v>
      </c>
      <c r="E6928">
        <v>0</v>
      </c>
      <c r="F6928">
        <v>335</v>
      </c>
      <c r="G6928" t="s">
        <v>43</v>
      </c>
      <c r="H6928" t="s">
        <v>27</v>
      </c>
      <c r="I6928">
        <f>tbl_Fact[[#This Row],[Duration]] / 60</f>
        <v>9.2918054262796992E-2</v>
      </c>
      <c r="J6928">
        <f>IF(OR(G6928="Run Time", G6928="CC (Changeover Cleaning)"), I6928, 0)</f>
        <v>9.2918054262796992E-2</v>
      </c>
      <c r="K6928">
        <f>IF(G6928&lt;&gt;"PM (Maintenance)", I6928, 0)</f>
        <v>9.2918054262796992E-2</v>
      </c>
      <c r="L6928" s="5">
        <f>MAX(tbl_Fact[[#This Row],[TotalBiscuitsMade]],tbl_Fact[[#This Row],[GoodMadeBiscuits]])</f>
        <v>335</v>
      </c>
      <c r="M6928" s="5">
        <f>IF(tbl_Fact[[#This Row],[Operating_Hours]]&gt;0,tbl_Fact[[#This Row],[Operating_Hours]]*51840,0)</f>
        <v>4816.8719329833957</v>
      </c>
    </row>
    <row r="6929" spans="1:13" hidden="1" x14ac:dyDescent="0.2">
      <c r="A6929" t="s">
        <v>12</v>
      </c>
      <c r="B6929" s="1">
        <v>44407.694907407407</v>
      </c>
      <c r="C6929" s="1">
        <v>44407.695335648146</v>
      </c>
      <c r="D6929">
        <v>0.61666661500930797</v>
      </c>
      <c r="E6929">
        <v>134218</v>
      </c>
      <c r="F6929">
        <v>277</v>
      </c>
      <c r="G6929" t="s">
        <v>43</v>
      </c>
      <c r="H6929" t="s">
        <v>38</v>
      </c>
      <c r="I6929">
        <f>tbl_Fact[[#This Row],[Duration]] / 60</f>
        <v>1.02777769168218E-2</v>
      </c>
      <c r="J6929">
        <f>IF(OR(G6929="Run Time", G6929="CC (Changeover Cleaning)"), I6929, 0)</f>
        <v>1.02777769168218E-2</v>
      </c>
      <c r="K6929">
        <f>IF(G6929&lt;&gt;"PM (Maintenance)", I6929, 0)</f>
        <v>1.02777769168218E-2</v>
      </c>
      <c r="L6929" s="5">
        <f>MAX(tbl_Fact[[#This Row],[TotalBiscuitsMade]],tbl_Fact[[#This Row],[GoodMadeBiscuits]])</f>
        <v>134218</v>
      </c>
      <c r="M6929" s="5">
        <f>IF(tbl_Fact[[#This Row],[Operating_Hours]]&gt;0,tbl_Fact[[#This Row],[Operating_Hours]]*51840,0)</f>
        <v>532.79995536804211</v>
      </c>
    </row>
    <row r="6930" spans="1:13" hidden="1" x14ac:dyDescent="0.2">
      <c r="A6930" t="s">
        <v>12</v>
      </c>
      <c r="B6930" s="1">
        <v>44407.695335648146</v>
      </c>
      <c r="C6930" s="1">
        <v>44407.696099537039</v>
      </c>
      <c r="D6930">
        <v>1.1000000238418599</v>
      </c>
      <c r="E6930">
        <v>135249</v>
      </c>
      <c r="F6930">
        <v>342</v>
      </c>
      <c r="G6930" t="s">
        <v>44</v>
      </c>
      <c r="H6930" t="s">
        <v>38</v>
      </c>
      <c r="I6930">
        <f>tbl_Fact[[#This Row],[Duration]] / 60</f>
        <v>1.8333333730697666E-2</v>
      </c>
      <c r="J6930">
        <f>IF(OR(G6930="Run Time", G6930="CC (Changeover Cleaning)"), I6930, 0)</f>
        <v>0</v>
      </c>
      <c r="K6930">
        <f>IF(G6930&lt;&gt;"PM (Maintenance)", I6930, 0)</f>
        <v>1.8333333730697666E-2</v>
      </c>
      <c r="L6930" s="5">
        <f>MAX(tbl_Fact[[#This Row],[TotalBiscuitsMade]],tbl_Fact[[#This Row],[GoodMadeBiscuits]])</f>
        <v>135249</v>
      </c>
      <c r="M6930" s="5">
        <f>IF(tbl_Fact[[#This Row],[Operating_Hours]]&gt;0,tbl_Fact[[#This Row],[Operating_Hours]]*51840,0)</f>
        <v>0</v>
      </c>
    </row>
    <row r="6931" spans="1:13" hidden="1" x14ac:dyDescent="0.2">
      <c r="A6931" t="s">
        <v>14</v>
      </c>
      <c r="B6931" s="1">
        <v>44407.696099537039</v>
      </c>
      <c r="C6931" s="1">
        <v>44407.696840277778</v>
      </c>
      <c r="D6931">
        <v>1.06666660308838</v>
      </c>
      <c r="E6931">
        <v>0</v>
      </c>
      <c r="F6931">
        <v>478</v>
      </c>
      <c r="G6931" t="s">
        <v>43</v>
      </c>
      <c r="H6931" t="s">
        <v>38</v>
      </c>
      <c r="I6931">
        <f>tbl_Fact[[#This Row],[Duration]] / 60</f>
        <v>1.7777776718139668E-2</v>
      </c>
      <c r="J6931">
        <f>IF(OR(G6931="Run Time", G6931="CC (Changeover Cleaning)"), I6931, 0)</f>
        <v>1.7777776718139668E-2</v>
      </c>
      <c r="K6931">
        <f>IF(G6931&lt;&gt;"PM (Maintenance)", I6931, 0)</f>
        <v>1.7777776718139668E-2</v>
      </c>
      <c r="L6931" s="5">
        <f>MAX(tbl_Fact[[#This Row],[TotalBiscuitsMade]],tbl_Fact[[#This Row],[GoodMadeBiscuits]])</f>
        <v>478</v>
      </c>
      <c r="M6931" s="5">
        <f>IF(tbl_Fact[[#This Row],[Operating_Hours]]&gt;0,tbl_Fact[[#This Row],[Operating_Hours]]*51840,0)</f>
        <v>921.5999450683604</v>
      </c>
    </row>
    <row r="6932" spans="1:13" hidden="1" x14ac:dyDescent="0.2">
      <c r="A6932" t="s">
        <v>12</v>
      </c>
      <c r="B6932" s="1">
        <v>44407.696099537039</v>
      </c>
      <c r="C6932" s="1">
        <v>44407.697557870371</v>
      </c>
      <c r="D6932">
        <v>2.0999999046325701</v>
      </c>
      <c r="E6932">
        <v>135269</v>
      </c>
      <c r="F6932">
        <v>448</v>
      </c>
      <c r="G6932" t="s">
        <v>43</v>
      </c>
      <c r="H6932" t="s">
        <v>38</v>
      </c>
      <c r="I6932">
        <f>tbl_Fact[[#This Row],[Duration]] / 60</f>
        <v>3.4999998410542833E-2</v>
      </c>
      <c r="J6932">
        <f>IF(OR(G6932="Run Time", G6932="CC (Changeover Cleaning)"), I6932, 0)</f>
        <v>3.4999998410542833E-2</v>
      </c>
      <c r="K6932">
        <f>IF(G6932&lt;&gt;"PM (Maintenance)", I6932, 0)</f>
        <v>3.4999998410542833E-2</v>
      </c>
      <c r="L6932" s="5">
        <f>MAX(tbl_Fact[[#This Row],[TotalBiscuitsMade]],tbl_Fact[[#This Row],[GoodMadeBiscuits]])</f>
        <v>135269</v>
      </c>
      <c r="M6932" s="5">
        <f>IF(tbl_Fact[[#This Row],[Operating_Hours]]&gt;0,tbl_Fact[[#This Row],[Operating_Hours]]*51840,0)</f>
        <v>1814.3999176025404</v>
      </c>
    </row>
    <row r="6933" spans="1:13" hidden="1" x14ac:dyDescent="0.2">
      <c r="A6933" t="s">
        <v>14</v>
      </c>
      <c r="B6933" s="1">
        <v>44407.696840277778</v>
      </c>
      <c r="C6933" s="1">
        <v>44407.696863425925</v>
      </c>
      <c r="D6933">
        <v>3.3333301544189502E-2</v>
      </c>
      <c r="E6933">
        <v>0</v>
      </c>
      <c r="F6933">
        <v>210</v>
      </c>
      <c r="G6933" t="s">
        <v>44</v>
      </c>
      <c r="H6933" t="s">
        <v>38</v>
      </c>
      <c r="I6933">
        <f>tbl_Fact[[#This Row],[Duration]] / 60</f>
        <v>5.5555502573649172E-4</v>
      </c>
      <c r="J6933">
        <f>IF(OR(G6933="Run Time", G6933="CC (Changeover Cleaning)"), I6933, 0)</f>
        <v>0</v>
      </c>
      <c r="K6933">
        <f>IF(G6933&lt;&gt;"PM (Maintenance)", I6933, 0)</f>
        <v>5.5555502573649172E-4</v>
      </c>
      <c r="L6933" s="5">
        <f>MAX(tbl_Fact[[#This Row],[TotalBiscuitsMade]],tbl_Fact[[#This Row],[GoodMadeBiscuits]])</f>
        <v>210</v>
      </c>
      <c r="M6933" s="5">
        <f>IF(tbl_Fact[[#This Row],[Operating_Hours]]&gt;0,tbl_Fact[[#This Row],[Operating_Hours]]*51840,0)</f>
        <v>0</v>
      </c>
    </row>
    <row r="6934" spans="1:13" hidden="1" x14ac:dyDescent="0.2">
      <c r="A6934" t="s">
        <v>14</v>
      </c>
      <c r="B6934" s="1">
        <v>44407.696863425925</v>
      </c>
      <c r="C6934" s="1">
        <v>44407.697141203702</v>
      </c>
      <c r="D6934">
        <v>0.40000000596046398</v>
      </c>
      <c r="E6934">
        <v>0</v>
      </c>
      <c r="F6934">
        <v>465</v>
      </c>
      <c r="G6934" t="s">
        <v>43</v>
      </c>
      <c r="H6934" t="s">
        <v>38</v>
      </c>
      <c r="I6934">
        <f>tbl_Fact[[#This Row],[Duration]] / 60</f>
        <v>6.6666667660077328E-3</v>
      </c>
      <c r="J6934">
        <f>IF(OR(G6934="Run Time", G6934="CC (Changeover Cleaning)"), I6934, 0)</f>
        <v>6.6666667660077328E-3</v>
      </c>
      <c r="K6934">
        <f>IF(G6934&lt;&gt;"PM (Maintenance)", I6934, 0)</f>
        <v>6.6666667660077328E-3</v>
      </c>
      <c r="L6934" s="5">
        <f>MAX(tbl_Fact[[#This Row],[TotalBiscuitsMade]],tbl_Fact[[#This Row],[GoodMadeBiscuits]])</f>
        <v>465</v>
      </c>
      <c r="M6934" s="5">
        <f>IF(tbl_Fact[[#This Row],[Operating_Hours]]&gt;0,tbl_Fact[[#This Row],[Operating_Hours]]*51840,0)</f>
        <v>345.60000514984085</v>
      </c>
    </row>
    <row r="6935" spans="1:13" hidden="1" x14ac:dyDescent="0.2">
      <c r="A6935" t="s">
        <v>14</v>
      </c>
      <c r="B6935" s="1">
        <v>44407.697141203702</v>
      </c>
      <c r="C6935" s="1">
        <v>44407.697164351855</v>
      </c>
      <c r="D6935">
        <v>3.3333301544189502E-2</v>
      </c>
      <c r="E6935">
        <v>0</v>
      </c>
      <c r="F6935">
        <v>473</v>
      </c>
      <c r="G6935" t="s">
        <v>44</v>
      </c>
      <c r="H6935" t="s">
        <v>38</v>
      </c>
      <c r="I6935">
        <f>tbl_Fact[[#This Row],[Duration]] / 60</f>
        <v>5.5555502573649172E-4</v>
      </c>
      <c r="J6935">
        <f>IF(OR(G6935="Run Time", G6935="CC (Changeover Cleaning)"), I6935, 0)</f>
        <v>0</v>
      </c>
      <c r="K6935">
        <f>IF(G6935&lt;&gt;"PM (Maintenance)", I6935, 0)</f>
        <v>5.5555502573649172E-4</v>
      </c>
      <c r="L6935" s="5">
        <f>MAX(tbl_Fact[[#This Row],[TotalBiscuitsMade]],tbl_Fact[[#This Row],[GoodMadeBiscuits]])</f>
        <v>473</v>
      </c>
      <c r="M6935" s="5">
        <f>IF(tbl_Fact[[#This Row],[Operating_Hours]]&gt;0,tbl_Fact[[#This Row],[Operating_Hours]]*51840,0)</f>
        <v>0</v>
      </c>
    </row>
    <row r="6936" spans="1:13" hidden="1" x14ac:dyDescent="0.2">
      <c r="A6936" t="s">
        <v>14</v>
      </c>
      <c r="B6936" s="1">
        <v>44407.697164351855</v>
      </c>
      <c r="C6936" s="1">
        <v>44407.697488425925</v>
      </c>
      <c r="D6936">
        <v>0.466666609048843</v>
      </c>
      <c r="E6936">
        <v>0</v>
      </c>
      <c r="F6936">
        <v>246</v>
      </c>
      <c r="G6936" t="s">
        <v>43</v>
      </c>
      <c r="H6936" t="s">
        <v>38</v>
      </c>
      <c r="I6936">
        <f>tbl_Fact[[#This Row],[Duration]] / 60</f>
        <v>7.7777768174807169E-3</v>
      </c>
      <c r="J6936">
        <f>IF(OR(G6936="Run Time", G6936="CC (Changeover Cleaning)"), I6936, 0)</f>
        <v>7.7777768174807169E-3</v>
      </c>
      <c r="K6936">
        <f>IF(G6936&lt;&gt;"PM (Maintenance)", I6936, 0)</f>
        <v>7.7777768174807169E-3</v>
      </c>
      <c r="L6936" s="5">
        <f>MAX(tbl_Fact[[#This Row],[TotalBiscuitsMade]],tbl_Fact[[#This Row],[GoodMadeBiscuits]])</f>
        <v>246</v>
      </c>
      <c r="M6936" s="5">
        <f>IF(tbl_Fact[[#This Row],[Operating_Hours]]&gt;0,tbl_Fact[[#This Row],[Operating_Hours]]*51840,0)</f>
        <v>403.19995021820034</v>
      </c>
    </row>
    <row r="6937" spans="1:13" hidden="1" x14ac:dyDescent="0.2">
      <c r="A6937" t="s">
        <v>14</v>
      </c>
      <c r="B6937" s="1">
        <v>44407.697488425925</v>
      </c>
      <c r="C6937" s="1">
        <v>44407.698506944442</v>
      </c>
      <c r="D6937">
        <v>1.4666665792465201</v>
      </c>
      <c r="E6937">
        <v>0</v>
      </c>
      <c r="F6937">
        <v>209</v>
      </c>
      <c r="G6937" t="s">
        <v>44</v>
      </c>
      <c r="H6937" t="s">
        <v>38</v>
      </c>
      <c r="I6937">
        <f>tbl_Fact[[#This Row],[Duration]] / 60</f>
        <v>2.4444442987442003E-2</v>
      </c>
      <c r="J6937">
        <f>IF(OR(G6937="Run Time", G6937="CC (Changeover Cleaning)"), I6937, 0)</f>
        <v>0</v>
      </c>
      <c r="K6937">
        <f>IF(G6937&lt;&gt;"PM (Maintenance)", I6937, 0)</f>
        <v>2.4444442987442003E-2</v>
      </c>
      <c r="L6937" s="5">
        <f>MAX(tbl_Fact[[#This Row],[TotalBiscuitsMade]],tbl_Fact[[#This Row],[GoodMadeBiscuits]])</f>
        <v>209</v>
      </c>
      <c r="M6937" s="5">
        <f>IF(tbl_Fact[[#This Row],[Operating_Hours]]&gt;0,tbl_Fact[[#This Row],[Operating_Hours]]*51840,0)</f>
        <v>0</v>
      </c>
    </row>
    <row r="6938" spans="1:13" hidden="1" x14ac:dyDescent="0.2">
      <c r="A6938" t="s">
        <v>12</v>
      </c>
      <c r="B6938" s="1">
        <v>44407.697557870371</v>
      </c>
      <c r="C6938" s="1">
        <v>44407.698506944442</v>
      </c>
      <c r="D6938">
        <v>1.36666655540466</v>
      </c>
      <c r="E6938">
        <v>136253</v>
      </c>
      <c r="F6938">
        <v>111</v>
      </c>
      <c r="G6938" t="s">
        <v>44</v>
      </c>
      <c r="H6938" t="s">
        <v>38</v>
      </c>
      <c r="I6938">
        <f>tbl_Fact[[#This Row],[Duration]] / 60</f>
        <v>2.2777775923411001E-2</v>
      </c>
      <c r="J6938">
        <f>IF(OR(G6938="Run Time", G6938="CC (Changeover Cleaning)"), I6938, 0)</f>
        <v>0</v>
      </c>
      <c r="K6938">
        <f>IF(G6938&lt;&gt;"PM (Maintenance)", I6938, 0)</f>
        <v>2.2777775923411001E-2</v>
      </c>
      <c r="L6938" s="5">
        <f>MAX(tbl_Fact[[#This Row],[TotalBiscuitsMade]],tbl_Fact[[#This Row],[GoodMadeBiscuits]])</f>
        <v>136253</v>
      </c>
      <c r="M6938" s="5">
        <f>IF(tbl_Fact[[#This Row],[Operating_Hours]]&gt;0,tbl_Fact[[#This Row],[Operating_Hours]]*51840,0)</f>
        <v>0</v>
      </c>
    </row>
    <row r="6939" spans="1:13" hidden="1" x14ac:dyDescent="0.2">
      <c r="A6939" t="s">
        <v>11</v>
      </c>
      <c r="B6939" s="1">
        <v>44407.697939814818</v>
      </c>
      <c r="C6939" s="1">
        <v>44407.819166666668</v>
      </c>
      <c r="D6939">
        <v>174.56237792968801</v>
      </c>
      <c r="E6939">
        <v>0</v>
      </c>
      <c r="F6939">
        <v>37</v>
      </c>
      <c r="G6939" t="s">
        <v>44</v>
      </c>
      <c r="H6939" t="s">
        <v>27</v>
      </c>
      <c r="I6939">
        <f>tbl_Fact[[#This Row],[Duration]] / 60</f>
        <v>2.9093729654948004</v>
      </c>
      <c r="J6939">
        <f>IF(OR(G6939="Run Time", G6939="CC (Changeover Cleaning)"), I6939, 0)</f>
        <v>0</v>
      </c>
      <c r="K6939">
        <f>IF(G6939&lt;&gt;"PM (Maintenance)", I6939, 0)</f>
        <v>2.9093729654948004</v>
      </c>
      <c r="L6939" s="5">
        <f>MAX(tbl_Fact[[#This Row],[TotalBiscuitsMade]],tbl_Fact[[#This Row],[GoodMadeBiscuits]])</f>
        <v>37</v>
      </c>
      <c r="M6939" s="5">
        <f>IF(tbl_Fact[[#This Row],[Operating_Hours]]&gt;0,tbl_Fact[[#This Row],[Operating_Hours]]*51840,0)</f>
        <v>0</v>
      </c>
    </row>
    <row r="6940" spans="1:13" hidden="1" x14ac:dyDescent="0.2">
      <c r="A6940" t="s">
        <v>5</v>
      </c>
      <c r="B6940" s="1">
        <v>44407.698113425926</v>
      </c>
      <c r="C6940" s="1">
        <v>44407.700162037036</v>
      </c>
      <c r="D6940">
        <v>2.9500000476837198</v>
      </c>
      <c r="E6940">
        <v>70545</v>
      </c>
      <c r="F6940">
        <v>70943</v>
      </c>
      <c r="G6940" t="s">
        <v>44</v>
      </c>
      <c r="H6940" t="s">
        <v>27</v>
      </c>
      <c r="I6940">
        <f>tbl_Fact[[#This Row],[Duration]] / 60</f>
        <v>4.9166667461395329E-2</v>
      </c>
      <c r="J6940">
        <f>IF(OR(G6940="Run Time", G6940="CC (Changeover Cleaning)"), I6940, 0)</f>
        <v>0</v>
      </c>
      <c r="K6940">
        <f>IF(G6940&lt;&gt;"PM (Maintenance)", I6940, 0)</f>
        <v>4.9166667461395329E-2</v>
      </c>
      <c r="L6940" s="5">
        <f>MAX(tbl_Fact[[#This Row],[TotalBiscuitsMade]],tbl_Fact[[#This Row],[GoodMadeBiscuits]])</f>
        <v>70943</v>
      </c>
      <c r="M6940" s="5">
        <f>IF(tbl_Fact[[#This Row],[Operating_Hours]]&gt;0,tbl_Fact[[#This Row],[Operating_Hours]]*51840,0)</f>
        <v>0</v>
      </c>
    </row>
    <row r="6941" spans="1:13" hidden="1" x14ac:dyDescent="0.2">
      <c r="A6941" t="s">
        <v>14</v>
      </c>
      <c r="B6941" s="1">
        <v>44407.698506944442</v>
      </c>
      <c r="C6941" s="1">
        <v>44407.699490740742</v>
      </c>
      <c r="D6941">
        <v>1.4166666269302399</v>
      </c>
      <c r="E6941">
        <v>0</v>
      </c>
      <c r="F6941">
        <v>264</v>
      </c>
      <c r="G6941" t="s">
        <v>43</v>
      </c>
      <c r="H6941" t="s">
        <v>38</v>
      </c>
      <c r="I6941">
        <f>tbl_Fact[[#This Row],[Duration]] / 60</f>
        <v>2.3611110448837333E-2</v>
      </c>
      <c r="J6941">
        <f>IF(OR(G6941="Run Time", G6941="CC (Changeover Cleaning)"), I6941, 0)</f>
        <v>2.3611110448837333E-2</v>
      </c>
      <c r="K6941">
        <f>IF(G6941&lt;&gt;"PM (Maintenance)", I6941, 0)</f>
        <v>2.3611110448837333E-2</v>
      </c>
      <c r="L6941" s="5">
        <f>MAX(tbl_Fact[[#This Row],[TotalBiscuitsMade]],tbl_Fact[[#This Row],[GoodMadeBiscuits]])</f>
        <v>264</v>
      </c>
      <c r="M6941" s="5">
        <f>IF(tbl_Fact[[#This Row],[Operating_Hours]]&gt;0,tbl_Fact[[#This Row],[Operating_Hours]]*51840,0)</f>
        <v>1223.9999656677273</v>
      </c>
    </row>
    <row r="6942" spans="1:13" hidden="1" x14ac:dyDescent="0.2">
      <c r="A6942" t="s">
        <v>12</v>
      </c>
      <c r="B6942" s="1">
        <v>44407.698506944442</v>
      </c>
      <c r="C6942" s="1">
        <v>44407.699930555558</v>
      </c>
      <c r="D6942">
        <v>2.0499999523162802</v>
      </c>
      <c r="E6942">
        <v>136287</v>
      </c>
      <c r="F6942">
        <v>140</v>
      </c>
      <c r="G6942" t="s">
        <v>43</v>
      </c>
      <c r="H6942" t="s">
        <v>38</v>
      </c>
      <c r="I6942">
        <f>tbl_Fact[[#This Row],[Duration]] / 60</f>
        <v>3.4166665871938E-2</v>
      </c>
      <c r="J6942">
        <f>IF(OR(G6942="Run Time", G6942="CC (Changeover Cleaning)"), I6942, 0)</f>
        <v>3.4166665871938E-2</v>
      </c>
      <c r="K6942">
        <f>IF(G6942&lt;&gt;"PM (Maintenance)", I6942, 0)</f>
        <v>3.4166665871938E-2</v>
      </c>
      <c r="L6942" s="5">
        <f>MAX(tbl_Fact[[#This Row],[TotalBiscuitsMade]],tbl_Fact[[#This Row],[GoodMadeBiscuits]])</f>
        <v>136287</v>
      </c>
      <c r="M6942" s="5">
        <f>IF(tbl_Fact[[#This Row],[Operating_Hours]]&gt;0,tbl_Fact[[#This Row],[Operating_Hours]]*51840,0)</f>
        <v>1771.1999588012659</v>
      </c>
    </row>
    <row r="6943" spans="1:13" hidden="1" x14ac:dyDescent="0.2">
      <c r="A6943" t="s">
        <v>14</v>
      </c>
      <c r="B6943" s="1">
        <v>44407.699490740742</v>
      </c>
      <c r="C6943" s="1">
        <v>44407.700555555559</v>
      </c>
      <c r="D6943">
        <v>1.5333333015441899</v>
      </c>
      <c r="E6943">
        <v>0</v>
      </c>
      <c r="F6943">
        <v>140</v>
      </c>
      <c r="G6943" t="s">
        <v>44</v>
      </c>
      <c r="H6943" t="s">
        <v>38</v>
      </c>
      <c r="I6943">
        <f>tbl_Fact[[#This Row],[Duration]] / 60</f>
        <v>2.5555555025736497E-2</v>
      </c>
      <c r="J6943">
        <f>IF(OR(G6943="Run Time", G6943="CC (Changeover Cleaning)"), I6943, 0)</f>
        <v>0</v>
      </c>
      <c r="K6943">
        <f>IF(G6943&lt;&gt;"PM (Maintenance)", I6943, 0)</f>
        <v>2.5555555025736497E-2</v>
      </c>
      <c r="L6943" s="5">
        <f>MAX(tbl_Fact[[#This Row],[TotalBiscuitsMade]],tbl_Fact[[#This Row],[GoodMadeBiscuits]])</f>
        <v>140</v>
      </c>
      <c r="M6943" s="5">
        <f>IF(tbl_Fact[[#This Row],[Operating_Hours]]&gt;0,tbl_Fact[[#This Row],[Operating_Hours]]*51840,0)</f>
        <v>0</v>
      </c>
    </row>
    <row r="6944" spans="1:13" hidden="1" x14ac:dyDescent="0.2">
      <c r="A6944" t="s">
        <v>12</v>
      </c>
      <c r="B6944" s="1">
        <v>44407.699930555558</v>
      </c>
      <c r="C6944" s="1">
        <v>44407.700555555559</v>
      </c>
      <c r="D6944">
        <v>0.89999997615814198</v>
      </c>
      <c r="E6944">
        <v>137034</v>
      </c>
      <c r="F6944">
        <v>95</v>
      </c>
      <c r="G6944" t="s">
        <v>44</v>
      </c>
      <c r="H6944" t="s">
        <v>38</v>
      </c>
      <c r="I6944">
        <f>tbl_Fact[[#This Row],[Duration]] / 60</f>
        <v>1.49999996026357E-2</v>
      </c>
      <c r="J6944">
        <f>IF(OR(G6944="Run Time", G6944="CC (Changeover Cleaning)"), I6944, 0)</f>
        <v>0</v>
      </c>
      <c r="K6944">
        <f>IF(G6944&lt;&gt;"PM (Maintenance)", I6944, 0)</f>
        <v>1.49999996026357E-2</v>
      </c>
      <c r="L6944" s="5">
        <f>MAX(tbl_Fact[[#This Row],[TotalBiscuitsMade]],tbl_Fact[[#This Row],[GoodMadeBiscuits]])</f>
        <v>137034</v>
      </c>
      <c r="M6944" s="5">
        <f>IF(tbl_Fact[[#This Row],[Operating_Hours]]&gt;0,tbl_Fact[[#This Row],[Operating_Hours]]*51840,0)</f>
        <v>0</v>
      </c>
    </row>
    <row r="6945" spans="1:13" hidden="1" x14ac:dyDescent="0.2">
      <c r="A6945" t="s">
        <v>5</v>
      </c>
      <c r="B6945" s="1">
        <v>44407.700162037036</v>
      </c>
      <c r="C6945" s="1">
        <v>44407.701331018521</v>
      </c>
      <c r="D6945">
        <v>1.68333327770233</v>
      </c>
      <c r="E6945">
        <v>70610</v>
      </c>
      <c r="F6945">
        <v>70970</v>
      </c>
      <c r="G6945" t="s">
        <v>43</v>
      </c>
      <c r="H6945" t="s">
        <v>27</v>
      </c>
      <c r="I6945">
        <f>tbl_Fact[[#This Row],[Duration]] / 60</f>
        <v>2.8055554628372167E-2</v>
      </c>
      <c r="J6945">
        <f>IF(OR(G6945="Run Time", G6945="CC (Changeover Cleaning)"), I6945, 0)</f>
        <v>2.8055554628372167E-2</v>
      </c>
      <c r="K6945">
        <f>IF(G6945&lt;&gt;"PM (Maintenance)", I6945, 0)</f>
        <v>2.8055554628372167E-2</v>
      </c>
      <c r="L6945" s="5">
        <f>MAX(tbl_Fact[[#This Row],[TotalBiscuitsMade]],tbl_Fact[[#This Row],[GoodMadeBiscuits]])</f>
        <v>70970</v>
      </c>
      <c r="M6945" s="5">
        <f>IF(tbl_Fact[[#This Row],[Operating_Hours]]&gt;0,tbl_Fact[[#This Row],[Operating_Hours]]*51840,0)</f>
        <v>1454.3999519348131</v>
      </c>
    </row>
    <row r="6946" spans="1:13" hidden="1" x14ac:dyDescent="0.2">
      <c r="A6946" t="s">
        <v>14</v>
      </c>
      <c r="B6946" s="1">
        <v>44407.700555555559</v>
      </c>
      <c r="C6946" s="1">
        <v>44407.701168981483</v>
      </c>
      <c r="D6946">
        <v>0.88333332538604703</v>
      </c>
      <c r="E6946">
        <v>0</v>
      </c>
      <c r="F6946">
        <v>128</v>
      </c>
      <c r="G6946" t="s">
        <v>43</v>
      </c>
      <c r="H6946" t="s">
        <v>38</v>
      </c>
      <c r="I6946">
        <f>tbl_Fact[[#This Row],[Duration]] / 60</f>
        <v>1.4722222089767451E-2</v>
      </c>
      <c r="J6946">
        <f>IF(OR(G6946="Run Time", G6946="CC (Changeover Cleaning)"), I6946, 0)</f>
        <v>1.4722222089767451E-2</v>
      </c>
      <c r="K6946">
        <f>IF(G6946&lt;&gt;"PM (Maintenance)", I6946, 0)</f>
        <v>1.4722222089767451E-2</v>
      </c>
      <c r="L6946" s="5">
        <f>MAX(tbl_Fact[[#This Row],[TotalBiscuitsMade]],tbl_Fact[[#This Row],[GoodMadeBiscuits]])</f>
        <v>128</v>
      </c>
      <c r="M6946" s="5">
        <f>IF(tbl_Fact[[#This Row],[Operating_Hours]]&gt;0,tbl_Fact[[#This Row],[Operating_Hours]]*51840,0)</f>
        <v>763.19999313354458</v>
      </c>
    </row>
    <row r="6947" spans="1:13" hidden="1" x14ac:dyDescent="0.2">
      <c r="A6947" t="s">
        <v>12</v>
      </c>
      <c r="B6947" s="1">
        <v>44407.700555555559</v>
      </c>
      <c r="C6947" s="1">
        <v>44407.701898148145</v>
      </c>
      <c r="D6947">
        <v>1.93333327770233</v>
      </c>
      <c r="E6947">
        <v>136839</v>
      </c>
      <c r="F6947">
        <v>244</v>
      </c>
      <c r="G6947" t="s">
        <v>43</v>
      </c>
      <c r="H6947" t="s">
        <v>38</v>
      </c>
      <c r="I6947">
        <f>tbl_Fact[[#This Row],[Duration]] / 60</f>
        <v>3.2222221295038836E-2</v>
      </c>
      <c r="J6947">
        <f>IF(OR(G6947="Run Time", G6947="CC (Changeover Cleaning)"), I6947, 0)</f>
        <v>3.2222221295038836E-2</v>
      </c>
      <c r="K6947">
        <f>IF(G6947&lt;&gt;"PM (Maintenance)", I6947, 0)</f>
        <v>3.2222221295038836E-2</v>
      </c>
      <c r="L6947" s="5">
        <f>MAX(tbl_Fact[[#This Row],[TotalBiscuitsMade]],tbl_Fact[[#This Row],[GoodMadeBiscuits]])</f>
        <v>136839</v>
      </c>
      <c r="M6947" s="5">
        <f>IF(tbl_Fact[[#This Row],[Operating_Hours]]&gt;0,tbl_Fact[[#This Row],[Operating_Hours]]*51840,0)</f>
        <v>1670.3999519348133</v>
      </c>
    </row>
    <row r="6948" spans="1:13" hidden="1" x14ac:dyDescent="0.2">
      <c r="A6948" t="s">
        <v>14</v>
      </c>
      <c r="B6948" s="1">
        <v>44407.701168981483</v>
      </c>
      <c r="C6948" s="1">
        <v>44407.708518518521</v>
      </c>
      <c r="D6948">
        <v>10.5833330154419</v>
      </c>
      <c r="E6948">
        <v>0</v>
      </c>
      <c r="F6948">
        <v>348</v>
      </c>
      <c r="G6948" t="s">
        <v>44</v>
      </c>
      <c r="H6948" t="s">
        <v>38</v>
      </c>
      <c r="I6948">
        <f>tbl_Fact[[#This Row],[Duration]] / 60</f>
        <v>0.17638888359069832</v>
      </c>
      <c r="J6948">
        <f>IF(OR(G6948="Run Time", G6948="CC (Changeover Cleaning)"), I6948, 0)</f>
        <v>0</v>
      </c>
      <c r="K6948">
        <f>IF(G6948&lt;&gt;"PM (Maintenance)", I6948, 0)</f>
        <v>0.17638888359069832</v>
      </c>
      <c r="L6948" s="5">
        <f>MAX(tbl_Fact[[#This Row],[TotalBiscuitsMade]],tbl_Fact[[#This Row],[GoodMadeBiscuits]])</f>
        <v>348</v>
      </c>
      <c r="M6948" s="5">
        <f>IF(tbl_Fact[[#This Row],[Operating_Hours]]&gt;0,tbl_Fact[[#This Row],[Operating_Hours]]*51840,0)</f>
        <v>0</v>
      </c>
    </row>
    <row r="6949" spans="1:13" hidden="1" x14ac:dyDescent="0.2">
      <c r="A6949" t="s">
        <v>5</v>
      </c>
      <c r="B6949" s="1">
        <v>44407.701331018521</v>
      </c>
      <c r="C6949" s="1">
        <v>44407.735532407409</v>
      </c>
      <c r="D6949">
        <v>49.25</v>
      </c>
      <c r="E6949">
        <v>105361</v>
      </c>
      <c r="F6949">
        <v>105748</v>
      </c>
      <c r="G6949" t="s">
        <v>44</v>
      </c>
      <c r="H6949" t="s">
        <v>27</v>
      </c>
      <c r="I6949">
        <f>tbl_Fact[[#This Row],[Duration]] / 60</f>
        <v>0.8208333333333333</v>
      </c>
      <c r="J6949">
        <f>IF(OR(G6949="Run Time", G6949="CC (Changeover Cleaning)"), I6949, 0)</f>
        <v>0</v>
      </c>
      <c r="K6949">
        <f>IF(G6949&lt;&gt;"PM (Maintenance)", I6949, 0)</f>
        <v>0.8208333333333333</v>
      </c>
      <c r="L6949" s="5">
        <f>MAX(tbl_Fact[[#This Row],[TotalBiscuitsMade]],tbl_Fact[[#This Row],[GoodMadeBiscuits]])</f>
        <v>105748</v>
      </c>
      <c r="M6949" s="5">
        <f>IF(tbl_Fact[[#This Row],[Operating_Hours]]&gt;0,tbl_Fact[[#This Row],[Operating_Hours]]*51840,0)</f>
        <v>0</v>
      </c>
    </row>
    <row r="6950" spans="1:13" hidden="1" x14ac:dyDescent="0.2">
      <c r="A6950" t="s">
        <v>12</v>
      </c>
      <c r="B6950" s="1">
        <v>44407.701898148145</v>
      </c>
      <c r="C6950" s="1">
        <v>44407.702280092592</v>
      </c>
      <c r="D6950">
        <v>0.55000001192092896</v>
      </c>
      <c r="E6950">
        <v>137272</v>
      </c>
      <c r="F6950">
        <v>448</v>
      </c>
      <c r="G6950" t="s">
        <v>44</v>
      </c>
      <c r="H6950" t="s">
        <v>38</v>
      </c>
      <c r="I6950">
        <f>tbl_Fact[[#This Row],[Duration]] / 60</f>
        <v>9.1666668653488156E-3</v>
      </c>
      <c r="J6950">
        <f>IF(OR(G6950="Run Time", G6950="CC (Changeover Cleaning)"), I6950, 0)</f>
        <v>0</v>
      </c>
      <c r="K6950">
        <f>IF(G6950&lt;&gt;"PM (Maintenance)", I6950, 0)</f>
        <v>9.1666668653488156E-3</v>
      </c>
      <c r="L6950" s="5">
        <f>MAX(tbl_Fact[[#This Row],[TotalBiscuitsMade]],tbl_Fact[[#This Row],[GoodMadeBiscuits]])</f>
        <v>137272</v>
      </c>
      <c r="M6950" s="5">
        <f>IF(tbl_Fact[[#This Row],[Operating_Hours]]&gt;0,tbl_Fact[[#This Row],[Operating_Hours]]*51840,0)</f>
        <v>0</v>
      </c>
    </row>
    <row r="6951" spans="1:13" hidden="1" x14ac:dyDescent="0.2">
      <c r="A6951" t="s">
        <v>12</v>
      </c>
      <c r="B6951" s="1">
        <v>44407.702280092592</v>
      </c>
      <c r="C6951" s="1">
        <v>44407.702766203707</v>
      </c>
      <c r="D6951">
        <v>0.69999998807907104</v>
      </c>
      <c r="E6951">
        <v>137600</v>
      </c>
      <c r="F6951">
        <v>359</v>
      </c>
      <c r="G6951" t="s">
        <v>43</v>
      </c>
      <c r="H6951" t="s">
        <v>38</v>
      </c>
      <c r="I6951">
        <f>tbl_Fact[[#This Row],[Duration]] / 60</f>
        <v>1.1666666467984517E-2</v>
      </c>
      <c r="J6951">
        <f>IF(OR(G6951="Run Time", G6951="CC (Changeover Cleaning)"), I6951, 0)</f>
        <v>1.1666666467984517E-2</v>
      </c>
      <c r="K6951">
        <f>IF(G6951&lt;&gt;"PM (Maintenance)", I6951, 0)</f>
        <v>1.1666666467984517E-2</v>
      </c>
      <c r="L6951" s="5">
        <f>MAX(tbl_Fact[[#This Row],[TotalBiscuitsMade]],tbl_Fact[[#This Row],[GoodMadeBiscuits]])</f>
        <v>137600</v>
      </c>
      <c r="M6951" s="5">
        <f>IF(tbl_Fact[[#This Row],[Operating_Hours]]&gt;0,tbl_Fact[[#This Row],[Operating_Hours]]*51840,0)</f>
        <v>604.79998970031738</v>
      </c>
    </row>
    <row r="6952" spans="1:13" hidden="1" x14ac:dyDescent="0.2">
      <c r="A6952" t="s">
        <v>12</v>
      </c>
      <c r="B6952" s="1">
        <v>44407.702766203707</v>
      </c>
      <c r="C6952" s="1">
        <v>44407.708518518521</v>
      </c>
      <c r="D6952">
        <v>8.2833328247070295</v>
      </c>
      <c r="E6952">
        <v>144011</v>
      </c>
      <c r="F6952">
        <v>302</v>
      </c>
      <c r="G6952" t="s">
        <v>44</v>
      </c>
      <c r="H6952" t="s">
        <v>38</v>
      </c>
      <c r="I6952">
        <f>tbl_Fact[[#This Row],[Duration]] / 60</f>
        <v>0.1380555470784505</v>
      </c>
      <c r="J6952">
        <f>IF(OR(G6952="Run Time", G6952="CC (Changeover Cleaning)"), I6952, 0)</f>
        <v>0</v>
      </c>
      <c r="K6952">
        <f>IF(G6952&lt;&gt;"PM (Maintenance)", I6952, 0)</f>
        <v>0.1380555470784505</v>
      </c>
      <c r="L6952" s="5">
        <f>MAX(tbl_Fact[[#This Row],[TotalBiscuitsMade]],tbl_Fact[[#This Row],[GoodMadeBiscuits]])</f>
        <v>144011</v>
      </c>
      <c r="M6952" s="5">
        <f>IF(tbl_Fact[[#This Row],[Operating_Hours]]&gt;0,tbl_Fact[[#This Row],[Operating_Hours]]*51840,0)</f>
        <v>0</v>
      </c>
    </row>
    <row r="6953" spans="1:13" hidden="1" x14ac:dyDescent="0.2">
      <c r="A6953" t="s">
        <v>14</v>
      </c>
      <c r="B6953" s="1">
        <v>44407.708518518521</v>
      </c>
      <c r="C6953" s="1">
        <v>44407.70957175926</v>
      </c>
      <c r="D6953">
        <v>1.5166666507720901</v>
      </c>
      <c r="E6953">
        <v>0</v>
      </c>
      <c r="F6953">
        <v>463</v>
      </c>
      <c r="G6953" t="s">
        <v>43</v>
      </c>
      <c r="H6953" t="s">
        <v>38</v>
      </c>
      <c r="I6953">
        <f>tbl_Fact[[#This Row],[Duration]] / 60</f>
        <v>2.5277777512868169E-2</v>
      </c>
      <c r="J6953">
        <f>IF(OR(G6953="Run Time", G6953="CC (Changeover Cleaning)"), I6953, 0)</f>
        <v>2.5277777512868169E-2</v>
      </c>
      <c r="K6953">
        <f>IF(G6953&lt;&gt;"PM (Maintenance)", I6953, 0)</f>
        <v>2.5277777512868169E-2</v>
      </c>
      <c r="L6953" s="5">
        <f>MAX(tbl_Fact[[#This Row],[TotalBiscuitsMade]],tbl_Fact[[#This Row],[GoodMadeBiscuits]])</f>
        <v>463</v>
      </c>
      <c r="M6953" s="5">
        <f>IF(tbl_Fact[[#This Row],[Operating_Hours]]&gt;0,tbl_Fact[[#This Row],[Operating_Hours]]*51840,0)</f>
        <v>1310.399986267086</v>
      </c>
    </row>
    <row r="6954" spans="1:13" hidden="1" x14ac:dyDescent="0.2">
      <c r="A6954" t="s">
        <v>12</v>
      </c>
      <c r="B6954" s="1">
        <v>44407.708518518521</v>
      </c>
      <c r="C6954" s="1">
        <v>44407.710104166668</v>
      </c>
      <c r="D6954">
        <v>2.2833333015441899</v>
      </c>
      <c r="E6954">
        <v>144309</v>
      </c>
      <c r="F6954">
        <v>496</v>
      </c>
      <c r="G6954" t="s">
        <v>43</v>
      </c>
      <c r="H6954" t="s">
        <v>38</v>
      </c>
      <c r="I6954">
        <f>tbl_Fact[[#This Row],[Duration]] / 60</f>
        <v>3.8055555025736501E-2</v>
      </c>
      <c r="J6954">
        <f>IF(OR(G6954="Run Time", G6954="CC (Changeover Cleaning)"), I6954, 0)</f>
        <v>3.8055555025736501E-2</v>
      </c>
      <c r="K6954">
        <f>IF(G6954&lt;&gt;"PM (Maintenance)", I6954, 0)</f>
        <v>3.8055555025736501E-2</v>
      </c>
      <c r="L6954" s="5">
        <f>MAX(tbl_Fact[[#This Row],[TotalBiscuitsMade]],tbl_Fact[[#This Row],[GoodMadeBiscuits]])</f>
        <v>144309</v>
      </c>
      <c r="M6954" s="5">
        <f>IF(tbl_Fact[[#This Row],[Operating_Hours]]&gt;0,tbl_Fact[[#This Row],[Operating_Hours]]*51840,0)</f>
        <v>1972.7999725341801</v>
      </c>
    </row>
    <row r="6955" spans="1:13" hidden="1" x14ac:dyDescent="0.2">
      <c r="A6955" t="s">
        <v>14</v>
      </c>
      <c r="B6955" s="1">
        <v>44407.70957175926</v>
      </c>
      <c r="C6955" s="1">
        <v>44407.720127314817</v>
      </c>
      <c r="D6955">
        <v>15.199999809265099</v>
      </c>
      <c r="E6955">
        <v>0</v>
      </c>
      <c r="F6955">
        <v>449</v>
      </c>
      <c r="G6955" t="s">
        <v>44</v>
      </c>
      <c r="H6955" t="s">
        <v>38</v>
      </c>
      <c r="I6955">
        <f>tbl_Fact[[#This Row],[Duration]] / 60</f>
        <v>0.25333333015441833</v>
      </c>
      <c r="J6955">
        <f>IF(OR(G6955="Run Time", G6955="CC (Changeover Cleaning)"), I6955, 0)</f>
        <v>0</v>
      </c>
      <c r="K6955">
        <f>IF(G6955&lt;&gt;"PM (Maintenance)", I6955, 0)</f>
        <v>0.25333333015441833</v>
      </c>
      <c r="L6955" s="5">
        <f>MAX(tbl_Fact[[#This Row],[TotalBiscuitsMade]],tbl_Fact[[#This Row],[GoodMadeBiscuits]])</f>
        <v>449</v>
      </c>
      <c r="M6955" s="5">
        <f>IF(tbl_Fact[[#This Row],[Operating_Hours]]&gt;0,tbl_Fact[[#This Row],[Operating_Hours]]*51840,0)</f>
        <v>0</v>
      </c>
    </row>
    <row r="6956" spans="1:13" hidden="1" x14ac:dyDescent="0.2">
      <c r="A6956" t="s">
        <v>12</v>
      </c>
      <c r="B6956" s="1">
        <v>44407.710104166668</v>
      </c>
      <c r="C6956" s="1">
        <v>44407.711076388892</v>
      </c>
      <c r="D6956">
        <v>1.3999999761581401</v>
      </c>
      <c r="E6956">
        <v>145431</v>
      </c>
      <c r="F6956">
        <v>84</v>
      </c>
      <c r="G6956" t="s">
        <v>44</v>
      </c>
      <c r="H6956" t="s">
        <v>38</v>
      </c>
      <c r="I6956">
        <f>tbl_Fact[[#This Row],[Duration]] / 60</f>
        <v>2.3333332935969002E-2</v>
      </c>
      <c r="J6956">
        <f>IF(OR(G6956="Run Time", G6956="CC (Changeover Cleaning)"), I6956, 0)</f>
        <v>0</v>
      </c>
      <c r="K6956">
        <f>IF(G6956&lt;&gt;"PM (Maintenance)", I6956, 0)</f>
        <v>2.3333332935969002E-2</v>
      </c>
      <c r="L6956" s="5">
        <f>MAX(tbl_Fact[[#This Row],[TotalBiscuitsMade]],tbl_Fact[[#This Row],[GoodMadeBiscuits]])</f>
        <v>145431</v>
      </c>
      <c r="M6956" s="5">
        <f>IF(tbl_Fact[[#This Row],[Operating_Hours]]&gt;0,tbl_Fact[[#This Row],[Operating_Hours]]*51840,0)</f>
        <v>0</v>
      </c>
    </row>
    <row r="6957" spans="1:13" hidden="1" x14ac:dyDescent="0.2">
      <c r="A6957" t="s">
        <v>12</v>
      </c>
      <c r="B6957" s="1">
        <v>44407.711076388892</v>
      </c>
      <c r="C6957" s="1">
        <v>44407.712824074071</v>
      </c>
      <c r="D6957">
        <v>2.5166666507720898</v>
      </c>
      <c r="E6957">
        <v>145431</v>
      </c>
      <c r="F6957">
        <v>227</v>
      </c>
      <c r="G6957" t="s">
        <v>43</v>
      </c>
      <c r="H6957" t="s">
        <v>38</v>
      </c>
      <c r="I6957">
        <f>tbl_Fact[[#This Row],[Duration]] / 60</f>
        <v>4.1944444179534829E-2</v>
      </c>
      <c r="J6957">
        <f>IF(OR(G6957="Run Time", G6957="CC (Changeover Cleaning)"), I6957, 0)</f>
        <v>4.1944444179534829E-2</v>
      </c>
      <c r="K6957">
        <f>IF(G6957&lt;&gt;"PM (Maintenance)", I6957, 0)</f>
        <v>4.1944444179534829E-2</v>
      </c>
      <c r="L6957" s="5">
        <f>MAX(tbl_Fact[[#This Row],[TotalBiscuitsMade]],tbl_Fact[[#This Row],[GoodMadeBiscuits]])</f>
        <v>145431</v>
      </c>
      <c r="M6957" s="5">
        <f>IF(tbl_Fact[[#This Row],[Operating_Hours]]&gt;0,tbl_Fact[[#This Row],[Operating_Hours]]*51840,0)</f>
        <v>2174.3999862670858</v>
      </c>
    </row>
    <row r="6958" spans="1:13" hidden="1" x14ac:dyDescent="0.2">
      <c r="A6958" t="s">
        <v>12</v>
      </c>
      <c r="B6958" s="1">
        <v>44407.712824074071</v>
      </c>
      <c r="C6958" s="1">
        <v>44407.717164351852</v>
      </c>
      <c r="D6958">
        <v>6.25</v>
      </c>
      <c r="E6958">
        <v>150268</v>
      </c>
      <c r="F6958">
        <v>118</v>
      </c>
      <c r="G6958" t="s">
        <v>44</v>
      </c>
      <c r="H6958" t="s">
        <v>38</v>
      </c>
      <c r="I6958">
        <f>tbl_Fact[[#This Row],[Duration]] / 60</f>
        <v>0.10416666666666667</v>
      </c>
      <c r="J6958">
        <f>IF(OR(G6958="Run Time", G6958="CC (Changeover Cleaning)"), I6958, 0)</f>
        <v>0</v>
      </c>
      <c r="K6958">
        <f>IF(G6958&lt;&gt;"PM (Maintenance)", I6958, 0)</f>
        <v>0.10416666666666667</v>
      </c>
      <c r="L6958" s="5">
        <f>MAX(tbl_Fact[[#This Row],[TotalBiscuitsMade]],tbl_Fact[[#This Row],[GoodMadeBiscuits]])</f>
        <v>150268</v>
      </c>
      <c r="M6958" s="5">
        <f>IF(tbl_Fact[[#This Row],[Operating_Hours]]&gt;0,tbl_Fact[[#This Row],[Operating_Hours]]*51840,0)</f>
        <v>0</v>
      </c>
    </row>
    <row r="6959" spans="1:13" hidden="1" x14ac:dyDescent="0.2">
      <c r="A6959" t="s">
        <v>12</v>
      </c>
      <c r="B6959" s="1">
        <v>44407.717164351852</v>
      </c>
      <c r="C6959" s="1">
        <v>44407.717604166668</v>
      </c>
      <c r="D6959">
        <v>0.63333332538604703</v>
      </c>
      <c r="E6959">
        <v>150116</v>
      </c>
      <c r="F6959">
        <v>354</v>
      </c>
      <c r="G6959" t="s">
        <v>43</v>
      </c>
      <c r="H6959" t="s">
        <v>38</v>
      </c>
      <c r="I6959">
        <f>tbl_Fact[[#This Row],[Duration]] / 60</f>
        <v>1.0555555423100783E-2</v>
      </c>
      <c r="J6959">
        <f>IF(OR(G6959="Run Time", G6959="CC (Changeover Cleaning)"), I6959, 0)</f>
        <v>1.0555555423100783E-2</v>
      </c>
      <c r="K6959">
        <f>IF(G6959&lt;&gt;"PM (Maintenance)", I6959, 0)</f>
        <v>1.0555555423100783E-2</v>
      </c>
      <c r="L6959" s="5">
        <f>MAX(tbl_Fact[[#This Row],[TotalBiscuitsMade]],tbl_Fact[[#This Row],[GoodMadeBiscuits]])</f>
        <v>150116</v>
      </c>
      <c r="M6959" s="5">
        <f>IF(tbl_Fact[[#This Row],[Operating_Hours]]&gt;0,tbl_Fact[[#This Row],[Operating_Hours]]*51840,0)</f>
        <v>547.19999313354458</v>
      </c>
    </row>
    <row r="6960" spans="1:13" hidden="1" x14ac:dyDescent="0.2">
      <c r="A6960" t="s">
        <v>12</v>
      </c>
      <c r="B6960" s="1">
        <v>44407.717604166668</v>
      </c>
      <c r="C6960" s="1">
        <v>44407.720127314817</v>
      </c>
      <c r="D6960">
        <v>3.63333320617676</v>
      </c>
      <c r="E6960">
        <v>153024</v>
      </c>
      <c r="F6960">
        <v>242</v>
      </c>
      <c r="G6960" t="s">
        <v>44</v>
      </c>
      <c r="H6960" t="s">
        <v>38</v>
      </c>
      <c r="I6960">
        <f>tbl_Fact[[#This Row],[Duration]] / 60</f>
        <v>6.0555553436279337E-2</v>
      </c>
      <c r="J6960">
        <f>IF(OR(G6960="Run Time", G6960="CC (Changeover Cleaning)"), I6960, 0)</f>
        <v>0</v>
      </c>
      <c r="K6960">
        <f>IF(G6960&lt;&gt;"PM (Maintenance)", I6960, 0)</f>
        <v>6.0555553436279337E-2</v>
      </c>
      <c r="L6960" s="5">
        <f>MAX(tbl_Fact[[#This Row],[TotalBiscuitsMade]],tbl_Fact[[#This Row],[GoodMadeBiscuits]])</f>
        <v>153024</v>
      </c>
      <c r="M6960" s="5">
        <f>IF(tbl_Fact[[#This Row],[Operating_Hours]]&gt;0,tbl_Fact[[#This Row],[Operating_Hours]]*51840,0)</f>
        <v>0</v>
      </c>
    </row>
    <row r="6961" spans="1:13" hidden="1" x14ac:dyDescent="0.2">
      <c r="A6961" t="s">
        <v>14</v>
      </c>
      <c r="B6961" s="1">
        <v>44407.720127314817</v>
      </c>
      <c r="C6961" s="1">
        <v>44407.720752314817</v>
      </c>
      <c r="D6961">
        <v>0.89999997615814198</v>
      </c>
      <c r="E6961">
        <v>0</v>
      </c>
      <c r="F6961">
        <v>303</v>
      </c>
      <c r="G6961" t="s">
        <v>43</v>
      </c>
      <c r="H6961" t="s">
        <v>38</v>
      </c>
      <c r="I6961">
        <f>tbl_Fact[[#This Row],[Duration]] / 60</f>
        <v>1.49999996026357E-2</v>
      </c>
      <c r="J6961">
        <f>IF(OR(G6961="Run Time", G6961="CC (Changeover Cleaning)"), I6961, 0)</f>
        <v>1.49999996026357E-2</v>
      </c>
      <c r="K6961">
        <f>IF(G6961&lt;&gt;"PM (Maintenance)", I6961, 0)</f>
        <v>1.49999996026357E-2</v>
      </c>
      <c r="L6961" s="5">
        <f>MAX(tbl_Fact[[#This Row],[TotalBiscuitsMade]],tbl_Fact[[#This Row],[GoodMadeBiscuits]])</f>
        <v>303</v>
      </c>
      <c r="M6961" s="5">
        <f>IF(tbl_Fact[[#This Row],[Operating_Hours]]&gt;0,tbl_Fact[[#This Row],[Operating_Hours]]*51840,0)</f>
        <v>777.59997940063465</v>
      </c>
    </row>
    <row r="6962" spans="1:13" hidden="1" x14ac:dyDescent="0.2">
      <c r="A6962" t="s">
        <v>12</v>
      </c>
      <c r="B6962" s="1">
        <v>44407.720127314817</v>
      </c>
      <c r="C6962" s="1">
        <v>44407.721886574072</v>
      </c>
      <c r="D6962">
        <v>2.5333333015441899</v>
      </c>
      <c r="E6962">
        <v>152872</v>
      </c>
      <c r="F6962">
        <v>279</v>
      </c>
      <c r="G6962" t="s">
        <v>43</v>
      </c>
      <c r="H6962" t="s">
        <v>38</v>
      </c>
      <c r="I6962">
        <f>tbl_Fact[[#This Row],[Duration]] / 60</f>
        <v>4.2222221692403167E-2</v>
      </c>
      <c r="J6962">
        <f>IF(OR(G6962="Run Time", G6962="CC (Changeover Cleaning)"), I6962, 0)</f>
        <v>4.2222221692403167E-2</v>
      </c>
      <c r="K6962">
        <f>IF(G6962&lt;&gt;"PM (Maintenance)", I6962, 0)</f>
        <v>4.2222221692403167E-2</v>
      </c>
      <c r="L6962" s="5">
        <f>MAX(tbl_Fact[[#This Row],[TotalBiscuitsMade]],tbl_Fact[[#This Row],[GoodMadeBiscuits]])</f>
        <v>152872</v>
      </c>
      <c r="M6962" s="5">
        <f>IF(tbl_Fact[[#This Row],[Operating_Hours]]&gt;0,tbl_Fact[[#This Row],[Operating_Hours]]*51840,0)</f>
        <v>2188.7999725341801</v>
      </c>
    </row>
    <row r="6963" spans="1:13" hidden="1" x14ac:dyDescent="0.2">
      <c r="A6963" t="s">
        <v>14</v>
      </c>
      <c r="B6963" s="1">
        <v>44407.720752314817</v>
      </c>
      <c r="C6963" s="1">
        <v>44407.720810185187</v>
      </c>
      <c r="D6963">
        <v>8.33332985639572E-2</v>
      </c>
      <c r="E6963">
        <v>0</v>
      </c>
      <c r="F6963">
        <v>240</v>
      </c>
      <c r="G6963" t="s">
        <v>44</v>
      </c>
      <c r="H6963" t="s">
        <v>38</v>
      </c>
      <c r="I6963">
        <f>tbl_Fact[[#This Row],[Duration]] / 60</f>
        <v>1.3888883093992866E-3</v>
      </c>
      <c r="J6963">
        <f>IF(OR(G6963="Run Time", G6963="CC (Changeover Cleaning)"), I6963, 0)</f>
        <v>0</v>
      </c>
      <c r="K6963">
        <f>IF(G6963&lt;&gt;"PM (Maintenance)", I6963, 0)</f>
        <v>1.3888883093992866E-3</v>
      </c>
      <c r="L6963" s="5">
        <f>MAX(tbl_Fact[[#This Row],[TotalBiscuitsMade]],tbl_Fact[[#This Row],[GoodMadeBiscuits]])</f>
        <v>240</v>
      </c>
      <c r="M6963" s="5">
        <f>IF(tbl_Fact[[#This Row],[Operating_Hours]]&gt;0,tbl_Fact[[#This Row],[Operating_Hours]]*51840,0)</f>
        <v>0</v>
      </c>
    </row>
    <row r="6964" spans="1:13" hidden="1" x14ac:dyDescent="0.2">
      <c r="A6964" t="s">
        <v>14</v>
      </c>
      <c r="B6964" s="1">
        <v>44407.720810185187</v>
      </c>
      <c r="C6964" s="1">
        <v>44407.721805555557</v>
      </c>
      <c r="D6964">
        <v>1.43333327770233</v>
      </c>
      <c r="E6964">
        <v>0</v>
      </c>
      <c r="F6964">
        <v>290</v>
      </c>
      <c r="G6964" t="s">
        <v>43</v>
      </c>
      <c r="H6964" t="s">
        <v>38</v>
      </c>
      <c r="I6964">
        <f>tbl_Fact[[#This Row],[Duration]] / 60</f>
        <v>2.3888887961705501E-2</v>
      </c>
      <c r="J6964">
        <f>IF(OR(G6964="Run Time", G6964="CC (Changeover Cleaning)"), I6964, 0)</f>
        <v>2.3888887961705501E-2</v>
      </c>
      <c r="K6964">
        <f>IF(G6964&lt;&gt;"PM (Maintenance)", I6964, 0)</f>
        <v>2.3888887961705501E-2</v>
      </c>
      <c r="L6964" s="5">
        <f>MAX(tbl_Fact[[#This Row],[TotalBiscuitsMade]],tbl_Fact[[#This Row],[GoodMadeBiscuits]])</f>
        <v>290</v>
      </c>
      <c r="M6964" s="5">
        <f>IF(tbl_Fact[[#This Row],[Operating_Hours]]&gt;0,tbl_Fact[[#This Row],[Operating_Hours]]*51840,0)</f>
        <v>1238.3999519348131</v>
      </c>
    </row>
    <row r="6965" spans="1:13" hidden="1" x14ac:dyDescent="0.2">
      <c r="A6965" t="s">
        <v>14</v>
      </c>
      <c r="B6965" s="1">
        <v>44407.721805555557</v>
      </c>
      <c r="C6965" s="1">
        <v>44407.723900462966</v>
      </c>
      <c r="D6965">
        <v>3.0166666507720898</v>
      </c>
      <c r="E6965">
        <v>0</v>
      </c>
      <c r="F6965">
        <v>279</v>
      </c>
      <c r="G6965" t="s">
        <v>44</v>
      </c>
      <c r="H6965" t="s">
        <v>38</v>
      </c>
      <c r="I6965">
        <f>tbl_Fact[[#This Row],[Duration]] / 60</f>
        <v>5.0277777512868167E-2</v>
      </c>
      <c r="J6965">
        <f>IF(OR(G6965="Run Time", G6965="CC (Changeover Cleaning)"), I6965, 0)</f>
        <v>0</v>
      </c>
      <c r="K6965">
        <f>IF(G6965&lt;&gt;"PM (Maintenance)", I6965, 0)</f>
        <v>5.0277777512868167E-2</v>
      </c>
      <c r="L6965" s="5">
        <f>MAX(tbl_Fact[[#This Row],[TotalBiscuitsMade]],tbl_Fact[[#This Row],[GoodMadeBiscuits]])</f>
        <v>279</v>
      </c>
      <c r="M6965" s="5">
        <f>IF(tbl_Fact[[#This Row],[Operating_Hours]]&gt;0,tbl_Fact[[#This Row],[Operating_Hours]]*51840,0)</f>
        <v>0</v>
      </c>
    </row>
    <row r="6966" spans="1:13" hidden="1" x14ac:dyDescent="0.2">
      <c r="A6966" t="s">
        <v>12</v>
      </c>
      <c r="B6966" s="1">
        <v>44407.721886574072</v>
      </c>
      <c r="C6966" s="1">
        <v>44407.723900462966</v>
      </c>
      <c r="D6966">
        <v>2.9000000953674299</v>
      </c>
      <c r="E6966">
        <v>155312</v>
      </c>
      <c r="F6966">
        <v>284</v>
      </c>
      <c r="G6966" t="s">
        <v>44</v>
      </c>
      <c r="H6966" t="s">
        <v>38</v>
      </c>
      <c r="I6966">
        <f>tbl_Fact[[#This Row],[Duration]] / 60</f>
        <v>4.8333334922790495E-2</v>
      </c>
      <c r="J6966">
        <f>IF(OR(G6966="Run Time", G6966="CC (Changeover Cleaning)"), I6966, 0)</f>
        <v>0</v>
      </c>
      <c r="K6966">
        <f>IF(G6966&lt;&gt;"PM (Maintenance)", I6966, 0)</f>
        <v>4.8333334922790495E-2</v>
      </c>
      <c r="L6966" s="5">
        <f>MAX(tbl_Fact[[#This Row],[TotalBiscuitsMade]],tbl_Fact[[#This Row],[GoodMadeBiscuits]])</f>
        <v>155312</v>
      </c>
      <c r="M6966" s="5">
        <f>IF(tbl_Fact[[#This Row],[Operating_Hours]]&gt;0,tbl_Fact[[#This Row],[Operating_Hours]]*51840,0)</f>
        <v>0</v>
      </c>
    </row>
    <row r="6967" spans="1:13" hidden="1" x14ac:dyDescent="0.2">
      <c r="A6967" t="s">
        <v>12</v>
      </c>
      <c r="B6967" s="1">
        <v>44407.723900462966</v>
      </c>
      <c r="C6967" s="1">
        <v>44407.724780092591</v>
      </c>
      <c r="D6967">
        <v>1.2666666507720901</v>
      </c>
      <c r="E6967">
        <v>155407</v>
      </c>
      <c r="F6967">
        <v>342</v>
      </c>
      <c r="G6967" t="s">
        <v>43</v>
      </c>
      <c r="H6967" t="s">
        <v>38</v>
      </c>
      <c r="I6967">
        <f>tbl_Fact[[#This Row],[Duration]] / 60</f>
        <v>2.11111108462015E-2</v>
      </c>
      <c r="J6967">
        <f>IF(OR(G6967="Run Time", G6967="CC (Changeover Cleaning)"), I6967, 0)</f>
        <v>2.11111108462015E-2</v>
      </c>
      <c r="K6967">
        <f>IF(G6967&lt;&gt;"PM (Maintenance)", I6967, 0)</f>
        <v>2.11111108462015E-2</v>
      </c>
      <c r="L6967" s="5">
        <f>MAX(tbl_Fact[[#This Row],[TotalBiscuitsMade]],tbl_Fact[[#This Row],[GoodMadeBiscuits]])</f>
        <v>155407</v>
      </c>
      <c r="M6967" s="5">
        <f>IF(tbl_Fact[[#This Row],[Operating_Hours]]&gt;0,tbl_Fact[[#This Row],[Operating_Hours]]*51840,0)</f>
        <v>1094.3999862670858</v>
      </c>
    </row>
    <row r="6968" spans="1:13" hidden="1" x14ac:dyDescent="0.2">
      <c r="A6968" t="s">
        <v>14</v>
      </c>
      <c r="B6968" s="1">
        <v>44407.723900462966</v>
      </c>
      <c r="C6968" s="1">
        <v>44407.724699074075</v>
      </c>
      <c r="D6968">
        <v>1.1499999761581401</v>
      </c>
      <c r="E6968">
        <v>0</v>
      </c>
      <c r="F6968">
        <v>401</v>
      </c>
      <c r="G6968" t="s">
        <v>43</v>
      </c>
      <c r="H6968" t="s">
        <v>38</v>
      </c>
      <c r="I6968">
        <f>tbl_Fact[[#This Row],[Duration]] / 60</f>
        <v>1.9166666269302336E-2</v>
      </c>
      <c r="J6968">
        <f>IF(OR(G6968="Run Time", G6968="CC (Changeover Cleaning)"), I6968, 0)</f>
        <v>1.9166666269302336E-2</v>
      </c>
      <c r="K6968">
        <f>IF(G6968&lt;&gt;"PM (Maintenance)", I6968, 0)</f>
        <v>1.9166666269302336E-2</v>
      </c>
      <c r="L6968" s="5">
        <f>MAX(tbl_Fact[[#This Row],[TotalBiscuitsMade]],tbl_Fact[[#This Row],[GoodMadeBiscuits]])</f>
        <v>401</v>
      </c>
      <c r="M6968" s="5">
        <f>IF(tbl_Fact[[#This Row],[Operating_Hours]]&gt;0,tbl_Fact[[#This Row],[Operating_Hours]]*51840,0)</f>
        <v>993.59997940063306</v>
      </c>
    </row>
    <row r="6969" spans="1:13" hidden="1" x14ac:dyDescent="0.2">
      <c r="A6969" t="s">
        <v>14</v>
      </c>
      <c r="B6969" s="1">
        <v>44407.724699074075</v>
      </c>
      <c r="C6969" s="1">
        <v>44407.724976851852</v>
      </c>
      <c r="D6969">
        <v>0.40000000596046398</v>
      </c>
      <c r="E6969">
        <v>0</v>
      </c>
      <c r="F6969">
        <v>461</v>
      </c>
      <c r="G6969" t="s">
        <v>44</v>
      </c>
      <c r="H6969" t="s">
        <v>38</v>
      </c>
      <c r="I6969">
        <f>tbl_Fact[[#This Row],[Duration]] / 60</f>
        <v>6.6666667660077328E-3</v>
      </c>
      <c r="J6969">
        <f>IF(OR(G6969="Run Time", G6969="CC (Changeover Cleaning)"), I6969, 0)</f>
        <v>0</v>
      </c>
      <c r="K6969">
        <f>IF(G6969&lt;&gt;"PM (Maintenance)", I6969, 0)</f>
        <v>6.6666667660077328E-3</v>
      </c>
      <c r="L6969" s="5">
        <f>MAX(tbl_Fact[[#This Row],[TotalBiscuitsMade]],tbl_Fact[[#This Row],[GoodMadeBiscuits]])</f>
        <v>461</v>
      </c>
      <c r="M6969" s="5">
        <f>IF(tbl_Fact[[#This Row],[Operating_Hours]]&gt;0,tbl_Fact[[#This Row],[Operating_Hours]]*51840,0)</f>
        <v>0</v>
      </c>
    </row>
    <row r="6970" spans="1:13" hidden="1" x14ac:dyDescent="0.2">
      <c r="A6970" t="s">
        <v>12</v>
      </c>
      <c r="B6970" s="1">
        <v>44407.724780092591</v>
      </c>
      <c r="C6970" s="1">
        <v>44407.724976851852</v>
      </c>
      <c r="D6970">
        <v>0.28333330154418901</v>
      </c>
      <c r="E6970">
        <v>155739</v>
      </c>
      <c r="F6970">
        <v>311</v>
      </c>
      <c r="G6970" t="s">
        <v>44</v>
      </c>
      <c r="H6970" t="s">
        <v>38</v>
      </c>
      <c r="I6970">
        <f>tbl_Fact[[#This Row],[Duration]] / 60</f>
        <v>4.72222169240315E-3</v>
      </c>
      <c r="J6970">
        <f>IF(OR(G6970="Run Time", G6970="CC (Changeover Cleaning)"), I6970, 0)</f>
        <v>0</v>
      </c>
      <c r="K6970">
        <f>IF(G6970&lt;&gt;"PM (Maintenance)", I6970, 0)</f>
        <v>4.72222169240315E-3</v>
      </c>
      <c r="L6970" s="5">
        <f>MAX(tbl_Fact[[#This Row],[TotalBiscuitsMade]],tbl_Fact[[#This Row],[GoodMadeBiscuits]])</f>
        <v>155739</v>
      </c>
      <c r="M6970" s="5">
        <f>IF(tbl_Fact[[#This Row],[Operating_Hours]]&gt;0,tbl_Fact[[#This Row],[Operating_Hours]]*51840,0)</f>
        <v>0</v>
      </c>
    </row>
    <row r="6971" spans="1:13" hidden="1" x14ac:dyDescent="0.2">
      <c r="A6971" t="s">
        <v>14</v>
      </c>
      <c r="B6971" s="1">
        <v>44407.724976851852</v>
      </c>
      <c r="C6971" s="1">
        <v>44407.72761574074</v>
      </c>
      <c r="D6971">
        <v>3.7999999523162802</v>
      </c>
      <c r="E6971">
        <v>0</v>
      </c>
      <c r="F6971">
        <v>186</v>
      </c>
      <c r="G6971" t="s">
        <v>43</v>
      </c>
      <c r="H6971" t="s">
        <v>38</v>
      </c>
      <c r="I6971">
        <f>tbl_Fact[[#This Row],[Duration]] / 60</f>
        <v>6.3333332538604667E-2</v>
      </c>
      <c r="J6971">
        <f>IF(OR(G6971="Run Time", G6971="CC (Changeover Cleaning)"), I6971, 0)</f>
        <v>6.3333332538604667E-2</v>
      </c>
      <c r="K6971">
        <f>IF(G6971&lt;&gt;"PM (Maintenance)", I6971, 0)</f>
        <v>6.3333332538604667E-2</v>
      </c>
      <c r="L6971" s="5">
        <f>MAX(tbl_Fact[[#This Row],[TotalBiscuitsMade]],tbl_Fact[[#This Row],[GoodMadeBiscuits]])</f>
        <v>186</v>
      </c>
      <c r="M6971" s="5">
        <f>IF(tbl_Fact[[#This Row],[Operating_Hours]]&gt;0,tbl_Fact[[#This Row],[Operating_Hours]]*51840,0)</f>
        <v>3283.1999588012659</v>
      </c>
    </row>
    <row r="6972" spans="1:13" hidden="1" x14ac:dyDescent="0.2">
      <c r="A6972" t="s">
        <v>12</v>
      </c>
      <c r="B6972" s="1">
        <v>44407.724976851852</v>
      </c>
      <c r="C6972" s="1">
        <v>44407.727696759262</v>
      </c>
      <c r="D6972">
        <v>3.9166665077209499</v>
      </c>
      <c r="E6972">
        <v>155739</v>
      </c>
      <c r="F6972">
        <v>464</v>
      </c>
      <c r="G6972" t="s">
        <v>43</v>
      </c>
      <c r="H6972" t="s">
        <v>38</v>
      </c>
      <c r="I6972">
        <f>tbl_Fact[[#This Row],[Duration]] / 60</f>
        <v>6.5277775128682505E-2</v>
      </c>
      <c r="J6972">
        <f>IF(OR(G6972="Run Time", G6972="CC (Changeover Cleaning)"), I6972, 0)</f>
        <v>6.5277775128682505E-2</v>
      </c>
      <c r="K6972">
        <f>IF(G6972&lt;&gt;"PM (Maintenance)", I6972, 0)</f>
        <v>6.5277775128682505E-2</v>
      </c>
      <c r="L6972" s="5">
        <f>MAX(tbl_Fact[[#This Row],[TotalBiscuitsMade]],tbl_Fact[[#This Row],[GoodMadeBiscuits]])</f>
        <v>155739</v>
      </c>
      <c r="M6972" s="5">
        <f>IF(tbl_Fact[[#This Row],[Operating_Hours]]&gt;0,tbl_Fact[[#This Row],[Operating_Hours]]*51840,0)</f>
        <v>3383.9998626709012</v>
      </c>
    </row>
    <row r="6973" spans="1:13" hidden="1" x14ac:dyDescent="0.2">
      <c r="A6973" t="s">
        <v>14</v>
      </c>
      <c r="B6973" s="1">
        <v>44407.72761574074</v>
      </c>
      <c r="C6973" s="1">
        <v>44407.727905092594</v>
      </c>
      <c r="D6973">
        <v>0.41666659712791398</v>
      </c>
      <c r="E6973">
        <v>0</v>
      </c>
      <c r="F6973">
        <v>190</v>
      </c>
      <c r="G6973" t="s">
        <v>44</v>
      </c>
      <c r="H6973" t="s">
        <v>38</v>
      </c>
      <c r="I6973">
        <f>tbl_Fact[[#This Row],[Duration]] / 60</f>
        <v>6.9444432854652328E-3</v>
      </c>
      <c r="J6973">
        <f>IF(OR(G6973="Run Time", G6973="CC (Changeover Cleaning)"), I6973, 0)</f>
        <v>0</v>
      </c>
      <c r="K6973">
        <f>IF(G6973&lt;&gt;"PM (Maintenance)", I6973, 0)</f>
        <v>6.9444432854652328E-3</v>
      </c>
      <c r="L6973" s="5">
        <f>MAX(tbl_Fact[[#This Row],[TotalBiscuitsMade]],tbl_Fact[[#This Row],[GoodMadeBiscuits]])</f>
        <v>190</v>
      </c>
      <c r="M6973" s="5">
        <f>IF(tbl_Fact[[#This Row],[Operating_Hours]]&gt;0,tbl_Fact[[#This Row],[Operating_Hours]]*51840,0)</f>
        <v>0</v>
      </c>
    </row>
    <row r="6974" spans="1:13" hidden="1" x14ac:dyDescent="0.2">
      <c r="A6974" t="s">
        <v>12</v>
      </c>
      <c r="B6974" s="1">
        <v>44407.727696759262</v>
      </c>
      <c r="C6974" s="1">
        <v>44407.727905092594</v>
      </c>
      <c r="D6974">
        <v>0.30000001192092901</v>
      </c>
      <c r="E6974">
        <v>155841</v>
      </c>
      <c r="F6974">
        <v>444</v>
      </c>
      <c r="G6974" t="s">
        <v>44</v>
      </c>
      <c r="H6974" t="s">
        <v>38</v>
      </c>
      <c r="I6974">
        <f>tbl_Fact[[#This Row],[Duration]] / 60</f>
        <v>5.0000001986821498E-3</v>
      </c>
      <c r="J6974">
        <f>IF(OR(G6974="Run Time", G6974="CC (Changeover Cleaning)"), I6974, 0)</f>
        <v>0</v>
      </c>
      <c r="K6974">
        <f>IF(G6974&lt;&gt;"PM (Maintenance)", I6974, 0)</f>
        <v>5.0000001986821498E-3</v>
      </c>
      <c r="L6974" s="5">
        <f>MAX(tbl_Fact[[#This Row],[TotalBiscuitsMade]],tbl_Fact[[#This Row],[GoodMadeBiscuits]])</f>
        <v>155841</v>
      </c>
      <c r="M6974" s="5">
        <f>IF(tbl_Fact[[#This Row],[Operating_Hours]]&gt;0,tbl_Fact[[#This Row],[Operating_Hours]]*51840,0)</f>
        <v>0</v>
      </c>
    </row>
    <row r="6975" spans="1:13" hidden="1" x14ac:dyDescent="0.2">
      <c r="A6975" t="s">
        <v>12</v>
      </c>
      <c r="B6975" s="1">
        <v>44407.727905092594</v>
      </c>
      <c r="C6975" s="1">
        <v>44407.729317129626</v>
      </c>
      <c r="D6975">
        <v>2.0333333015441899</v>
      </c>
      <c r="E6975">
        <v>155783</v>
      </c>
      <c r="F6975">
        <v>148</v>
      </c>
      <c r="G6975" t="s">
        <v>43</v>
      </c>
      <c r="H6975" t="s">
        <v>38</v>
      </c>
      <c r="I6975">
        <f>tbl_Fact[[#This Row],[Duration]] / 60</f>
        <v>3.3888888359069828E-2</v>
      </c>
      <c r="J6975">
        <f>IF(OR(G6975="Run Time", G6975="CC (Changeover Cleaning)"), I6975, 0)</f>
        <v>3.3888888359069828E-2</v>
      </c>
      <c r="K6975">
        <f>IF(G6975&lt;&gt;"PM (Maintenance)", I6975, 0)</f>
        <v>3.3888888359069828E-2</v>
      </c>
      <c r="L6975" s="5">
        <f>MAX(tbl_Fact[[#This Row],[TotalBiscuitsMade]],tbl_Fact[[#This Row],[GoodMadeBiscuits]])</f>
        <v>155783</v>
      </c>
      <c r="M6975" s="5">
        <f>IF(tbl_Fact[[#This Row],[Operating_Hours]]&gt;0,tbl_Fact[[#This Row],[Operating_Hours]]*51840,0)</f>
        <v>1756.7999725341799</v>
      </c>
    </row>
    <row r="6976" spans="1:13" hidden="1" x14ac:dyDescent="0.2">
      <c r="A6976" t="s">
        <v>14</v>
      </c>
      <c r="B6976" s="1">
        <v>44407.727905092594</v>
      </c>
      <c r="C6976" s="1">
        <v>44407.72923611111</v>
      </c>
      <c r="D6976">
        <v>1.9166666269302399</v>
      </c>
      <c r="E6976">
        <v>0</v>
      </c>
      <c r="F6976">
        <v>407</v>
      </c>
      <c r="G6976" t="s">
        <v>43</v>
      </c>
      <c r="H6976" t="s">
        <v>38</v>
      </c>
      <c r="I6976">
        <f>tbl_Fact[[#This Row],[Duration]] / 60</f>
        <v>3.1944443782170664E-2</v>
      </c>
      <c r="J6976">
        <f>IF(OR(G6976="Run Time", G6976="CC (Changeover Cleaning)"), I6976, 0)</f>
        <v>3.1944443782170664E-2</v>
      </c>
      <c r="K6976">
        <f>IF(G6976&lt;&gt;"PM (Maintenance)", I6976, 0)</f>
        <v>3.1944443782170664E-2</v>
      </c>
      <c r="L6976" s="5">
        <f>MAX(tbl_Fact[[#This Row],[TotalBiscuitsMade]],tbl_Fact[[#This Row],[GoodMadeBiscuits]])</f>
        <v>407</v>
      </c>
      <c r="M6976" s="5">
        <f>IF(tbl_Fact[[#This Row],[Operating_Hours]]&gt;0,tbl_Fact[[#This Row],[Operating_Hours]]*51840,0)</f>
        <v>1655.9999656677273</v>
      </c>
    </row>
    <row r="6977" spans="1:13" hidden="1" x14ac:dyDescent="0.2">
      <c r="A6977" t="s">
        <v>14</v>
      </c>
      <c r="B6977" s="1">
        <v>44407.72923611111</v>
      </c>
      <c r="C6977" s="1">
        <v>44407.733761574076</v>
      </c>
      <c r="D6977">
        <v>6.5166664123535201</v>
      </c>
      <c r="E6977">
        <v>0</v>
      </c>
      <c r="F6977">
        <v>335</v>
      </c>
      <c r="G6977" t="s">
        <v>44</v>
      </c>
      <c r="H6977" t="s">
        <v>38</v>
      </c>
      <c r="I6977">
        <f>tbl_Fact[[#This Row],[Duration]] / 60</f>
        <v>0.10861110687255866</v>
      </c>
      <c r="J6977">
        <f>IF(OR(G6977="Run Time", G6977="CC (Changeover Cleaning)"), I6977, 0)</f>
        <v>0</v>
      </c>
      <c r="K6977">
        <f>IF(G6977&lt;&gt;"PM (Maintenance)", I6977, 0)</f>
        <v>0.10861110687255866</v>
      </c>
      <c r="L6977" s="5">
        <f>MAX(tbl_Fact[[#This Row],[TotalBiscuitsMade]],tbl_Fact[[#This Row],[GoodMadeBiscuits]])</f>
        <v>335</v>
      </c>
      <c r="M6977" s="5">
        <f>IF(tbl_Fact[[#This Row],[Operating_Hours]]&gt;0,tbl_Fact[[#This Row],[Operating_Hours]]*51840,0)</f>
        <v>0</v>
      </c>
    </row>
    <row r="6978" spans="1:13" hidden="1" x14ac:dyDescent="0.2">
      <c r="A6978" t="s">
        <v>12</v>
      </c>
      <c r="B6978" s="1">
        <v>44407.729317129626</v>
      </c>
      <c r="C6978" s="1">
        <v>44407.733761574076</v>
      </c>
      <c r="D6978">
        <v>6.4000000953674299</v>
      </c>
      <c r="E6978">
        <v>161082</v>
      </c>
      <c r="F6978">
        <v>146</v>
      </c>
      <c r="G6978" t="s">
        <v>44</v>
      </c>
      <c r="H6978" t="s">
        <v>38</v>
      </c>
      <c r="I6978">
        <f>tbl_Fact[[#This Row],[Duration]] / 60</f>
        <v>0.10666666825612384</v>
      </c>
      <c r="J6978">
        <f>IF(OR(G6978="Run Time", G6978="CC (Changeover Cleaning)"), I6978, 0)</f>
        <v>0</v>
      </c>
      <c r="K6978">
        <f>IF(G6978&lt;&gt;"PM (Maintenance)", I6978, 0)</f>
        <v>0.10666666825612384</v>
      </c>
      <c r="L6978" s="5">
        <f>MAX(tbl_Fact[[#This Row],[TotalBiscuitsMade]],tbl_Fact[[#This Row],[GoodMadeBiscuits]])</f>
        <v>161082</v>
      </c>
      <c r="M6978" s="5">
        <f>IF(tbl_Fact[[#This Row],[Operating_Hours]]&gt;0,tbl_Fact[[#This Row],[Operating_Hours]]*51840,0)</f>
        <v>0</v>
      </c>
    </row>
    <row r="6979" spans="1:13" hidden="1" x14ac:dyDescent="0.2">
      <c r="A6979" t="s">
        <v>14</v>
      </c>
      <c r="B6979" s="1">
        <v>44407.733761574076</v>
      </c>
      <c r="C6979" s="1">
        <v>44407.73578703704</v>
      </c>
      <c r="D6979">
        <v>2.9166665077209499</v>
      </c>
      <c r="E6979">
        <v>0</v>
      </c>
      <c r="F6979">
        <v>160</v>
      </c>
      <c r="G6979" t="s">
        <v>43</v>
      </c>
      <c r="H6979" t="s">
        <v>38</v>
      </c>
      <c r="I6979">
        <f>tbl_Fact[[#This Row],[Duration]] / 60</f>
        <v>4.8611108462015835E-2</v>
      </c>
      <c r="J6979">
        <f>IF(OR(G6979="Run Time", G6979="CC (Changeover Cleaning)"), I6979, 0)</f>
        <v>4.8611108462015835E-2</v>
      </c>
      <c r="K6979">
        <f>IF(G6979&lt;&gt;"PM (Maintenance)", I6979, 0)</f>
        <v>4.8611108462015835E-2</v>
      </c>
      <c r="L6979" s="5">
        <f>MAX(tbl_Fact[[#This Row],[TotalBiscuitsMade]],tbl_Fact[[#This Row],[GoodMadeBiscuits]])</f>
        <v>160</v>
      </c>
      <c r="M6979" s="5">
        <f>IF(tbl_Fact[[#This Row],[Operating_Hours]]&gt;0,tbl_Fact[[#This Row],[Operating_Hours]]*51840,0)</f>
        <v>2519.9998626709007</v>
      </c>
    </row>
    <row r="6980" spans="1:13" hidden="1" x14ac:dyDescent="0.2">
      <c r="A6980" t="s">
        <v>12</v>
      </c>
      <c r="B6980" s="1">
        <v>44407.733761574076</v>
      </c>
      <c r="C6980" s="1">
        <v>44407.735879629632</v>
      </c>
      <c r="D6980">
        <v>3.0499999523162802</v>
      </c>
      <c r="E6980">
        <v>161145</v>
      </c>
      <c r="F6980">
        <v>463</v>
      </c>
      <c r="G6980" t="s">
        <v>43</v>
      </c>
      <c r="H6980" t="s">
        <v>38</v>
      </c>
      <c r="I6980">
        <f>tbl_Fact[[#This Row],[Duration]] / 60</f>
        <v>5.083333253860467E-2</v>
      </c>
      <c r="J6980">
        <f>IF(OR(G6980="Run Time", G6980="CC (Changeover Cleaning)"), I6980, 0)</f>
        <v>5.083333253860467E-2</v>
      </c>
      <c r="K6980">
        <f>IF(G6980&lt;&gt;"PM (Maintenance)", I6980, 0)</f>
        <v>5.083333253860467E-2</v>
      </c>
      <c r="L6980" s="5">
        <f>MAX(tbl_Fact[[#This Row],[TotalBiscuitsMade]],tbl_Fact[[#This Row],[GoodMadeBiscuits]])</f>
        <v>161145</v>
      </c>
      <c r="M6980" s="5">
        <f>IF(tbl_Fact[[#This Row],[Operating_Hours]]&gt;0,tbl_Fact[[#This Row],[Operating_Hours]]*51840,0)</f>
        <v>2635.1999588012659</v>
      </c>
    </row>
    <row r="6981" spans="1:13" hidden="1" x14ac:dyDescent="0.2">
      <c r="A6981" t="s">
        <v>5</v>
      </c>
      <c r="B6981" s="1">
        <v>44407.735532407409</v>
      </c>
      <c r="C6981" s="1">
        <v>44407.738483796296</v>
      </c>
      <c r="D6981">
        <v>4.25</v>
      </c>
      <c r="E6981">
        <v>105480</v>
      </c>
      <c r="F6981">
        <v>105840</v>
      </c>
      <c r="G6981" t="s">
        <v>43</v>
      </c>
      <c r="H6981" t="s">
        <v>27</v>
      </c>
      <c r="I6981">
        <f>tbl_Fact[[#This Row],[Duration]] / 60</f>
        <v>7.0833333333333331E-2</v>
      </c>
      <c r="J6981">
        <f>IF(OR(G6981="Run Time", G6981="CC (Changeover Cleaning)"), I6981, 0)</f>
        <v>7.0833333333333331E-2</v>
      </c>
      <c r="K6981">
        <f>IF(G6981&lt;&gt;"PM (Maintenance)", I6981, 0)</f>
        <v>7.0833333333333331E-2</v>
      </c>
      <c r="L6981" s="5">
        <f>MAX(tbl_Fact[[#This Row],[TotalBiscuitsMade]],tbl_Fact[[#This Row],[GoodMadeBiscuits]])</f>
        <v>105840</v>
      </c>
      <c r="M6981" s="5">
        <f>IF(tbl_Fact[[#This Row],[Operating_Hours]]&gt;0,tbl_Fact[[#This Row],[Operating_Hours]]*51840,0)</f>
        <v>3672</v>
      </c>
    </row>
    <row r="6982" spans="1:13" hidden="1" x14ac:dyDescent="0.2">
      <c r="A6982" t="s">
        <v>14</v>
      </c>
      <c r="B6982" s="1">
        <v>44407.73578703704</v>
      </c>
      <c r="C6982" s="1">
        <v>44407.740127314813</v>
      </c>
      <c r="D6982">
        <v>6.25</v>
      </c>
      <c r="E6982">
        <v>0</v>
      </c>
      <c r="F6982">
        <v>30</v>
      </c>
      <c r="G6982" t="s">
        <v>44</v>
      </c>
      <c r="H6982" t="s">
        <v>38</v>
      </c>
      <c r="I6982">
        <f>tbl_Fact[[#This Row],[Duration]] / 60</f>
        <v>0.10416666666666667</v>
      </c>
      <c r="J6982">
        <f>IF(OR(G6982="Run Time", G6982="CC (Changeover Cleaning)"), I6982, 0)</f>
        <v>0</v>
      </c>
      <c r="K6982">
        <f>IF(G6982&lt;&gt;"PM (Maintenance)", I6982, 0)</f>
        <v>0.10416666666666667</v>
      </c>
      <c r="L6982" s="5">
        <f>MAX(tbl_Fact[[#This Row],[TotalBiscuitsMade]],tbl_Fact[[#This Row],[GoodMadeBiscuits]])</f>
        <v>30</v>
      </c>
      <c r="M6982" s="5">
        <f>IF(tbl_Fact[[#This Row],[Operating_Hours]]&gt;0,tbl_Fact[[#This Row],[Operating_Hours]]*51840,0)</f>
        <v>0</v>
      </c>
    </row>
    <row r="6983" spans="1:13" hidden="1" x14ac:dyDescent="0.2">
      <c r="A6983" t="s">
        <v>12</v>
      </c>
      <c r="B6983" s="1">
        <v>44407.735879629632</v>
      </c>
      <c r="C6983" s="1">
        <v>44407.740127314813</v>
      </c>
      <c r="D6983">
        <v>6.1166667938232404</v>
      </c>
      <c r="E6983">
        <v>165830</v>
      </c>
      <c r="F6983">
        <v>200</v>
      </c>
      <c r="G6983" t="s">
        <v>44</v>
      </c>
      <c r="H6983" t="s">
        <v>38</v>
      </c>
      <c r="I6983">
        <f>tbl_Fact[[#This Row],[Duration]] / 60</f>
        <v>0.10194444656372068</v>
      </c>
      <c r="J6983">
        <f>IF(OR(G6983="Run Time", G6983="CC (Changeover Cleaning)"), I6983, 0)</f>
        <v>0</v>
      </c>
      <c r="K6983">
        <f>IF(G6983&lt;&gt;"PM (Maintenance)", I6983, 0)</f>
        <v>0.10194444656372068</v>
      </c>
      <c r="L6983" s="5">
        <f>MAX(tbl_Fact[[#This Row],[TotalBiscuitsMade]],tbl_Fact[[#This Row],[GoodMadeBiscuits]])</f>
        <v>165830</v>
      </c>
      <c r="M6983" s="5">
        <f>IF(tbl_Fact[[#This Row],[Operating_Hours]]&gt;0,tbl_Fact[[#This Row],[Operating_Hours]]*51840,0)</f>
        <v>0</v>
      </c>
    </row>
    <row r="6984" spans="1:13" hidden="1" x14ac:dyDescent="0.2">
      <c r="A6984" t="s">
        <v>5</v>
      </c>
      <c r="B6984" s="1">
        <v>44407.738483796296</v>
      </c>
      <c r="C6984" s="1">
        <v>44407.738506944443</v>
      </c>
      <c r="D6984">
        <v>3.3333335071802098E-2</v>
      </c>
      <c r="E6984">
        <v>105390</v>
      </c>
      <c r="F6984">
        <v>106153</v>
      </c>
      <c r="G6984" t="s">
        <v>44</v>
      </c>
      <c r="H6984" t="s">
        <v>27</v>
      </c>
      <c r="I6984">
        <f>tbl_Fact[[#This Row],[Duration]] / 60</f>
        <v>5.5555558453003495E-4</v>
      </c>
      <c r="J6984">
        <f>IF(OR(G6984="Run Time", G6984="CC (Changeover Cleaning)"), I6984, 0)</f>
        <v>0</v>
      </c>
      <c r="K6984">
        <f>IF(G6984&lt;&gt;"PM (Maintenance)", I6984, 0)</f>
        <v>5.5555558453003495E-4</v>
      </c>
      <c r="L6984" s="5">
        <f>MAX(tbl_Fact[[#This Row],[TotalBiscuitsMade]],tbl_Fact[[#This Row],[GoodMadeBiscuits]])</f>
        <v>106153</v>
      </c>
      <c r="M6984" s="5">
        <f>IF(tbl_Fact[[#This Row],[Operating_Hours]]&gt;0,tbl_Fact[[#This Row],[Operating_Hours]]*51840,0)</f>
        <v>0</v>
      </c>
    </row>
    <row r="6985" spans="1:13" hidden="1" x14ac:dyDescent="0.2">
      <c r="A6985" t="s">
        <v>5</v>
      </c>
      <c r="B6985" s="1">
        <v>44407.738506944443</v>
      </c>
      <c r="C6985" s="1">
        <v>44407.739247685182</v>
      </c>
      <c r="D6985">
        <v>1.06666672229767</v>
      </c>
      <c r="E6985">
        <v>105447</v>
      </c>
      <c r="F6985">
        <v>106044</v>
      </c>
      <c r="G6985" t="s">
        <v>43</v>
      </c>
      <c r="H6985" t="s">
        <v>27</v>
      </c>
      <c r="I6985">
        <f>tbl_Fact[[#This Row],[Duration]] / 60</f>
        <v>1.7777778704961167E-2</v>
      </c>
      <c r="J6985">
        <f>IF(OR(G6985="Run Time", G6985="CC (Changeover Cleaning)"), I6985, 0)</f>
        <v>1.7777778704961167E-2</v>
      </c>
      <c r="K6985">
        <f>IF(G6985&lt;&gt;"PM (Maintenance)", I6985, 0)</f>
        <v>1.7777778704961167E-2</v>
      </c>
      <c r="L6985" s="5">
        <f>MAX(tbl_Fact[[#This Row],[TotalBiscuitsMade]],tbl_Fact[[#This Row],[GoodMadeBiscuits]])</f>
        <v>106044</v>
      </c>
      <c r="M6985" s="5">
        <f>IF(tbl_Fact[[#This Row],[Operating_Hours]]&gt;0,tbl_Fact[[#This Row],[Operating_Hours]]*51840,0)</f>
        <v>921.60004806518691</v>
      </c>
    </row>
    <row r="6986" spans="1:13" hidden="1" x14ac:dyDescent="0.2">
      <c r="A6986" t="s">
        <v>5</v>
      </c>
      <c r="B6986" s="1">
        <v>44407.739247685182</v>
      </c>
      <c r="C6986" s="1">
        <v>44407.740486111114</v>
      </c>
      <c r="D6986">
        <v>1.7833333015441899</v>
      </c>
      <c r="E6986">
        <v>106269</v>
      </c>
      <c r="F6986">
        <v>107170</v>
      </c>
      <c r="G6986" t="s">
        <v>44</v>
      </c>
      <c r="H6986" t="s">
        <v>27</v>
      </c>
      <c r="I6986">
        <f>tbl_Fact[[#This Row],[Duration]] / 60</f>
        <v>2.9722221692403166E-2</v>
      </c>
      <c r="J6986">
        <f>IF(OR(G6986="Run Time", G6986="CC (Changeover Cleaning)"), I6986, 0)</f>
        <v>0</v>
      </c>
      <c r="K6986">
        <f>IF(G6986&lt;&gt;"PM (Maintenance)", I6986, 0)</f>
        <v>2.9722221692403166E-2</v>
      </c>
      <c r="L6986" s="5">
        <f>MAX(tbl_Fact[[#This Row],[TotalBiscuitsMade]],tbl_Fact[[#This Row],[GoodMadeBiscuits]])</f>
        <v>107170</v>
      </c>
      <c r="M6986" s="5">
        <f>IF(tbl_Fact[[#This Row],[Operating_Hours]]&gt;0,tbl_Fact[[#This Row],[Operating_Hours]]*51840,0)</f>
        <v>0</v>
      </c>
    </row>
    <row r="6987" spans="1:13" hidden="1" x14ac:dyDescent="0.2">
      <c r="A6987" t="s">
        <v>14</v>
      </c>
      <c r="B6987" s="1">
        <v>44407.740127314813</v>
      </c>
      <c r="C6987" s="1">
        <v>44407.741273148145</v>
      </c>
      <c r="D6987">
        <v>1.6499999761581401</v>
      </c>
      <c r="E6987">
        <v>0</v>
      </c>
      <c r="F6987">
        <v>335</v>
      </c>
      <c r="G6987" t="s">
        <v>43</v>
      </c>
      <c r="H6987" t="s">
        <v>38</v>
      </c>
      <c r="I6987">
        <f>tbl_Fact[[#This Row],[Duration]] / 60</f>
        <v>2.7499999602635668E-2</v>
      </c>
      <c r="J6987">
        <f>IF(OR(G6987="Run Time", G6987="CC (Changeover Cleaning)"), I6987, 0)</f>
        <v>2.7499999602635668E-2</v>
      </c>
      <c r="K6987">
        <f>IF(G6987&lt;&gt;"PM (Maintenance)", I6987, 0)</f>
        <v>2.7499999602635668E-2</v>
      </c>
      <c r="L6987" s="5">
        <f>MAX(tbl_Fact[[#This Row],[TotalBiscuitsMade]],tbl_Fact[[#This Row],[GoodMadeBiscuits]])</f>
        <v>335</v>
      </c>
      <c r="M6987" s="5">
        <f>IF(tbl_Fact[[#This Row],[Operating_Hours]]&gt;0,tbl_Fact[[#This Row],[Operating_Hours]]*51840,0)</f>
        <v>1425.5999794006329</v>
      </c>
    </row>
    <row r="6988" spans="1:13" hidden="1" x14ac:dyDescent="0.2">
      <c r="A6988" t="s">
        <v>12</v>
      </c>
      <c r="B6988" s="1">
        <v>44407.740127314813</v>
      </c>
      <c r="C6988" s="1">
        <v>44407.741423611114</v>
      </c>
      <c r="D6988">
        <v>1.86666655540466</v>
      </c>
      <c r="E6988">
        <v>165869</v>
      </c>
      <c r="F6988">
        <v>266</v>
      </c>
      <c r="G6988" t="s">
        <v>43</v>
      </c>
      <c r="H6988" t="s">
        <v>38</v>
      </c>
      <c r="I6988">
        <f>tbl_Fact[[#This Row],[Duration]] / 60</f>
        <v>3.1111109256744332E-2</v>
      </c>
      <c r="J6988">
        <f>IF(OR(G6988="Run Time", G6988="CC (Changeover Cleaning)"), I6988, 0)</f>
        <v>3.1111109256744332E-2</v>
      </c>
      <c r="K6988">
        <f>IF(G6988&lt;&gt;"PM (Maintenance)", I6988, 0)</f>
        <v>3.1111109256744332E-2</v>
      </c>
      <c r="L6988" s="5">
        <f>MAX(tbl_Fact[[#This Row],[TotalBiscuitsMade]],tbl_Fact[[#This Row],[GoodMadeBiscuits]])</f>
        <v>165869</v>
      </c>
      <c r="M6988" s="5">
        <f>IF(tbl_Fact[[#This Row],[Operating_Hours]]&gt;0,tbl_Fact[[#This Row],[Operating_Hours]]*51840,0)</f>
        <v>1612.7999038696262</v>
      </c>
    </row>
    <row r="6989" spans="1:13" hidden="1" x14ac:dyDescent="0.2">
      <c r="A6989" t="s">
        <v>5</v>
      </c>
      <c r="B6989" s="1">
        <v>44407.740486111114</v>
      </c>
      <c r="C6989" s="1">
        <v>44407.741053240738</v>
      </c>
      <c r="D6989">
        <v>0.81666666269302401</v>
      </c>
      <c r="E6989">
        <v>106604</v>
      </c>
      <c r="F6989">
        <v>106959</v>
      </c>
      <c r="G6989" t="s">
        <v>43</v>
      </c>
      <c r="H6989" t="s">
        <v>27</v>
      </c>
      <c r="I6989">
        <f>tbl_Fact[[#This Row],[Duration]] / 60</f>
        <v>1.3611111044883734E-2</v>
      </c>
      <c r="J6989">
        <f>IF(OR(G6989="Run Time", G6989="CC (Changeover Cleaning)"), I6989, 0)</f>
        <v>1.3611111044883734E-2</v>
      </c>
      <c r="K6989">
        <f>IF(G6989&lt;&gt;"PM (Maintenance)", I6989, 0)</f>
        <v>1.3611111044883734E-2</v>
      </c>
      <c r="L6989" s="5">
        <f>MAX(tbl_Fact[[#This Row],[TotalBiscuitsMade]],tbl_Fact[[#This Row],[GoodMadeBiscuits]])</f>
        <v>106959</v>
      </c>
      <c r="M6989" s="5">
        <f>IF(tbl_Fact[[#This Row],[Operating_Hours]]&gt;0,tbl_Fact[[#This Row],[Operating_Hours]]*51840,0)</f>
        <v>705.5999965667728</v>
      </c>
    </row>
    <row r="6990" spans="1:13" hidden="1" x14ac:dyDescent="0.2">
      <c r="A6990" t="s">
        <v>5</v>
      </c>
      <c r="B6990" s="1">
        <v>44407.741053240738</v>
      </c>
      <c r="C6990" s="1">
        <v>44407.744652777779</v>
      </c>
      <c r="D6990">
        <v>5.1833333969116202</v>
      </c>
      <c r="E6990">
        <v>109907</v>
      </c>
      <c r="F6990">
        <v>110500</v>
      </c>
      <c r="G6990" t="s">
        <v>44</v>
      </c>
      <c r="H6990" t="s">
        <v>27</v>
      </c>
      <c r="I6990">
        <f>tbl_Fact[[#This Row],[Duration]] / 60</f>
        <v>8.6388889948527003E-2</v>
      </c>
      <c r="J6990">
        <f>IF(OR(G6990="Run Time", G6990="CC (Changeover Cleaning)"), I6990, 0)</f>
        <v>0</v>
      </c>
      <c r="K6990">
        <f>IF(G6990&lt;&gt;"PM (Maintenance)", I6990, 0)</f>
        <v>8.6388889948527003E-2</v>
      </c>
      <c r="L6990" s="5">
        <f>MAX(tbl_Fact[[#This Row],[TotalBiscuitsMade]],tbl_Fact[[#This Row],[GoodMadeBiscuits]])</f>
        <v>110500</v>
      </c>
      <c r="M6990" s="5">
        <f>IF(tbl_Fact[[#This Row],[Operating_Hours]]&gt;0,tbl_Fact[[#This Row],[Operating_Hours]]*51840,0)</f>
        <v>0</v>
      </c>
    </row>
    <row r="6991" spans="1:13" hidden="1" x14ac:dyDescent="0.2">
      <c r="A6991" t="s">
        <v>14</v>
      </c>
      <c r="B6991" s="1">
        <v>44407.741273148145</v>
      </c>
      <c r="C6991" s="1">
        <v>44407.759247685186</v>
      </c>
      <c r="D6991">
        <v>25.8833332061768</v>
      </c>
      <c r="E6991">
        <v>0</v>
      </c>
      <c r="F6991">
        <v>303</v>
      </c>
      <c r="G6991" t="s">
        <v>44</v>
      </c>
      <c r="H6991" t="s">
        <v>38</v>
      </c>
      <c r="I6991">
        <f>tbl_Fact[[#This Row],[Duration]] / 60</f>
        <v>0.43138888676961334</v>
      </c>
      <c r="J6991">
        <f>IF(OR(G6991="Run Time", G6991="CC (Changeover Cleaning)"), I6991, 0)</f>
        <v>0</v>
      </c>
      <c r="K6991">
        <f>IF(G6991&lt;&gt;"PM (Maintenance)", I6991, 0)</f>
        <v>0.43138888676961334</v>
      </c>
      <c r="L6991" s="5">
        <f>MAX(tbl_Fact[[#This Row],[TotalBiscuitsMade]],tbl_Fact[[#This Row],[GoodMadeBiscuits]])</f>
        <v>303</v>
      </c>
      <c r="M6991" s="5">
        <f>IF(tbl_Fact[[#This Row],[Operating_Hours]]&gt;0,tbl_Fact[[#This Row],[Operating_Hours]]*51840,0)</f>
        <v>0</v>
      </c>
    </row>
    <row r="6992" spans="1:13" hidden="1" x14ac:dyDescent="0.2">
      <c r="A6992" t="s">
        <v>12</v>
      </c>
      <c r="B6992" s="1">
        <v>44407.741423611114</v>
      </c>
      <c r="C6992" s="1">
        <v>44407.747395833336</v>
      </c>
      <c r="D6992">
        <v>8.6000003814697301</v>
      </c>
      <c r="E6992">
        <v>172905</v>
      </c>
      <c r="F6992">
        <v>437</v>
      </c>
      <c r="G6992" t="s">
        <v>44</v>
      </c>
      <c r="H6992" t="s">
        <v>38</v>
      </c>
      <c r="I6992">
        <f>tbl_Fact[[#This Row],[Duration]] / 60</f>
        <v>0.14333333969116216</v>
      </c>
      <c r="J6992">
        <f>IF(OR(G6992="Run Time", G6992="CC (Changeover Cleaning)"), I6992, 0)</f>
        <v>0</v>
      </c>
      <c r="K6992">
        <f>IF(G6992&lt;&gt;"PM (Maintenance)", I6992, 0)</f>
        <v>0.14333333969116216</v>
      </c>
      <c r="L6992" s="5">
        <f>MAX(tbl_Fact[[#This Row],[TotalBiscuitsMade]],tbl_Fact[[#This Row],[GoodMadeBiscuits]])</f>
        <v>172905</v>
      </c>
      <c r="M6992" s="5">
        <f>IF(tbl_Fact[[#This Row],[Operating_Hours]]&gt;0,tbl_Fact[[#This Row],[Operating_Hours]]*51840,0)</f>
        <v>0</v>
      </c>
    </row>
    <row r="6993" spans="1:13" hidden="1" x14ac:dyDescent="0.2">
      <c r="A6993" t="s">
        <v>5</v>
      </c>
      <c r="B6993" s="1">
        <v>44407.744652777779</v>
      </c>
      <c r="C6993" s="1">
        <v>44407.746122685188</v>
      </c>
      <c r="D6993">
        <v>2.11666655540466</v>
      </c>
      <c r="E6993">
        <v>109694</v>
      </c>
      <c r="F6993">
        <v>110458</v>
      </c>
      <c r="G6993" t="s">
        <v>43</v>
      </c>
      <c r="H6993" t="s">
        <v>27</v>
      </c>
      <c r="I6993">
        <f>tbl_Fact[[#This Row],[Duration]] / 60</f>
        <v>3.5277775923410998E-2</v>
      </c>
      <c r="J6993">
        <f>IF(OR(G6993="Run Time", G6993="CC (Changeover Cleaning)"), I6993, 0)</f>
        <v>3.5277775923410998E-2</v>
      </c>
      <c r="K6993">
        <f>IF(G6993&lt;&gt;"PM (Maintenance)", I6993, 0)</f>
        <v>3.5277775923410998E-2</v>
      </c>
      <c r="L6993" s="5">
        <f>MAX(tbl_Fact[[#This Row],[TotalBiscuitsMade]],tbl_Fact[[#This Row],[GoodMadeBiscuits]])</f>
        <v>110458</v>
      </c>
      <c r="M6993" s="5">
        <f>IF(tbl_Fact[[#This Row],[Operating_Hours]]&gt;0,tbl_Fact[[#This Row],[Operating_Hours]]*51840,0)</f>
        <v>1828.7999038696262</v>
      </c>
    </row>
    <row r="6994" spans="1:13" hidden="1" x14ac:dyDescent="0.2">
      <c r="A6994" t="s">
        <v>5</v>
      </c>
      <c r="B6994" s="1">
        <v>44407.746122685188</v>
      </c>
      <c r="C6994" s="1">
        <v>44407.749409722222</v>
      </c>
      <c r="D6994">
        <v>4.7333331108093297</v>
      </c>
      <c r="E6994">
        <v>113099</v>
      </c>
      <c r="F6994">
        <v>113729</v>
      </c>
      <c r="G6994" t="s">
        <v>44</v>
      </c>
      <c r="H6994" t="s">
        <v>27</v>
      </c>
      <c r="I6994">
        <f>tbl_Fact[[#This Row],[Duration]] / 60</f>
        <v>7.8888885180155494E-2</v>
      </c>
      <c r="J6994">
        <f>IF(OR(G6994="Run Time", G6994="CC (Changeover Cleaning)"), I6994, 0)</f>
        <v>0</v>
      </c>
      <c r="K6994">
        <f>IF(G6994&lt;&gt;"PM (Maintenance)", I6994, 0)</f>
        <v>7.8888885180155494E-2</v>
      </c>
      <c r="L6994" s="5">
        <f>MAX(tbl_Fact[[#This Row],[TotalBiscuitsMade]],tbl_Fact[[#This Row],[GoodMadeBiscuits]])</f>
        <v>113729</v>
      </c>
      <c r="M6994" s="5">
        <f>IF(tbl_Fact[[#This Row],[Operating_Hours]]&gt;0,tbl_Fact[[#This Row],[Operating_Hours]]*51840,0)</f>
        <v>0</v>
      </c>
    </row>
    <row r="6995" spans="1:13" hidden="1" x14ac:dyDescent="0.2">
      <c r="A6995" t="s">
        <v>12</v>
      </c>
      <c r="B6995" s="1">
        <v>44407.747395833336</v>
      </c>
      <c r="C6995" s="1">
        <v>44407.748124999998</v>
      </c>
      <c r="D6995">
        <v>1.04999995231628</v>
      </c>
      <c r="E6995">
        <v>172698</v>
      </c>
      <c r="F6995">
        <v>285</v>
      </c>
      <c r="G6995" t="s">
        <v>43</v>
      </c>
      <c r="H6995" t="s">
        <v>38</v>
      </c>
      <c r="I6995">
        <f>tbl_Fact[[#This Row],[Duration]] / 60</f>
        <v>1.7499999205271333E-2</v>
      </c>
      <c r="J6995">
        <f>IF(OR(G6995="Run Time", G6995="CC (Changeover Cleaning)"), I6995, 0)</f>
        <v>1.7499999205271333E-2</v>
      </c>
      <c r="K6995">
        <f>IF(G6995&lt;&gt;"PM (Maintenance)", I6995, 0)</f>
        <v>1.7499999205271333E-2</v>
      </c>
      <c r="L6995" s="5">
        <f>MAX(tbl_Fact[[#This Row],[TotalBiscuitsMade]],tbl_Fact[[#This Row],[GoodMadeBiscuits]])</f>
        <v>172698</v>
      </c>
      <c r="M6995" s="5">
        <f>IF(tbl_Fact[[#This Row],[Operating_Hours]]&gt;0,tbl_Fact[[#This Row],[Operating_Hours]]*51840,0)</f>
        <v>907.19995880126589</v>
      </c>
    </row>
    <row r="6996" spans="1:13" hidden="1" x14ac:dyDescent="0.2">
      <c r="A6996" t="s">
        <v>12</v>
      </c>
      <c r="B6996" s="1">
        <v>44407.748124999998</v>
      </c>
      <c r="C6996" s="1">
        <v>44407.756585648145</v>
      </c>
      <c r="D6996">
        <v>12.1833333969116</v>
      </c>
      <c r="E6996">
        <v>182259</v>
      </c>
      <c r="F6996">
        <v>308</v>
      </c>
      <c r="G6996" t="s">
        <v>44</v>
      </c>
      <c r="H6996" t="s">
        <v>38</v>
      </c>
      <c r="I6996">
        <f>tbl_Fact[[#This Row],[Duration]] / 60</f>
        <v>0.20305555661519334</v>
      </c>
      <c r="J6996">
        <f>IF(OR(G6996="Run Time", G6996="CC (Changeover Cleaning)"), I6996, 0)</f>
        <v>0</v>
      </c>
      <c r="K6996">
        <f>IF(G6996&lt;&gt;"PM (Maintenance)", I6996, 0)</f>
        <v>0.20305555661519334</v>
      </c>
      <c r="L6996" s="5">
        <f>MAX(tbl_Fact[[#This Row],[TotalBiscuitsMade]],tbl_Fact[[#This Row],[GoodMadeBiscuits]])</f>
        <v>182259</v>
      </c>
      <c r="M6996" s="5">
        <f>IF(tbl_Fact[[#This Row],[Operating_Hours]]&gt;0,tbl_Fact[[#This Row],[Operating_Hours]]*51840,0)</f>
        <v>0</v>
      </c>
    </row>
    <row r="6997" spans="1:13" hidden="1" x14ac:dyDescent="0.2">
      <c r="A6997" t="s">
        <v>5</v>
      </c>
      <c r="B6997" s="1">
        <v>44407.749409722222</v>
      </c>
      <c r="C6997" s="1">
        <v>44407.757256944446</v>
      </c>
      <c r="D6997">
        <v>11.300000190734901</v>
      </c>
      <c r="E6997">
        <v>112976</v>
      </c>
      <c r="F6997">
        <v>113745</v>
      </c>
      <c r="G6997" t="s">
        <v>43</v>
      </c>
      <c r="H6997" t="s">
        <v>27</v>
      </c>
      <c r="I6997">
        <f>tbl_Fact[[#This Row],[Duration]] / 60</f>
        <v>0.18833333651224834</v>
      </c>
      <c r="J6997">
        <f>IF(OR(G6997="Run Time", G6997="CC (Changeover Cleaning)"), I6997, 0)</f>
        <v>0.18833333651224834</v>
      </c>
      <c r="K6997">
        <f>IF(G6997&lt;&gt;"PM (Maintenance)", I6997, 0)</f>
        <v>0.18833333651224834</v>
      </c>
      <c r="L6997" s="5">
        <f>MAX(tbl_Fact[[#This Row],[TotalBiscuitsMade]],tbl_Fact[[#This Row],[GoodMadeBiscuits]])</f>
        <v>113745</v>
      </c>
      <c r="M6997" s="5">
        <f>IF(tbl_Fact[[#This Row],[Operating_Hours]]&gt;0,tbl_Fact[[#This Row],[Operating_Hours]]*51840,0)</f>
        <v>9763.2001647949546</v>
      </c>
    </row>
    <row r="6998" spans="1:13" hidden="1" x14ac:dyDescent="0.2">
      <c r="A6998" t="s">
        <v>12</v>
      </c>
      <c r="B6998" s="1">
        <v>44407.756585648145</v>
      </c>
      <c r="C6998" s="1">
        <v>44407.791863425926</v>
      </c>
      <c r="D6998">
        <v>50.799999237060497</v>
      </c>
      <c r="E6998">
        <v>182463</v>
      </c>
      <c r="F6998">
        <v>260</v>
      </c>
      <c r="G6998" t="s">
        <v>43</v>
      </c>
      <c r="H6998" t="s">
        <v>39</v>
      </c>
      <c r="I6998">
        <f>tbl_Fact[[#This Row],[Duration]] / 60</f>
        <v>0.84666665395100826</v>
      </c>
      <c r="J6998">
        <f>IF(OR(G6998="Run Time", G6998="CC (Changeover Cleaning)"), I6998, 0)</f>
        <v>0.84666665395100826</v>
      </c>
      <c r="K6998">
        <f>IF(G6998&lt;&gt;"PM (Maintenance)", I6998, 0)</f>
        <v>0.84666665395100826</v>
      </c>
      <c r="L6998" s="5">
        <f>MAX(tbl_Fact[[#This Row],[TotalBiscuitsMade]],tbl_Fact[[#This Row],[GoodMadeBiscuits]])</f>
        <v>182463</v>
      </c>
      <c r="M6998" s="5">
        <f>IF(tbl_Fact[[#This Row],[Operating_Hours]]&gt;0,tbl_Fact[[#This Row],[Operating_Hours]]*51840,0)</f>
        <v>43891.199340820269</v>
      </c>
    </row>
    <row r="6999" spans="1:13" hidden="1" x14ac:dyDescent="0.2">
      <c r="A6999" t="s">
        <v>5</v>
      </c>
      <c r="B6999" s="1">
        <v>44407.757256944446</v>
      </c>
      <c r="C6999" s="1">
        <v>44407.757280092592</v>
      </c>
      <c r="D6999">
        <v>3.3333335071802098E-2</v>
      </c>
      <c r="E6999">
        <v>113109</v>
      </c>
      <c r="F6999">
        <v>113356</v>
      </c>
      <c r="G6999" t="s">
        <v>44</v>
      </c>
      <c r="H6999" t="s">
        <v>27</v>
      </c>
      <c r="I6999">
        <f>tbl_Fact[[#This Row],[Duration]] / 60</f>
        <v>5.5555558453003495E-4</v>
      </c>
      <c r="J6999">
        <f>IF(OR(G6999="Run Time", G6999="CC (Changeover Cleaning)"), I6999, 0)</f>
        <v>0</v>
      </c>
      <c r="K6999">
        <f>IF(G6999&lt;&gt;"PM (Maintenance)", I6999, 0)</f>
        <v>5.5555558453003495E-4</v>
      </c>
      <c r="L6999" s="5">
        <f>MAX(tbl_Fact[[#This Row],[TotalBiscuitsMade]],tbl_Fact[[#This Row],[GoodMadeBiscuits]])</f>
        <v>113356</v>
      </c>
      <c r="M6999" s="5">
        <f>IF(tbl_Fact[[#This Row],[Operating_Hours]]&gt;0,tbl_Fact[[#This Row],[Operating_Hours]]*51840,0)</f>
        <v>0</v>
      </c>
    </row>
    <row r="7000" spans="1:13" hidden="1" x14ac:dyDescent="0.2">
      <c r="A7000" t="s">
        <v>5</v>
      </c>
      <c r="B7000" s="1">
        <v>44407.757280092592</v>
      </c>
      <c r="C7000" s="1">
        <v>44407.760243055556</v>
      </c>
      <c r="D7000">
        <v>4.2666668891906703</v>
      </c>
      <c r="E7000">
        <v>113291</v>
      </c>
      <c r="F7000">
        <v>113775</v>
      </c>
      <c r="G7000" t="s">
        <v>43</v>
      </c>
      <c r="H7000" t="s">
        <v>27</v>
      </c>
      <c r="I7000">
        <f>tbl_Fact[[#This Row],[Duration]] / 60</f>
        <v>7.1111114819844501E-2</v>
      </c>
      <c r="J7000">
        <f>IF(OR(G7000="Run Time", G7000="CC (Changeover Cleaning)"), I7000, 0)</f>
        <v>7.1111114819844501E-2</v>
      </c>
      <c r="K7000">
        <f>IF(G7000&lt;&gt;"PM (Maintenance)", I7000, 0)</f>
        <v>7.1111114819844501E-2</v>
      </c>
      <c r="L7000" s="5">
        <f>MAX(tbl_Fact[[#This Row],[TotalBiscuitsMade]],tbl_Fact[[#This Row],[GoodMadeBiscuits]])</f>
        <v>113775</v>
      </c>
      <c r="M7000" s="5">
        <f>IF(tbl_Fact[[#This Row],[Operating_Hours]]&gt;0,tbl_Fact[[#This Row],[Operating_Hours]]*51840,0)</f>
        <v>3686.400192260739</v>
      </c>
    </row>
    <row r="7001" spans="1:13" hidden="1" x14ac:dyDescent="0.2">
      <c r="A7001" t="s">
        <v>14</v>
      </c>
      <c r="B7001" s="1">
        <v>44407.759247685186</v>
      </c>
      <c r="C7001" s="1">
        <v>44407.787962962961</v>
      </c>
      <c r="D7001">
        <v>41.349998474121101</v>
      </c>
      <c r="E7001">
        <v>0</v>
      </c>
      <c r="F7001">
        <v>9</v>
      </c>
      <c r="G7001" t="s">
        <v>43</v>
      </c>
      <c r="H7001" t="s">
        <v>39</v>
      </c>
      <c r="I7001">
        <f>tbl_Fact[[#This Row],[Duration]] / 60</f>
        <v>0.68916664123535165</v>
      </c>
      <c r="J7001">
        <f>IF(OR(G7001="Run Time", G7001="CC (Changeover Cleaning)"), I7001, 0)</f>
        <v>0.68916664123535165</v>
      </c>
      <c r="K7001">
        <f>IF(G7001&lt;&gt;"PM (Maintenance)", I7001, 0)</f>
        <v>0.68916664123535165</v>
      </c>
      <c r="L7001" s="5">
        <f>MAX(tbl_Fact[[#This Row],[TotalBiscuitsMade]],tbl_Fact[[#This Row],[GoodMadeBiscuits]])</f>
        <v>9</v>
      </c>
      <c r="M7001" s="5">
        <f>IF(tbl_Fact[[#This Row],[Operating_Hours]]&gt;0,tbl_Fact[[#This Row],[Operating_Hours]]*51840,0)</f>
        <v>35726.398681640632</v>
      </c>
    </row>
    <row r="7002" spans="1:13" hidden="1" x14ac:dyDescent="0.2">
      <c r="A7002" t="s">
        <v>5</v>
      </c>
      <c r="B7002" s="1">
        <v>44407.760243055556</v>
      </c>
      <c r="C7002" s="1">
        <v>44407.760277777779</v>
      </c>
      <c r="D7002">
        <v>5.0000000745058101E-2</v>
      </c>
      <c r="E7002">
        <v>113031</v>
      </c>
      <c r="F7002">
        <v>113389</v>
      </c>
      <c r="G7002" t="s">
        <v>44</v>
      </c>
      <c r="H7002" t="s">
        <v>27</v>
      </c>
      <c r="I7002">
        <f>tbl_Fact[[#This Row],[Duration]] / 60</f>
        <v>8.3333334575096834E-4</v>
      </c>
      <c r="J7002">
        <f>IF(OR(G7002="Run Time", G7002="CC (Changeover Cleaning)"), I7002, 0)</f>
        <v>0</v>
      </c>
      <c r="K7002">
        <f>IF(G7002&lt;&gt;"PM (Maintenance)", I7002, 0)</f>
        <v>8.3333334575096834E-4</v>
      </c>
      <c r="L7002" s="5">
        <f>MAX(tbl_Fact[[#This Row],[TotalBiscuitsMade]],tbl_Fact[[#This Row],[GoodMadeBiscuits]])</f>
        <v>113389</v>
      </c>
      <c r="M7002" s="5">
        <f>IF(tbl_Fact[[#This Row],[Operating_Hours]]&gt;0,tbl_Fact[[#This Row],[Operating_Hours]]*51840,0)</f>
        <v>0</v>
      </c>
    </row>
    <row r="7003" spans="1:13" hidden="1" x14ac:dyDescent="0.2">
      <c r="A7003" t="s">
        <v>5</v>
      </c>
      <c r="B7003" s="1">
        <v>44407.760277777779</v>
      </c>
      <c r="C7003" s="1">
        <v>44407.778043981481</v>
      </c>
      <c r="D7003">
        <v>25.5833339691162</v>
      </c>
      <c r="E7003">
        <v>113001</v>
      </c>
      <c r="F7003">
        <v>117</v>
      </c>
      <c r="G7003" t="s">
        <v>43</v>
      </c>
      <c r="H7003" t="s">
        <v>27</v>
      </c>
      <c r="I7003">
        <f>tbl_Fact[[#This Row],[Duration]] / 60</f>
        <v>0.42638889948526998</v>
      </c>
      <c r="J7003">
        <f>IF(OR(G7003="Run Time", G7003="CC (Changeover Cleaning)"), I7003, 0)</f>
        <v>0.42638889948526998</v>
      </c>
      <c r="K7003">
        <f>IF(G7003&lt;&gt;"PM (Maintenance)", I7003, 0)</f>
        <v>0.42638889948526998</v>
      </c>
      <c r="L7003" s="5">
        <f>MAX(tbl_Fact[[#This Row],[TotalBiscuitsMade]],tbl_Fact[[#This Row],[GoodMadeBiscuits]])</f>
        <v>113001</v>
      </c>
      <c r="M7003" s="5">
        <f>IF(tbl_Fact[[#This Row],[Operating_Hours]]&gt;0,tbl_Fact[[#This Row],[Operating_Hours]]*51840,0)</f>
        <v>22104.000549316395</v>
      </c>
    </row>
    <row r="7004" spans="1:13" hidden="1" x14ac:dyDescent="0.2">
      <c r="A7004" t="s">
        <v>13</v>
      </c>
      <c r="B7004" s="1">
        <v>44407.776226851849</v>
      </c>
      <c r="C7004" s="1">
        <v>44407.776400462964</v>
      </c>
      <c r="D7004">
        <v>0.25</v>
      </c>
      <c r="E7004">
        <v>0</v>
      </c>
      <c r="F7004">
        <v>122</v>
      </c>
      <c r="G7004" t="s">
        <v>43</v>
      </c>
      <c r="H7004" t="s">
        <v>39</v>
      </c>
      <c r="I7004">
        <f>tbl_Fact[[#This Row],[Duration]] / 60</f>
        <v>4.1666666666666666E-3</v>
      </c>
      <c r="J7004">
        <f>IF(OR(G7004="Run Time", G7004="CC (Changeover Cleaning)"), I7004, 0)</f>
        <v>4.1666666666666666E-3</v>
      </c>
      <c r="K7004">
        <f>IF(G7004&lt;&gt;"PM (Maintenance)", I7004, 0)</f>
        <v>4.1666666666666666E-3</v>
      </c>
      <c r="L7004" s="5">
        <f>MAX(tbl_Fact[[#This Row],[TotalBiscuitsMade]],tbl_Fact[[#This Row],[GoodMadeBiscuits]])</f>
        <v>122</v>
      </c>
      <c r="M7004" s="5">
        <f>IF(tbl_Fact[[#This Row],[Operating_Hours]]&gt;0,tbl_Fact[[#This Row],[Operating_Hours]]*51840,0)</f>
        <v>216</v>
      </c>
    </row>
    <row r="7005" spans="1:13" hidden="1" x14ac:dyDescent="0.2">
      <c r="A7005" t="s">
        <v>5</v>
      </c>
      <c r="B7005" s="1">
        <v>44407.778043981481</v>
      </c>
      <c r="C7005" s="1">
        <v>44407.787523148145</v>
      </c>
      <c r="D7005">
        <v>13.6499996185303</v>
      </c>
      <c r="E7005">
        <v>122692</v>
      </c>
      <c r="F7005">
        <v>10012</v>
      </c>
      <c r="G7005" t="s">
        <v>44</v>
      </c>
      <c r="H7005" t="s">
        <v>27</v>
      </c>
      <c r="I7005">
        <f>tbl_Fact[[#This Row],[Duration]] / 60</f>
        <v>0.22749999364217166</v>
      </c>
      <c r="J7005">
        <f>IF(OR(G7005="Run Time", G7005="CC (Changeover Cleaning)"), I7005, 0)</f>
        <v>0</v>
      </c>
      <c r="K7005">
        <f>IF(G7005&lt;&gt;"PM (Maintenance)", I7005, 0)</f>
        <v>0.22749999364217166</v>
      </c>
      <c r="L7005" s="5">
        <f>MAX(tbl_Fact[[#This Row],[TotalBiscuitsMade]],tbl_Fact[[#This Row],[GoodMadeBiscuits]])</f>
        <v>122692</v>
      </c>
      <c r="M7005" s="5">
        <f>IF(tbl_Fact[[#This Row],[Operating_Hours]]&gt;0,tbl_Fact[[#This Row],[Operating_Hours]]*51840,0)</f>
        <v>0</v>
      </c>
    </row>
    <row r="7006" spans="1:13" hidden="1" x14ac:dyDescent="0.2">
      <c r="A7006" t="s">
        <v>5</v>
      </c>
      <c r="B7006" s="1">
        <v>44407.787523148145</v>
      </c>
      <c r="C7006" s="1">
        <v>44407.788368055553</v>
      </c>
      <c r="D7006">
        <v>1.2166666984558101</v>
      </c>
      <c r="E7006">
        <v>122822</v>
      </c>
      <c r="F7006">
        <v>9926</v>
      </c>
      <c r="G7006" t="s">
        <v>43</v>
      </c>
      <c r="H7006" t="s">
        <v>27</v>
      </c>
      <c r="I7006">
        <f>tbl_Fact[[#This Row],[Duration]] / 60</f>
        <v>2.0277778307596837E-2</v>
      </c>
      <c r="J7006">
        <f>IF(OR(G7006="Run Time", G7006="CC (Changeover Cleaning)"), I7006, 0)</f>
        <v>2.0277778307596837E-2</v>
      </c>
      <c r="K7006">
        <f>IF(G7006&lt;&gt;"PM (Maintenance)", I7006, 0)</f>
        <v>2.0277778307596837E-2</v>
      </c>
      <c r="L7006" s="5">
        <f>MAX(tbl_Fact[[#This Row],[TotalBiscuitsMade]],tbl_Fact[[#This Row],[GoodMadeBiscuits]])</f>
        <v>122822</v>
      </c>
      <c r="M7006" s="5">
        <f>IF(tbl_Fact[[#This Row],[Operating_Hours]]&gt;0,tbl_Fact[[#This Row],[Operating_Hours]]*51840,0)</f>
        <v>1051.2000274658201</v>
      </c>
    </row>
    <row r="7007" spans="1:13" hidden="1" x14ac:dyDescent="0.2">
      <c r="A7007" t="s">
        <v>14</v>
      </c>
      <c r="B7007" s="1">
        <v>44407.787962962961</v>
      </c>
      <c r="C7007" s="1">
        <v>44407.788078703707</v>
      </c>
      <c r="D7007">
        <v>0.16666659712791401</v>
      </c>
      <c r="E7007">
        <v>0</v>
      </c>
      <c r="F7007">
        <v>232</v>
      </c>
      <c r="G7007" t="s">
        <v>44</v>
      </c>
      <c r="H7007" t="s">
        <v>39</v>
      </c>
      <c r="I7007">
        <f>tbl_Fact[[#This Row],[Duration]] / 60</f>
        <v>2.7777766187985667E-3</v>
      </c>
      <c r="J7007">
        <f>IF(OR(G7007="Run Time", G7007="CC (Changeover Cleaning)"), I7007, 0)</f>
        <v>0</v>
      </c>
      <c r="K7007">
        <f>IF(G7007&lt;&gt;"PM (Maintenance)", I7007, 0)</f>
        <v>2.7777766187985667E-3</v>
      </c>
      <c r="L7007" s="5">
        <f>MAX(tbl_Fact[[#This Row],[TotalBiscuitsMade]],tbl_Fact[[#This Row],[GoodMadeBiscuits]])</f>
        <v>232</v>
      </c>
      <c r="M7007" s="5">
        <f>IF(tbl_Fact[[#This Row],[Operating_Hours]]&gt;0,tbl_Fact[[#This Row],[Operating_Hours]]*51840,0)</f>
        <v>0</v>
      </c>
    </row>
    <row r="7008" spans="1:13" hidden="1" x14ac:dyDescent="0.2">
      <c r="A7008" t="s">
        <v>14</v>
      </c>
      <c r="B7008" s="1">
        <v>44407.788078703707</v>
      </c>
      <c r="C7008" s="1">
        <v>44407.789965277778</v>
      </c>
      <c r="D7008">
        <v>2.7166666984558101</v>
      </c>
      <c r="E7008">
        <v>0</v>
      </c>
      <c r="F7008">
        <v>465</v>
      </c>
      <c r="G7008" t="s">
        <v>43</v>
      </c>
      <c r="H7008" t="s">
        <v>39</v>
      </c>
      <c r="I7008">
        <f>tbl_Fact[[#This Row],[Duration]] / 60</f>
        <v>4.5277778307596835E-2</v>
      </c>
      <c r="J7008">
        <f>IF(OR(G7008="Run Time", G7008="CC (Changeover Cleaning)"), I7008, 0)</f>
        <v>4.5277778307596835E-2</v>
      </c>
      <c r="K7008">
        <f>IF(G7008&lt;&gt;"PM (Maintenance)", I7008, 0)</f>
        <v>4.5277778307596835E-2</v>
      </c>
      <c r="L7008" s="5">
        <f>MAX(tbl_Fact[[#This Row],[TotalBiscuitsMade]],tbl_Fact[[#This Row],[GoodMadeBiscuits]])</f>
        <v>465</v>
      </c>
      <c r="M7008" s="5">
        <f>IF(tbl_Fact[[#This Row],[Operating_Hours]]&gt;0,tbl_Fact[[#This Row],[Operating_Hours]]*51840,0)</f>
        <v>2347.2000274658199</v>
      </c>
    </row>
    <row r="7009" spans="1:13" hidden="1" x14ac:dyDescent="0.2">
      <c r="A7009" t="s">
        <v>5</v>
      </c>
      <c r="B7009" s="1">
        <v>44407.788368055553</v>
      </c>
      <c r="C7009" s="1">
        <v>44407.790509259263</v>
      </c>
      <c r="D7009">
        <v>3.0833332538604701</v>
      </c>
      <c r="E7009">
        <v>124554</v>
      </c>
      <c r="F7009">
        <v>11944</v>
      </c>
      <c r="G7009" t="s">
        <v>44</v>
      </c>
      <c r="H7009" t="s">
        <v>27</v>
      </c>
      <c r="I7009">
        <f>tbl_Fact[[#This Row],[Duration]] / 60</f>
        <v>5.1388887564341165E-2</v>
      </c>
      <c r="J7009">
        <f>IF(OR(G7009="Run Time", G7009="CC (Changeover Cleaning)"), I7009, 0)</f>
        <v>0</v>
      </c>
      <c r="K7009">
        <f>IF(G7009&lt;&gt;"PM (Maintenance)", I7009, 0)</f>
        <v>5.1388887564341165E-2</v>
      </c>
      <c r="L7009" s="5">
        <f>MAX(tbl_Fact[[#This Row],[TotalBiscuitsMade]],tbl_Fact[[#This Row],[GoodMadeBiscuits]])</f>
        <v>124554</v>
      </c>
      <c r="M7009" s="5">
        <f>IF(tbl_Fact[[#This Row],[Operating_Hours]]&gt;0,tbl_Fact[[#This Row],[Operating_Hours]]*51840,0)</f>
        <v>0</v>
      </c>
    </row>
    <row r="7010" spans="1:13" hidden="1" x14ac:dyDescent="0.2">
      <c r="A7010" t="s">
        <v>14</v>
      </c>
      <c r="B7010" s="1">
        <v>44407.789965277778</v>
      </c>
      <c r="C7010" s="1">
        <v>44407.806481481479</v>
      </c>
      <c r="D7010">
        <v>23.783332824706999</v>
      </c>
      <c r="E7010">
        <v>0</v>
      </c>
      <c r="F7010">
        <v>112</v>
      </c>
      <c r="G7010" t="s">
        <v>44</v>
      </c>
      <c r="H7010" t="s">
        <v>39</v>
      </c>
      <c r="I7010">
        <f>tbl_Fact[[#This Row],[Duration]] / 60</f>
        <v>0.39638888041178333</v>
      </c>
      <c r="J7010">
        <f>IF(OR(G7010="Run Time", G7010="CC (Changeover Cleaning)"), I7010, 0)</f>
        <v>0</v>
      </c>
      <c r="K7010">
        <f>IF(G7010&lt;&gt;"PM (Maintenance)", I7010, 0)</f>
        <v>0.39638888041178333</v>
      </c>
      <c r="L7010" s="5">
        <f>MAX(tbl_Fact[[#This Row],[TotalBiscuitsMade]],tbl_Fact[[#This Row],[GoodMadeBiscuits]])</f>
        <v>112</v>
      </c>
      <c r="M7010" s="5">
        <f>IF(tbl_Fact[[#This Row],[Operating_Hours]]&gt;0,tbl_Fact[[#This Row],[Operating_Hours]]*51840,0)</f>
        <v>0</v>
      </c>
    </row>
    <row r="7011" spans="1:13" hidden="1" x14ac:dyDescent="0.2">
      <c r="A7011" t="s">
        <v>5</v>
      </c>
      <c r="B7011" s="1">
        <v>44407.790509259263</v>
      </c>
      <c r="C7011" s="1">
        <v>44407.796423611115</v>
      </c>
      <c r="D7011">
        <v>8.5166664123535192</v>
      </c>
      <c r="E7011">
        <v>124437</v>
      </c>
      <c r="F7011">
        <v>11832</v>
      </c>
      <c r="G7011" t="s">
        <v>43</v>
      </c>
      <c r="H7011" t="s">
        <v>27</v>
      </c>
      <c r="I7011">
        <f>tbl_Fact[[#This Row],[Duration]] / 60</f>
        <v>0.14194444020589198</v>
      </c>
      <c r="J7011">
        <f>IF(OR(G7011="Run Time", G7011="CC (Changeover Cleaning)"), I7011, 0)</f>
        <v>0.14194444020589198</v>
      </c>
      <c r="K7011">
        <f>IF(G7011&lt;&gt;"PM (Maintenance)", I7011, 0)</f>
        <v>0.14194444020589198</v>
      </c>
      <c r="L7011" s="5">
        <f>MAX(tbl_Fact[[#This Row],[TotalBiscuitsMade]],tbl_Fact[[#This Row],[GoodMadeBiscuits]])</f>
        <v>124437</v>
      </c>
      <c r="M7011" s="5">
        <f>IF(tbl_Fact[[#This Row],[Operating_Hours]]&gt;0,tbl_Fact[[#This Row],[Operating_Hours]]*51840,0)</f>
        <v>7358.3997802734402</v>
      </c>
    </row>
    <row r="7012" spans="1:13" hidden="1" x14ac:dyDescent="0.2">
      <c r="A7012" t="s">
        <v>5</v>
      </c>
      <c r="B7012" s="1">
        <v>44407.790509259263</v>
      </c>
      <c r="C7012" s="1">
        <v>44407.790509259263</v>
      </c>
      <c r="D7012">
        <v>0</v>
      </c>
      <c r="E7012">
        <v>124586</v>
      </c>
      <c r="F7012">
        <v>11992</v>
      </c>
      <c r="G7012" t="s">
        <v>43</v>
      </c>
      <c r="H7012" t="s">
        <v>27</v>
      </c>
      <c r="I7012">
        <f>tbl_Fact[[#This Row],[Duration]] / 60</f>
        <v>0</v>
      </c>
      <c r="J7012">
        <f>IF(OR(G7012="Run Time", G7012="CC (Changeover Cleaning)"), I7012, 0)</f>
        <v>0</v>
      </c>
      <c r="K7012">
        <f>IF(G7012&lt;&gt;"PM (Maintenance)", I7012, 0)</f>
        <v>0</v>
      </c>
      <c r="L7012" s="5">
        <f>MAX(tbl_Fact[[#This Row],[TotalBiscuitsMade]],tbl_Fact[[#This Row],[GoodMadeBiscuits]])</f>
        <v>124586</v>
      </c>
      <c r="M7012" s="5">
        <f>IF(tbl_Fact[[#This Row],[Operating_Hours]]&gt;0,tbl_Fact[[#This Row],[Operating_Hours]]*51840,0)</f>
        <v>0</v>
      </c>
    </row>
    <row r="7013" spans="1:13" hidden="1" x14ac:dyDescent="0.2">
      <c r="A7013" t="s">
        <v>12</v>
      </c>
      <c r="B7013" s="1">
        <v>44407.791863425926</v>
      </c>
      <c r="C7013" s="1">
        <v>44407.802488425928</v>
      </c>
      <c r="D7013">
        <v>15.300000190734901</v>
      </c>
      <c r="E7013">
        <v>182571</v>
      </c>
      <c r="F7013">
        <v>59</v>
      </c>
      <c r="G7013" t="s">
        <v>43</v>
      </c>
      <c r="H7013" t="s">
        <v>39</v>
      </c>
      <c r="I7013">
        <f>tbl_Fact[[#This Row],[Duration]] / 60</f>
        <v>0.25500000317891502</v>
      </c>
      <c r="J7013">
        <f>IF(OR(G7013="Run Time", G7013="CC (Changeover Cleaning)"), I7013, 0)</f>
        <v>0.25500000317891502</v>
      </c>
      <c r="K7013">
        <f>IF(G7013&lt;&gt;"PM (Maintenance)", I7013, 0)</f>
        <v>0.25500000317891502</v>
      </c>
      <c r="L7013" s="5">
        <f>MAX(tbl_Fact[[#This Row],[TotalBiscuitsMade]],tbl_Fact[[#This Row],[GoodMadeBiscuits]])</f>
        <v>182571</v>
      </c>
      <c r="M7013" s="5">
        <f>IF(tbl_Fact[[#This Row],[Operating_Hours]]&gt;0,tbl_Fact[[#This Row],[Operating_Hours]]*51840,0)</f>
        <v>13219.200164794955</v>
      </c>
    </row>
    <row r="7014" spans="1:13" hidden="1" x14ac:dyDescent="0.2">
      <c r="A7014" t="s">
        <v>5</v>
      </c>
      <c r="B7014" s="1">
        <v>44407.796423611115</v>
      </c>
      <c r="C7014" s="1">
        <v>44407.819398148145</v>
      </c>
      <c r="D7014">
        <v>33.083332061767599</v>
      </c>
      <c r="E7014">
        <v>147940</v>
      </c>
      <c r="F7014">
        <v>34895</v>
      </c>
      <c r="G7014" t="s">
        <v>44</v>
      </c>
      <c r="H7014" t="s">
        <v>27</v>
      </c>
      <c r="I7014">
        <f>tbl_Fact[[#This Row],[Duration]] / 60</f>
        <v>0.55138886769612661</v>
      </c>
      <c r="J7014">
        <f>IF(OR(G7014="Run Time", G7014="CC (Changeover Cleaning)"), I7014, 0)</f>
        <v>0</v>
      </c>
      <c r="K7014">
        <f>IF(G7014&lt;&gt;"PM (Maintenance)", I7014, 0)</f>
        <v>0.55138886769612661</v>
      </c>
      <c r="L7014" s="5">
        <f>MAX(tbl_Fact[[#This Row],[TotalBiscuitsMade]],tbl_Fact[[#This Row],[GoodMadeBiscuits]])</f>
        <v>147940</v>
      </c>
      <c r="M7014" s="5">
        <f>IF(tbl_Fact[[#This Row],[Operating_Hours]]&gt;0,tbl_Fact[[#This Row],[Operating_Hours]]*51840,0)</f>
        <v>0</v>
      </c>
    </row>
    <row r="7015" spans="1:13" hidden="1" x14ac:dyDescent="0.2">
      <c r="A7015" t="s">
        <v>12</v>
      </c>
      <c r="B7015" s="1">
        <v>44407.802488425928</v>
      </c>
      <c r="C7015" s="1">
        <v>44407.802569444444</v>
      </c>
      <c r="D7015">
        <v>0.116666600108147</v>
      </c>
      <c r="E7015">
        <v>182557</v>
      </c>
      <c r="F7015">
        <v>80</v>
      </c>
      <c r="G7015" t="s">
        <v>44</v>
      </c>
      <c r="H7015" t="s">
        <v>39</v>
      </c>
      <c r="I7015">
        <f>tbl_Fact[[#This Row],[Duration]] / 60</f>
        <v>1.9444433351357834E-3</v>
      </c>
      <c r="J7015">
        <f>IF(OR(G7015="Run Time", G7015="CC (Changeover Cleaning)"), I7015, 0)</f>
        <v>0</v>
      </c>
      <c r="K7015">
        <f>IF(G7015&lt;&gt;"PM (Maintenance)", I7015, 0)</f>
        <v>1.9444433351357834E-3</v>
      </c>
      <c r="L7015" s="5">
        <f>MAX(tbl_Fact[[#This Row],[TotalBiscuitsMade]],tbl_Fact[[#This Row],[GoodMadeBiscuits]])</f>
        <v>182557</v>
      </c>
      <c r="M7015" s="5">
        <f>IF(tbl_Fact[[#This Row],[Operating_Hours]]&gt;0,tbl_Fact[[#This Row],[Operating_Hours]]*51840,0)</f>
        <v>0</v>
      </c>
    </row>
    <row r="7016" spans="1:13" hidden="1" x14ac:dyDescent="0.2">
      <c r="A7016" t="s">
        <v>12</v>
      </c>
      <c r="B7016" s="1">
        <v>44407.802569444444</v>
      </c>
      <c r="C7016" s="1">
        <v>44407.803912037038</v>
      </c>
      <c r="D7016">
        <v>1.93333327770233</v>
      </c>
      <c r="E7016">
        <v>182647</v>
      </c>
      <c r="F7016">
        <v>79</v>
      </c>
      <c r="G7016" t="s">
        <v>43</v>
      </c>
      <c r="H7016" t="s">
        <v>39</v>
      </c>
      <c r="I7016">
        <f>tbl_Fact[[#This Row],[Duration]] / 60</f>
        <v>3.2222221295038836E-2</v>
      </c>
      <c r="J7016">
        <f>IF(OR(G7016="Run Time", G7016="CC (Changeover Cleaning)"), I7016, 0)</f>
        <v>3.2222221295038836E-2</v>
      </c>
      <c r="K7016">
        <f>IF(G7016&lt;&gt;"PM (Maintenance)", I7016, 0)</f>
        <v>3.2222221295038836E-2</v>
      </c>
      <c r="L7016" s="5">
        <f>MAX(tbl_Fact[[#This Row],[TotalBiscuitsMade]],tbl_Fact[[#This Row],[GoodMadeBiscuits]])</f>
        <v>182647</v>
      </c>
      <c r="M7016" s="5">
        <f>IF(tbl_Fact[[#This Row],[Operating_Hours]]&gt;0,tbl_Fact[[#This Row],[Operating_Hours]]*51840,0)</f>
        <v>1670.3999519348133</v>
      </c>
    </row>
    <row r="7017" spans="1:13" hidden="1" x14ac:dyDescent="0.2">
      <c r="A7017" t="s">
        <v>12</v>
      </c>
      <c r="B7017" s="1">
        <v>44407.803912037038</v>
      </c>
      <c r="C7017" s="1">
        <v>44407.804375</v>
      </c>
      <c r="D7017">
        <v>0.66666662693023704</v>
      </c>
      <c r="E7017">
        <v>182860</v>
      </c>
      <c r="F7017">
        <v>13</v>
      </c>
      <c r="G7017" t="s">
        <v>44</v>
      </c>
      <c r="H7017" t="s">
        <v>39</v>
      </c>
      <c r="I7017">
        <f>tbl_Fact[[#This Row],[Duration]] / 60</f>
        <v>1.1111110448837284E-2</v>
      </c>
      <c r="J7017">
        <f>IF(OR(G7017="Run Time", G7017="CC (Changeover Cleaning)"), I7017, 0)</f>
        <v>0</v>
      </c>
      <c r="K7017">
        <f>IF(G7017&lt;&gt;"PM (Maintenance)", I7017, 0)</f>
        <v>1.1111110448837284E-2</v>
      </c>
      <c r="L7017" s="5">
        <f>MAX(tbl_Fact[[#This Row],[TotalBiscuitsMade]],tbl_Fact[[#This Row],[GoodMadeBiscuits]])</f>
        <v>182860</v>
      </c>
      <c r="M7017" s="5">
        <f>IF(tbl_Fact[[#This Row],[Operating_Hours]]&gt;0,tbl_Fact[[#This Row],[Operating_Hours]]*51840,0)</f>
        <v>0</v>
      </c>
    </row>
    <row r="7018" spans="1:13" hidden="1" x14ac:dyDescent="0.2">
      <c r="A7018" t="s">
        <v>12</v>
      </c>
      <c r="B7018" s="1">
        <v>44407.804375</v>
      </c>
      <c r="C7018" s="1">
        <v>44407.806041666663</v>
      </c>
      <c r="D7018">
        <v>2.4000000953674299</v>
      </c>
      <c r="E7018">
        <v>182740</v>
      </c>
      <c r="F7018">
        <v>71</v>
      </c>
      <c r="G7018" t="s">
        <v>43</v>
      </c>
      <c r="H7018" t="s">
        <v>39</v>
      </c>
      <c r="I7018">
        <f>tbl_Fact[[#This Row],[Duration]] / 60</f>
        <v>4.0000001589457164E-2</v>
      </c>
      <c r="J7018">
        <f>IF(OR(G7018="Run Time", G7018="CC (Changeover Cleaning)"), I7018, 0)</f>
        <v>4.0000001589457164E-2</v>
      </c>
      <c r="K7018">
        <f>IF(G7018&lt;&gt;"PM (Maintenance)", I7018, 0)</f>
        <v>4.0000001589457164E-2</v>
      </c>
      <c r="L7018" s="5">
        <f>MAX(tbl_Fact[[#This Row],[TotalBiscuitsMade]],tbl_Fact[[#This Row],[GoodMadeBiscuits]])</f>
        <v>182740</v>
      </c>
      <c r="M7018" s="5">
        <f>IF(tbl_Fact[[#This Row],[Operating_Hours]]&gt;0,tbl_Fact[[#This Row],[Operating_Hours]]*51840,0)</f>
        <v>2073.6000823974596</v>
      </c>
    </row>
    <row r="7019" spans="1:13" hidden="1" x14ac:dyDescent="0.2">
      <c r="A7019" t="s">
        <v>12</v>
      </c>
      <c r="B7019" s="1">
        <v>44407.806041666663</v>
      </c>
      <c r="C7019" s="1">
        <v>44407.806481481479</v>
      </c>
      <c r="D7019">
        <v>0.63333332538604703</v>
      </c>
      <c r="E7019">
        <v>183647</v>
      </c>
      <c r="F7019">
        <v>373</v>
      </c>
      <c r="G7019" t="s">
        <v>44</v>
      </c>
      <c r="H7019" t="s">
        <v>39</v>
      </c>
      <c r="I7019">
        <f>tbl_Fact[[#This Row],[Duration]] / 60</f>
        <v>1.0555555423100783E-2</v>
      </c>
      <c r="J7019">
        <f>IF(OR(G7019="Run Time", G7019="CC (Changeover Cleaning)"), I7019, 0)</f>
        <v>0</v>
      </c>
      <c r="K7019">
        <f>IF(G7019&lt;&gt;"PM (Maintenance)", I7019, 0)</f>
        <v>1.0555555423100783E-2</v>
      </c>
      <c r="L7019" s="5">
        <f>MAX(tbl_Fact[[#This Row],[TotalBiscuitsMade]],tbl_Fact[[#This Row],[GoodMadeBiscuits]])</f>
        <v>183647</v>
      </c>
      <c r="M7019" s="5">
        <f>IF(tbl_Fact[[#This Row],[Operating_Hours]]&gt;0,tbl_Fact[[#This Row],[Operating_Hours]]*51840,0)</f>
        <v>0</v>
      </c>
    </row>
    <row r="7020" spans="1:13" hidden="1" x14ac:dyDescent="0.2">
      <c r="A7020" t="s">
        <v>14</v>
      </c>
      <c r="B7020" s="1">
        <v>44407.806481481479</v>
      </c>
      <c r="C7020" s="1">
        <v>44407.809606481482</v>
      </c>
      <c r="D7020">
        <v>4.5</v>
      </c>
      <c r="E7020">
        <v>0</v>
      </c>
      <c r="F7020">
        <v>79</v>
      </c>
      <c r="G7020" t="s">
        <v>43</v>
      </c>
      <c r="H7020" t="s">
        <v>39</v>
      </c>
      <c r="I7020">
        <f>tbl_Fact[[#This Row],[Duration]] / 60</f>
        <v>7.4999999999999997E-2</v>
      </c>
      <c r="J7020">
        <f>IF(OR(G7020="Run Time", G7020="CC (Changeover Cleaning)"), I7020, 0)</f>
        <v>7.4999999999999997E-2</v>
      </c>
      <c r="K7020">
        <f>IF(G7020&lt;&gt;"PM (Maintenance)", I7020, 0)</f>
        <v>7.4999999999999997E-2</v>
      </c>
      <c r="L7020" s="5">
        <f>MAX(tbl_Fact[[#This Row],[TotalBiscuitsMade]],tbl_Fact[[#This Row],[GoodMadeBiscuits]])</f>
        <v>79</v>
      </c>
      <c r="M7020" s="5">
        <f>IF(tbl_Fact[[#This Row],[Operating_Hours]]&gt;0,tbl_Fact[[#This Row],[Operating_Hours]]*51840,0)</f>
        <v>3888</v>
      </c>
    </row>
    <row r="7021" spans="1:13" hidden="1" x14ac:dyDescent="0.2">
      <c r="A7021" t="s">
        <v>12</v>
      </c>
      <c r="B7021" s="1">
        <v>44407.806481481479</v>
      </c>
      <c r="C7021" s="1">
        <v>44407.811331018522</v>
      </c>
      <c r="D7021">
        <v>6.9833331108093297</v>
      </c>
      <c r="E7021">
        <v>183563</v>
      </c>
      <c r="F7021">
        <v>308</v>
      </c>
      <c r="G7021" t="s">
        <v>43</v>
      </c>
      <c r="H7021" t="s">
        <v>39</v>
      </c>
      <c r="I7021">
        <f>tbl_Fact[[#This Row],[Duration]] / 60</f>
        <v>0.1163888851801555</v>
      </c>
      <c r="J7021">
        <f>IF(OR(G7021="Run Time", G7021="CC (Changeover Cleaning)"), I7021, 0)</f>
        <v>0.1163888851801555</v>
      </c>
      <c r="K7021">
        <f>IF(G7021&lt;&gt;"PM (Maintenance)", I7021, 0)</f>
        <v>0.1163888851801555</v>
      </c>
      <c r="L7021" s="5">
        <f>MAX(tbl_Fact[[#This Row],[TotalBiscuitsMade]],tbl_Fact[[#This Row],[GoodMadeBiscuits]])</f>
        <v>183563</v>
      </c>
      <c r="M7021" s="5">
        <f>IF(tbl_Fact[[#This Row],[Operating_Hours]]&gt;0,tbl_Fact[[#This Row],[Operating_Hours]]*51840,0)</f>
        <v>6033.5998077392615</v>
      </c>
    </row>
    <row r="7022" spans="1:13" hidden="1" x14ac:dyDescent="0.2">
      <c r="A7022" t="s">
        <v>14</v>
      </c>
      <c r="B7022" s="1">
        <v>44407.809606481482</v>
      </c>
      <c r="C7022" s="1">
        <v>44407.809814814813</v>
      </c>
      <c r="D7022">
        <v>0.30000001192092901</v>
      </c>
      <c r="E7022">
        <v>0</v>
      </c>
      <c r="F7022">
        <v>131</v>
      </c>
      <c r="G7022" t="s">
        <v>44</v>
      </c>
      <c r="H7022" t="s">
        <v>39</v>
      </c>
      <c r="I7022">
        <f>tbl_Fact[[#This Row],[Duration]] / 60</f>
        <v>5.0000001986821498E-3</v>
      </c>
      <c r="J7022">
        <f>IF(OR(G7022="Run Time", G7022="CC (Changeover Cleaning)"), I7022, 0)</f>
        <v>0</v>
      </c>
      <c r="K7022">
        <f>IF(G7022&lt;&gt;"PM (Maintenance)", I7022, 0)</f>
        <v>5.0000001986821498E-3</v>
      </c>
      <c r="L7022" s="5">
        <f>MAX(tbl_Fact[[#This Row],[TotalBiscuitsMade]],tbl_Fact[[#This Row],[GoodMadeBiscuits]])</f>
        <v>131</v>
      </c>
      <c r="M7022" s="5">
        <f>IF(tbl_Fact[[#This Row],[Operating_Hours]]&gt;0,tbl_Fact[[#This Row],[Operating_Hours]]*51840,0)</f>
        <v>0</v>
      </c>
    </row>
    <row r="7023" spans="1:13" hidden="1" x14ac:dyDescent="0.2">
      <c r="A7023" t="s">
        <v>14</v>
      </c>
      <c r="B7023" s="1">
        <v>44407.809814814813</v>
      </c>
      <c r="C7023" s="1">
        <v>44407.811249999999</v>
      </c>
      <c r="D7023">
        <v>2.0666666030883798</v>
      </c>
      <c r="E7023">
        <v>0</v>
      </c>
      <c r="F7023">
        <v>453</v>
      </c>
      <c r="G7023" t="s">
        <v>43</v>
      </c>
      <c r="H7023" t="s">
        <v>39</v>
      </c>
      <c r="I7023">
        <f>tbl_Fact[[#This Row],[Duration]] / 60</f>
        <v>3.4444443384806331E-2</v>
      </c>
      <c r="J7023">
        <f>IF(OR(G7023="Run Time", G7023="CC (Changeover Cleaning)"), I7023, 0)</f>
        <v>3.4444443384806331E-2</v>
      </c>
      <c r="K7023">
        <f>IF(G7023&lt;&gt;"PM (Maintenance)", I7023, 0)</f>
        <v>3.4444443384806331E-2</v>
      </c>
      <c r="L7023" s="5">
        <f>MAX(tbl_Fact[[#This Row],[TotalBiscuitsMade]],tbl_Fact[[#This Row],[GoodMadeBiscuits]])</f>
        <v>453</v>
      </c>
      <c r="M7023" s="5">
        <f>IF(tbl_Fact[[#This Row],[Operating_Hours]]&gt;0,tbl_Fact[[#This Row],[Operating_Hours]]*51840,0)</f>
        <v>1785.5999450683603</v>
      </c>
    </row>
    <row r="7024" spans="1:13" hidden="1" x14ac:dyDescent="0.2">
      <c r="A7024" t="s">
        <v>14</v>
      </c>
      <c r="B7024" s="1">
        <v>44407.811249999999</v>
      </c>
      <c r="C7024" s="1">
        <v>44407.811469907407</v>
      </c>
      <c r="D7024">
        <v>0.31666660308837902</v>
      </c>
      <c r="E7024">
        <v>0</v>
      </c>
      <c r="F7024">
        <v>465</v>
      </c>
      <c r="G7024" t="s">
        <v>44</v>
      </c>
      <c r="H7024" t="s">
        <v>39</v>
      </c>
      <c r="I7024">
        <f>tbl_Fact[[#This Row],[Duration]] / 60</f>
        <v>5.2777767181396507E-3</v>
      </c>
      <c r="J7024">
        <f>IF(OR(G7024="Run Time", G7024="CC (Changeover Cleaning)"), I7024, 0)</f>
        <v>0</v>
      </c>
      <c r="K7024">
        <f>IF(G7024&lt;&gt;"PM (Maintenance)", I7024, 0)</f>
        <v>5.2777767181396507E-3</v>
      </c>
      <c r="L7024" s="5">
        <f>MAX(tbl_Fact[[#This Row],[TotalBiscuitsMade]],tbl_Fact[[#This Row],[GoodMadeBiscuits]])</f>
        <v>465</v>
      </c>
      <c r="M7024" s="5">
        <f>IF(tbl_Fact[[#This Row],[Operating_Hours]]&gt;0,tbl_Fact[[#This Row],[Operating_Hours]]*51840,0)</f>
        <v>0</v>
      </c>
    </row>
    <row r="7025" spans="1:13" hidden="1" x14ac:dyDescent="0.2">
      <c r="A7025" t="s">
        <v>12</v>
      </c>
      <c r="B7025" s="1">
        <v>44407.811331018522</v>
      </c>
      <c r="C7025" s="1">
        <v>44407.811469907407</v>
      </c>
      <c r="D7025">
        <v>0.20000000298023199</v>
      </c>
      <c r="E7025">
        <v>183548</v>
      </c>
      <c r="F7025">
        <v>100</v>
      </c>
      <c r="G7025" t="s">
        <v>44</v>
      </c>
      <c r="H7025" t="s">
        <v>39</v>
      </c>
      <c r="I7025">
        <f>tbl_Fact[[#This Row],[Duration]] / 60</f>
        <v>3.3333333830038664E-3</v>
      </c>
      <c r="J7025">
        <f>IF(OR(G7025="Run Time", G7025="CC (Changeover Cleaning)"), I7025, 0)</f>
        <v>0</v>
      </c>
      <c r="K7025">
        <f>IF(G7025&lt;&gt;"PM (Maintenance)", I7025, 0)</f>
        <v>3.3333333830038664E-3</v>
      </c>
      <c r="L7025" s="5">
        <f>MAX(tbl_Fact[[#This Row],[TotalBiscuitsMade]],tbl_Fact[[#This Row],[GoodMadeBiscuits]])</f>
        <v>183548</v>
      </c>
      <c r="M7025" s="5">
        <f>IF(tbl_Fact[[#This Row],[Operating_Hours]]&gt;0,tbl_Fact[[#This Row],[Operating_Hours]]*51840,0)</f>
        <v>0</v>
      </c>
    </row>
    <row r="7026" spans="1:13" hidden="1" x14ac:dyDescent="0.2">
      <c r="A7026" t="s">
        <v>14</v>
      </c>
      <c r="B7026" s="1">
        <v>44407.811469907407</v>
      </c>
      <c r="C7026" s="1">
        <v>44407.811921296299</v>
      </c>
      <c r="D7026">
        <v>0.64999997615814198</v>
      </c>
      <c r="E7026">
        <v>0</v>
      </c>
      <c r="F7026">
        <v>394</v>
      </c>
      <c r="G7026" t="s">
        <v>43</v>
      </c>
      <c r="H7026" t="s">
        <v>39</v>
      </c>
      <c r="I7026">
        <f>tbl_Fact[[#This Row],[Duration]] / 60</f>
        <v>1.0833332935969033E-2</v>
      </c>
      <c r="J7026">
        <f>IF(OR(G7026="Run Time", G7026="CC (Changeover Cleaning)"), I7026, 0)</f>
        <v>1.0833332935969033E-2</v>
      </c>
      <c r="K7026">
        <f>IF(G7026&lt;&gt;"PM (Maintenance)", I7026, 0)</f>
        <v>1.0833332935969033E-2</v>
      </c>
      <c r="L7026" s="5">
        <f>MAX(tbl_Fact[[#This Row],[TotalBiscuitsMade]],tbl_Fact[[#This Row],[GoodMadeBiscuits]])</f>
        <v>394</v>
      </c>
      <c r="M7026" s="5">
        <f>IF(tbl_Fact[[#This Row],[Operating_Hours]]&gt;0,tbl_Fact[[#This Row],[Operating_Hours]]*51840,0)</f>
        <v>561.59997940063465</v>
      </c>
    </row>
    <row r="7027" spans="1:13" hidden="1" x14ac:dyDescent="0.2">
      <c r="A7027" t="s">
        <v>12</v>
      </c>
      <c r="B7027" s="1">
        <v>44407.811469907407</v>
      </c>
      <c r="C7027" s="1">
        <v>44407.812002314815</v>
      </c>
      <c r="D7027">
        <v>0.76666659116744995</v>
      </c>
      <c r="E7027">
        <v>183453</v>
      </c>
      <c r="F7027">
        <v>411</v>
      </c>
      <c r="G7027" t="s">
        <v>43</v>
      </c>
      <c r="H7027" t="s">
        <v>39</v>
      </c>
      <c r="I7027">
        <f>tbl_Fact[[#This Row],[Duration]] / 60</f>
        <v>1.2777776519457499E-2</v>
      </c>
      <c r="J7027">
        <f>IF(OR(G7027="Run Time", G7027="CC (Changeover Cleaning)"), I7027, 0)</f>
        <v>1.2777776519457499E-2</v>
      </c>
      <c r="K7027">
        <f>IF(G7027&lt;&gt;"PM (Maintenance)", I7027, 0)</f>
        <v>1.2777776519457499E-2</v>
      </c>
      <c r="L7027" s="5">
        <f>MAX(tbl_Fact[[#This Row],[TotalBiscuitsMade]],tbl_Fact[[#This Row],[GoodMadeBiscuits]])</f>
        <v>183453</v>
      </c>
      <c r="M7027" s="5">
        <f>IF(tbl_Fact[[#This Row],[Operating_Hours]]&gt;0,tbl_Fact[[#This Row],[Operating_Hours]]*51840,0)</f>
        <v>662.39993476867676</v>
      </c>
    </row>
    <row r="7028" spans="1:13" hidden="1" x14ac:dyDescent="0.2">
      <c r="A7028" t="s">
        <v>14</v>
      </c>
      <c r="B7028" s="1">
        <v>44407.811921296299</v>
      </c>
      <c r="C7028" s="1">
        <v>44407.81559027778</v>
      </c>
      <c r="D7028">
        <v>5.2833333015441903</v>
      </c>
      <c r="E7028">
        <v>0</v>
      </c>
      <c r="F7028">
        <v>297</v>
      </c>
      <c r="G7028" t="s">
        <v>44</v>
      </c>
      <c r="H7028" t="s">
        <v>39</v>
      </c>
      <c r="I7028">
        <f>tbl_Fact[[#This Row],[Duration]] / 60</f>
        <v>8.8055555025736504E-2</v>
      </c>
      <c r="J7028">
        <f>IF(OR(G7028="Run Time", G7028="CC (Changeover Cleaning)"), I7028, 0)</f>
        <v>0</v>
      </c>
      <c r="K7028">
        <f>IF(G7028&lt;&gt;"PM (Maintenance)", I7028, 0)</f>
        <v>8.8055555025736504E-2</v>
      </c>
      <c r="L7028" s="5">
        <f>MAX(tbl_Fact[[#This Row],[TotalBiscuitsMade]],tbl_Fact[[#This Row],[GoodMadeBiscuits]])</f>
        <v>297</v>
      </c>
      <c r="M7028" s="5">
        <f>IF(tbl_Fact[[#This Row],[Operating_Hours]]&gt;0,tbl_Fact[[#This Row],[Operating_Hours]]*51840,0)</f>
        <v>0</v>
      </c>
    </row>
    <row r="7029" spans="1:13" hidden="1" x14ac:dyDescent="0.2">
      <c r="A7029" t="s">
        <v>12</v>
      </c>
      <c r="B7029" s="1">
        <v>44407.812002314815</v>
      </c>
      <c r="C7029" s="1">
        <v>44407.81559027778</v>
      </c>
      <c r="D7029">
        <v>5.1666665077209499</v>
      </c>
      <c r="E7029">
        <v>187980</v>
      </c>
      <c r="F7029">
        <v>96</v>
      </c>
      <c r="G7029" t="s">
        <v>44</v>
      </c>
      <c r="H7029" t="s">
        <v>39</v>
      </c>
      <c r="I7029">
        <f>tbl_Fact[[#This Row],[Duration]] / 60</f>
        <v>8.6111108462015834E-2</v>
      </c>
      <c r="J7029">
        <f>IF(OR(G7029="Run Time", G7029="CC (Changeover Cleaning)"), I7029, 0)</f>
        <v>0</v>
      </c>
      <c r="K7029">
        <f>IF(G7029&lt;&gt;"PM (Maintenance)", I7029, 0)</f>
        <v>8.6111108462015834E-2</v>
      </c>
      <c r="L7029" s="5">
        <f>MAX(tbl_Fact[[#This Row],[TotalBiscuitsMade]],tbl_Fact[[#This Row],[GoodMadeBiscuits]])</f>
        <v>187980</v>
      </c>
      <c r="M7029" s="5">
        <f>IF(tbl_Fact[[#This Row],[Operating_Hours]]&gt;0,tbl_Fact[[#This Row],[Operating_Hours]]*51840,0)</f>
        <v>0</v>
      </c>
    </row>
    <row r="7030" spans="1:13" hidden="1" x14ac:dyDescent="0.2">
      <c r="A7030" t="s">
        <v>14</v>
      </c>
      <c r="B7030" s="1">
        <v>44407.81559027778</v>
      </c>
      <c r="C7030" s="1">
        <v>44407.815925925926</v>
      </c>
      <c r="D7030">
        <v>0.48333328962326</v>
      </c>
      <c r="E7030">
        <v>0</v>
      </c>
      <c r="F7030">
        <v>29</v>
      </c>
      <c r="G7030" t="s">
        <v>43</v>
      </c>
      <c r="H7030" t="s">
        <v>39</v>
      </c>
      <c r="I7030">
        <f>tbl_Fact[[#This Row],[Duration]] / 60</f>
        <v>8.0555548270543325E-3</v>
      </c>
      <c r="J7030">
        <f>IF(OR(G7030="Run Time", G7030="CC (Changeover Cleaning)"), I7030, 0)</f>
        <v>8.0555548270543325E-3</v>
      </c>
      <c r="K7030">
        <f>IF(G7030&lt;&gt;"PM (Maintenance)", I7030, 0)</f>
        <v>8.0555548270543325E-3</v>
      </c>
      <c r="L7030" s="5">
        <f>MAX(tbl_Fact[[#This Row],[TotalBiscuitsMade]],tbl_Fact[[#This Row],[GoodMadeBiscuits]])</f>
        <v>29</v>
      </c>
      <c r="M7030" s="5">
        <f>IF(tbl_Fact[[#This Row],[Operating_Hours]]&gt;0,tbl_Fact[[#This Row],[Operating_Hours]]*51840,0)</f>
        <v>417.59996223449662</v>
      </c>
    </row>
    <row r="7031" spans="1:13" hidden="1" x14ac:dyDescent="0.2">
      <c r="A7031" t="s">
        <v>12</v>
      </c>
      <c r="B7031" s="1">
        <v>44407.81559027778</v>
      </c>
      <c r="C7031" s="1">
        <v>44407.816006944442</v>
      </c>
      <c r="D7031">
        <v>0.60000002384185802</v>
      </c>
      <c r="E7031">
        <v>187978</v>
      </c>
      <c r="F7031">
        <v>481</v>
      </c>
      <c r="G7031" t="s">
        <v>43</v>
      </c>
      <c r="H7031" t="s">
        <v>39</v>
      </c>
      <c r="I7031">
        <f>tbl_Fact[[#This Row],[Duration]] / 60</f>
        <v>1.00000003973643E-2</v>
      </c>
      <c r="J7031">
        <f>IF(OR(G7031="Run Time", G7031="CC (Changeover Cleaning)"), I7031, 0)</f>
        <v>1.00000003973643E-2</v>
      </c>
      <c r="K7031">
        <f>IF(G7031&lt;&gt;"PM (Maintenance)", I7031, 0)</f>
        <v>1.00000003973643E-2</v>
      </c>
      <c r="L7031" s="5">
        <f>MAX(tbl_Fact[[#This Row],[TotalBiscuitsMade]],tbl_Fact[[#This Row],[GoodMadeBiscuits]])</f>
        <v>187978</v>
      </c>
      <c r="M7031" s="5">
        <f>IF(tbl_Fact[[#This Row],[Operating_Hours]]&gt;0,tbl_Fact[[#This Row],[Operating_Hours]]*51840,0)</f>
        <v>518.40002059936535</v>
      </c>
    </row>
    <row r="7032" spans="1:13" hidden="1" x14ac:dyDescent="0.2">
      <c r="A7032" t="s">
        <v>14</v>
      </c>
      <c r="B7032" s="1">
        <v>44407.815925925926</v>
      </c>
      <c r="C7032" s="1">
        <v>44407.818692129629</v>
      </c>
      <c r="D7032">
        <v>3.9833333492279102</v>
      </c>
      <c r="E7032">
        <v>0</v>
      </c>
      <c r="F7032">
        <v>392</v>
      </c>
      <c r="G7032" t="s">
        <v>44</v>
      </c>
      <c r="H7032" t="s">
        <v>39</v>
      </c>
      <c r="I7032">
        <f>tbl_Fact[[#This Row],[Duration]] / 60</f>
        <v>6.6388889153798508E-2</v>
      </c>
      <c r="J7032">
        <f>IF(OR(G7032="Run Time", G7032="CC (Changeover Cleaning)"), I7032, 0)</f>
        <v>0</v>
      </c>
      <c r="K7032">
        <f>IF(G7032&lt;&gt;"PM (Maintenance)", I7032, 0)</f>
        <v>6.6388889153798508E-2</v>
      </c>
      <c r="L7032" s="5">
        <f>MAX(tbl_Fact[[#This Row],[TotalBiscuitsMade]],tbl_Fact[[#This Row],[GoodMadeBiscuits]])</f>
        <v>392</v>
      </c>
      <c r="M7032" s="5">
        <f>IF(tbl_Fact[[#This Row],[Operating_Hours]]&gt;0,tbl_Fact[[#This Row],[Operating_Hours]]*51840,0)</f>
        <v>0</v>
      </c>
    </row>
    <row r="7033" spans="1:13" hidden="1" x14ac:dyDescent="0.2">
      <c r="A7033" t="s">
        <v>12</v>
      </c>
      <c r="B7033" s="1">
        <v>44407.816006944442</v>
      </c>
      <c r="C7033" s="1">
        <v>44407.818692129629</v>
      </c>
      <c r="D7033">
        <v>3.86666655540466</v>
      </c>
      <c r="E7033">
        <v>190644</v>
      </c>
      <c r="F7033">
        <v>40</v>
      </c>
      <c r="G7033" t="s">
        <v>44</v>
      </c>
      <c r="H7033" t="s">
        <v>39</v>
      </c>
      <c r="I7033">
        <f>tbl_Fact[[#This Row],[Duration]] / 60</f>
        <v>6.4444442590077672E-2</v>
      </c>
      <c r="J7033">
        <f>IF(OR(G7033="Run Time", G7033="CC (Changeover Cleaning)"), I7033, 0)</f>
        <v>0</v>
      </c>
      <c r="K7033">
        <f>IF(G7033&lt;&gt;"PM (Maintenance)", I7033, 0)</f>
        <v>6.4444442590077672E-2</v>
      </c>
      <c r="L7033" s="5">
        <f>MAX(tbl_Fact[[#This Row],[TotalBiscuitsMade]],tbl_Fact[[#This Row],[GoodMadeBiscuits]])</f>
        <v>190644</v>
      </c>
      <c r="M7033" s="5">
        <f>IF(tbl_Fact[[#This Row],[Operating_Hours]]&gt;0,tbl_Fact[[#This Row],[Operating_Hours]]*51840,0)</f>
        <v>0</v>
      </c>
    </row>
    <row r="7034" spans="1:13" hidden="1" x14ac:dyDescent="0.2">
      <c r="A7034" t="s">
        <v>14</v>
      </c>
      <c r="B7034" s="1">
        <v>44407.818692129629</v>
      </c>
      <c r="C7034" s="1">
        <v>44407.820856481485</v>
      </c>
      <c r="D7034">
        <v>3.11666655540466</v>
      </c>
      <c r="E7034">
        <v>0</v>
      </c>
      <c r="F7034">
        <v>200</v>
      </c>
      <c r="G7034" t="s">
        <v>43</v>
      </c>
      <c r="H7034" t="s">
        <v>39</v>
      </c>
      <c r="I7034">
        <f>tbl_Fact[[#This Row],[Duration]] / 60</f>
        <v>5.1944442590077668E-2</v>
      </c>
      <c r="J7034">
        <f>IF(OR(G7034="Run Time", G7034="CC (Changeover Cleaning)"), I7034, 0)</f>
        <v>5.1944442590077668E-2</v>
      </c>
      <c r="K7034">
        <f>IF(G7034&lt;&gt;"PM (Maintenance)", I7034, 0)</f>
        <v>5.1944442590077668E-2</v>
      </c>
      <c r="L7034" s="5">
        <f>MAX(tbl_Fact[[#This Row],[TotalBiscuitsMade]],tbl_Fact[[#This Row],[GoodMadeBiscuits]])</f>
        <v>200</v>
      </c>
      <c r="M7034" s="5">
        <f>IF(tbl_Fact[[#This Row],[Operating_Hours]]&gt;0,tbl_Fact[[#This Row],[Operating_Hours]]*51840,0)</f>
        <v>2692.7999038696262</v>
      </c>
    </row>
    <row r="7035" spans="1:13" hidden="1" x14ac:dyDescent="0.2">
      <c r="A7035" t="s">
        <v>12</v>
      </c>
      <c r="B7035" s="1">
        <v>44407.818692129629</v>
      </c>
      <c r="C7035" s="1">
        <v>44407.820937500001</v>
      </c>
      <c r="D7035">
        <v>3.2333333492279102</v>
      </c>
      <c r="E7035">
        <v>190649</v>
      </c>
      <c r="F7035">
        <v>148</v>
      </c>
      <c r="G7035" t="s">
        <v>43</v>
      </c>
      <c r="H7035" t="s">
        <v>39</v>
      </c>
      <c r="I7035">
        <f>tbl_Fact[[#This Row],[Duration]] / 60</f>
        <v>5.3888889153798504E-2</v>
      </c>
      <c r="J7035">
        <f>IF(OR(G7035="Run Time", G7035="CC (Changeover Cleaning)"), I7035, 0)</f>
        <v>5.3888889153798504E-2</v>
      </c>
      <c r="K7035">
        <f>IF(G7035&lt;&gt;"PM (Maintenance)", I7035, 0)</f>
        <v>5.3888889153798504E-2</v>
      </c>
      <c r="L7035" s="5">
        <f>MAX(tbl_Fact[[#This Row],[TotalBiscuitsMade]],tbl_Fact[[#This Row],[GoodMadeBiscuits]])</f>
        <v>190649</v>
      </c>
      <c r="M7035" s="5">
        <f>IF(tbl_Fact[[#This Row],[Operating_Hours]]&gt;0,tbl_Fact[[#This Row],[Operating_Hours]]*51840,0)</f>
        <v>2793.6000137329142</v>
      </c>
    </row>
    <row r="7036" spans="1:13" hidden="1" x14ac:dyDescent="0.2">
      <c r="A7036" t="s">
        <v>11</v>
      </c>
      <c r="B7036" s="1">
        <v>44407.819166666668</v>
      </c>
      <c r="C7036" s="1">
        <v>44407.822268518517</v>
      </c>
      <c r="D7036">
        <v>4.4667835235595703</v>
      </c>
      <c r="E7036">
        <v>0</v>
      </c>
      <c r="F7036">
        <v>244</v>
      </c>
      <c r="G7036" t="s">
        <v>43</v>
      </c>
      <c r="H7036" t="s">
        <v>27</v>
      </c>
      <c r="I7036">
        <f>tbl_Fact[[#This Row],[Duration]] / 60</f>
        <v>7.4446392059326169E-2</v>
      </c>
      <c r="J7036">
        <f>IF(OR(G7036="Run Time", G7036="CC (Changeover Cleaning)"), I7036, 0)</f>
        <v>7.4446392059326169E-2</v>
      </c>
      <c r="K7036">
        <f>IF(G7036&lt;&gt;"PM (Maintenance)", I7036, 0)</f>
        <v>7.4446392059326169E-2</v>
      </c>
      <c r="L7036" s="5">
        <f>MAX(tbl_Fact[[#This Row],[TotalBiscuitsMade]],tbl_Fact[[#This Row],[GoodMadeBiscuits]])</f>
        <v>244</v>
      </c>
      <c r="M7036" s="5">
        <f>IF(tbl_Fact[[#This Row],[Operating_Hours]]&gt;0,tbl_Fact[[#This Row],[Operating_Hours]]*51840,0)</f>
        <v>3859.3009643554688</v>
      </c>
    </row>
    <row r="7037" spans="1:13" hidden="1" x14ac:dyDescent="0.2">
      <c r="A7037" t="s">
        <v>5</v>
      </c>
      <c r="B7037" s="1">
        <v>44407.819398148145</v>
      </c>
      <c r="C7037" s="1">
        <v>44407.822488425925</v>
      </c>
      <c r="D7037">
        <v>4.4499998092651403</v>
      </c>
      <c r="E7037">
        <v>148089</v>
      </c>
      <c r="F7037">
        <v>34883</v>
      </c>
      <c r="G7037" t="s">
        <v>43</v>
      </c>
      <c r="H7037" t="s">
        <v>27</v>
      </c>
      <c r="I7037">
        <f>tbl_Fact[[#This Row],[Duration]] / 60</f>
        <v>7.4166663487752332E-2</v>
      </c>
      <c r="J7037">
        <f>IF(OR(G7037="Run Time", G7037="CC (Changeover Cleaning)"), I7037, 0)</f>
        <v>7.4166663487752332E-2</v>
      </c>
      <c r="K7037">
        <f>IF(G7037&lt;&gt;"PM (Maintenance)", I7037, 0)</f>
        <v>7.4166663487752332E-2</v>
      </c>
      <c r="L7037" s="5">
        <f>MAX(tbl_Fact[[#This Row],[TotalBiscuitsMade]],tbl_Fact[[#This Row],[GoodMadeBiscuits]])</f>
        <v>148089</v>
      </c>
      <c r="M7037" s="5">
        <f>IF(tbl_Fact[[#This Row],[Operating_Hours]]&gt;0,tbl_Fact[[#This Row],[Operating_Hours]]*51840,0)</f>
        <v>3844.7998352050809</v>
      </c>
    </row>
    <row r="7038" spans="1:13" hidden="1" x14ac:dyDescent="0.2">
      <c r="A7038" t="s">
        <v>14</v>
      </c>
      <c r="B7038" s="1">
        <v>44407.820856481485</v>
      </c>
      <c r="C7038" s="1">
        <v>44407.838206018518</v>
      </c>
      <c r="D7038">
        <v>24.983333587646499</v>
      </c>
      <c r="E7038">
        <v>0</v>
      </c>
      <c r="F7038">
        <v>103</v>
      </c>
      <c r="G7038" t="s">
        <v>44</v>
      </c>
      <c r="H7038" t="s">
        <v>39</v>
      </c>
      <c r="I7038">
        <f>tbl_Fact[[#This Row],[Duration]] / 60</f>
        <v>0.41638889312744165</v>
      </c>
      <c r="J7038">
        <f>IF(OR(G7038="Run Time", G7038="CC (Changeover Cleaning)"), I7038, 0)</f>
        <v>0</v>
      </c>
      <c r="K7038">
        <f>IF(G7038&lt;&gt;"PM (Maintenance)", I7038, 0)</f>
        <v>0.41638889312744165</v>
      </c>
      <c r="L7038" s="5">
        <f>MAX(tbl_Fact[[#This Row],[TotalBiscuitsMade]],tbl_Fact[[#This Row],[GoodMadeBiscuits]])</f>
        <v>103</v>
      </c>
      <c r="M7038" s="5">
        <f>IF(tbl_Fact[[#This Row],[Operating_Hours]]&gt;0,tbl_Fact[[#This Row],[Operating_Hours]]*51840,0)</f>
        <v>0</v>
      </c>
    </row>
    <row r="7039" spans="1:13" hidden="1" x14ac:dyDescent="0.2">
      <c r="A7039" t="s">
        <v>12</v>
      </c>
      <c r="B7039" s="1">
        <v>44407.820937500001</v>
      </c>
      <c r="C7039" s="1">
        <v>44407.822118055556</v>
      </c>
      <c r="D7039">
        <v>1.70000004768372</v>
      </c>
      <c r="E7039">
        <v>191977</v>
      </c>
      <c r="F7039">
        <v>344</v>
      </c>
      <c r="G7039" t="s">
        <v>44</v>
      </c>
      <c r="H7039" t="s">
        <v>39</v>
      </c>
      <c r="I7039">
        <f>tbl_Fact[[#This Row],[Duration]] / 60</f>
        <v>2.8333334128062E-2</v>
      </c>
      <c r="J7039">
        <f>IF(OR(G7039="Run Time", G7039="CC (Changeover Cleaning)"), I7039, 0)</f>
        <v>0</v>
      </c>
      <c r="K7039">
        <f>IF(G7039&lt;&gt;"PM (Maintenance)", I7039, 0)</f>
        <v>2.8333334128062E-2</v>
      </c>
      <c r="L7039" s="5">
        <f>MAX(tbl_Fact[[#This Row],[TotalBiscuitsMade]],tbl_Fact[[#This Row],[GoodMadeBiscuits]])</f>
        <v>191977</v>
      </c>
      <c r="M7039" s="5">
        <f>IF(tbl_Fact[[#This Row],[Operating_Hours]]&gt;0,tbl_Fact[[#This Row],[Operating_Hours]]*51840,0)</f>
        <v>0</v>
      </c>
    </row>
    <row r="7040" spans="1:13" hidden="1" x14ac:dyDescent="0.2">
      <c r="A7040" t="s">
        <v>12</v>
      </c>
      <c r="B7040" s="1">
        <v>44407.822118055556</v>
      </c>
      <c r="C7040" s="1">
        <v>44407.833969907406</v>
      </c>
      <c r="D7040">
        <v>17.066665649414102</v>
      </c>
      <c r="E7040">
        <v>192372</v>
      </c>
      <c r="F7040">
        <v>173</v>
      </c>
      <c r="G7040" t="s">
        <v>43</v>
      </c>
      <c r="H7040" t="s">
        <v>39</v>
      </c>
      <c r="I7040">
        <f>tbl_Fact[[#This Row],[Duration]] / 60</f>
        <v>0.28444442749023502</v>
      </c>
      <c r="J7040">
        <f>IF(OR(G7040="Run Time", G7040="CC (Changeover Cleaning)"), I7040, 0)</f>
        <v>0.28444442749023502</v>
      </c>
      <c r="K7040">
        <f>IF(G7040&lt;&gt;"PM (Maintenance)", I7040, 0)</f>
        <v>0.28444442749023502</v>
      </c>
      <c r="L7040" s="5">
        <f>MAX(tbl_Fact[[#This Row],[TotalBiscuitsMade]],tbl_Fact[[#This Row],[GoodMadeBiscuits]])</f>
        <v>192372</v>
      </c>
      <c r="M7040" s="5">
        <f>IF(tbl_Fact[[#This Row],[Operating_Hours]]&gt;0,tbl_Fact[[#This Row],[Operating_Hours]]*51840,0)</f>
        <v>14745.599121093783</v>
      </c>
    </row>
    <row r="7041" spans="1:13" hidden="1" x14ac:dyDescent="0.2">
      <c r="A7041" t="s">
        <v>11</v>
      </c>
      <c r="B7041" s="1">
        <v>44407.822268518517</v>
      </c>
      <c r="C7041" s="1">
        <v>44407.82304398148</v>
      </c>
      <c r="D7041">
        <v>1.1171000003814699</v>
      </c>
      <c r="E7041">
        <v>0</v>
      </c>
      <c r="F7041">
        <v>26</v>
      </c>
      <c r="G7041" t="s">
        <v>44</v>
      </c>
      <c r="H7041" t="s">
        <v>27</v>
      </c>
      <c r="I7041">
        <f>tbl_Fact[[#This Row],[Duration]] / 60</f>
        <v>1.8618333339691165E-2</v>
      </c>
      <c r="J7041">
        <f>IF(OR(G7041="Run Time", G7041="CC (Changeover Cleaning)"), I7041, 0)</f>
        <v>0</v>
      </c>
      <c r="K7041">
        <f>IF(G7041&lt;&gt;"PM (Maintenance)", I7041, 0)</f>
        <v>1.8618333339691165E-2</v>
      </c>
      <c r="L7041" s="5">
        <f>MAX(tbl_Fact[[#This Row],[TotalBiscuitsMade]],tbl_Fact[[#This Row],[GoodMadeBiscuits]])</f>
        <v>26</v>
      </c>
      <c r="M7041" s="5">
        <f>IF(tbl_Fact[[#This Row],[Operating_Hours]]&gt;0,tbl_Fact[[#This Row],[Operating_Hours]]*51840,0)</f>
        <v>0</v>
      </c>
    </row>
    <row r="7042" spans="1:13" hidden="1" x14ac:dyDescent="0.2">
      <c r="A7042" t="s">
        <v>5</v>
      </c>
      <c r="B7042" s="1">
        <v>44407.822488425925</v>
      </c>
      <c r="C7042" s="1">
        <v>44407.823078703703</v>
      </c>
      <c r="D7042">
        <v>0.85000002384185802</v>
      </c>
      <c r="E7042">
        <v>147951</v>
      </c>
      <c r="F7042">
        <v>35305</v>
      </c>
      <c r="G7042" t="s">
        <v>44</v>
      </c>
      <c r="H7042" t="s">
        <v>27</v>
      </c>
      <c r="I7042">
        <f>tbl_Fact[[#This Row],[Duration]] / 60</f>
        <v>1.4166667064030967E-2</v>
      </c>
      <c r="J7042">
        <f>IF(OR(G7042="Run Time", G7042="CC (Changeover Cleaning)"), I7042, 0)</f>
        <v>0</v>
      </c>
      <c r="K7042">
        <f>IF(G7042&lt;&gt;"PM (Maintenance)", I7042, 0)</f>
        <v>1.4166667064030967E-2</v>
      </c>
      <c r="L7042" s="5">
        <f>MAX(tbl_Fact[[#This Row],[TotalBiscuitsMade]],tbl_Fact[[#This Row],[GoodMadeBiscuits]])</f>
        <v>147951</v>
      </c>
      <c r="M7042" s="5">
        <f>IF(tbl_Fact[[#This Row],[Operating_Hours]]&gt;0,tbl_Fact[[#This Row],[Operating_Hours]]*51840,0)</f>
        <v>0</v>
      </c>
    </row>
    <row r="7043" spans="1:13" hidden="1" x14ac:dyDescent="0.2">
      <c r="A7043" t="s">
        <v>11</v>
      </c>
      <c r="B7043" s="1">
        <v>44407.82304398148</v>
      </c>
      <c r="C7043" s="1">
        <v>44407.824513888889</v>
      </c>
      <c r="D7043">
        <v>2.12463331222534</v>
      </c>
      <c r="E7043">
        <v>0</v>
      </c>
      <c r="F7043">
        <v>83</v>
      </c>
      <c r="G7043" t="s">
        <v>43</v>
      </c>
      <c r="H7043" t="s">
        <v>27</v>
      </c>
      <c r="I7043">
        <f>tbl_Fact[[#This Row],[Duration]] / 60</f>
        <v>3.5410555203755668E-2</v>
      </c>
      <c r="J7043">
        <f>IF(OR(G7043="Run Time", G7043="CC (Changeover Cleaning)"), I7043, 0)</f>
        <v>3.5410555203755668E-2</v>
      </c>
      <c r="K7043">
        <f>IF(G7043&lt;&gt;"PM (Maintenance)", I7043, 0)</f>
        <v>3.5410555203755668E-2</v>
      </c>
      <c r="L7043" s="5">
        <f>MAX(tbl_Fact[[#This Row],[TotalBiscuitsMade]],tbl_Fact[[#This Row],[GoodMadeBiscuits]])</f>
        <v>83</v>
      </c>
      <c r="M7043" s="5">
        <f>IF(tbl_Fact[[#This Row],[Operating_Hours]]&gt;0,tbl_Fact[[#This Row],[Operating_Hours]]*51840,0)</f>
        <v>1835.6831817626939</v>
      </c>
    </row>
    <row r="7044" spans="1:13" hidden="1" x14ac:dyDescent="0.2">
      <c r="A7044" t="s">
        <v>5</v>
      </c>
      <c r="B7044" s="1">
        <v>44407.823078703703</v>
      </c>
      <c r="C7044" s="1">
        <v>44407.824745370373</v>
      </c>
      <c r="D7044">
        <v>2.4000000953674299</v>
      </c>
      <c r="E7044">
        <v>148258</v>
      </c>
      <c r="F7044">
        <v>35454</v>
      </c>
      <c r="G7044" t="s">
        <v>43</v>
      </c>
      <c r="H7044" t="s">
        <v>27</v>
      </c>
      <c r="I7044">
        <f>tbl_Fact[[#This Row],[Duration]] / 60</f>
        <v>4.0000001589457164E-2</v>
      </c>
      <c r="J7044">
        <f>IF(OR(G7044="Run Time", G7044="CC (Changeover Cleaning)"), I7044, 0)</f>
        <v>4.0000001589457164E-2</v>
      </c>
      <c r="K7044">
        <f>IF(G7044&lt;&gt;"PM (Maintenance)", I7044, 0)</f>
        <v>4.0000001589457164E-2</v>
      </c>
      <c r="L7044" s="5">
        <f>MAX(tbl_Fact[[#This Row],[TotalBiscuitsMade]],tbl_Fact[[#This Row],[GoodMadeBiscuits]])</f>
        <v>148258</v>
      </c>
      <c r="M7044" s="5">
        <f>IF(tbl_Fact[[#This Row],[Operating_Hours]]&gt;0,tbl_Fact[[#This Row],[Operating_Hours]]*51840,0)</f>
        <v>2073.6000823974596</v>
      </c>
    </row>
    <row r="7045" spans="1:13" hidden="1" x14ac:dyDescent="0.2">
      <c r="A7045" t="s">
        <v>10</v>
      </c>
      <c r="B7045" s="1">
        <v>44407.824513888889</v>
      </c>
      <c r="C7045" s="1">
        <v>44418.381261574075</v>
      </c>
      <c r="D7045">
        <v>15201.7216796875</v>
      </c>
      <c r="E7045">
        <v>0</v>
      </c>
      <c r="F7045">
        <v>323</v>
      </c>
      <c r="G7045" t="s">
        <v>44</v>
      </c>
      <c r="H7045" t="s">
        <v>25</v>
      </c>
      <c r="I7045">
        <f>tbl_Fact[[#This Row],[Duration]] / 60</f>
        <v>253.36202799479167</v>
      </c>
      <c r="J7045">
        <f>IF(OR(G7045="Run Time", G7045="CC (Changeover Cleaning)"), I7045, 0)</f>
        <v>0</v>
      </c>
      <c r="K7045">
        <f>IF(G7045&lt;&gt;"PM (Maintenance)", I7045, 0)</f>
        <v>253.36202799479167</v>
      </c>
      <c r="L7045" s="5">
        <f>MAX(tbl_Fact[[#This Row],[TotalBiscuitsMade]],tbl_Fact[[#This Row],[GoodMadeBiscuits]])</f>
        <v>323</v>
      </c>
      <c r="M7045" s="5">
        <f>IF(tbl_Fact[[#This Row],[Operating_Hours]]&gt;0,tbl_Fact[[#This Row],[Operating_Hours]]*51840,0)</f>
        <v>0</v>
      </c>
    </row>
    <row r="7046" spans="1:13" hidden="1" x14ac:dyDescent="0.2">
      <c r="A7046" t="s">
        <v>11</v>
      </c>
      <c r="B7046" s="1">
        <v>44407.824513888889</v>
      </c>
      <c r="C7046" s="1">
        <v>44407.888541666667</v>
      </c>
      <c r="D7046">
        <v>92.185981750488295</v>
      </c>
      <c r="E7046">
        <v>0</v>
      </c>
      <c r="F7046">
        <v>338</v>
      </c>
      <c r="G7046" t="s">
        <v>44</v>
      </c>
      <c r="H7046" t="s">
        <v>27</v>
      </c>
      <c r="I7046">
        <f>tbl_Fact[[#This Row],[Duration]] / 60</f>
        <v>1.536433029174805</v>
      </c>
      <c r="J7046">
        <f>IF(OR(G7046="Run Time", G7046="CC (Changeover Cleaning)"), I7046, 0)</f>
        <v>0</v>
      </c>
      <c r="K7046">
        <f>IF(G7046&lt;&gt;"PM (Maintenance)", I7046, 0)</f>
        <v>1.536433029174805</v>
      </c>
      <c r="L7046" s="5">
        <f>MAX(tbl_Fact[[#This Row],[TotalBiscuitsMade]],tbl_Fact[[#This Row],[GoodMadeBiscuits]])</f>
        <v>338</v>
      </c>
      <c r="M7046" s="5">
        <f>IF(tbl_Fact[[#This Row],[Operating_Hours]]&gt;0,tbl_Fact[[#This Row],[Operating_Hours]]*51840,0)</f>
        <v>0</v>
      </c>
    </row>
    <row r="7047" spans="1:13" hidden="1" x14ac:dyDescent="0.2">
      <c r="A7047" t="s">
        <v>5</v>
      </c>
      <c r="B7047" s="1">
        <v>44407.824745370373</v>
      </c>
      <c r="C7047" s="1">
        <v>44407.8359375</v>
      </c>
      <c r="D7047">
        <v>16.1166667938232</v>
      </c>
      <c r="E7047">
        <v>159349</v>
      </c>
      <c r="F7047">
        <v>46741</v>
      </c>
      <c r="G7047" t="s">
        <v>44</v>
      </c>
      <c r="H7047" t="s">
        <v>27</v>
      </c>
      <c r="I7047">
        <f>tbl_Fact[[#This Row],[Duration]] / 60</f>
        <v>0.26861111323038667</v>
      </c>
      <c r="J7047">
        <f>IF(OR(G7047="Run Time", G7047="CC (Changeover Cleaning)"), I7047, 0)</f>
        <v>0</v>
      </c>
      <c r="K7047">
        <f>IF(G7047&lt;&gt;"PM (Maintenance)", I7047, 0)</f>
        <v>0.26861111323038667</v>
      </c>
      <c r="L7047" s="5">
        <f>MAX(tbl_Fact[[#This Row],[TotalBiscuitsMade]],tbl_Fact[[#This Row],[GoodMadeBiscuits]])</f>
        <v>159349</v>
      </c>
      <c r="M7047" s="5">
        <f>IF(tbl_Fact[[#This Row],[Operating_Hours]]&gt;0,tbl_Fact[[#This Row],[Operating_Hours]]*51840,0)</f>
        <v>0</v>
      </c>
    </row>
    <row r="7048" spans="1:13" hidden="1" x14ac:dyDescent="0.2">
      <c r="A7048" t="s">
        <v>12</v>
      </c>
      <c r="B7048" s="1">
        <v>44407.833969907406</v>
      </c>
      <c r="C7048" s="1">
        <v>44407.834780092591</v>
      </c>
      <c r="D7048">
        <v>1.1666666269302399</v>
      </c>
      <c r="E7048">
        <v>193261</v>
      </c>
      <c r="F7048">
        <v>78</v>
      </c>
      <c r="G7048" t="s">
        <v>44</v>
      </c>
      <c r="H7048" t="s">
        <v>39</v>
      </c>
      <c r="I7048">
        <f>tbl_Fact[[#This Row],[Duration]] / 60</f>
        <v>1.9444443782170664E-2</v>
      </c>
      <c r="J7048">
        <f>IF(OR(G7048="Run Time", G7048="CC (Changeover Cleaning)"), I7048, 0)</f>
        <v>0</v>
      </c>
      <c r="K7048">
        <f>IF(G7048&lt;&gt;"PM (Maintenance)", I7048, 0)</f>
        <v>1.9444443782170664E-2</v>
      </c>
      <c r="L7048" s="5">
        <f>MAX(tbl_Fact[[#This Row],[TotalBiscuitsMade]],tbl_Fact[[#This Row],[GoodMadeBiscuits]])</f>
        <v>193261</v>
      </c>
      <c r="M7048" s="5">
        <f>IF(tbl_Fact[[#This Row],[Operating_Hours]]&gt;0,tbl_Fact[[#This Row],[Operating_Hours]]*51840,0)</f>
        <v>0</v>
      </c>
    </row>
    <row r="7049" spans="1:13" hidden="1" x14ac:dyDescent="0.2">
      <c r="A7049" t="s">
        <v>12</v>
      </c>
      <c r="B7049" s="1">
        <v>44407.834780092591</v>
      </c>
      <c r="C7049" s="1">
        <v>44407.83494212963</v>
      </c>
      <c r="D7049">
        <v>0.233333304524422</v>
      </c>
      <c r="E7049">
        <v>192969</v>
      </c>
      <c r="F7049">
        <v>129</v>
      </c>
      <c r="G7049" t="s">
        <v>43</v>
      </c>
      <c r="H7049" t="s">
        <v>39</v>
      </c>
      <c r="I7049">
        <f>tbl_Fact[[#This Row],[Duration]] / 60</f>
        <v>3.8888884087403667E-3</v>
      </c>
      <c r="J7049">
        <f>IF(OR(G7049="Run Time", G7049="CC (Changeover Cleaning)"), I7049, 0)</f>
        <v>3.8888884087403667E-3</v>
      </c>
      <c r="K7049">
        <f>IF(G7049&lt;&gt;"PM (Maintenance)", I7049, 0)</f>
        <v>3.8888884087403667E-3</v>
      </c>
      <c r="L7049" s="5">
        <f>MAX(tbl_Fact[[#This Row],[TotalBiscuitsMade]],tbl_Fact[[#This Row],[GoodMadeBiscuits]])</f>
        <v>192969</v>
      </c>
      <c r="M7049" s="5">
        <f>IF(tbl_Fact[[#This Row],[Operating_Hours]]&gt;0,tbl_Fact[[#This Row],[Operating_Hours]]*51840,0)</f>
        <v>201.5999751091006</v>
      </c>
    </row>
    <row r="7050" spans="1:13" hidden="1" x14ac:dyDescent="0.2">
      <c r="A7050" t="s">
        <v>12</v>
      </c>
      <c r="B7050" s="1">
        <v>44407.83494212963</v>
      </c>
      <c r="C7050" s="1">
        <v>44407.838206018518</v>
      </c>
      <c r="D7050">
        <v>4.6999998092651403</v>
      </c>
      <c r="E7050">
        <v>197102</v>
      </c>
      <c r="F7050">
        <v>475</v>
      </c>
      <c r="G7050" t="s">
        <v>44</v>
      </c>
      <c r="H7050" t="s">
        <v>39</v>
      </c>
      <c r="I7050">
        <f>tbl_Fact[[#This Row],[Duration]] / 60</f>
        <v>7.8333330154418998E-2</v>
      </c>
      <c r="J7050">
        <f>IF(OR(G7050="Run Time", G7050="CC (Changeover Cleaning)"), I7050, 0)</f>
        <v>0</v>
      </c>
      <c r="K7050">
        <f>IF(G7050&lt;&gt;"PM (Maintenance)", I7050, 0)</f>
        <v>7.8333330154418998E-2</v>
      </c>
      <c r="L7050" s="5">
        <f>MAX(tbl_Fact[[#This Row],[TotalBiscuitsMade]],tbl_Fact[[#This Row],[GoodMadeBiscuits]])</f>
        <v>197102</v>
      </c>
      <c r="M7050" s="5">
        <f>IF(tbl_Fact[[#This Row],[Operating_Hours]]&gt;0,tbl_Fact[[#This Row],[Operating_Hours]]*51840,0)</f>
        <v>0</v>
      </c>
    </row>
    <row r="7051" spans="1:13" hidden="1" x14ac:dyDescent="0.2">
      <c r="A7051" t="s">
        <v>5</v>
      </c>
      <c r="B7051" s="1">
        <v>44407.8359375</v>
      </c>
      <c r="C7051" s="1">
        <v>44407.837175925924</v>
      </c>
      <c r="D7051">
        <v>1.7833333015441899</v>
      </c>
      <c r="E7051">
        <v>159468</v>
      </c>
      <c r="F7051">
        <v>46862</v>
      </c>
      <c r="G7051" t="s">
        <v>43</v>
      </c>
      <c r="H7051" t="s">
        <v>27</v>
      </c>
      <c r="I7051">
        <f>tbl_Fact[[#This Row],[Duration]] / 60</f>
        <v>2.9722221692403166E-2</v>
      </c>
      <c r="J7051">
        <f>IF(OR(G7051="Run Time", G7051="CC (Changeover Cleaning)"), I7051, 0)</f>
        <v>2.9722221692403166E-2</v>
      </c>
      <c r="K7051">
        <f>IF(G7051&lt;&gt;"PM (Maintenance)", I7051, 0)</f>
        <v>2.9722221692403166E-2</v>
      </c>
      <c r="L7051" s="5">
        <f>MAX(tbl_Fact[[#This Row],[TotalBiscuitsMade]],tbl_Fact[[#This Row],[GoodMadeBiscuits]])</f>
        <v>159468</v>
      </c>
      <c r="M7051" s="5">
        <f>IF(tbl_Fact[[#This Row],[Operating_Hours]]&gt;0,tbl_Fact[[#This Row],[Operating_Hours]]*51840,0)</f>
        <v>1540.7999725341801</v>
      </c>
    </row>
    <row r="7052" spans="1:13" hidden="1" x14ac:dyDescent="0.2">
      <c r="A7052" t="s">
        <v>5</v>
      </c>
      <c r="B7052" s="1">
        <v>44407.837175925924</v>
      </c>
      <c r="C7052" s="1">
        <v>44407.837372685186</v>
      </c>
      <c r="D7052">
        <v>0.28333333134651201</v>
      </c>
      <c r="E7052">
        <v>159682</v>
      </c>
      <c r="F7052">
        <v>46491</v>
      </c>
      <c r="G7052" t="s">
        <v>44</v>
      </c>
      <c r="H7052" t="s">
        <v>27</v>
      </c>
      <c r="I7052">
        <f>tbl_Fact[[#This Row],[Duration]] / 60</f>
        <v>4.7222221891085334E-3</v>
      </c>
      <c r="J7052">
        <f>IF(OR(G7052="Run Time", G7052="CC (Changeover Cleaning)"), I7052, 0)</f>
        <v>0</v>
      </c>
      <c r="K7052">
        <f>IF(G7052&lt;&gt;"PM (Maintenance)", I7052, 0)</f>
        <v>4.7222221891085334E-3</v>
      </c>
      <c r="L7052" s="5">
        <f>MAX(tbl_Fact[[#This Row],[TotalBiscuitsMade]],tbl_Fact[[#This Row],[GoodMadeBiscuits]])</f>
        <v>159682</v>
      </c>
      <c r="M7052" s="5">
        <f>IF(tbl_Fact[[#This Row],[Operating_Hours]]&gt;0,tbl_Fact[[#This Row],[Operating_Hours]]*51840,0)</f>
        <v>0</v>
      </c>
    </row>
    <row r="7053" spans="1:13" hidden="1" x14ac:dyDescent="0.2">
      <c r="A7053" t="s">
        <v>5</v>
      </c>
      <c r="B7053" s="1">
        <v>44407.837372685186</v>
      </c>
      <c r="C7053" s="1">
        <v>44407.844386574077</v>
      </c>
      <c r="D7053">
        <v>10.1000003814697</v>
      </c>
      <c r="E7053">
        <v>159246</v>
      </c>
      <c r="F7053">
        <v>46890</v>
      </c>
      <c r="G7053" t="s">
        <v>43</v>
      </c>
      <c r="H7053" t="s">
        <v>27</v>
      </c>
      <c r="I7053">
        <f>tbl_Fact[[#This Row],[Duration]] / 60</f>
        <v>0.16833333969116165</v>
      </c>
      <c r="J7053">
        <f>IF(OR(G7053="Run Time", G7053="CC (Changeover Cleaning)"), I7053, 0)</f>
        <v>0.16833333969116165</v>
      </c>
      <c r="K7053">
        <f>IF(G7053&lt;&gt;"PM (Maintenance)", I7053, 0)</f>
        <v>0.16833333969116165</v>
      </c>
      <c r="L7053" s="5">
        <f>MAX(tbl_Fact[[#This Row],[TotalBiscuitsMade]],tbl_Fact[[#This Row],[GoodMadeBiscuits]])</f>
        <v>159246</v>
      </c>
      <c r="M7053" s="5">
        <f>IF(tbl_Fact[[#This Row],[Operating_Hours]]&gt;0,tbl_Fact[[#This Row],[Operating_Hours]]*51840,0)</f>
        <v>8726.4003295898201</v>
      </c>
    </row>
    <row r="7054" spans="1:13" hidden="1" x14ac:dyDescent="0.2">
      <c r="A7054" t="s">
        <v>14</v>
      </c>
      <c r="B7054" s="1">
        <v>44407.838206018518</v>
      </c>
      <c r="C7054" s="1">
        <v>44407.838483796295</v>
      </c>
      <c r="D7054">
        <v>0.40000000596046398</v>
      </c>
      <c r="E7054">
        <v>0</v>
      </c>
      <c r="F7054">
        <v>96</v>
      </c>
      <c r="G7054" t="s">
        <v>43</v>
      </c>
      <c r="H7054" t="s">
        <v>39</v>
      </c>
      <c r="I7054">
        <f>tbl_Fact[[#This Row],[Duration]] / 60</f>
        <v>6.6666667660077328E-3</v>
      </c>
      <c r="J7054">
        <f>IF(OR(G7054="Run Time", G7054="CC (Changeover Cleaning)"), I7054, 0)</f>
        <v>6.6666667660077328E-3</v>
      </c>
      <c r="K7054">
        <f>IF(G7054&lt;&gt;"PM (Maintenance)", I7054, 0)</f>
        <v>6.6666667660077328E-3</v>
      </c>
      <c r="L7054" s="5">
        <f>MAX(tbl_Fact[[#This Row],[TotalBiscuitsMade]],tbl_Fact[[#This Row],[GoodMadeBiscuits]])</f>
        <v>96</v>
      </c>
      <c r="M7054" s="5">
        <f>IF(tbl_Fact[[#This Row],[Operating_Hours]]&gt;0,tbl_Fact[[#This Row],[Operating_Hours]]*51840,0)</f>
        <v>345.60000514984085</v>
      </c>
    </row>
    <row r="7055" spans="1:13" hidden="1" x14ac:dyDescent="0.2">
      <c r="A7055" t="s">
        <v>12</v>
      </c>
      <c r="B7055" s="1">
        <v>44407.838206018518</v>
      </c>
      <c r="C7055" s="1">
        <v>44407.838564814818</v>
      </c>
      <c r="D7055">
        <v>0.51666659116744995</v>
      </c>
      <c r="E7055">
        <v>196950</v>
      </c>
      <c r="F7055">
        <v>55</v>
      </c>
      <c r="G7055" t="s">
        <v>43</v>
      </c>
      <c r="H7055" t="s">
        <v>39</v>
      </c>
      <c r="I7055">
        <f>tbl_Fact[[#This Row],[Duration]] / 60</f>
        <v>8.6111098527908332E-3</v>
      </c>
      <c r="J7055">
        <f>IF(OR(G7055="Run Time", G7055="CC (Changeover Cleaning)"), I7055, 0)</f>
        <v>8.6111098527908332E-3</v>
      </c>
      <c r="K7055">
        <f>IF(G7055&lt;&gt;"PM (Maintenance)", I7055, 0)</f>
        <v>8.6111098527908332E-3</v>
      </c>
      <c r="L7055" s="5">
        <f>MAX(tbl_Fact[[#This Row],[TotalBiscuitsMade]],tbl_Fact[[#This Row],[GoodMadeBiscuits]])</f>
        <v>196950</v>
      </c>
      <c r="M7055" s="5">
        <f>IF(tbl_Fact[[#This Row],[Operating_Hours]]&gt;0,tbl_Fact[[#This Row],[Operating_Hours]]*51840,0)</f>
        <v>446.39993476867681</v>
      </c>
    </row>
    <row r="7056" spans="1:13" hidden="1" x14ac:dyDescent="0.2">
      <c r="A7056" t="s">
        <v>14</v>
      </c>
      <c r="B7056" s="1">
        <v>44407.838483796295</v>
      </c>
      <c r="C7056" s="1">
        <v>44407.84202546296</v>
      </c>
      <c r="D7056">
        <v>5.0999999046325701</v>
      </c>
      <c r="E7056">
        <v>0</v>
      </c>
      <c r="F7056">
        <v>213</v>
      </c>
      <c r="G7056" t="s">
        <v>44</v>
      </c>
      <c r="H7056" t="s">
        <v>39</v>
      </c>
      <c r="I7056">
        <f>tbl_Fact[[#This Row],[Duration]] / 60</f>
        <v>8.4999998410542829E-2</v>
      </c>
      <c r="J7056">
        <f>IF(OR(G7056="Run Time", G7056="CC (Changeover Cleaning)"), I7056, 0)</f>
        <v>0</v>
      </c>
      <c r="K7056">
        <f>IF(G7056&lt;&gt;"PM (Maintenance)", I7056, 0)</f>
        <v>8.4999998410542829E-2</v>
      </c>
      <c r="L7056" s="5">
        <f>MAX(tbl_Fact[[#This Row],[TotalBiscuitsMade]],tbl_Fact[[#This Row],[GoodMadeBiscuits]])</f>
        <v>213</v>
      </c>
      <c r="M7056" s="5">
        <f>IF(tbl_Fact[[#This Row],[Operating_Hours]]&gt;0,tbl_Fact[[#This Row],[Operating_Hours]]*51840,0)</f>
        <v>0</v>
      </c>
    </row>
    <row r="7057" spans="1:13" hidden="1" x14ac:dyDescent="0.2">
      <c r="A7057" t="s">
        <v>12</v>
      </c>
      <c r="B7057" s="1">
        <v>44407.838564814818</v>
      </c>
      <c r="C7057" s="1">
        <v>44407.841944444444</v>
      </c>
      <c r="D7057">
        <v>4.8666667938232404</v>
      </c>
      <c r="E7057">
        <v>200608</v>
      </c>
      <c r="F7057">
        <v>202</v>
      </c>
      <c r="G7057" t="s">
        <v>44</v>
      </c>
      <c r="H7057" t="s">
        <v>39</v>
      </c>
      <c r="I7057">
        <f>tbl_Fact[[#This Row],[Duration]] / 60</f>
        <v>8.1111113230387347E-2</v>
      </c>
      <c r="J7057">
        <f>IF(OR(G7057="Run Time", G7057="CC (Changeover Cleaning)"), I7057, 0)</f>
        <v>0</v>
      </c>
      <c r="K7057">
        <f>IF(G7057&lt;&gt;"PM (Maintenance)", I7057, 0)</f>
        <v>8.1111113230387347E-2</v>
      </c>
      <c r="L7057" s="5">
        <f>MAX(tbl_Fact[[#This Row],[TotalBiscuitsMade]],tbl_Fact[[#This Row],[GoodMadeBiscuits]])</f>
        <v>200608</v>
      </c>
      <c r="M7057" s="5">
        <f>IF(tbl_Fact[[#This Row],[Operating_Hours]]&gt;0,tbl_Fact[[#This Row],[Operating_Hours]]*51840,0)</f>
        <v>0</v>
      </c>
    </row>
    <row r="7058" spans="1:13" hidden="1" x14ac:dyDescent="0.2">
      <c r="A7058" t="s">
        <v>12</v>
      </c>
      <c r="B7058" s="1">
        <v>44407.841944444444</v>
      </c>
      <c r="C7058" s="1">
        <v>44407.842465277776</v>
      </c>
      <c r="D7058">
        <v>0.75</v>
      </c>
      <c r="E7058">
        <v>200601</v>
      </c>
      <c r="F7058">
        <v>146</v>
      </c>
      <c r="G7058" t="s">
        <v>43</v>
      </c>
      <c r="H7058" t="s">
        <v>39</v>
      </c>
      <c r="I7058">
        <f>tbl_Fact[[#This Row],[Duration]] / 60</f>
        <v>1.2500000000000001E-2</v>
      </c>
      <c r="J7058">
        <f>IF(OR(G7058="Run Time", G7058="CC (Changeover Cleaning)"), I7058, 0)</f>
        <v>1.2500000000000001E-2</v>
      </c>
      <c r="K7058">
        <f>IF(G7058&lt;&gt;"PM (Maintenance)", I7058, 0)</f>
        <v>1.2500000000000001E-2</v>
      </c>
      <c r="L7058" s="5">
        <f>MAX(tbl_Fact[[#This Row],[TotalBiscuitsMade]],tbl_Fact[[#This Row],[GoodMadeBiscuits]])</f>
        <v>200601</v>
      </c>
      <c r="M7058" s="5">
        <f>IF(tbl_Fact[[#This Row],[Operating_Hours]]&gt;0,tbl_Fact[[#This Row],[Operating_Hours]]*51840,0)</f>
        <v>648</v>
      </c>
    </row>
    <row r="7059" spans="1:13" hidden="1" x14ac:dyDescent="0.2">
      <c r="A7059" t="s">
        <v>14</v>
      </c>
      <c r="B7059" s="1">
        <v>44407.84202546296</v>
      </c>
      <c r="C7059" s="1">
        <v>44407.842314814814</v>
      </c>
      <c r="D7059">
        <v>0.41666659712791398</v>
      </c>
      <c r="E7059">
        <v>0</v>
      </c>
      <c r="F7059">
        <v>101</v>
      </c>
      <c r="G7059" t="s">
        <v>43</v>
      </c>
      <c r="H7059" t="s">
        <v>39</v>
      </c>
      <c r="I7059">
        <f>tbl_Fact[[#This Row],[Duration]] / 60</f>
        <v>6.9444432854652328E-3</v>
      </c>
      <c r="J7059">
        <f>IF(OR(G7059="Run Time", G7059="CC (Changeover Cleaning)"), I7059, 0)</f>
        <v>6.9444432854652328E-3</v>
      </c>
      <c r="K7059">
        <f>IF(G7059&lt;&gt;"PM (Maintenance)", I7059, 0)</f>
        <v>6.9444432854652328E-3</v>
      </c>
      <c r="L7059" s="5">
        <f>MAX(tbl_Fact[[#This Row],[TotalBiscuitsMade]],tbl_Fact[[#This Row],[GoodMadeBiscuits]])</f>
        <v>101</v>
      </c>
      <c r="M7059" s="5">
        <f>IF(tbl_Fact[[#This Row],[Operating_Hours]]&gt;0,tbl_Fact[[#This Row],[Operating_Hours]]*51840,0)</f>
        <v>359.99993991851767</v>
      </c>
    </row>
    <row r="7060" spans="1:13" hidden="1" x14ac:dyDescent="0.2">
      <c r="A7060" t="s">
        <v>14</v>
      </c>
      <c r="B7060" s="1">
        <v>44407.842314814814</v>
      </c>
      <c r="C7060" s="1">
        <v>44407.867442129631</v>
      </c>
      <c r="D7060">
        <v>36.183334350585902</v>
      </c>
      <c r="E7060">
        <v>0</v>
      </c>
      <c r="F7060">
        <v>252</v>
      </c>
      <c r="G7060" t="s">
        <v>44</v>
      </c>
      <c r="H7060" t="s">
        <v>39</v>
      </c>
      <c r="I7060">
        <f>tbl_Fact[[#This Row],[Duration]] / 60</f>
        <v>0.60305557250976505</v>
      </c>
      <c r="J7060">
        <f>IF(OR(G7060="Run Time", G7060="CC (Changeover Cleaning)"), I7060, 0)</f>
        <v>0</v>
      </c>
      <c r="K7060">
        <f>IF(G7060&lt;&gt;"PM (Maintenance)", I7060, 0)</f>
        <v>0.60305557250976505</v>
      </c>
      <c r="L7060" s="5">
        <f>MAX(tbl_Fact[[#This Row],[TotalBiscuitsMade]],tbl_Fact[[#This Row],[GoodMadeBiscuits]])</f>
        <v>252</v>
      </c>
      <c r="M7060" s="5">
        <f>IF(tbl_Fact[[#This Row],[Operating_Hours]]&gt;0,tbl_Fact[[#This Row],[Operating_Hours]]*51840,0)</f>
        <v>0</v>
      </c>
    </row>
    <row r="7061" spans="1:13" hidden="1" x14ac:dyDescent="0.2">
      <c r="A7061" t="s">
        <v>12</v>
      </c>
      <c r="B7061" s="1">
        <v>44407.842465277776</v>
      </c>
      <c r="C7061" s="1">
        <v>44407.849791666667</v>
      </c>
      <c r="D7061">
        <v>10.550000190734901</v>
      </c>
      <c r="E7061">
        <v>209144</v>
      </c>
      <c r="F7061">
        <v>201</v>
      </c>
      <c r="G7061" t="s">
        <v>44</v>
      </c>
      <c r="H7061" t="s">
        <v>39</v>
      </c>
      <c r="I7061">
        <f>tbl_Fact[[#This Row],[Duration]] / 60</f>
        <v>0.17583333651224833</v>
      </c>
      <c r="J7061">
        <f>IF(OR(G7061="Run Time", G7061="CC (Changeover Cleaning)"), I7061, 0)</f>
        <v>0</v>
      </c>
      <c r="K7061">
        <f>IF(G7061&lt;&gt;"PM (Maintenance)", I7061, 0)</f>
        <v>0.17583333651224833</v>
      </c>
      <c r="L7061" s="5">
        <f>MAX(tbl_Fact[[#This Row],[TotalBiscuitsMade]],tbl_Fact[[#This Row],[GoodMadeBiscuits]])</f>
        <v>209144</v>
      </c>
      <c r="M7061" s="5">
        <f>IF(tbl_Fact[[#This Row],[Operating_Hours]]&gt;0,tbl_Fact[[#This Row],[Operating_Hours]]*51840,0)</f>
        <v>0</v>
      </c>
    </row>
    <row r="7062" spans="1:13" hidden="1" x14ac:dyDescent="0.2">
      <c r="A7062" t="s">
        <v>5</v>
      </c>
      <c r="B7062" s="1">
        <v>44407.844386574077</v>
      </c>
      <c r="C7062" s="1">
        <v>44407.849675925929</v>
      </c>
      <c r="D7062">
        <v>7.6166667938232404</v>
      </c>
      <c r="E7062">
        <v>164908</v>
      </c>
      <c r="F7062">
        <v>51614</v>
      </c>
      <c r="G7062" t="s">
        <v>44</v>
      </c>
      <c r="H7062" t="s">
        <v>27</v>
      </c>
      <c r="I7062">
        <f>tbl_Fact[[#This Row],[Duration]] / 60</f>
        <v>0.12694444656372067</v>
      </c>
      <c r="J7062">
        <f>IF(OR(G7062="Run Time", G7062="CC (Changeover Cleaning)"), I7062, 0)</f>
        <v>0</v>
      </c>
      <c r="K7062">
        <f>IF(G7062&lt;&gt;"PM (Maintenance)", I7062, 0)</f>
        <v>0.12694444656372067</v>
      </c>
      <c r="L7062" s="5">
        <f>MAX(tbl_Fact[[#This Row],[TotalBiscuitsMade]],tbl_Fact[[#This Row],[GoodMadeBiscuits]])</f>
        <v>164908</v>
      </c>
      <c r="M7062" s="5">
        <f>IF(tbl_Fact[[#This Row],[Operating_Hours]]&gt;0,tbl_Fact[[#This Row],[Operating_Hours]]*51840,0)</f>
        <v>0</v>
      </c>
    </row>
    <row r="7063" spans="1:13" hidden="1" x14ac:dyDescent="0.2">
      <c r="A7063" t="s">
        <v>5</v>
      </c>
      <c r="B7063" s="1">
        <v>44407.849675925929</v>
      </c>
      <c r="C7063" s="1">
        <v>44407.852673611109</v>
      </c>
      <c r="D7063">
        <v>4.3166666030883798</v>
      </c>
      <c r="E7063">
        <v>164792</v>
      </c>
      <c r="F7063">
        <v>51750</v>
      </c>
      <c r="G7063" t="s">
        <v>43</v>
      </c>
      <c r="H7063" t="s">
        <v>27</v>
      </c>
      <c r="I7063">
        <f>tbl_Fact[[#This Row],[Duration]] / 60</f>
        <v>7.1944443384806336E-2</v>
      </c>
      <c r="J7063">
        <f>IF(OR(G7063="Run Time", G7063="CC (Changeover Cleaning)"), I7063, 0)</f>
        <v>7.1944443384806336E-2</v>
      </c>
      <c r="K7063">
        <f>IF(G7063&lt;&gt;"PM (Maintenance)", I7063, 0)</f>
        <v>7.1944443384806336E-2</v>
      </c>
      <c r="L7063" s="5">
        <f>MAX(tbl_Fact[[#This Row],[TotalBiscuitsMade]],tbl_Fact[[#This Row],[GoodMadeBiscuits]])</f>
        <v>164792</v>
      </c>
      <c r="M7063" s="5">
        <f>IF(tbl_Fact[[#This Row],[Operating_Hours]]&gt;0,tbl_Fact[[#This Row],[Operating_Hours]]*51840,0)</f>
        <v>3729.5999450683603</v>
      </c>
    </row>
    <row r="7064" spans="1:13" hidden="1" x14ac:dyDescent="0.2">
      <c r="A7064" t="s">
        <v>12</v>
      </c>
      <c r="B7064" s="1">
        <v>44407.849791666667</v>
      </c>
      <c r="C7064" s="1">
        <v>44407.851273148146</v>
      </c>
      <c r="D7064">
        <v>2.13333320617676</v>
      </c>
      <c r="E7064">
        <v>209144</v>
      </c>
      <c r="F7064">
        <v>388</v>
      </c>
      <c r="G7064" t="s">
        <v>43</v>
      </c>
      <c r="H7064" t="s">
        <v>39</v>
      </c>
      <c r="I7064">
        <f>tbl_Fact[[#This Row],[Duration]] / 60</f>
        <v>3.5555553436279336E-2</v>
      </c>
      <c r="J7064">
        <f>IF(OR(G7064="Run Time", G7064="CC (Changeover Cleaning)"), I7064, 0)</f>
        <v>3.5555553436279336E-2</v>
      </c>
      <c r="K7064">
        <f>IF(G7064&lt;&gt;"PM (Maintenance)", I7064, 0)</f>
        <v>3.5555553436279336E-2</v>
      </c>
      <c r="L7064" s="5">
        <f>MAX(tbl_Fact[[#This Row],[TotalBiscuitsMade]],tbl_Fact[[#This Row],[GoodMadeBiscuits]])</f>
        <v>209144</v>
      </c>
      <c r="M7064" s="5">
        <f>IF(tbl_Fact[[#This Row],[Operating_Hours]]&gt;0,tbl_Fact[[#This Row],[Operating_Hours]]*51840,0)</f>
        <v>1843.1998901367208</v>
      </c>
    </row>
    <row r="7065" spans="1:13" hidden="1" x14ac:dyDescent="0.2">
      <c r="A7065" t="s">
        <v>12</v>
      </c>
      <c r="B7065" s="1">
        <v>44407.851273148146</v>
      </c>
      <c r="C7065" s="1">
        <v>44407.851481481484</v>
      </c>
      <c r="D7065">
        <v>0.30000001192092901</v>
      </c>
      <c r="E7065">
        <v>209767</v>
      </c>
      <c r="F7065">
        <v>322</v>
      </c>
      <c r="G7065" t="s">
        <v>44</v>
      </c>
      <c r="H7065" t="s">
        <v>39</v>
      </c>
      <c r="I7065">
        <f>tbl_Fact[[#This Row],[Duration]] / 60</f>
        <v>5.0000001986821498E-3</v>
      </c>
      <c r="J7065">
        <f>IF(OR(G7065="Run Time", G7065="CC (Changeover Cleaning)"), I7065, 0)</f>
        <v>0</v>
      </c>
      <c r="K7065">
        <f>IF(G7065&lt;&gt;"PM (Maintenance)", I7065, 0)</f>
        <v>5.0000001986821498E-3</v>
      </c>
      <c r="L7065" s="5">
        <f>MAX(tbl_Fact[[#This Row],[TotalBiscuitsMade]],tbl_Fact[[#This Row],[GoodMadeBiscuits]])</f>
        <v>209767</v>
      </c>
      <c r="M7065" s="5">
        <f>IF(tbl_Fact[[#This Row],[Operating_Hours]]&gt;0,tbl_Fact[[#This Row],[Operating_Hours]]*51840,0)</f>
        <v>0</v>
      </c>
    </row>
    <row r="7066" spans="1:13" hidden="1" x14ac:dyDescent="0.2">
      <c r="A7066" t="s">
        <v>12</v>
      </c>
      <c r="B7066" s="1">
        <v>44407.851481481484</v>
      </c>
      <c r="C7066" s="1">
        <v>44407.864074074074</v>
      </c>
      <c r="D7066">
        <v>18.1333332061768</v>
      </c>
      <c r="E7066">
        <v>209502</v>
      </c>
      <c r="F7066">
        <v>312</v>
      </c>
      <c r="G7066" t="s">
        <v>43</v>
      </c>
      <c r="H7066" t="s">
        <v>39</v>
      </c>
      <c r="I7066">
        <f>tbl_Fact[[#This Row],[Duration]] / 60</f>
        <v>0.30222222010294669</v>
      </c>
      <c r="J7066">
        <f>IF(OR(G7066="Run Time", G7066="CC (Changeover Cleaning)"), I7066, 0)</f>
        <v>0.30222222010294669</v>
      </c>
      <c r="K7066">
        <f>IF(G7066&lt;&gt;"PM (Maintenance)", I7066, 0)</f>
        <v>0.30222222010294669</v>
      </c>
      <c r="L7066" s="5">
        <f>MAX(tbl_Fact[[#This Row],[TotalBiscuitsMade]],tbl_Fact[[#This Row],[GoodMadeBiscuits]])</f>
        <v>209502</v>
      </c>
      <c r="M7066" s="5">
        <f>IF(tbl_Fact[[#This Row],[Operating_Hours]]&gt;0,tbl_Fact[[#This Row],[Operating_Hours]]*51840,0)</f>
        <v>15667.199890136757</v>
      </c>
    </row>
    <row r="7067" spans="1:13" hidden="1" x14ac:dyDescent="0.2">
      <c r="A7067" t="s">
        <v>5</v>
      </c>
      <c r="B7067" s="1">
        <v>44407.852673611109</v>
      </c>
      <c r="C7067" s="1">
        <v>44407.853148148148</v>
      </c>
      <c r="D7067">
        <v>0.68333333730697599</v>
      </c>
      <c r="E7067">
        <v>165066</v>
      </c>
      <c r="F7067">
        <v>51987</v>
      </c>
      <c r="G7067" t="s">
        <v>44</v>
      </c>
      <c r="H7067" t="s">
        <v>27</v>
      </c>
      <c r="I7067">
        <f>tbl_Fact[[#This Row],[Duration]] / 60</f>
        <v>1.1388888955116267E-2</v>
      </c>
      <c r="J7067">
        <f>IF(OR(G7067="Run Time", G7067="CC (Changeover Cleaning)"), I7067, 0)</f>
        <v>0</v>
      </c>
      <c r="K7067">
        <f>IF(G7067&lt;&gt;"PM (Maintenance)", I7067, 0)</f>
        <v>1.1388888955116267E-2</v>
      </c>
      <c r="L7067" s="5">
        <f>MAX(tbl_Fact[[#This Row],[TotalBiscuitsMade]],tbl_Fact[[#This Row],[GoodMadeBiscuits]])</f>
        <v>165066</v>
      </c>
      <c r="M7067" s="5">
        <f>IF(tbl_Fact[[#This Row],[Operating_Hours]]&gt;0,tbl_Fact[[#This Row],[Operating_Hours]]*51840,0)</f>
        <v>0</v>
      </c>
    </row>
    <row r="7068" spans="1:13" hidden="1" x14ac:dyDescent="0.2">
      <c r="A7068" t="s">
        <v>5</v>
      </c>
      <c r="B7068" s="1">
        <v>44407.853148148148</v>
      </c>
      <c r="C7068" s="1">
        <v>44407.854027777779</v>
      </c>
      <c r="D7068">
        <v>1.2666666507720901</v>
      </c>
      <c r="E7068">
        <v>164867</v>
      </c>
      <c r="F7068">
        <v>52109</v>
      </c>
      <c r="G7068" t="s">
        <v>43</v>
      </c>
      <c r="H7068" t="s">
        <v>27</v>
      </c>
      <c r="I7068">
        <f>tbl_Fact[[#This Row],[Duration]] / 60</f>
        <v>2.11111108462015E-2</v>
      </c>
      <c r="J7068">
        <f>IF(OR(G7068="Run Time", G7068="CC (Changeover Cleaning)"), I7068, 0)</f>
        <v>2.11111108462015E-2</v>
      </c>
      <c r="K7068">
        <f>IF(G7068&lt;&gt;"PM (Maintenance)", I7068, 0)</f>
        <v>2.11111108462015E-2</v>
      </c>
      <c r="L7068" s="5">
        <f>MAX(tbl_Fact[[#This Row],[TotalBiscuitsMade]],tbl_Fact[[#This Row],[GoodMadeBiscuits]])</f>
        <v>164867</v>
      </c>
      <c r="M7068" s="5">
        <f>IF(tbl_Fact[[#This Row],[Operating_Hours]]&gt;0,tbl_Fact[[#This Row],[Operating_Hours]]*51840,0)</f>
        <v>1094.3999862670858</v>
      </c>
    </row>
    <row r="7069" spans="1:13" hidden="1" x14ac:dyDescent="0.2">
      <c r="A7069" t="s">
        <v>5</v>
      </c>
      <c r="B7069" s="1">
        <v>44407.854027777779</v>
      </c>
      <c r="C7069" s="1">
        <v>44407.854189814818</v>
      </c>
      <c r="D7069">
        <v>0.233333334326744</v>
      </c>
      <c r="E7069">
        <v>164933</v>
      </c>
      <c r="F7069">
        <v>52261</v>
      </c>
      <c r="G7069" t="s">
        <v>44</v>
      </c>
      <c r="H7069" t="s">
        <v>27</v>
      </c>
      <c r="I7069">
        <f>tbl_Fact[[#This Row],[Duration]] / 60</f>
        <v>3.8888889054457332E-3</v>
      </c>
      <c r="J7069">
        <f>IF(OR(G7069="Run Time", G7069="CC (Changeover Cleaning)"), I7069, 0)</f>
        <v>0</v>
      </c>
      <c r="K7069">
        <f>IF(G7069&lt;&gt;"PM (Maintenance)", I7069, 0)</f>
        <v>3.8888889054457332E-3</v>
      </c>
      <c r="L7069" s="5">
        <f>MAX(tbl_Fact[[#This Row],[TotalBiscuitsMade]],tbl_Fact[[#This Row],[GoodMadeBiscuits]])</f>
        <v>164933</v>
      </c>
      <c r="M7069" s="5">
        <f>IF(tbl_Fact[[#This Row],[Operating_Hours]]&gt;0,tbl_Fact[[#This Row],[Operating_Hours]]*51840,0)</f>
        <v>0</v>
      </c>
    </row>
    <row r="7070" spans="1:13" hidden="1" x14ac:dyDescent="0.2">
      <c r="A7070" t="s">
        <v>5</v>
      </c>
      <c r="B7070" s="1">
        <v>44407.854189814818</v>
      </c>
      <c r="C7070" s="1">
        <v>44407.854363425926</v>
      </c>
      <c r="D7070">
        <v>0.25</v>
      </c>
      <c r="E7070">
        <v>164969</v>
      </c>
      <c r="F7070">
        <v>52457</v>
      </c>
      <c r="G7070" t="s">
        <v>43</v>
      </c>
      <c r="H7070" t="s">
        <v>27</v>
      </c>
      <c r="I7070">
        <f>tbl_Fact[[#This Row],[Duration]] / 60</f>
        <v>4.1666666666666666E-3</v>
      </c>
      <c r="J7070">
        <f>IF(OR(G7070="Run Time", G7070="CC (Changeover Cleaning)"), I7070, 0)</f>
        <v>4.1666666666666666E-3</v>
      </c>
      <c r="K7070">
        <f>IF(G7070&lt;&gt;"PM (Maintenance)", I7070, 0)</f>
        <v>4.1666666666666666E-3</v>
      </c>
      <c r="L7070" s="5">
        <f>MAX(tbl_Fact[[#This Row],[TotalBiscuitsMade]],tbl_Fact[[#This Row],[GoodMadeBiscuits]])</f>
        <v>164969</v>
      </c>
      <c r="M7070" s="5">
        <f>IF(tbl_Fact[[#This Row],[Operating_Hours]]&gt;0,tbl_Fact[[#This Row],[Operating_Hours]]*51840,0)</f>
        <v>216</v>
      </c>
    </row>
    <row r="7071" spans="1:13" hidden="1" x14ac:dyDescent="0.2">
      <c r="A7071" t="s">
        <v>5</v>
      </c>
      <c r="B7071" s="1">
        <v>44407.854363425926</v>
      </c>
      <c r="C7071" s="1">
        <v>44407.855023148149</v>
      </c>
      <c r="D7071">
        <v>0.94999998807907104</v>
      </c>
      <c r="E7071">
        <v>165270</v>
      </c>
      <c r="F7071">
        <v>52370</v>
      </c>
      <c r="G7071" t="s">
        <v>44</v>
      </c>
      <c r="H7071" t="s">
        <v>27</v>
      </c>
      <c r="I7071">
        <f>tbl_Fact[[#This Row],[Duration]] / 60</f>
        <v>1.5833333134651184E-2</v>
      </c>
      <c r="J7071">
        <f>IF(OR(G7071="Run Time", G7071="CC (Changeover Cleaning)"), I7071, 0)</f>
        <v>0</v>
      </c>
      <c r="K7071">
        <f>IF(G7071&lt;&gt;"PM (Maintenance)", I7071, 0)</f>
        <v>1.5833333134651184E-2</v>
      </c>
      <c r="L7071" s="5">
        <f>MAX(tbl_Fact[[#This Row],[TotalBiscuitsMade]],tbl_Fact[[#This Row],[GoodMadeBiscuits]])</f>
        <v>165270</v>
      </c>
      <c r="M7071" s="5">
        <f>IF(tbl_Fact[[#This Row],[Operating_Hours]]&gt;0,tbl_Fact[[#This Row],[Operating_Hours]]*51840,0)</f>
        <v>0</v>
      </c>
    </row>
    <row r="7072" spans="1:13" hidden="1" x14ac:dyDescent="0.2">
      <c r="A7072" t="s">
        <v>5</v>
      </c>
      <c r="B7072" s="1">
        <v>44407.855023148149</v>
      </c>
      <c r="C7072" s="1">
        <v>44407.876701388886</v>
      </c>
      <c r="D7072">
        <v>31.216667175293001</v>
      </c>
      <c r="E7072">
        <v>165579</v>
      </c>
      <c r="F7072">
        <v>52377</v>
      </c>
      <c r="G7072" t="s">
        <v>43</v>
      </c>
      <c r="H7072" t="s">
        <v>27</v>
      </c>
      <c r="I7072">
        <f>tbl_Fact[[#This Row],[Duration]] / 60</f>
        <v>0.5202777862548833</v>
      </c>
      <c r="J7072">
        <f>IF(OR(G7072="Run Time", G7072="CC (Changeover Cleaning)"), I7072, 0)</f>
        <v>0.5202777862548833</v>
      </c>
      <c r="K7072">
        <f>IF(G7072&lt;&gt;"PM (Maintenance)", I7072, 0)</f>
        <v>0.5202777862548833</v>
      </c>
      <c r="L7072" s="5">
        <f>MAX(tbl_Fact[[#This Row],[TotalBiscuitsMade]],tbl_Fact[[#This Row],[GoodMadeBiscuits]])</f>
        <v>165579</v>
      </c>
      <c r="M7072" s="5">
        <f>IF(tbl_Fact[[#This Row],[Operating_Hours]]&gt;0,tbl_Fact[[#This Row],[Operating_Hours]]*51840,0)</f>
        <v>26971.20043945315</v>
      </c>
    </row>
    <row r="7073" spans="1:13" hidden="1" x14ac:dyDescent="0.2">
      <c r="A7073" t="s">
        <v>12</v>
      </c>
      <c r="B7073" s="1">
        <v>44407.864074074074</v>
      </c>
      <c r="C7073" s="1">
        <v>44407.864120370374</v>
      </c>
      <c r="D7073">
        <v>6.6666603088378906E-2</v>
      </c>
      <c r="E7073">
        <v>209504</v>
      </c>
      <c r="F7073">
        <v>29</v>
      </c>
      <c r="G7073" t="s">
        <v>44</v>
      </c>
      <c r="H7073" t="s">
        <v>39</v>
      </c>
      <c r="I7073">
        <f>tbl_Fact[[#This Row],[Duration]] / 60</f>
        <v>1.1111100514729817E-3</v>
      </c>
      <c r="J7073">
        <f>IF(OR(G7073="Run Time", G7073="CC (Changeover Cleaning)"), I7073, 0)</f>
        <v>0</v>
      </c>
      <c r="K7073">
        <f>IF(G7073&lt;&gt;"PM (Maintenance)", I7073, 0)</f>
        <v>1.1111100514729817E-3</v>
      </c>
      <c r="L7073" s="5">
        <f>MAX(tbl_Fact[[#This Row],[TotalBiscuitsMade]],tbl_Fact[[#This Row],[GoodMadeBiscuits]])</f>
        <v>209504</v>
      </c>
      <c r="M7073" s="5">
        <f>IF(tbl_Fact[[#This Row],[Operating_Hours]]&gt;0,tbl_Fact[[#This Row],[Operating_Hours]]*51840,0)</f>
        <v>0</v>
      </c>
    </row>
    <row r="7074" spans="1:13" hidden="1" x14ac:dyDescent="0.2">
      <c r="A7074" t="s">
        <v>12</v>
      </c>
      <c r="B7074" s="1">
        <v>44407.864120370374</v>
      </c>
      <c r="C7074" s="1">
        <v>44407.865173611113</v>
      </c>
      <c r="D7074">
        <v>1.5166666507720901</v>
      </c>
      <c r="E7074">
        <v>209584</v>
      </c>
      <c r="F7074">
        <v>124</v>
      </c>
      <c r="G7074" t="s">
        <v>43</v>
      </c>
      <c r="H7074" t="s">
        <v>39</v>
      </c>
      <c r="I7074">
        <f>tbl_Fact[[#This Row],[Duration]] / 60</f>
        <v>2.5277777512868169E-2</v>
      </c>
      <c r="J7074">
        <f>IF(OR(G7074="Run Time", G7074="CC (Changeover Cleaning)"), I7074, 0)</f>
        <v>2.5277777512868169E-2</v>
      </c>
      <c r="K7074">
        <f>IF(G7074&lt;&gt;"PM (Maintenance)", I7074, 0)</f>
        <v>2.5277777512868169E-2</v>
      </c>
      <c r="L7074" s="5">
        <f>MAX(tbl_Fact[[#This Row],[TotalBiscuitsMade]],tbl_Fact[[#This Row],[GoodMadeBiscuits]])</f>
        <v>209584</v>
      </c>
      <c r="M7074" s="5">
        <f>IF(tbl_Fact[[#This Row],[Operating_Hours]]&gt;0,tbl_Fact[[#This Row],[Operating_Hours]]*51840,0)</f>
        <v>1310.399986267086</v>
      </c>
    </row>
    <row r="7075" spans="1:13" hidden="1" x14ac:dyDescent="0.2">
      <c r="A7075" t="s">
        <v>12</v>
      </c>
      <c r="B7075" s="1">
        <v>44407.865173611113</v>
      </c>
      <c r="C7075" s="1">
        <v>44407.865405092591</v>
      </c>
      <c r="D7075">
        <v>0.33333331346511802</v>
      </c>
      <c r="E7075">
        <v>210023</v>
      </c>
      <c r="F7075">
        <v>19</v>
      </c>
      <c r="G7075" t="s">
        <v>44</v>
      </c>
      <c r="H7075" t="s">
        <v>39</v>
      </c>
      <c r="I7075">
        <f>tbl_Fact[[#This Row],[Duration]] / 60</f>
        <v>5.5555552244186341E-3</v>
      </c>
      <c r="J7075">
        <f>IF(OR(G7075="Run Time", G7075="CC (Changeover Cleaning)"), I7075, 0)</f>
        <v>0</v>
      </c>
      <c r="K7075">
        <f>IF(G7075&lt;&gt;"PM (Maintenance)", I7075, 0)</f>
        <v>5.5555552244186341E-3</v>
      </c>
      <c r="L7075" s="5">
        <f>MAX(tbl_Fact[[#This Row],[TotalBiscuitsMade]],tbl_Fact[[#This Row],[GoodMadeBiscuits]])</f>
        <v>210023</v>
      </c>
      <c r="M7075" s="5">
        <f>IF(tbl_Fact[[#This Row],[Operating_Hours]]&gt;0,tbl_Fact[[#This Row],[Operating_Hours]]*51840,0)</f>
        <v>0</v>
      </c>
    </row>
    <row r="7076" spans="1:13" hidden="1" x14ac:dyDescent="0.2">
      <c r="A7076" t="s">
        <v>12</v>
      </c>
      <c r="B7076" s="1">
        <v>44407.865405092591</v>
      </c>
      <c r="C7076" s="1">
        <v>44407.873576388891</v>
      </c>
      <c r="D7076">
        <v>11.7666664123535</v>
      </c>
      <c r="E7076">
        <v>209933</v>
      </c>
      <c r="F7076">
        <v>381</v>
      </c>
      <c r="G7076" t="s">
        <v>43</v>
      </c>
      <c r="H7076" t="s">
        <v>39</v>
      </c>
      <c r="I7076">
        <f>tbl_Fact[[#This Row],[Duration]] / 60</f>
        <v>0.19611110687255834</v>
      </c>
      <c r="J7076">
        <f>IF(OR(G7076="Run Time", G7076="CC (Changeover Cleaning)"), I7076, 0)</f>
        <v>0.19611110687255834</v>
      </c>
      <c r="K7076">
        <f>IF(G7076&lt;&gt;"PM (Maintenance)", I7076, 0)</f>
        <v>0.19611110687255834</v>
      </c>
      <c r="L7076" s="5">
        <f>MAX(tbl_Fact[[#This Row],[TotalBiscuitsMade]],tbl_Fact[[#This Row],[GoodMadeBiscuits]])</f>
        <v>209933</v>
      </c>
      <c r="M7076" s="5">
        <f>IF(tbl_Fact[[#This Row],[Operating_Hours]]&gt;0,tbl_Fact[[#This Row],[Operating_Hours]]*51840,0)</f>
        <v>10166.399780273425</v>
      </c>
    </row>
    <row r="7077" spans="1:13" hidden="1" x14ac:dyDescent="0.2">
      <c r="A7077" t="s">
        <v>14</v>
      </c>
      <c r="B7077" s="1">
        <v>44407.867442129631</v>
      </c>
      <c r="C7077" s="1">
        <v>44407.872754629629</v>
      </c>
      <c r="D7077">
        <v>7.6500000953674299</v>
      </c>
      <c r="E7077">
        <v>0</v>
      </c>
      <c r="F7077">
        <v>488</v>
      </c>
      <c r="G7077" t="s">
        <v>43</v>
      </c>
      <c r="H7077" t="s">
        <v>39</v>
      </c>
      <c r="I7077">
        <f>tbl_Fact[[#This Row],[Duration]] / 60</f>
        <v>0.12750000158945715</v>
      </c>
      <c r="J7077">
        <f>IF(OR(G7077="Run Time", G7077="CC (Changeover Cleaning)"), I7077, 0)</f>
        <v>0.12750000158945715</v>
      </c>
      <c r="K7077">
        <f>IF(G7077&lt;&gt;"PM (Maintenance)", I7077, 0)</f>
        <v>0.12750000158945715</v>
      </c>
      <c r="L7077" s="5">
        <f>MAX(tbl_Fact[[#This Row],[TotalBiscuitsMade]],tbl_Fact[[#This Row],[GoodMadeBiscuits]])</f>
        <v>488</v>
      </c>
      <c r="M7077" s="5">
        <f>IF(tbl_Fact[[#This Row],[Operating_Hours]]&gt;0,tbl_Fact[[#This Row],[Operating_Hours]]*51840,0)</f>
        <v>6609.6000823974591</v>
      </c>
    </row>
    <row r="7078" spans="1:13" hidden="1" x14ac:dyDescent="0.2">
      <c r="A7078" t="s">
        <v>14</v>
      </c>
      <c r="B7078" s="1">
        <v>44407.872754629629</v>
      </c>
      <c r="C7078" s="1">
        <v>44407.889479166668</v>
      </c>
      <c r="D7078">
        <v>24.0833339691162</v>
      </c>
      <c r="E7078">
        <v>0</v>
      </c>
      <c r="F7078">
        <v>172</v>
      </c>
      <c r="G7078" t="s">
        <v>44</v>
      </c>
      <c r="H7078" t="s">
        <v>39</v>
      </c>
      <c r="I7078">
        <f>tbl_Fact[[#This Row],[Duration]] / 60</f>
        <v>0.40138889948527001</v>
      </c>
      <c r="J7078">
        <f>IF(OR(G7078="Run Time", G7078="CC (Changeover Cleaning)"), I7078, 0)</f>
        <v>0</v>
      </c>
      <c r="K7078">
        <f>IF(G7078&lt;&gt;"PM (Maintenance)", I7078, 0)</f>
        <v>0.40138889948527001</v>
      </c>
      <c r="L7078" s="5">
        <f>MAX(tbl_Fact[[#This Row],[TotalBiscuitsMade]],tbl_Fact[[#This Row],[GoodMadeBiscuits]])</f>
        <v>172</v>
      </c>
      <c r="M7078" s="5">
        <f>IF(tbl_Fact[[#This Row],[Operating_Hours]]&gt;0,tbl_Fact[[#This Row],[Operating_Hours]]*51840,0)</f>
        <v>0</v>
      </c>
    </row>
    <row r="7079" spans="1:13" hidden="1" x14ac:dyDescent="0.2">
      <c r="A7079" t="s">
        <v>12</v>
      </c>
      <c r="B7079" s="1">
        <v>44407.873576388891</v>
      </c>
      <c r="C7079" s="1">
        <v>44407.87395833333</v>
      </c>
      <c r="D7079">
        <v>0.55000001192092896</v>
      </c>
      <c r="E7079">
        <v>210064</v>
      </c>
      <c r="F7079">
        <v>177</v>
      </c>
      <c r="G7079" t="s">
        <v>44</v>
      </c>
      <c r="H7079" t="s">
        <v>39</v>
      </c>
      <c r="I7079">
        <f>tbl_Fact[[#This Row],[Duration]] / 60</f>
        <v>9.1666668653488156E-3</v>
      </c>
      <c r="J7079">
        <f>IF(OR(G7079="Run Time", G7079="CC (Changeover Cleaning)"), I7079, 0)</f>
        <v>0</v>
      </c>
      <c r="K7079">
        <f>IF(G7079&lt;&gt;"PM (Maintenance)", I7079, 0)</f>
        <v>9.1666668653488156E-3</v>
      </c>
      <c r="L7079" s="5">
        <f>MAX(tbl_Fact[[#This Row],[TotalBiscuitsMade]],tbl_Fact[[#This Row],[GoodMadeBiscuits]])</f>
        <v>210064</v>
      </c>
      <c r="M7079" s="5">
        <f>IF(tbl_Fact[[#This Row],[Operating_Hours]]&gt;0,tbl_Fact[[#This Row],[Operating_Hours]]*51840,0)</f>
        <v>0</v>
      </c>
    </row>
    <row r="7080" spans="1:13" hidden="1" x14ac:dyDescent="0.2">
      <c r="A7080" t="s">
        <v>12</v>
      </c>
      <c r="B7080" s="1">
        <v>44407.87395833333</v>
      </c>
      <c r="C7080" s="1">
        <v>44407.874074074076</v>
      </c>
      <c r="D7080">
        <v>0.16666659712791401</v>
      </c>
      <c r="E7080">
        <v>210294</v>
      </c>
      <c r="F7080">
        <v>312</v>
      </c>
      <c r="G7080" t="s">
        <v>43</v>
      </c>
      <c r="H7080" t="s">
        <v>39</v>
      </c>
      <c r="I7080">
        <f>tbl_Fact[[#This Row],[Duration]] / 60</f>
        <v>2.7777766187985667E-3</v>
      </c>
      <c r="J7080">
        <f>IF(OR(G7080="Run Time", G7080="CC (Changeover Cleaning)"), I7080, 0)</f>
        <v>2.7777766187985667E-3</v>
      </c>
      <c r="K7080">
        <f>IF(G7080&lt;&gt;"PM (Maintenance)", I7080, 0)</f>
        <v>2.7777766187985667E-3</v>
      </c>
      <c r="L7080" s="5">
        <f>MAX(tbl_Fact[[#This Row],[TotalBiscuitsMade]],tbl_Fact[[#This Row],[GoodMadeBiscuits]])</f>
        <v>210294</v>
      </c>
      <c r="M7080" s="5">
        <f>IF(tbl_Fact[[#This Row],[Operating_Hours]]&gt;0,tbl_Fact[[#This Row],[Operating_Hours]]*51840,0)</f>
        <v>143.9999399185177</v>
      </c>
    </row>
    <row r="7081" spans="1:13" hidden="1" x14ac:dyDescent="0.2">
      <c r="A7081" t="s">
        <v>12</v>
      </c>
      <c r="B7081" s="1">
        <v>44407.874074074076</v>
      </c>
      <c r="C7081" s="1">
        <v>44407.874201388891</v>
      </c>
      <c r="D7081">
        <v>0.18333329260349299</v>
      </c>
      <c r="E7081">
        <v>210159</v>
      </c>
      <c r="F7081">
        <v>240</v>
      </c>
      <c r="G7081" t="s">
        <v>44</v>
      </c>
      <c r="H7081" t="s">
        <v>39</v>
      </c>
      <c r="I7081">
        <f>tbl_Fact[[#This Row],[Duration]] / 60</f>
        <v>3.0555548767248831E-3</v>
      </c>
      <c r="J7081">
        <f>IF(OR(G7081="Run Time", G7081="CC (Changeover Cleaning)"), I7081, 0)</f>
        <v>0</v>
      </c>
      <c r="K7081">
        <f>IF(G7081&lt;&gt;"PM (Maintenance)", I7081, 0)</f>
        <v>3.0555548767248831E-3</v>
      </c>
      <c r="L7081" s="5">
        <f>MAX(tbl_Fact[[#This Row],[TotalBiscuitsMade]],tbl_Fact[[#This Row],[GoodMadeBiscuits]])</f>
        <v>210159</v>
      </c>
      <c r="M7081" s="5">
        <f>IF(tbl_Fact[[#This Row],[Operating_Hours]]&gt;0,tbl_Fact[[#This Row],[Operating_Hours]]*51840,0)</f>
        <v>0</v>
      </c>
    </row>
    <row r="7082" spans="1:13" hidden="1" x14ac:dyDescent="0.2">
      <c r="A7082" t="s">
        <v>12</v>
      </c>
      <c r="B7082" s="1">
        <v>44407.874201388891</v>
      </c>
      <c r="C7082" s="1">
        <v>44407.874421296299</v>
      </c>
      <c r="D7082">
        <v>0.31666660308837902</v>
      </c>
      <c r="E7082">
        <v>210513</v>
      </c>
      <c r="F7082">
        <v>429</v>
      </c>
      <c r="G7082" t="s">
        <v>43</v>
      </c>
      <c r="H7082" t="s">
        <v>39</v>
      </c>
      <c r="I7082">
        <f>tbl_Fact[[#This Row],[Duration]] / 60</f>
        <v>5.2777767181396507E-3</v>
      </c>
      <c r="J7082">
        <f>IF(OR(G7082="Run Time", G7082="CC (Changeover Cleaning)"), I7082, 0)</f>
        <v>5.2777767181396507E-3</v>
      </c>
      <c r="K7082">
        <f>IF(G7082&lt;&gt;"PM (Maintenance)", I7082, 0)</f>
        <v>5.2777767181396507E-3</v>
      </c>
      <c r="L7082" s="5">
        <f>MAX(tbl_Fact[[#This Row],[TotalBiscuitsMade]],tbl_Fact[[#This Row],[GoodMadeBiscuits]])</f>
        <v>210513</v>
      </c>
      <c r="M7082" s="5">
        <f>IF(tbl_Fact[[#This Row],[Operating_Hours]]&gt;0,tbl_Fact[[#This Row],[Operating_Hours]]*51840,0)</f>
        <v>273.59994506835949</v>
      </c>
    </row>
    <row r="7083" spans="1:13" hidden="1" x14ac:dyDescent="0.2">
      <c r="A7083" t="s">
        <v>12</v>
      </c>
      <c r="B7083" s="1">
        <v>44407.874421296299</v>
      </c>
      <c r="C7083" s="1">
        <v>44407.875185185185</v>
      </c>
      <c r="D7083">
        <v>1.1000000238418599</v>
      </c>
      <c r="E7083">
        <v>211449</v>
      </c>
      <c r="F7083">
        <v>130</v>
      </c>
      <c r="G7083" t="s">
        <v>44</v>
      </c>
      <c r="H7083" t="s">
        <v>39</v>
      </c>
      <c r="I7083">
        <f>tbl_Fact[[#This Row],[Duration]] / 60</f>
        <v>1.8333333730697666E-2</v>
      </c>
      <c r="J7083">
        <f>IF(OR(G7083="Run Time", G7083="CC (Changeover Cleaning)"), I7083, 0)</f>
        <v>0</v>
      </c>
      <c r="K7083">
        <f>IF(G7083&lt;&gt;"PM (Maintenance)", I7083, 0)</f>
        <v>1.8333333730697666E-2</v>
      </c>
      <c r="L7083" s="5">
        <f>MAX(tbl_Fact[[#This Row],[TotalBiscuitsMade]],tbl_Fact[[#This Row],[GoodMadeBiscuits]])</f>
        <v>211449</v>
      </c>
      <c r="M7083" s="5">
        <f>IF(tbl_Fact[[#This Row],[Operating_Hours]]&gt;0,tbl_Fact[[#This Row],[Operating_Hours]]*51840,0)</f>
        <v>0</v>
      </c>
    </row>
    <row r="7084" spans="1:13" hidden="1" x14ac:dyDescent="0.2">
      <c r="A7084" t="s">
        <v>12</v>
      </c>
      <c r="B7084" s="1">
        <v>44407.875185185185</v>
      </c>
      <c r="C7084" s="1">
        <v>44407.879594907405</v>
      </c>
      <c r="D7084">
        <v>6.3499999046325701</v>
      </c>
      <c r="E7084">
        <v>211193</v>
      </c>
      <c r="F7084">
        <v>109</v>
      </c>
      <c r="G7084" t="s">
        <v>43</v>
      </c>
      <c r="H7084" t="s">
        <v>39</v>
      </c>
      <c r="I7084">
        <f>tbl_Fact[[#This Row],[Duration]] / 60</f>
        <v>0.10583333174387617</v>
      </c>
      <c r="J7084">
        <f>IF(OR(G7084="Run Time", G7084="CC (Changeover Cleaning)"), I7084, 0)</f>
        <v>0.10583333174387617</v>
      </c>
      <c r="K7084">
        <f>IF(G7084&lt;&gt;"PM (Maintenance)", I7084, 0)</f>
        <v>0.10583333174387617</v>
      </c>
      <c r="L7084" s="5">
        <f>MAX(tbl_Fact[[#This Row],[TotalBiscuitsMade]],tbl_Fact[[#This Row],[GoodMadeBiscuits]])</f>
        <v>211193</v>
      </c>
      <c r="M7084" s="5">
        <f>IF(tbl_Fact[[#This Row],[Operating_Hours]]&gt;0,tbl_Fact[[#This Row],[Operating_Hours]]*51840,0)</f>
        <v>5486.3999176025409</v>
      </c>
    </row>
    <row r="7085" spans="1:13" hidden="1" x14ac:dyDescent="0.2">
      <c r="A7085" t="s">
        <v>5</v>
      </c>
      <c r="B7085" s="1">
        <v>44407.876701388886</v>
      </c>
      <c r="C7085" s="1">
        <v>44407.892627314817</v>
      </c>
      <c r="D7085">
        <v>22.933332443237301</v>
      </c>
      <c r="E7085">
        <v>181501</v>
      </c>
      <c r="F7085">
        <v>68734</v>
      </c>
      <c r="G7085" t="s">
        <v>44</v>
      </c>
      <c r="H7085" t="s">
        <v>27</v>
      </c>
      <c r="I7085">
        <f>tbl_Fact[[#This Row],[Duration]] / 60</f>
        <v>0.38222220738728835</v>
      </c>
      <c r="J7085">
        <f>IF(OR(G7085="Run Time", G7085="CC (Changeover Cleaning)"), I7085, 0)</f>
        <v>0</v>
      </c>
      <c r="K7085">
        <f>IF(G7085&lt;&gt;"PM (Maintenance)", I7085, 0)</f>
        <v>0.38222220738728835</v>
      </c>
      <c r="L7085" s="5">
        <f>MAX(tbl_Fact[[#This Row],[TotalBiscuitsMade]],tbl_Fact[[#This Row],[GoodMadeBiscuits]])</f>
        <v>181501</v>
      </c>
      <c r="M7085" s="5">
        <f>IF(tbl_Fact[[#This Row],[Operating_Hours]]&gt;0,tbl_Fact[[#This Row],[Operating_Hours]]*51840,0)</f>
        <v>0</v>
      </c>
    </row>
    <row r="7086" spans="1:13" hidden="1" x14ac:dyDescent="0.2">
      <c r="A7086" t="s">
        <v>12</v>
      </c>
      <c r="B7086" s="1">
        <v>44407.879594907405</v>
      </c>
      <c r="C7086" s="1">
        <v>44407.880983796298</v>
      </c>
      <c r="D7086">
        <v>2</v>
      </c>
      <c r="E7086">
        <v>212817</v>
      </c>
      <c r="F7086">
        <v>390</v>
      </c>
      <c r="G7086" t="s">
        <v>44</v>
      </c>
      <c r="H7086" t="s">
        <v>39</v>
      </c>
      <c r="I7086">
        <f>tbl_Fact[[#This Row],[Duration]] / 60</f>
        <v>3.3333333333333333E-2</v>
      </c>
      <c r="J7086">
        <f>IF(OR(G7086="Run Time", G7086="CC (Changeover Cleaning)"), I7086, 0)</f>
        <v>0</v>
      </c>
      <c r="K7086">
        <f>IF(G7086&lt;&gt;"PM (Maintenance)", I7086, 0)</f>
        <v>3.3333333333333333E-2</v>
      </c>
      <c r="L7086" s="5">
        <f>MAX(tbl_Fact[[#This Row],[TotalBiscuitsMade]],tbl_Fact[[#This Row],[GoodMadeBiscuits]])</f>
        <v>212817</v>
      </c>
      <c r="M7086" s="5">
        <f>IF(tbl_Fact[[#This Row],[Operating_Hours]]&gt;0,tbl_Fact[[#This Row],[Operating_Hours]]*51840,0)</f>
        <v>0</v>
      </c>
    </row>
    <row r="7087" spans="1:13" hidden="1" x14ac:dyDescent="0.2">
      <c r="A7087" t="s">
        <v>12</v>
      </c>
      <c r="B7087" s="1">
        <v>44407.880983796298</v>
      </c>
      <c r="C7087" s="1">
        <v>44407.885011574072</v>
      </c>
      <c r="D7087">
        <v>5.8000001907348597</v>
      </c>
      <c r="E7087">
        <v>212638</v>
      </c>
      <c r="F7087">
        <v>31</v>
      </c>
      <c r="G7087" t="s">
        <v>43</v>
      </c>
      <c r="H7087" t="s">
        <v>39</v>
      </c>
      <c r="I7087">
        <f>tbl_Fact[[#This Row],[Duration]] / 60</f>
        <v>9.6666669845580991E-2</v>
      </c>
      <c r="J7087">
        <f>IF(OR(G7087="Run Time", G7087="CC (Changeover Cleaning)"), I7087, 0)</f>
        <v>9.6666669845580991E-2</v>
      </c>
      <c r="K7087">
        <f>IF(G7087&lt;&gt;"PM (Maintenance)", I7087, 0)</f>
        <v>9.6666669845580991E-2</v>
      </c>
      <c r="L7087" s="5">
        <f>MAX(tbl_Fact[[#This Row],[TotalBiscuitsMade]],tbl_Fact[[#This Row],[GoodMadeBiscuits]])</f>
        <v>212638</v>
      </c>
      <c r="M7087" s="5">
        <f>IF(tbl_Fact[[#This Row],[Operating_Hours]]&gt;0,tbl_Fact[[#This Row],[Operating_Hours]]*51840,0)</f>
        <v>5011.2001647949182</v>
      </c>
    </row>
    <row r="7088" spans="1:13" hidden="1" x14ac:dyDescent="0.2">
      <c r="A7088" t="s">
        <v>12</v>
      </c>
      <c r="B7088" s="1">
        <v>44407.885011574072</v>
      </c>
      <c r="C7088" s="1">
        <v>44407.886944444443</v>
      </c>
      <c r="D7088">
        <v>2.7833333015441899</v>
      </c>
      <c r="E7088">
        <v>215071</v>
      </c>
      <c r="F7088">
        <v>73</v>
      </c>
      <c r="G7088" t="s">
        <v>44</v>
      </c>
      <c r="H7088" t="s">
        <v>39</v>
      </c>
      <c r="I7088">
        <f>tbl_Fact[[#This Row],[Duration]] / 60</f>
        <v>4.6388888359069833E-2</v>
      </c>
      <c r="J7088">
        <f>IF(OR(G7088="Run Time", G7088="CC (Changeover Cleaning)"), I7088, 0)</f>
        <v>0</v>
      </c>
      <c r="K7088">
        <f>IF(G7088&lt;&gt;"PM (Maintenance)", I7088, 0)</f>
        <v>4.6388888359069833E-2</v>
      </c>
      <c r="L7088" s="5">
        <f>MAX(tbl_Fact[[#This Row],[TotalBiscuitsMade]],tbl_Fact[[#This Row],[GoodMadeBiscuits]])</f>
        <v>215071</v>
      </c>
      <c r="M7088" s="5">
        <f>IF(tbl_Fact[[#This Row],[Operating_Hours]]&gt;0,tbl_Fact[[#This Row],[Operating_Hours]]*51840,0)</f>
        <v>0</v>
      </c>
    </row>
    <row r="7089" spans="1:13" hidden="1" x14ac:dyDescent="0.2">
      <c r="A7089" t="s">
        <v>12</v>
      </c>
      <c r="B7089" s="1">
        <v>44407.886944444443</v>
      </c>
      <c r="C7089" s="1">
        <v>44407.888159722221</v>
      </c>
      <c r="D7089">
        <v>1.75</v>
      </c>
      <c r="E7089">
        <v>214821</v>
      </c>
      <c r="F7089">
        <v>251</v>
      </c>
      <c r="G7089" t="s">
        <v>43</v>
      </c>
      <c r="H7089" t="s">
        <v>39</v>
      </c>
      <c r="I7089">
        <f>tbl_Fact[[#This Row],[Duration]] / 60</f>
        <v>2.9166666666666667E-2</v>
      </c>
      <c r="J7089">
        <f>IF(OR(G7089="Run Time", G7089="CC (Changeover Cleaning)"), I7089, 0)</f>
        <v>2.9166666666666667E-2</v>
      </c>
      <c r="K7089">
        <f>IF(G7089&lt;&gt;"PM (Maintenance)", I7089, 0)</f>
        <v>2.9166666666666667E-2</v>
      </c>
      <c r="L7089" s="5">
        <f>MAX(tbl_Fact[[#This Row],[TotalBiscuitsMade]],tbl_Fact[[#This Row],[GoodMadeBiscuits]])</f>
        <v>214821</v>
      </c>
      <c r="M7089" s="5">
        <f>IF(tbl_Fact[[#This Row],[Operating_Hours]]&gt;0,tbl_Fact[[#This Row],[Operating_Hours]]*51840,0)</f>
        <v>1512</v>
      </c>
    </row>
    <row r="7090" spans="1:13" hidden="1" x14ac:dyDescent="0.2">
      <c r="A7090" t="s">
        <v>12</v>
      </c>
      <c r="B7090" s="1">
        <v>44407.888159722221</v>
      </c>
      <c r="C7090" s="1">
        <v>44407.889479166668</v>
      </c>
      <c r="D7090">
        <v>1.8999999761581401</v>
      </c>
      <c r="E7090">
        <v>216577</v>
      </c>
      <c r="F7090">
        <v>110</v>
      </c>
      <c r="G7090" t="s">
        <v>44</v>
      </c>
      <c r="H7090" t="s">
        <v>39</v>
      </c>
      <c r="I7090">
        <f>tbl_Fact[[#This Row],[Duration]] / 60</f>
        <v>3.1666666269302333E-2</v>
      </c>
      <c r="J7090">
        <f>IF(OR(G7090="Run Time", G7090="CC (Changeover Cleaning)"), I7090, 0)</f>
        <v>0</v>
      </c>
      <c r="K7090">
        <f>IF(G7090&lt;&gt;"PM (Maintenance)", I7090, 0)</f>
        <v>3.1666666269302333E-2</v>
      </c>
      <c r="L7090" s="5">
        <f>MAX(tbl_Fact[[#This Row],[TotalBiscuitsMade]],tbl_Fact[[#This Row],[GoodMadeBiscuits]])</f>
        <v>216577</v>
      </c>
      <c r="M7090" s="5">
        <f>IF(tbl_Fact[[#This Row],[Operating_Hours]]&gt;0,tbl_Fact[[#This Row],[Operating_Hours]]*51840,0)</f>
        <v>0</v>
      </c>
    </row>
    <row r="7091" spans="1:13" hidden="1" x14ac:dyDescent="0.2">
      <c r="A7091" t="s">
        <v>11</v>
      </c>
      <c r="B7091" s="1">
        <v>44407.888541666667</v>
      </c>
      <c r="C7091" s="1">
        <v>44407.888703703706</v>
      </c>
      <c r="D7091">
        <v>0.24148333072662401</v>
      </c>
      <c r="E7091">
        <v>0</v>
      </c>
      <c r="F7091">
        <v>124</v>
      </c>
      <c r="G7091" t="s">
        <v>43</v>
      </c>
      <c r="H7091" t="s">
        <v>27</v>
      </c>
      <c r="I7091">
        <f>tbl_Fact[[#This Row],[Duration]] / 60</f>
        <v>4.0247221787770666E-3</v>
      </c>
      <c r="J7091">
        <f>IF(OR(G7091="Run Time", G7091="CC (Changeover Cleaning)"), I7091, 0)</f>
        <v>4.0247221787770666E-3</v>
      </c>
      <c r="K7091">
        <f>IF(G7091&lt;&gt;"PM (Maintenance)", I7091, 0)</f>
        <v>4.0247221787770666E-3</v>
      </c>
      <c r="L7091" s="5">
        <f>MAX(tbl_Fact[[#This Row],[TotalBiscuitsMade]],tbl_Fact[[#This Row],[GoodMadeBiscuits]])</f>
        <v>124</v>
      </c>
      <c r="M7091" s="5">
        <f>IF(tbl_Fact[[#This Row],[Operating_Hours]]&gt;0,tbl_Fact[[#This Row],[Operating_Hours]]*51840,0)</f>
        <v>208.64159774780313</v>
      </c>
    </row>
    <row r="7092" spans="1:13" hidden="1" x14ac:dyDescent="0.2">
      <c r="A7092" t="s">
        <v>11</v>
      </c>
      <c r="B7092" s="1">
        <v>44407.888703703706</v>
      </c>
      <c r="C7092" s="1">
        <v>44407.981736111113</v>
      </c>
      <c r="D7092">
        <v>133.96180725097699</v>
      </c>
      <c r="E7092">
        <v>0</v>
      </c>
      <c r="F7092">
        <v>337</v>
      </c>
      <c r="G7092" t="s">
        <v>44</v>
      </c>
      <c r="H7092" t="s">
        <v>27</v>
      </c>
      <c r="I7092">
        <f>tbl_Fact[[#This Row],[Duration]] / 60</f>
        <v>2.2326967875162831</v>
      </c>
      <c r="J7092">
        <f>IF(OR(G7092="Run Time", G7092="CC (Changeover Cleaning)"), I7092, 0)</f>
        <v>0</v>
      </c>
      <c r="K7092">
        <f>IF(G7092&lt;&gt;"PM (Maintenance)", I7092, 0)</f>
        <v>2.2326967875162831</v>
      </c>
      <c r="L7092" s="5">
        <f>MAX(tbl_Fact[[#This Row],[TotalBiscuitsMade]],tbl_Fact[[#This Row],[GoodMadeBiscuits]])</f>
        <v>337</v>
      </c>
      <c r="M7092" s="5">
        <f>IF(tbl_Fact[[#This Row],[Operating_Hours]]&gt;0,tbl_Fact[[#This Row],[Operating_Hours]]*51840,0)</f>
        <v>0</v>
      </c>
    </row>
    <row r="7093" spans="1:13" hidden="1" x14ac:dyDescent="0.2">
      <c r="A7093" t="s">
        <v>14</v>
      </c>
      <c r="B7093" s="1">
        <v>44407.889479166668</v>
      </c>
      <c r="C7093" s="1">
        <v>44407.890162037038</v>
      </c>
      <c r="D7093">
        <v>0.98333328962326005</v>
      </c>
      <c r="E7093">
        <v>0</v>
      </c>
      <c r="F7093">
        <v>5</v>
      </c>
      <c r="G7093" t="s">
        <v>43</v>
      </c>
      <c r="H7093" t="s">
        <v>39</v>
      </c>
      <c r="I7093">
        <f>tbl_Fact[[#This Row],[Duration]] / 60</f>
        <v>1.6388888160387669E-2</v>
      </c>
      <c r="J7093">
        <f>IF(OR(G7093="Run Time", G7093="CC (Changeover Cleaning)"), I7093, 0)</f>
        <v>1.6388888160387669E-2</v>
      </c>
      <c r="K7093">
        <f>IF(G7093&lt;&gt;"PM (Maintenance)", I7093, 0)</f>
        <v>1.6388888160387669E-2</v>
      </c>
      <c r="L7093" s="5">
        <f>MAX(tbl_Fact[[#This Row],[TotalBiscuitsMade]],tbl_Fact[[#This Row],[GoodMadeBiscuits]])</f>
        <v>5</v>
      </c>
      <c r="M7093" s="5">
        <f>IF(tbl_Fact[[#This Row],[Operating_Hours]]&gt;0,tbl_Fact[[#This Row],[Operating_Hours]]*51840,0)</f>
        <v>849.59996223449673</v>
      </c>
    </row>
    <row r="7094" spans="1:13" hidden="1" x14ac:dyDescent="0.2">
      <c r="A7094" t="s">
        <v>12</v>
      </c>
      <c r="B7094" s="1">
        <v>44407.889479166668</v>
      </c>
      <c r="C7094" s="1">
        <v>44407.890243055554</v>
      </c>
      <c r="D7094">
        <v>1.1000000238418599</v>
      </c>
      <c r="E7094">
        <v>216786</v>
      </c>
      <c r="F7094">
        <v>314</v>
      </c>
      <c r="G7094" t="s">
        <v>43</v>
      </c>
      <c r="H7094" t="s">
        <v>39</v>
      </c>
      <c r="I7094">
        <f>tbl_Fact[[#This Row],[Duration]] / 60</f>
        <v>1.8333333730697666E-2</v>
      </c>
      <c r="J7094">
        <f>IF(OR(G7094="Run Time", G7094="CC (Changeover Cleaning)"), I7094, 0)</f>
        <v>1.8333333730697666E-2</v>
      </c>
      <c r="K7094">
        <f>IF(G7094&lt;&gt;"PM (Maintenance)", I7094, 0)</f>
        <v>1.8333333730697666E-2</v>
      </c>
      <c r="L7094" s="5">
        <f>MAX(tbl_Fact[[#This Row],[TotalBiscuitsMade]],tbl_Fact[[#This Row],[GoodMadeBiscuits]])</f>
        <v>216786</v>
      </c>
      <c r="M7094" s="5">
        <f>IF(tbl_Fact[[#This Row],[Operating_Hours]]&gt;0,tbl_Fact[[#This Row],[Operating_Hours]]*51840,0)</f>
        <v>950.40002059936705</v>
      </c>
    </row>
    <row r="7095" spans="1:13" hidden="1" x14ac:dyDescent="0.2">
      <c r="A7095" t="s">
        <v>14</v>
      </c>
      <c r="B7095" s="1">
        <v>44407.890162037038</v>
      </c>
      <c r="C7095" s="1">
        <v>44407.895162037035</v>
      </c>
      <c r="D7095">
        <v>7.1999998092651403</v>
      </c>
      <c r="E7095">
        <v>0</v>
      </c>
      <c r="F7095">
        <v>305</v>
      </c>
      <c r="G7095" t="s">
        <v>44</v>
      </c>
      <c r="H7095" t="s">
        <v>39</v>
      </c>
      <c r="I7095">
        <f>tbl_Fact[[#This Row],[Duration]] / 60</f>
        <v>0.11999999682108567</v>
      </c>
      <c r="J7095">
        <f>IF(OR(G7095="Run Time", G7095="CC (Changeover Cleaning)"), I7095, 0)</f>
        <v>0</v>
      </c>
      <c r="K7095">
        <f>IF(G7095&lt;&gt;"PM (Maintenance)", I7095, 0)</f>
        <v>0.11999999682108567</v>
      </c>
      <c r="L7095" s="5">
        <f>MAX(tbl_Fact[[#This Row],[TotalBiscuitsMade]],tbl_Fact[[#This Row],[GoodMadeBiscuits]])</f>
        <v>305</v>
      </c>
      <c r="M7095" s="5">
        <f>IF(tbl_Fact[[#This Row],[Operating_Hours]]&gt;0,tbl_Fact[[#This Row],[Operating_Hours]]*51840,0)</f>
        <v>0</v>
      </c>
    </row>
    <row r="7096" spans="1:13" hidden="1" x14ac:dyDescent="0.2">
      <c r="A7096" t="s">
        <v>12</v>
      </c>
      <c r="B7096" s="1">
        <v>44407.890243055554</v>
      </c>
      <c r="C7096" s="1">
        <v>44407.890925925924</v>
      </c>
      <c r="D7096">
        <v>0.98333328962326005</v>
      </c>
      <c r="E7096">
        <v>217462</v>
      </c>
      <c r="F7096">
        <v>273</v>
      </c>
      <c r="G7096" t="s">
        <v>44</v>
      </c>
      <c r="H7096" t="s">
        <v>39</v>
      </c>
      <c r="I7096">
        <f>tbl_Fact[[#This Row],[Duration]] / 60</f>
        <v>1.6388888160387669E-2</v>
      </c>
      <c r="J7096">
        <f>IF(OR(G7096="Run Time", G7096="CC (Changeover Cleaning)"), I7096, 0)</f>
        <v>0</v>
      </c>
      <c r="K7096">
        <f>IF(G7096&lt;&gt;"PM (Maintenance)", I7096, 0)</f>
        <v>1.6388888160387669E-2</v>
      </c>
      <c r="L7096" s="5">
        <f>MAX(tbl_Fact[[#This Row],[TotalBiscuitsMade]],tbl_Fact[[#This Row],[GoodMadeBiscuits]])</f>
        <v>217462</v>
      </c>
      <c r="M7096" s="5">
        <f>IF(tbl_Fact[[#This Row],[Operating_Hours]]&gt;0,tbl_Fact[[#This Row],[Operating_Hours]]*51840,0)</f>
        <v>0</v>
      </c>
    </row>
    <row r="7097" spans="1:13" hidden="1" x14ac:dyDescent="0.2">
      <c r="A7097" t="s">
        <v>12</v>
      </c>
      <c r="B7097" s="1">
        <v>44407.890925925924</v>
      </c>
      <c r="C7097" s="1">
        <v>44407.893182870372</v>
      </c>
      <c r="D7097">
        <v>3.25</v>
      </c>
      <c r="E7097">
        <v>217087</v>
      </c>
      <c r="F7097">
        <v>270</v>
      </c>
      <c r="G7097" t="s">
        <v>43</v>
      </c>
      <c r="H7097" t="s">
        <v>39</v>
      </c>
      <c r="I7097">
        <f>tbl_Fact[[#This Row],[Duration]] / 60</f>
        <v>5.4166666666666669E-2</v>
      </c>
      <c r="J7097">
        <f>IF(OR(G7097="Run Time", G7097="CC (Changeover Cleaning)"), I7097, 0)</f>
        <v>5.4166666666666669E-2</v>
      </c>
      <c r="K7097">
        <f>IF(G7097&lt;&gt;"PM (Maintenance)", I7097, 0)</f>
        <v>5.4166666666666669E-2</v>
      </c>
      <c r="L7097" s="5">
        <f>MAX(tbl_Fact[[#This Row],[TotalBiscuitsMade]],tbl_Fact[[#This Row],[GoodMadeBiscuits]])</f>
        <v>217087</v>
      </c>
      <c r="M7097" s="5">
        <f>IF(tbl_Fact[[#This Row],[Operating_Hours]]&gt;0,tbl_Fact[[#This Row],[Operating_Hours]]*51840,0)</f>
        <v>2808</v>
      </c>
    </row>
    <row r="7098" spans="1:13" hidden="1" x14ac:dyDescent="0.2">
      <c r="A7098" t="s">
        <v>5</v>
      </c>
      <c r="B7098" s="1">
        <v>44407.892627314817</v>
      </c>
      <c r="C7098" s="1">
        <v>44407.89402777778</v>
      </c>
      <c r="D7098">
        <v>2.0166666507720898</v>
      </c>
      <c r="E7098">
        <v>181484</v>
      </c>
      <c r="F7098">
        <v>68891</v>
      </c>
      <c r="G7098" t="s">
        <v>43</v>
      </c>
      <c r="H7098" t="s">
        <v>27</v>
      </c>
      <c r="I7098">
        <f>tbl_Fact[[#This Row],[Duration]] / 60</f>
        <v>3.3611110846201497E-2</v>
      </c>
      <c r="J7098">
        <f>IF(OR(G7098="Run Time", G7098="CC (Changeover Cleaning)"), I7098, 0)</f>
        <v>3.3611110846201497E-2</v>
      </c>
      <c r="K7098">
        <f>IF(G7098&lt;&gt;"PM (Maintenance)", I7098, 0)</f>
        <v>3.3611110846201497E-2</v>
      </c>
      <c r="L7098" s="5">
        <f>MAX(tbl_Fact[[#This Row],[TotalBiscuitsMade]],tbl_Fact[[#This Row],[GoodMadeBiscuits]])</f>
        <v>181484</v>
      </c>
      <c r="M7098" s="5">
        <f>IF(tbl_Fact[[#This Row],[Operating_Hours]]&gt;0,tbl_Fact[[#This Row],[Operating_Hours]]*51840,0)</f>
        <v>1742.3999862670855</v>
      </c>
    </row>
    <row r="7099" spans="1:13" hidden="1" x14ac:dyDescent="0.2">
      <c r="A7099" t="s">
        <v>12</v>
      </c>
      <c r="B7099" s="1">
        <v>44407.893182870372</v>
      </c>
      <c r="C7099" s="1">
        <v>44407.895162037035</v>
      </c>
      <c r="D7099">
        <v>2.8499999046325701</v>
      </c>
      <c r="E7099">
        <v>219359</v>
      </c>
      <c r="F7099">
        <v>416</v>
      </c>
      <c r="G7099" t="s">
        <v>44</v>
      </c>
      <c r="H7099" t="s">
        <v>39</v>
      </c>
      <c r="I7099">
        <f>tbl_Fact[[#This Row],[Duration]] / 60</f>
        <v>4.7499998410542837E-2</v>
      </c>
      <c r="J7099">
        <f>IF(OR(G7099="Run Time", G7099="CC (Changeover Cleaning)"), I7099, 0)</f>
        <v>0</v>
      </c>
      <c r="K7099">
        <f>IF(G7099&lt;&gt;"PM (Maintenance)", I7099, 0)</f>
        <v>4.7499998410542837E-2</v>
      </c>
      <c r="L7099" s="5">
        <f>MAX(tbl_Fact[[#This Row],[TotalBiscuitsMade]],tbl_Fact[[#This Row],[GoodMadeBiscuits]])</f>
        <v>219359</v>
      </c>
      <c r="M7099" s="5">
        <f>IF(tbl_Fact[[#This Row],[Operating_Hours]]&gt;0,tbl_Fact[[#This Row],[Operating_Hours]]*51840,0)</f>
        <v>0</v>
      </c>
    </row>
    <row r="7100" spans="1:13" hidden="1" x14ac:dyDescent="0.2">
      <c r="A7100" t="s">
        <v>5</v>
      </c>
      <c r="B7100" s="1">
        <v>44407.89402777778</v>
      </c>
      <c r="C7100" s="1">
        <v>44407.910312499997</v>
      </c>
      <c r="D7100">
        <v>23.450000762939499</v>
      </c>
      <c r="E7100">
        <v>197947</v>
      </c>
      <c r="F7100">
        <v>85237</v>
      </c>
      <c r="G7100" t="s">
        <v>44</v>
      </c>
      <c r="H7100" t="s">
        <v>27</v>
      </c>
      <c r="I7100">
        <f>tbl_Fact[[#This Row],[Duration]] / 60</f>
        <v>0.39083334604899167</v>
      </c>
      <c r="J7100">
        <f>IF(OR(G7100="Run Time", G7100="CC (Changeover Cleaning)"), I7100, 0)</f>
        <v>0</v>
      </c>
      <c r="K7100">
        <f>IF(G7100&lt;&gt;"PM (Maintenance)", I7100, 0)</f>
        <v>0.39083334604899167</v>
      </c>
      <c r="L7100" s="5">
        <f>MAX(tbl_Fact[[#This Row],[TotalBiscuitsMade]],tbl_Fact[[#This Row],[GoodMadeBiscuits]])</f>
        <v>197947</v>
      </c>
      <c r="M7100" s="5">
        <f>IF(tbl_Fact[[#This Row],[Operating_Hours]]&gt;0,tbl_Fact[[#This Row],[Operating_Hours]]*51840,0)</f>
        <v>0</v>
      </c>
    </row>
    <row r="7101" spans="1:13" hidden="1" x14ac:dyDescent="0.2">
      <c r="A7101" t="s">
        <v>12</v>
      </c>
      <c r="B7101" s="1">
        <v>44407.895162037035</v>
      </c>
      <c r="C7101" s="1">
        <v>44407.895543981482</v>
      </c>
      <c r="D7101">
        <v>0.55000001192092896</v>
      </c>
      <c r="E7101">
        <v>219479</v>
      </c>
      <c r="F7101">
        <v>46</v>
      </c>
      <c r="G7101" t="s">
        <v>43</v>
      </c>
      <c r="H7101" t="s">
        <v>39</v>
      </c>
      <c r="I7101">
        <f>tbl_Fact[[#This Row],[Duration]] / 60</f>
        <v>9.1666668653488156E-3</v>
      </c>
      <c r="J7101">
        <f>IF(OR(G7101="Run Time", G7101="CC (Changeover Cleaning)"), I7101, 0)</f>
        <v>9.1666668653488156E-3</v>
      </c>
      <c r="K7101">
        <f>IF(G7101&lt;&gt;"PM (Maintenance)", I7101, 0)</f>
        <v>9.1666668653488156E-3</v>
      </c>
      <c r="L7101" s="5">
        <f>MAX(tbl_Fact[[#This Row],[TotalBiscuitsMade]],tbl_Fact[[#This Row],[GoodMadeBiscuits]])</f>
        <v>219479</v>
      </c>
      <c r="M7101" s="5">
        <f>IF(tbl_Fact[[#This Row],[Operating_Hours]]&gt;0,tbl_Fact[[#This Row],[Operating_Hours]]*51840,0)</f>
        <v>475.20001029968262</v>
      </c>
    </row>
    <row r="7102" spans="1:13" hidden="1" x14ac:dyDescent="0.2">
      <c r="A7102" t="s">
        <v>14</v>
      </c>
      <c r="B7102" s="1">
        <v>44407.895162037035</v>
      </c>
      <c r="C7102" s="1">
        <v>44407.895462962966</v>
      </c>
      <c r="D7102">
        <v>0.43333330750465399</v>
      </c>
      <c r="E7102">
        <v>0</v>
      </c>
      <c r="F7102">
        <v>490</v>
      </c>
      <c r="G7102" t="s">
        <v>43</v>
      </c>
      <c r="H7102" t="s">
        <v>39</v>
      </c>
      <c r="I7102">
        <f>tbl_Fact[[#This Row],[Duration]] / 60</f>
        <v>7.2222217917442327E-3</v>
      </c>
      <c r="J7102">
        <f>IF(OR(G7102="Run Time", G7102="CC (Changeover Cleaning)"), I7102, 0)</f>
        <v>7.2222217917442327E-3</v>
      </c>
      <c r="K7102">
        <f>IF(G7102&lt;&gt;"PM (Maintenance)", I7102, 0)</f>
        <v>7.2222217917442327E-3</v>
      </c>
      <c r="L7102" s="5">
        <f>MAX(tbl_Fact[[#This Row],[TotalBiscuitsMade]],tbl_Fact[[#This Row],[GoodMadeBiscuits]])</f>
        <v>490</v>
      </c>
      <c r="M7102" s="5">
        <f>IF(tbl_Fact[[#This Row],[Operating_Hours]]&gt;0,tbl_Fact[[#This Row],[Operating_Hours]]*51840,0)</f>
        <v>374.399977684021</v>
      </c>
    </row>
    <row r="7103" spans="1:13" hidden="1" x14ac:dyDescent="0.2">
      <c r="A7103" t="s">
        <v>14</v>
      </c>
      <c r="B7103" s="1">
        <v>44407.895462962966</v>
      </c>
      <c r="C7103" s="1">
        <v>44407.909398148149</v>
      </c>
      <c r="D7103">
        <v>20.066665649414102</v>
      </c>
      <c r="E7103">
        <v>0</v>
      </c>
      <c r="F7103">
        <v>15</v>
      </c>
      <c r="G7103" t="s">
        <v>44</v>
      </c>
      <c r="H7103" t="s">
        <v>39</v>
      </c>
      <c r="I7103">
        <f>tbl_Fact[[#This Row],[Duration]] / 60</f>
        <v>0.33444442749023501</v>
      </c>
      <c r="J7103">
        <f>IF(OR(G7103="Run Time", G7103="CC (Changeover Cleaning)"), I7103, 0)</f>
        <v>0</v>
      </c>
      <c r="K7103">
        <f>IF(G7103&lt;&gt;"PM (Maintenance)", I7103, 0)</f>
        <v>0.33444442749023501</v>
      </c>
      <c r="L7103" s="5">
        <f>MAX(tbl_Fact[[#This Row],[TotalBiscuitsMade]],tbl_Fact[[#This Row],[GoodMadeBiscuits]])</f>
        <v>15</v>
      </c>
      <c r="M7103" s="5">
        <f>IF(tbl_Fact[[#This Row],[Operating_Hours]]&gt;0,tbl_Fact[[#This Row],[Operating_Hours]]*51840,0)</f>
        <v>0</v>
      </c>
    </row>
    <row r="7104" spans="1:13" hidden="1" x14ac:dyDescent="0.2">
      <c r="A7104" t="s">
        <v>12</v>
      </c>
      <c r="B7104" s="1">
        <v>44407.895543981482</v>
      </c>
      <c r="C7104" s="1">
        <v>44407.89702546296</v>
      </c>
      <c r="D7104">
        <v>2.13333320617676</v>
      </c>
      <c r="E7104">
        <v>221281</v>
      </c>
      <c r="F7104">
        <v>344</v>
      </c>
      <c r="G7104" t="s">
        <v>44</v>
      </c>
      <c r="H7104" t="s">
        <v>39</v>
      </c>
      <c r="I7104">
        <f>tbl_Fact[[#This Row],[Duration]] / 60</f>
        <v>3.5555553436279336E-2</v>
      </c>
      <c r="J7104">
        <f>IF(OR(G7104="Run Time", G7104="CC (Changeover Cleaning)"), I7104, 0)</f>
        <v>0</v>
      </c>
      <c r="K7104">
        <f>IF(G7104&lt;&gt;"PM (Maintenance)", I7104, 0)</f>
        <v>3.5555553436279336E-2</v>
      </c>
      <c r="L7104" s="5">
        <f>MAX(tbl_Fact[[#This Row],[TotalBiscuitsMade]],tbl_Fact[[#This Row],[GoodMadeBiscuits]])</f>
        <v>221281</v>
      </c>
      <c r="M7104" s="5">
        <f>IF(tbl_Fact[[#This Row],[Operating_Hours]]&gt;0,tbl_Fact[[#This Row],[Operating_Hours]]*51840,0)</f>
        <v>0</v>
      </c>
    </row>
    <row r="7105" spans="1:13" hidden="1" x14ac:dyDescent="0.2">
      <c r="A7105" t="s">
        <v>12</v>
      </c>
      <c r="B7105" s="1">
        <v>44407.89702546296</v>
      </c>
      <c r="C7105" s="1">
        <v>44407.900543981479</v>
      </c>
      <c r="D7105">
        <v>5.0666666030883798</v>
      </c>
      <c r="E7105">
        <v>221465</v>
      </c>
      <c r="F7105">
        <v>255</v>
      </c>
      <c r="G7105" t="s">
        <v>43</v>
      </c>
      <c r="H7105" t="s">
        <v>39</v>
      </c>
      <c r="I7105">
        <f>tbl_Fact[[#This Row],[Duration]] / 60</f>
        <v>8.4444443384806334E-2</v>
      </c>
      <c r="J7105">
        <f>IF(OR(G7105="Run Time", G7105="CC (Changeover Cleaning)"), I7105, 0)</f>
        <v>8.4444443384806334E-2</v>
      </c>
      <c r="K7105">
        <f>IF(G7105&lt;&gt;"PM (Maintenance)", I7105, 0)</f>
        <v>8.4444443384806334E-2</v>
      </c>
      <c r="L7105" s="5">
        <f>MAX(tbl_Fact[[#This Row],[TotalBiscuitsMade]],tbl_Fact[[#This Row],[GoodMadeBiscuits]])</f>
        <v>221465</v>
      </c>
      <c r="M7105" s="5">
        <f>IF(tbl_Fact[[#This Row],[Operating_Hours]]&gt;0,tbl_Fact[[#This Row],[Operating_Hours]]*51840,0)</f>
        <v>4377.5999450683603</v>
      </c>
    </row>
    <row r="7106" spans="1:13" hidden="1" x14ac:dyDescent="0.2">
      <c r="A7106" t="s">
        <v>12</v>
      </c>
      <c r="B7106" s="1">
        <v>44407.900543981479</v>
      </c>
      <c r="C7106" s="1">
        <v>44407.900914351849</v>
      </c>
      <c r="D7106">
        <v>0.53333330154418901</v>
      </c>
      <c r="E7106">
        <v>221860</v>
      </c>
      <c r="F7106">
        <v>224</v>
      </c>
      <c r="G7106" t="s">
        <v>44</v>
      </c>
      <c r="H7106" t="s">
        <v>39</v>
      </c>
      <c r="I7106">
        <f>tbl_Fact[[#This Row],[Duration]] / 60</f>
        <v>8.8888883590698166E-3</v>
      </c>
      <c r="J7106">
        <f>IF(OR(G7106="Run Time", G7106="CC (Changeover Cleaning)"), I7106, 0)</f>
        <v>0</v>
      </c>
      <c r="K7106">
        <f>IF(G7106&lt;&gt;"PM (Maintenance)", I7106, 0)</f>
        <v>8.8888883590698166E-3</v>
      </c>
      <c r="L7106" s="5">
        <f>MAX(tbl_Fact[[#This Row],[TotalBiscuitsMade]],tbl_Fact[[#This Row],[GoodMadeBiscuits]])</f>
        <v>221860</v>
      </c>
      <c r="M7106" s="5">
        <f>IF(tbl_Fact[[#This Row],[Operating_Hours]]&gt;0,tbl_Fact[[#This Row],[Operating_Hours]]*51840,0)</f>
        <v>0</v>
      </c>
    </row>
    <row r="7107" spans="1:13" hidden="1" x14ac:dyDescent="0.2">
      <c r="A7107" t="s">
        <v>12</v>
      </c>
      <c r="B7107" s="1">
        <v>44407.900914351849</v>
      </c>
      <c r="C7107" s="1">
        <v>44407.901192129626</v>
      </c>
      <c r="D7107">
        <v>0.40000000596046398</v>
      </c>
      <c r="E7107">
        <v>221499</v>
      </c>
      <c r="F7107">
        <v>138</v>
      </c>
      <c r="G7107" t="s">
        <v>43</v>
      </c>
      <c r="H7107" t="s">
        <v>39</v>
      </c>
      <c r="I7107">
        <f>tbl_Fact[[#This Row],[Duration]] / 60</f>
        <v>6.6666667660077328E-3</v>
      </c>
      <c r="J7107">
        <f>IF(OR(G7107="Run Time", G7107="CC (Changeover Cleaning)"), I7107, 0)</f>
        <v>6.6666667660077328E-3</v>
      </c>
      <c r="K7107">
        <f>IF(G7107&lt;&gt;"PM (Maintenance)", I7107, 0)</f>
        <v>6.6666667660077328E-3</v>
      </c>
      <c r="L7107" s="5">
        <f>MAX(tbl_Fact[[#This Row],[TotalBiscuitsMade]],tbl_Fact[[#This Row],[GoodMadeBiscuits]])</f>
        <v>221499</v>
      </c>
      <c r="M7107" s="5">
        <f>IF(tbl_Fact[[#This Row],[Operating_Hours]]&gt;0,tbl_Fact[[#This Row],[Operating_Hours]]*51840,0)</f>
        <v>345.60000514984085</v>
      </c>
    </row>
    <row r="7108" spans="1:13" hidden="1" x14ac:dyDescent="0.2">
      <c r="A7108" t="s">
        <v>12</v>
      </c>
      <c r="B7108" s="1">
        <v>44407.901192129626</v>
      </c>
      <c r="C7108" s="1">
        <v>44407.909398148149</v>
      </c>
      <c r="D7108">
        <v>11.8166666030884</v>
      </c>
      <c r="E7108">
        <v>231262</v>
      </c>
      <c r="F7108">
        <v>107</v>
      </c>
      <c r="G7108" t="s">
        <v>44</v>
      </c>
      <c r="H7108" t="s">
        <v>39</v>
      </c>
      <c r="I7108">
        <f>tbl_Fact[[#This Row],[Duration]] / 60</f>
        <v>0.19694444338480668</v>
      </c>
      <c r="J7108">
        <f>IF(OR(G7108="Run Time", G7108="CC (Changeover Cleaning)"), I7108, 0)</f>
        <v>0</v>
      </c>
      <c r="K7108">
        <f>IF(G7108&lt;&gt;"PM (Maintenance)", I7108, 0)</f>
        <v>0.19694444338480668</v>
      </c>
      <c r="L7108" s="5">
        <f>MAX(tbl_Fact[[#This Row],[TotalBiscuitsMade]],tbl_Fact[[#This Row],[GoodMadeBiscuits]])</f>
        <v>231262</v>
      </c>
      <c r="M7108" s="5">
        <f>IF(tbl_Fact[[#This Row],[Operating_Hours]]&gt;0,tbl_Fact[[#This Row],[Operating_Hours]]*51840,0)</f>
        <v>0</v>
      </c>
    </row>
    <row r="7109" spans="1:13" hidden="1" x14ac:dyDescent="0.2">
      <c r="A7109" t="s">
        <v>14</v>
      </c>
      <c r="B7109" s="1">
        <v>44407.909398148149</v>
      </c>
      <c r="C7109" s="1">
        <v>44407.909687500003</v>
      </c>
      <c r="D7109">
        <v>0.41666659712791398</v>
      </c>
      <c r="E7109">
        <v>0</v>
      </c>
      <c r="F7109">
        <v>416</v>
      </c>
      <c r="G7109" t="s">
        <v>43</v>
      </c>
      <c r="H7109" t="s">
        <v>39</v>
      </c>
      <c r="I7109">
        <f>tbl_Fact[[#This Row],[Duration]] / 60</f>
        <v>6.9444432854652328E-3</v>
      </c>
      <c r="J7109">
        <f>IF(OR(G7109="Run Time", G7109="CC (Changeover Cleaning)"), I7109, 0)</f>
        <v>6.9444432854652328E-3</v>
      </c>
      <c r="K7109">
        <f>IF(G7109&lt;&gt;"PM (Maintenance)", I7109, 0)</f>
        <v>6.9444432854652328E-3</v>
      </c>
      <c r="L7109" s="5">
        <f>MAX(tbl_Fact[[#This Row],[TotalBiscuitsMade]],tbl_Fact[[#This Row],[GoodMadeBiscuits]])</f>
        <v>416</v>
      </c>
      <c r="M7109" s="5">
        <f>IF(tbl_Fact[[#This Row],[Operating_Hours]]&gt;0,tbl_Fact[[#This Row],[Operating_Hours]]*51840,0)</f>
        <v>359.99993991851767</v>
      </c>
    </row>
    <row r="7110" spans="1:13" hidden="1" x14ac:dyDescent="0.2">
      <c r="A7110" t="s">
        <v>12</v>
      </c>
      <c r="B7110" s="1">
        <v>44407.909398148149</v>
      </c>
      <c r="C7110" s="1">
        <v>44407.909756944442</v>
      </c>
      <c r="D7110">
        <v>0.51666659116744995</v>
      </c>
      <c r="E7110">
        <v>231382</v>
      </c>
      <c r="F7110">
        <v>62</v>
      </c>
      <c r="G7110" t="s">
        <v>43</v>
      </c>
      <c r="H7110" t="s">
        <v>39</v>
      </c>
      <c r="I7110">
        <f>tbl_Fact[[#This Row],[Duration]] / 60</f>
        <v>8.6111098527908332E-3</v>
      </c>
      <c r="J7110">
        <f>IF(OR(G7110="Run Time", G7110="CC (Changeover Cleaning)"), I7110, 0)</f>
        <v>8.6111098527908332E-3</v>
      </c>
      <c r="K7110">
        <f>IF(G7110&lt;&gt;"PM (Maintenance)", I7110, 0)</f>
        <v>8.6111098527908332E-3</v>
      </c>
      <c r="L7110" s="5">
        <f>MAX(tbl_Fact[[#This Row],[TotalBiscuitsMade]],tbl_Fact[[#This Row],[GoodMadeBiscuits]])</f>
        <v>231382</v>
      </c>
      <c r="M7110" s="5">
        <f>IF(tbl_Fact[[#This Row],[Operating_Hours]]&gt;0,tbl_Fact[[#This Row],[Operating_Hours]]*51840,0)</f>
        <v>446.39993476867681</v>
      </c>
    </row>
    <row r="7111" spans="1:13" hidden="1" x14ac:dyDescent="0.2">
      <c r="A7111" t="s">
        <v>14</v>
      </c>
      <c r="B7111" s="1">
        <v>44407.909687500003</v>
      </c>
      <c r="C7111" s="1">
        <v>44407.913784722223</v>
      </c>
      <c r="D7111">
        <v>5.9000000953674299</v>
      </c>
      <c r="E7111">
        <v>0</v>
      </c>
      <c r="F7111">
        <v>174</v>
      </c>
      <c r="G7111" t="s">
        <v>44</v>
      </c>
      <c r="H7111" t="s">
        <v>39</v>
      </c>
      <c r="I7111">
        <f>tbl_Fact[[#This Row],[Duration]] / 60</f>
        <v>9.8333334922790491E-2</v>
      </c>
      <c r="J7111">
        <f>IF(OR(G7111="Run Time", G7111="CC (Changeover Cleaning)"), I7111, 0)</f>
        <v>0</v>
      </c>
      <c r="K7111">
        <f>IF(G7111&lt;&gt;"PM (Maintenance)", I7111, 0)</f>
        <v>9.8333334922790491E-2</v>
      </c>
      <c r="L7111" s="5">
        <f>MAX(tbl_Fact[[#This Row],[TotalBiscuitsMade]],tbl_Fact[[#This Row],[GoodMadeBiscuits]])</f>
        <v>174</v>
      </c>
      <c r="M7111" s="5">
        <f>IF(tbl_Fact[[#This Row],[Operating_Hours]]&gt;0,tbl_Fact[[#This Row],[Operating_Hours]]*51840,0)</f>
        <v>0</v>
      </c>
    </row>
    <row r="7112" spans="1:13" hidden="1" x14ac:dyDescent="0.2">
      <c r="A7112" t="s">
        <v>12</v>
      </c>
      <c r="B7112" s="1">
        <v>44407.909756944442</v>
      </c>
      <c r="C7112" s="1">
        <v>44407.913784722223</v>
      </c>
      <c r="D7112">
        <v>5.8000001907348597</v>
      </c>
      <c r="E7112">
        <v>235704</v>
      </c>
      <c r="F7112">
        <v>53</v>
      </c>
      <c r="G7112" t="s">
        <v>44</v>
      </c>
      <c r="H7112" t="s">
        <v>39</v>
      </c>
      <c r="I7112">
        <f>tbl_Fact[[#This Row],[Duration]] / 60</f>
        <v>9.6666669845580991E-2</v>
      </c>
      <c r="J7112">
        <f>IF(OR(G7112="Run Time", G7112="CC (Changeover Cleaning)"), I7112, 0)</f>
        <v>0</v>
      </c>
      <c r="K7112">
        <f>IF(G7112&lt;&gt;"PM (Maintenance)", I7112, 0)</f>
        <v>9.6666669845580991E-2</v>
      </c>
      <c r="L7112" s="5">
        <f>MAX(tbl_Fact[[#This Row],[TotalBiscuitsMade]],tbl_Fact[[#This Row],[GoodMadeBiscuits]])</f>
        <v>235704</v>
      </c>
      <c r="M7112" s="5">
        <f>IF(tbl_Fact[[#This Row],[Operating_Hours]]&gt;0,tbl_Fact[[#This Row],[Operating_Hours]]*51840,0)</f>
        <v>0</v>
      </c>
    </row>
    <row r="7113" spans="1:13" hidden="1" x14ac:dyDescent="0.2">
      <c r="A7113" t="s">
        <v>5</v>
      </c>
      <c r="B7113" s="1">
        <v>44407.910312499997</v>
      </c>
      <c r="C7113" s="1">
        <v>44407.911597222221</v>
      </c>
      <c r="D7113">
        <v>1.8500000238418599</v>
      </c>
      <c r="E7113">
        <v>198086</v>
      </c>
      <c r="F7113">
        <v>85144</v>
      </c>
      <c r="G7113" t="s">
        <v>43</v>
      </c>
      <c r="H7113" t="s">
        <v>27</v>
      </c>
      <c r="I7113">
        <f>tbl_Fact[[#This Row],[Duration]] / 60</f>
        <v>3.0833333730697667E-2</v>
      </c>
      <c r="J7113">
        <f>IF(OR(G7113="Run Time", G7113="CC (Changeover Cleaning)"), I7113, 0)</f>
        <v>3.0833333730697667E-2</v>
      </c>
      <c r="K7113">
        <f>IF(G7113&lt;&gt;"PM (Maintenance)", I7113, 0)</f>
        <v>3.0833333730697667E-2</v>
      </c>
      <c r="L7113" s="5">
        <f>MAX(tbl_Fact[[#This Row],[TotalBiscuitsMade]],tbl_Fact[[#This Row],[GoodMadeBiscuits]])</f>
        <v>198086</v>
      </c>
      <c r="M7113" s="5">
        <f>IF(tbl_Fact[[#This Row],[Operating_Hours]]&gt;0,tbl_Fact[[#This Row],[Operating_Hours]]*51840,0)</f>
        <v>1598.4000205993671</v>
      </c>
    </row>
    <row r="7114" spans="1:13" hidden="1" x14ac:dyDescent="0.2">
      <c r="A7114" t="s">
        <v>5</v>
      </c>
      <c r="B7114" s="1">
        <v>44407.911597222221</v>
      </c>
      <c r="C7114" s="1">
        <v>44407.912974537037</v>
      </c>
      <c r="D7114">
        <v>1.9833333492279099</v>
      </c>
      <c r="E7114">
        <v>199259</v>
      </c>
      <c r="F7114">
        <v>86473</v>
      </c>
      <c r="G7114" t="s">
        <v>44</v>
      </c>
      <c r="H7114" t="s">
        <v>27</v>
      </c>
      <c r="I7114">
        <f>tbl_Fact[[#This Row],[Duration]] / 60</f>
        <v>3.3055555820465168E-2</v>
      </c>
      <c r="J7114">
        <f>IF(OR(G7114="Run Time", G7114="CC (Changeover Cleaning)"), I7114, 0)</f>
        <v>0</v>
      </c>
      <c r="K7114">
        <f>IF(G7114&lt;&gt;"PM (Maintenance)", I7114, 0)</f>
        <v>3.3055555820465168E-2</v>
      </c>
      <c r="L7114" s="5">
        <f>MAX(tbl_Fact[[#This Row],[TotalBiscuitsMade]],tbl_Fact[[#This Row],[GoodMadeBiscuits]])</f>
        <v>199259</v>
      </c>
      <c r="M7114" s="5">
        <f>IF(tbl_Fact[[#This Row],[Operating_Hours]]&gt;0,tbl_Fact[[#This Row],[Operating_Hours]]*51840,0)</f>
        <v>0</v>
      </c>
    </row>
    <row r="7115" spans="1:13" hidden="1" x14ac:dyDescent="0.2">
      <c r="A7115" t="s">
        <v>5</v>
      </c>
      <c r="B7115" s="1">
        <v>44407.912974537037</v>
      </c>
      <c r="C7115" s="1">
        <v>44407.913055555553</v>
      </c>
      <c r="D7115">
        <v>0.116666667163372</v>
      </c>
      <c r="E7115">
        <v>199202</v>
      </c>
      <c r="F7115">
        <v>86137</v>
      </c>
      <c r="G7115" t="s">
        <v>43</v>
      </c>
      <c r="H7115" t="s">
        <v>27</v>
      </c>
      <c r="I7115">
        <f>tbl_Fact[[#This Row],[Duration]] / 60</f>
        <v>1.9444444527228666E-3</v>
      </c>
      <c r="J7115">
        <f>IF(OR(G7115="Run Time", G7115="CC (Changeover Cleaning)"), I7115, 0)</f>
        <v>1.9444444527228666E-3</v>
      </c>
      <c r="K7115">
        <f>IF(G7115&lt;&gt;"PM (Maintenance)", I7115, 0)</f>
        <v>1.9444444527228666E-3</v>
      </c>
      <c r="L7115" s="5">
        <f>MAX(tbl_Fact[[#This Row],[TotalBiscuitsMade]],tbl_Fact[[#This Row],[GoodMadeBiscuits]])</f>
        <v>199202</v>
      </c>
      <c r="M7115" s="5">
        <f>IF(tbl_Fact[[#This Row],[Operating_Hours]]&gt;0,tbl_Fact[[#This Row],[Operating_Hours]]*51840,0)</f>
        <v>100.8000004291534</v>
      </c>
    </row>
    <row r="7116" spans="1:13" hidden="1" x14ac:dyDescent="0.2">
      <c r="A7116" t="s">
        <v>5</v>
      </c>
      <c r="B7116" s="1">
        <v>44407.913055555553</v>
      </c>
      <c r="C7116" s="1">
        <v>44407.935243055559</v>
      </c>
      <c r="D7116">
        <v>31.950000762939499</v>
      </c>
      <c r="E7116">
        <v>221620</v>
      </c>
      <c r="F7116">
        <v>108976</v>
      </c>
      <c r="G7116" t="s">
        <v>44</v>
      </c>
      <c r="H7116" t="s">
        <v>27</v>
      </c>
      <c r="I7116">
        <f>tbl_Fact[[#This Row],[Duration]] / 60</f>
        <v>0.53250001271565828</v>
      </c>
      <c r="J7116">
        <f>IF(OR(G7116="Run Time", G7116="CC (Changeover Cleaning)"), I7116, 0)</f>
        <v>0</v>
      </c>
      <c r="K7116">
        <f>IF(G7116&lt;&gt;"PM (Maintenance)", I7116, 0)</f>
        <v>0.53250001271565828</v>
      </c>
      <c r="L7116" s="5">
        <f>MAX(tbl_Fact[[#This Row],[TotalBiscuitsMade]],tbl_Fact[[#This Row],[GoodMadeBiscuits]])</f>
        <v>221620</v>
      </c>
      <c r="M7116" s="5">
        <f>IF(tbl_Fact[[#This Row],[Operating_Hours]]&gt;0,tbl_Fact[[#This Row],[Operating_Hours]]*51840,0)</f>
        <v>0</v>
      </c>
    </row>
    <row r="7117" spans="1:13" hidden="1" x14ac:dyDescent="0.2">
      <c r="A7117" t="s">
        <v>14</v>
      </c>
      <c r="B7117" s="1">
        <v>44407.913784722223</v>
      </c>
      <c r="C7117" s="1">
        <v>44407.914050925923</v>
      </c>
      <c r="D7117">
        <v>0.38333329558372498</v>
      </c>
      <c r="E7117">
        <v>0</v>
      </c>
      <c r="F7117">
        <v>223</v>
      </c>
      <c r="G7117" t="s">
        <v>43</v>
      </c>
      <c r="H7117" t="s">
        <v>39</v>
      </c>
      <c r="I7117">
        <f>tbl_Fact[[#This Row],[Duration]] / 60</f>
        <v>6.3888882597287495E-3</v>
      </c>
      <c r="J7117">
        <f>IF(OR(G7117="Run Time", G7117="CC (Changeover Cleaning)"), I7117, 0)</f>
        <v>6.3888882597287495E-3</v>
      </c>
      <c r="K7117">
        <f>IF(G7117&lt;&gt;"PM (Maintenance)", I7117, 0)</f>
        <v>6.3888882597287495E-3</v>
      </c>
      <c r="L7117" s="5">
        <f>MAX(tbl_Fact[[#This Row],[TotalBiscuitsMade]],tbl_Fact[[#This Row],[GoodMadeBiscuits]])</f>
        <v>223</v>
      </c>
      <c r="M7117" s="5">
        <f>IF(tbl_Fact[[#This Row],[Operating_Hours]]&gt;0,tbl_Fact[[#This Row],[Operating_Hours]]*51840,0)</f>
        <v>331.19996738433838</v>
      </c>
    </row>
    <row r="7118" spans="1:13" hidden="1" x14ac:dyDescent="0.2">
      <c r="A7118" t="s">
        <v>12</v>
      </c>
      <c r="B7118" s="1">
        <v>44407.913784722223</v>
      </c>
      <c r="C7118" s="1">
        <v>44407.914143518516</v>
      </c>
      <c r="D7118">
        <v>0.51666659116744995</v>
      </c>
      <c r="E7118">
        <v>235849</v>
      </c>
      <c r="F7118">
        <v>41</v>
      </c>
      <c r="G7118" t="s">
        <v>43</v>
      </c>
      <c r="H7118" t="s">
        <v>39</v>
      </c>
      <c r="I7118">
        <f>tbl_Fact[[#This Row],[Duration]] / 60</f>
        <v>8.6111098527908332E-3</v>
      </c>
      <c r="J7118">
        <f>IF(OR(G7118="Run Time", G7118="CC (Changeover Cleaning)"), I7118, 0)</f>
        <v>8.6111098527908332E-3</v>
      </c>
      <c r="K7118">
        <f>IF(G7118&lt;&gt;"PM (Maintenance)", I7118, 0)</f>
        <v>8.6111098527908332E-3</v>
      </c>
      <c r="L7118" s="5">
        <f>MAX(tbl_Fact[[#This Row],[TotalBiscuitsMade]],tbl_Fact[[#This Row],[GoodMadeBiscuits]])</f>
        <v>235849</v>
      </c>
      <c r="M7118" s="5">
        <f>IF(tbl_Fact[[#This Row],[Operating_Hours]]&gt;0,tbl_Fact[[#This Row],[Operating_Hours]]*51840,0)</f>
        <v>446.39993476867681</v>
      </c>
    </row>
    <row r="7119" spans="1:13" hidden="1" x14ac:dyDescent="0.2">
      <c r="A7119" t="s">
        <v>14</v>
      </c>
      <c r="B7119" s="1">
        <v>44407.914050925923</v>
      </c>
      <c r="C7119" s="1">
        <v>44407.919386574074</v>
      </c>
      <c r="D7119">
        <v>7.6833333969116202</v>
      </c>
      <c r="E7119">
        <v>0</v>
      </c>
      <c r="F7119">
        <v>431</v>
      </c>
      <c r="G7119" t="s">
        <v>44</v>
      </c>
      <c r="H7119" t="s">
        <v>39</v>
      </c>
      <c r="I7119">
        <f>tbl_Fact[[#This Row],[Duration]] / 60</f>
        <v>0.12805555661519366</v>
      </c>
      <c r="J7119">
        <f>IF(OR(G7119="Run Time", G7119="CC (Changeover Cleaning)"), I7119, 0)</f>
        <v>0</v>
      </c>
      <c r="K7119">
        <f>IF(G7119&lt;&gt;"PM (Maintenance)", I7119, 0)</f>
        <v>0.12805555661519366</v>
      </c>
      <c r="L7119" s="5">
        <f>MAX(tbl_Fact[[#This Row],[TotalBiscuitsMade]],tbl_Fact[[#This Row],[GoodMadeBiscuits]])</f>
        <v>431</v>
      </c>
      <c r="M7119" s="5">
        <f>IF(tbl_Fact[[#This Row],[Operating_Hours]]&gt;0,tbl_Fact[[#This Row],[Operating_Hours]]*51840,0)</f>
        <v>0</v>
      </c>
    </row>
    <row r="7120" spans="1:13" hidden="1" x14ac:dyDescent="0.2">
      <c r="A7120" t="s">
        <v>12</v>
      </c>
      <c r="B7120" s="1">
        <v>44407.914143518516</v>
      </c>
      <c r="C7120" s="1">
        <v>44407.914814814816</v>
      </c>
      <c r="D7120">
        <v>0.966666579246521</v>
      </c>
      <c r="E7120">
        <v>236400</v>
      </c>
      <c r="F7120">
        <v>294</v>
      </c>
      <c r="G7120" t="s">
        <v>44</v>
      </c>
      <c r="H7120" t="s">
        <v>39</v>
      </c>
      <c r="I7120">
        <f>tbl_Fact[[#This Row],[Duration]] / 60</f>
        <v>1.6111109654108682E-2</v>
      </c>
      <c r="J7120">
        <f>IF(OR(G7120="Run Time", G7120="CC (Changeover Cleaning)"), I7120, 0)</f>
        <v>0</v>
      </c>
      <c r="K7120">
        <f>IF(G7120&lt;&gt;"PM (Maintenance)", I7120, 0)</f>
        <v>1.6111109654108682E-2</v>
      </c>
      <c r="L7120" s="5">
        <f>MAX(tbl_Fact[[#This Row],[TotalBiscuitsMade]],tbl_Fact[[#This Row],[GoodMadeBiscuits]])</f>
        <v>236400</v>
      </c>
      <c r="M7120" s="5">
        <f>IF(tbl_Fact[[#This Row],[Operating_Hours]]&gt;0,tbl_Fact[[#This Row],[Operating_Hours]]*51840,0)</f>
        <v>0</v>
      </c>
    </row>
    <row r="7121" spans="1:13" hidden="1" x14ac:dyDescent="0.2">
      <c r="A7121" t="s">
        <v>12</v>
      </c>
      <c r="B7121" s="1">
        <v>44407.914814814816</v>
      </c>
      <c r="C7121" s="1">
        <v>44407.919004629628</v>
      </c>
      <c r="D7121">
        <v>6.0333333015441903</v>
      </c>
      <c r="E7121">
        <v>236383</v>
      </c>
      <c r="F7121">
        <v>477</v>
      </c>
      <c r="G7121" t="s">
        <v>43</v>
      </c>
      <c r="H7121" t="s">
        <v>39</v>
      </c>
      <c r="I7121">
        <f>tbl_Fact[[#This Row],[Duration]] / 60</f>
        <v>0.1005555550257365</v>
      </c>
      <c r="J7121">
        <f>IF(OR(G7121="Run Time", G7121="CC (Changeover Cleaning)"), I7121, 0)</f>
        <v>0.1005555550257365</v>
      </c>
      <c r="K7121">
        <f>IF(G7121&lt;&gt;"PM (Maintenance)", I7121, 0)</f>
        <v>0.1005555550257365</v>
      </c>
      <c r="L7121" s="5">
        <f>MAX(tbl_Fact[[#This Row],[TotalBiscuitsMade]],tbl_Fact[[#This Row],[GoodMadeBiscuits]])</f>
        <v>236383</v>
      </c>
      <c r="M7121" s="5">
        <f>IF(tbl_Fact[[#This Row],[Operating_Hours]]&gt;0,tbl_Fact[[#This Row],[Operating_Hours]]*51840,0)</f>
        <v>5212.7999725341806</v>
      </c>
    </row>
    <row r="7122" spans="1:13" hidden="1" x14ac:dyDescent="0.2">
      <c r="A7122" t="s">
        <v>12</v>
      </c>
      <c r="B7122" s="1">
        <v>44407.919004629628</v>
      </c>
      <c r="C7122" s="1">
        <v>44407.919166666667</v>
      </c>
      <c r="D7122">
        <v>0.233333304524422</v>
      </c>
      <c r="E7122">
        <v>236509</v>
      </c>
      <c r="F7122">
        <v>318</v>
      </c>
      <c r="G7122" t="s">
        <v>44</v>
      </c>
      <c r="H7122" t="s">
        <v>39</v>
      </c>
      <c r="I7122">
        <f>tbl_Fact[[#This Row],[Duration]] / 60</f>
        <v>3.8888884087403667E-3</v>
      </c>
      <c r="J7122">
        <f>IF(OR(G7122="Run Time", G7122="CC (Changeover Cleaning)"), I7122, 0)</f>
        <v>0</v>
      </c>
      <c r="K7122">
        <f>IF(G7122&lt;&gt;"PM (Maintenance)", I7122, 0)</f>
        <v>3.8888884087403667E-3</v>
      </c>
      <c r="L7122" s="5">
        <f>MAX(tbl_Fact[[#This Row],[TotalBiscuitsMade]],tbl_Fact[[#This Row],[GoodMadeBiscuits]])</f>
        <v>236509</v>
      </c>
      <c r="M7122" s="5">
        <f>IF(tbl_Fact[[#This Row],[Operating_Hours]]&gt;0,tbl_Fact[[#This Row],[Operating_Hours]]*51840,0)</f>
        <v>0</v>
      </c>
    </row>
    <row r="7123" spans="1:13" hidden="1" x14ac:dyDescent="0.2">
      <c r="A7123" t="s">
        <v>12</v>
      </c>
      <c r="B7123" s="1">
        <v>44407.919166666667</v>
      </c>
      <c r="C7123" s="1">
        <v>44407.924398148149</v>
      </c>
      <c r="D7123">
        <v>7.5333333015441903</v>
      </c>
      <c r="E7123">
        <v>236789</v>
      </c>
      <c r="F7123">
        <v>113</v>
      </c>
      <c r="G7123" t="s">
        <v>43</v>
      </c>
      <c r="H7123" t="s">
        <v>39</v>
      </c>
      <c r="I7123">
        <f>tbl_Fact[[#This Row],[Duration]] / 60</f>
        <v>0.12555555502573651</v>
      </c>
      <c r="J7123">
        <f>IF(OR(G7123="Run Time", G7123="CC (Changeover Cleaning)"), I7123, 0)</f>
        <v>0.12555555502573651</v>
      </c>
      <c r="K7123">
        <f>IF(G7123&lt;&gt;"PM (Maintenance)", I7123, 0)</f>
        <v>0.12555555502573651</v>
      </c>
      <c r="L7123" s="5">
        <f>MAX(tbl_Fact[[#This Row],[TotalBiscuitsMade]],tbl_Fact[[#This Row],[GoodMadeBiscuits]])</f>
        <v>236789</v>
      </c>
      <c r="M7123" s="5">
        <f>IF(tbl_Fact[[#This Row],[Operating_Hours]]&gt;0,tbl_Fact[[#This Row],[Operating_Hours]]*51840,0)</f>
        <v>6508.7999725341806</v>
      </c>
    </row>
    <row r="7124" spans="1:13" hidden="1" x14ac:dyDescent="0.2">
      <c r="A7124" t="s">
        <v>14</v>
      </c>
      <c r="B7124" s="1">
        <v>44407.919386574074</v>
      </c>
      <c r="C7124" s="1">
        <v>44407.91946759259</v>
      </c>
      <c r="D7124">
        <v>0.116666600108147</v>
      </c>
      <c r="E7124">
        <v>0</v>
      </c>
      <c r="F7124">
        <v>368</v>
      </c>
      <c r="G7124" t="s">
        <v>43</v>
      </c>
      <c r="H7124" t="s">
        <v>39</v>
      </c>
      <c r="I7124">
        <f>tbl_Fact[[#This Row],[Duration]] / 60</f>
        <v>1.9444433351357834E-3</v>
      </c>
      <c r="J7124">
        <f>IF(OR(G7124="Run Time", G7124="CC (Changeover Cleaning)"), I7124, 0)</f>
        <v>1.9444433351357834E-3</v>
      </c>
      <c r="K7124">
        <f>IF(G7124&lt;&gt;"PM (Maintenance)", I7124, 0)</f>
        <v>1.9444433351357834E-3</v>
      </c>
      <c r="L7124" s="5">
        <f>MAX(tbl_Fact[[#This Row],[TotalBiscuitsMade]],tbl_Fact[[#This Row],[GoodMadeBiscuits]])</f>
        <v>368</v>
      </c>
      <c r="M7124" s="5">
        <f>IF(tbl_Fact[[#This Row],[Operating_Hours]]&gt;0,tbl_Fact[[#This Row],[Operating_Hours]]*51840,0)</f>
        <v>100.799942493439</v>
      </c>
    </row>
    <row r="7125" spans="1:13" hidden="1" x14ac:dyDescent="0.2">
      <c r="A7125" t="s">
        <v>14</v>
      </c>
      <c r="B7125" s="1">
        <v>44407.91946759259</v>
      </c>
      <c r="C7125" s="1">
        <v>44407.919675925928</v>
      </c>
      <c r="D7125">
        <v>0.30000001192092901</v>
      </c>
      <c r="E7125">
        <v>0</v>
      </c>
      <c r="F7125">
        <v>161</v>
      </c>
      <c r="G7125" t="s">
        <v>44</v>
      </c>
      <c r="H7125" t="s">
        <v>39</v>
      </c>
      <c r="I7125">
        <f>tbl_Fact[[#This Row],[Duration]] / 60</f>
        <v>5.0000001986821498E-3</v>
      </c>
      <c r="J7125">
        <f>IF(OR(G7125="Run Time", G7125="CC (Changeover Cleaning)"), I7125, 0)</f>
        <v>0</v>
      </c>
      <c r="K7125">
        <f>IF(G7125&lt;&gt;"PM (Maintenance)", I7125, 0)</f>
        <v>5.0000001986821498E-3</v>
      </c>
      <c r="L7125" s="5">
        <f>MAX(tbl_Fact[[#This Row],[TotalBiscuitsMade]],tbl_Fact[[#This Row],[GoodMadeBiscuits]])</f>
        <v>161</v>
      </c>
      <c r="M7125" s="5">
        <f>IF(tbl_Fact[[#This Row],[Operating_Hours]]&gt;0,tbl_Fact[[#This Row],[Operating_Hours]]*51840,0)</f>
        <v>0</v>
      </c>
    </row>
    <row r="7126" spans="1:13" hidden="1" x14ac:dyDescent="0.2">
      <c r="A7126" t="s">
        <v>14</v>
      </c>
      <c r="B7126" s="1">
        <v>44407.919675925928</v>
      </c>
      <c r="C7126" s="1">
        <v>44407.920439814814</v>
      </c>
      <c r="D7126">
        <v>1.1000000238418599</v>
      </c>
      <c r="E7126">
        <v>0</v>
      </c>
      <c r="F7126">
        <v>484</v>
      </c>
      <c r="G7126" t="s">
        <v>43</v>
      </c>
      <c r="H7126" t="s">
        <v>39</v>
      </c>
      <c r="I7126">
        <f>tbl_Fact[[#This Row],[Duration]] / 60</f>
        <v>1.8333333730697666E-2</v>
      </c>
      <c r="J7126">
        <f>IF(OR(G7126="Run Time", G7126="CC (Changeover Cleaning)"), I7126, 0)</f>
        <v>1.8333333730697666E-2</v>
      </c>
      <c r="K7126">
        <f>IF(G7126&lt;&gt;"PM (Maintenance)", I7126, 0)</f>
        <v>1.8333333730697666E-2</v>
      </c>
      <c r="L7126" s="5">
        <f>MAX(tbl_Fact[[#This Row],[TotalBiscuitsMade]],tbl_Fact[[#This Row],[GoodMadeBiscuits]])</f>
        <v>484</v>
      </c>
      <c r="M7126" s="5">
        <f>IF(tbl_Fact[[#This Row],[Operating_Hours]]&gt;0,tbl_Fact[[#This Row],[Operating_Hours]]*51840,0)</f>
        <v>950.40002059936705</v>
      </c>
    </row>
    <row r="7127" spans="1:13" hidden="1" x14ac:dyDescent="0.2">
      <c r="A7127" t="s">
        <v>14</v>
      </c>
      <c r="B7127" s="1">
        <v>44407.920439814814</v>
      </c>
      <c r="C7127" s="1">
        <v>44407.920960648145</v>
      </c>
      <c r="D7127">
        <v>0.75</v>
      </c>
      <c r="E7127">
        <v>0</v>
      </c>
      <c r="F7127">
        <v>138</v>
      </c>
      <c r="G7127" t="s">
        <v>44</v>
      </c>
      <c r="H7127" t="s">
        <v>39</v>
      </c>
      <c r="I7127">
        <f>tbl_Fact[[#This Row],[Duration]] / 60</f>
        <v>1.2500000000000001E-2</v>
      </c>
      <c r="J7127">
        <f>IF(OR(G7127="Run Time", G7127="CC (Changeover Cleaning)"), I7127, 0)</f>
        <v>0</v>
      </c>
      <c r="K7127">
        <f>IF(G7127&lt;&gt;"PM (Maintenance)", I7127, 0)</f>
        <v>1.2500000000000001E-2</v>
      </c>
      <c r="L7127" s="5">
        <f>MAX(tbl_Fact[[#This Row],[TotalBiscuitsMade]],tbl_Fact[[#This Row],[GoodMadeBiscuits]])</f>
        <v>138</v>
      </c>
      <c r="M7127" s="5">
        <f>IF(tbl_Fact[[#This Row],[Operating_Hours]]&gt;0,tbl_Fact[[#This Row],[Operating_Hours]]*51840,0)</f>
        <v>0</v>
      </c>
    </row>
    <row r="7128" spans="1:13" hidden="1" x14ac:dyDescent="0.2">
      <c r="A7128" t="s">
        <v>14</v>
      </c>
      <c r="B7128" s="1">
        <v>44407.920960648145</v>
      </c>
      <c r="C7128" s="1">
        <v>44407.9216087963</v>
      </c>
      <c r="D7128">
        <v>0.93333327770233199</v>
      </c>
      <c r="E7128">
        <v>0</v>
      </c>
      <c r="F7128">
        <v>202</v>
      </c>
      <c r="G7128" t="s">
        <v>43</v>
      </c>
      <c r="H7128" t="s">
        <v>39</v>
      </c>
      <c r="I7128">
        <f>tbl_Fact[[#This Row],[Duration]] / 60</f>
        <v>1.5555554628372199E-2</v>
      </c>
      <c r="J7128">
        <f>IF(OR(G7128="Run Time", G7128="CC (Changeover Cleaning)"), I7128, 0)</f>
        <v>1.5555554628372199E-2</v>
      </c>
      <c r="K7128">
        <f>IF(G7128&lt;&gt;"PM (Maintenance)", I7128, 0)</f>
        <v>1.5555554628372199E-2</v>
      </c>
      <c r="L7128" s="5">
        <f>MAX(tbl_Fact[[#This Row],[TotalBiscuitsMade]],tbl_Fact[[#This Row],[GoodMadeBiscuits]])</f>
        <v>202</v>
      </c>
      <c r="M7128" s="5">
        <f>IF(tbl_Fact[[#This Row],[Operating_Hours]]&gt;0,tbl_Fact[[#This Row],[Operating_Hours]]*51840,0)</f>
        <v>806.39995193481479</v>
      </c>
    </row>
    <row r="7129" spans="1:13" hidden="1" x14ac:dyDescent="0.2">
      <c r="A7129" t="s">
        <v>14</v>
      </c>
      <c r="B7129" s="1">
        <v>44407.9216087963</v>
      </c>
      <c r="C7129" s="1">
        <v>44407.922152777777</v>
      </c>
      <c r="D7129">
        <v>0.78333330154418901</v>
      </c>
      <c r="E7129">
        <v>0</v>
      </c>
      <c r="F7129">
        <v>56</v>
      </c>
      <c r="G7129" t="s">
        <v>44</v>
      </c>
      <c r="H7129" t="s">
        <v>39</v>
      </c>
      <c r="I7129">
        <f>tbl_Fact[[#This Row],[Duration]] / 60</f>
        <v>1.3055555025736484E-2</v>
      </c>
      <c r="J7129">
        <f>IF(OR(G7129="Run Time", G7129="CC (Changeover Cleaning)"), I7129, 0)</f>
        <v>0</v>
      </c>
      <c r="K7129">
        <f>IF(G7129&lt;&gt;"PM (Maintenance)", I7129, 0)</f>
        <v>1.3055555025736484E-2</v>
      </c>
      <c r="L7129" s="5">
        <f>MAX(tbl_Fact[[#This Row],[TotalBiscuitsMade]],tbl_Fact[[#This Row],[GoodMadeBiscuits]])</f>
        <v>56</v>
      </c>
      <c r="M7129" s="5">
        <f>IF(tbl_Fact[[#This Row],[Operating_Hours]]&gt;0,tbl_Fact[[#This Row],[Operating_Hours]]*51840,0)</f>
        <v>0</v>
      </c>
    </row>
    <row r="7130" spans="1:13" hidden="1" x14ac:dyDescent="0.2">
      <c r="A7130" t="s">
        <v>14</v>
      </c>
      <c r="B7130" s="1">
        <v>44407.922152777777</v>
      </c>
      <c r="C7130" s="1">
        <v>44407.922812500001</v>
      </c>
      <c r="D7130">
        <v>0.94999998807907104</v>
      </c>
      <c r="E7130">
        <v>0</v>
      </c>
      <c r="F7130">
        <v>449</v>
      </c>
      <c r="G7130" t="s">
        <v>43</v>
      </c>
      <c r="H7130" t="s">
        <v>39</v>
      </c>
      <c r="I7130">
        <f>tbl_Fact[[#This Row],[Duration]] / 60</f>
        <v>1.5833333134651184E-2</v>
      </c>
      <c r="J7130">
        <f>IF(OR(G7130="Run Time", G7130="CC (Changeover Cleaning)"), I7130, 0)</f>
        <v>1.5833333134651184E-2</v>
      </c>
      <c r="K7130">
        <f>IF(G7130&lt;&gt;"PM (Maintenance)", I7130, 0)</f>
        <v>1.5833333134651184E-2</v>
      </c>
      <c r="L7130" s="5">
        <f>MAX(tbl_Fact[[#This Row],[TotalBiscuitsMade]],tbl_Fact[[#This Row],[GoodMadeBiscuits]])</f>
        <v>449</v>
      </c>
      <c r="M7130" s="5">
        <f>IF(tbl_Fact[[#This Row],[Operating_Hours]]&gt;0,tbl_Fact[[#This Row],[Operating_Hours]]*51840,0)</f>
        <v>820.79998970031738</v>
      </c>
    </row>
    <row r="7131" spans="1:13" hidden="1" x14ac:dyDescent="0.2">
      <c r="A7131" t="s">
        <v>14</v>
      </c>
      <c r="B7131" s="1">
        <v>44407.922812500001</v>
      </c>
      <c r="C7131" s="1">
        <v>44407.927974537037</v>
      </c>
      <c r="D7131">
        <v>7.4333333969116202</v>
      </c>
      <c r="E7131">
        <v>0</v>
      </c>
      <c r="F7131">
        <v>64</v>
      </c>
      <c r="G7131" t="s">
        <v>44</v>
      </c>
      <c r="H7131" t="s">
        <v>39</v>
      </c>
      <c r="I7131">
        <f>tbl_Fact[[#This Row],[Duration]] / 60</f>
        <v>0.12388888994852701</v>
      </c>
      <c r="J7131">
        <f>IF(OR(G7131="Run Time", G7131="CC (Changeover Cleaning)"), I7131, 0)</f>
        <v>0</v>
      </c>
      <c r="K7131">
        <f>IF(G7131&lt;&gt;"PM (Maintenance)", I7131, 0)</f>
        <v>0.12388888994852701</v>
      </c>
      <c r="L7131" s="5">
        <f>MAX(tbl_Fact[[#This Row],[TotalBiscuitsMade]],tbl_Fact[[#This Row],[GoodMadeBiscuits]])</f>
        <v>64</v>
      </c>
      <c r="M7131" s="5">
        <f>IF(tbl_Fact[[#This Row],[Operating_Hours]]&gt;0,tbl_Fact[[#This Row],[Operating_Hours]]*51840,0)</f>
        <v>0</v>
      </c>
    </row>
    <row r="7132" spans="1:13" hidden="1" x14ac:dyDescent="0.2">
      <c r="A7132" t="s">
        <v>12</v>
      </c>
      <c r="B7132" s="1">
        <v>44407.924398148149</v>
      </c>
      <c r="C7132" s="1">
        <v>44407.924456018518</v>
      </c>
      <c r="D7132">
        <v>8.33332985639572E-2</v>
      </c>
      <c r="E7132">
        <v>236521</v>
      </c>
      <c r="F7132">
        <v>272</v>
      </c>
      <c r="G7132" t="s">
        <v>44</v>
      </c>
      <c r="H7132" t="s">
        <v>39</v>
      </c>
      <c r="I7132">
        <f>tbl_Fact[[#This Row],[Duration]] / 60</f>
        <v>1.3888883093992866E-3</v>
      </c>
      <c r="J7132">
        <f>IF(OR(G7132="Run Time", G7132="CC (Changeover Cleaning)"), I7132, 0)</f>
        <v>0</v>
      </c>
      <c r="K7132">
        <f>IF(G7132&lt;&gt;"PM (Maintenance)", I7132, 0)</f>
        <v>1.3888883093992866E-3</v>
      </c>
      <c r="L7132" s="5">
        <f>MAX(tbl_Fact[[#This Row],[TotalBiscuitsMade]],tbl_Fact[[#This Row],[GoodMadeBiscuits]])</f>
        <v>236521</v>
      </c>
      <c r="M7132" s="5">
        <f>IF(tbl_Fact[[#This Row],[Operating_Hours]]&gt;0,tbl_Fact[[#This Row],[Operating_Hours]]*51840,0)</f>
        <v>0</v>
      </c>
    </row>
    <row r="7133" spans="1:13" hidden="1" x14ac:dyDescent="0.2">
      <c r="A7133" t="s">
        <v>12</v>
      </c>
      <c r="B7133" s="1">
        <v>44407.924456018518</v>
      </c>
      <c r="C7133" s="1">
        <v>44407.927777777775</v>
      </c>
      <c r="D7133">
        <v>4.7833333015441903</v>
      </c>
      <c r="E7133">
        <v>236690</v>
      </c>
      <c r="F7133">
        <v>36</v>
      </c>
      <c r="G7133" t="s">
        <v>43</v>
      </c>
      <c r="H7133" t="s">
        <v>39</v>
      </c>
      <c r="I7133">
        <f>tbl_Fact[[#This Row],[Duration]] / 60</f>
        <v>7.9722221692403172E-2</v>
      </c>
      <c r="J7133">
        <f>IF(OR(G7133="Run Time", G7133="CC (Changeover Cleaning)"), I7133, 0)</f>
        <v>7.9722221692403172E-2</v>
      </c>
      <c r="K7133">
        <f>IF(G7133&lt;&gt;"PM (Maintenance)", I7133, 0)</f>
        <v>7.9722221692403172E-2</v>
      </c>
      <c r="L7133" s="5">
        <f>MAX(tbl_Fact[[#This Row],[TotalBiscuitsMade]],tbl_Fact[[#This Row],[GoodMadeBiscuits]])</f>
        <v>236690</v>
      </c>
      <c r="M7133" s="5">
        <f>IF(tbl_Fact[[#This Row],[Operating_Hours]]&gt;0,tbl_Fact[[#This Row],[Operating_Hours]]*51840,0)</f>
        <v>4132.7999725341806</v>
      </c>
    </row>
    <row r="7134" spans="1:13" hidden="1" x14ac:dyDescent="0.2">
      <c r="A7134" t="s">
        <v>12</v>
      </c>
      <c r="B7134" s="1">
        <v>44407.927777777775</v>
      </c>
      <c r="C7134" s="1">
        <v>44407.927847222221</v>
      </c>
      <c r="D7134">
        <v>0.10000000149011599</v>
      </c>
      <c r="E7134">
        <v>236914</v>
      </c>
      <c r="F7134">
        <v>41</v>
      </c>
      <c r="G7134" t="s">
        <v>44</v>
      </c>
      <c r="H7134" t="s">
        <v>39</v>
      </c>
      <c r="I7134">
        <f>tbl_Fact[[#This Row],[Duration]] / 60</f>
        <v>1.6666666915019332E-3</v>
      </c>
      <c r="J7134">
        <f>IF(OR(G7134="Run Time", G7134="CC (Changeover Cleaning)"), I7134, 0)</f>
        <v>0</v>
      </c>
      <c r="K7134">
        <f>IF(G7134&lt;&gt;"PM (Maintenance)", I7134, 0)</f>
        <v>1.6666666915019332E-3</v>
      </c>
      <c r="L7134" s="5">
        <f>MAX(tbl_Fact[[#This Row],[TotalBiscuitsMade]],tbl_Fact[[#This Row],[GoodMadeBiscuits]])</f>
        <v>236914</v>
      </c>
      <c r="M7134" s="5">
        <f>IF(tbl_Fact[[#This Row],[Operating_Hours]]&gt;0,tbl_Fact[[#This Row],[Operating_Hours]]*51840,0)</f>
        <v>0</v>
      </c>
    </row>
    <row r="7135" spans="1:13" hidden="1" x14ac:dyDescent="0.2">
      <c r="A7135" t="s">
        <v>12</v>
      </c>
      <c r="B7135" s="1">
        <v>44407.927847222221</v>
      </c>
      <c r="C7135" s="1">
        <v>44407.929432870369</v>
      </c>
      <c r="D7135">
        <v>2.2833333015441899</v>
      </c>
      <c r="E7135">
        <v>236685</v>
      </c>
      <c r="F7135">
        <v>234</v>
      </c>
      <c r="G7135" t="s">
        <v>43</v>
      </c>
      <c r="H7135" t="s">
        <v>39</v>
      </c>
      <c r="I7135">
        <f>tbl_Fact[[#This Row],[Duration]] / 60</f>
        <v>3.8055555025736501E-2</v>
      </c>
      <c r="J7135">
        <f>IF(OR(G7135="Run Time", G7135="CC (Changeover Cleaning)"), I7135, 0)</f>
        <v>3.8055555025736501E-2</v>
      </c>
      <c r="K7135">
        <f>IF(G7135&lt;&gt;"PM (Maintenance)", I7135, 0)</f>
        <v>3.8055555025736501E-2</v>
      </c>
      <c r="L7135" s="5">
        <f>MAX(tbl_Fact[[#This Row],[TotalBiscuitsMade]],tbl_Fact[[#This Row],[GoodMadeBiscuits]])</f>
        <v>236685</v>
      </c>
      <c r="M7135" s="5">
        <f>IF(tbl_Fact[[#This Row],[Operating_Hours]]&gt;0,tbl_Fact[[#This Row],[Operating_Hours]]*51840,0)</f>
        <v>1972.7999725341801</v>
      </c>
    </row>
    <row r="7136" spans="1:13" hidden="1" x14ac:dyDescent="0.2">
      <c r="A7136" t="s">
        <v>14</v>
      </c>
      <c r="B7136" s="1">
        <v>44407.927974537037</v>
      </c>
      <c r="C7136" s="1">
        <v>44407.928877314815</v>
      </c>
      <c r="D7136">
        <v>1.29999995231628</v>
      </c>
      <c r="E7136">
        <v>0</v>
      </c>
      <c r="F7136">
        <v>194</v>
      </c>
      <c r="G7136" t="s">
        <v>43</v>
      </c>
      <c r="H7136" t="s">
        <v>39</v>
      </c>
      <c r="I7136">
        <f>tbl_Fact[[#This Row],[Duration]] / 60</f>
        <v>2.1666665871937999E-2</v>
      </c>
      <c r="J7136">
        <f>IF(OR(G7136="Run Time", G7136="CC (Changeover Cleaning)"), I7136, 0)</f>
        <v>2.1666665871937999E-2</v>
      </c>
      <c r="K7136">
        <f>IF(G7136&lt;&gt;"PM (Maintenance)", I7136, 0)</f>
        <v>2.1666665871937999E-2</v>
      </c>
      <c r="L7136" s="5">
        <f>MAX(tbl_Fact[[#This Row],[TotalBiscuitsMade]],tbl_Fact[[#This Row],[GoodMadeBiscuits]])</f>
        <v>194</v>
      </c>
      <c r="M7136" s="5">
        <f>IF(tbl_Fact[[#This Row],[Operating_Hours]]&gt;0,tbl_Fact[[#This Row],[Operating_Hours]]*51840,0)</f>
        <v>1123.1999588012659</v>
      </c>
    </row>
    <row r="7137" spans="1:13" hidden="1" x14ac:dyDescent="0.2">
      <c r="A7137" t="s">
        <v>14</v>
      </c>
      <c r="B7137" s="1">
        <v>44407.928877314815</v>
      </c>
      <c r="C7137" s="1">
        <v>44407.930810185186</v>
      </c>
      <c r="D7137">
        <v>2.7833333015441899</v>
      </c>
      <c r="E7137">
        <v>0</v>
      </c>
      <c r="F7137">
        <v>449</v>
      </c>
      <c r="G7137" t="s">
        <v>44</v>
      </c>
      <c r="H7137" t="s">
        <v>39</v>
      </c>
      <c r="I7137">
        <f>tbl_Fact[[#This Row],[Duration]] / 60</f>
        <v>4.6388888359069833E-2</v>
      </c>
      <c r="J7137">
        <f>IF(OR(G7137="Run Time", G7137="CC (Changeover Cleaning)"), I7137, 0)</f>
        <v>0</v>
      </c>
      <c r="K7137">
        <f>IF(G7137&lt;&gt;"PM (Maintenance)", I7137, 0)</f>
        <v>4.6388888359069833E-2</v>
      </c>
      <c r="L7137" s="5">
        <f>MAX(tbl_Fact[[#This Row],[TotalBiscuitsMade]],tbl_Fact[[#This Row],[GoodMadeBiscuits]])</f>
        <v>449</v>
      </c>
      <c r="M7137" s="5">
        <f>IF(tbl_Fact[[#This Row],[Operating_Hours]]&gt;0,tbl_Fact[[#This Row],[Operating_Hours]]*51840,0)</f>
        <v>0</v>
      </c>
    </row>
    <row r="7138" spans="1:13" hidden="1" x14ac:dyDescent="0.2">
      <c r="A7138" t="s">
        <v>12</v>
      </c>
      <c r="B7138" s="1">
        <v>44407.929432870369</v>
      </c>
      <c r="C7138" s="1">
        <v>44407.929791666669</v>
      </c>
      <c r="D7138">
        <v>0.51666659116744995</v>
      </c>
      <c r="E7138">
        <v>236960</v>
      </c>
      <c r="F7138">
        <v>180</v>
      </c>
      <c r="G7138" t="s">
        <v>44</v>
      </c>
      <c r="H7138" t="s">
        <v>39</v>
      </c>
      <c r="I7138">
        <f>tbl_Fact[[#This Row],[Duration]] / 60</f>
        <v>8.6111098527908332E-3</v>
      </c>
      <c r="J7138">
        <f>IF(OR(G7138="Run Time", G7138="CC (Changeover Cleaning)"), I7138, 0)</f>
        <v>0</v>
      </c>
      <c r="K7138">
        <f>IF(G7138&lt;&gt;"PM (Maintenance)", I7138, 0)</f>
        <v>8.6111098527908332E-3</v>
      </c>
      <c r="L7138" s="5">
        <f>MAX(tbl_Fact[[#This Row],[TotalBiscuitsMade]],tbl_Fact[[#This Row],[GoodMadeBiscuits]])</f>
        <v>236960</v>
      </c>
      <c r="M7138" s="5">
        <f>IF(tbl_Fact[[#This Row],[Operating_Hours]]&gt;0,tbl_Fact[[#This Row],[Operating_Hours]]*51840,0)</f>
        <v>0</v>
      </c>
    </row>
    <row r="7139" spans="1:13" hidden="1" x14ac:dyDescent="0.2">
      <c r="A7139" t="s">
        <v>12</v>
      </c>
      <c r="B7139" s="1">
        <v>44407.929791666669</v>
      </c>
      <c r="C7139" s="1">
        <v>44407.9299537037</v>
      </c>
      <c r="D7139">
        <v>0.233333304524422</v>
      </c>
      <c r="E7139">
        <v>237051</v>
      </c>
      <c r="F7139">
        <v>159</v>
      </c>
      <c r="G7139" t="s">
        <v>43</v>
      </c>
      <c r="H7139" t="s">
        <v>39</v>
      </c>
      <c r="I7139">
        <f>tbl_Fact[[#This Row],[Duration]] / 60</f>
        <v>3.8888884087403667E-3</v>
      </c>
      <c r="J7139">
        <f>IF(OR(G7139="Run Time", G7139="CC (Changeover Cleaning)"), I7139, 0)</f>
        <v>3.8888884087403667E-3</v>
      </c>
      <c r="K7139">
        <f>IF(G7139&lt;&gt;"PM (Maintenance)", I7139, 0)</f>
        <v>3.8888884087403667E-3</v>
      </c>
      <c r="L7139" s="5">
        <f>MAX(tbl_Fact[[#This Row],[TotalBiscuitsMade]],tbl_Fact[[#This Row],[GoodMadeBiscuits]])</f>
        <v>237051</v>
      </c>
      <c r="M7139" s="5">
        <f>IF(tbl_Fact[[#This Row],[Operating_Hours]]&gt;0,tbl_Fact[[#This Row],[Operating_Hours]]*51840,0)</f>
        <v>201.5999751091006</v>
      </c>
    </row>
    <row r="7140" spans="1:13" hidden="1" x14ac:dyDescent="0.2">
      <c r="A7140" t="s">
        <v>12</v>
      </c>
      <c r="B7140" s="1">
        <v>44407.9299537037</v>
      </c>
      <c r="C7140" s="1">
        <v>44407.930694444447</v>
      </c>
      <c r="D7140">
        <v>1.06666660308838</v>
      </c>
      <c r="E7140">
        <v>238081</v>
      </c>
      <c r="F7140">
        <v>94</v>
      </c>
      <c r="G7140" t="s">
        <v>44</v>
      </c>
      <c r="H7140" t="s">
        <v>39</v>
      </c>
      <c r="I7140">
        <f>tbl_Fact[[#This Row],[Duration]] / 60</f>
        <v>1.7777776718139668E-2</v>
      </c>
      <c r="J7140">
        <f>IF(OR(G7140="Run Time", G7140="CC (Changeover Cleaning)"), I7140, 0)</f>
        <v>0</v>
      </c>
      <c r="K7140">
        <f>IF(G7140&lt;&gt;"PM (Maintenance)", I7140, 0)</f>
        <v>1.7777776718139668E-2</v>
      </c>
      <c r="L7140" s="5">
        <f>MAX(tbl_Fact[[#This Row],[TotalBiscuitsMade]],tbl_Fact[[#This Row],[GoodMadeBiscuits]])</f>
        <v>238081</v>
      </c>
      <c r="M7140" s="5">
        <f>IF(tbl_Fact[[#This Row],[Operating_Hours]]&gt;0,tbl_Fact[[#This Row],[Operating_Hours]]*51840,0)</f>
        <v>0</v>
      </c>
    </row>
    <row r="7141" spans="1:13" hidden="1" x14ac:dyDescent="0.2">
      <c r="A7141" t="s">
        <v>12</v>
      </c>
      <c r="B7141" s="1">
        <v>44407.930694444447</v>
      </c>
      <c r="C7141" s="1">
        <v>44407.932280092595</v>
      </c>
      <c r="D7141">
        <v>2.2833333015441899</v>
      </c>
      <c r="E7141">
        <v>237969</v>
      </c>
      <c r="F7141">
        <v>356</v>
      </c>
      <c r="G7141" t="s">
        <v>43</v>
      </c>
      <c r="H7141" t="s">
        <v>39</v>
      </c>
      <c r="I7141">
        <f>tbl_Fact[[#This Row],[Duration]] / 60</f>
        <v>3.8055555025736501E-2</v>
      </c>
      <c r="J7141">
        <f>IF(OR(G7141="Run Time", G7141="CC (Changeover Cleaning)"), I7141, 0)</f>
        <v>3.8055555025736501E-2</v>
      </c>
      <c r="K7141">
        <f>IF(G7141&lt;&gt;"PM (Maintenance)", I7141, 0)</f>
        <v>3.8055555025736501E-2</v>
      </c>
      <c r="L7141" s="5">
        <f>MAX(tbl_Fact[[#This Row],[TotalBiscuitsMade]],tbl_Fact[[#This Row],[GoodMadeBiscuits]])</f>
        <v>237969</v>
      </c>
      <c r="M7141" s="5">
        <f>IF(tbl_Fact[[#This Row],[Operating_Hours]]&gt;0,tbl_Fact[[#This Row],[Operating_Hours]]*51840,0)</f>
        <v>1972.7999725341801</v>
      </c>
    </row>
    <row r="7142" spans="1:13" hidden="1" x14ac:dyDescent="0.2">
      <c r="A7142" t="s">
        <v>14</v>
      </c>
      <c r="B7142" s="1">
        <v>44407.930810185186</v>
      </c>
      <c r="C7142" s="1">
        <v>44407.931875000002</v>
      </c>
      <c r="D7142">
        <v>1.5333333015441899</v>
      </c>
      <c r="E7142">
        <v>0</v>
      </c>
      <c r="F7142">
        <v>276</v>
      </c>
      <c r="G7142" t="s">
        <v>43</v>
      </c>
      <c r="H7142" t="s">
        <v>39</v>
      </c>
      <c r="I7142">
        <f>tbl_Fact[[#This Row],[Duration]] / 60</f>
        <v>2.5555555025736497E-2</v>
      </c>
      <c r="J7142">
        <f>IF(OR(G7142="Run Time", G7142="CC (Changeover Cleaning)"), I7142, 0)</f>
        <v>2.5555555025736497E-2</v>
      </c>
      <c r="K7142">
        <f>IF(G7142&lt;&gt;"PM (Maintenance)", I7142, 0)</f>
        <v>2.5555555025736497E-2</v>
      </c>
      <c r="L7142" s="5">
        <f>MAX(tbl_Fact[[#This Row],[TotalBiscuitsMade]],tbl_Fact[[#This Row],[GoodMadeBiscuits]])</f>
        <v>276</v>
      </c>
      <c r="M7142" s="5">
        <f>IF(tbl_Fact[[#This Row],[Operating_Hours]]&gt;0,tbl_Fact[[#This Row],[Operating_Hours]]*51840,0)</f>
        <v>1324.7999725341799</v>
      </c>
    </row>
    <row r="7143" spans="1:13" hidden="1" x14ac:dyDescent="0.2">
      <c r="A7143" t="s">
        <v>14</v>
      </c>
      <c r="B7143" s="1">
        <v>44407.931875000002</v>
      </c>
      <c r="C7143" s="1">
        <v>44407.937164351853</v>
      </c>
      <c r="D7143">
        <v>7.6166667938232404</v>
      </c>
      <c r="E7143">
        <v>0</v>
      </c>
      <c r="F7143">
        <v>242</v>
      </c>
      <c r="G7143" t="s">
        <v>44</v>
      </c>
      <c r="H7143" t="s">
        <v>39</v>
      </c>
      <c r="I7143">
        <f>tbl_Fact[[#This Row],[Duration]] / 60</f>
        <v>0.12694444656372067</v>
      </c>
      <c r="J7143">
        <f>IF(OR(G7143="Run Time", G7143="CC (Changeover Cleaning)"), I7143, 0)</f>
        <v>0</v>
      </c>
      <c r="K7143">
        <f>IF(G7143&lt;&gt;"PM (Maintenance)", I7143, 0)</f>
        <v>0.12694444656372067</v>
      </c>
      <c r="L7143" s="5">
        <f>MAX(tbl_Fact[[#This Row],[TotalBiscuitsMade]],tbl_Fact[[#This Row],[GoodMadeBiscuits]])</f>
        <v>242</v>
      </c>
      <c r="M7143" s="5">
        <f>IF(tbl_Fact[[#This Row],[Operating_Hours]]&gt;0,tbl_Fact[[#This Row],[Operating_Hours]]*51840,0)</f>
        <v>0</v>
      </c>
    </row>
    <row r="7144" spans="1:13" hidden="1" x14ac:dyDescent="0.2">
      <c r="A7144" t="s">
        <v>12</v>
      </c>
      <c r="B7144" s="1">
        <v>44407.932280092595</v>
      </c>
      <c r="C7144" s="1">
        <v>44407.937164351853</v>
      </c>
      <c r="D7144">
        <v>7.0333333015441903</v>
      </c>
      <c r="E7144">
        <v>243837</v>
      </c>
      <c r="F7144">
        <v>366</v>
      </c>
      <c r="G7144" t="s">
        <v>44</v>
      </c>
      <c r="H7144" t="s">
        <v>39</v>
      </c>
      <c r="I7144">
        <f>tbl_Fact[[#This Row],[Duration]] / 60</f>
        <v>0.11722222169240318</v>
      </c>
      <c r="J7144">
        <f>IF(OR(G7144="Run Time", G7144="CC (Changeover Cleaning)"), I7144, 0)</f>
        <v>0</v>
      </c>
      <c r="K7144">
        <f>IF(G7144&lt;&gt;"PM (Maintenance)", I7144, 0)</f>
        <v>0.11722222169240318</v>
      </c>
      <c r="L7144" s="5">
        <f>MAX(tbl_Fact[[#This Row],[TotalBiscuitsMade]],tbl_Fact[[#This Row],[GoodMadeBiscuits]])</f>
        <v>243837</v>
      </c>
      <c r="M7144" s="5">
        <f>IF(tbl_Fact[[#This Row],[Operating_Hours]]&gt;0,tbl_Fact[[#This Row],[Operating_Hours]]*51840,0)</f>
        <v>0</v>
      </c>
    </row>
    <row r="7145" spans="1:13" hidden="1" x14ac:dyDescent="0.2">
      <c r="A7145" t="s">
        <v>5</v>
      </c>
      <c r="B7145" s="1">
        <v>44407.935243055559</v>
      </c>
      <c r="C7145" s="1">
        <v>44407.937465277777</v>
      </c>
      <c r="D7145">
        <v>3.2000000476837198</v>
      </c>
      <c r="E7145">
        <v>221489</v>
      </c>
      <c r="F7145">
        <v>108916</v>
      </c>
      <c r="G7145" t="s">
        <v>43</v>
      </c>
      <c r="H7145" t="s">
        <v>27</v>
      </c>
      <c r="I7145">
        <f>tbl_Fact[[#This Row],[Duration]] / 60</f>
        <v>5.3333334128061995E-2</v>
      </c>
      <c r="J7145">
        <f>IF(OR(G7145="Run Time", G7145="CC (Changeover Cleaning)"), I7145, 0)</f>
        <v>5.3333334128061995E-2</v>
      </c>
      <c r="K7145">
        <f>IF(G7145&lt;&gt;"PM (Maintenance)", I7145, 0)</f>
        <v>5.3333334128061995E-2</v>
      </c>
      <c r="L7145" s="5">
        <f>MAX(tbl_Fact[[#This Row],[TotalBiscuitsMade]],tbl_Fact[[#This Row],[GoodMadeBiscuits]])</f>
        <v>221489</v>
      </c>
      <c r="M7145" s="5">
        <f>IF(tbl_Fact[[#This Row],[Operating_Hours]]&gt;0,tbl_Fact[[#This Row],[Operating_Hours]]*51840,0)</f>
        <v>2764.8000411987337</v>
      </c>
    </row>
    <row r="7146" spans="1:13" hidden="1" x14ac:dyDescent="0.2">
      <c r="A7146" t="s">
        <v>14</v>
      </c>
      <c r="B7146" s="1">
        <v>44407.937164351853</v>
      </c>
      <c r="C7146" s="1">
        <v>44407.938032407408</v>
      </c>
      <c r="D7146">
        <v>1.25</v>
      </c>
      <c r="E7146">
        <v>0</v>
      </c>
      <c r="F7146">
        <v>146</v>
      </c>
      <c r="G7146" t="s">
        <v>43</v>
      </c>
      <c r="H7146" t="s">
        <v>39</v>
      </c>
      <c r="I7146">
        <f>tbl_Fact[[#This Row],[Duration]] / 60</f>
        <v>2.0833333333333332E-2</v>
      </c>
      <c r="J7146">
        <f>IF(OR(G7146="Run Time", G7146="CC (Changeover Cleaning)"), I7146, 0)</f>
        <v>2.0833333333333332E-2</v>
      </c>
      <c r="K7146">
        <f>IF(G7146&lt;&gt;"PM (Maintenance)", I7146, 0)</f>
        <v>2.0833333333333332E-2</v>
      </c>
      <c r="L7146" s="5">
        <f>MAX(tbl_Fact[[#This Row],[TotalBiscuitsMade]],tbl_Fact[[#This Row],[GoodMadeBiscuits]])</f>
        <v>146</v>
      </c>
      <c r="M7146" s="5">
        <f>IF(tbl_Fact[[#This Row],[Operating_Hours]]&gt;0,tbl_Fact[[#This Row],[Operating_Hours]]*51840,0)</f>
        <v>1080</v>
      </c>
    </row>
    <row r="7147" spans="1:13" hidden="1" x14ac:dyDescent="0.2">
      <c r="A7147" t="s">
        <v>12</v>
      </c>
      <c r="B7147" s="1">
        <v>44407.937164351853</v>
      </c>
      <c r="C7147" s="1">
        <v>44407.938402777778</v>
      </c>
      <c r="D7147">
        <v>1.7833333015441899</v>
      </c>
      <c r="E7147">
        <v>243539</v>
      </c>
      <c r="F7147">
        <v>12</v>
      </c>
      <c r="G7147" t="s">
        <v>43</v>
      </c>
      <c r="H7147" t="s">
        <v>39</v>
      </c>
      <c r="I7147">
        <f>tbl_Fact[[#This Row],[Duration]] / 60</f>
        <v>2.9722221692403166E-2</v>
      </c>
      <c r="J7147">
        <f>IF(OR(G7147="Run Time", G7147="CC (Changeover Cleaning)"), I7147, 0)</f>
        <v>2.9722221692403166E-2</v>
      </c>
      <c r="K7147">
        <f>IF(G7147&lt;&gt;"PM (Maintenance)", I7147, 0)</f>
        <v>2.9722221692403166E-2</v>
      </c>
      <c r="L7147" s="5">
        <f>MAX(tbl_Fact[[#This Row],[TotalBiscuitsMade]],tbl_Fact[[#This Row],[GoodMadeBiscuits]])</f>
        <v>243539</v>
      </c>
      <c r="M7147" s="5">
        <f>IF(tbl_Fact[[#This Row],[Operating_Hours]]&gt;0,tbl_Fact[[#This Row],[Operating_Hours]]*51840,0)</f>
        <v>1540.7999725341801</v>
      </c>
    </row>
    <row r="7148" spans="1:13" hidden="1" x14ac:dyDescent="0.2">
      <c r="A7148" t="s">
        <v>5</v>
      </c>
      <c r="B7148" s="1">
        <v>44407.937465277777</v>
      </c>
      <c r="C7148" s="1">
        <v>44407.955821759257</v>
      </c>
      <c r="D7148">
        <v>26.433332443237301</v>
      </c>
      <c r="E7148">
        <v>240037</v>
      </c>
      <c r="F7148">
        <v>127286</v>
      </c>
      <c r="G7148" t="s">
        <v>44</v>
      </c>
      <c r="H7148" t="s">
        <v>27</v>
      </c>
      <c r="I7148">
        <f>tbl_Fact[[#This Row],[Duration]] / 60</f>
        <v>0.4405555407206217</v>
      </c>
      <c r="J7148">
        <f>IF(OR(G7148="Run Time", G7148="CC (Changeover Cleaning)"), I7148, 0)</f>
        <v>0</v>
      </c>
      <c r="K7148">
        <f>IF(G7148&lt;&gt;"PM (Maintenance)", I7148, 0)</f>
        <v>0.4405555407206217</v>
      </c>
      <c r="L7148" s="5">
        <f>MAX(tbl_Fact[[#This Row],[TotalBiscuitsMade]],tbl_Fact[[#This Row],[GoodMadeBiscuits]])</f>
        <v>240037</v>
      </c>
      <c r="M7148" s="5">
        <f>IF(tbl_Fact[[#This Row],[Operating_Hours]]&gt;0,tbl_Fact[[#This Row],[Operating_Hours]]*51840,0)</f>
        <v>0</v>
      </c>
    </row>
    <row r="7149" spans="1:13" hidden="1" x14ac:dyDescent="0.2">
      <c r="A7149" t="s">
        <v>14</v>
      </c>
      <c r="B7149" s="1">
        <v>44407.938032407408</v>
      </c>
      <c r="C7149" s="1">
        <v>44407.941481481481</v>
      </c>
      <c r="D7149">
        <v>4.9666666984558097</v>
      </c>
      <c r="E7149">
        <v>0</v>
      </c>
      <c r="F7149">
        <v>440</v>
      </c>
      <c r="G7149" t="s">
        <v>44</v>
      </c>
      <c r="H7149" t="s">
        <v>39</v>
      </c>
      <c r="I7149">
        <f>tbl_Fact[[#This Row],[Duration]] / 60</f>
        <v>8.2777778307596833E-2</v>
      </c>
      <c r="J7149">
        <f>IF(OR(G7149="Run Time", G7149="CC (Changeover Cleaning)"), I7149, 0)</f>
        <v>0</v>
      </c>
      <c r="K7149">
        <f>IF(G7149&lt;&gt;"PM (Maintenance)", I7149, 0)</f>
        <v>8.2777778307596833E-2</v>
      </c>
      <c r="L7149" s="5">
        <f>MAX(tbl_Fact[[#This Row],[TotalBiscuitsMade]],tbl_Fact[[#This Row],[GoodMadeBiscuits]])</f>
        <v>440</v>
      </c>
      <c r="M7149" s="5">
        <f>IF(tbl_Fact[[#This Row],[Operating_Hours]]&gt;0,tbl_Fact[[#This Row],[Operating_Hours]]*51840,0)</f>
        <v>0</v>
      </c>
    </row>
    <row r="7150" spans="1:13" hidden="1" x14ac:dyDescent="0.2">
      <c r="A7150" t="s">
        <v>12</v>
      </c>
      <c r="B7150" s="1">
        <v>44407.938402777778</v>
      </c>
      <c r="C7150" s="1">
        <v>44407.941481481481</v>
      </c>
      <c r="D7150">
        <v>4.4333333969116202</v>
      </c>
      <c r="E7150">
        <v>247240</v>
      </c>
      <c r="F7150">
        <v>257</v>
      </c>
      <c r="G7150" t="s">
        <v>44</v>
      </c>
      <c r="H7150" t="s">
        <v>39</v>
      </c>
      <c r="I7150">
        <f>tbl_Fact[[#This Row],[Duration]] / 60</f>
        <v>7.3888889948527006E-2</v>
      </c>
      <c r="J7150">
        <f>IF(OR(G7150="Run Time", G7150="CC (Changeover Cleaning)"), I7150, 0)</f>
        <v>0</v>
      </c>
      <c r="K7150">
        <f>IF(G7150&lt;&gt;"PM (Maintenance)", I7150, 0)</f>
        <v>7.3888889948527006E-2</v>
      </c>
      <c r="L7150" s="5">
        <f>MAX(tbl_Fact[[#This Row],[TotalBiscuitsMade]],tbl_Fact[[#This Row],[GoodMadeBiscuits]])</f>
        <v>247240</v>
      </c>
      <c r="M7150" s="5">
        <f>IF(tbl_Fact[[#This Row],[Operating_Hours]]&gt;0,tbl_Fact[[#This Row],[Operating_Hours]]*51840,0)</f>
        <v>0</v>
      </c>
    </row>
    <row r="7151" spans="1:13" hidden="1" x14ac:dyDescent="0.2">
      <c r="A7151" t="s">
        <v>14</v>
      </c>
      <c r="B7151" s="1">
        <v>44407.941481481481</v>
      </c>
      <c r="C7151" s="1">
        <v>44407.942060185182</v>
      </c>
      <c r="D7151">
        <v>0.83333331346511796</v>
      </c>
      <c r="E7151">
        <v>0</v>
      </c>
      <c r="F7151">
        <v>225</v>
      </c>
      <c r="G7151" t="s">
        <v>43</v>
      </c>
      <c r="H7151" t="s">
        <v>39</v>
      </c>
      <c r="I7151">
        <f>tbl_Fact[[#This Row],[Duration]] / 60</f>
        <v>1.3888888557751966E-2</v>
      </c>
      <c r="J7151">
        <f>IF(OR(G7151="Run Time", G7151="CC (Changeover Cleaning)"), I7151, 0)</f>
        <v>1.3888888557751966E-2</v>
      </c>
      <c r="K7151">
        <f>IF(G7151&lt;&gt;"PM (Maintenance)", I7151, 0)</f>
        <v>1.3888888557751966E-2</v>
      </c>
      <c r="L7151" s="5">
        <f>MAX(tbl_Fact[[#This Row],[TotalBiscuitsMade]],tbl_Fact[[#This Row],[GoodMadeBiscuits]])</f>
        <v>225</v>
      </c>
      <c r="M7151" s="5">
        <f>IF(tbl_Fact[[#This Row],[Operating_Hours]]&gt;0,tbl_Fact[[#This Row],[Operating_Hours]]*51840,0)</f>
        <v>719.99998283386196</v>
      </c>
    </row>
    <row r="7152" spans="1:13" hidden="1" x14ac:dyDescent="0.2">
      <c r="A7152" t="s">
        <v>12</v>
      </c>
      <c r="B7152" s="1">
        <v>44407.941481481481</v>
      </c>
      <c r="C7152" s="1">
        <v>44407.942199074074</v>
      </c>
      <c r="D7152">
        <v>1.0333333015441899</v>
      </c>
      <c r="E7152">
        <v>247127</v>
      </c>
      <c r="F7152">
        <v>359</v>
      </c>
      <c r="G7152" t="s">
        <v>43</v>
      </c>
      <c r="H7152" t="s">
        <v>39</v>
      </c>
      <c r="I7152">
        <f>tbl_Fact[[#This Row],[Duration]] / 60</f>
        <v>1.7222221692403165E-2</v>
      </c>
      <c r="J7152">
        <f>IF(OR(G7152="Run Time", G7152="CC (Changeover Cleaning)"), I7152, 0)</f>
        <v>1.7222221692403165E-2</v>
      </c>
      <c r="K7152">
        <f>IF(G7152&lt;&gt;"PM (Maintenance)", I7152, 0)</f>
        <v>1.7222221692403165E-2</v>
      </c>
      <c r="L7152" s="5">
        <f>MAX(tbl_Fact[[#This Row],[TotalBiscuitsMade]],tbl_Fact[[#This Row],[GoodMadeBiscuits]])</f>
        <v>247127</v>
      </c>
      <c r="M7152" s="5">
        <f>IF(tbl_Fact[[#This Row],[Operating_Hours]]&gt;0,tbl_Fact[[#This Row],[Operating_Hours]]*51840,0)</f>
        <v>892.79997253418014</v>
      </c>
    </row>
    <row r="7153" spans="1:13" hidden="1" x14ac:dyDescent="0.2">
      <c r="A7153" t="s">
        <v>14</v>
      </c>
      <c r="B7153" s="1">
        <v>44407.942060185182</v>
      </c>
      <c r="C7153" s="1">
        <v>44407.953530092593</v>
      </c>
      <c r="D7153">
        <v>16.516666412353501</v>
      </c>
      <c r="E7153">
        <v>0</v>
      </c>
      <c r="F7153">
        <v>411</v>
      </c>
      <c r="G7153" t="s">
        <v>44</v>
      </c>
      <c r="H7153" t="s">
        <v>39</v>
      </c>
      <c r="I7153">
        <f>tbl_Fact[[#This Row],[Duration]] / 60</f>
        <v>0.275277773539225</v>
      </c>
      <c r="J7153">
        <f>IF(OR(G7153="Run Time", G7153="CC (Changeover Cleaning)"), I7153, 0)</f>
        <v>0</v>
      </c>
      <c r="K7153">
        <f>IF(G7153&lt;&gt;"PM (Maintenance)", I7153, 0)</f>
        <v>0.275277773539225</v>
      </c>
      <c r="L7153" s="5">
        <f>MAX(tbl_Fact[[#This Row],[TotalBiscuitsMade]],tbl_Fact[[#This Row],[GoodMadeBiscuits]])</f>
        <v>411</v>
      </c>
      <c r="M7153" s="5">
        <f>IF(tbl_Fact[[#This Row],[Operating_Hours]]&gt;0,tbl_Fact[[#This Row],[Operating_Hours]]*51840,0)</f>
        <v>0</v>
      </c>
    </row>
    <row r="7154" spans="1:13" hidden="1" x14ac:dyDescent="0.2">
      <c r="A7154" t="s">
        <v>12</v>
      </c>
      <c r="B7154" s="1">
        <v>44407.942199074074</v>
      </c>
      <c r="C7154" s="1">
        <v>44407.942511574074</v>
      </c>
      <c r="D7154">
        <v>0.44999998807907099</v>
      </c>
      <c r="E7154">
        <v>247403</v>
      </c>
      <c r="F7154">
        <v>121</v>
      </c>
      <c r="G7154" t="s">
        <v>44</v>
      </c>
      <c r="H7154" t="s">
        <v>39</v>
      </c>
      <c r="I7154">
        <f>tbl_Fact[[#This Row],[Duration]] / 60</f>
        <v>7.49999980131785E-3</v>
      </c>
      <c r="J7154">
        <f>IF(OR(G7154="Run Time", G7154="CC (Changeover Cleaning)"), I7154, 0)</f>
        <v>0</v>
      </c>
      <c r="K7154">
        <f>IF(G7154&lt;&gt;"PM (Maintenance)", I7154, 0)</f>
        <v>7.49999980131785E-3</v>
      </c>
      <c r="L7154" s="5">
        <f>MAX(tbl_Fact[[#This Row],[TotalBiscuitsMade]],tbl_Fact[[#This Row],[GoodMadeBiscuits]])</f>
        <v>247403</v>
      </c>
      <c r="M7154" s="5">
        <f>IF(tbl_Fact[[#This Row],[Operating_Hours]]&gt;0,tbl_Fact[[#This Row],[Operating_Hours]]*51840,0)</f>
        <v>0</v>
      </c>
    </row>
    <row r="7155" spans="1:13" hidden="1" x14ac:dyDescent="0.2">
      <c r="A7155" t="s">
        <v>12</v>
      </c>
      <c r="B7155" s="1">
        <v>44407.942511574074</v>
      </c>
      <c r="C7155" s="1">
        <v>44407.943182870367</v>
      </c>
      <c r="D7155">
        <v>0.966666579246521</v>
      </c>
      <c r="E7155">
        <v>247653</v>
      </c>
      <c r="F7155">
        <v>353</v>
      </c>
      <c r="G7155" t="s">
        <v>43</v>
      </c>
      <c r="H7155" t="s">
        <v>39</v>
      </c>
      <c r="I7155">
        <f>tbl_Fact[[#This Row],[Duration]] / 60</f>
        <v>1.6111109654108682E-2</v>
      </c>
      <c r="J7155">
        <f>IF(OR(G7155="Run Time", G7155="CC (Changeover Cleaning)"), I7155, 0)</f>
        <v>1.6111109654108682E-2</v>
      </c>
      <c r="K7155">
        <f>IF(G7155&lt;&gt;"PM (Maintenance)", I7155, 0)</f>
        <v>1.6111109654108682E-2</v>
      </c>
      <c r="L7155" s="5">
        <f>MAX(tbl_Fact[[#This Row],[TotalBiscuitsMade]],tbl_Fact[[#This Row],[GoodMadeBiscuits]])</f>
        <v>247653</v>
      </c>
      <c r="M7155" s="5">
        <f>IF(tbl_Fact[[#This Row],[Operating_Hours]]&gt;0,tbl_Fact[[#This Row],[Operating_Hours]]*51840,0)</f>
        <v>835.19992446899414</v>
      </c>
    </row>
    <row r="7156" spans="1:13" hidden="1" x14ac:dyDescent="0.2">
      <c r="A7156" t="s">
        <v>12</v>
      </c>
      <c r="B7156" s="1">
        <v>44407.943182870367</v>
      </c>
      <c r="C7156" s="1">
        <v>44407.943194444444</v>
      </c>
      <c r="D7156">
        <v>1.6666600480675701E-2</v>
      </c>
      <c r="E7156">
        <v>247691</v>
      </c>
      <c r="F7156">
        <v>469</v>
      </c>
      <c r="G7156" t="s">
        <v>44</v>
      </c>
      <c r="H7156" t="s">
        <v>39</v>
      </c>
      <c r="I7156">
        <f>tbl_Fact[[#This Row],[Duration]] / 60</f>
        <v>2.7777667467792836E-4</v>
      </c>
      <c r="J7156">
        <f>IF(OR(G7156="Run Time", G7156="CC (Changeover Cleaning)"), I7156, 0)</f>
        <v>0</v>
      </c>
      <c r="K7156">
        <f>IF(G7156&lt;&gt;"PM (Maintenance)", I7156, 0)</f>
        <v>2.7777667467792836E-4</v>
      </c>
      <c r="L7156" s="5">
        <f>MAX(tbl_Fact[[#This Row],[TotalBiscuitsMade]],tbl_Fact[[#This Row],[GoodMadeBiscuits]])</f>
        <v>247691</v>
      </c>
      <c r="M7156" s="5">
        <f>IF(tbl_Fact[[#This Row],[Operating_Hours]]&gt;0,tbl_Fact[[#This Row],[Operating_Hours]]*51840,0)</f>
        <v>0</v>
      </c>
    </row>
    <row r="7157" spans="1:13" hidden="1" x14ac:dyDescent="0.2">
      <c r="A7157" t="s">
        <v>12</v>
      </c>
      <c r="B7157" s="1">
        <v>44407.943194444444</v>
      </c>
      <c r="C7157" s="1">
        <v>44407.943425925929</v>
      </c>
      <c r="D7157">
        <v>0.33333331346511802</v>
      </c>
      <c r="E7157">
        <v>247501</v>
      </c>
      <c r="F7157">
        <v>117</v>
      </c>
      <c r="G7157" t="s">
        <v>43</v>
      </c>
      <c r="H7157" t="s">
        <v>39</v>
      </c>
      <c r="I7157">
        <f>tbl_Fact[[#This Row],[Duration]] / 60</f>
        <v>5.5555552244186341E-3</v>
      </c>
      <c r="J7157">
        <f>IF(OR(G7157="Run Time", G7157="CC (Changeover Cleaning)"), I7157, 0)</f>
        <v>5.5555552244186341E-3</v>
      </c>
      <c r="K7157">
        <f>IF(G7157&lt;&gt;"PM (Maintenance)", I7157, 0)</f>
        <v>5.5555552244186341E-3</v>
      </c>
      <c r="L7157" s="5">
        <f>MAX(tbl_Fact[[#This Row],[TotalBiscuitsMade]],tbl_Fact[[#This Row],[GoodMadeBiscuits]])</f>
        <v>247501</v>
      </c>
      <c r="M7157" s="5">
        <f>IF(tbl_Fact[[#This Row],[Operating_Hours]]&gt;0,tbl_Fact[[#This Row],[Operating_Hours]]*51840,0)</f>
        <v>287.99998283386196</v>
      </c>
    </row>
    <row r="7158" spans="1:13" hidden="1" x14ac:dyDescent="0.2">
      <c r="A7158" t="s">
        <v>12</v>
      </c>
      <c r="B7158" s="1">
        <v>44407.943425925929</v>
      </c>
      <c r="C7158" s="1">
        <v>44407.944745370369</v>
      </c>
      <c r="D7158">
        <v>1.8999999761581401</v>
      </c>
      <c r="E7158">
        <v>249228</v>
      </c>
      <c r="F7158">
        <v>214</v>
      </c>
      <c r="G7158" t="s">
        <v>44</v>
      </c>
      <c r="H7158" t="s">
        <v>39</v>
      </c>
      <c r="I7158">
        <f>tbl_Fact[[#This Row],[Duration]] / 60</f>
        <v>3.1666666269302333E-2</v>
      </c>
      <c r="J7158">
        <f>IF(OR(G7158="Run Time", G7158="CC (Changeover Cleaning)"), I7158, 0)</f>
        <v>0</v>
      </c>
      <c r="K7158">
        <f>IF(G7158&lt;&gt;"PM (Maintenance)", I7158, 0)</f>
        <v>3.1666666269302333E-2</v>
      </c>
      <c r="L7158" s="5">
        <f>MAX(tbl_Fact[[#This Row],[TotalBiscuitsMade]],tbl_Fact[[#This Row],[GoodMadeBiscuits]])</f>
        <v>249228</v>
      </c>
      <c r="M7158" s="5">
        <f>IF(tbl_Fact[[#This Row],[Operating_Hours]]&gt;0,tbl_Fact[[#This Row],[Operating_Hours]]*51840,0)</f>
        <v>0</v>
      </c>
    </row>
    <row r="7159" spans="1:13" hidden="1" x14ac:dyDescent="0.2">
      <c r="A7159" t="s">
        <v>12</v>
      </c>
      <c r="B7159" s="1">
        <v>44407.944745370369</v>
      </c>
      <c r="C7159" s="1">
        <v>44407.956828703704</v>
      </c>
      <c r="D7159">
        <v>17.399999618530298</v>
      </c>
      <c r="E7159">
        <v>249138</v>
      </c>
      <c r="F7159">
        <v>472</v>
      </c>
      <c r="G7159" t="s">
        <v>43</v>
      </c>
      <c r="H7159" t="s">
        <v>39</v>
      </c>
      <c r="I7159">
        <f>tbl_Fact[[#This Row],[Duration]] / 60</f>
        <v>0.28999999364217166</v>
      </c>
      <c r="J7159">
        <f>IF(OR(G7159="Run Time", G7159="CC (Changeover Cleaning)"), I7159, 0)</f>
        <v>0.28999999364217166</v>
      </c>
      <c r="K7159">
        <f>IF(G7159&lt;&gt;"PM (Maintenance)", I7159, 0)</f>
        <v>0.28999999364217166</v>
      </c>
      <c r="L7159" s="5">
        <f>MAX(tbl_Fact[[#This Row],[TotalBiscuitsMade]],tbl_Fact[[#This Row],[GoodMadeBiscuits]])</f>
        <v>249138</v>
      </c>
      <c r="M7159" s="5">
        <f>IF(tbl_Fact[[#This Row],[Operating_Hours]]&gt;0,tbl_Fact[[#This Row],[Operating_Hours]]*51840,0)</f>
        <v>15033.599670410178</v>
      </c>
    </row>
    <row r="7160" spans="1:13" hidden="1" x14ac:dyDescent="0.2">
      <c r="A7160" t="s">
        <v>14</v>
      </c>
      <c r="B7160" s="1">
        <v>44407.953530092593</v>
      </c>
      <c r="C7160" s="1">
        <v>44407.954189814816</v>
      </c>
      <c r="D7160">
        <v>0.94999998807907104</v>
      </c>
      <c r="E7160">
        <v>0</v>
      </c>
      <c r="F7160">
        <v>66</v>
      </c>
      <c r="G7160" t="s">
        <v>43</v>
      </c>
      <c r="H7160" t="s">
        <v>39</v>
      </c>
      <c r="I7160">
        <f>tbl_Fact[[#This Row],[Duration]] / 60</f>
        <v>1.5833333134651184E-2</v>
      </c>
      <c r="J7160">
        <f>IF(OR(G7160="Run Time", G7160="CC (Changeover Cleaning)"), I7160, 0)</f>
        <v>1.5833333134651184E-2</v>
      </c>
      <c r="K7160">
        <f>IF(G7160&lt;&gt;"PM (Maintenance)", I7160, 0)</f>
        <v>1.5833333134651184E-2</v>
      </c>
      <c r="L7160" s="5">
        <f>MAX(tbl_Fact[[#This Row],[TotalBiscuitsMade]],tbl_Fact[[#This Row],[GoodMadeBiscuits]])</f>
        <v>66</v>
      </c>
      <c r="M7160" s="5">
        <f>IF(tbl_Fact[[#This Row],[Operating_Hours]]&gt;0,tbl_Fact[[#This Row],[Operating_Hours]]*51840,0)</f>
        <v>820.79998970031738</v>
      </c>
    </row>
    <row r="7161" spans="1:13" hidden="1" x14ac:dyDescent="0.2">
      <c r="A7161" t="s">
        <v>14</v>
      </c>
      <c r="B7161" s="1">
        <v>44407.954189814816</v>
      </c>
      <c r="C7161" s="1">
        <v>44407.958032407405</v>
      </c>
      <c r="D7161">
        <v>5.5333333015441903</v>
      </c>
      <c r="E7161">
        <v>0</v>
      </c>
      <c r="F7161">
        <v>264</v>
      </c>
      <c r="G7161" t="s">
        <v>44</v>
      </c>
      <c r="H7161" t="s">
        <v>39</v>
      </c>
      <c r="I7161">
        <f>tbl_Fact[[#This Row],[Duration]] / 60</f>
        <v>9.222222169240317E-2</v>
      </c>
      <c r="J7161">
        <f>IF(OR(G7161="Run Time", G7161="CC (Changeover Cleaning)"), I7161, 0)</f>
        <v>0</v>
      </c>
      <c r="K7161">
        <f>IF(G7161&lt;&gt;"PM (Maintenance)", I7161, 0)</f>
        <v>9.222222169240317E-2</v>
      </c>
      <c r="L7161" s="5">
        <f>MAX(tbl_Fact[[#This Row],[TotalBiscuitsMade]],tbl_Fact[[#This Row],[GoodMadeBiscuits]])</f>
        <v>264</v>
      </c>
      <c r="M7161" s="5">
        <f>IF(tbl_Fact[[#This Row],[Operating_Hours]]&gt;0,tbl_Fact[[#This Row],[Operating_Hours]]*51840,0)</f>
        <v>0</v>
      </c>
    </row>
    <row r="7162" spans="1:13" hidden="1" x14ac:dyDescent="0.2">
      <c r="A7162" t="s">
        <v>5</v>
      </c>
      <c r="B7162" s="1">
        <v>44407.955821759257</v>
      </c>
      <c r="C7162" s="1">
        <v>44407.956458333334</v>
      </c>
      <c r="D7162">
        <v>0.91666668653488204</v>
      </c>
      <c r="E7162">
        <v>239840</v>
      </c>
      <c r="F7162">
        <v>127171</v>
      </c>
      <c r="G7162" t="s">
        <v>43</v>
      </c>
      <c r="H7162" t="s">
        <v>27</v>
      </c>
      <c r="I7162">
        <f>tbl_Fact[[#This Row],[Duration]] / 60</f>
        <v>1.5277778108914701E-2</v>
      </c>
      <c r="J7162">
        <f>IF(OR(G7162="Run Time", G7162="CC (Changeover Cleaning)"), I7162, 0)</f>
        <v>1.5277778108914701E-2</v>
      </c>
      <c r="K7162">
        <f>IF(G7162&lt;&gt;"PM (Maintenance)", I7162, 0)</f>
        <v>1.5277778108914701E-2</v>
      </c>
      <c r="L7162" s="5">
        <f>MAX(tbl_Fact[[#This Row],[TotalBiscuitsMade]],tbl_Fact[[#This Row],[GoodMadeBiscuits]])</f>
        <v>239840</v>
      </c>
      <c r="M7162" s="5">
        <f>IF(tbl_Fact[[#This Row],[Operating_Hours]]&gt;0,tbl_Fact[[#This Row],[Operating_Hours]]*51840,0)</f>
        <v>792.00001716613804</v>
      </c>
    </row>
    <row r="7163" spans="1:13" hidden="1" x14ac:dyDescent="0.2">
      <c r="A7163" t="s">
        <v>5</v>
      </c>
      <c r="B7163" s="1">
        <v>44407.956458333334</v>
      </c>
      <c r="C7163" s="1">
        <v>44407.965370370373</v>
      </c>
      <c r="D7163">
        <v>12.8333330154419</v>
      </c>
      <c r="E7163">
        <v>249086</v>
      </c>
      <c r="F7163">
        <v>136328</v>
      </c>
      <c r="G7163" t="s">
        <v>44</v>
      </c>
      <c r="H7163" t="s">
        <v>27</v>
      </c>
      <c r="I7163">
        <f>tbl_Fact[[#This Row],[Duration]] / 60</f>
        <v>0.21388888359069833</v>
      </c>
      <c r="J7163">
        <f>IF(OR(G7163="Run Time", G7163="CC (Changeover Cleaning)"), I7163, 0)</f>
        <v>0</v>
      </c>
      <c r="K7163">
        <f>IF(G7163&lt;&gt;"PM (Maintenance)", I7163, 0)</f>
        <v>0.21388888359069833</v>
      </c>
      <c r="L7163" s="5">
        <f>MAX(tbl_Fact[[#This Row],[TotalBiscuitsMade]],tbl_Fact[[#This Row],[GoodMadeBiscuits]])</f>
        <v>249086</v>
      </c>
      <c r="M7163" s="5">
        <f>IF(tbl_Fact[[#This Row],[Operating_Hours]]&gt;0,tbl_Fact[[#This Row],[Operating_Hours]]*51840,0)</f>
        <v>0</v>
      </c>
    </row>
    <row r="7164" spans="1:13" hidden="1" x14ac:dyDescent="0.2">
      <c r="A7164" t="s">
        <v>12</v>
      </c>
      <c r="B7164" s="1">
        <v>44407.956828703704</v>
      </c>
      <c r="C7164" s="1">
        <v>44407.958032407405</v>
      </c>
      <c r="D7164">
        <v>1.7333333492279099</v>
      </c>
      <c r="E7164">
        <v>250304</v>
      </c>
      <c r="F7164">
        <v>500</v>
      </c>
      <c r="G7164" t="s">
        <v>44</v>
      </c>
      <c r="H7164" t="s">
        <v>39</v>
      </c>
      <c r="I7164">
        <f>tbl_Fact[[#This Row],[Duration]] / 60</f>
        <v>2.8888889153798499E-2</v>
      </c>
      <c r="J7164">
        <f>IF(OR(G7164="Run Time", G7164="CC (Changeover Cleaning)"), I7164, 0)</f>
        <v>0</v>
      </c>
      <c r="K7164">
        <f>IF(G7164&lt;&gt;"PM (Maintenance)", I7164, 0)</f>
        <v>2.8888889153798499E-2</v>
      </c>
      <c r="L7164" s="5">
        <f>MAX(tbl_Fact[[#This Row],[TotalBiscuitsMade]],tbl_Fact[[#This Row],[GoodMadeBiscuits]])</f>
        <v>250304</v>
      </c>
      <c r="M7164" s="5">
        <f>IF(tbl_Fact[[#This Row],[Operating_Hours]]&gt;0,tbl_Fact[[#This Row],[Operating_Hours]]*51840,0)</f>
        <v>0</v>
      </c>
    </row>
    <row r="7165" spans="1:13" hidden="1" x14ac:dyDescent="0.2">
      <c r="A7165" t="s">
        <v>14</v>
      </c>
      <c r="B7165" s="1">
        <v>44407.958032407405</v>
      </c>
      <c r="C7165" s="1">
        <v>44407.958668981482</v>
      </c>
      <c r="D7165">
        <v>0.91666662693023704</v>
      </c>
      <c r="E7165">
        <v>0</v>
      </c>
      <c r="F7165">
        <v>376</v>
      </c>
      <c r="G7165" t="s">
        <v>43</v>
      </c>
      <c r="H7165" t="s">
        <v>39</v>
      </c>
      <c r="I7165">
        <f>tbl_Fact[[#This Row],[Duration]] / 60</f>
        <v>1.5277777115503951E-2</v>
      </c>
      <c r="J7165">
        <f>IF(OR(G7165="Run Time", G7165="CC (Changeover Cleaning)"), I7165, 0)</f>
        <v>1.5277777115503951E-2</v>
      </c>
      <c r="K7165">
        <f>IF(G7165&lt;&gt;"PM (Maintenance)", I7165, 0)</f>
        <v>1.5277777115503951E-2</v>
      </c>
      <c r="L7165" s="5">
        <f>MAX(tbl_Fact[[#This Row],[TotalBiscuitsMade]],tbl_Fact[[#This Row],[GoodMadeBiscuits]])</f>
        <v>376</v>
      </c>
      <c r="M7165" s="5">
        <f>IF(tbl_Fact[[#This Row],[Operating_Hours]]&gt;0,tbl_Fact[[#This Row],[Operating_Hours]]*51840,0)</f>
        <v>791.99996566772484</v>
      </c>
    </row>
    <row r="7166" spans="1:13" hidden="1" x14ac:dyDescent="0.2">
      <c r="A7166" t="s">
        <v>12</v>
      </c>
      <c r="B7166" s="1">
        <v>44407.958032407405</v>
      </c>
      <c r="C7166" s="1">
        <v>44407.959664351853</v>
      </c>
      <c r="D7166">
        <v>2.3499999046325701</v>
      </c>
      <c r="E7166">
        <v>250390</v>
      </c>
      <c r="F7166">
        <v>379</v>
      </c>
      <c r="G7166" t="s">
        <v>43</v>
      </c>
      <c r="H7166" t="s">
        <v>39</v>
      </c>
      <c r="I7166">
        <f>tbl_Fact[[#This Row],[Duration]] / 60</f>
        <v>3.9166665077209499E-2</v>
      </c>
      <c r="J7166">
        <f>IF(OR(G7166="Run Time", G7166="CC (Changeover Cleaning)"), I7166, 0)</f>
        <v>3.9166665077209499E-2</v>
      </c>
      <c r="K7166">
        <f>IF(G7166&lt;&gt;"PM (Maintenance)", I7166, 0)</f>
        <v>3.9166665077209499E-2</v>
      </c>
      <c r="L7166" s="5">
        <f>MAX(tbl_Fact[[#This Row],[TotalBiscuitsMade]],tbl_Fact[[#This Row],[GoodMadeBiscuits]])</f>
        <v>250390</v>
      </c>
      <c r="M7166" s="5">
        <f>IF(tbl_Fact[[#This Row],[Operating_Hours]]&gt;0,tbl_Fact[[#This Row],[Operating_Hours]]*51840,0)</f>
        <v>2030.3999176025404</v>
      </c>
    </row>
    <row r="7167" spans="1:13" hidden="1" x14ac:dyDescent="0.2">
      <c r="A7167" t="s">
        <v>14</v>
      </c>
      <c r="B7167" s="1">
        <v>44407.958668981482</v>
      </c>
      <c r="C7167" s="1">
        <v>44407.958761574075</v>
      </c>
      <c r="D7167">
        <v>0.133333295583725</v>
      </c>
      <c r="E7167">
        <v>0</v>
      </c>
      <c r="F7167">
        <v>63</v>
      </c>
      <c r="G7167" t="s">
        <v>44</v>
      </c>
      <c r="H7167" t="s">
        <v>39</v>
      </c>
      <c r="I7167">
        <f>tbl_Fact[[#This Row],[Duration]] / 60</f>
        <v>2.2222215930620833E-3</v>
      </c>
      <c r="J7167">
        <f>IF(OR(G7167="Run Time", G7167="CC (Changeover Cleaning)"), I7167, 0)</f>
        <v>0</v>
      </c>
      <c r="K7167">
        <f>IF(G7167&lt;&gt;"PM (Maintenance)", I7167, 0)</f>
        <v>2.2222215930620833E-3</v>
      </c>
      <c r="L7167" s="5">
        <f>MAX(tbl_Fact[[#This Row],[TotalBiscuitsMade]],tbl_Fact[[#This Row],[GoodMadeBiscuits]])</f>
        <v>63</v>
      </c>
      <c r="M7167" s="5">
        <f>IF(tbl_Fact[[#This Row],[Operating_Hours]]&gt;0,tbl_Fact[[#This Row],[Operating_Hours]]*51840,0)</f>
        <v>0</v>
      </c>
    </row>
    <row r="7168" spans="1:13" hidden="1" x14ac:dyDescent="0.2">
      <c r="A7168" t="s">
        <v>14</v>
      </c>
      <c r="B7168" s="1">
        <v>44407.958761574075</v>
      </c>
      <c r="C7168" s="1">
        <v>44407.959583333337</v>
      </c>
      <c r="D7168">
        <v>1.18333327770233</v>
      </c>
      <c r="E7168">
        <v>0</v>
      </c>
      <c r="F7168">
        <v>18</v>
      </c>
      <c r="G7168" t="s">
        <v>43</v>
      </c>
      <c r="H7168" t="s">
        <v>39</v>
      </c>
      <c r="I7168">
        <f>tbl_Fact[[#This Row],[Duration]] / 60</f>
        <v>1.9722221295038832E-2</v>
      </c>
      <c r="J7168">
        <f>IF(OR(G7168="Run Time", G7168="CC (Changeover Cleaning)"), I7168, 0)</f>
        <v>1.9722221295038832E-2</v>
      </c>
      <c r="K7168">
        <f>IF(G7168&lt;&gt;"PM (Maintenance)", I7168, 0)</f>
        <v>1.9722221295038832E-2</v>
      </c>
      <c r="L7168" s="5">
        <f>MAX(tbl_Fact[[#This Row],[TotalBiscuitsMade]],tbl_Fact[[#This Row],[GoodMadeBiscuits]])</f>
        <v>18</v>
      </c>
      <c r="M7168" s="5">
        <f>IF(tbl_Fact[[#This Row],[Operating_Hours]]&gt;0,tbl_Fact[[#This Row],[Operating_Hours]]*51840,0)</f>
        <v>1022.3999519348131</v>
      </c>
    </row>
    <row r="7169" spans="1:13" hidden="1" x14ac:dyDescent="0.2">
      <c r="A7169" t="s">
        <v>14</v>
      </c>
      <c r="B7169" s="1">
        <v>44407.959583333337</v>
      </c>
      <c r="C7169" s="1">
        <v>44407.970625000002</v>
      </c>
      <c r="D7169">
        <v>15.8999996185303</v>
      </c>
      <c r="E7169">
        <v>0</v>
      </c>
      <c r="F7169">
        <v>298</v>
      </c>
      <c r="G7169" t="s">
        <v>44</v>
      </c>
      <c r="H7169" t="s">
        <v>39</v>
      </c>
      <c r="I7169">
        <f>tbl_Fact[[#This Row],[Duration]] / 60</f>
        <v>0.26499999364217169</v>
      </c>
      <c r="J7169">
        <f>IF(OR(G7169="Run Time", G7169="CC (Changeover Cleaning)"), I7169, 0)</f>
        <v>0</v>
      </c>
      <c r="K7169">
        <f>IF(G7169&lt;&gt;"PM (Maintenance)", I7169, 0)</f>
        <v>0.26499999364217169</v>
      </c>
      <c r="L7169" s="5">
        <f>MAX(tbl_Fact[[#This Row],[TotalBiscuitsMade]],tbl_Fact[[#This Row],[GoodMadeBiscuits]])</f>
        <v>298</v>
      </c>
      <c r="M7169" s="5">
        <f>IF(tbl_Fact[[#This Row],[Operating_Hours]]&gt;0,tbl_Fact[[#This Row],[Operating_Hours]]*51840,0)</f>
        <v>0</v>
      </c>
    </row>
    <row r="7170" spans="1:13" hidden="1" x14ac:dyDescent="0.2">
      <c r="A7170" t="s">
        <v>12</v>
      </c>
      <c r="B7170" s="1">
        <v>44407.959664351853</v>
      </c>
      <c r="C7170" s="1">
        <v>44407.960474537038</v>
      </c>
      <c r="D7170">
        <v>1.1666666269302399</v>
      </c>
      <c r="E7170">
        <v>251356</v>
      </c>
      <c r="F7170">
        <v>372</v>
      </c>
      <c r="G7170" t="s">
        <v>44</v>
      </c>
      <c r="H7170" t="s">
        <v>39</v>
      </c>
      <c r="I7170">
        <f>tbl_Fact[[#This Row],[Duration]] / 60</f>
        <v>1.9444443782170664E-2</v>
      </c>
      <c r="J7170">
        <f>IF(OR(G7170="Run Time", G7170="CC (Changeover Cleaning)"), I7170, 0)</f>
        <v>0</v>
      </c>
      <c r="K7170">
        <f>IF(G7170&lt;&gt;"PM (Maintenance)", I7170, 0)</f>
        <v>1.9444443782170664E-2</v>
      </c>
      <c r="L7170" s="5">
        <f>MAX(tbl_Fact[[#This Row],[TotalBiscuitsMade]],tbl_Fact[[#This Row],[GoodMadeBiscuits]])</f>
        <v>251356</v>
      </c>
      <c r="M7170" s="5">
        <f>IF(tbl_Fact[[#This Row],[Operating_Hours]]&gt;0,tbl_Fact[[#This Row],[Operating_Hours]]*51840,0)</f>
        <v>0</v>
      </c>
    </row>
    <row r="7171" spans="1:13" hidden="1" x14ac:dyDescent="0.2">
      <c r="A7171" t="s">
        <v>12</v>
      </c>
      <c r="B7171" s="1">
        <v>44407.960474537038</v>
      </c>
      <c r="C7171" s="1">
        <v>44407.961354166669</v>
      </c>
      <c r="D7171">
        <v>1.2666666507720901</v>
      </c>
      <c r="E7171">
        <v>251286</v>
      </c>
      <c r="F7171">
        <v>392</v>
      </c>
      <c r="G7171" t="s">
        <v>43</v>
      </c>
      <c r="H7171" t="s">
        <v>39</v>
      </c>
      <c r="I7171">
        <f>tbl_Fact[[#This Row],[Duration]] / 60</f>
        <v>2.11111108462015E-2</v>
      </c>
      <c r="J7171">
        <f>IF(OR(G7171="Run Time", G7171="CC (Changeover Cleaning)"), I7171, 0)</f>
        <v>2.11111108462015E-2</v>
      </c>
      <c r="K7171">
        <f>IF(G7171&lt;&gt;"PM (Maintenance)", I7171, 0)</f>
        <v>2.11111108462015E-2</v>
      </c>
      <c r="L7171" s="5">
        <f>MAX(tbl_Fact[[#This Row],[TotalBiscuitsMade]],tbl_Fact[[#This Row],[GoodMadeBiscuits]])</f>
        <v>251286</v>
      </c>
      <c r="M7171" s="5">
        <f>IF(tbl_Fact[[#This Row],[Operating_Hours]]&gt;0,tbl_Fact[[#This Row],[Operating_Hours]]*51840,0)</f>
        <v>1094.3999862670858</v>
      </c>
    </row>
    <row r="7172" spans="1:13" hidden="1" x14ac:dyDescent="0.2">
      <c r="A7172" t="s">
        <v>12</v>
      </c>
      <c r="B7172" s="1">
        <v>44407.961354166669</v>
      </c>
      <c r="C7172" s="1">
        <v>44407.965844907405</v>
      </c>
      <c r="D7172">
        <v>6.4666666984558097</v>
      </c>
      <c r="E7172">
        <v>256650</v>
      </c>
      <c r="F7172">
        <v>32</v>
      </c>
      <c r="G7172" t="s">
        <v>44</v>
      </c>
      <c r="H7172" t="s">
        <v>39</v>
      </c>
      <c r="I7172">
        <f>tbl_Fact[[#This Row],[Duration]] / 60</f>
        <v>0.10777777830759683</v>
      </c>
      <c r="J7172">
        <f>IF(OR(G7172="Run Time", G7172="CC (Changeover Cleaning)"), I7172, 0)</f>
        <v>0</v>
      </c>
      <c r="K7172">
        <f>IF(G7172&lt;&gt;"PM (Maintenance)", I7172, 0)</f>
        <v>0.10777777830759683</v>
      </c>
      <c r="L7172" s="5">
        <f>MAX(tbl_Fact[[#This Row],[TotalBiscuitsMade]],tbl_Fact[[#This Row],[GoodMadeBiscuits]])</f>
        <v>256650</v>
      </c>
      <c r="M7172" s="5">
        <f>IF(tbl_Fact[[#This Row],[Operating_Hours]]&gt;0,tbl_Fact[[#This Row],[Operating_Hours]]*51840,0)</f>
        <v>0</v>
      </c>
    </row>
    <row r="7173" spans="1:13" hidden="1" x14ac:dyDescent="0.2">
      <c r="A7173" t="s">
        <v>5</v>
      </c>
      <c r="B7173" s="1">
        <v>44407.965370370373</v>
      </c>
      <c r="C7173" s="1">
        <v>44407.966516203705</v>
      </c>
      <c r="D7173">
        <v>1.6499999761581401</v>
      </c>
      <c r="E7173">
        <v>249041</v>
      </c>
      <c r="F7173">
        <v>135919</v>
      </c>
      <c r="G7173" t="s">
        <v>43</v>
      </c>
      <c r="H7173" t="s">
        <v>27</v>
      </c>
      <c r="I7173">
        <f>tbl_Fact[[#This Row],[Duration]] / 60</f>
        <v>2.7499999602635668E-2</v>
      </c>
      <c r="J7173">
        <f>IF(OR(G7173="Run Time", G7173="CC (Changeover Cleaning)"), I7173, 0)</f>
        <v>2.7499999602635668E-2</v>
      </c>
      <c r="K7173">
        <f>IF(G7173&lt;&gt;"PM (Maintenance)", I7173, 0)</f>
        <v>2.7499999602635668E-2</v>
      </c>
      <c r="L7173" s="5">
        <f>MAX(tbl_Fact[[#This Row],[TotalBiscuitsMade]],tbl_Fact[[#This Row],[GoodMadeBiscuits]])</f>
        <v>249041</v>
      </c>
      <c r="M7173" s="5">
        <f>IF(tbl_Fact[[#This Row],[Operating_Hours]]&gt;0,tbl_Fact[[#This Row],[Operating_Hours]]*51840,0)</f>
        <v>1425.5999794006329</v>
      </c>
    </row>
    <row r="7174" spans="1:13" hidden="1" x14ac:dyDescent="0.2">
      <c r="A7174" t="s">
        <v>12</v>
      </c>
      <c r="B7174" s="1">
        <v>44407.965844907405</v>
      </c>
      <c r="C7174" s="1">
        <v>44407.966238425928</v>
      </c>
      <c r="D7174">
        <v>0.56666660308837902</v>
      </c>
      <c r="E7174">
        <v>256668</v>
      </c>
      <c r="F7174">
        <v>290</v>
      </c>
      <c r="G7174" t="s">
        <v>43</v>
      </c>
      <c r="H7174" t="s">
        <v>39</v>
      </c>
      <c r="I7174">
        <f>tbl_Fact[[#This Row],[Duration]] / 60</f>
        <v>9.4444433848063173E-3</v>
      </c>
      <c r="J7174">
        <f>IF(OR(G7174="Run Time", G7174="CC (Changeover Cleaning)"), I7174, 0)</f>
        <v>9.4444433848063173E-3</v>
      </c>
      <c r="K7174">
        <f>IF(G7174&lt;&gt;"PM (Maintenance)", I7174, 0)</f>
        <v>9.4444433848063173E-3</v>
      </c>
      <c r="L7174" s="5">
        <f>MAX(tbl_Fact[[#This Row],[TotalBiscuitsMade]],tbl_Fact[[#This Row],[GoodMadeBiscuits]])</f>
        <v>256668</v>
      </c>
      <c r="M7174" s="5">
        <f>IF(tbl_Fact[[#This Row],[Operating_Hours]]&gt;0,tbl_Fact[[#This Row],[Operating_Hours]]*51840,0)</f>
        <v>489.59994506835949</v>
      </c>
    </row>
    <row r="7175" spans="1:13" hidden="1" x14ac:dyDescent="0.2">
      <c r="A7175" t="s">
        <v>12</v>
      </c>
      <c r="B7175" s="1">
        <v>44407.966238425928</v>
      </c>
      <c r="C7175" s="1">
        <v>44407.966493055559</v>
      </c>
      <c r="D7175">
        <v>0.36666658520698497</v>
      </c>
      <c r="E7175">
        <v>256862</v>
      </c>
      <c r="F7175">
        <v>376</v>
      </c>
      <c r="G7175" t="s">
        <v>44</v>
      </c>
      <c r="H7175" t="s">
        <v>39</v>
      </c>
      <c r="I7175">
        <f>tbl_Fact[[#This Row],[Duration]] / 60</f>
        <v>6.1111097534497496E-3</v>
      </c>
      <c r="J7175">
        <f>IF(OR(G7175="Run Time", G7175="CC (Changeover Cleaning)"), I7175, 0)</f>
        <v>0</v>
      </c>
      <c r="K7175">
        <f>IF(G7175&lt;&gt;"PM (Maintenance)", I7175, 0)</f>
        <v>6.1111097534497496E-3</v>
      </c>
      <c r="L7175" s="5">
        <f>MAX(tbl_Fact[[#This Row],[TotalBiscuitsMade]],tbl_Fact[[#This Row],[GoodMadeBiscuits]])</f>
        <v>256862</v>
      </c>
      <c r="M7175" s="5">
        <f>IF(tbl_Fact[[#This Row],[Operating_Hours]]&gt;0,tbl_Fact[[#This Row],[Operating_Hours]]*51840,0)</f>
        <v>0</v>
      </c>
    </row>
    <row r="7176" spans="1:13" hidden="1" x14ac:dyDescent="0.2">
      <c r="A7176" t="s">
        <v>12</v>
      </c>
      <c r="B7176" s="1">
        <v>44407.966493055559</v>
      </c>
      <c r="C7176" s="1">
        <v>44407.966828703706</v>
      </c>
      <c r="D7176">
        <v>0.48333328962326</v>
      </c>
      <c r="E7176">
        <v>256723</v>
      </c>
      <c r="F7176">
        <v>342</v>
      </c>
      <c r="G7176" t="s">
        <v>43</v>
      </c>
      <c r="H7176" t="s">
        <v>39</v>
      </c>
      <c r="I7176">
        <f>tbl_Fact[[#This Row],[Duration]] / 60</f>
        <v>8.0555548270543325E-3</v>
      </c>
      <c r="J7176">
        <f>IF(OR(G7176="Run Time", G7176="CC (Changeover Cleaning)"), I7176, 0)</f>
        <v>8.0555548270543325E-3</v>
      </c>
      <c r="K7176">
        <f>IF(G7176&lt;&gt;"PM (Maintenance)", I7176, 0)</f>
        <v>8.0555548270543325E-3</v>
      </c>
      <c r="L7176" s="5">
        <f>MAX(tbl_Fact[[#This Row],[TotalBiscuitsMade]],tbl_Fact[[#This Row],[GoodMadeBiscuits]])</f>
        <v>256723</v>
      </c>
      <c r="M7176" s="5">
        <f>IF(tbl_Fact[[#This Row],[Operating_Hours]]&gt;0,tbl_Fact[[#This Row],[Operating_Hours]]*51840,0)</f>
        <v>417.59996223449662</v>
      </c>
    </row>
    <row r="7177" spans="1:13" hidden="1" x14ac:dyDescent="0.2">
      <c r="A7177" t="s">
        <v>5</v>
      </c>
      <c r="B7177" s="1">
        <v>44407.966516203705</v>
      </c>
      <c r="C7177" s="1">
        <v>44407.992175925923</v>
      </c>
      <c r="D7177">
        <v>36.950000762939503</v>
      </c>
      <c r="E7177">
        <v>274906</v>
      </c>
      <c r="F7177">
        <v>162121</v>
      </c>
      <c r="G7177" t="s">
        <v>44</v>
      </c>
      <c r="H7177" t="s">
        <v>27</v>
      </c>
      <c r="I7177">
        <f>tbl_Fact[[#This Row],[Duration]] / 60</f>
        <v>0.61583334604899176</v>
      </c>
      <c r="J7177">
        <f>IF(OR(G7177="Run Time", G7177="CC (Changeover Cleaning)"), I7177, 0)</f>
        <v>0</v>
      </c>
      <c r="K7177">
        <f>IF(G7177&lt;&gt;"PM (Maintenance)", I7177, 0)</f>
        <v>0.61583334604899176</v>
      </c>
      <c r="L7177" s="5">
        <f>MAX(tbl_Fact[[#This Row],[TotalBiscuitsMade]],tbl_Fact[[#This Row],[GoodMadeBiscuits]])</f>
        <v>274906</v>
      </c>
      <c r="M7177" s="5">
        <f>IF(tbl_Fact[[#This Row],[Operating_Hours]]&gt;0,tbl_Fact[[#This Row],[Operating_Hours]]*51840,0)</f>
        <v>0</v>
      </c>
    </row>
    <row r="7178" spans="1:13" hidden="1" x14ac:dyDescent="0.2">
      <c r="A7178" t="s">
        <v>12</v>
      </c>
      <c r="B7178" s="1">
        <v>44407.966828703706</v>
      </c>
      <c r="C7178" s="1">
        <v>44407.97</v>
      </c>
      <c r="D7178">
        <v>4.5666666030883798</v>
      </c>
      <c r="E7178">
        <v>0</v>
      </c>
      <c r="F7178">
        <v>99</v>
      </c>
      <c r="G7178" t="s">
        <v>44</v>
      </c>
      <c r="H7178" t="s">
        <v>39</v>
      </c>
      <c r="I7178">
        <f>tbl_Fact[[#This Row],[Duration]] / 60</f>
        <v>7.6111110051473002E-2</v>
      </c>
      <c r="J7178">
        <f>IF(OR(G7178="Run Time", G7178="CC (Changeover Cleaning)"), I7178, 0)</f>
        <v>0</v>
      </c>
      <c r="K7178">
        <f>IF(G7178&lt;&gt;"PM (Maintenance)", I7178, 0)</f>
        <v>7.6111110051473002E-2</v>
      </c>
      <c r="L7178" s="5">
        <f>MAX(tbl_Fact[[#This Row],[TotalBiscuitsMade]],tbl_Fact[[#This Row],[GoodMadeBiscuits]])</f>
        <v>99</v>
      </c>
      <c r="M7178" s="5">
        <f>IF(tbl_Fact[[#This Row],[Operating_Hours]]&gt;0,tbl_Fact[[#This Row],[Operating_Hours]]*51840,0)</f>
        <v>0</v>
      </c>
    </row>
    <row r="7179" spans="1:13" hidden="1" x14ac:dyDescent="0.2">
      <c r="A7179" t="s">
        <v>12</v>
      </c>
      <c r="B7179" s="1">
        <v>44407.97</v>
      </c>
      <c r="C7179" s="1">
        <v>44407.99355324074</v>
      </c>
      <c r="D7179">
        <v>33.916667938232401</v>
      </c>
      <c r="E7179">
        <v>0</v>
      </c>
      <c r="F7179">
        <v>228</v>
      </c>
      <c r="G7179" t="s">
        <v>43</v>
      </c>
      <c r="H7179" t="s">
        <v>40</v>
      </c>
      <c r="I7179">
        <f>tbl_Fact[[#This Row],[Duration]] / 60</f>
        <v>0.56527779897053998</v>
      </c>
      <c r="J7179">
        <f>IF(OR(G7179="Run Time", G7179="CC (Changeover Cleaning)"), I7179, 0)</f>
        <v>0.56527779897053998</v>
      </c>
      <c r="K7179">
        <f>IF(G7179&lt;&gt;"PM (Maintenance)", I7179, 0)</f>
        <v>0.56527779897053998</v>
      </c>
      <c r="L7179" s="5">
        <f>MAX(tbl_Fact[[#This Row],[TotalBiscuitsMade]],tbl_Fact[[#This Row],[GoodMadeBiscuits]])</f>
        <v>228</v>
      </c>
      <c r="M7179" s="5">
        <f>IF(tbl_Fact[[#This Row],[Operating_Hours]]&gt;0,tbl_Fact[[#This Row],[Operating_Hours]]*51840,0)</f>
        <v>29304.001098632794</v>
      </c>
    </row>
    <row r="7180" spans="1:13" hidden="1" x14ac:dyDescent="0.2">
      <c r="A7180" t="s">
        <v>14</v>
      </c>
      <c r="B7180" s="1">
        <v>44407.970625000002</v>
      </c>
      <c r="C7180" s="1">
        <v>44407.971493055556</v>
      </c>
      <c r="D7180">
        <v>1.25</v>
      </c>
      <c r="E7180">
        <v>0</v>
      </c>
      <c r="F7180">
        <v>9</v>
      </c>
      <c r="G7180" t="s">
        <v>43</v>
      </c>
      <c r="H7180" t="s">
        <v>39</v>
      </c>
      <c r="I7180">
        <f>tbl_Fact[[#This Row],[Duration]] / 60</f>
        <v>2.0833333333333332E-2</v>
      </c>
      <c r="J7180">
        <f>IF(OR(G7180="Run Time", G7180="CC (Changeover Cleaning)"), I7180, 0)</f>
        <v>2.0833333333333332E-2</v>
      </c>
      <c r="K7180">
        <f>IF(G7180&lt;&gt;"PM (Maintenance)", I7180, 0)</f>
        <v>2.0833333333333332E-2</v>
      </c>
      <c r="L7180" s="5">
        <f>MAX(tbl_Fact[[#This Row],[TotalBiscuitsMade]],tbl_Fact[[#This Row],[GoodMadeBiscuits]])</f>
        <v>9</v>
      </c>
      <c r="M7180" s="5">
        <f>IF(tbl_Fact[[#This Row],[Operating_Hours]]&gt;0,tbl_Fact[[#This Row],[Operating_Hours]]*51840,0)</f>
        <v>1080</v>
      </c>
    </row>
    <row r="7181" spans="1:13" hidden="1" x14ac:dyDescent="0.2">
      <c r="A7181" t="s">
        <v>14</v>
      </c>
      <c r="B7181" s="1">
        <v>44407.971493055556</v>
      </c>
      <c r="C7181" s="1">
        <v>44407.971620370372</v>
      </c>
      <c r="D7181">
        <v>0.18333329260349299</v>
      </c>
      <c r="E7181">
        <v>0</v>
      </c>
      <c r="F7181">
        <v>294</v>
      </c>
      <c r="G7181" t="s">
        <v>44</v>
      </c>
      <c r="H7181" t="s">
        <v>39</v>
      </c>
      <c r="I7181">
        <f>tbl_Fact[[#This Row],[Duration]] / 60</f>
        <v>3.0555548767248831E-3</v>
      </c>
      <c r="J7181">
        <f>IF(OR(G7181="Run Time", G7181="CC (Changeover Cleaning)"), I7181, 0)</f>
        <v>0</v>
      </c>
      <c r="K7181">
        <f>IF(G7181&lt;&gt;"PM (Maintenance)", I7181, 0)</f>
        <v>3.0555548767248831E-3</v>
      </c>
      <c r="L7181" s="5">
        <f>MAX(tbl_Fact[[#This Row],[TotalBiscuitsMade]],tbl_Fact[[#This Row],[GoodMadeBiscuits]])</f>
        <v>294</v>
      </c>
      <c r="M7181" s="5">
        <f>IF(tbl_Fact[[#This Row],[Operating_Hours]]&gt;0,tbl_Fact[[#This Row],[Operating_Hours]]*51840,0)</f>
        <v>0</v>
      </c>
    </row>
    <row r="7182" spans="1:13" hidden="1" x14ac:dyDescent="0.2">
      <c r="A7182" t="s">
        <v>14</v>
      </c>
      <c r="B7182" s="1">
        <v>44407.971620370372</v>
      </c>
      <c r="C7182" s="1">
        <v>44407.972453703704</v>
      </c>
      <c r="D7182">
        <v>1.20000004768372</v>
      </c>
      <c r="E7182">
        <v>0</v>
      </c>
      <c r="F7182">
        <v>96</v>
      </c>
      <c r="G7182" t="s">
        <v>43</v>
      </c>
      <c r="H7182" t="s">
        <v>39</v>
      </c>
      <c r="I7182">
        <f>tbl_Fact[[#This Row],[Duration]] / 60</f>
        <v>2.0000000794728669E-2</v>
      </c>
      <c r="J7182">
        <f>IF(OR(G7182="Run Time", G7182="CC (Changeover Cleaning)"), I7182, 0)</f>
        <v>2.0000000794728669E-2</v>
      </c>
      <c r="K7182">
        <f>IF(G7182&lt;&gt;"PM (Maintenance)", I7182, 0)</f>
        <v>2.0000000794728669E-2</v>
      </c>
      <c r="L7182" s="5">
        <f>MAX(tbl_Fact[[#This Row],[TotalBiscuitsMade]],tbl_Fact[[#This Row],[GoodMadeBiscuits]])</f>
        <v>96</v>
      </c>
      <c r="M7182" s="5">
        <f>IF(tbl_Fact[[#This Row],[Operating_Hours]]&gt;0,tbl_Fact[[#This Row],[Operating_Hours]]*51840,0)</f>
        <v>1036.8000411987341</v>
      </c>
    </row>
    <row r="7183" spans="1:13" hidden="1" x14ac:dyDescent="0.2">
      <c r="A7183" t="s">
        <v>14</v>
      </c>
      <c r="B7183" s="1">
        <v>44407.972453703704</v>
      </c>
      <c r="C7183" s="1">
        <v>44407.975613425922</v>
      </c>
      <c r="D7183">
        <v>4.5500001907348597</v>
      </c>
      <c r="E7183">
        <v>0</v>
      </c>
      <c r="F7183">
        <v>339</v>
      </c>
      <c r="G7183" t="s">
        <v>44</v>
      </c>
      <c r="H7183" t="s">
        <v>39</v>
      </c>
      <c r="I7183">
        <f>tbl_Fact[[#This Row],[Duration]] / 60</f>
        <v>7.5833336512247662E-2</v>
      </c>
      <c r="J7183">
        <f>IF(OR(G7183="Run Time", G7183="CC (Changeover Cleaning)"), I7183, 0)</f>
        <v>0</v>
      </c>
      <c r="K7183">
        <f>IF(G7183&lt;&gt;"PM (Maintenance)", I7183, 0)</f>
        <v>7.5833336512247662E-2</v>
      </c>
      <c r="L7183" s="5">
        <f>MAX(tbl_Fact[[#This Row],[TotalBiscuitsMade]],tbl_Fact[[#This Row],[GoodMadeBiscuits]])</f>
        <v>339</v>
      </c>
      <c r="M7183" s="5">
        <f>IF(tbl_Fact[[#This Row],[Operating_Hours]]&gt;0,tbl_Fact[[#This Row],[Operating_Hours]]*51840,0)</f>
        <v>0</v>
      </c>
    </row>
    <row r="7184" spans="1:13" hidden="1" x14ac:dyDescent="0.2">
      <c r="A7184" t="s">
        <v>14</v>
      </c>
      <c r="B7184" s="1">
        <v>44407.975613425922</v>
      </c>
      <c r="C7184" s="1">
        <v>44408.004780092589</v>
      </c>
      <c r="D7184">
        <v>42</v>
      </c>
      <c r="E7184">
        <v>0</v>
      </c>
      <c r="F7184">
        <v>285</v>
      </c>
      <c r="G7184" t="s">
        <v>43</v>
      </c>
      <c r="H7184" t="s">
        <v>40</v>
      </c>
      <c r="I7184">
        <f>tbl_Fact[[#This Row],[Duration]] / 60</f>
        <v>0.7</v>
      </c>
      <c r="J7184">
        <f>IF(OR(G7184="Run Time", G7184="CC (Changeover Cleaning)"), I7184, 0)</f>
        <v>0.7</v>
      </c>
      <c r="K7184">
        <f>IF(G7184&lt;&gt;"PM (Maintenance)", I7184, 0)</f>
        <v>0.7</v>
      </c>
      <c r="L7184" s="5">
        <f>MAX(tbl_Fact[[#This Row],[TotalBiscuitsMade]],tbl_Fact[[#This Row],[GoodMadeBiscuits]])</f>
        <v>285</v>
      </c>
      <c r="M7184" s="5">
        <f>IF(tbl_Fact[[#This Row],[Operating_Hours]]&gt;0,tbl_Fact[[#This Row],[Operating_Hours]]*51840,0)</f>
        <v>36288</v>
      </c>
    </row>
    <row r="7185" spans="1:13" hidden="1" x14ac:dyDescent="0.2">
      <c r="A7185" t="s">
        <v>11</v>
      </c>
      <c r="B7185" s="1">
        <v>44407.981736111113</v>
      </c>
      <c r="C7185" s="1">
        <v>44407.981898148151</v>
      </c>
      <c r="D7185">
        <v>0.233266666531563</v>
      </c>
      <c r="E7185">
        <v>0</v>
      </c>
      <c r="F7185">
        <v>253</v>
      </c>
      <c r="G7185" t="s">
        <v>43</v>
      </c>
      <c r="H7185" t="s">
        <v>27</v>
      </c>
      <c r="I7185">
        <f>tbl_Fact[[#This Row],[Duration]] / 60</f>
        <v>3.8877777755260499E-3</v>
      </c>
      <c r="J7185">
        <f>IF(OR(G7185="Run Time", G7185="CC (Changeover Cleaning)"), I7185, 0)</f>
        <v>3.8877777755260499E-3</v>
      </c>
      <c r="K7185">
        <f>IF(G7185&lt;&gt;"PM (Maintenance)", I7185, 0)</f>
        <v>3.8877777755260499E-3</v>
      </c>
      <c r="L7185" s="5">
        <f>MAX(tbl_Fact[[#This Row],[TotalBiscuitsMade]],tbl_Fact[[#This Row],[GoodMadeBiscuits]])</f>
        <v>253</v>
      </c>
      <c r="M7185" s="5">
        <f>IF(tbl_Fact[[#This Row],[Operating_Hours]]&gt;0,tbl_Fact[[#This Row],[Operating_Hours]]*51840,0)</f>
        <v>201.54239988327043</v>
      </c>
    </row>
    <row r="7186" spans="1:13" hidden="1" x14ac:dyDescent="0.2">
      <c r="A7186" t="s">
        <v>11</v>
      </c>
      <c r="B7186" s="1">
        <v>44407.981898148151</v>
      </c>
      <c r="C7186" s="1">
        <v>44407.981944444444</v>
      </c>
      <c r="D7186">
        <v>6.6816665232181494E-2</v>
      </c>
      <c r="E7186">
        <v>0</v>
      </c>
      <c r="F7186">
        <v>134</v>
      </c>
      <c r="G7186" t="s">
        <v>44</v>
      </c>
      <c r="H7186" t="s">
        <v>27</v>
      </c>
      <c r="I7186">
        <f>tbl_Fact[[#This Row],[Duration]] / 60</f>
        <v>1.113611087203025E-3</v>
      </c>
      <c r="J7186">
        <f>IF(OR(G7186="Run Time", G7186="CC (Changeover Cleaning)"), I7186, 0)</f>
        <v>0</v>
      </c>
      <c r="K7186">
        <f>IF(G7186&lt;&gt;"PM (Maintenance)", I7186, 0)</f>
        <v>1.113611087203025E-3</v>
      </c>
      <c r="L7186" s="5">
        <f>MAX(tbl_Fact[[#This Row],[TotalBiscuitsMade]],tbl_Fact[[#This Row],[GoodMadeBiscuits]])</f>
        <v>134</v>
      </c>
      <c r="M7186" s="5">
        <f>IF(tbl_Fact[[#This Row],[Operating_Hours]]&gt;0,tbl_Fact[[#This Row],[Operating_Hours]]*51840,0)</f>
        <v>0</v>
      </c>
    </row>
    <row r="7187" spans="1:13" hidden="1" x14ac:dyDescent="0.2">
      <c r="A7187" t="s">
        <v>11</v>
      </c>
      <c r="B7187" s="1">
        <v>44407.981944444444</v>
      </c>
      <c r="C7187" s="1">
        <v>44407.982245370367</v>
      </c>
      <c r="D7187">
        <v>0.44154998660087602</v>
      </c>
      <c r="E7187">
        <v>0</v>
      </c>
      <c r="F7187">
        <v>37</v>
      </c>
      <c r="G7187" t="s">
        <v>43</v>
      </c>
      <c r="H7187" t="s">
        <v>27</v>
      </c>
      <c r="I7187">
        <f>tbl_Fact[[#This Row],[Duration]] / 60</f>
        <v>7.3591664433479333E-3</v>
      </c>
      <c r="J7187">
        <f>IF(OR(G7187="Run Time", G7187="CC (Changeover Cleaning)"), I7187, 0)</f>
        <v>7.3591664433479333E-3</v>
      </c>
      <c r="K7187">
        <f>IF(G7187&lt;&gt;"PM (Maintenance)", I7187, 0)</f>
        <v>7.3591664433479333E-3</v>
      </c>
      <c r="L7187" s="5">
        <f>MAX(tbl_Fact[[#This Row],[TotalBiscuitsMade]],tbl_Fact[[#This Row],[GoodMadeBiscuits]])</f>
        <v>37</v>
      </c>
      <c r="M7187" s="5">
        <f>IF(tbl_Fact[[#This Row],[Operating_Hours]]&gt;0,tbl_Fact[[#This Row],[Operating_Hours]]*51840,0)</f>
        <v>381.49918842315685</v>
      </c>
    </row>
    <row r="7188" spans="1:13" hidden="1" x14ac:dyDescent="0.2">
      <c r="A7188" t="s">
        <v>11</v>
      </c>
      <c r="B7188" s="1">
        <v>44407.982245370367</v>
      </c>
      <c r="C7188" s="1">
        <v>44408.144375000003</v>
      </c>
      <c r="D7188">
        <v>233.45832824707</v>
      </c>
      <c r="E7188">
        <v>0</v>
      </c>
      <c r="F7188">
        <v>28</v>
      </c>
      <c r="G7188" t="s">
        <v>44</v>
      </c>
      <c r="H7188" t="s">
        <v>27</v>
      </c>
      <c r="I7188">
        <f>tbl_Fact[[#This Row],[Duration]] / 60</f>
        <v>3.8909721374511665</v>
      </c>
      <c r="J7188">
        <f>IF(OR(G7188="Run Time", G7188="CC (Changeover Cleaning)"), I7188, 0)</f>
        <v>0</v>
      </c>
      <c r="K7188">
        <f>IF(G7188&lt;&gt;"PM (Maintenance)", I7188, 0)</f>
        <v>3.8909721374511665</v>
      </c>
      <c r="L7188" s="5">
        <f>MAX(tbl_Fact[[#This Row],[TotalBiscuitsMade]],tbl_Fact[[#This Row],[GoodMadeBiscuits]])</f>
        <v>28</v>
      </c>
      <c r="M7188" s="5">
        <f>IF(tbl_Fact[[#This Row],[Operating_Hours]]&gt;0,tbl_Fact[[#This Row],[Operating_Hours]]*51840,0)</f>
        <v>0</v>
      </c>
    </row>
    <row r="7189" spans="1:13" hidden="1" x14ac:dyDescent="0.2">
      <c r="A7189" t="s">
        <v>13</v>
      </c>
      <c r="B7189" s="1">
        <v>44407.98238425926</v>
      </c>
      <c r="C7189" s="1">
        <v>44407.983993055554</v>
      </c>
      <c r="D7189">
        <v>2.3166666030883798</v>
      </c>
      <c r="E7189">
        <v>0</v>
      </c>
      <c r="F7189">
        <v>74</v>
      </c>
      <c r="G7189" t="s">
        <v>43</v>
      </c>
      <c r="H7189" t="s">
        <v>40</v>
      </c>
      <c r="I7189">
        <f>tbl_Fact[[#This Row],[Duration]] / 60</f>
        <v>3.8611110051472997E-2</v>
      </c>
      <c r="J7189">
        <f>IF(OR(G7189="Run Time", G7189="CC (Changeover Cleaning)"), I7189, 0)</f>
        <v>3.8611110051472997E-2</v>
      </c>
      <c r="K7189">
        <f>IF(G7189&lt;&gt;"PM (Maintenance)", I7189, 0)</f>
        <v>3.8611110051472997E-2</v>
      </c>
      <c r="L7189" s="5">
        <f>MAX(tbl_Fact[[#This Row],[TotalBiscuitsMade]],tbl_Fact[[#This Row],[GoodMadeBiscuits]])</f>
        <v>74</v>
      </c>
      <c r="M7189" s="5">
        <f>IF(tbl_Fact[[#This Row],[Operating_Hours]]&gt;0,tbl_Fact[[#This Row],[Operating_Hours]]*51840,0)</f>
        <v>2001.5999450683601</v>
      </c>
    </row>
    <row r="7190" spans="1:13" hidden="1" x14ac:dyDescent="0.2">
      <c r="A7190" t="s">
        <v>13</v>
      </c>
      <c r="B7190" s="1">
        <v>44407.983993055554</v>
      </c>
      <c r="C7190" s="1">
        <v>44407.984224537038</v>
      </c>
      <c r="D7190">
        <v>0.33333331346511802</v>
      </c>
      <c r="E7190">
        <v>0</v>
      </c>
      <c r="F7190">
        <v>104</v>
      </c>
      <c r="G7190" t="s">
        <v>44</v>
      </c>
      <c r="H7190" t="s">
        <v>40</v>
      </c>
      <c r="I7190">
        <f>tbl_Fact[[#This Row],[Duration]] / 60</f>
        <v>5.5555552244186341E-3</v>
      </c>
      <c r="J7190">
        <f>IF(OR(G7190="Run Time", G7190="CC (Changeover Cleaning)"), I7190, 0)</f>
        <v>0</v>
      </c>
      <c r="K7190">
        <f>IF(G7190&lt;&gt;"PM (Maintenance)", I7190, 0)</f>
        <v>5.5555552244186341E-3</v>
      </c>
      <c r="L7190" s="5">
        <f>MAX(tbl_Fact[[#This Row],[TotalBiscuitsMade]],tbl_Fact[[#This Row],[GoodMadeBiscuits]])</f>
        <v>104</v>
      </c>
      <c r="M7190" s="5">
        <f>IF(tbl_Fact[[#This Row],[Operating_Hours]]&gt;0,tbl_Fact[[#This Row],[Operating_Hours]]*51840,0)</f>
        <v>0</v>
      </c>
    </row>
    <row r="7191" spans="1:13" hidden="1" x14ac:dyDescent="0.2">
      <c r="A7191" t="s">
        <v>13</v>
      </c>
      <c r="B7191" s="1">
        <v>44407.984224537038</v>
      </c>
      <c r="C7191" s="1">
        <v>44407.984398148146</v>
      </c>
      <c r="D7191">
        <v>0.25</v>
      </c>
      <c r="E7191">
        <v>0</v>
      </c>
      <c r="F7191">
        <v>29</v>
      </c>
      <c r="G7191" t="s">
        <v>43</v>
      </c>
      <c r="H7191" t="s">
        <v>40</v>
      </c>
      <c r="I7191">
        <f>tbl_Fact[[#This Row],[Duration]] / 60</f>
        <v>4.1666666666666666E-3</v>
      </c>
      <c r="J7191">
        <f>IF(OR(G7191="Run Time", G7191="CC (Changeover Cleaning)"), I7191, 0)</f>
        <v>4.1666666666666666E-3</v>
      </c>
      <c r="K7191">
        <f>IF(G7191&lt;&gt;"PM (Maintenance)", I7191, 0)</f>
        <v>4.1666666666666666E-3</v>
      </c>
      <c r="L7191" s="5">
        <f>MAX(tbl_Fact[[#This Row],[TotalBiscuitsMade]],tbl_Fact[[#This Row],[GoodMadeBiscuits]])</f>
        <v>29</v>
      </c>
      <c r="M7191" s="5">
        <f>IF(tbl_Fact[[#This Row],[Operating_Hours]]&gt;0,tbl_Fact[[#This Row],[Operating_Hours]]*51840,0)</f>
        <v>216</v>
      </c>
    </row>
    <row r="7192" spans="1:13" hidden="1" x14ac:dyDescent="0.2">
      <c r="A7192" t="s">
        <v>5</v>
      </c>
      <c r="B7192" s="1">
        <v>44407.992175925923</v>
      </c>
      <c r="C7192" s="1">
        <v>44407.992673611108</v>
      </c>
      <c r="D7192">
        <v>0.71666663885116599</v>
      </c>
      <c r="E7192">
        <v>275036</v>
      </c>
      <c r="F7192">
        <v>162151</v>
      </c>
      <c r="G7192" t="s">
        <v>43</v>
      </c>
      <c r="H7192" t="s">
        <v>27</v>
      </c>
      <c r="I7192">
        <f>tbl_Fact[[#This Row],[Duration]] / 60</f>
        <v>1.1944443980852766E-2</v>
      </c>
      <c r="J7192">
        <f>IF(OR(G7192="Run Time", G7192="CC (Changeover Cleaning)"), I7192, 0)</f>
        <v>1.1944443980852766E-2</v>
      </c>
      <c r="K7192">
        <f>IF(G7192&lt;&gt;"PM (Maintenance)", I7192, 0)</f>
        <v>1.1944443980852766E-2</v>
      </c>
      <c r="L7192" s="5">
        <f>MAX(tbl_Fact[[#This Row],[TotalBiscuitsMade]],tbl_Fact[[#This Row],[GoodMadeBiscuits]])</f>
        <v>275036</v>
      </c>
      <c r="M7192" s="5">
        <f>IF(tbl_Fact[[#This Row],[Operating_Hours]]&gt;0,tbl_Fact[[#This Row],[Operating_Hours]]*51840,0)</f>
        <v>619.19997596740734</v>
      </c>
    </row>
    <row r="7193" spans="1:13" hidden="1" x14ac:dyDescent="0.2">
      <c r="A7193" t="s">
        <v>5</v>
      </c>
      <c r="B7193" s="1">
        <v>44407.992673611108</v>
      </c>
      <c r="C7193" s="1">
        <v>44407.998912037037</v>
      </c>
      <c r="D7193">
        <v>8.9833335876464808</v>
      </c>
      <c r="E7193">
        <v>281089</v>
      </c>
      <c r="F7193">
        <v>167905</v>
      </c>
      <c r="G7193" t="s">
        <v>44</v>
      </c>
      <c r="H7193" t="s">
        <v>27</v>
      </c>
      <c r="I7193">
        <f>tbl_Fact[[#This Row],[Duration]] / 60</f>
        <v>0.14972222646077468</v>
      </c>
      <c r="J7193">
        <f>IF(OR(G7193="Run Time", G7193="CC (Changeover Cleaning)"), I7193, 0)</f>
        <v>0</v>
      </c>
      <c r="K7193">
        <f>IF(G7193&lt;&gt;"PM (Maintenance)", I7193, 0)</f>
        <v>0.14972222646077468</v>
      </c>
      <c r="L7193" s="5">
        <f>MAX(tbl_Fact[[#This Row],[TotalBiscuitsMade]],tbl_Fact[[#This Row],[GoodMadeBiscuits]])</f>
        <v>281089</v>
      </c>
      <c r="M7193" s="5">
        <f>IF(tbl_Fact[[#This Row],[Operating_Hours]]&gt;0,tbl_Fact[[#This Row],[Operating_Hours]]*51840,0)</f>
        <v>0</v>
      </c>
    </row>
    <row r="7194" spans="1:13" hidden="1" x14ac:dyDescent="0.2">
      <c r="A7194" t="s">
        <v>12</v>
      </c>
      <c r="B7194" s="1">
        <v>44407.99355324074</v>
      </c>
      <c r="C7194" s="1">
        <v>44408.000196759262</v>
      </c>
      <c r="D7194">
        <v>9.5666666030883807</v>
      </c>
      <c r="E7194">
        <v>0</v>
      </c>
      <c r="F7194">
        <v>158</v>
      </c>
      <c r="G7194" t="s">
        <v>44</v>
      </c>
      <c r="H7194" t="s">
        <v>40</v>
      </c>
      <c r="I7194">
        <f>tbl_Fact[[#This Row],[Duration]] / 60</f>
        <v>0.15944444338480634</v>
      </c>
      <c r="J7194">
        <f>IF(OR(G7194="Run Time", G7194="CC (Changeover Cleaning)"), I7194, 0)</f>
        <v>0</v>
      </c>
      <c r="K7194">
        <f>IF(G7194&lt;&gt;"PM (Maintenance)", I7194, 0)</f>
        <v>0.15944444338480634</v>
      </c>
      <c r="L7194" s="5">
        <f>MAX(tbl_Fact[[#This Row],[TotalBiscuitsMade]],tbl_Fact[[#This Row],[GoodMadeBiscuits]])</f>
        <v>158</v>
      </c>
      <c r="M7194" s="5">
        <f>IF(tbl_Fact[[#This Row],[Operating_Hours]]&gt;0,tbl_Fact[[#This Row],[Operating_Hours]]*51840,0)</f>
        <v>0</v>
      </c>
    </row>
    <row r="7195" spans="1:13" hidden="1" x14ac:dyDescent="0.2">
      <c r="A7195" t="s">
        <v>5</v>
      </c>
      <c r="B7195" s="1">
        <v>44407.998912037037</v>
      </c>
      <c r="C7195" s="1">
        <v>44407.998912037037</v>
      </c>
      <c r="D7195">
        <v>0</v>
      </c>
      <c r="E7195">
        <v>280993</v>
      </c>
      <c r="F7195">
        <v>168209</v>
      </c>
      <c r="G7195" t="s">
        <v>43</v>
      </c>
      <c r="H7195" t="s">
        <v>27</v>
      </c>
      <c r="I7195">
        <f>tbl_Fact[[#This Row],[Duration]] / 60</f>
        <v>0</v>
      </c>
      <c r="J7195">
        <f>IF(OR(G7195="Run Time", G7195="CC (Changeover Cleaning)"), I7195, 0)</f>
        <v>0</v>
      </c>
      <c r="K7195">
        <f>IF(G7195&lt;&gt;"PM (Maintenance)", I7195, 0)</f>
        <v>0</v>
      </c>
      <c r="L7195" s="5">
        <f>MAX(tbl_Fact[[#This Row],[TotalBiscuitsMade]],tbl_Fact[[#This Row],[GoodMadeBiscuits]])</f>
        <v>280993</v>
      </c>
      <c r="M7195" s="5">
        <f>IF(tbl_Fact[[#This Row],[Operating_Hours]]&gt;0,tbl_Fact[[#This Row],[Operating_Hours]]*51840,0)</f>
        <v>0</v>
      </c>
    </row>
    <row r="7196" spans="1:13" hidden="1" x14ac:dyDescent="0.2">
      <c r="A7196" t="s">
        <v>5</v>
      </c>
      <c r="B7196" s="1">
        <v>44407.998912037037</v>
      </c>
      <c r="C7196" s="1">
        <v>44408.000937500001</v>
      </c>
      <c r="D7196">
        <v>2.9166667461395299</v>
      </c>
      <c r="E7196">
        <v>280913</v>
      </c>
      <c r="F7196">
        <v>168144</v>
      </c>
      <c r="G7196" t="s">
        <v>43</v>
      </c>
      <c r="H7196" t="s">
        <v>27</v>
      </c>
      <c r="I7196">
        <f>tbl_Fact[[#This Row],[Duration]] / 60</f>
        <v>4.8611112435658833E-2</v>
      </c>
      <c r="J7196">
        <f>IF(OR(G7196="Run Time", G7196="CC (Changeover Cleaning)"), I7196, 0)</f>
        <v>4.8611112435658833E-2</v>
      </c>
      <c r="K7196">
        <f>IF(G7196&lt;&gt;"PM (Maintenance)", I7196, 0)</f>
        <v>4.8611112435658833E-2</v>
      </c>
      <c r="L7196" s="5">
        <f>MAX(tbl_Fact[[#This Row],[TotalBiscuitsMade]],tbl_Fact[[#This Row],[GoodMadeBiscuits]])</f>
        <v>280913</v>
      </c>
      <c r="M7196" s="5">
        <f>IF(tbl_Fact[[#This Row],[Operating_Hours]]&gt;0,tbl_Fact[[#This Row],[Operating_Hours]]*51840,0)</f>
        <v>2520.000068664554</v>
      </c>
    </row>
    <row r="7197" spans="1:13" hidden="1" x14ac:dyDescent="0.2">
      <c r="A7197" t="s">
        <v>12</v>
      </c>
      <c r="B7197" s="1">
        <v>44408.000196759262</v>
      </c>
      <c r="C7197" s="1">
        <v>44408.01898148148</v>
      </c>
      <c r="D7197">
        <v>27.049999237060501</v>
      </c>
      <c r="E7197">
        <v>0</v>
      </c>
      <c r="F7197">
        <v>459</v>
      </c>
      <c r="G7197" t="s">
        <v>44</v>
      </c>
      <c r="H7197" t="s">
        <v>40</v>
      </c>
      <c r="I7197">
        <f>tbl_Fact[[#This Row],[Duration]] / 60</f>
        <v>0.450833320617675</v>
      </c>
      <c r="J7197">
        <f>IF(OR(G7197="Run Time", G7197="CC (Changeover Cleaning)"), I7197, 0)</f>
        <v>0</v>
      </c>
      <c r="K7197">
        <f>IF(G7197&lt;&gt;"PM (Maintenance)", I7197, 0)</f>
        <v>0.450833320617675</v>
      </c>
      <c r="L7197" s="5">
        <f>MAX(tbl_Fact[[#This Row],[TotalBiscuitsMade]],tbl_Fact[[#This Row],[GoodMadeBiscuits]])</f>
        <v>459</v>
      </c>
      <c r="M7197" s="5">
        <f>IF(tbl_Fact[[#This Row],[Operating_Hours]]&gt;0,tbl_Fact[[#This Row],[Operating_Hours]]*51840,0)</f>
        <v>0</v>
      </c>
    </row>
    <row r="7198" spans="1:13" hidden="1" x14ac:dyDescent="0.2">
      <c r="A7198" t="s">
        <v>5</v>
      </c>
      <c r="B7198" s="1">
        <v>44408.000937500001</v>
      </c>
      <c r="C7198" s="1">
        <v>44408.002141203702</v>
      </c>
      <c r="D7198">
        <v>1.7333333492279099</v>
      </c>
      <c r="E7198">
        <v>281616</v>
      </c>
      <c r="F7198">
        <v>169037</v>
      </c>
      <c r="G7198" t="s">
        <v>44</v>
      </c>
      <c r="H7198" t="s">
        <v>27</v>
      </c>
      <c r="I7198">
        <f>tbl_Fact[[#This Row],[Duration]] / 60</f>
        <v>2.8888889153798499E-2</v>
      </c>
      <c r="J7198">
        <f>IF(OR(G7198="Run Time", G7198="CC (Changeover Cleaning)"), I7198, 0)</f>
        <v>0</v>
      </c>
      <c r="K7198">
        <f>IF(G7198&lt;&gt;"PM (Maintenance)", I7198, 0)</f>
        <v>2.8888889153798499E-2</v>
      </c>
      <c r="L7198" s="5">
        <f>MAX(tbl_Fact[[#This Row],[TotalBiscuitsMade]],tbl_Fact[[#This Row],[GoodMadeBiscuits]])</f>
        <v>281616</v>
      </c>
      <c r="M7198" s="5">
        <f>IF(tbl_Fact[[#This Row],[Operating_Hours]]&gt;0,tbl_Fact[[#This Row],[Operating_Hours]]*51840,0)</f>
        <v>0</v>
      </c>
    </row>
    <row r="7199" spans="1:13" hidden="1" x14ac:dyDescent="0.2">
      <c r="A7199" t="s">
        <v>5</v>
      </c>
      <c r="B7199" s="1">
        <v>44408.002141203702</v>
      </c>
      <c r="C7199" s="1">
        <v>44408.002604166664</v>
      </c>
      <c r="D7199">
        <v>0.66666668653488204</v>
      </c>
      <c r="E7199">
        <v>281982</v>
      </c>
      <c r="F7199">
        <v>169177</v>
      </c>
      <c r="G7199" t="s">
        <v>43</v>
      </c>
      <c r="H7199" t="s">
        <v>27</v>
      </c>
      <c r="I7199">
        <f>tbl_Fact[[#This Row],[Duration]] / 60</f>
        <v>1.1111111442248033E-2</v>
      </c>
      <c r="J7199">
        <f>IF(OR(G7199="Run Time", G7199="CC (Changeover Cleaning)"), I7199, 0)</f>
        <v>1.1111111442248033E-2</v>
      </c>
      <c r="K7199">
        <f>IF(G7199&lt;&gt;"PM (Maintenance)", I7199, 0)</f>
        <v>1.1111111442248033E-2</v>
      </c>
      <c r="L7199" s="5">
        <f>MAX(tbl_Fact[[#This Row],[TotalBiscuitsMade]],tbl_Fact[[#This Row],[GoodMadeBiscuits]])</f>
        <v>281982</v>
      </c>
      <c r="M7199" s="5">
        <f>IF(tbl_Fact[[#This Row],[Operating_Hours]]&gt;0,tbl_Fact[[#This Row],[Operating_Hours]]*51840,0)</f>
        <v>576.00001716613804</v>
      </c>
    </row>
    <row r="7200" spans="1:13" hidden="1" x14ac:dyDescent="0.2">
      <c r="A7200" t="s">
        <v>5</v>
      </c>
      <c r="B7200" s="1">
        <v>44408.002604166664</v>
      </c>
      <c r="C7200" s="1">
        <v>44408.042349537034</v>
      </c>
      <c r="D7200">
        <v>57.233333587646499</v>
      </c>
      <c r="E7200">
        <v>322331</v>
      </c>
      <c r="F7200">
        <v>209895</v>
      </c>
      <c r="G7200" t="s">
        <v>44</v>
      </c>
      <c r="H7200" t="s">
        <v>27</v>
      </c>
      <c r="I7200">
        <f>tbl_Fact[[#This Row],[Duration]] / 60</f>
        <v>0.95388889312744163</v>
      </c>
      <c r="J7200">
        <f>IF(OR(G7200="Run Time", G7200="CC (Changeover Cleaning)"), I7200, 0)</f>
        <v>0</v>
      </c>
      <c r="K7200">
        <f>IF(G7200&lt;&gt;"PM (Maintenance)", I7200, 0)</f>
        <v>0.95388889312744163</v>
      </c>
      <c r="L7200" s="5">
        <f>MAX(tbl_Fact[[#This Row],[TotalBiscuitsMade]],tbl_Fact[[#This Row],[GoodMadeBiscuits]])</f>
        <v>322331</v>
      </c>
      <c r="M7200" s="5">
        <f>IF(tbl_Fact[[#This Row],[Operating_Hours]]&gt;0,tbl_Fact[[#This Row],[Operating_Hours]]*51840,0)</f>
        <v>0</v>
      </c>
    </row>
    <row r="7201" spans="1:13" hidden="1" x14ac:dyDescent="0.2">
      <c r="A7201" t="s">
        <v>14</v>
      </c>
      <c r="B7201" s="1">
        <v>44408.004780092589</v>
      </c>
      <c r="C7201" s="1">
        <v>44408.005162037036</v>
      </c>
      <c r="D7201">
        <v>0.55000001192092896</v>
      </c>
      <c r="E7201">
        <v>0</v>
      </c>
      <c r="F7201">
        <v>383</v>
      </c>
      <c r="G7201" t="s">
        <v>44</v>
      </c>
      <c r="H7201" t="s">
        <v>40</v>
      </c>
      <c r="I7201">
        <f>tbl_Fact[[#This Row],[Duration]] / 60</f>
        <v>9.1666668653488156E-3</v>
      </c>
      <c r="J7201">
        <f>IF(OR(G7201="Run Time", G7201="CC (Changeover Cleaning)"), I7201, 0)</f>
        <v>0</v>
      </c>
      <c r="K7201">
        <f>IF(G7201&lt;&gt;"PM (Maintenance)", I7201, 0)</f>
        <v>9.1666668653488156E-3</v>
      </c>
      <c r="L7201" s="5">
        <f>MAX(tbl_Fact[[#This Row],[TotalBiscuitsMade]],tbl_Fact[[#This Row],[GoodMadeBiscuits]])</f>
        <v>383</v>
      </c>
      <c r="M7201" s="5">
        <f>IF(tbl_Fact[[#This Row],[Operating_Hours]]&gt;0,tbl_Fact[[#This Row],[Operating_Hours]]*51840,0)</f>
        <v>0</v>
      </c>
    </row>
    <row r="7202" spans="1:13" hidden="1" x14ac:dyDescent="0.2">
      <c r="A7202" t="s">
        <v>14</v>
      </c>
      <c r="B7202" s="1">
        <v>44408.005162037036</v>
      </c>
      <c r="C7202" s="1">
        <v>44408.00608796296</v>
      </c>
      <c r="D7202">
        <v>1.3333332538604701</v>
      </c>
      <c r="E7202">
        <v>0</v>
      </c>
      <c r="F7202">
        <v>457</v>
      </c>
      <c r="G7202" t="s">
        <v>43</v>
      </c>
      <c r="H7202" t="s">
        <v>40</v>
      </c>
      <c r="I7202">
        <f>tbl_Fact[[#This Row],[Duration]] / 60</f>
        <v>2.2222220897674502E-2</v>
      </c>
      <c r="J7202">
        <f>IF(OR(G7202="Run Time", G7202="CC (Changeover Cleaning)"), I7202, 0)</f>
        <v>2.2222220897674502E-2</v>
      </c>
      <c r="K7202">
        <f>IF(G7202&lt;&gt;"PM (Maintenance)", I7202, 0)</f>
        <v>2.2222220897674502E-2</v>
      </c>
      <c r="L7202" s="5">
        <f>MAX(tbl_Fact[[#This Row],[TotalBiscuitsMade]],tbl_Fact[[#This Row],[GoodMadeBiscuits]])</f>
        <v>457</v>
      </c>
      <c r="M7202" s="5">
        <f>IF(tbl_Fact[[#This Row],[Operating_Hours]]&gt;0,tbl_Fact[[#This Row],[Operating_Hours]]*51840,0)</f>
        <v>1151.9999313354463</v>
      </c>
    </row>
    <row r="7203" spans="1:13" hidden="1" x14ac:dyDescent="0.2">
      <c r="A7203" t="s">
        <v>14</v>
      </c>
      <c r="B7203" s="1">
        <v>44408.00608796296</v>
      </c>
      <c r="C7203" s="1">
        <v>44408.007418981484</v>
      </c>
      <c r="D7203">
        <v>1.9166666269302399</v>
      </c>
      <c r="E7203">
        <v>0</v>
      </c>
      <c r="F7203">
        <v>325</v>
      </c>
      <c r="G7203" t="s">
        <v>44</v>
      </c>
      <c r="H7203" t="s">
        <v>40</v>
      </c>
      <c r="I7203">
        <f>tbl_Fact[[#This Row],[Duration]] / 60</f>
        <v>3.1944443782170664E-2</v>
      </c>
      <c r="J7203">
        <f>IF(OR(G7203="Run Time", G7203="CC (Changeover Cleaning)"), I7203, 0)</f>
        <v>0</v>
      </c>
      <c r="K7203">
        <f>IF(G7203&lt;&gt;"PM (Maintenance)", I7203, 0)</f>
        <v>3.1944443782170664E-2</v>
      </c>
      <c r="L7203" s="5">
        <f>MAX(tbl_Fact[[#This Row],[TotalBiscuitsMade]],tbl_Fact[[#This Row],[GoodMadeBiscuits]])</f>
        <v>325</v>
      </c>
      <c r="M7203" s="5">
        <f>IF(tbl_Fact[[#This Row],[Operating_Hours]]&gt;0,tbl_Fact[[#This Row],[Operating_Hours]]*51840,0)</f>
        <v>0</v>
      </c>
    </row>
    <row r="7204" spans="1:13" hidden="1" x14ac:dyDescent="0.2">
      <c r="A7204" t="s">
        <v>14</v>
      </c>
      <c r="B7204" s="1">
        <v>44408.007418981484</v>
      </c>
      <c r="C7204" s="1">
        <v>44408.013738425929</v>
      </c>
      <c r="D7204">
        <v>9.1000003814697301</v>
      </c>
      <c r="E7204">
        <v>0</v>
      </c>
      <c r="F7204">
        <v>238</v>
      </c>
      <c r="G7204" t="s">
        <v>43</v>
      </c>
      <c r="H7204" t="s">
        <v>40</v>
      </c>
      <c r="I7204">
        <f>tbl_Fact[[#This Row],[Duration]] / 60</f>
        <v>0.15166667302449549</v>
      </c>
      <c r="J7204">
        <f>IF(OR(G7204="Run Time", G7204="CC (Changeover Cleaning)"), I7204, 0)</f>
        <v>0.15166667302449549</v>
      </c>
      <c r="K7204">
        <f>IF(G7204&lt;&gt;"PM (Maintenance)", I7204, 0)</f>
        <v>0.15166667302449549</v>
      </c>
      <c r="L7204" s="5">
        <f>MAX(tbl_Fact[[#This Row],[TotalBiscuitsMade]],tbl_Fact[[#This Row],[GoodMadeBiscuits]])</f>
        <v>238</v>
      </c>
      <c r="M7204" s="5">
        <f>IF(tbl_Fact[[#This Row],[Operating_Hours]]&gt;0,tbl_Fact[[#This Row],[Operating_Hours]]*51840,0)</f>
        <v>7862.4003295898465</v>
      </c>
    </row>
    <row r="7205" spans="1:13" hidden="1" x14ac:dyDescent="0.2">
      <c r="A7205" t="s">
        <v>14</v>
      </c>
      <c r="B7205" s="1">
        <v>44408.013738425929</v>
      </c>
      <c r="C7205" s="1">
        <v>44408.022997685184</v>
      </c>
      <c r="D7205">
        <v>13.3333330154419</v>
      </c>
      <c r="E7205">
        <v>0</v>
      </c>
      <c r="F7205">
        <v>292</v>
      </c>
      <c r="G7205" t="s">
        <v>44</v>
      </c>
      <c r="H7205" t="s">
        <v>40</v>
      </c>
      <c r="I7205">
        <f>tbl_Fact[[#This Row],[Duration]] / 60</f>
        <v>0.22222221692403166</v>
      </c>
      <c r="J7205">
        <f>IF(OR(G7205="Run Time", G7205="CC (Changeover Cleaning)"), I7205, 0)</f>
        <v>0</v>
      </c>
      <c r="K7205">
        <f>IF(G7205&lt;&gt;"PM (Maintenance)", I7205, 0)</f>
        <v>0.22222221692403166</v>
      </c>
      <c r="L7205" s="5">
        <f>MAX(tbl_Fact[[#This Row],[TotalBiscuitsMade]],tbl_Fact[[#This Row],[GoodMadeBiscuits]])</f>
        <v>292</v>
      </c>
      <c r="M7205" s="5">
        <f>IF(tbl_Fact[[#This Row],[Operating_Hours]]&gt;0,tbl_Fact[[#This Row],[Operating_Hours]]*51840,0)</f>
        <v>0</v>
      </c>
    </row>
    <row r="7206" spans="1:13" hidden="1" x14ac:dyDescent="0.2">
      <c r="A7206" t="s">
        <v>12</v>
      </c>
      <c r="B7206" s="1">
        <v>44408.01898148148</v>
      </c>
      <c r="C7206" s="1">
        <v>44408.019085648149</v>
      </c>
      <c r="D7206">
        <v>0.15000000596046401</v>
      </c>
      <c r="E7206">
        <v>0</v>
      </c>
      <c r="F7206">
        <v>88</v>
      </c>
      <c r="G7206" t="s">
        <v>44</v>
      </c>
      <c r="H7206" t="s">
        <v>40</v>
      </c>
      <c r="I7206">
        <f>tbl_Fact[[#This Row],[Duration]] / 60</f>
        <v>2.5000000993410667E-3</v>
      </c>
      <c r="J7206">
        <f>IF(OR(G7206="Run Time", G7206="CC (Changeover Cleaning)"), I7206, 0)</f>
        <v>0</v>
      </c>
      <c r="K7206">
        <f>IF(G7206&lt;&gt;"PM (Maintenance)", I7206, 0)</f>
        <v>2.5000000993410667E-3</v>
      </c>
      <c r="L7206" s="5">
        <f>MAX(tbl_Fact[[#This Row],[TotalBiscuitsMade]],tbl_Fact[[#This Row],[GoodMadeBiscuits]])</f>
        <v>88</v>
      </c>
      <c r="M7206" s="5">
        <f>IF(tbl_Fact[[#This Row],[Operating_Hours]]&gt;0,tbl_Fact[[#This Row],[Operating_Hours]]*51840,0)</f>
        <v>0</v>
      </c>
    </row>
    <row r="7207" spans="1:13" hidden="1" x14ac:dyDescent="0.2">
      <c r="A7207" t="s">
        <v>12</v>
      </c>
      <c r="B7207" s="1">
        <v>44408.019085648149</v>
      </c>
      <c r="C7207" s="1">
        <v>44408.019108796296</v>
      </c>
      <c r="D7207">
        <v>3.3333301544189502E-2</v>
      </c>
      <c r="E7207">
        <v>0</v>
      </c>
      <c r="F7207">
        <v>487</v>
      </c>
      <c r="G7207" t="s">
        <v>43</v>
      </c>
      <c r="H7207" t="s">
        <v>40</v>
      </c>
      <c r="I7207">
        <f>tbl_Fact[[#This Row],[Duration]] / 60</f>
        <v>5.5555502573649172E-4</v>
      </c>
      <c r="J7207">
        <f>IF(OR(G7207="Run Time", G7207="CC (Changeover Cleaning)"), I7207, 0)</f>
        <v>5.5555502573649172E-4</v>
      </c>
      <c r="K7207">
        <f>IF(G7207&lt;&gt;"PM (Maintenance)", I7207, 0)</f>
        <v>5.5555502573649172E-4</v>
      </c>
      <c r="L7207" s="5">
        <f>MAX(tbl_Fact[[#This Row],[TotalBiscuitsMade]],tbl_Fact[[#This Row],[GoodMadeBiscuits]])</f>
        <v>487</v>
      </c>
      <c r="M7207" s="5">
        <f>IF(tbl_Fact[[#This Row],[Operating_Hours]]&gt;0,tbl_Fact[[#This Row],[Operating_Hours]]*51840,0)</f>
        <v>28.79997253417973</v>
      </c>
    </row>
    <row r="7208" spans="1:13" hidden="1" x14ac:dyDescent="0.2">
      <c r="A7208" t="s">
        <v>12</v>
      </c>
      <c r="B7208" s="1">
        <v>44408.019108796296</v>
      </c>
      <c r="C7208" s="1">
        <v>44408.019201388888</v>
      </c>
      <c r="D7208">
        <v>0.133333295583725</v>
      </c>
      <c r="E7208">
        <v>0</v>
      </c>
      <c r="F7208">
        <v>258</v>
      </c>
      <c r="G7208" t="s">
        <v>44</v>
      </c>
      <c r="H7208" t="s">
        <v>40</v>
      </c>
      <c r="I7208">
        <f>tbl_Fact[[#This Row],[Duration]] / 60</f>
        <v>2.2222215930620833E-3</v>
      </c>
      <c r="J7208">
        <f>IF(OR(G7208="Run Time", G7208="CC (Changeover Cleaning)"), I7208, 0)</f>
        <v>0</v>
      </c>
      <c r="K7208">
        <f>IF(G7208&lt;&gt;"PM (Maintenance)", I7208, 0)</f>
        <v>2.2222215930620833E-3</v>
      </c>
      <c r="L7208" s="5">
        <f>MAX(tbl_Fact[[#This Row],[TotalBiscuitsMade]],tbl_Fact[[#This Row],[GoodMadeBiscuits]])</f>
        <v>258</v>
      </c>
      <c r="M7208" s="5">
        <f>IF(tbl_Fact[[#This Row],[Operating_Hours]]&gt;0,tbl_Fact[[#This Row],[Operating_Hours]]*51840,0)</f>
        <v>0</v>
      </c>
    </row>
    <row r="7209" spans="1:13" hidden="1" x14ac:dyDescent="0.2">
      <c r="A7209" t="s">
        <v>12</v>
      </c>
      <c r="B7209" s="1">
        <v>44408.019201388888</v>
      </c>
      <c r="C7209" s="1">
        <v>44408.019236111111</v>
      </c>
      <c r="D7209">
        <v>5.0000000745058101E-2</v>
      </c>
      <c r="E7209">
        <v>0</v>
      </c>
      <c r="F7209">
        <v>268</v>
      </c>
      <c r="G7209" t="s">
        <v>43</v>
      </c>
      <c r="H7209" t="s">
        <v>40</v>
      </c>
      <c r="I7209">
        <f>tbl_Fact[[#This Row],[Duration]] / 60</f>
        <v>8.3333334575096834E-4</v>
      </c>
      <c r="J7209">
        <f>IF(OR(G7209="Run Time", G7209="CC (Changeover Cleaning)"), I7209, 0)</f>
        <v>8.3333334575096834E-4</v>
      </c>
      <c r="K7209">
        <f>IF(G7209&lt;&gt;"PM (Maintenance)", I7209, 0)</f>
        <v>8.3333334575096834E-4</v>
      </c>
      <c r="L7209" s="5">
        <f>MAX(tbl_Fact[[#This Row],[TotalBiscuitsMade]],tbl_Fact[[#This Row],[GoodMadeBiscuits]])</f>
        <v>268</v>
      </c>
      <c r="M7209" s="5">
        <f>IF(tbl_Fact[[#This Row],[Operating_Hours]]&gt;0,tbl_Fact[[#This Row],[Operating_Hours]]*51840,0)</f>
        <v>43.200000643730199</v>
      </c>
    </row>
    <row r="7210" spans="1:13" hidden="1" x14ac:dyDescent="0.2">
      <c r="A7210" t="s">
        <v>12</v>
      </c>
      <c r="B7210" s="1">
        <v>44408.019236111111</v>
      </c>
      <c r="C7210" s="1">
        <v>44408.019328703704</v>
      </c>
      <c r="D7210">
        <v>0.133333295583725</v>
      </c>
      <c r="E7210">
        <v>0</v>
      </c>
      <c r="F7210">
        <v>156</v>
      </c>
      <c r="G7210" t="s">
        <v>44</v>
      </c>
      <c r="H7210" t="s">
        <v>40</v>
      </c>
      <c r="I7210">
        <f>tbl_Fact[[#This Row],[Duration]] / 60</f>
        <v>2.2222215930620833E-3</v>
      </c>
      <c r="J7210">
        <f>IF(OR(G7210="Run Time", G7210="CC (Changeover Cleaning)"), I7210, 0)</f>
        <v>0</v>
      </c>
      <c r="K7210">
        <f>IF(G7210&lt;&gt;"PM (Maintenance)", I7210, 0)</f>
        <v>2.2222215930620833E-3</v>
      </c>
      <c r="L7210" s="5">
        <f>MAX(tbl_Fact[[#This Row],[TotalBiscuitsMade]],tbl_Fact[[#This Row],[GoodMadeBiscuits]])</f>
        <v>156</v>
      </c>
      <c r="M7210" s="5">
        <f>IF(tbl_Fact[[#This Row],[Operating_Hours]]&gt;0,tbl_Fact[[#This Row],[Operating_Hours]]*51840,0)</f>
        <v>0</v>
      </c>
    </row>
    <row r="7211" spans="1:13" hidden="1" x14ac:dyDescent="0.2">
      <c r="A7211" t="s">
        <v>12</v>
      </c>
      <c r="B7211" s="1">
        <v>44408.019328703704</v>
      </c>
      <c r="C7211" s="1">
        <v>44408.019363425927</v>
      </c>
      <c r="D7211">
        <v>5.0000000745058101E-2</v>
      </c>
      <c r="E7211">
        <v>177</v>
      </c>
      <c r="F7211">
        <v>424</v>
      </c>
      <c r="G7211" t="s">
        <v>43</v>
      </c>
      <c r="H7211" t="s">
        <v>40</v>
      </c>
      <c r="I7211">
        <f>tbl_Fact[[#This Row],[Duration]] / 60</f>
        <v>8.3333334575096834E-4</v>
      </c>
      <c r="J7211">
        <f>IF(OR(G7211="Run Time", G7211="CC (Changeover Cleaning)"), I7211, 0)</f>
        <v>8.3333334575096834E-4</v>
      </c>
      <c r="K7211">
        <f>IF(G7211&lt;&gt;"PM (Maintenance)", I7211, 0)</f>
        <v>8.3333334575096834E-4</v>
      </c>
      <c r="L7211" s="5">
        <f>MAX(tbl_Fact[[#This Row],[TotalBiscuitsMade]],tbl_Fact[[#This Row],[GoodMadeBiscuits]])</f>
        <v>424</v>
      </c>
      <c r="M7211" s="5">
        <f>IF(tbl_Fact[[#This Row],[Operating_Hours]]&gt;0,tbl_Fact[[#This Row],[Operating_Hours]]*51840,0)</f>
        <v>43.200000643730199</v>
      </c>
    </row>
    <row r="7212" spans="1:13" hidden="1" x14ac:dyDescent="0.2">
      <c r="A7212" t="s">
        <v>12</v>
      </c>
      <c r="B7212" s="1">
        <v>44408.019363425927</v>
      </c>
      <c r="C7212" s="1">
        <v>44408.019456018519</v>
      </c>
      <c r="D7212">
        <v>0.133333295583725</v>
      </c>
      <c r="E7212">
        <v>149</v>
      </c>
      <c r="F7212">
        <v>68</v>
      </c>
      <c r="G7212" t="s">
        <v>44</v>
      </c>
      <c r="H7212" t="s">
        <v>40</v>
      </c>
      <c r="I7212">
        <f>tbl_Fact[[#This Row],[Duration]] / 60</f>
        <v>2.2222215930620833E-3</v>
      </c>
      <c r="J7212">
        <f>IF(OR(G7212="Run Time", G7212="CC (Changeover Cleaning)"), I7212, 0)</f>
        <v>0</v>
      </c>
      <c r="K7212">
        <f>IF(G7212&lt;&gt;"PM (Maintenance)", I7212, 0)</f>
        <v>2.2222215930620833E-3</v>
      </c>
      <c r="L7212" s="5">
        <f>MAX(tbl_Fact[[#This Row],[TotalBiscuitsMade]],tbl_Fact[[#This Row],[GoodMadeBiscuits]])</f>
        <v>149</v>
      </c>
      <c r="M7212" s="5">
        <f>IF(tbl_Fact[[#This Row],[Operating_Hours]]&gt;0,tbl_Fact[[#This Row],[Operating_Hours]]*51840,0)</f>
        <v>0</v>
      </c>
    </row>
    <row r="7213" spans="1:13" hidden="1" x14ac:dyDescent="0.2">
      <c r="A7213" t="s">
        <v>12</v>
      </c>
      <c r="B7213" s="1">
        <v>44408.019456018519</v>
      </c>
      <c r="C7213" s="1">
        <v>44408.019479166665</v>
      </c>
      <c r="D7213">
        <v>3.3333301544189502E-2</v>
      </c>
      <c r="E7213">
        <v>256</v>
      </c>
      <c r="F7213">
        <v>447</v>
      </c>
      <c r="G7213" t="s">
        <v>43</v>
      </c>
      <c r="H7213" t="s">
        <v>40</v>
      </c>
      <c r="I7213">
        <f>tbl_Fact[[#This Row],[Duration]] / 60</f>
        <v>5.5555502573649172E-4</v>
      </c>
      <c r="J7213">
        <f>IF(OR(G7213="Run Time", G7213="CC (Changeover Cleaning)"), I7213, 0)</f>
        <v>5.5555502573649172E-4</v>
      </c>
      <c r="K7213">
        <f>IF(G7213&lt;&gt;"PM (Maintenance)", I7213, 0)</f>
        <v>5.5555502573649172E-4</v>
      </c>
      <c r="L7213" s="5">
        <f>MAX(tbl_Fact[[#This Row],[TotalBiscuitsMade]],tbl_Fact[[#This Row],[GoodMadeBiscuits]])</f>
        <v>447</v>
      </c>
      <c r="M7213" s="5">
        <f>IF(tbl_Fact[[#This Row],[Operating_Hours]]&gt;0,tbl_Fact[[#This Row],[Operating_Hours]]*51840,0)</f>
        <v>28.79997253417973</v>
      </c>
    </row>
    <row r="7214" spans="1:13" hidden="1" x14ac:dyDescent="0.2">
      <c r="A7214" t="s">
        <v>12</v>
      </c>
      <c r="B7214" s="1">
        <v>44408.019479166665</v>
      </c>
      <c r="C7214" s="1">
        <v>44408.019583333335</v>
      </c>
      <c r="D7214">
        <v>0.15000000596046401</v>
      </c>
      <c r="E7214">
        <v>74</v>
      </c>
      <c r="F7214">
        <v>92</v>
      </c>
      <c r="G7214" t="s">
        <v>44</v>
      </c>
      <c r="H7214" t="s">
        <v>40</v>
      </c>
      <c r="I7214">
        <f>tbl_Fact[[#This Row],[Duration]] / 60</f>
        <v>2.5000000993410667E-3</v>
      </c>
      <c r="J7214">
        <f>IF(OR(G7214="Run Time", G7214="CC (Changeover Cleaning)"), I7214, 0)</f>
        <v>0</v>
      </c>
      <c r="K7214">
        <f>IF(G7214&lt;&gt;"PM (Maintenance)", I7214, 0)</f>
        <v>2.5000000993410667E-3</v>
      </c>
      <c r="L7214" s="5">
        <f>MAX(tbl_Fact[[#This Row],[TotalBiscuitsMade]],tbl_Fact[[#This Row],[GoodMadeBiscuits]])</f>
        <v>92</v>
      </c>
      <c r="M7214" s="5">
        <f>IF(tbl_Fact[[#This Row],[Operating_Hours]]&gt;0,tbl_Fact[[#This Row],[Operating_Hours]]*51840,0)</f>
        <v>0</v>
      </c>
    </row>
    <row r="7215" spans="1:13" hidden="1" x14ac:dyDescent="0.2">
      <c r="A7215" t="s">
        <v>12</v>
      </c>
      <c r="B7215" s="1">
        <v>44408.019583333335</v>
      </c>
      <c r="C7215" s="1">
        <v>44408.019606481481</v>
      </c>
      <c r="D7215">
        <v>3.3333301544189502E-2</v>
      </c>
      <c r="E7215">
        <v>0</v>
      </c>
      <c r="F7215">
        <v>233</v>
      </c>
      <c r="G7215" t="s">
        <v>43</v>
      </c>
      <c r="H7215" t="s">
        <v>40</v>
      </c>
      <c r="I7215">
        <f>tbl_Fact[[#This Row],[Duration]] / 60</f>
        <v>5.5555502573649172E-4</v>
      </c>
      <c r="J7215">
        <f>IF(OR(G7215="Run Time", G7215="CC (Changeover Cleaning)"), I7215, 0)</f>
        <v>5.5555502573649172E-4</v>
      </c>
      <c r="K7215">
        <f>IF(G7215&lt;&gt;"PM (Maintenance)", I7215, 0)</f>
        <v>5.5555502573649172E-4</v>
      </c>
      <c r="L7215" s="5">
        <f>MAX(tbl_Fact[[#This Row],[TotalBiscuitsMade]],tbl_Fact[[#This Row],[GoodMadeBiscuits]])</f>
        <v>233</v>
      </c>
      <c r="M7215" s="5">
        <f>IF(tbl_Fact[[#This Row],[Operating_Hours]]&gt;0,tbl_Fact[[#This Row],[Operating_Hours]]*51840,0)</f>
        <v>28.79997253417973</v>
      </c>
    </row>
    <row r="7216" spans="1:13" hidden="1" x14ac:dyDescent="0.2">
      <c r="A7216" t="s">
        <v>12</v>
      </c>
      <c r="B7216" s="1">
        <v>44408.019606481481</v>
      </c>
      <c r="C7216" s="1">
        <v>44408.01971064815</v>
      </c>
      <c r="D7216">
        <v>0.15000000596046401</v>
      </c>
      <c r="E7216">
        <v>118</v>
      </c>
      <c r="F7216">
        <v>121</v>
      </c>
      <c r="G7216" t="s">
        <v>44</v>
      </c>
      <c r="H7216" t="s">
        <v>40</v>
      </c>
      <c r="I7216">
        <f>tbl_Fact[[#This Row],[Duration]] / 60</f>
        <v>2.5000000993410667E-3</v>
      </c>
      <c r="J7216">
        <f>IF(OR(G7216="Run Time", G7216="CC (Changeover Cleaning)"), I7216, 0)</f>
        <v>0</v>
      </c>
      <c r="K7216">
        <f>IF(G7216&lt;&gt;"PM (Maintenance)", I7216, 0)</f>
        <v>2.5000000993410667E-3</v>
      </c>
      <c r="L7216" s="5">
        <f>MAX(tbl_Fact[[#This Row],[TotalBiscuitsMade]],tbl_Fact[[#This Row],[GoodMadeBiscuits]])</f>
        <v>121</v>
      </c>
      <c r="M7216" s="5">
        <f>IF(tbl_Fact[[#This Row],[Operating_Hours]]&gt;0,tbl_Fact[[#This Row],[Operating_Hours]]*51840,0)</f>
        <v>0</v>
      </c>
    </row>
    <row r="7217" spans="1:13" hidden="1" x14ac:dyDescent="0.2">
      <c r="A7217" t="s">
        <v>12</v>
      </c>
      <c r="B7217" s="1">
        <v>44408.01971064815</v>
      </c>
      <c r="C7217" s="1">
        <v>44408.019733796296</v>
      </c>
      <c r="D7217">
        <v>3.3333301544189502E-2</v>
      </c>
      <c r="E7217">
        <v>74</v>
      </c>
      <c r="F7217">
        <v>132</v>
      </c>
      <c r="G7217" t="s">
        <v>43</v>
      </c>
      <c r="H7217" t="s">
        <v>40</v>
      </c>
      <c r="I7217">
        <f>tbl_Fact[[#This Row],[Duration]] / 60</f>
        <v>5.5555502573649172E-4</v>
      </c>
      <c r="J7217">
        <f>IF(OR(G7217="Run Time", G7217="CC (Changeover Cleaning)"), I7217, 0)</f>
        <v>5.5555502573649172E-4</v>
      </c>
      <c r="K7217">
        <f>IF(G7217&lt;&gt;"PM (Maintenance)", I7217, 0)</f>
        <v>5.5555502573649172E-4</v>
      </c>
      <c r="L7217" s="5">
        <f>MAX(tbl_Fact[[#This Row],[TotalBiscuitsMade]],tbl_Fact[[#This Row],[GoodMadeBiscuits]])</f>
        <v>132</v>
      </c>
      <c r="M7217" s="5">
        <f>IF(tbl_Fact[[#This Row],[Operating_Hours]]&gt;0,tbl_Fact[[#This Row],[Operating_Hours]]*51840,0)</f>
        <v>28.79997253417973</v>
      </c>
    </row>
    <row r="7218" spans="1:13" hidden="1" x14ac:dyDescent="0.2">
      <c r="A7218" t="s">
        <v>12</v>
      </c>
      <c r="B7218" s="1">
        <v>44408.019733796296</v>
      </c>
      <c r="C7218" s="1">
        <v>44408.02008101852</v>
      </c>
      <c r="D7218">
        <v>0.5</v>
      </c>
      <c r="E7218">
        <v>515</v>
      </c>
      <c r="F7218">
        <v>409</v>
      </c>
      <c r="G7218" t="s">
        <v>44</v>
      </c>
      <c r="H7218" t="s">
        <v>40</v>
      </c>
      <c r="I7218">
        <f>tbl_Fact[[#This Row],[Duration]] / 60</f>
        <v>8.3333333333333332E-3</v>
      </c>
      <c r="J7218">
        <f>IF(OR(G7218="Run Time", G7218="CC (Changeover Cleaning)"), I7218, 0)</f>
        <v>0</v>
      </c>
      <c r="K7218">
        <f>IF(G7218&lt;&gt;"PM (Maintenance)", I7218, 0)</f>
        <v>8.3333333333333332E-3</v>
      </c>
      <c r="L7218" s="5">
        <f>MAX(tbl_Fact[[#This Row],[TotalBiscuitsMade]],tbl_Fact[[#This Row],[GoodMadeBiscuits]])</f>
        <v>515</v>
      </c>
      <c r="M7218" s="5">
        <f>IF(tbl_Fact[[#This Row],[Operating_Hours]]&gt;0,tbl_Fact[[#This Row],[Operating_Hours]]*51840,0)</f>
        <v>0</v>
      </c>
    </row>
    <row r="7219" spans="1:13" hidden="1" x14ac:dyDescent="0.2">
      <c r="A7219" t="s">
        <v>12</v>
      </c>
      <c r="B7219" s="1">
        <v>44408.02008101852</v>
      </c>
      <c r="C7219" s="1">
        <v>44408.020254629628</v>
      </c>
      <c r="D7219">
        <v>0.25</v>
      </c>
      <c r="E7219">
        <v>327</v>
      </c>
      <c r="F7219">
        <v>185</v>
      </c>
      <c r="G7219" t="s">
        <v>43</v>
      </c>
      <c r="H7219" t="s">
        <v>40</v>
      </c>
      <c r="I7219">
        <f>tbl_Fact[[#This Row],[Duration]] / 60</f>
        <v>4.1666666666666666E-3</v>
      </c>
      <c r="J7219">
        <f>IF(OR(G7219="Run Time", G7219="CC (Changeover Cleaning)"), I7219, 0)</f>
        <v>4.1666666666666666E-3</v>
      </c>
      <c r="K7219">
        <f>IF(G7219&lt;&gt;"PM (Maintenance)", I7219, 0)</f>
        <v>4.1666666666666666E-3</v>
      </c>
      <c r="L7219" s="5">
        <f>MAX(tbl_Fact[[#This Row],[TotalBiscuitsMade]],tbl_Fact[[#This Row],[GoodMadeBiscuits]])</f>
        <v>327</v>
      </c>
      <c r="M7219" s="5">
        <f>IF(tbl_Fact[[#This Row],[Operating_Hours]]&gt;0,tbl_Fact[[#This Row],[Operating_Hours]]*51840,0)</f>
        <v>216</v>
      </c>
    </row>
    <row r="7220" spans="1:13" hidden="1" x14ac:dyDescent="0.2">
      <c r="A7220" t="s">
        <v>12</v>
      </c>
      <c r="B7220" s="1">
        <v>44408.020254629628</v>
      </c>
      <c r="C7220" s="1">
        <v>44408.020289351851</v>
      </c>
      <c r="D7220">
        <v>5.0000000745058101E-2</v>
      </c>
      <c r="E7220">
        <v>325</v>
      </c>
      <c r="F7220">
        <v>56</v>
      </c>
      <c r="G7220" t="s">
        <v>44</v>
      </c>
      <c r="H7220" t="s">
        <v>40</v>
      </c>
      <c r="I7220">
        <f>tbl_Fact[[#This Row],[Duration]] / 60</f>
        <v>8.3333334575096834E-4</v>
      </c>
      <c r="J7220">
        <f>IF(OR(G7220="Run Time", G7220="CC (Changeover Cleaning)"), I7220, 0)</f>
        <v>0</v>
      </c>
      <c r="K7220">
        <f>IF(G7220&lt;&gt;"PM (Maintenance)", I7220, 0)</f>
        <v>8.3333334575096834E-4</v>
      </c>
      <c r="L7220" s="5">
        <f>MAX(tbl_Fact[[#This Row],[TotalBiscuitsMade]],tbl_Fact[[#This Row],[GoodMadeBiscuits]])</f>
        <v>325</v>
      </c>
      <c r="M7220" s="5">
        <f>IF(tbl_Fact[[#This Row],[Operating_Hours]]&gt;0,tbl_Fact[[#This Row],[Operating_Hours]]*51840,0)</f>
        <v>0</v>
      </c>
    </row>
    <row r="7221" spans="1:13" hidden="1" x14ac:dyDescent="0.2">
      <c r="A7221" t="s">
        <v>12</v>
      </c>
      <c r="B7221" s="1">
        <v>44408.020289351851</v>
      </c>
      <c r="C7221" s="1">
        <v>44408.022060185183</v>
      </c>
      <c r="D7221">
        <v>2.5499999523162802</v>
      </c>
      <c r="E7221">
        <v>340</v>
      </c>
      <c r="F7221">
        <v>53</v>
      </c>
      <c r="G7221" t="s">
        <v>43</v>
      </c>
      <c r="H7221" t="s">
        <v>40</v>
      </c>
      <c r="I7221">
        <f>tbl_Fact[[#This Row],[Duration]] / 60</f>
        <v>4.2499999205271338E-2</v>
      </c>
      <c r="J7221">
        <f>IF(OR(G7221="Run Time", G7221="CC (Changeover Cleaning)"), I7221, 0)</f>
        <v>4.2499999205271338E-2</v>
      </c>
      <c r="K7221">
        <f>IF(G7221&lt;&gt;"PM (Maintenance)", I7221, 0)</f>
        <v>4.2499999205271338E-2</v>
      </c>
      <c r="L7221" s="5">
        <f>MAX(tbl_Fact[[#This Row],[TotalBiscuitsMade]],tbl_Fact[[#This Row],[GoodMadeBiscuits]])</f>
        <v>340</v>
      </c>
      <c r="M7221" s="5">
        <f>IF(tbl_Fact[[#This Row],[Operating_Hours]]&gt;0,tbl_Fact[[#This Row],[Operating_Hours]]*51840,0)</f>
        <v>2203.1999588012663</v>
      </c>
    </row>
    <row r="7222" spans="1:13" hidden="1" x14ac:dyDescent="0.2">
      <c r="A7222" t="s">
        <v>12</v>
      </c>
      <c r="B7222" s="1">
        <v>44408.022060185183</v>
      </c>
      <c r="C7222" s="1">
        <v>44408.022997685184</v>
      </c>
      <c r="D7222">
        <v>1.3500000238418599</v>
      </c>
      <c r="E7222">
        <v>1610</v>
      </c>
      <c r="F7222">
        <v>361</v>
      </c>
      <c r="G7222" t="s">
        <v>44</v>
      </c>
      <c r="H7222" t="s">
        <v>40</v>
      </c>
      <c r="I7222">
        <f>tbl_Fact[[#This Row],[Duration]] / 60</f>
        <v>2.2500000397364332E-2</v>
      </c>
      <c r="J7222">
        <f>IF(OR(G7222="Run Time", G7222="CC (Changeover Cleaning)"), I7222, 0)</f>
        <v>0</v>
      </c>
      <c r="K7222">
        <f>IF(G7222&lt;&gt;"PM (Maintenance)", I7222, 0)</f>
        <v>2.2500000397364332E-2</v>
      </c>
      <c r="L7222" s="5">
        <f>MAX(tbl_Fact[[#This Row],[TotalBiscuitsMade]],tbl_Fact[[#This Row],[GoodMadeBiscuits]])</f>
        <v>1610</v>
      </c>
      <c r="M7222" s="5">
        <f>IF(tbl_Fact[[#This Row],[Operating_Hours]]&gt;0,tbl_Fact[[#This Row],[Operating_Hours]]*51840,0)</f>
        <v>0</v>
      </c>
    </row>
    <row r="7223" spans="1:13" hidden="1" x14ac:dyDescent="0.2">
      <c r="A7223" t="s">
        <v>14</v>
      </c>
      <c r="B7223" s="1">
        <v>44408.022997685184</v>
      </c>
      <c r="C7223" s="1">
        <v>44408.023819444446</v>
      </c>
      <c r="D7223">
        <v>1.18333327770233</v>
      </c>
      <c r="E7223">
        <v>0</v>
      </c>
      <c r="F7223">
        <v>489</v>
      </c>
      <c r="G7223" t="s">
        <v>43</v>
      </c>
      <c r="H7223" t="s">
        <v>40</v>
      </c>
      <c r="I7223">
        <f>tbl_Fact[[#This Row],[Duration]] / 60</f>
        <v>1.9722221295038832E-2</v>
      </c>
      <c r="J7223">
        <f>IF(OR(G7223="Run Time", G7223="CC (Changeover Cleaning)"), I7223, 0)</f>
        <v>1.9722221295038832E-2</v>
      </c>
      <c r="K7223">
        <f>IF(G7223&lt;&gt;"PM (Maintenance)", I7223, 0)</f>
        <v>1.9722221295038832E-2</v>
      </c>
      <c r="L7223" s="5">
        <f>MAX(tbl_Fact[[#This Row],[TotalBiscuitsMade]],tbl_Fact[[#This Row],[GoodMadeBiscuits]])</f>
        <v>489</v>
      </c>
      <c r="M7223" s="5">
        <f>IF(tbl_Fact[[#This Row],[Operating_Hours]]&gt;0,tbl_Fact[[#This Row],[Operating_Hours]]*51840,0)</f>
        <v>1022.3999519348131</v>
      </c>
    </row>
    <row r="7224" spans="1:13" hidden="1" x14ac:dyDescent="0.2">
      <c r="A7224" t="s">
        <v>12</v>
      </c>
      <c r="B7224" s="1">
        <v>44408.022997685184</v>
      </c>
      <c r="C7224" s="1">
        <v>44408.024930555555</v>
      </c>
      <c r="D7224">
        <v>2.7833333015441899</v>
      </c>
      <c r="E7224">
        <v>1560</v>
      </c>
      <c r="F7224">
        <v>262</v>
      </c>
      <c r="G7224" t="s">
        <v>43</v>
      </c>
      <c r="H7224" t="s">
        <v>40</v>
      </c>
      <c r="I7224">
        <f>tbl_Fact[[#This Row],[Duration]] / 60</f>
        <v>4.6388888359069833E-2</v>
      </c>
      <c r="J7224">
        <f>IF(OR(G7224="Run Time", G7224="CC (Changeover Cleaning)"), I7224, 0)</f>
        <v>4.6388888359069833E-2</v>
      </c>
      <c r="K7224">
        <f>IF(G7224&lt;&gt;"PM (Maintenance)", I7224, 0)</f>
        <v>4.6388888359069833E-2</v>
      </c>
      <c r="L7224" s="5">
        <f>MAX(tbl_Fact[[#This Row],[TotalBiscuitsMade]],tbl_Fact[[#This Row],[GoodMadeBiscuits]])</f>
        <v>1560</v>
      </c>
      <c r="M7224" s="5">
        <f>IF(tbl_Fact[[#This Row],[Operating_Hours]]&gt;0,tbl_Fact[[#This Row],[Operating_Hours]]*51840,0)</f>
        <v>2404.7999725341801</v>
      </c>
    </row>
    <row r="7225" spans="1:13" hidden="1" x14ac:dyDescent="0.2">
      <c r="A7225" t="s">
        <v>14</v>
      </c>
      <c r="B7225" s="1">
        <v>44408.023819444446</v>
      </c>
      <c r="C7225" s="1">
        <v>44408.024282407408</v>
      </c>
      <c r="D7225">
        <v>0.66666662693023704</v>
      </c>
      <c r="E7225">
        <v>0</v>
      </c>
      <c r="F7225">
        <v>84</v>
      </c>
      <c r="G7225" t="s">
        <v>44</v>
      </c>
      <c r="H7225" t="s">
        <v>40</v>
      </c>
      <c r="I7225">
        <f>tbl_Fact[[#This Row],[Duration]] / 60</f>
        <v>1.1111110448837284E-2</v>
      </c>
      <c r="J7225">
        <f>IF(OR(G7225="Run Time", G7225="CC (Changeover Cleaning)"), I7225, 0)</f>
        <v>0</v>
      </c>
      <c r="K7225">
        <f>IF(G7225&lt;&gt;"PM (Maintenance)", I7225, 0)</f>
        <v>1.1111110448837284E-2</v>
      </c>
      <c r="L7225" s="5">
        <f>MAX(tbl_Fact[[#This Row],[TotalBiscuitsMade]],tbl_Fact[[#This Row],[GoodMadeBiscuits]])</f>
        <v>84</v>
      </c>
      <c r="M7225" s="5">
        <f>IF(tbl_Fact[[#This Row],[Operating_Hours]]&gt;0,tbl_Fact[[#This Row],[Operating_Hours]]*51840,0)</f>
        <v>0</v>
      </c>
    </row>
    <row r="7226" spans="1:13" hidden="1" x14ac:dyDescent="0.2">
      <c r="A7226" t="s">
        <v>14</v>
      </c>
      <c r="B7226" s="1">
        <v>44408.024282407408</v>
      </c>
      <c r="C7226" s="1">
        <v>44408.02484953704</v>
      </c>
      <c r="D7226">
        <v>0.81666660308837902</v>
      </c>
      <c r="E7226">
        <v>0</v>
      </c>
      <c r="F7226">
        <v>136</v>
      </c>
      <c r="G7226" t="s">
        <v>43</v>
      </c>
      <c r="H7226" t="s">
        <v>40</v>
      </c>
      <c r="I7226">
        <f>tbl_Fact[[#This Row],[Duration]] / 60</f>
        <v>1.3611110051472983E-2</v>
      </c>
      <c r="J7226">
        <f>IF(OR(G7226="Run Time", G7226="CC (Changeover Cleaning)"), I7226, 0)</f>
        <v>1.3611110051472983E-2</v>
      </c>
      <c r="K7226">
        <f>IF(G7226&lt;&gt;"PM (Maintenance)", I7226, 0)</f>
        <v>1.3611110051472983E-2</v>
      </c>
      <c r="L7226" s="5">
        <f>MAX(tbl_Fact[[#This Row],[TotalBiscuitsMade]],tbl_Fact[[#This Row],[GoodMadeBiscuits]])</f>
        <v>136</v>
      </c>
      <c r="M7226" s="5">
        <f>IF(tbl_Fact[[#This Row],[Operating_Hours]]&gt;0,tbl_Fact[[#This Row],[Operating_Hours]]*51840,0)</f>
        <v>705.59994506835949</v>
      </c>
    </row>
    <row r="7227" spans="1:13" hidden="1" x14ac:dyDescent="0.2">
      <c r="A7227" t="s">
        <v>14</v>
      </c>
      <c r="B7227" s="1">
        <v>44408.02484953704</v>
      </c>
      <c r="C7227" s="1">
        <v>44408.045891203707</v>
      </c>
      <c r="D7227">
        <v>30.299999237060501</v>
      </c>
      <c r="E7227">
        <v>0</v>
      </c>
      <c r="F7227">
        <v>274</v>
      </c>
      <c r="G7227" t="s">
        <v>44</v>
      </c>
      <c r="H7227" t="s">
        <v>40</v>
      </c>
      <c r="I7227">
        <f>tbl_Fact[[#This Row],[Duration]] / 60</f>
        <v>0.5049999872843417</v>
      </c>
      <c r="J7227">
        <f>IF(OR(G7227="Run Time", G7227="CC (Changeover Cleaning)"), I7227, 0)</f>
        <v>0</v>
      </c>
      <c r="K7227">
        <f>IF(G7227&lt;&gt;"PM (Maintenance)", I7227, 0)</f>
        <v>0.5049999872843417</v>
      </c>
      <c r="L7227" s="5">
        <f>MAX(tbl_Fact[[#This Row],[TotalBiscuitsMade]],tbl_Fact[[#This Row],[GoodMadeBiscuits]])</f>
        <v>274</v>
      </c>
      <c r="M7227" s="5">
        <f>IF(tbl_Fact[[#This Row],[Operating_Hours]]&gt;0,tbl_Fact[[#This Row],[Operating_Hours]]*51840,0)</f>
        <v>0</v>
      </c>
    </row>
    <row r="7228" spans="1:13" hidden="1" x14ac:dyDescent="0.2">
      <c r="A7228" t="s">
        <v>12</v>
      </c>
      <c r="B7228" s="1">
        <v>44408.024930555555</v>
      </c>
      <c r="C7228" s="1">
        <v>44408.045891203707</v>
      </c>
      <c r="D7228">
        <v>30.183332443237301</v>
      </c>
      <c r="E7228">
        <v>25571</v>
      </c>
      <c r="F7228">
        <v>488</v>
      </c>
      <c r="G7228" t="s">
        <v>44</v>
      </c>
      <c r="H7228" t="s">
        <v>40</v>
      </c>
      <c r="I7228">
        <f>tbl_Fact[[#This Row],[Duration]] / 60</f>
        <v>0.50305554072062164</v>
      </c>
      <c r="J7228">
        <f>IF(OR(G7228="Run Time", G7228="CC (Changeover Cleaning)"), I7228, 0)</f>
        <v>0</v>
      </c>
      <c r="K7228">
        <f>IF(G7228&lt;&gt;"PM (Maintenance)", I7228, 0)</f>
        <v>0.50305554072062164</v>
      </c>
      <c r="L7228" s="5">
        <f>MAX(tbl_Fact[[#This Row],[TotalBiscuitsMade]],tbl_Fact[[#This Row],[GoodMadeBiscuits]])</f>
        <v>25571</v>
      </c>
      <c r="M7228" s="5">
        <f>IF(tbl_Fact[[#This Row],[Operating_Hours]]&gt;0,tbl_Fact[[#This Row],[Operating_Hours]]*51840,0)</f>
        <v>0</v>
      </c>
    </row>
    <row r="7229" spans="1:13" hidden="1" x14ac:dyDescent="0.2">
      <c r="A7229" t="s">
        <v>5</v>
      </c>
      <c r="B7229" s="1">
        <v>44408.042349537034</v>
      </c>
      <c r="C7229" s="1">
        <v>44408.045891203707</v>
      </c>
      <c r="D7229">
        <v>5.0999999046325701</v>
      </c>
      <c r="E7229">
        <v>322684</v>
      </c>
      <c r="F7229">
        <v>209821</v>
      </c>
      <c r="G7229" t="s">
        <v>43</v>
      </c>
      <c r="H7229" t="s">
        <v>27</v>
      </c>
      <c r="I7229">
        <f>tbl_Fact[[#This Row],[Duration]] / 60</f>
        <v>8.4999998410542829E-2</v>
      </c>
      <c r="J7229">
        <f>IF(OR(G7229="Run Time", G7229="CC (Changeover Cleaning)"), I7229, 0)</f>
        <v>8.4999998410542829E-2</v>
      </c>
      <c r="K7229">
        <f>IF(G7229&lt;&gt;"PM (Maintenance)", I7229, 0)</f>
        <v>8.4999998410542829E-2</v>
      </c>
      <c r="L7229" s="5">
        <f>MAX(tbl_Fact[[#This Row],[TotalBiscuitsMade]],tbl_Fact[[#This Row],[GoodMadeBiscuits]])</f>
        <v>322684</v>
      </c>
      <c r="M7229" s="5">
        <f>IF(tbl_Fact[[#This Row],[Operating_Hours]]&gt;0,tbl_Fact[[#This Row],[Operating_Hours]]*51840,0)</f>
        <v>4406.39991760254</v>
      </c>
    </row>
    <row r="7230" spans="1:13" hidden="1" x14ac:dyDescent="0.2">
      <c r="A7230" t="s">
        <v>14</v>
      </c>
      <c r="B7230" s="1">
        <v>44408.045891203707</v>
      </c>
      <c r="C7230" s="1">
        <v>44408.046168981484</v>
      </c>
      <c r="D7230">
        <v>0.40000000596046398</v>
      </c>
      <c r="E7230">
        <v>0</v>
      </c>
      <c r="F7230">
        <v>444</v>
      </c>
      <c r="G7230" t="s">
        <v>43</v>
      </c>
      <c r="H7230" t="s">
        <v>40</v>
      </c>
      <c r="I7230">
        <f>tbl_Fact[[#This Row],[Duration]] / 60</f>
        <v>6.6666667660077328E-3</v>
      </c>
      <c r="J7230">
        <f>IF(OR(G7230="Run Time", G7230="CC (Changeover Cleaning)"), I7230, 0)</f>
        <v>6.6666667660077328E-3</v>
      </c>
      <c r="K7230">
        <f>IF(G7230&lt;&gt;"PM (Maintenance)", I7230, 0)</f>
        <v>6.6666667660077328E-3</v>
      </c>
      <c r="L7230" s="5">
        <f>MAX(tbl_Fact[[#This Row],[TotalBiscuitsMade]],tbl_Fact[[#This Row],[GoodMadeBiscuits]])</f>
        <v>444</v>
      </c>
      <c r="M7230" s="5">
        <f>IF(tbl_Fact[[#This Row],[Operating_Hours]]&gt;0,tbl_Fact[[#This Row],[Operating_Hours]]*51840,0)</f>
        <v>345.60000514984085</v>
      </c>
    </row>
    <row r="7231" spans="1:13" hidden="1" x14ac:dyDescent="0.2">
      <c r="A7231" t="s">
        <v>12</v>
      </c>
      <c r="B7231" s="1">
        <v>44408.045891203707</v>
      </c>
      <c r="C7231" s="1">
        <v>44408.046249999999</v>
      </c>
      <c r="D7231">
        <v>0.51666659116744995</v>
      </c>
      <c r="E7231">
        <v>25746</v>
      </c>
      <c r="F7231">
        <v>480</v>
      </c>
      <c r="G7231" t="s">
        <v>43</v>
      </c>
      <c r="H7231" t="s">
        <v>40</v>
      </c>
      <c r="I7231">
        <f>tbl_Fact[[#This Row],[Duration]] / 60</f>
        <v>8.6111098527908332E-3</v>
      </c>
      <c r="J7231">
        <f>IF(OR(G7231="Run Time", G7231="CC (Changeover Cleaning)"), I7231, 0)</f>
        <v>8.6111098527908332E-3</v>
      </c>
      <c r="K7231">
        <f>IF(G7231&lt;&gt;"PM (Maintenance)", I7231, 0)</f>
        <v>8.6111098527908332E-3</v>
      </c>
      <c r="L7231" s="5">
        <f>MAX(tbl_Fact[[#This Row],[TotalBiscuitsMade]],tbl_Fact[[#This Row],[GoodMadeBiscuits]])</f>
        <v>25746</v>
      </c>
      <c r="M7231" s="5">
        <f>IF(tbl_Fact[[#This Row],[Operating_Hours]]&gt;0,tbl_Fact[[#This Row],[Operating_Hours]]*51840,0)</f>
        <v>446.39993476867681</v>
      </c>
    </row>
    <row r="7232" spans="1:13" hidden="1" x14ac:dyDescent="0.2">
      <c r="A7232" t="s">
        <v>5</v>
      </c>
      <c r="B7232" s="1">
        <v>44408.045891203707</v>
      </c>
      <c r="C7232" s="1">
        <v>44408.050104166665</v>
      </c>
      <c r="D7232">
        <v>6.0666666030883798</v>
      </c>
      <c r="E7232">
        <v>326500</v>
      </c>
      <c r="F7232">
        <v>213971</v>
      </c>
      <c r="G7232" t="s">
        <v>44</v>
      </c>
      <c r="H7232" t="s">
        <v>27</v>
      </c>
      <c r="I7232">
        <f>tbl_Fact[[#This Row],[Duration]] / 60</f>
        <v>0.101111110051473</v>
      </c>
      <c r="J7232">
        <f>IF(OR(G7232="Run Time", G7232="CC (Changeover Cleaning)"), I7232, 0)</f>
        <v>0</v>
      </c>
      <c r="K7232">
        <f>IF(G7232&lt;&gt;"PM (Maintenance)", I7232, 0)</f>
        <v>0.101111110051473</v>
      </c>
      <c r="L7232" s="5">
        <f>MAX(tbl_Fact[[#This Row],[TotalBiscuitsMade]],tbl_Fact[[#This Row],[GoodMadeBiscuits]])</f>
        <v>326500</v>
      </c>
      <c r="M7232" s="5">
        <f>IF(tbl_Fact[[#This Row],[Operating_Hours]]&gt;0,tbl_Fact[[#This Row],[Operating_Hours]]*51840,0)</f>
        <v>0</v>
      </c>
    </row>
    <row r="7233" spans="1:13" hidden="1" x14ac:dyDescent="0.2">
      <c r="A7233" t="s">
        <v>14</v>
      </c>
      <c r="B7233" s="1">
        <v>44408.046168981484</v>
      </c>
      <c r="C7233" s="1">
        <v>44408.060520833336</v>
      </c>
      <c r="D7233">
        <v>20.6666660308838</v>
      </c>
      <c r="E7233">
        <v>0</v>
      </c>
      <c r="F7233">
        <v>378</v>
      </c>
      <c r="G7233" t="s">
        <v>44</v>
      </c>
      <c r="H7233" t="s">
        <v>40</v>
      </c>
      <c r="I7233">
        <f>tbl_Fact[[#This Row],[Duration]] / 60</f>
        <v>0.34444443384806334</v>
      </c>
      <c r="J7233">
        <f>IF(OR(G7233="Run Time", G7233="CC (Changeover Cleaning)"), I7233, 0)</f>
        <v>0</v>
      </c>
      <c r="K7233">
        <f>IF(G7233&lt;&gt;"PM (Maintenance)", I7233, 0)</f>
        <v>0.34444443384806334</v>
      </c>
      <c r="L7233" s="5">
        <f>MAX(tbl_Fact[[#This Row],[TotalBiscuitsMade]],tbl_Fact[[#This Row],[GoodMadeBiscuits]])</f>
        <v>378</v>
      </c>
      <c r="M7233" s="5">
        <f>IF(tbl_Fact[[#This Row],[Operating_Hours]]&gt;0,tbl_Fact[[#This Row],[Operating_Hours]]*51840,0)</f>
        <v>0</v>
      </c>
    </row>
    <row r="7234" spans="1:13" hidden="1" x14ac:dyDescent="0.2">
      <c r="A7234" t="s">
        <v>12</v>
      </c>
      <c r="B7234" s="1">
        <v>44408.046249999999</v>
      </c>
      <c r="C7234" s="1">
        <v>44408.060520833336</v>
      </c>
      <c r="D7234">
        <v>20.549999237060501</v>
      </c>
      <c r="E7234">
        <v>42317</v>
      </c>
      <c r="F7234">
        <v>379</v>
      </c>
      <c r="G7234" t="s">
        <v>44</v>
      </c>
      <c r="H7234" t="s">
        <v>40</v>
      </c>
      <c r="I7234">
        <f>tbl_Fact[[#This Row],[Duration]] / 60</f>
        <v>0.34249998728434167</v>
      </c>
      <c r="J7234">
        <f>IF(OR(G7234="Run Time", G7234="CC (Changeover Cleaning)"), I7234, 0)</f>
        <v>0</v>
      </c>
      <c r="K7234">
        <f>IF(G7234&lt;&gt;"PM (Maintenance)", I7234, 0)</f>
        <v>0.34249998728434167</v>
      </c>
      <c r="L7234" s="5">
        <f>MAX(tbl_Fact[[#This Row],[TotalBiscuitsMade]],tbl_Fact[[#This Row],[GoodMadeBiscuits]])</f>
        <v>42317</v>
      </c>
      <c r="M7234" s="5">
        <f>IF(tbl_Fact[[#This Row],[Operating_Hours]]&gt;0,tbl_Fact[[#This Row],[Operating_Hours]]*51840,0)</f>
        <v>0</v>
      </c>
    </row>
    <row r="7235" spans="1:13" hidden="1" x14ac:dyDescent="0.2">
      <c r="A7235" t="s">
        <v>5</v>
      </c>
      <c r="B7235" s="1">
        <v>44408.050104166665</v>
      </c>
      <c r="C7235" s="1">
        <v>44408.054236111115</v>
      </c>
      <c r="D7235">
        <v>5.9499998092651403</v>
      </c>
      <c r="E7235">
        <v>326704</v>
      </c>
      <c r="F7235">
        <v>213738</v>
      </c>
      <c r="G7235" t="s">
        <v>43</v>
      </c>
      <c r="H7235" t="s">
        <v>27</v>
      </c>
      <c r="I7235">
        <f>tbl_Fact[[#This Row],[Duration]] / 60</f>
        <v>9.9166663487752341E-2</v>
      </c>
      <c r="J7235">
        <f>IF(OR(G7235="Run Time", G7235="CC (Changeover Cleaning)"), I7235, 0)</f>
        <v>9.9166663487752341E-2</v>
      </c>
      <c r="K7235">
        <f>IF(G7235&lt;&gt;"PM (Maintenance)", I7235, 0)</f>
        <v>9.9166663487752341E-2</v>
      </c>
      <c r="L7235" s="5">
        <f>MAX(tbl_Fact[[#This Row],[TotalBiscuitsMade]],tbl_Fact[[#This Row],[GoodMadeBiscuits]])</f>
        <v>326704</v>
      </c>
      <c r="M7235" s="5">
        <f>IF(tbl_Fact[[#This Row],[Operating_Hours]]&gt;0,tbl_Fact[[#This Row],[Operating_Hours]]*51840,0)</f>
        <v>5140.7998352050818</v>
      </c>
    </row>
    <row r="7236" spans="1:13" hidden="1" x14ac:dyDescent="0.2">
      <c r="A7236" t="s">
        <v>5</v>
      </c>
      <c r="B7236" s="1">
        <v>44408.054236111115</v>
      </c>
      <c r="C7236" s="1">
        <v>44408.068356481483</v>
      </c>
      <c r="D7236">
        <v>20.3333339691162</v>
      </c>
      <c r="E7236">
        <v>340829</v>
      </c>
      <c r="F7236">
        <v>228239</v>
      </c>
      <c r="G7236" t="s">
        <v>44</v>
      </c>
      <c r="H7236" t="s">
        <v>27</v>
      </c>
      <c r="I7236">
        <f>tbl_Fact[[#This Row],[Duration]] / 60</f>
        <v>0.33888889948527001</v>
      </c>
      <c r="J7236">
        <f>IF(OR(G7236="Run Time", G7236="CC (Changeover Cleaning)"), I7236, 0)</f>
        <v>0</v>
      </c>
      <c r="K7236">
        <f>IF(G7236&lt;&gt;"PM (Maintenance)", I7236, 0)</f>
        <v>0.33888889948527001</v>
      </c>
      <c r="L7236" s="5">
        <f>MAX(tbl_Fact[[#This Row],[TotalBiscuitsMade]],tbl_Fact[[#This Row],[GoodMadeBiscuits]])</f>
        <v>340829</v>
      </c>
      <c r="M7236" s="5">
        <f>IF(tbl_Fact[[#This Row],[Operating_Hours]]&gt;0,tbl_Fact[[#This Row],[Operating_Hours]]*51840,0)</f>
        <v>0</v>
      </c>
    </row>
    <row r="7237" spans="1:13" hidden="1" x14ac:dyDescent="0.2">
      <c r="A7237" t="s">
        <v>14</v>
      </c>
      <c r="B7237" s="1">
        <v>44408.060520833336</v>
      </c>
      <c r="C7237" s="1">
        <v>44408.060810185183</v>
      </c>
      <c r="D7237">
        <v>0.41666659712791398</v>
      </c>
      <c r="E7237">
        <v>0</v>
      </c>
      <c r="F7237">
        <v>310</v>
      </c>
      <c r="G7237" t="s">
        <v>43</v>
      </c>
      <c r="H7237" t="s">
        <v>40</v>
      </c>
      <c r="I7237">
        <f>tbl_Fact[[#This Row],[Duration]] / 60</f>
        <v>6.9444432854652328E-3</v>
      </c>
      <c r="J7237">
        <f>IF(OR(G7237="Run Time", G7237="CC (Changeover Cleaning)"), I7237, 0)</f>
        <v>6.9444432854652328E-3</v>
      </c>
      <c r="K7237">
        <f>IF(G7237&lt;&gt;"PM (Maintenance)", I7237, 0)</f>
        <v>6.9444432854652328E-3</v>
      </c>
      <c r="L7237" s="5">
        <f>MAX(tbl_Fact[[#This Row],[TotalBiscuitsMade]],tbl_Fact[[#This Row],[GoodMadeBiscuits]])</f>
        <v>310</v>
      </c>
      <c r="M7237" s="5">
        <f>IF(tbl_Fact[[#This Row],[Operating_Hours]]&gt;0,tbl_Fact[[#This Row],[Operating_Hours]]*51840,0)</f>
        <v>359.99993991851767</v>
      </c>
    </row>
    <row r="7238" spans="1:13" hidden="1" x14ac:dyDescent="0.2">
      <c r="A7238" t="s">
        <v>12</v>
      </c>
      <c r="B7238" s="1">
        <v>44408.060520833336</v>
      </c>
      <c r="C7238" s="1">
        <v>44408.060879629629</v>
      </c>
      <c r="D7238">
        <v>0.51666659116744995</v>
      </c>
      <c r="E7238">
        <v>42007</v>
      </c>
      <c r="F7238">
        <v>457</v>
      </c>
      <c r="G7238" t="s">
        <v>43</v>
      </c>
      <c r="H7238" t="s">
        <v>40</v>
      </c>
      <c r="I7238">
        <f>tbl_Fact[[#This Row],[Duration]] / 60</f>
        <v>8.6111098527908332E-3</v>
      </c>
      <c r="J7238">
        <f>IF(OR(G7238="Run Time", G7238="CC (Changeover Cleaning)"), I7238, 0)</f>
        <v>8.6111098527908332E-3</v>
      </c>
      <c r="K7238">
        <f>IF(G7238&lt;&gt;"PM (Maintenance)", I7238, 0)</f>
        <v>8.6111098527908332E-3</v>
      </c>
      <c r="L7238" s="5">
        <f>MAX(tbl_Fact[[#This Row],[TotalBiscuitsMade]],tbl_Fact[[#This Row],[GoodMadeBiscuits]])</f>
        <v>42007</v>
      </c>
      <c r="M7238" s="5">
        <f>IF(tbl_Fact[[#This Row],[Operating_Hours]]&gt;0,tbl_Fact[[#This Row],[Operating_Hours]]*51840,0)</f>
        <v>446.39993476867681</v>
      </c>
    </row>
    <row r="7239" spans="1:13" hidden="1" x14ac:dyDescent="0.2">
      <c r="A7239" t="s">
        <v>14</v>
      </c>
      <c r="B7239" s="1">
        <v>44408.060810185183</v>
      </c>
      <c r="C7239" s="1">
        <v>44408.061967592592</v>
      </c>
      <c r="D7239">
        <v>1.6666666269302399</v>
      </c>
      <c r="E7239">
        <v>0</v>
      </c>
      <c r="F7239">
        <v>473</v>
      </c>
      <c r="G7239" t="s">
        <v>44</v>
      </c>
      <c r="H7239" t="s">
        <v>40</v>
      </c>
      <c r="I7239">
        <f>tbl_Fact[[#This Row],[Duration]] / 60</f>
        <v>2.7777777115503999E-2</v>
      </c>
      <c r="J7239">
        <f>IF(OR(G7239="Run Time", G7239="CC (Changeover Cleaning)"), I7239, 0)</f>
        <v>0</v>
      </c>
      <c r="K7239">
        <f>IF(G7239&lt;&gt;"PM (Maintenance)", I7239, 0)</f>
        <v>2.7777777115503999E-2</v>
      </c>
      <c r="L7239" s="5">
        <f>MAX(tbl_Fact[[#This Row],[TotalBiscuitsMade]],tbl_Fact[[#This Row],[GoodMadeBiscuits]])</f>
        <v>473</v>
      </c>
      <c r="M7239" s="5">
        <f>IF(tbl_Fact[[#This Row],[Operating_Hours]]&gt;0,tbl_Fact[[#This Row],[Operating_Hours]]*51840,0)</f>
        <v>0</v>
      </c>
    </row>
    <row r="7240" spans="1:13" hidden="1" x14ac:dyDescent="0.2">
      <c r="A7240" t="s">
        <v>12</v>
      </c>
      <c r="B7240" s="1">
        <v>44408.060879629629</v>
      </c>
      <c r="C7240" s="1">
        <v>44408.061967592592</v>
      </c>
      <c r="D7240">
        <v>1.56666660308838</v>
      </c>
      <c r="E7240">
        <v>43594</v>
      </c>
      <c r="F7240">
        <v>224</v>
      </c>
      <c r="G7240" t="s">
        <v>44</v>
      </c>
      <c r="H7240" t="s">
        <v>40</v>
      </c>
      <c r="I7240">
        <f>tbl_Fact[[#This Row],[Duration]] / 60</f>
        <v>2.6111110051472999E-2</v>
      </c>
      <c r="J7240">
        <f>IF(OR(G7240="Run Time", G7240="CC (Changeover Cleaning)"), I7240, 0)</f>
        <v>0</v>
      </c>
      <c r="K7240">
        <f>IF(G7240&lt;&gt;"PM (Maintenance)", I7240, 0)</f>
        <v>2.6111110051472999E-2</v>
      </c>
      <c r="L7240" s="5">
        <f>MAX(tbl_Fact[[#This Row],[TotalBiscuitsMade]],tbl_Fact[[#This Row],[GoodMadeBiscuits]])</f>
        <v>43594</v>
      </c>
      <c r="M7240" s="5">
        <f>IF(tbl_Fact[[#This Row],[Operating_Hours]]&gt;0,tbl_Fact[[#This Row],[Operating_Hours]]*51840,0)</f>
        <v>0</v>
      </c>
    </row>
    <row r="7241" spans="1:13" hidden="1" x14ac:dyDescent="0.2">
      <c r="A7241" t="s">
        <v>12</v>
      </c>
      <c r="B7241" s="1">
        <v>44408.061967592592</v>
      </c>
      <c r="C7241" s="1">
        <v>44408.062997685185</v>
      </c>
      <c r="D7241">
        <v>1.4833333492279099</v>
      </c>
      <c r="E7241">
        <v>43428</v>
      </c>
      <c r="F7241">
        <v>122</v>
      </c>
      <c r="G7241" t="s">
        <v>43</v>
      </c>
      <c r="H7241" t="s">
        <v>40</v>
      </c>
      <c r="I7241">
        <f>tbl_Fact[[#This Row],[Duration]] / 60</f>
        <v>2.4722222487131833E-2</v>
      </c>
      <c r="J7241">
        <f>IF(OR(G7241="Run Time", G7241="CC (Changeover Cleaning)"), I7241, 0)</f>
        <v>2.4722222487131833E-2</v>
      </c>
      <c r="K7241">
        <f>IF(G7241&lt;&gt;"PM (Maintenance)", I7241, 0)</f>
        <v>2.4722222487131833E-2</v>
      </c>
      <c r="L7241" s="5">
        <f>MAX(tbl_Fact[[#This Row],[TotalBiscuitsMade]],tbl_Fact[[#This Row],[GoodMadeBiscuits]])</f>
        <v>43428</v>
      </c>
      <c r="M7241" s="5">
        <f>IF(tbl_Fact[[#This Row],[Operating_Hours]]&gt;0,tbl_Fact[[#This Row],[Operating_Hours]]*51840,0)</f>
        <v>1281.6000137329142</v>
      </c>
    </row>
    <row r="7242" spans="1:13" hidden="1" x14ac:dyDescent="0.2">
      <c r="A7242" t="s">
        <v>14</v>
      </c>
      <c r="B7242" s="1">
        <v>44408.061967592592</v>
      </c>
      <c r="C7242" s="1">
        <v>44408.062916666669</v>
      </c>
      <c r="D7242">
        <v>1.36666655540466</v>
      </c>
      <c r="E7242">
        <v>0</v>
      </c>
      <c r="F7242">
        <v>215</v>
      </c>
      <c r="G7242" t="s">
        <v>43</v>
      </c>
      <c r="H7242" t="s">
        <v>40</v>
      </c>
      <c r="I7242">
        <f>tbl_Fact[[#This Row],[Duration]] / 60</f>
        <v>2.2777775923411001E-2</v>
      </c>
      <c r="J7242">
        <f>IF(OR(G7242="Run Time", G7242="CC (Changeover Cleaning)"), I7242, 0)</f>
        <v>2.2777775923411001E-2</v>
      </c>
      <c r="K7242">
        <f>IF(G7242&lt;&gt;"PM (Maintenance)", I7242, 0)</f>
        <v>2.2777775923411001E-2</v>
      </c>
      <c r="L7242" s="5">
        <f>MAX(tbl_Fact[[#This Row],[TotalBiscuitsMade]],tbl_Fact[[#This Row],[GoodMadeBiscuits]])</f>
        <v>215</v>
      </c>
      <c r="M7242" s="5">
        <f>IF(tbl_Fact[[#This Row],[Operating_Hours]]&gt;0,tbl_Fact[[#This Row],[Operating_Hours]]*51840,0)</f>
        <v>1180.7999038696262</v>
      </c>
    </row>
    <row r="7243" spans="1:13" hidden="1" x14ac:dyDescent="0.2">
      <c r="A7243" t="s">
        <v>14</v>
      </c>
      <c r="B7243" s="1">
        <v>44408.062916666669</v>
      </c>
      <c r="C7243" s="1">
        <v>44408.089537037034</v>
      </c>
      <c r="D7243">
        <v>38.333332061767599</v>
      </c>
      <c r="E7243">
        <v>0</v>
      </c>
      <c r="F7243">
        <v>432</v>
      </c>
      <c r="G7243" t="s">
        <v>44</v>
      </c>
      <c r="H7243" t="s">
        <v>40</v>
      </c>
      <c r="I7243">
        <f>tbl_Fact[[#This Row],[Duration]] / 60</f>
        <v>0.63888886769612663</v>
      </c>
      <c r="J7243">
        <f>IF(OR(G7243="Run Time", G7243="CC (Changeover Cleaning)"), I7243, 0)</f>
        <v>0</v>
      </c>
      <c r="K7243">
        <f>IF(G7243&lt;&gt;"PM (Maintenance)", I7243, 0)</f>
        <v>0.63888886769612663</v>
      </c>
      <c r="L7243" s="5">
        <f>MAX(tbl_Fact[[#This Row],[TotalBiscuitsMade]],tbl_Fact[[#This Row],[GoodMadeBiscuits]])</f>
        <v>432</v>
      </c>
      <c r="M7243" s="5">
        <f>IF(tbl_Fact[[#This Row],[Operating_Hours]]&gt;0,tbl_Fact[[#This Row],[Operating_Hours]]*51840,0)</f>
        <v>0</v>
      </c>
    </row>
    <row r="7244" spans="1:13" hidden="1" x14ac:dyDescent="0.2">
      <c r="A7244" t="s">
        <v>12</v>
      </c>
      <c r="B7244" s="1">
        <v>44408.062997685185</v>
      </c>
      <c r="C7244" s="1">
        <v>44408.064212962963</v>
      </c>
      <c r="D7244">
        <v>1.75</v>
      </c>
      <c r="E7244">
        <v>44990</v>
      </c>
      <c r="F7244">
        <v>60</v>
      </c>
      <c r="G7244" t="s">
        <v>44</v>
      </c>
      <c r="H7244" t="s">
        <v>40</v>
      </c>
      <c r="I7244">
        <f>tbl_Fact[[#This Row],[Duration]] / 60</f>
        <v>2.9166666666666667E-2</v>
      </c>
      <c r="J7244">
        <f>IF(OR(G7244="Run Time", G7244="CC (Changeover Cleaning)"), I7244, 0)</f>
        <v>0</v>
      </c>
      <c r="K7244">
        <f>IF(G7244&lt;&gt;"PM (Maintenance)", I7244, 0)</f>
        <v>2.9166666666666667E-2</v>
      </c>
      <c r="L7244" s="5">
        <f>MAX(tbl_Fact[[#This Row],[TotalBiscuitsMade]],tbl_Fact[[#This Row],[GoodMadeBiscuits]])</f>
        <v>44990</v>
      </c>
      <c r="M7244" s="5">
        <f>IF(tbl_Fact[[#This Row],[Operating_Hours]]&gt;0,tbl_Fact[[#This Row],[Operating_Hours]]*51840,0)</f>
        <v>0</v>
      </c>
    </row>
    <row r="7245" spans="1:13" hidden="1" x14ac:dyDescent="0.2">
      <c r="A7245" t="s">
        <v>12</v>
      </c>
      <c r="B7245" s="1">
        <v>44408.064212962963</v>
      </c>
      <c r="C7245" s="1">
        <v>44408.064675925925</v>
      </c>
      <c r="D7245">
        <v>0.66666662693023704</v>
      </c>
      <c r="E7245">
        <v>45006</v>
      </c>
      <c r="F7245">
        <v>344</v>
      </c>
      <c r="G7245" t="s">
        <v>43</v>
      </c>
      <c r="H7245" t="s">
        <v>40</v>
      </c>
      <c r="I7245">
        <f>tbl_Fact[[#This Row],[Duration]] / 60</f>
        <v>1.1111110448837284E-2</v>
      </c>
      <c r="J7245">
        <f>IF(OR(G7245="Run Time", G7245="CC (Changeover Cleaning)"), I7245, 0)</f>
        <v>1.1111110448837284E-2</v>
      </c>
      <c r="K7245">
        <f>IF(G7245&lt;&gt;"PM (Maintenance)", I7245, 0)</f>
        <v>1.1111110448837284E-2</v>
      </c>
      <c r="L7245" s="5">
        <f>MAX(tbl_Fact[[#This Row],[TotalBiscuitsMade]],tbl_Fact[[#This Row],[GoodMadeBiscuits]])</f>
        <v>45006</v>
      </c>
      <c r="M7245" s="5">
        <f>IF(tbl_Fact[[#This Row],[Operating_Hours]]&gt;0,tbl_Fact[[#This Row],[Operating_Hours]]*51840,0)</f>
        <v>575.99996566772484</v>
      </c>
    </row>
    <row r="7246" spans="1:13" hidden="1" x14ac:dyDescent="0.2">
      <c r="A7246" t="s">
        <v>12</v>
      </c>
      <c r="B7246" s="1">
        <v>44408.064675925925</v>
      </c>
      <c r="C7246" s="1">
        <v>44408.064826388887</v>
      </c>
      <c r="D7246">
        <v>0.216666594147682</v>
      </c>
      <c r="E7246">
        <v>44901</v>
      </c>
      <c r="F7246">
        <v>266</v>
      </c>
      <c r="G7246" t="s">
        <v>44</v>
      </c>
      <c r="H7246" t="s">
        <v>40</v>
      </c>
      <c r="I7246">
        <f>tbl_Fact[[#This Row],[Duration]] / 60</f>
        <v>3.6111099024613664E-3</v>
      </c>
      <c r="J7246">
        <f>IF(OR(G7246="Run Time", G7246="CC (Changeover Cleaning)"), I7246, 0)</f>
        <v>0</v>
      </c>
      <c r="K7246">
        <f>IF(G7246&lt;&gt;"PM (Maintenance)", I7246, 0)</f>
        <v>3.6111099024613664E-3</v>
      </c>
      <c r="L7246" s="5">
        <f>MAX(tbl_Fact[[#This Row],[TotalBiscuitsMade]],tbl_Fact[[#This Row],[GoodMadeBiscuits]])</f>
        <v>44901</v>
      </c>
      <c r="M7246" s="5">
        <f>IF(tbl_Fact[[#This Row],[Operating_Hours]]&gt;0,tbl_Fact[[#This Row],[Operating_Hours]]*51840,0)</f>
        <v>0</v>
      </c>
    </row>
    <row r="7247" spans="1:13" hidden="1" x14ac:dyDescent="0.2">
      <c r="A7247" t="s">
        <v>12</v>
      </c>
      <c r="B7247" s="1">
        <v>44408.064826388887</v>
      </c>
      <c r="C7247" s="1">
        <v>44408.065185185187</v>
      </c>
      <c r="D7247">
        <v>0.51666659116744995</v>
      </c>
      <c r="E7247">
        <v>45163</v>
      </c>
      <c r="F7247">
        <v>221</v>
      </c>
      <c r="G7247" t="s">
        <v>43</v>
      </c>
      <c r="H7247" t="s">
        <v>40</v>
      </c>
      <c r="I7247">
        <f>tbl_Fact[[#This Row],[Duration]] / 60</f>
        <v>8.6111098527908332E-3</v>
      </c>
      <c r="J7247">
        <f>IF(OR(G7247="Run Time", G7247="CC (Changeover Cleaning)"), I7247, 0)</f>
        <v>8.6111098527908332E-3</v>
      </c>
      <c r="K7247">
        <f>IF(G7247&lt;&gt;"PM (Maintenance)", I7247, 0)</f>
        <v>8.6111098527908332E-3</v>
      </c>
      <c r="L7247" s="5">
        <f>MAX(tbl_Fact[[#This Row],[TotalBiscuitsMade]],tbl_Fact[[#This Row],[GoodMadeBiscuits]])</f>
        <v>45163</v>
      </c>
      <c r="M7247" s="5">
        <f>IF(tbl_Fact[[#This Row],[Operating_Hours]]&gt;0,tbl_Fact[[#This Row],[Operating_Hours]]*51840,0)</f>
        <v>446.39993476867681</v>
      </c>
    </row>
    <row r="7248" spans="1:13" hidden="1" x14ac:dyDescent="0.2">
      <c r="A7248" t="s">
        <v>12</v>
      </c>
      <c r="B7248" s="1">
        <v>44408.065185185187</v>
      </c>
      <c r="C7248" s="1">
        <v>44408.076099537036</v>
      </c>
      <c r="D7248">
        <v>15.7166662216187</v>
      </c>
      <c r="E7248">
        <v>57533</v>
      </c>
      <c r="F7248">
        <v>29</v>
      </c>
      <c r="G7248" t="s">
        <v>44</v>
      </c>
      <c r="H7248" t="s">
        <v>40</v>
      </c>
      <c r="I7248">
        <f>tbl_Fact[[#This Row],[Duration]] / 60</f>
        <v>0.26194443702697834</v>
      </c>
      <c r="J7248">
        <f>IF(OR(G7248="Run Time", G7248="CC (Changeover Cleaning)"), I7248, 0)</f>
        <v>0</v>
      </c>
      <c r="K7248">
        <f>IF(G7248&lt;&gt;"PM (Maintenance)", I7248, 0)</f>
        <v>0.26194443702697834</v>
      </c>
      <c r="L7248" s="5">
        <f>MAX(tbl_Fact[[#This Row],[TotalBiscuitsMade]],tbl_Fact[[#This Row],[GoodMadeBiscuits]])</f>
        <v>57533</v>
      </c>
      <c r="M7248" s="5">
        <f>IF(tbl_Fact[[#This Row],[Operating_Hours]]&gt;0,tbl_Fact[[#This Row],[Operating_Hours]]*51840,0)</f>
        <v>0</v>
      </c>
    </row>
    <row r="7249" spans="1:13" hidden="1" x14ac:dyDescent="0.2">
      <c r="A7249" t="s">
        <v>5</v>
      </c>
      <c r="B7249" s="1">
        <v>44408.068356481483</v>
      </c>
      <c r="C7249" s="1">
        <v>44408.070428240739</v>
      </c>
      <c r="D7249">
        <v>2.9833333492279102</v>
      </c>
      <c r="E7249">
        <v>340845</v>
      </c>
      <c r="F7249">
        <v>228273</v>
      </c>
      <c r="G7249" t="s">
        <v>43</v>
      </c>
      <c r="H7249" t="s">
        <v>27</v>
      </c>
      <c r="I7249">
        <f>tbl_Fact[[#This Row],[Duration]] / 60</f>
        <v>4.9722222487131838E-2</v>
      </c>
      <c r="J7249">
        <f>IF(OR(G7249="Run Time", G7249="CC (Changeover Cleaning)"), I7249, 0)</f>
        <v>4.9722222487131838E-2</v>
      </c>
      <c r="K7249">
        <f>IF(G7249&lt;&gt;"PM (Maintenance)", I7249, 0)</f>
        <v>4.9722222487131838E-2</v>
      </c>
      <c r="L7249" s="5">
        <f>MAX(tbl_Fact[[#This Row],[TotalBiscuitsMade]],tbl_Fact[[#This Row],[GoodMadeBiscuits]])</f>
        <v>340845</v>
      </c>
      <c r="M7249" s="5">
        <f>IF(tbl_Fact[[#This Row],[Operating_Hours]]&gt;0,tbl_Fact[[#This Row],[Operating_Hours]]*51840,0)</f>
        <v>2577.6000137329147</v>
      </c>
    </row>
    <row r="7250" spans="1:13" hidden="1" x14ac:dyDescent="0.2">
      <c r="A7250" t="s">
        <v>5</v>
      </c>
      <c r="B7250" s="1">
        <v>44408.070428240739</v>
      </c>
      <c r="C7250" s="1">
        <v>44408.070462962962</v>
      </c>
      <c r="D7250">
        <v>5.0000000745058101E-2</v>
      </c>
      <c r="E7250">
        <v>340898</v>
      </c>
      <c r="F7250">
        <v>228310</v>
      </c>
      <c r="G7250" t="s">
        <v>44</v>
      </c>
      <c r="H7250" t="s">
        <v>27</v>
      </c>
      <c r="I7250">
        <f>tbl_Fact[[#This Row],[Duration]] / 60</f>
        <v>8.3333334575096834E-4</v>
      </c>
      <c r="J7250">
        <f>IF(OR(G7250="Run Time", G7250="CC (Changeover Cleaning)"), I7250, 0)</f>
        <v>0</v>
      </c>
      <c r="K7250">
        <f>IF(G7250&lt;&gt;"PM (Maintenance)", I7250, 0)</f>
        <v>8.3333334575096834E-4</v>
      </c>
      <c r="L7250" s="5">
        <f>MAX(tbl_Fact[[#This Row],[TotalBiscuitsMade]],tbl_Fact[[#This Row],[GoodMadeBiscuits]])</f>
        <v>340898</v>
      </c>
      <c r="M7250" s="5">
        <f>IF(tbl_Fact[[#This Row],[Operating_Hours]]&gt;0,tbl_Fact[[#This Row],[Operating_Hours]]*51840,0)</f>
        <v>0</v>
      </c>
    </row>
    <row r="7251" spans="1:13" hidden="1" x14ac:dyDescent="0.2">
      <c r="A7251" t="s">
        <v>5</v>
      </c>
      <c r="B7251" s="1">
        <v>44408.070462962962</v>
      </c>
      <c r="C7251" s="1">
        <v>44408.070543981485</v>
      </c>
      <c r="D7251">
        <v>0.116666667163372</v>
      </c>
      <c r="E7251">
        <v>340727</v>
      </c>
      <c r="F7251">
        <v>228116</v>
      </c>
      <c r="G7251" t="s">
        <v>43</v>
      </c>
      <c r="H7251" t="s">
        <v>27</v>
      </c>
      <c r="I7251">
        <f>tbl_Fact[[#This Row],[Duration]] / 60</f>
        <v>1.9444444527228666E-3</v>
      </c>
      <c r="J7251">
        <f>IF(OR(G7251="Run Time", G7251="CC (Changeover Cleaning)"), I7251, 0)</f>
        <v>1.9444444527228666E-3</v>
      </c>
      <c r="K7251">
        <f>IF(G7251&lt;&gt;"PM (Maintenance)", I7251, 0)</f>
        <v>1.9444444527228666E-3</v>
      </c>
      <c r="L7251" s="5">
        <f>MAX(tbl_Fact[[#This Row],[TotalBiscuitsMade]],tbl_Fact[[#This Row],[GoodMadeBiscuits]])</f>
        <v>340727</v>
      </c>
      <c r="M7251" s="5">
        <f>IF(tbl_Fact[[#This Row],[Operating_Hours]]&gt;0,tbl_Fact[[#This Row],[Operating_Hours]]*51840,0)</f>
        <v>100.8000004291534</v>
      </c>
    </row>
    <row r="7252" spans="1:13" hidden="1" x14ac:dyDescent="0.2">
      <c r="A7252" t="s">
        <v>5</v>
      </c>
      <c r="B7252" s="1">
        <v>44408.070543981485</v>
      </c>
      <c r="C7252" s="1">
        <v>44408.098877314813</v>
      </c>
      <c r="D7252">
        <v>40.799999237060497</v>
      </c>
      <c r="E7252">
        <v>369635</v>
      </c>
      <c r="F7252">
        <v>257023</v>
      </c>
      <c r="G7252" t="s">
        <v>44</v>
      </c>
      <c r="H7252" t="s">
        <v>27</v>
      </c>
      <c r="I7252">
        <f>tbl_Fact[[#This Row],[Duration]] / 60</f>
        <v>0.67999998728434163</v>
      </c>
      <c r="J7252">
        <f>IF(OR(G7252="Run Time", G7252="CC (Changeover Cleaning)"), I7252, 0)</f>
        <v>0</v>
      </c>
      <c r="K7252">
        <f>IF(G7252&lt;&gt;"PM (Maintenance)", I7252, 0)</f>
        <v>0.67999998728434163</v>
      </c>
      <c r="L7252" s="5">
        <f>MAX(tbl_Fact[[#This Row],[TotalBiscuitsMade]],tbl_Fact[[#This Row],[GoodMadeBiscuits]])</f>
        <v>369635</v>
      </c>
      <c r="M7252" s="5">
        <f>IF(tbl_Fact[[#This Row],[Operating_Hours]]&gt;0,tbl_Fact[[#This Row],[Operating_Hours]]*51840,0)</f>
        <v>0</v>
      </c>
    </row>
    <row r="7253" spans="1:13" hidden="1" x14ac:dyDescent="0.2">
      <c r="A7253" t="s">
        <v>12</v>
      </c>
      <c r="B7253" s="1">
        <v>44408.076099537036</v>
      </c>
      <c r="C7253" s="1">
        <v>44408.076388888891</v>
      </c>
      <c r="D7253">
        <v>0.41666659712791398</v>
      </c>
      <c r="E7253">
        <v>57370</v>
      </c>
      <c r="F7253">
        <v>229</v>
      </c>
      <c r="G7253" t="s">
        <v>43</v>
      </c>
      <c r="H7253" t="s">
        <v>40</v>
      </c>
      <c r="I7253">
        <f>tbl_Fact[[#This Row],[Duration]] / 60</f>
        <v>6.9444432854652328E-3</v>
      </c>
      <c r="J7253">
        <f>IF(OR(G7253="Run Time", G7253="CC (Changeover Cleaning)"), I7253, 0)</f>
        <v>6.9444432854652328E-3</v>
      </c>
      <c r="K7253">
        <f>IF(G7253&lt;&gt;"PM (Maintenance)", I7253, 0)</f>
        <v>6.9444432854652328E-3</v>
      </c>
      <c r="L7253" s="5">
        <f>MAX(tbl_Fact[[#This Row],[TotalBiscuitsMade]],tbl_Fact[[#This Row],[GoodMadeBiscuits]])</f>
        <v>57370</v>
      </c>
      <c r="M7253" s="5">
        <f>IF(tbl_Fact[[#This Row],[Operating_Hours]]&gt;0,tbl_Fact[[#This Row],[Operating_Hours]]*51840,0)</f>
        <v>359.99993991851767</v>
      </c>
    </row>
    <row r="7254" spans="1:13" hidden="1" x14ac:dyDescent="0.2">
      <c r="A7254" t="s">
        <v>12</v>
      </c>
      <c r="B7254" s="1">
        <v>44408.076388888891</v>
      </c>
      <c r="C7254" s="1">
        <v>44408.077546296299</v>
      </c>
      <c r="D7254">
        <v>1.6666666269302399</v>
      </c>
      <c r="E7254">
        <v>58945</v>
      </c>
      <c r="F7254">
        <v>413</v>
      </c>
      <c r="G7254" t="s">
        <v>44</v>
      </c>
      <c r="H7254" t="s">
        <v>40</v>
      </c>
      <c r="I7254">
        <f>tbl_Fact[[#This Row],[Duration]] / 60</f>
        <v>2.7777777115503999E-2</v>
      </c>
      <c r="J7254">
        <f>IF(OR(G7254="Run Time", G7254="CC (Changeover Cleaning)"), I7254, 0)</f>
        <v>0</v>
      </c>
      <c r="K7254">
        <f>IF(G7254&lt;&gt;"PM (Maintenance)", I7254, 0)</f>
        <v>2.7777777115503999E-2</v>
      </c>
      <c r="L7254" s="5">
        <f>MAX(tbl_Fact[[#This Row],[TotalBiscuitsMade]],tbl_Fact[[#This Row],[GoodMadeBiscuits]])</f>
        <v>58945</v>
      </c>
      <c r="M7254" s="5">
        <f>IF(tbl_Fact[[#This Row],[Operating_Hours]]&gt;0,tbl_Fact[[#This Row],[Operating_Hours]]*51840,0)</f>
        <v>0</v>
      </c>
    </row>
    <row r="7255" spans="1:13" hidden="1" x14ac:dyDescent="0.2">
      <c r="A7255" t="s">
        <v>12</v>
      </c>
      <c r="B7255" s="1">
        <v>44408.077546296299</v>
      </c>
      <c r="C7255" s="1">
        <v>44408.088067129633</v>
      </c>
      <c r="D7255">
        <v>15.1499996185303</v>
      </c>
      <c r="E7255">
        <v>58928</v>
      </c>
      <c r="F7255">
        <v>490</v>
      </c>
      <c r="G7255" t="s">
        <v>43</v>
      </c>
      <c r="H7255" t="s">
        <v>40</v>
      </c>
      <c r="I7255">
        <f>tbl_Fact[[#This Row],[Duration]] / 60</f>
        <v>0.25249999364217168</v>
      </c>
      <c r="J7255">
        <f>IF(OR(G7255="Run Time", G7255="CC (Changeover Cleaning)"), I7255, 0)</f>
        <v>0.25249999364217168</v>
      </c>
      <c r="K7255">
        <f>IF(G7255&lt;&gt;"PM (Maintenance)", I7255, 0)</f>
        <v>0.25249999364217168</v>
      </c>
      <c r="L7255" s="5">
        <f>MAX(tbl_Fact[[#This Row],[TotalBiscuitsMade]],tbl_Fact[[#This Row],[GoodMadeBiscuits]])</f>
        <v>58928</v>
      </c>
      <c r="M7255" s="5">
        <f>IF(tbl_Fact[[#This Row],[Operating_Hours]]&gt;0,tbl_Fact[[#This Row],[Operating_Hours]]*51840,0)</f>
        <v>13089.59967041018</v>
      </c>
    </row>
    <row r="7256" spans="1:13" hidden="1" x14ac:dyDescent="0.2">
      <c r="A7256" t="s">
        <v>12</v>
      </c>
      <c r="B7256" s="1">
        <v>44408.088067129633</v>
      </c>
      <c r="C7256" s="1">
        <v>44408.088356481479</v>
      </c>
      <c r="D7256">
        <v>0.41666659712791398</v>
      </c>
      <c r="E7256">
        <v>59373</v>
      </c>
      <c r="F7256">
        <v>229</v>
      </c>
      <c r="G7256" t="s">
        <v>44</v>
      </c>
      <c r="H7256" t="s">
        <v>40</v>
      </c>
      <c r="I7256">
        <f>tbl_Fact[[#This Row],[Duration]] / 60</f>
        <v>6.9444432854652328E-3</v>
      </c>
      <c r="J7256">
        <f>IF(OR(G7256="Run Time", G7256="CC (Changeover Cleaning)"), I7256, 0)</f>
        <v>0</v>
      </c>
      <c r="K7256">
        <f>IF(G7256&lt;&gt;"PM (Maintenance)", I7256, 0)</f>
        <v>6.9444432854652328E-3</v>
      </c>
      <c r="L7256" s="5">
        <f>MAX(tbl_Fact[[#This Row],[TotalBiscuitsMade]],tbl_Fact[[#This Row],[GoodMadeBiscuits]])</f>
        <v>59373</v>
      </c>
      <c r="M7256" s="5">
        <f>IF(tbl_Fact[[#This Row],[Operating_Hours]]&gt;0,tbl_Fact[[#This Row],[Operating_Hours]]*51840,0)</f>
        <v>0</v>
      </c>
    </row>
    <row r="7257" spans="1:13" hidden="1" x14ac:dyDescent="0.2">
      <c r="A7257" t="s">
        <v>12</v>
      </c>
      <c r="B7257" s="1">
        <v>44408.088356481479</v>
      </c>
      <c r="C7257" s="1">
        <v>44408.088738425926</v>
      </c>
      <c r="D7257">
        <v>0.55000001192092896</v>
      </c>
      <c r="E7257">
        <v>59001</v>
      </c>
      <c r="F7257">
        <v>88</v>
      </c>
      <c r="G7257" t="s">
        <v>43</v>
      </c>
      <c r="H7257" t="s">
        <v>40</v>
      </c>
      <c r="I7257">
        <f>tbl_Fact[[#This Row],[Duration]] / 60</f>
        <v>9.1666668653488156E-3</v>
      </c>
      <c r="J7257">
        <f>IF(OR(G7257="Run Time", G7257="CC (Changeover Cleaning)"), I7257, 0)</f>
        <v>9.1666668653488156E-3</v>
      </c>
      <c r="K7257">
        <f>IF(G7257&lt;&gt;"PM (Maintenance)", I7257, 0)</f>
        <v>9.1666668653488156E-3</v>
      </c>
      <c r="L7257" s="5">
        <f>MAX(tbl_Fact[[#This Row],[TotalBiscuitsMade]],tbl_Fact[[#This Row],[GoodMadeBiscuits]])</f>
        <v>59001</v>
      </c>
      <c r="M7257" s="5">
        <f>IF(tbl_Fact[[#This Row],[Operating_Hours]]&gt;0,tbl_Fact[[#This Row],[Operating_Hours]]*51840,0)</f>
        <v>475.20001029968262</v>
      </c>
    </row>
    <row r="7258" spans="1:13" hidden="1" x14ac:dyDescent="0.2">
      <c r="A7258" t="s">
        <v>12</v>
      </c>
      <c r="B7258" s="1">
        <v>44408.088738425926</v>
      </c>
      <c r="C7258" s="1">
        <v>44408.089513888888</v>
      </c>
      <c r="D7258">
        <v>1.11666655540466</v>
      </c>
      <c r="E7258">
        <v>60341</v>
      </c>
      <c r="F7258">
        <v>157</v>
      </c>
      <c r="G7258" t="s">
        <v>44</v>
      </c>
      <c r="H7258" t="s">
        <v>40</v>
      </c>
      <c r="I7258">
        <f>tbl_Fact[[#This Row],[Duration]] / 60</f>
        <v>1.8611109256744331E-2</v>
      </c>
      <c r="J7258">
        <f>IF(OR(G7258="Run Time", G7258="CC (Changeover Cleaning)"), I7258, 0)</f>
        <v>0</v>
      </c>
      <c r="K7258">
        <f>IF(G7258&lt;&gt;"PM (Maintenance)", I7258, 0)</f>
        <v>1.8611109256744331E-2</v>
      </c>
      <c r="L7258" s="5">
        <f>MAX(tbl_Fact[[#This Row],[TotalBiscuitsMade]],tbl_Fact[[#This Row],[GoodMadeBiscuits]])</f>
        <v>60341</v>
      </c>
      <c r="M7258" s="5">
        <f>IF(tbl_Fact[[#This Row],[Operating_Hours]]&gt;0,tbl_Fact[[#This Row],[Operating_Hours]]*51840,0)</f>
        <v>0</v>
      </c>
    </row>
    <row r="7259" spans="1:13" hidden="1" x14ac:dyDescent="0.2">
      <c r="A7259" t="s">
        <v>12</v>
      </c>
      <c r="B7259" s="1">
        <v>44408.089513888888</v>
      </c>
      <c r="C7259" s="1">
        <v>44408.089837962965</v>
      </c>
      <c r="D7259">
        <v>0.466666609048843</v>
      </c>
      <c r="E7259">
        <v>59887</v>
      </c>
      <c r="F7259">
        <v>348</v>
      </c>
      <c r="G7259" t="s">
        <v>43</v>
      </c>
      <c r="H7259" t="s">
        <v>40</v>
      </c>
      <c r="I7259">
        <f>tbl_Fact[[#This Row],[Duration]] / 60</f>
        <v>7.7777768174807169E-3</v>
      </c>
      <c r="J7259">
        <f>IF(OR(G7259="Run Time", G7259="CC (Changeover Cleaning)"), I7259, 0)</f>
        <v>7.7777768174807169E-3</v>
      </c>
      <c r="K7259">
        <f>IF(G7259&lt;&gt;"PM (Maintenance)", I7259, 0)</f>
        <v>7.7777768174807169E-3</v>
      </c>
      <c r="L7259" s="5">
        <f>MAX(tbl_Fact[[#This Row],[TotalBiscuitsMade]],tbl_Fact[[#This Row],[GoodMadeBiscuits]])</f>
        <v>59887</v>
      </c>
      <c r="M7259" s="5">
        <f>IF(tbl_Fact[[#This Row],[Operating_Hours]]&gt;0,tbl_Fact[[#This Row],[Operating_Hours]]*51840,0)</f>
        <v>403.19995021820034</v>
      </c>
    </row>
    <row r="7260" spans="1:13" hidden="1" x14ac:dyDescent="0.2">
      <c r="A7260" t="s">
        <v>14</v>
      </c>
      <c r="B7260" s="1">
        <v>44408.089537037034</v>
      </c>
      <c r="C7260" s="1">
        <v>44408.089618055557</v>
      </c>
      <c r="D7260">
        <v>0.116666600108147</v>
      </c>
      <c r="E7260">
        <v>0</v>
      </c>
      <c r="F7260">
        <v>64</v>
      </c>
      <c r="G7260" t="s">
        <v>43</v>
      </c>
      <c r="H7260" t="s">
        <v>40</v>
      </c>
      <c r="I7260">
        <f>tbl_Fact[[#This Row],[Duration]] / 60</f>
        <v>1.9444433351357834E-3</v>
      </c>
      <c r="J7260">
        <f>IF(OR(G7260="Run Time", G7260="CC (Changeover Cleaning)"), I7260, 0)</f>
        <v>1.9444433351357834E-3</v>
      </c>
      <c r="K7260">
        <f>IF(G7260&lt;&gt;"PM (Maintenance)", I7260, 0)</f>
        <v>1.9444433351357834E-3</v>
      </c>
      <c r="L7260" s="5">
        <f>MAX(tbl_Fact[[#This Row],[TotalBiscuitsMade]],tbl_Fact[[#This Row],[GoodMadeBiscuits]])</f>
        <v>64</v>
      </c>
      <c r="M7260" s="5">
        <f>IF(tbl_Fact[[#This Row],[Operating_Hours]]&gt;0,tbl_Fact[[#This Row],[Operating_Hours]]*51840,0)</f>
        <v>100.799942493439</v>
      </c>
    </row>
    <row r="7261" spans="1:13" hidden="1" x14ac:dyDescent="0.2">
      <c r="A7261" t="s">
        <v>14</v>
      </c>
      <c r="B7261" s="1">
        <v>44408.089618055557</v>
      </c>
      <c r="C7261" s="1">
        <v>44408.090046296296</v>
      </c>
      <c r="D7261">
        <v>0.61666661500930797</v>
      </c>
      <c r="E7261">
        <v>0</v>
      </c>
      <c r="F7261">
        <v>395</v>
      </c>
      <c r="G7261" t="s">
        <v>44</v>
      </c>
      <c r="H7261" t="s">
        <v>40</v>
      </c>
      <c r="I7261">
        <f>tbl_Fact[[#This Row],[Duration]] / 60</f>
        <v>1.02777769168218E-2</v>
      </c>
      <c r="J7261">
        <f>IF(OR(G7261="Run Time", G7261="CC (Changeover Cleaning)"), I7261, 0)</f>
        <v>0</v>
      </c>
      <c r="K7261">
        <f>IF(G7261&lt;&gt;"PM (Maintenance)", I7261, 0)</f>
        <v>1.02777769168218E-2</v>
      </c>
      <c r="L7261" s="5">
        <f>MAX(tbl_Fact[[#This Row],[TotalBiscuitsMade]],tbl_Fact[[#This Row],[GoodMadeBiscuits]])</f>
        <v>395</v>
      </c>
      <c r="M7261" s="5">
        <f>IF(tbl_Fact[[#This Row],[Operating_Hours]]&gt;0,tbl_Fact[[#This Row],[Operating_Hours]]*51840,0)</f>
        <v>0</v>
      </c>
    </row>
    <row r="7262" spans="1:13" hidden="1" x14ac:dyDescent="0.2">
      <c r="A7262" t="s">
        <v>12</v>
      </c>
      <c r="B7262" s="1">
        <v>44408.089837962965</v>
      </c>
      <c r="C7262" s="1">
        <v>44408.090046296296</v>
      </c>
      <c r="D7262">
        <v>0.30000001192092901</v>
      </c>
      <c r="E7262">
        <v>60561</v>
      </c>
      <c r="F7262">
        <v>223</v>
      </c>
      <c r="G7262" t="s">
        <v>44</v>
      </c>
      <c r="H7262" t="s">
        <v>40</v>
      </c>
      <c r="I7262">
        <f>tbl_Fact[[#This Row],[Duration]] / 60</f>
        <v>5.0000001986821498E-3</v>
      </c>
      <c r="J7262">
        <f>IF(OR(G7262="Run Time", G7262="CC (Changeover Cleaning)"), I7262, 0)</f>
        <v>0</v>
      </c>
      <c r="K7262">
        <f>IF(G7262&lt;&gt;"PM (Maintenance)", I7262, 0)</f>
        <v>5.0000001986821498E-3</v>
      </c>
      <c r="L7262" s="5">
        <f>MAX(tbl_Fact[[#This Row],[TotalBiscuitsMade]],tbl_Fact[[#This Row],[GoodMadeBiscuits]])</f>
        <v>60561</v>
      </c>
      <c r="M7262" s="5">
        <f>IF(tbl_Fact[[#This Row],[Operating_Hours]]&gt;0,tbl_Fact[[#This Row],[Operating_Hours]]*51840,0)</f>
        <v>0</v>
      </c>
    </row>
    <row r="7263" spans="1:13" hidden="1" x14ac:dyDescent="0.2">
      <c r="A7263" t="s">
        <v>14</v>
      </c>
      <c r="B7263" s="1">
        <v>44408.090046296296</v>
      </c>
      <c r="C7263" s="1">
        <v>44408.090439814812</v>
      </c>
      <c r="D7263">
        <v>0.56666660308837902</v>
      </c>
      <c r="E7263">
        <v>0</v>
      </c>
      <c r="F7263">
        <v>190</v>
      </c>
      <c r="G7263" t="s">
        <v>43</v>
      </c>
      <c r="H7263" t="s">
        <v>40</v>
      </c>
      <c r="I7263">
        <f>tbl_Fact[[#This Row],[Duration]] / 60</f>
        <v>9.4444433848063173E-3</v>
      </c>
      <c r="J7263">
        <f>IF(OR(G7263="Run Time", G7263="CC (Changeover Cleaning)"), I7263, 0)</f>
        <v>9.4444433848063173E-3</v>
      </c>
      <c r="K7263">
        <f>IF(G7263&lt;&gt;"PM (Maintenance)", I7263, 0)</f>
        <v>9.4444433848063173E-3</v>
      </c>
      <c r="L7263" s="5">
        <f>MAX(tbl_Fact[[#This Row],[TotalBiscuitsMade]],tbl_Fact[[#This Row],[GoodMadeBiscuits]])</f>
        <v>190</v>
      </c>
      <c r="M7263" s="5">
        <f>IF(tbl_Fact[[#This Row],[Operating_Hours]]&gt;0,tbl_Fact[[#This Row],[Operating_Hours]]*51840,0)</f>
        <v>489.59994506835949</v>
      </c>
    </row>
    <row r="7264" spans="1:13" hidden="1" x14ac:dyDescent="0.2">
      <c r="A7264" t="s">
        <v>12</v>
      </c>
      <c r="B7264" s="1">
        <v>44408.090046296296</v>
      </c>
      <c r="C7264" s="1">
        <v>44408.090590277781</v>
      </c>
      <c r="D7264">
        <v>0.78333330154418901</v>
      </c>
      <c r="E7264">
        <v>60329</v>
      </c>
      <c r="F7264">
        <v>463</v>
      </c>
      <c r="G7264" t="s">
        <v>43</v>
      </c>
      <c r="H7264" t="s">
        <v>40</v>
      </c>
      <c r="I7264">
        <f>tbl_Fact[[#This Row],[Duration]] / 60</f>
        <v>1.3055555025736484E-2</v>
      </c>
      <c r="J7264">
        <f>IF(OR(G7264="Run Time", G7264="CC (Changeover Cleaning)"), I7264, 0)</f>
        <v>1.3055555025736484E-2</v>
      </c>
      <c r="K7264">
        <f>IF(G7264&lt;&gt;"PM (Maintenance)", I7264, 0)</f>
        <v>1.3055555025736484E-2</v>
      </c>
      <c r="L7264" s="5">
        <f>MAX(tbl_Fact[[#This Row],[TotalBiscuitsMade]],tbl_Fact[[#This Row],[GoodMadeBiscuits]])</f>
        <v>60329</v>
      </c>
      <c r="M7264" s="5">
        <f>IF(tbl_Fact[[#This Row],[Operating_Hours]]&gt;0,tbl_Fact[[#This Row],[Operating_Hours]]*51840,0)</f>
        <v>676.79997253417935</v>
      </c>
    </row>
    <row r="7265" spans="1:13" hidden="1" x14ac:dyDescent="0.2">
      <c r="A7265" t="s">
        <v>14</v>
      </c>
      <c r="B7265" s="1">
        <v>44408.090439814812</v>
      </c>
      <c r="C7265" s="1">
        <v>44408.090902777774</v>
      </c>
      <c r="D7265">
        <v>0.66666662693023704</v>
      </c>
      <c r="E7265">
        <v>0</v>
      </c>
      <c r="F7265">
        <v>93</v>
      </c>
      <c r="G7265" t="s">
        <v>44</v>
      </c>
      <c r="H7265" t="s">
        <v>40</v>
      </c>
      <c r="I7265">
        <f>tbl_Fact[[#This Row],[Duration]] / 60</f>
        <v>1.1111110448837284E-2</v>
      </c>
      <c r="J7265">
        <f>IF(OR(G7265="Run Time", G7265="CC (Changeover Cleaning)"), I7265, 0)</f>
        <v>0</v>
      </c>
      <c r="K7265">
        <f>IF(G7265&lt;&gt;"PM (Maintenance)", I7265, 0)</f>
        <v>1.1111110448837284E-2</v>
      </c>
      <c r="L7265" s="5">
        <f>MAX(tbl_Fact[[#This Row],[TotalBiscuitsMade]],tbl_Fact[[#This Row],[GoodMadeBiscuits]])</f>
        <v>93</v>
      </c>
      <c r="M7265" s="5">
        <f>IF(tbl_Fact[[#This Row],[Operating_Hours]]&gt;0,tbl_Fact[[#This Row],[Operating_Hours]]*51840,0)</f>
        <v>0</v>
      </c>
    </row>
    <row r="7266" spans="1:13" hidden="1" x14ac:dyDescent="0.2">
      <c r="A7266" t="s">
        <v>12</v>
      </c>
      <c r="B7266" s="1">
        <v>44408.090590277781</v>
      </c>
      <c r="C7266" s="1">
        <v>44408.090902777774</v>
      </c>
      <c r="D7266">
        <v>0.44999998807907099</v>
      </c>
      <c r="E7266">
        <v>60712</v>
      </c>
      <c r="F7266">
        <v>427</v>
      </c>
      <c r="G7266" t="s">
        <v>44</v>
      </c>
      <c r="H7266" t="s">
        <v>40</v>
      </c>
      <c r="I7266">
        <f>tbl_Fact[[#This Row],[Duration]] / 60</f>
        <v>7.49999980131785E-3</v>
      </c>
      <c r="J7266">
        <f>IF(OR(G7266="Run Time", G7266="CC (Changeover Cleaning)"), I7266, 0)</f>
        <v>0</v>
      </c>
      <c r="K7266">
        <f>IF(G7266&lt;&gt;"PM (Maintenance)", I7266, 0)</f>
        <v>7.49999980131785E-3</v>
      </c>
      <c r="L7266" s="5">
        <f>MAX(tbl_Fact[[#This Row],[TotalBiscuitsMade]],tbl_Fact[[#This Row],[GoodMadeBiscuits]])</f>
        <v>60712</v>
      </c>
      <c r="M7266" s="5">
        <f>IF(tbl_Fact[[#This Row],[Operating_Hours]]&gt;0,tbl_Fact[[#This Row],[Operating_Hours]]*51840,0)</f>
        <v>0</v>
      </c>
    </row>
    <row r="7267" spans="1:13" hidden="1" x14ac:dyDescent="0.2">
      <c r="A7267" t="s">
        <v>14</v>
      </c>
      <c r="B7267" s="1">
        <v>44408.090902777774</v>
      </c>
      <c r="C7267" s="1">
        <v>44408.09101851852</v>
      </c>
      <c r="D7267">
        <v>0.16666659712791401</v>
      </c>
      <c r="E7267">
        <v>0</v>
      </c>
      <c r="F7267">
        <v>370</v>
      </c>
      <c r="G7267" t="s">
        <v>43</v>
      </c>
      <c r="H7267" t="s">
        <v>40</v>
      </c>
      <c r="I7267">
        <f>tbl_Fact[[#This Row],[Duration]] / 60</f>
        <v>2.7777766187985667E-3</v>
      </c>
      <c r="J7267">
        <f>IF(OR(G7267="Run Time", G7267="CC (Changeover Cleaning)"), I7267, 0)</f>
        <v>2.7777766187985667E-3</v>
      </c>
      <c r="K7267">
        <f>IF(G7267&lt;&gt;"PM (Maintenance)", I7267, 0)</f>
        <v>2.7777766187985667E-3</v>
      </c>
      <c r="L7267" s="5">
        <f>MAX(tbl_Fact[[#This Row],[TotalBiscuitsMade]],tbl_Fact[[#This Row],[GoodMadeBiscuits]])</f>
        <v>370</v>
      </c>
      <c r="M7267" s="5">
        <f>IF(tbl_Fact[[#This Row],[Operating_Hours]]&gt;0,tbl_Fact[[#This Row],[Operating_Hours]]*51840,0)</f>
        <v>143.9999399185177</v>
      </c>
    </row>
    <row r="7268" spans="1:13" hidden="1" x14ac:dyDescent="0.2">
      <c r="A7268" t="s">
        <v>12</v>
      </c>
      <c r="B7268" s="1">
        <v>44408.090902777774</v>
      </c>
      <c r="C7268" s="1">
        <v>44408.091574074075</v>
      </c>
      <c r="D7268">
        <v>0.966666579246521</v>
      </c>
      <c r="E7268">
        <v>60927</v>
      </c>
      <c r="F7268">
        <v>442</v>
      </c>
      <c r="G7268" t="s">
        <v>43</v>
      </c>
      <c r="H7268" t="s">
        <v>40</v>
      </c>
      <c r="I7268">
        <f>tbl_Fact[[#This Row],[Duration]] / 60</f>
        <v>1.6111109654108682E-2</v>
      </c>
      <c r="J7268">
        <f>IF(OR(G7268="Run Time", G7268="CC (Changeover Cleaning)"), I7268, 0)</f>
        <v>1.6111109654108682E-2</v>
      </c>
      <c r="K7268">
        <f>IF(G7268&lt;&gt;"PM (Maintenance)", I7268, 0)</f>
        <v>1.6111109654108682E-2</v>
      </c>
      <c r="L7268" s="5">
        <f>MAX(tbl_Fact[[#This Row],[TotalBiscuitsMade]],tbl_Fact[[#This Row],[GoodMadeBiscuits]])</f>
        <v>60927</v>
      </c>
      <c r="M7268" s="5">
        <f>IF(tbl_Fact[[#This Row],[Operating_Hours]]&gt;0,tbl_Fact[[#This Row],[Operating_Hours]]*51840,0)</f>
        <v>835.19992446899414</v>
      </c>
    </row>
    <row r="7269" spans="1:13" hidden="1" x14ac:dyDescent="0.2">
      <c r="A7269" t="s">
        <v>14</v>
      </c>
      <c r="B7269" s="1">
        <v>44408.09101851852</v>
      </c>
      <c r="C7269" s="1">
        <v>44408.119467592594</v>
      </c>
      <c r="D7269">
        <v>40.966667175292997</v>
      </c>
      <c r="E7269">
        <v>0</v>
      </c>
      <c r="F7269">
        <v>299</v>
      </c>
      <c r="G7269" t="s">
        <v>44</v>
      </c>
      <c r="H7269" t="s">
        <v>40</v>
      </c>
      <c r="I7269">
        <f>tbl_Fact[[#This Row],[Duration]] / 60</f>
        <v>0.68277778625488328</v>
      </c>
      <c r="J7269">
        <f>IF(OR(G7269="Run Time", G7269="CC (Changeover Cleaning)"), I7269, 0)</f>
        <v>0</v>
      </c>
      <c r="K7269">
        <f>IF(G7269&lt;&gt;"PM (Maintenance)", I7269, 0)</f>
        <v>0.68277778625488328</v>
      </c>
      <c r="L7269" s="5">
        <f>MAX(tbl_Fact[[#This Row],[TotalBiscuitsMade]],tbl_Fact[[#This Row],[GoodMadeBiscuits]])</f>
        <v>299</v>
      </c>
      <c r="M7269" s="5">
        <f>IF(tbl_Fact[[#This Row],[Operating_Hours]]&gt;0,tbl_Fact[[#This Row],[Operating_Hours]]*51840,0)</f>
        <v>0</v>
      </c>
    </row>
    <row r="7270" spans="1:13" hidden="1" x14ac:dyDescent="0.2">
      <c r="A7270" t="s">
        <v>12</v>
      </c>
      <c r="B7270" s="1">
        <v>44408.091574074075</v>
      </c>
      <c r="C7270" s="1">
        <v>44408.092372685183</v>
      </c>
      <c r="D7270">
        <v>1.1499999761581401</v>
      </c>
      <c r="E7270">
        <v>61509</v>
      </c>
      <c r="F7270">
        <v>204</v>
      </c>
      <c r="G7270" t="s">
        <v>44</v>
      </c>
      <c r="H7270" t="s">
        <v>40</v>
      </c>
      <c r="I7270">
        <f>tbl_Fact[[#This Row],[Duration]] / 60</f>
        <v>1.9166666269302336E-2</v>
      </c>
      <c r="J7270">
        <f>IF(OR(G7270="Run Time", G7270="CC (Changeover Cleaning)"), I7270, 0)</f>
        <v>0</v>
      </c>
      <c r="K7270">
        <f>IF(G7270&lt;&gt;"PM (Maintenance)", I7270, 0)</f>
        <v>1.9166666269302336E-2</v>
      </c>
      <c r="L7270" s="5">
        <f>MAX(tbl_Fact[[#This Row],[TotalBiscuitsMade]],tbl_Fact[[#This Row],[GoodMadeBiscuits]])</f>
        <v>61509</v>
      </c>
      <c r="M7270" s="5">
        <f>IF(tbl_Fact[[#This Row],[Operating_Hours]]&gt;0,tbl_Fact[[#This Row],[Operating_Hours]]*51840,0)</f>
        <v>0</v>
      </c>
    </row>
    <row r="7271" spans="1:13" hidden="1" x14ac:dyDescent="0.2">
      <c r="A7271" t="s">
        <v>12</v>
      </c>
      <c r="B7271" s="1">
        <v>44408.092372685183</v>
      </c>
      <c r="C7271" s="1">
        <v>44408.09447916667</v>
      </c>
      <c r="D7271">
        <v>3.0333333015441899</v>
      </c>
      <c r="E7271">
        <v>61864</v>
      </c>
      <c r="F7271">
        <v>71</v>
      </c>
      <c r="G7271" t="s">
        <v>43</v>
      </c>
      <c r="H7271" t="s">
        <v>40</v>
      </c>
      <c r="I7271">
        <f>tbl_Fact[[#This Row],[Duration]] / 60</f>
        <v>5.0555555025736498E-2</v>
      </c>
      <c r="J7271">
        <f>IF(OR(G7271="Run Time", G7271="CC (Changeover Cleaning)"), I7271, 0)</f>
        <v>5.0555555025736498E-2</v>
      </c>
      <c r="K7271">
        <f>IF(G7271&lt;&gt;"PM (Maintenance)", I7271, 0)</f>
        <v>5.0555555025736498E-2</v>
      </c>
      <c r="L7271" s="5">
        <f>MAX(tbl_Fact[[#This Row],[TotalBiscuitsMade]],tbl_Fact[[#This Row],[GoodMadeBiscuits]])</f>
        <v>61864</v>
      </c>
      <c r="M7271" s="5">
        <f>IF(tbl_Fact[[#This Row],[Operating_Hours]]&gt;0,tbl_Fact[[#This Row],[Operating_Hours]]*51840,0)</f>
        <v>2620.7999725341801</v>
      </c>
    </row>
    <row r="7272" spans="1:13" hidden="1" x14ac:dyDescent="0.2">
      <c r="A7272" t="s">
        <v>12</v>
      </c>
      <c r="B7272" s="1">
        <v>44408.09447916667</v>
      </c>
      <c r="C7272" s="1">
        <v>44408.094641203701</v>
      </c>
      <c r="D7272">
        <v>0.233333304524422</v>
      </c>
      <c r="E7272">
        <v>61867</v>
      </c>
      <c r="F7272">
        <v>301</v>
      </c>
      <c r="G7272" t="s">
        <v>44</v>
      </c>
      <c r="H7272" t="s">
        <v>40</v>
      </c>
      <c r="I7272">
        <f>tbl_Fact[[#This Row],[Duration]] / 60</f>
        <v>3.8888884087403667E-3</v>
      </c>
      <c r="J7272">
        <f>IF(OR(G7272="Run Time", G7272="CC (Changeover Cleaning)"), I7272, 0)</f>
        <v>0</v>
      </c>
      <c r="K7272">
        <f>IF(G7272&lt;&gt;"PM (Maintenance)", I7272, 0)</f>
        <v>3.8888884087403667E-3</v>
      </c>
      <c r="L7272" s="5">
        <f>MAX(tbl_Fact[[#This Row],[TotalBiscuitsMade]],tbl_Fact[[#This Row],[GoodMadeBiscuits]])</f>
        <v>61867</v>
      </c>
      <c r="M7272" s="5">
        <f>IF(tbl_Fact[[#This Row],[Operating_Hours]]&gt;0,tbl_Fact[[#This Row],[Operating_Hours]]*51840,0)</f>
        <v>0</v>
      </c>
    </row>
    <row r="7273" spans="1:13" hidden="1" x14ac:dyDescent="0.2">
      <c r="A7273" t="s">
        <v>12</v>
      </c>
      <c r="B7273" s="1">
        <v>44408.094641203701</v>
      </c>
      <c r="C7273" s="1">
        <v>44408.096342592595</v>
      </c>
      <c r="D7273">
        <v>2.4500000476837198</v>
      </c>
      <c r="E7273">
        <v>62008</v>
      </c>
      <c r="F7273">
        <v>354</v>
      </c>
      <c r="G7273" t="s">
        <v>43</v>
      </c>
      <c r="H7273" t="s">
        <v>40</v>
      </c>
      <c r="I7273">
        <f>tbl_Fact[[#This Row],[Duration]] / 60</f>
        <v>4.0833334128061997E-2</v>
      </c>
      <c r="J7273">
        <f>IF(OR(G7273="Run Time", G7273="CC (Changeover Cleaning)"), I7273, 0)</f>
        <v>4.0833334128061997E-2</v>
      </c>
      <c r="K7273">
        <f>IF(G7273&lt;&gt;"PM (Maintenance)", I7273, 0)</f>
        <v>4.0833334128061997E-2</v>
      </c>
      <c r="L7273" s="5">
        <f>MAX(tbl_Fact[[#This Row],[TotalBiscuitsMade]],tbl_Fact[[#This Row],[GoodMadeBiscuits]])</f>
        <v>62008</v>
      </c>
      <c r="M7273" s="5">
        <f>IF(tbl_Fact[[#This Row],[Operating_Hours]]&gt;0,tbl_Fact[[#This Row],[Operating_Hours]]*51840,0)</f>
        <v>2116.8000411987341</v>
      </c>
    </row>
    <row r="7274" spans="1:13" hidden="1" x14ac:dyDescent="0.2">
      <c r="A7274" t="s">
        <v>12</v>
      </c>
      <c r="B7274" s="1">
        <v>44408.096342592595</v>
      </c>
      <c r="C7274" s="1">
        <v>44408.096863425926</v>
      </c>
      <c r="D7274">
        <v>0.75</v>
      </c>
      <c r="E7274">
        <v>62198</v>
      </c>
      <c r="F7274">
        <v>239</v>
      </c>
      <c r="G7274" t="s">
        <v>44</v>
      </c>
      <c r="H7274" t="s">
        <v>40</v>
      </c>
      <c r="I7274">
        <f>tbl_Fact[[#This Row],[Duration]] / 60</f>
        <v>1.2500000000000001E-2</v>
      </c>
      <c r="J7274">
        <f>IF(OR(G7274="Run Time", G7274="CC (Changeover Cleaning)"), I7274, 0)</f>
        <v>0</v>
      </c>
      <c r="K7274">
        <f>IF(G7274&lt;&gt;"PM (Maintenance)", I7274, 0)</f>
        <v>1.2500000000000001E-2</v>
      </c>
      <c r="L7274" s="5">
        <f>MAX(tbl_Fact[[#This Row],[TotalBiscuitsMade]],tbl_Fact[[#This Row],[GoodMadeBiscuits]])</f>
        <v>62198</v>
      </c>
      <c r="M7274" s="5">
        <f>IF(tbl_Fact[[#This Row],[Operating_Hours]]&gt;0,tbl_Fact[[#This Row],[Operating_Hours]]*51840,0)</f>
        <v>0</v>
      </c>
    </row>
    <row r="7275" spans="1:13" hidden="1" x14ac:dyDescent="0.2">
      <c r="A7275" t="s">
        <v>12</v>
      </c>
      <c r="B7275" s="1">
        <v>44408.096863425926</v>
      </c>
      <c r="C7275" s="1">
        <v>44408.111840277779</v>
      </c>
      <c r="D7275">
        <v>21.566665649414102</v>
      </c>
      <c r="E7275">
        <v>62566</v>
      </c>
      <c r="F7275">
        <v>351</v>
      </c>
      <c r="G7275" t="s">
        <v>43</v>
      </c>
      <c r="H7275" t="s">
        <v>40</v>
      </c>
      <c r="I7275">
        <f>tbl_Fact[[#This Row],[Duration]] / 60</f>
        <v>0.35944442749023503</v>
      </c>
      <c r="J7275">
        <f>IF(OR(G7275="Run Time", G7275="CC (Changeover Cleaning)"), I7275, 0)</f>
        <v>0.35944442749023503</v>
      </c>
      <c r="K7275">
        <f>IF(G7275&lt;&gt;"PM (Maintenance)", I7275, 0)</f>
        <v>0.35944442749023503</v>
      </c>
      <c r="L7275" s="5">
        <f>MAX(tbl_Fact[[#This Row],[TotalBiscuitsMade]],tbl_Fact[[#This Row],[GoodMadeBiscuits]])</f>
        <v>62566</v>
      </c>
      <c r="M7275" s="5">
        <f>IF(tbl_Fact[[#This Row],[Operating_Hours]]&gt;0,tbl_Fact[[#This Row],[Operating_Hours]]*51840,0)</f>
        <v>18633.599121093783</v>
      </c>
    </row>
    <row r="7276" spans="1:13" hidden="1" x14ac:dyDescent="0.2">
      <c r="A7276" t="s">
        <v>5</v>
      </c>
      <c r="B7276" s="1">
        <v>44408.098877314813</v>
      </c>
      <c r="C7276" s="1">
        <v>44408.100497685184</v>
      </c>
      <c r="D7276">
        <v>2.3333332538604701</v>
      </c>
      <c r="E7276">
        <v>369756</v>
      </c>
      <c r="F7276">
        <v>256728</v>
      </c>
      <c r="G7276" t="s">
        <v>43</v>
      </c>
      <c r="H7276" t="s">
        <v>27</v>
      </c>
      <c r="I7276">
        <f>tbl_Fact[[#This Row],[Duration]] / 60</f>
        <v>3.8888887564341168E-2</v>
      </c>
      <c r="J7276">
        <f>IF(OR(G7276="Run Time", G7276="CC (Changeover Cleaning)"), I7276, 0)</f>
        <v>3.8888887564341168E-2</v>
      </c>
      <c r="K7276">
        <f>IF(G7276&lt;&gt;"PM (Maintenance)", I7276, 0)</f>
        <v>3.8888887564341168E-2</v>
      </c>
      <c r="L7276" s="5">
        <f>MAX(tbl_Fact[[#This Row],[TotalBiscuitsMade]],tbl_Fact[[#This Row],[GoodMadeBiscuits]])</f>
        <v>369756</v>
      </c>
      <c r="M7276" s="5">
        <f>IF(tbl_Fact[[#This Row],[Operating_Hours]]&gt;0,tbl_Fact[[#This Row],[Operating_Hours]]*51840,0)</f>
        <v>2015.999931335446</v>
      </c>
    </row>
    <row r="7277" spans="1:13" hidden="1" x14ac:dyDescent="0.2">
      <c r="A7277" t="s">
        <v>5</v>
      </c>
      <c r="B7277" s="1">
        <v>44408.100497685184</v>
      </c>
      <c r="C7277" s="1">
        <v>44408.119108796294</v>
      </c>
      <c r="D7277">
        <v>26.799999237060501</v>
      </c>
      <c r="E7277">
        <v>388673</v>
      </c>
      <c r="F7277">
        <v>275656</v>
      </c>
      <c r="G7277" t="s">
        <v>44</v>
      </c>
      <c r="H7277" t="s">
        <v>27</v>
      </c>
      <c r="I7277">
        <f>tbl_Fact[[#This Row],[Duration]] / 60</f>
        <v>0.44666665395100835</v>
      </c>
      <c r="J7277">
        <f>IF(OR(G7277="Run Time", G7277="CC (Changeover Cleaning)"), I7277, 0)</f>
        <v>0</v>
      </c>
      <c r="K7277">
        <f>IF(G7277&lt;&gt;"PM (Maintenance)", I7277, 0)</f>
        <v>0.44666665395100835</v>
      </c>
      <c r="L7277" s="5">
        <f>MAX(tbl_Fact[[#This Row],[TotalBiscuitsMade]],tbl_Fact[[#This Row],[GoodMadeBiscuits]])</f>
        <v>388673</v>
      </c>
      <c r="M7277" s="5">
        <f>IF(tbl_Fact[[#This Row],[Operating_Hours]]&gt;0,tbl_Fact[[#This Row],[Operating_Hours]]*51840,0)</f>
        <v>0</v>
      </c>
    </row>
    <row r="7278" spans="1:13" hidden="1" x14ac:dyDescent="0.2">
      <c r="A7278" t="s">
        <v>12</v>
      </c>
      <c r="B7278" s="1">
        <v>44408.111840277779</v>
      </c>
      <c r="C7278" s="1">
        <v>44408.112638888888</v>
      </c>
      <c r="D7278">
        <v>1.1499999761581401</v>
      </c>
      <c r="E7278">
        <v>63458</v>
      </c>
      <c r="F7278">
        <v>313</v>
      </c>
      <c r="G7278" t="s">
        <v>44</v>
      </c>
      <c r="H7278" t="s">
        <v>40</v>
      </c>
      <c r="I7278">
        <f>tbl_Fact[[#This Row],[Duration]] / 60</f>
        <v>1.9166666269302336E-2</v>
      </c>
      <c r="J7278">
        <f>IF(OR(G7278="Run Time", G7278="CC (Changeover Cleaning)"), I7278, 0)</f>
        <v>0</v>
      </c>
      <c r="K7278">
        <f>IF(G7278&lt;&gt;"PM (Maintenance)", I7278, 0)</f>
        <v>1.9166666269302336E-2</v>
      </c>
      <c r="L7278" s="5">
        <f>MAX(tbl_Fact[[#This Row],[TotalBiscuitsMade]],tbl_Fact[[#This Row],[GoodMadeBiscuits]])</f>
        <v>63458</v>
      </c>
      <c r="M7278" s="5">
        <f>IF(tbl_Fact[[#This Row],[Operating_Hours]]&gt;0,tbl_Fact[[#This Row],[Operating_Hours]]*51840,0)</f>
        <v>0</v>
      </c>
    </row>
    <row r="7279" spans="1:13" hidden="1" x14ac:dyDescent="0.2">
      <c r="A7279" t="s">
        <v>12</v>
      </c>
      <c r="B7279" s="1">
        <v>44408.112638888888</v>
      </c>
      <c r="C7279" s="1">
        <v>44408.112812500003</v>
      </c>
      <c r="D7279">
        <v>0.25</v>
      </c>
      <c r="E7279">
        <v>63495</v>
      </c>
      <c r="F7279">
        <v>54</v>
      </c>
      <c r="G7279" t="s">
        <v>43</v>
      </c>
      <c r="H7279" t="s">
        <v>40</v>
      </c>
      <c r="I7279">
        <f>tbl_Fact[[#This Row],[Duration]] / 60</f>
        <v>4.1666666666666666E-3</v>
      </c>
      <c r="J7279">
        <f>IF(OR(G7279="Run Time", G7279="CC (Changeover Cleaning)"), I7279, 0)</f>
        <v>4.1666666666666666E-3</v>
      </c>
      <c r="K7279">
        <f>IF(G7279&lt;&gt;"PM (Maintenance)", I7279, 0)</f>
        <v>4.1666666666666666E-3</v>
      </c>
      <c r="L7279" s="5">
        <f>MAX(tbl_Fact[[#This Row],[TotalBiscuitsMade]],tbl_Fact[[#This Row],[GoodMadeBiscuits]])</f>
        <v>63495</v>
      </c>
      <c r="M7279" s="5">
        <f>IF(tbl_Fact[[#This Row],[Operating_Hours]]&gt;0,tbl_Fact[[#This Row],[Operating_Hours]]*51840,0)</f>
        <v>216</v>
      </c>
    </row>
    <row r="7280" spans="1:13" hidden="1" x14ac:dyDescent="0.2">
      <c r="A7280" t="s">
        <v>12</v>
      </c>
      <c r="B7280" s="1">
        <v>44408.112812500003</v>
      </c>
      <c r="C7280" s="1">
        <v>44408.11513888889</v>
      </c>
      <c r="D7280">
        <v>3.3499999046325701</v>
      </c>
      <c r="E7280">
        <v>65918</v>
      </c>
      <c r="F7280">
        <v>310</v>
      </c>
      <c r="G7280" t="s">
        <v>44</v>
      </c>
      <c r="H7280" t="s">
        <v>40</v>
      </c>
      <c r="I7280">
        <f>tbl_Fact[[#This Row],[Duration]] / 60</f>
        <v>5.5833331743876169E-2</v>
      </c>
      <c r="J7280">
        <f>IF(OR(G7280="Run Time", G7280="CC (Changeover Cleaning)"), I7280, 0)</f>
        <v>0</v>
      </c>
      <c r="K7280">
        <f>IF(G7280&lt;&gt;"PM (Maintenance)", I7280, 0)</f>
        <v>5.5833331743876169E-2</v>
      </c>
      <c r="L7280" s="5">
        <f>MAX(tbl_Fact[[#This Row],[TotalBiscuitsMade]],tbl_Fact[[#This Row],[GoodMadeBiscuits]])</f>
        <v>65918</v>
      </c>
      <c r="M7280" s="5">
        <f>IF(tbl_Fact[[#This Row],[Operating_Hours]]&gt;0,tbl_Fact[[#This Row],[Operating_Hours]]*51840,0)</f>
        <v>0</v>
      </c>
    </row>
    <row r="7281" spans="1:13" hidden="1" x14ac:dyDescent="0.2">
      <c r="A7281" t="s">
        <v>12</v>
      </c>
      <c r="B7281" s="1">
        <v>44408.11513888889</v>
      </c>
      <c r="C7281" s="1">
        <v>44408.117615740739</v>
      </c>
      <c r="D7281">
        <v>3.5666666030883798</v>
      </c>
      <c r="E7281">
        <v>66151</v>
      </c>
      <c r="F7281">
        <v>452</v>
      </c>
      <c r="G7281" t="s">
        <v>43</v>
      </c>
      <c r="H7281" t="s">
        <v>40</v>
      </c>
      <c r="I7281">
        <f>tbl_Fact[[#This Row],[Duration]] / 60</f>
        <v>5.9444443384806332E-2</v>
      </c>
      <c r="J7281">
        <f>IF(OR(G7281="Run Time", G7281="CC (Changeover Cleaning)"), I7281, 0)</f>
        <v>5.9444443384806332E-2</v>
      </c>
      <c r="K7281">
        <f>IF(G7281&lt;&gt;"PM (Maintenance)", I7281, 0)</f>
        <v>5.9444443384806332E-2</v>
      </c>
      <c r="L7281" s="5">
        <f>MAX(tbl_Fact[[#This Row],[TotalBiscuitsMade]],tbl_Fact[[#This Row],[GoodMadeBiscuits]])</f>
        <v>66151</v>
      </c>
      <c r="M7281" s="5">
        <f>IF(tbl_Fact[[#This Row],[Operating_Hours]]&gt;0,tbl_Fact[[#This Row],[Operating_Hours]]*51840,0)</f>
        <v>3081.5999450683603</v>
      </c>
    </row>
    <row r="7282" spans="1:13" hidden="1" x14ac:dyDescent="0.2">
      <c r="A7282" t="s">
        <v>12</v>
      </c>
      <c r="B7282" s="1">
        <v>44408.117615740739</v>
      </c>
      <c r="C7282" s="1">
        <v>44408.118032407408</v>
      </c>
      <c r="D7282">
        <v>0.60000002384185802</v>
      </c>
      <c r="E7282">
        <v>66685</v>
      </c>
      <c r="F7282">
        <v>170</v>
      </c>
      <c r="G7282" t="s">
        <v>44</v>
      </c>
      <c r="H7282" t="s">
        <v>40</v>
      </c>
      <c r="I7282">
        <f>tbl_Fact[[#This Row],[Duration]] / 60</f>
        <v>1.00000003973643E-2</v>
      </c>
      <c r="J7282">
        <f>IF(OR(G7282="Run Time", G7282="CC (Changeover Cleaning)"), I7282, 0)</f>
        <v>0</v>
      </c>
      <c r="K7282">
        <f>IF(G7282&lt;&gt;"PM (Maintenance)", I7282, 0)</f>
        <v>1.00000003973643E-2</v>
      </c>
      <c r="L7282" s="5">
        <f>MAX(tbl_Fact[[#This Row],[TotalBiscuitsMade]],tbl_Fact[[#This Row],[GoodMadeBiscuits]])</f>
        <v>66685</v>
      </c>
      <c r="M7282" s="5">
        <f>IF(tbl_Fact[[#This Row],[Operating_Hours]]&gt;0,tbl_Fact[[#This Row],[Operating_Hours]]*51840,0)</f>
        <v>0</v>
      </c>
    </row>
    <row r="7283" spans="1:13" hidden="1" x14ac:dyDescent="0.2">
      <c r="A7283" t="s">
        <v>12</v>
      </c>
      <c r="B7283" s="1">
        <v>44408.118032407408</v>
      </c>
      <c r="C7283" s="1">
        <v>44408.118263888886</v>
      </c>
      <c r="D7283">
        <v>0.33333331346511802</v>
      </c>
      <c r="E7283">
        <v>66248</v>
      </c>
      <c r="F7283">
        <v>320</v>
      </c>
      <c r="G7283" t="s">
        <v>43</v>
      </c>
      <c r="H7283" t="s">
        <v>40</v>
      </c>
      <c r="I7283">
        <f>tbl_Fact[[#This Row],[Duration]] / 60</f>
        <v>5.5555552244186341E-3</v>
      </c>
      <c r="J7283">
        <f>IF(OR(G7283="Run Time", G7283="CC (Changeover Cleaning)"), I7283, 0)</f>
        <v>5.5555552244186341E-3</v>
      </c>
      <c r="K7283">
        <f>IF(G7283&lt;&gt;"PM (Maintenance)", I7283, 0)</f>
        <v>5.5555552244186341E-3</v>
      </c>
      <c r="L7283" s="5">
        <f>MAX(tbl_Fact[[#This Row],[TotalBiscuitsMade]],tbl_Fact[[#This Row],[GoodMadeBiscuits]])</f>
        <v>66248</v>
      </c>
      <c r="M7283" s="5">
        <f>IF(tbl_Fact[[#This Row],[Operating_Hours]]&gt;0,tbl_Fact[[#This Row],[Operating_Hours]]*51840,0)</f>
        <v>287.99998283386196</v>
      </c>
    </row>
    <row r="7284" spans="1:13" hidden="1" x14ac:dyDescent="0.2">
      <c r="A7284" t="s">
        <v>12</v>
      </c>
      <c r="B7284" s="1">
        <v>44408.118263888886</v>
      </c>
      <c r="C7284" s="1">
        <v>44408.118819444448</v>
      </c>
      <c r="D7284">
        <v>0.80000001192092896</v>
      </c>
      <c r="E7284">
        <v>67265</v>
      </c>
      <c r="F7284">
        <v>243</v>
      </c>
      <c r="G7284" t="s">
        <v>44</v>
      </c>
      <c r="H7284" t="s">
        <v>40</v>
      </c>
      <c r="I7284">
        <f>tbl_Fact[[#This Row],[Duration]] / 60</f>
        <v>1.3333333532015483E-2</v>
      </c>
      <c r="J7284">
        <f>IF(OR(G7284="Run Time", G7284="CC (Changeover Cleaning)"), I7284, 0)</f>
        <v>0</v>
      </c>
      <c r="K7284">
        <f>IF(G7284&lt;&gt;"PM (Maintenance)", I7284, 0)</f>
        <v>1.3333333532015483E-2</v>
      </c>
      <c r="L7284" s="5">
        <f>MAX(tbl_Fact[[#This Row],[TotalBiscuitsMade]],tbl_Fact[[#This Row],[GoodMadeBiscuits]])</f>
        <v>67265</v>
      </c>
      <c r="M7284" s="5">
        <f>IF(tbl_Fact[[#This Row],[Operating_Hours]]&gt;0,tbl_Fact[[#This Row],[Operating_Hours]]*51840,0)</f>
        <v>0</v>
      </c>
    </row>
    <row r="7285" spans="1:13" hidden="1" x14ac:dyDescent="0.2">
      <c r="A7285" t="s">
        <v>12</v>
      </c>
      <c r="B7285" s="1">
        <v>44408.118819444448</v>
      </c>
      <c r="C7285" s="1">
        <v>44408.129895833335</v>
      </c>
      <c r="D7285">
        <v>15.949999809265099</v>
      </c>
      <c r="E7285">
        <v>67081</v>
      </c>
      <c r="F7285">
        <v>209</v>
      </c>
      <c r="G7285" t="s">
        <v>43</v>
      </c>
      <c r="H7285" t="s">
        <v>40</v>
      </c>
      <c r="I7285">
        <f>tbl_Fact[[#This Row],[Duration]] / 60</f>
        <v>0.26583333015441835</v>
      </c>
      <c r="J7285">
        <f>IF(OR(G7285="Run Time", G7285="CC (Changeover Cleaning)"), I7285, 0)</f>
        <v>0.26583333015441835</v>
      </c>
      <c r="K7285">
        <f>IF(G7285&lt;&gt;"PM (Maintenance)", I7285, 0)</f>
        <v>0.26583333015441835</v>
      </c>
      <c r="L7285" s="5">
        <f>MAX(tbl_Fact[[#This Row],[TotalBiscuitsMade]],tbl_Fact[[#This Row],[GoodMadeBiscuits]])</f>
        <v>67081</v>
      </c>
      <c r="M7285" s="5">
        <f>IF(tbl_Fact[[#This Row],[Operating_Hours]]&gt;0,tbl_Fact[[#This Row],[Operating_Hours]]*51840,0)</f>
        <v>13780.799835205047</v>
      </c>
    </row>
    <row r="7286" spans="1:13" hidden="1" x14ac:dyDescent="0.2">
      <c r="A7286" t="s">
        <v>5</v>
      </c>
      <c r="B7286" s="1">
        <v>44408.119108796294</v>
      </c>
      <c r="C7286" s="1">
        <v>44408.120509259257</v>
      </c>
      <c r="D7286">
        <v>2.0166666507720898</v>
      </c>
      <c r="E7286">
        <v>388581</v>
      </c>
      <c r="F7286">
        <v>275794</v>
      </c>
      <c r="G7286" t="s">
        <v>43</v>
      </c>
      <c r="H7286" t="s">
        <v>27</v>
      </c>
      <c r="I7286">
        <f>tbl_Fact[[#This Row],[Duration]] / 60</f>
        <v>3.3611110846201497E-2</v>
      </c>
      <c r="J7286">
        <f>IF(OR(G7286="Run Time", G7286="CC (Changeover Cleaning)"), I7286, 0)</f>
        <v>3.3611110846201497E-2</v>
      </c>
      <c r="K7286">
        <f>IF(G7286&lt;&gt;"PM (Maintenance)", I7286, 0)</f>
        <v>3.3611110846201497E-2</v>
      </c>
      <c r="L7286" s="5">
        <f>MAX(tbl_Fact[[#This Row],[TotalBiscuitsMade]],tbl_Fact[[#This Row],[GoodMadeBiscuits]])</f>
        <v>388581</v>
      </c>
      <c r="M7286" s="5">
        <f>IF(tbl_Fact[[#This Row],[Operating_Hours]]&gt;0,tbl_Fact[[#This Row],[Operating_Hours]]*51840,0)</f>
        <v>1742.3999862670855</v>
      </c>
    </row>
    <row r="7287" spans="1:13" hidden="1" x14ac:dyDescent="0.2">
      <c r="A7287" t="s">
        <v>14</v>
      </c>
      <c r="B7287" s="1">
        <v>44408.119467592594</v>
      </c>
      <c r="C7287" s="1">
        <v>44408.129803240743</v>
      </c>
      <c r="D7287">
        <v>14.8833332061768</v>
      </c>
      <c r="E7287">
        <v>0</v>
      </c>
      <c r="F7287">
        <v>457</v>
      </c>
      <c r="G7287" t="s">
        <v>43</v>
      </c>
      <c r="H7287" t="s">
        <v>40</v>
      </c>
      <c r="I7287">
        <f>tbl_Fact[[#This Row],[Duration]] / 60</f>
        <v>0.24805555343628</v>
      </c>
      <c r="J7287">
        <f>IF(OR(G7287="Run Time", G7287="CC (Changeover Cleaning)"), I7287, 0)</f>
        <v>0.24805555343628</v>
      </c>
      <c r="K7287">
        <f>IF(G7287&lt;&gt;"PM (Maintenance)", I7287, 0)</f>
        <v>0.24805555343628</v>
      </c>
      <c r="L7287" s="5">
        <f>MAX(tbl_Fact[[#This Row],[TotalBiscuitsMade]],tbl_Fact[[#This Row],[GoodMadeBiscuits]])</f>
        <v>457</v>
      </c>
      <c r="M7287" s="5">
        <f>IF(tbl_Fact[[#This Row],[Operating_Hours]]&gt;0,tbl_Fact[[#This Row],[Operating_Hours]]*51840,0)</f>
        <v>12859.199890136755</v>
      </c>
    </row>
    <row r="7288" spans="1:13" hidden="1" x14ac:dyDescent="0.2">
      <c r="A7288" t="s">
        <v>5</v>
      </c>
      <c r="B7288" s="1">
        <v>44408.120509259257</v>
      </c>
      <c r="C7288" s="1">
        <v>44408.126562500001</v>
      </c>
      <c r="D7288">
        <v>8.7166662216186506</v>
      </c>
      <c r="E7288">
        <v>394900</v>
      </c>
      <c r="F7288">
        <v>281870</v>
      </c>
      <c r="G7288" t="s">
        <v>44</v>
      </c>
      <c r="H7288" t="s">
        <v>27</v>
      </c>
      <c r="I7288">
        <f>tbl_Fact[[#This Row],[Duration]] / 60</f>
        <v>0.14527777036031084</v>
      </c>
      <c r="J7288">
        <f>IF(OR(G7288="Run Time", G7288="CC (Changeover Cleaning)"), I7288, 0)</f>
        <v>0</v>
      </c>
      <c r="K7288">
        <f>IF(G7288&lt;&gt;"PM (Maintenance)", I7288, 0)</f>
        <v>0.14527777036031084</v>
      </c>
      <c r="L7288" s="5">
        <f>MAX(tbl_Fact[[#This Row],[TotalBiscuitsMade]],tbl_Fact[[#This Row],[GoodMadeBiscuits]])</f>
        <v>394900</v>
      </c>
      <c r="M7288" s="5">
        <f>IF(tbl_Fact[[#This Row],[Operating_Hours]]&gt;0,tbl_Fact[[#This Row],[Operating_Hours]]*51840,0)</f>
        <v>0</v>
      </c>
    </row>
    <row r="7289" spans="1:13" hidden="1" x14ac:dyDescent="0.2">
      <c r="A7289" t="s">
        <v>5</v>
      </c>
      <c r="B7289" s="1">
        <v>44408.126562500001</v>
      </c>
      <c r="C7289" s="1">
        <v>44408.127129629633</v>
      </c>
      <c r="D7289">
        <v>0.81666666269302401</v>
      </c>
      <c r="E7289">
        <v>394784</v>
      </c>
      <c r="F7289">
        <v>281983</v>
      </c>
      <c r="G7289" t="s">
        <v>43</v>
      </c>
      <c r="H7289" t="s">
        <v>27</v>
      </c>
      <c r="I7289">
        <f>tbl_Fact[[#This Row],[Duration]] / 60</f>
        <v>1.3611111044883734E-2</v>
      </c>
      <c r="J7289">
        <f>IF(OR(G7289="Run Time", G7289="CC (Changeover Cleaning)"), I7289, 0)</f>
        <v>1.3611111044883734E-2</v>
      </c>
      <c r="K7289">
        <f>IF(G7289&lt;&gt;"PM (Maintenance)", I7289, 0)</f>
        <v>1.3611111044883734E-2</v>
      </c>
      <c r="L7289" s="5">
        <f>MAX(tbl_Fact[[#This Row],[TotalBiscuitsMade]],tbl_Fact[[#This Row],[GoodMadeBiscuits]])</f>
        <v>394784</v>
      </c>
      <c r="M7289" s="5">
        <f>IF(tbl_Fact[[#This Row],[Operating_Hours]]&gt;0,tbl_Fact[[#This Row],[Operating_Hours]]*51840,0)</f>
        <v>705.5999965667728</v>
      </c>
    </row>
    <row r="7290" spans="1:13" hidden="1" x14ac:dyDescent="0.2">
      <c r="A7290" t="s">
        <v>5</v>
      </c>
      <c r="B7290" s="1">
        <v>44408.127129629633</v>
      </c>
      <c r="C7290" s="1">
        <v>44408.131608796299</v>
      </c>
      <c r="D7290">
        <v>6.4499998092651403</v>
      </c>
      <c r="E7290">
        <v>398939</v>
      </c>
      <c r="F7290">
        <v>286362</v>
      </c>
      <c r="G7290" t="s">
        <v>44</v>
      </c>
      <c r="H7290" t="s">
        <v>27</v>
      </c>
      <c r="I7290">
        <f>tbl_Fact[[#This Row],[Duration]] / 60</f>
        <v>0.10749999682108567</v>
      </c>
      <c r="J7290">
        <f>IF(OR(G7290="Run Time", G7290="CC (Changeover Cleaning)"), I7290, 0)</f>
        <v>0</v>
      </c>
      <c r="K7290">
        <f>IF(G7290&lt;&gt;"PM (Maintenance)", I7290, 0)</f>
        <v>0.10749999682108567</v>
      </c>
      <c r="L7290" s="5">
        <f>MAX(tbl_Fact[[#This Row],[TotalBiscuitsMade]],tbl_Fact[[#This Row],[GoodMadeBiscuits]])</f>
        <v>398939</v>
      </c>
      <c r="M7290" s="5">
        <f>IF(tbl_Fact[[#This Row],[Operating_Hours]]&gt;0,tbl_Fact[[#This Row],[Operating_Hours]]*51840,0)</f>
        <v>0</v>
      </c>
    </row>
    <row r="7291" spans="1:13" hidden="1" x14ac:dyDescent="0.2">
      <c r="A7291" t="s">
        <v>14</v>
      </c>
      <c r="B7291" s="1">
        <v>44408.129803240743</v>
      </c>
      <c r="C7291" s="1">
        <v>44408.132835648146</v>
      </c>
      <c r="D7291">
        <v>4.3666667938232404</v>
      </c>
      <c r="E7291">
        <v>0</v>
      </c>
      <c r="F7291">
        <v>487</v>
      </c>
      <c r="G7291" t="s">
        <v>44</v>
      </c>
      <c r="H7291" t="s">
        <v>40</v>
      </c>
      <c r="I7291">
        <f>tbl_Fact[[#This Row],[Duration]] / 60</f>
        <v>7.2777779897054001E-2</v>
      </c>
      <c r="J7291">
        <f>IF(OR(G7291="Run Time", G7291="CC (Changeover Cleaning)"), I7291, 0)</f>
        <v>0</v>
      </c>
      <c r="K7291">
        <f>IF(G7291&lt;&gt;"PM (Maintenance)", I7291, 0)</f>
        <v>7.2777779897054001E-2</v>
      </c>
      <c r="L7291" s="5">
        <f>MAX(tbl_Fact[[#This Row],[TotalBiscuitsMade]],tbl_Fact[[#This Row],[GoodMadeBiscuits]])</f>
        <v>487</v>
      </c>
      <c r="M7291" s="5">
        <f>IF(tbl_Fact[[#This Row],[Operating_Hours]]&gt;0,tbl_Fact[[#This Row],[Operating_Hours]]*51840,0)</f>
        <v>0</v>
      </c>
    </row>
    <row r="7292" spans="1:13" hidden="1" x14ac:dyDescent="0.2">
      <c r="A7292" t="s">
        <v>12</v>
      </c>
      <c r="B7292" s="1">
        <v>44408.129895833335</v>
      </c>
      <c r="C7292" s="1">
        <v>44408.132835648146</v>
      </c>
      <c r="D7292">
        <v>4.2333331108093297</v>
      </c>
      <c r="E7292">
        <v>70615</v>
      </c>
      <c r="F7292">
        <v>438</v>
      </c>
      <c r="G7292" t="s">
        <v>44</v>
      </c>
      <c r="H7292" t="s">
        <v>40</v>
      </c>
      <c r="I7292">
        <f>tbl_Fact[[#This Row],[Duration]] / 60</f>
        <v>7.0555551846822162E-2</v>
      </c>
      <c r="J7292">
        <f>IF(OR(G7292="Run Time", G7292="CC (Changeover Cleaning)"), I7292, 0)</f>
        <v>0</v>
      </c>
      <c r="K7292">
        <f>IF(G7292&lt;&gt;"PM (Maintenance)", I7292, 0)</f>
        <v>7.0555551846822162E-2</v>
      </c>
      <c r="L7292" s="5">
        <f>MAX(tbl_Fact[[#This Row],[TotalBiscuitsMade]],tbl_Fact[[#This Row],[GoodMadeBiscuits]])</f>
        <v>70615</v>
      </c>
      <c r="M7292" s="5">
        <f>IF(tbl_Fact[[#This Row],[Operating_Hours]]&gt;0,tbl_Fact[[#This Row],[Operating_Hours]]*51840,0)</f>
        <v>0</v>
      </c>
    </row>
    <row r="7293" spans="1:13" hidden="1" x14ac:dyDescent="0.2">
      <c r="A7293" t="s">
        <v>5</v>
      </c>
      <c r="B7293" s="1">
        <v>44408.131608796299</v>
      </c>
      <c r="C7293" s="1">
        <v>44408.133148148147</v>
      </c>
      <c r="D7293">
        <v>2.2166666984558101</v>
      </c>
      <c r="E7293">
        <v>399043</v>
      </c>
      <c r="F7293">
        <v>286268</v>
      </c>
      <c r="G7293" t="s">
        <v>43</v>
      </c>
      <c r="H7293" t="s">
        <v>27</v>
      </c>
      <c r="I7293">
        <f>tbl_Fact[[#This Row],[Duration]] / 60</f>
        <v>3.6944444974263503E-2</v>
      </c>
      <c r="J7293">
        <f>IF(OR(G7293="Run Time", G7293="CC (Changeover Cleaning)"), I7293, 0)</f>
        <v>3.6944444974263503E-2</v>
      </c>
      <c r="K7293">
        <f>IF(G7293&lt;&gt;"PM (Maintenance)", I7293, 0)</f>
        <v>3.6944444974263503E-2</v>
      </c>
      <c r="L7293" s="5">
        <f>MAX(tbl_Fact[[#This Row],[TotalBiscuitsMade]],tbl_Fact[[#This Row],[GoodMadeBiscuits]])</f>
        <v>399043</v>
      </c>
      <c r="M7293" s="5">
        <f>IF(tbl_Fact[[#This Row],[Operating_Hours]]&gt;0,tbl_Fact[[#This Row],[Operating_Hours]]*51840,0)</f>
        <v>1915.2000274658201</v>
      </c>
    </row>
    <row r="7294" spans="1:13" hidden="1" x14ac:dyDescent="0.2">
      <c r="A7294" t="s">
        <v>14</v>
      </c>
      <c r="B7294" s="1">
        <v>44408.132835648146</v>
      </c>
      <c r="C7294" s="1">
        <v>44408.133125</v>
      </c>
      <c r="D7294">
        <v>0.41666659712791398</v>
      </c>
      <c r="E7294">
        <v>0</v>
      </c>
      <c r="F7294">
        <v>343</v>
      </c>
      <c r="G7294" t="s">
        <v>43</v>
      </c>
      <c r="H7294" t="s">
        <v>40</v>
      </c>
      <c r="I7294">
        <f>tbl_Fact[[#This Row],[Duration]] / 60</f>
        <v>6.9444432854652328E-3</v>
      </c>
      <c r="J7294">
        <f>IF(OR(G7294="Run Time", G7294="CC (Changeover Cleaning)"), I7294, 0)</f>
        <v>6.9444432854652328E-3</v>
      </c>
      <c r="K7294">
        <f>IF(G7294&lt;&gt;"PM (Maintenance)", I7294, 0)</f>
        <v>6.9444432854652328E-3</v>
      </c>
      <c r="L7294" s="5">
        <f>MAX(tbl_Fact[[#This Row],[TotalBiscuitsMade]],tbl_Fact[[#This Row],[GoodMadeBiscuits]])</f>
        <v>343</v>
      </c>
      <c r="M7294" s="5">
        <f>IF(tbl_Fact[[#This Row],[Operating_Hours]]&gt;0,tbl_Fact[[#This Row],[Operating_Hours]]*51840,0)</f>
        <v>359.99993991851767</v>
      </c>
    </row>
    <row r="7295" spans="1:13" hidden="1" x14ac:dyDescent="0.2">
      <c r="A7295" t="s">
        <v>12</v>
      </c>
      <c r="B7295" s="1">
        <v>44408.132835648146</v>
      </c>
      <c r="C7295" s="1">
        <v>44408.134571759256</v>
      </c>
      <c r="D7295">
        <v>2.5</v>
      </c>
      <c r="E7295">
        <v>70683</v>
      </c>
      <c r="F7295">
        <v>478</v>
      </c>
      <c r="G7295" t="s">
        <v>43</v>
      </c>
      <c r="H7295" t="s">
        <v>40</v>
      </c>
      <c r="I7295">
        <f>tbl_Fact[[#This Row],[Duration]] / 60</f>
        <v>4.1666666666666664E-2</v>
      </c>
      <c r="J7295">
        <f>IF(OR(G7295="Run Time", G7295="CC (Changeover Cleaning)"), I7295, 0)</f>
        <v>4.1666666666666664E-2</v>
      </c>
      <c r="K7295">
        <f>IF(G7295&lt;&gt;"PM (Maintenance)", I7295, 0)</f>
        <v>4.1666666666666664E-2</v>
      </c>
      <c r="L7295" s="5">
        <f>MAX(tbl_Fact[[#This Row],[TotalBiscuitsMade]],tbl_Fact[[#This Row],[GoodMadeBiscuits]])</f>
        <v>70683</v>
      </c>
      <c r="M7295" s="5">
        <f>IF(tbl_Fact[[#This Row],[Operating_Hours]]&gt;0,tbl_Fact[[#This Row],[Operating_Hours]]*51840,0)</f>
        <v>2160</v>
      </c>
    </row>
    <row r="7296" spans="1:13" hidden="1" x14ac:dyDescent="0.2">
      <c r="A7296" t="s">
        <v>14</v>
      </c>
      <c r="B7296" s="1">
        <v>44408.133125</v>
      </c>
      <c r="C7296" s="1">
        <v>44408.13318287037</v>
      </c>
      <c r="D7296">
        <v>8.33332985639572E-2</v>
      </c>
      <c r="E7296">
        <v>0</v>
      </c>
      <c r="F7296">
        <v>45</v>
      </c>
      <c r="G7296" t="s">
        <v>44</v>
      </c>
      <c r="H7296" t="s">
        <v>40</v>
      </c>
      <c r="I7296">
        <f>tbl_Fact[[#This Row],[Duration]] / 60</f>
        <v>1.3888883093992866E-3</v>
      </c>
      <c r="J7296">
        <f>IF(OR(G7296="Run Time", G7296="CC (Changeover Cleaning)"), I7296, 0)</f>
        <v>0</v>
      </c>
      <c r="K7296">
        <f>IF(G7296&lt;&gt;"PM (Maintenance)", I7296, 0)</f>
        <v>1.3888883093992866E-3</v>
      </c>
      <c r="L7296" s="5">
        <f>MAX(tbl_Fact[[#This Row],[TotalBiscuitsMade]],tbl_Fact[[#This Row],[GoodMadeBiscuits]])</f>
        <v>45</v>
      </c>
      <c r="M7296" s="5">
        <f>IF(tbl_Fact[[#This Row],[Operating_Hours]]&gt;0,tbl_Fact[[#This Row],[Operating_Hours]]*51840,0)</f>
        <v>0</v>
      </c>
    </row>
    <row r="7297" spans="1:13" hidden="1" x14ac:dyDescent="0.2">
      <c r="A7297" t="s">
        <v>5</v>
      </c>
      <c r="B7297" s="1">
        <v>44408.133148148147</v>
      </c>
      <c r="C7297" s="1">
        <v>44408.144432870373</v>
      </c>
      <c r="D7297">
        <v>16.25</v>
      </c>
      <c r="E7297">
        <v>410463</v>
      </c>
      <c r="F7297">
        <v>297678</v>
      </c>
      <c r="G7297" t="s">
        <v>44</v>
      </c>
      <c r="H7297" t="s">
        <v>27</v>
      </c>
      <c r="I7297">
        <f>tbl_Fact[[#This Row],[Duration]] / 60</f>
        <v>0.27083333333333331</v>
      </c>
      <c r="J7297">
        <f>IF(OR(G7297="Run Time", G7297="CC (Changeover Cleaning)"), I7297, 0)</f>
        <v>0</v>
      </c>
      <c r="K7297">
        <f>IF(G7297&lt;&gt;"PM (Maintenance)", I7297, 0)</f>
        <v>0.27083333333333331</v>
      </c>
      <c r="L7297" s="5">
        <f>MAX(tbl_Fact[[#This Row],[TotalBiscuitsMade]],tbl_Fact[[#This Row],[GoodMadeBiscuits]])</f>
        <v>410463</v>
      </c>
      <c r="M7297" s="5">
        <f>IF(tbl_Fact[[#This Row],[Operating_Hours]]&gt;0,tbl_Fact[[#This Row],[Operating_Hours]]*51840,0)</f>
        <v>0</v>
      </c>
    </row>
    <row r="7298" spans="1:13" hidden="1" x14ac:dyDescent="0.2">
      <c r="A7298" t="s">
        <v>14</v>
      </c>
      <c r="B7298" s="1">
        <v>44408.13318287037</v>
      </c>
      <c r="C7298" s="1">
        <v>44408.133796296293</v>
      </c>
      <c r="D7298">
        <v>0.88333332538604703</v>
      </c>
      <c r="E7298">
        <v>0</v>
      </c>
      <c r="F7298">
        <v>24</v>
      </c>
      <c r="G7298" t="s">
        <v>43</v>
      </c>
      <c r="H7298" t="s">
        <v>40</v>
      </c>
      <c r="I7298">
        <f>tbl_Fact[[#This Row],[Duration]] / 60</f>
        <v>1.4722222089767451E-2</v>
      </c>
      <c r="J7298">
        <f>IF(OR(G7298="Run Time", G7298="CC (Changeover Cleaning)"), I7298, 0)</f>
        <v>1.4722222089767451E-2</v>
      </c>
      <c r="K7298">
        <f>IF(G7298&lt;&gt;"PM (Maintenance)", I7298, 0)</f>
        <v>1.4722222089767451E-2</v>
      </c>
      <c r="L7298" s="5">
        <f>MAX(tbl_Fact[[#This Row],[TotalBiscuitsMade]],tbl_Fact[[#This Row],[GoodMadeBiscuits]])</f>
        <v>24</v>
      </c>
      <c r="M7298" s="5">
        <f>IF(tbl_Fact[[#This Row],[Operating_Hours]]&gt;0,tbl_Fact[[#This Row],[Operating_Hours]]*51840,0)</f>
        <v>763.19999313354458</v>
      </c>
    </row>
    <row r="7299" spans="1:13" hidden="1" x14ac:dyDescent="0.2">
      <c r="A7299" t="s">
        <v>14</v>
      </c>
      <c r="B7299" s="1">
        <v>44408.133796296293</v>
      </c>
      <c r="C7299" s="1">
        <v>44408.133888888886</v>
      </c>
      <c r="D7299">
        <v>0.133333295583725</v>
      </c>
      <c r="E7299">
        <v>0</v>
      </c>
      <c r="F7299">
        <v>453</v>
      </c>
      <c r="G7299" t="s">
        <v>44</v>
      </c>
      <c r="H7299" t="s">
        <v>40</v>
      </c>
      <c r="I7299">
        <f>tbl_Fact[[#This Row],[Duration]] / 60</f>
        <v>2.2222215930620833E-3</v>
      </c>
      <c r="J7299">
        <f>IF(OR(G7299="Run Time", G7299="CC (Changeover Cleaning)"), I7299, 0)</f>
        <v>0</v>
      </c>
      <c r="K7299">
        <f>IF(G7299&lt;&gt;"PM (Maintenance)", I7299, 0)</f>
        <v>2.2222215930620833E-3</v>
      </c>
      <c r="L7299" s="5">
        <f>MAX(tbl_Fact[[#This Row],[TotalBiscuitsMade]],tbl_Fact[[#This Row],[GoodMadeBiscuits]])</f>
        <v>453</v>
      </c>
      <c r="M7299" s="5">
        <f>IF(tbl_Fact[[#This Row],[Operating_Hours]]&gt;0,tbl_Fact[[#This Row],[Operating_Hours]]*51840,0)</f>
        <v>0</v>
      </c>
    </row>
    <row r="7300" spans="1:13" hidden="1" x14ac:dyDescent="0.2">
      <c r="A7300" t="s">
        <v>14</v>
      </c>
      <c r="B7300" s="1">
        <v>44408.133888888886</v>
      </c>
      <c r="C7300" s="1">
        <v>44408.13449074074</v>
      </c>
      <c r="D7300">
        <v>0.86666661500930797</v>
      </c>
      <c r="E7300">
        <v>0</v>
      </c>
      <c r="F7300">
        <v>497</v>
      </c>
      <c r="G7300" t="s">
        <v>43</v>
      </c>
      <c r="H7300" t="s">
        <v>40</v>
      </c>
      <c r="I7300">
        <f>tbl_Fact[[#This Row],[Duration]] / 60</f>
        <v>1.4444443583488465E-2</v>
      </c>
      <c r="J7300">
        <f>IF(OR(G7300="Run Time", G7300="CC (Changeover Cleaning)"), I7300, 0)</f>
        <v>1.4444443583488465E-2</v>
      </c>
      <c r="K7300">
        <f>IF(G7300&lt;&gt;"PM (Maintenance)", I7300, 0)</f>
        <v>1.4444443583488465E-2</v>
      </c>
      <c r="L7300" s="5">
        <f>MAX(tbl_Fact[[#This Row],[TotalBiscuitsMade]],tbl_Fact[[#This Row],[GoodMadeBiscuits]])</f>
        <v>497</v>
      </c>
      <c r="M7300" s="5">
        <f>IF(tbl_Fact[[#This Row],[Operating_Hours]]&gt;0,tbl_Fact[[#This Row],[Operating_Hours]]*51840,0)</f>
        <v>748.79995536804199</v>
      </c>
    </row>
    <row r="7301" spans="1:13" hidden="1" x14ac:dyDescent="0.2">
      <c r="A7301" t="s">
        <v>14</v>
      </c>
      <c r="B7301" s="1">
        <v>44408.13449074074</v>
      </c>
      <c r="C7301" s="1">
        <v>44408.145833333336</v>
      </c>
      <c r="D7301">
        <v>16.3333339691162</v>
      </c>
      <c r="E7301">
        <v>0</v>
      </c>
      <c r="F7301">
        <v>412</v>
      </c>
      <c r="G7301" t="s">
        <v>44</v>
      </c>
      <c r="H7301" t="s">
        <v>40</v>
      </c>
      <c r="I7301">
        <f>tbl_Fact[[#This Row],[Duration]] / 60</f>
        <v>0.27222223281860336</v>
      </c>
      <c r="J7301">
        <f>IF(OR(G7301="Run Time", G7301="CC (Changeover Cleaning)"), I7301, 0)</f>
        <v>0</v>
      </c>
      <c r="K7301">
        <f>IF(G7301&lt;&gt;"PM (Maintenance)", I7301, 0)</f>
        <v>0.27222223281860336</v>
      </c>
      <c r="L7301" s="5">
        <f>MAX(tbl_Fact[[#This Row],[TotalBiscuitsMade]],tbl_Fact[[#This Row],[GoodMadeBiscuits]])</f>
        <v>412</v>
      </c>
      <c r="M7301" s="5">
        <f>IF(tbl_Fact[[#This Row],[Operating_Hours]]&gt;0,tbl_Fact[[#This Row],[Operating_Hours]]*51840,0)</f>
        <v>0</v>
      </c>
    </row>
    <row r="7302" spans="1:13" hidden="1" x14ac:dyDescent="0.2">
      <c r="A7302" t="s">
        <v>12</v>
      </c>
      <c r="B7302" s="1">
        <v>44408.134571759256</v>
      </c>
      <c r="C7302" s="1">
        <v>44408.145208333335</v>
      </c>
      <c r="D7302">
        <v>15.3166666030884</v>
      </c>
      <c r="E7302">
        <v>82494</v>
      </c>
      <c r="F7302">
        <v>486</v>
      </c>
      <c r="G7302" t="s">
        <v>44</v>
      </c>
      <c r="H7302" t="s">
        <v>40</v>
      </c>
      <c r="I7302">
        <f>tbl_Fact[[#This Row],[Duration]] / 60</f>
        <v>0.25527777671814</v>
      </c>
      <c r="J7302">
        <f>IF(OR(G7302="Run Time", G7302="CC (Changeover Cleaning)"), I7302, 0)</f>
        <v>0</v>
      </c>
      <c r="K7302">
        <f>IF(G7302&lt;&gt;"PM (Maintenance)", I7302, 0)</f>
        <v>0.25527777671814</v>
      </c>
      <c r="L7302" s="5">
        <f>MAX(tbl_Fact[[#This Row],[TotalBiscuitsMade]],tbl_Fact[[#This Row],[GoodMadeBiscuits]])</f>
        <v>82494</v>
      </c>
      <c r="M7302" s="5">
        <f>IF(tbl_Fact[[#This Row],[Operating_Hours]]&gt;0,tbl_Fact[[#This Row],[Operating_Hours]]*51840,0)</f>
        <v>0</v>
      </c>
    </row>
    <row r="7303" spans="1:13" hidden="1" x14ac:dyDescent="0.2">
      <c r="A7303" t="s">
        <v>11</v>
      </c>
      <c r="B7303" s="1">
        <v>44408.144375000003</v>
      </c>
      <c r="C7303" s="1">
        <v>44408.14472222222</v>
      </c>
      <c r="D7303">
        <v>0.508833348751068</v>
      </c>
      <c r="E7303">
        <v>0</v>
      </c>
      <c r="F7303">
        <v>81</v>
      </c>
      <c r="G7303" t="s">
        <v>43</v>
      </c>
      <c r="H7303" t="s">
        <v>27</v>
      </c>
      <c r="I7303">
        <f>tbl_Fact[[#This Row],[Duration]] / 60</f>
        <v>8.4805558125178003E-3</v>
      </c>
      <c r="J7303">
        <f>IF(OR(G7303="Run Time", G7303="CC (Changeover Cleaning)"), I7303, 0)</f>
        <v>8.4805558125178003E-3</v>
      </c>
      <c r="K7303">
        <f>IF(G7303&lt;&gt;"PM (Maintenance)", I7303, 0)</f>
        <v>8.4805558125178003E-3</v>
      </c>
      <c r="L7303" s="5">
        <f>MAX(tbl_Fact[[#This Row],[TotalBiscuitsMade]],tbl_Fact[[#This Row],[GoodMadeBiscuits]])</f>
        <v>81</v>
      </c>
      <c r="M7303" s="5">
        <f>IF(tbl_Fact[[#This Row],[Operating_Hours]]&gt;0,tbl_Fact[[#This Row],[Operating_Hours]]*51840,0)</f>
        <v>439.63201332092279</v>
      </c>
    </row>
    <row r="7304" spans="1:13" hidden="1" x14ac:dyDescent="0.2">
      <c r="A7304" t="s">
        <v>5</v>
      </c>
      <c r="B7304" s="1">
        <v>44408.144432870373</v>
      </c>
      <c r="C7304" s="1">
        <v>44408.144918981481</v>
      </c>
      <c r="D7304">
        <v>0.69999998807907104</v>
      </c>
      <c r="E7304">
        <v>410356</v>
      </c>
      <c r="F7304">
        <v>297552</v>
      </c>
      <c r="G7304" t="s">
        <v>43</v>
      </c>
      <c r="H7304" t="s">
        <v>27</v>
      </c>
      <c r="I7304">
        <f>tbl_Fact[[#This Row],[Duration]] / 60</f>
        <v>1.1666666467984517E-2</v>
      </c>
      <c r="J7304">
        <f>IF(OR(G7304="Run Time", G7304="CC (Changeover Cleaning)"), I7304, 0)</f>
        <v>1.1666666467984517E-2</v>
      </c>
      <c r="K7304">
        <f>IF(G7304&lt;&gt;"PM (Maintenance)", I7304, 0)</f>
        <v>1.1666666467984517E-2</v>
      </c>
      <c r="L7304" s="5">
        <f>MAX(tbl_Fact[[#This Row],[TotalBiscuitsMade]],tbl_Fact[[#This Row],[GoodMadeBiscuits]])</f>
        <v>410356</v>
      </c>
      <c r="M7304" s="5">
        <f>IF(tbl_Fact[[#This Row],[Operating_Hours]]&gt;0,tbl_Fact[[#This Row],[Operating_Hours]]*51840,0)</f>
        <v>604.79998970031738</v>
      </c>
    </row>
    <row r="7305" spans="1:13" hidden="1" x14ac:dyDescent="0.2">
      <c r="A7305" t="s">
        <v>11</v>
      </c>
      <c r="B7305" s="1">
        <v>44408.14472222222</v>
      </c>
      <c r="C7305" s="1">
        <v>44408.161006944443</v>
      </c>
      <c r="D7305">
        <v>23.441383361816399</v>
      </c>
      <c r="E7305">
        <v>0</v>
      </c>
      <c r="F7305">
        <v>290</v>
      </c>
      <c r="G7305" t="s">
        <v>44</v>
      </c>
      <c r="H7305" t="s">
        <v>27</v>
      </c>
      <c r="I7305">
        <f>tbl_Fact[[#This Row],[Duration]] / 60</f>
        <v>0.39068972269693997</v>
      </c>
      <c r="J7305">
        <f>IF(OR(G7305="Run Time", G7305="CC (Changeover Cleaning)"), I7305, 0)</f>
        <v>0</v>
      </c>
      <c r="K7305">
        <f>IF(G7305&lt;&gt;"PM (Maintenance)", I7305, 0)</f>
        <v>0.39068972269693997</v>
      </c>
      <c r="L7305" s="5">
        <f>MAX(tbl_Fact[[#This Row],[TotalBiscuitsMade]],tbl_Fact[[#This Row],[GoodMadeBiscuits]])</f>
        <v>290</v>
      </c>
      <c r="M7305" s="5">
        <f>IF(tbl_Fact[[#This Row],[Operating_Hours]]&gt;0,tbl_Fact[[#This Row],[Operating_Hours]]*51840,0)</f>
        <v>0</v>
      </c>
    </row>
    <row r="7306" spans="1:13" hidden="1" x14ac:dyDescent="0.2">
      <c r="A7306" t="s">
        <v>5</v>
      </c>
      <c r="B7306" s="1">
        <v>44408.144918981481</v>
      </c>
      <c r="C7306" s="1">
        <v>44408.161122685182</v>
      </c>
      <c r="D7306">
        <v>23.3333339691162</v>
      </c>
      <c r="E7306">
        <v>426471</v>
      </c>
      <c r="F7306">
        <v>313848</v>
      </c>
      <c r="G7306" t="s">
        <v>44</v>
      </c>
      <c r="H7306" t="s">
        <v>27</v>
      </c>
      <c r="I7306">
        <f>tbl_Fact[[#This Row],[Duration]] / 60</f>
        <v>0.38888889948527</v>
      </c>
      <c r="J7306">
        <f>IF(OR(G7306="Run Time", G7306="CC (Changeover Cleaning)"), I7306, 0)</f>
        <v>0</v>
      </c>
      <c r="K7306">
        <f>IF(G7306&lt;&gt;"PM (Maintenance)", I7306, 0)</f>
        <v>0.38888889948527</v>
      </c>
      <c r="L7306" s="5">
        <f>MAX(tbl_Fact[[#This Row],[TotalBiscuitsMade]],tbl_Fact[[#This Row],[GoodMadeBiscuits]])</f>
        <v>426471</v>
      </c>
      <c r="M7306" s="5">
        <f>IF(tbl_Fact[[#This Row],[Operating_Hours]]&gt;0,tbl_Fact[[#This Row],[Operating_Hours]]*51840,0)</f>
        <v>0</v>
      </c>
    </row>
    <row r="7307" spans="1:13" hidden="1" x14ac:dyDescent="0.2">
      <c r="A7307" t="s">
        <v>12</v>
      </c>
      <c r="B7307" s="1">
        <v>44408.145208333335</v>
      </c>
      <c r="C7307" s="1">
        <v>44408.174178240741</v>
      </c>
      <c r="D7307">
        <v>41.716667175292997</v>
      </c>
      <c r="E7307">
        <v>82713</v>
      </c>
      <c r="F7307">
        <v>114</v>
      </c>
      <c r="G7307" t="s">
        <v>43</v>
      </c>
      <c r="H7307" t="s">
        <v>31</v>
      </c>
      <c r="I7307">
        <f>tbl_Fact[[#This Row],[Duration]] / 60</f>
        <v>0.69527778625488323</v>
      </c>
      <c r="J7307">
        <f>IF(OR(G7307="Run Time", G7307="CC (Changeover Cleaning)"), I7307, 0)</f>
        <v>0.69527778625488323</v>
      </c>
      <c r="K7307">
        <f>IF(G7307&lt;&gt;"PM (Maintenance)", I7307, 0)</f>
        <v>0.69527778625488323</v>
      </c>
      <c r="L7307" s="5">
        <f>MAX(tbl_Fact[[#This Row],[TotalBiscuitsMade]],tbl_Fact[[#This Row],[GoodMadeBiscuits]])</f>
        <v>82713</v>
      </c>
      <c r="M7307" s="5">
        <f>IF(tbl_Fact[[#This Row],[Operating_Hours]]&gt;0,tbl_Fact[[#This Row],[Operating_Hours]]*51840,0)</f>
        <v>36043.200439453147</v>
      </c>
    </row>
    <row r="7308" spans="1:13" hidden="1" x14ac:dyDescent="0.2">
      <c r="A7308" t="s">
        <v>14</v>
      </c>
      <c r="B7308" s="1">
        <v>44408.145833333336</v>
      </c>
      <c r="C7308" s="1">
        <v>44408.146180555559</v>
      </c>
      <c r="D7308">
        <v>0.5</v>
      </c>
      <c r="E7308">
        <v>0</v>
      </c>
      <c r="F7308">
        <v>190</v>
      </c>
      <c r="G7308" t="s">
        <v>43</v>
      </c>
      <c r="H7308" t="s">
        <v>40</v>
      </c>
      <c r="I7308">
        <f>tbl_Fact[[#This Row],[Duration]] / 60</f>
        <v>8.3333333333333332E-3</v>
      </c>
      <c r="J7308">
        <f>IF(OR(G7308="Run Time", G7308="CC (Changeover Cleaning)"), I7308, 0)</f>
        <v>8.3333333333333332E-3</v>
      </c>
      <c r="K7308">
        <f>IF(G7308&lt;&gt;"PM (Maintenance)", I7308, 0)</f>
        <v>8.3333333333333332E-3</v>
      </c>
      <c r="L7308" s="5">
        <f>MAX(tbl_Fact[[#This Row],[TotalBiscuitsMade]],tbl_Fact[[#This Row],[GoodMadeBiscuits]])</f>
        <v>190</v>
      </c>
      <c r="M7308" s="5">
        <f>IF(tbl_Fact[[#This Row],[Operating_Hours]]&gt;0,tbl_Fact[[#This Row],[Operating_Hours]]*51840,0)</f>
        <v>432</v>
      </c>
    </row>
    <row r="7309" spans="1:13" hidden="1" x14ac:dyDescent="0.2">
      <c r="A7309" t="s">
        <v>14</v>
      </c>
      <c r="B7309" s="1">
        <v>44408.146180555559</v>
      </c>
      <c r="C7309" s="1">
        <v>44408.14739583333</v>
      </c>
      <c r="D7309">
        <v>1.75</v>
      </c>
      <c r="E7309">
        <v>0</v>
      </c>
      <c r="F7309">
        <v>366</v>
      </c>
      <c r="G7309" t="s">
        <v>44</v>
      </c>
      <c r="H7309" t="s">
        <v>40</v>
      </c>
      <c r="I7309">
        <f>tbl_Fact[[#This Row],[Duration]] / 60</f>
        <v>2.9166666666666667E-2</v>
      </c>
      <c r="J7309">
        <f>IF(OR(G7309="Run Time", G7309="CC (Changeover Cleaning)"), I7309, 0)</f>
        <v>0</v>
      </c>
      <c r="K7309">
        <f>IF(G7309&lt;&gt;"PM (Maintenance)", I7309, 0)</f>
        <v>2.9166666666666667E-2</v>
      </c>
      <c r="L7309" s="5">
        <f>MAX(tbl_Fact[[#This Row],[TotalBiscuitsMade]],tbl_Fact[[#This Row],[GoodMadeBiscuits]])</f>
        <v>366</v>
      </c>
      <c r="M7309" s="5">
        <f>IF(tbl_Fact[[#This Row],[Operating_Hours]]&gt;0,tbl_Fact[[#This Row],[Operating_Hours]]*51840,0)</f>
        <v>0</v>
      </c>
    </row>
    <row r="7310" spans="1:13" hidden="1" x14ac:dyDescent="0.2">
      <c r="A7310" t="s">
        <v>14</v>
      </c>
      <c r="B7310" s="1">
        <v>44408.14739583333</v>
      </c>
      <c r="C7310" s="1">
        <v>44408.172881944447</v>
      </c>
      <c r="D7310">
        <v>36.700000762939503</v>
      </c>
      <c r="E7310">
        <v>0</v>
      </c>
      <c r="F7310">
        <v>289</v>
      </c>
      <c r="G7310" t="s">
        <v>43</v>
      </c>
      <c r="H7310" t="s">
        <v>31</v>
      </c>
      <c r="I7310">
        <f>tbl_Fact[[#This Row],[Duration]] / 60</f>
        <v>0.611666679382325</v>
      </c>
      <c r="J7310">
        <f>IF(OR(G7310="Run Time", G7310="CC (Changeover Cleaning)"), I7310, 0)</f>
        <v>0.611666679382325</v>
      </c>
      <c r="K7310">
        <f>IF(G7310&lt;&gt;"PM (Maintenance)", I7310, 0)</f>
        <v>0.611666679382325</v>
      </c>
      <c r="L7310" s="5">
        <f>MAX(tbl_Fact[[#This Row],[TotalBiscuitsMade]],tbl_Fact[[#This Row],[GoodMadeBiscuits]])</f>
        <v>289</v>
      </c>
      <c r="M7310" s="5">
        <f>IF(tbl_Fact[[#This Row],[Operating_Hours]]&gt;0,tbl_Fact[[#This Row],[Operating_Hours]]*51840,0)</f>
        <v>31708.800659179728</v>
      </c>
    </row>
    <row r="7311" spans="1:13" hidden="1" x14ac:dyDescent="0.2">
      <c r="A7311" t="s">
        <v>13</v>
      </c>
      <c r="B7311" s="1">
        <v>44408.150416666664</v>
      </c>
      <c r="C7311" s="1">
        <v>44408.150775462964</v>
      </c>
      <c r="D7311">
        <v>0.51666659116744995</v>
      </c>
      <c r="E7311">
        <v>0</v>
      </c>
      <c r="F7311">
        <v>99</v>
      </c>
      <c r="G7311" t="s">
        <v>43</v>
      </c>
      <c r="H7311" t="s">
        <v>31</v>
      </c>
      <c r="I7311">
        <f>tbl_Fact[[#This Row],[Duration]] / 60</f>
        <v>8.6111098527908332E-3</v>
      </c>
      <c r="J7311">
        <f>IF(OR(G7311="Run Time", G7311="CC (Changeover Cleaning)"), I7311, 0)</f>
        <v>8.6111098527908332E-3</v>
      </c>
      <c r="K7311">
        <f>IF(G7311&lt;&gt;"PM (Maintenance)", I7311, 0)</f>
        <v>8.6111098527908332E-3</v>
      </c>
      <c r="L7311" s="5">
        <f>MAX(tbl_Fact[[#This Row],[TotalBiscuitsMade]],tbl_Fact[[#This Row],[GoodMadeBiscuits]])</f>
        <v>99</v>
      </c>
      <c r="M7311" s="5">
        <f>IF(tbl_Fact[[#This Row],[Operating_Hours]]&gt;0,tbl_Fact[[#This Row],[Operating_Hours]]*51840,0)</f>
        <v>446.39993476867681</v>
      </c>
    </row>
    <row r="7312" spans="1:13" hidden="1" x14ac:dyDescent="0.2">
      <c r="A7312" t="s">
        <v>13</v>
      </c>
      <c r="B7312" s="1">
        <v>44408.150775462964</v>
      </c>
      <c r="C7312" s="1">
        <v>44408.215312499997</v>
      </c>
      <c r="D7312">
        <v>92.933334350585895</v>
      </c>
      <c r="E7312">
        <v>0</v>
      </c>
      <c r="F7312">
        <v>371</v>
      </c>
      <c r="G7312" t="s">
        <v>44</v>
      </c>
      <c r="H7312" t="s">
        <v>31</v>
      </c>
      <c r="I7312">
        <f>tbl_Fact[[#This Row],[Duration]] / 60</f>
        <v>1.5488889058430984</v>
      </c>
      <c r="J7312">
        <f>IF(OR(G7312="Run Time", G7312="CC (Changeover Cleaning)"), I7312, 0)</f>
        <v>0</v>
      </c>
      <c r="K7312">
        <f>IF(G7312&lt;&gt;"PM (Maintenance)", I7312, 0)</f>
        <v>1.5488889058430984</v>
      </c>
      <c r="L7312" s="5">
        <f>MAX(tbl_Fact[[#This Row],[TotalBiscuitsMade]],tbl_Fact[[#This Row],[GoodMadeBiscuits]])</f>
        <v>371</v>
      </c>
      <c r="M7312" s="5">
        <f>IF(tbl_Fact[[#This Row],[Operating_Hours]]&gt;0,tbl_Fact[[#This Row],[Operating_Hours]]*51840,0)</f>
        <v>0</v>
      </c>
    </row>
    <row r="7313" spans="1:13" hidden="1" x14ac:dyDescent="0.2">
      <c r="A7313" t="s">
        <v>11</v>
      </c>
      <c r="B7313" s="1">
        <v>44408.161006944443</v>
      </c>
      <c r="C7313" s="1">
        <v>44408.161249999997</v>
      </c>
      <c r="D7313">
        <v>0.35003334283828702</v>
      </c>
      <c r="E7313">
        <v>0</v>
      </c>
      <c r="F7313">
        <v>178</v>
      </c>
      <c r="G7313" t="s">
        <v>43</v>
      </c>
      <c r="H7313" t="s">
        <v>27</v>
      </c>
      <c r="I7313">
        <f>tbl_Fact[[#This Row],[Duration]] / 60</f>
        <v>5.8338890473047834E-3</v>
      </c>
      <c r="J7313">
        <f>IF(OR(G7313="Run Time", G7313="CC (Changeover Cleaning)"), I7313, 0)</f>
        <v>5.8338890473047834E-3</v>
      </c>
      <c r="K7313">
        <f>IF(G7313&lt;&gt;"PM (Maintenance)", I7313, 0)</f>
        <v>5.8338890473047834E-3</v>
      </c>
      <c r="L7313" s="5">
        <f>MAX(tbl_Fact[[#This Row],[TotalBiscuitsMade]],tbl_Fact[[#This Row],[GoodMadeBiscuits]])</f>
        <v>178</v>
      </c>
      <c r="M7313" s="5">
        <f>IF(tbl_Fact[[#This Row],[Operating_Hours]]&gt;0,tbl_Fact[[#This Row],[Operating_Hours]]*51840,0)</f>
        <v>302.42880821227999</v>
      </c>
    </row>
    <row r="7314" spans="1:13" hidden="1" x14ac:dyDescent="0.2">
      <c r="A7314" t="s">
        <v>5</v>
      </c>
      <c r="B7314" s="1">
        <v>44408.161122685182</v>
      </c>
      <c r="C7314" s="1">
        <v>44408.161493055559</v>
      </c>
      <c r="D7314">
        <v>0.53333336114883401</v>
      </c>
      <c r="E7314">
        <v>426756</v>
      </c>
      <c r="F7314">
        <v>313658</v>
      </c>
      <c r="G7314" t="s">
        <v>43</v>
      </c>
      <c r="H7314" t="s">
        <v>27</v>
      </c>
      <c r="I7314">
        <f>tbl_Fact[[#This Row],[Duration]] / 60</f>
        <v>8.8888893524805661E-3</v>
      </c>
      <c r="J7314">
        <f>IF(OR(G7314="Run Time", G7314="CC (Changeover Cleaning)"), I7314, 0)</f>
        <v>8.8888893524805661E-3</v>
      </c>
      <c r="K7314">
        <f>IF(G7314&lt;&gt;"PM (Maintenance)", I7314, 0)</f>
        <v>8.8888893524805661E-3</v>
      </c>
      <c r="L7314" s="5">
        <f>MAX(tbl_Fact[[#This Row],[TotalBiscuitsMade]],tbl_Fact[[#This Row],[GoodMadeBiscuits]])</f>
        <v>426756</v>
      </c>
      <c r="M7314" s="5">
        <f>IF(tbl_Fact[[#This Row],[Operating_Hours]]&gt;0,tbl_Fact[[#This Row],[Operating_Hours]]*51840,0)</f>
        <v>460.80002403259255</v>
      </c>
    </row>
    <row r="7315" spans="1:13" hidden="1" x14ac:dyDescent="0.2">
      <c r="A7315" t="s">
        <v>11</v>
      </c>
      <c r="B7315" s="1">
        <v>44408.161249999997</v>
      </c>
      <c r="C7315" s="1">
        <v>44408.203680555554</v>
      </c>
      <c r="D7315">
        <v>61.109901428222699</v>
      </c>
      <c r="E7315">
        <v>0</v>
      </c>
      <c r="F7315">
        <v>63</v>
      </c>
      <c r="G7315" t="s">
        <v>44</v>
      </c>
      <c r="H7315" t="s">
        <v>27</v>
      </c>
      <c r="I7315">
        <f>tbl_Fact[[#This Row],[Duration]] / 60</f>
        <v>1.018498357137045</v>
      </c>
      <c r="J7315">
        <f>IF(OR(G7315="Run Time", G7315="CC (Changeover Cleaning)"), I7315, 0)</f>
        <v>0</v>
      </c>
      <c r="K7315">
        <f>IF(G7315&lt;&gt;"PM (Maintenance)", I7315, 0)</f>
        <v>1.018498357137045</v>
      </c>
      <c r="L7315" s="5">
        <f>MAX(tbl_Fact[[#This Row],[TotalBiscuitsMade]],tbl_Fact[[#This Row],[GoodMadeBiscuits]])</f>
        <v>63</v>
      </c>
      <c r="M7315" s="5">
        <f>IF(tbl_Fact[[#This Row],[Operating_Hours]]&gt;0,tbl_Fact[[#This Row],[Operating_Hours]]*51840,0)</f>
        <v>0</v>
      </c>
    </row>
    <row r="7316" spans="1:13" hidden="1" x14ac:dyDescent="0.2">
      <c r="A7316" t="s">
        <v>5</v>
      </c>
      <c r="B7316" s="1">
        <v>44408.161493055559</v>
      </c>
      <c r="C7316" s="1">
        <v>44408.166932870372</v>
      </c>
      <c r="D7316">
        <v>7.8333334922790501</v>
      </c>
      <c r="E7316">
        <v>431989</v>
      </c>
      <c r="F7316">
        <v>319045</v>
      </c>
      <c r="G7316" t="s">
        <v>44</v>
      </c>
      <c r="H7316" t="s">
        <v>27</v>
      </c>
      <c r="I7316">
        <f>tbl_Fact[[#This Row],[Duration]] / 60</f>
        <v>0.13055555820465084</v>
      </c>
      <c r="J7316">
        <f>IF(OR(G7316="Run Time", G7316="CC (Changeover Cleaning)"), I7316, 0)</f>
        <v>0</v>
      </c>
      <c r="K7316">
        <f>IF(G7316&lt;&gt;"PM (Maintenance)", I7316, 0)</f>
        <v>0.13055555820465084</v>
      </c>
      <c r="L7316" s="5">
        <f>MAX(tbl_Fact[[#This Row],[TotalBiscuitsMade]],tbl_Fact[[#This Row],[GoodMadeBiscuits]])</f>
        <v>431989</v>
      </c>
      <c r="M7316" s="5">
        <f>IF(tbl_Fact[[#This Row],[Operating_Hours]]&gt;0,tbl_Fact[[#This Row],[Operating_Hours]]*51840,0)</f>
        <v>0</v>
      </c>
    </row>
    <row r="7317" spans="1:13" hidden="1" x14ac:dyDescent="0.2">
      <c r="A7317" t="s">
        <v>5</v>
      </c>
      <c r="B7317" s="1">
        <v>44408.166932870372</v>
      </c>
      <c r="C7317" s="1">
        <v>44408.168113425927</v>
      </c>
      <c r="D7317">
        <v>1.70000004768372</v>
      </c>
      <c r="E7317">
        <v>432189</v>
      </c>
      <c r="F7317">
        <v>319159</v>
      </c>
      <c r="G7317" t="s">
        <v>43</v>
      </c>
      <c r="H7317" t="s">
        <v>27</v>
      </c>
      <c r="I7317">
        <f>tbl_Fact[[#This Row],[Duration]] / 60</f>
        <v>2.8333334128062E-2</v>
      </c>
      <c r="J7317">
        <f>IF(OR(G7317="Run Time", G7317="CC (Changeover Cleaning)"), I7317, 0)</f>
        <v>2.8333334128062E-2</v>
      </c>
      <c r="K7317">
        <f>IF(G7317&lt;&gt;"PM (Maintenance)", I7317, 0)</f>
        <v>2.8333334128062E-2</v>
      </c>
      <c r="L7317" s="5">
        <f>MAX(tbl_Fact[[#This Row],[TotalBiscuitsMade]],tbl_Fact[[#This Row],[GoodMadeBiscuits]])</f>
        <v>432189</v>
      </c>
      <c r="M7317" s="5">
        <f>IF(tbl_Fact[[#This Row],[Operating_Hours]]&gt;0,tbl_Fact[[#This Row],[Operating_Hours]]*51840,0)</f>
        <v>1468.8000411987341</v>
      </c>
    </row>
    <row r="7318" spans="1:13" hidden="1" x14ac:dyDescent="0.2">
      <c r="A7318" t="s">
        <v>5</v>
      </c>
      <c r="B7318" s="1">
        <v>44408.168113425927</v>
      </c>
      <c r="C7318" s="1">
        <v>44408.17596064815</v>
      </c>
      <c r="D7318">
        <v>11.300000190734901</v>
      </c>
      <c r="E7318">
        <v>439475</v>
      </c>
      <c r="F7318">
        <v>326778</v>
      </c>
      <c r="G7318" t="s">
        <v>44</v>
      </c>
      <c r="H7318" t="s">
        <v>27</v>
      </c>
      <c r="I7318">
        <f>tbl_Fact[[#This Row],[Duration]] / 60</f>
        <v>0.18833333651224834</v>
      </c>
      <c r="J7318">
        <f>IF(OR(G7318="Run Time", G7318="CC (Changeover Cleaning)"), I7318, 0)</f>
        <v>0</v>
      </c>
      <c r="K7318">
        <f>IF(G7318&lt;&gt;"PM (Maintenance)", I7318, 0)</f>
        <v>0.18833333651224834</v>
      </c>
      <c r="L7318" s="5">
        <f>MAX(tbl_Fact[[#This Row],[TotalBiscuitsMade]],tbl_Fact[[#This Row],[GoodMadeBiscuits]])</f>
        <v>439475</v>
      </c>
      <c r="M7318" s="5">
        <f>IF(tbl_Fact[[#This Row],[Operating_Hours]]&gt;0,tbl_Fact[[#This Row],[Operating_Hours]]*51840,0)</f>
        <v>0</v>
      </c>
    </row>
    <row r="7319" spans="1:13" hidden="1" x14ac:dyDescent="0.2">
      <c r="A7319" t="s">
        <v>14</v>
      </c>
      <c r="B7319" s="1">
        <v>44408.172881944447</v>
      </c>
      <c r="C7319" s="1">
        <v>44408.176782407405</v>
      </c>
      <c r="D7319">
        <v>5.6166667938232404</v>
      </c>
      <c r="E7319">
        <v>0</v>
      </c>
      <c r="F7319">
        <v>246</v>
      </c>
      <c r="G7319" t="s">
        <v>44</v>
      </c>
      <c r="H7319" t="s">
        <v>31</v>
      </c>
      <c r="I7319">
        <f>tbl_Fact[[#This Row],[Duration]] / 60</f>
        <v>9.3611113230387344E-2</v>
      </c>
      <c r="J7319">
        <f>IF(OR(G7319="Run Time", G7319="CC (Changeover Cleaning)"), I7319, 0)</f>
        <v>0</v>
      </c>
      <c r="K7319">
        <f>IF(G7319&lt;&gt;"PM (Maintenance)", I7319, 0)</f>
        <v>9.3611113230387344E-2</v>
      </c>
      <c r="L7319" s="5">
        <f>MAX(tbl_Fact[[#This Row],[TotalBiscuitsMade]],tbl_Fact[[#This Row],[GoodMadeBiscuits]])</f>
        <v>246</v>
      </c>
      <c r="M7319" s="5">
        <f>IF(tbl_Fact[[#This Row],[Operating_Hours]]&gt;0,tbl_Fact[[#This Row],[Operating_Hours]]*51840,0)</f>
        <v>0</v>
      </c>
    </row>
    <row r="7320" spans="1:13" hidden="1" x14ac:dyDescent="0.2">
      <c r="A7320" t="s">
        <v>12</v>
      </c>
      <c r="B7320" s="1">
        <v>44408.174178240741</v>
      </c>
      <c r="C7320" s="1">
        <v>44408.174247685187</v>
      </c>
      <c r="D7320">
        <v>0.10000000149011599</v>
      </c>
      <c r="E7320">
        <v>82675</v>
      </c>
      <c r="F7320">
        <v>51</v>
      </c>
      <c r="G7320" t="s">
        <v>44</v>
      </c>
      <c r="H7320" t="s">
        <v>31</v>
      </c>
      <c r="I7320">
        <f>tbl_Fact[[#This Row],[Duration]] / 60</f>
        <v>1.6666666915019332E-3</v>
      </c>
      <c r="J7320">
        <f>IF(OR(G7320="Run Time", G7320="CC (Changeover Cleaning)"), I7320, 0)</f>
        <v>0</v>
      </c>
      <c r="K7320">
        <f>IF(G7320&lt;&gt;"PM (Maintenance)", I7320, 0)</f>
        <v>1.6666666915019332E-3</v>
      </c>
      <c r="L7320" s="5">
        <f>MAX(tbl_Fact[[#This Row],[TotalBiscuitsMade]],tbl_Fact[[#This Row],[GoodMadeBiscuits]])</f>
        <v>82675</v>
      </c>
      <c r="M7320" s="5">
        <f>IF(tbl_Fact[[#This Row],[Operating_Hours]]&gt;0,tbl_Fact[[#This Row],[Operating_Hours]]*51840,0)</f>
        <v>0</v>
      </c>
    </row>
    <row r="7321" spans="1:13" hidden="1" x14ac:dyDescent="0.2">
      <c r="A7321" t="s">
        <v>12</v>
      </c>
      <c r="B7321" s="1">
        <v>44408.174247685187</v>
      </c>
      <c r="C7321" s="1">
        <v>44408.175740740742</v>
      </c>
      <c r="D7321">
        <v>2.1500000953674299</v>
      </c>
      <c r="E7321">
        <v>82729</v>
      </c>
      <c r="F7321">
        <v>178</v>
      </c>
      <c r="G7321" t="s">
        <v>43</v>
      </c>
      <c r="H7321" t="s">
        <v>31</v>
      </c>
      <c r="I7321">
        <f>tbl_Fact[[#This Row],[Duration]] / 60</f>
        <v>3.5833334922790498E-2</v>
      </c>
      <c r="J7321">
        <f>IF(OR(G7321="Run Time", G7321="CC (Changeover Cleaning)"), I7321, 0)</f>
        <v>3.5833334922790498E-2</v>
      </c>
      <c r="K7321">
        <f>IF(G7321&lt;&gt;"PM (Maintenance)", I7321, 0)</f>
        <v>3.5833334922790498E-2</v>
      </c>
      <c r="L7321" s="5">
        <f>MAX(tbl_Fact[[#This Row],[TotalBiscuitsMade]],tbl_Fact[[#This Row],[GoodMadeBiscuits]])</f>
        <v>82729</v>
      </c>
      <c r="M7321" s="5">
        <f>IF(tbl_Fact[[#This Row],[Operating_Hours]]&gt;0,tbl_Fact[[#This Row],[Operating_Hours]]*51840,0)</f>
        <v>1857.6000823974593</v>
      </c>
    </row>
    <row r="7322" spans="1:13" hidden="1" x14ac:dyDescent="0.2">
      <c r="A7322" t="s">
        <v>12</v>
      </c>
      <c r="B7322" s="1">
        <v>44408.175740740742</v>
      </c>
      <c r="C7322" s="1">
        <v>44408.176782407405</v>
      </c>
      <c r="D7322">
        <v>1.5</v>
      </c>
      <c r="E7322">
        <v>83821</v>
      </c>
      <c r="F7322">
        <v>263</v>
      </c>
      <c r="G7322" t="s">
        <v>44</v>
      </c>
      <c r="H7322" t="s">
        <v>31</v>
      </c>
      <c r="I7322">
        <f>tbl_Fact[[#This Row],[Duration]] / 60</f>
        <v>2.5000000000000001E-2</v>
      </c>
      <c r="J7322">
        <f>IF(OR(G7322="Run Time", G7322="CC (Changeover Cleaning)"), I7322, 0)</f>
        <v>0</v>
      </c>
      <c r="K7322">
        <f>IF(G7322&lt;&gt;"PM (Maintenance)", I7322, 0)</f>
        <v>2.5000000000000001E-2</v>
      </c>
      <c r="L7322" s="5">
        <f>MAX(tbl_Fact[[#This Row],[TotalBiscuitsMade]],tbl_Fact[[#This Row],[GoodMadeBiscuits]])</f>
        <v>83821</v>
      </c>
      <c r="M7322" s="5">
        <f>IF(tbl_Fact[[#This Row],[Operating_Hours]]&gt;0,tbl_Fact[[#This Row],[Operating_Hours]]*51840,0)</f>
        <v>0</v>
      </c>
    </row>
    <row r="7323" spans="1:13" hidden="1" x14ac:dyDescent="0.2">
      <c r="A7323" t="s">
        <v>5</v>
      </c>
      <c r="B7323" s="1">
        <v>44408.17596064815</v>
      </c>
      <c r="C7323" s="1">
        <v>44408.176180555558</v>
      </c>
      <c r="D7323">
        <v>0.31666666269302401</v>
      </c>
      <c r="E7323">
        <v>439796</v>
      </c>
      <c r="F7323">
        <v>326895</v>
      </c>
      <c r="G7323" t="s">
        <v>43</v>
      </c>
      <c r="H7323" t="s">
        <v>27</v>
      </c>
      <c r="I7323">
        <f>tbl_Fact[[#This Row],[Duration]] / 60</f>
        <v>5.2777777115504002E-3</v>
      </c>
      <c r="J7323">
        <f>IF(OR(G7323="Run Time", G7323="CC (Changeover Cleaning)"), I7323, 0)</f>
        <v>5.2777777115504002E-3</v>
      </c>
      <c r="K7323">
        <f>IF(G7323&lt;&gt;"PM (Maintenance)", I7323, 0)</f>
        <v>5.2777777115504002E-3</v>
      </c>
      <c r="L7323" s="5">
        <f>MAX(tbl_Fact[[#This Row],[TotalBiscuitsMade]],tbl_Fact[[#This Row],[GoodMadeBiscuits]])</f>
        <v>439796</v>
      </c>
      <c r="M7323" s="5">
        <f>IF(tbl_Fact[[#This Row],[Operating_Hours]]&gt;0,tbl_Fact[[#This Row],[Operating_Hours]]*51840,0)</f>
        <v>273.59999656677275</v>
      </c>
    </row>
    <row r="7324" spans="1:13" hidden="1" x14ac:dyDescent="0.2">
      <c r="A7324" t="s">
        <v>5</v>
      </c>
      <c r="B7324" s="1">
        <v>44408.176180555558</v>
      </c>
      <c r="C7324" s="1">
        <v>44408.176817129628</v>
      </c>
      <c r="D7324">
        <v>0.91666668653488204</v>
      </c>
      <c r="E7324">
        <v>440194</v>
      </c>
      <c r="F7324">
        <v>327406</v>
      </c>
      <c r="G7324" t="s">
        <v>44</v>
      </c>
      <c r="H7324" t="s">
        <v>27</v>
      </c>
      <c r="I7324">
        <f>tbl_Fact[[#This Row],[Duration]] / 60</f>
        <v>1.5277778108914701E-2</v>
      </c>
      <c r="J7324">
        <f>IF(OR(G7324="Run Time", G7324="CC (Changeover Cleaning)"), I7324, 0)</f>
        <v>0</v>
      </c>
      <c r="K7324">
        <f>IF(G7324&lt;&gt;"PM (Maintenance)", I7324, 0)</f>
        <v>1.5277778108914701E-2</v>
      </c>
      <c r="L7324" s="5">
        <f>MAX(tbl_Fact[[#This Row],[TotalBiscuitsMade]],tbl_Fact[[#This Row],[GoodMadeBiscuits]])</f>
        <v>440194</v>
      </c>
      <c r="M7324" s="5">
        <f>IF(tbl_Fact[[#This Row],[Operating_Hours]]&gt;0,tbl_Fact[[#This Row],[Operating_Hours]]*51840,0)</f>
        <v>0</v>
      </c>
    </row>
    <row r="7325" spans="1:13" hidden="1" x14ac:dyDescent="0.2">
      <c r="A7325" t="s">
        <v>12</v>
      </c>
      <c r="B7325" s="1">
        <v>44408.176782407405</v>
      </c>
      <c r="C7325" s="1">
        <v>44408.179756944446</v>
      </c>
      <c r="D7325">
        <v>4.2833333015441903</v>
      </c>
      <c r="E7325">
        <v>84073</v>
      </c>
      <c r="F7325">
        <v>239</v>
      </c>
      <c r="G7325" t="s">
        <v>43</v>
      </c>
      <c r="H7325" t="s">
        <v>31</v>
      </c>
      <c r="I7325">
        <f>tbl_Fact[[#This Row],[Duration]] / 60</f>
        <v>7.1388888359069841E-2</v>
      </c>
      <c r="J7325">
        <f>IF(OR(G7325="Run Time", G7325="CC (Changeover Cleaning)"), I7325, 0)</f>
        <v>7.1388888359069841E-2</v>
      </c>
      <c r="K7325">
        <f>IF(G7325&lt;&gt;"PM (Maintenance)", I7325, 0)</f>
        <v>7.1388888359069841E-2</v>
      </c>
      <c r="L7325" s="5">
        <f>MAX(tbl_Fact[[#This Row],[TotalBiscuitsMade]],tbl_Fact[[#This Row],[GoodMadeBiscuits]])</f>
        <v>84073</v>
      </c>
      <c r="M7325" s="5">
        <f>IF(tbl_Fact[[#This Row],[Operating_Hours]]&gt;0,tbl_Fact[[#This Row],[Operating_Hours]]*51840,0)</f>
        <v>3700.7999725341806</v>
      </c>
    </row>
    <row r="7326" spans="1:13" hidden="1" x14ac:dyDescent="0.2">
      <c r="A7326" t="s">
        <v>14</v>
      </c>
      <c r="B7326" s="1">
        <v>44408.176782407405</v>
      </c>
      <c r="C7326" s="1">
        <v>44408.178831018522</v>
      </c>
      <c r="D7326">
        <v>2.9500000476837198</v>
      </c>
      <c r="E7326">
        <v>0</v>
      </c>
      <c r="F7326">
        <v>465</v>
      </c>
      <c r="G7326" t="s">
        <v>43</v>
      </c>
      <c r="H7326" t="s">
        <v>31</v>
      </c>
      <c r="I7326">
        <f>tbl_Fact[[#This Row],[Duration]] / 60</f>
        <v>4.9166667461395329E-2</v>
      </c>
      <c r="J7326">
        <f>IF(OR(G7326="Run Time", G7326="CC (Changeover Cleaning)"), I7326, 0)</f>
        <v>4.9166667461395329E-2</v>
      </c>
      <c r="K7326">
        <f>IF(G7326&lt;&gt;"PM (Maintenance)", I7326, 0)</f>
        <v>4.9166667461395329E-2</v>
      </c>
      <c r="L7326" s="5">
        <f>MAX(tbl_Fact[[#This Row],[TotalBiscuitsMade]],tbl_Fact[[#This Row],[GoodMadeBiscuits]])</f>
        <v>465</v>
      </c>
      <c r="M7326" s="5">
        <f>IF(tbl_Fact[[#This Row],[Operating_Hours]]&gt;0,tbl_Fact[[#This Row],[Operating_Hours]]*51840,0)</f>
        <v>2548.8000411987337</v>
      </c>
    </row>
    <row r="7327" spans="1:13" hidden="1" x14ac:dyDescent="0.2">
      <c r="A7327" t="s">
        <v>5</v>
      </c>
      <c r="B7327" s="1">
        <v>44408.176817129628</v>
      </c>
      <c r="C7327" s="1">
        <v>44408.177083333336</v>
      </c>
      <c r="D7327">
        <v>0.38333332538604697</v>
      </c>
      <c r="E7327">
        <v>439903</v>
      </c>
      <c r="F7327">
        <v>327453</v>
      </c>
      <c r="G7327" t="s">
        <v>43</v>
      </c>
      <c r="H7327" t="s">
        <v>27</v>
      </c>
      <c r="I7327">
        <f>tbl_Fact[[#This Row],[Duration]] / 60</f>
        <v>6.3888887564341164E-3</v>
      </c>
      <c r="J7327">
        <f>IF(OR(G7327="Run Time", G7327="CC (Changeover Cleaning)"), I7327, 0)</f>
        <v>6.3888887564341164E-3</v>
      </c>
      <c r="K7327">
        <f>IF(G7327&lt;&gt;"PM (Maintenance)", I7327, 0)</f>
        <v>6.3888887564341164E-3</v>
      </c>
      <c r="L7327" s="5">
        <f>MAX(tbl_Fact[[#This Row],[TotalBiscuitsMade]],tbl_Fact[[#This Row],[GoodMadeBiscuits]])</f>
        <v>439903</v>
      </c>
      <c r="M7327" s="5">
        <f>IF(tbl_Fact[[#This Row],[Operating_Hours]]&gt;0,tbl_Fact[[#This Row],[Operating_Hours]]*51840,0)</f>
        <v>331.19999313354458</v>
      </c>
    </row>
    <row r="7328" spans="1:13" hidden="1" x14ac:dyDescent="0.2">
      <c r="A7328" t="s">
        <v>5</v>
      </c>
      <c r="B7328" s="1">
        <v>44408.177083333336</v>
      </c>
      <c r="C7328" s="1">
        <v>44408.18886574074</v>
      </c>
      <c r="D7328">
        <v>16.966667175293001</v>
      </c>
      <c r="E7328">
        <v>452212</v>
      </c>
      <c r="F7328">
        <v>339060</v>
      </c>
      <c r="G7328" t="s">
        <v>44</v>
      </c>
      <c r="H7328" t="s">
        <v>27</v>
      </c>
      <c r="I7328">
        <f>tbl_Fact[[#This Row],[Duration]] / 60</f>
        <v>0.28277778625488337</v>
      </c>
      <c r="J7328">
        <f>IF(OR(G7328="Run Time", G7328="CC (Changeover Cleaning)"), I7328, 0)</f>
        <v>0</v>
      </c>
      <c r="K7328">
        <f>IF(G7328&lt;&gt;"PM (Maintenance)", I7328, 0)</f>
        <v>0.28277778625488337</v>
      </c>
      <c r="L7328" s="5">
        <f>MAX(tbl_Fact[[#This Row],[TotalBiscuitsMade]],tbl_Fact[[#This Row],[GoodMadeBiscuits]])</f>
        <v>452212</v>
      </c>
      <c r="M7328" s="5">
        <f>IF(tbl_Fact[[#This Row],[Operating_Hours]]&gt;0,tbl_Fact[[#This Row],[Operating_Hours]]*51840,0)</f>
        <v>0</v>
      </c>
    </row>
    <row r="7329" spans="1:13" hidden="1" x14ac:dyDescent="0.2">
      <c r="A7329" t="s">
        <v>14</v>
      </c>
      <c r="B7329" s="1">
        <v>44408.178831018522</v>
      </c>
      <c r="C7329" s="1">
        <v>44408.178912037038</v>
      </c>
      <c r="D7329">
        <v>0.116666600108147</v>
      </c>
      <c r="E7329">
        <v>0</v>
      </c>
      <c r="F7329">
        <v>250</v>
      </c>
      <c r="G7329" t="s">
        <v>44</v>
      </c>
      <c r="H7329" t="s">
        <v>31</v>
      </c>
      <c r="I7329">
        <f>tbl_Fact[[#This Row],[Duration]] / 60</f>
        <v>1.9444433351357834E-3</v>
      </c>
      <c r="J7329">
        <f>IF(OR(G7329="Run Time", G7329="CC (Changeover Cleaning)"), I7329, 0)</f>
        <v>0</v>
      </c>
      <c r="K7329">
        <f>IF(G7329&lt;&gt;"PM (Maintenance)", I7329, 0)</f>
        <v>1.9444433351357834E-3</v>
      </c>
      <c r="L7329" s="5">
        <f>MAX(tbl_Fact[[#This Row],[TotalBiscuitsMade]],tbl_Fact[[#This Row],[GoodMadeBiscuits]])</f>
        <v>250</v>
      </c>
      <c r="M7329" s="5">
        <f>IF(tbl_Fact[[#This Row],[Operating_Hours]]&gt;0,tbl_Fact[[#This Row],[Operating_Hours]]*51840,0)</f>
        <v>0</v>
      </c>
    </row>
    <row r="7330" spans="1:13" hidden="1" x14ac:dyDescent="0.2">
      <c r="A7330" t="s">
        <v>14</v>
      </c>
      <c r="B7330" s="1">
        <v>44408.178912037038</v>
      </c>
      <c r="C7330" s="1">
        <v>44408.179675925923</v>
      </c>
      <c r="D7330">
        <v>1.1000000238418599</v>
      </c>
      <c r="E7330">
        <v>0</v>
      </c>
      <c r="F7330">
        <v>265</v>
      </c>
      <c r="G7330" t="s">
        <v>43</v>
      </c>
      <c r="H7330" t="s">
        <v>31</v>
      </c>
      <c r="I7330">
        <f>tbl_Fact[[#This Row],[Duration]] / 60</f>
        <v>1.8333333730697666E-2</v>
      </c>
      <c r="J7330">
        <f>IF(OR(G7330="Run Time", G7330="CC (Changeover Cleaning)"), I7330, 0)</f>
        <v>1.8333333730697666E-2</v>
      </c>
      <c r="K7330">
        <f>IF(G7330&lt;&gt;"PM (Maintenance)", I7330, 0)</f>
        <v>1.8333333730697666E-2</v>
      </c>
      <c r="L7330" s="5">
        <f>MAX(tbl_Fact[[#This Row],[TotalBiscuitsMade]],tbl_Fact[[#This Row],[GoodMadeBiscuits]])</f>
        <v>265</v>
      </c>
      <c r="M7330" s="5">
        <f>IF(tbl_Fact[[#This Row],[Operating_Hours]]&gt;0,tbl_Fact[[#This Row],[Operating_Hours]]*51840,0)</f>
        <v>950.40002059936705</v>
      </c>
    </row>
    <row r="7331" spans="1:13" hidden="1" x14ac:dyDescent="0.2">
      <c r="A7331" t="s">
        <v>14</v>
      </c>
      <c r="B7331" s="1">
        <v>44408.179675925923</v>
      </c>
      <c r="C7331" s="1">
        <v>44408.181388888886</v>
      </c>
      <c r="D7331">
        <v>2.4666666984558101</v>
      </c>
      <c r="E7331">
        <v>0</v>
      </c>
      <c r="F7331">
        <v>251</v>
      </c>
      <c r="G7331" t="s">
        <v>44</v>
      </c>
      <c r="H7331" t="s">
        <v>31</v>
      </c>
      <c r="I7331">
        <f>tbl_Fact[[#This Row],[Duration]] / 60</f>
        <v>4.1111111640930169E-2</v>
      </c>
      <c r="J7331">
        <f>IF(OR(G7331="Run Time", G7331="CC (Changeover Cleaning)"), I7331, 0)</f>
        <v>0</v>
      </c>
      <c r="K7331">
        <f>IF(G7331&lt;&gt;"PM (Maintenance)", I7331, 0)</f>
        <v>4.1111111640930169E-2</v>
      </c>
      <c r="L7331" s="5">
        <f>MAX(tbl_Fact[[#This Row],[TotalBiscuitsMade]],tbl_Fact[[#This Row],[GoodMadeBiscuits]])</f>
        <v>251</v>
      </c>
      <c r="M7331" s="5">
        <f>IF(tbl_Fact[[#This Row],[Operating_Hours]]&gt;0,tbl_Fact[[#This Row],[Operating_Hours]]*51840,0)</f>
        <v>0</v>
      </c>
    </row>
    <row r="7332" spans="1:13" hidden="1" x14ac:dyDescent="0.2">
      <c r="A7332" t="s">
        <v>12</v>
      </c>
      <c r="B7332" s="1">
        <v>44408.179756944446</v>
      </c>
      <c r="C7332" s="1">
        <v>44408.181388888886</v>
      </c>
      <c r="D7332">
        <v>2.3499999046325701</v>
      </c>
      <c r="E7332">
        <v>85627</v>
      </c>
      <c r="F7332">
        <v>470</v>
      </c>
      <c r="G7332" t="s">
        <v>44</v>
      </c>
      <c r="H7332" t="s">
        <v>31</v>
      </c>
      <c r="I7332">
        <f>tbl_Fact[[#This Row],[Duration]] / 60</f>
        <v>3.9166665077209499E-2</v>
      </c>
      <c r="J7332">
        <f>IF(OR(G7332="Run Time", G7332="CC (Changeover Cleaning)"), I7332, 0)</f>
        <v>0</v>
      </c>
      <c r="K7332">
        <f>IF(G7332&lt;&gt;"PM (Maintenance)", I7332, 0)</f>
        <v>3.9166665077209499E-2</v>
      </c>
      <c r="L7332" s="5">
        <f>MAX(tbl_Fact[[#This Row],[TotalBiscuitsMade]],tbl_Fact[[#This Row],[GoodMadeBiscuits]])</f>
        <v>85627</v>
      </c>
      <c r="M7332" s="5">
        <f>IF(tbl_Fact[[#This Row],[Operating_Hours]]&gt;0,tbl_Fact[[#This Row],[Operating_Hours]]*51840,0)</f>
        <v>0</v>
      </c>
    </row>
    <row r="7333" spans="1:13" hidden="1" x14ac:dyDescent="0.2">
      <c r="A7333" t="s">
        <v>12</v>
      </c>
      <c r="B7333" s="1">
        <v>44408.181388888886</v>
      </c>
      <c r="C7333" s="1">
        <v>44408.181747685187</v>
      </c>
      <c r="D7333">
        <v>0.51666659116744995</v>
      </c>
      <c r="E7333">
        <v>85845</v>
      </c>
      <c r="F7333">
        <v>478</v>
      </c>
      <c r="G7333" t="s">
        <v>43</v>
      </c>
      <c r="H7333" t="s">
        <v>31</v>
      </c>
      <c r="I7333">
        <f>tbl_Fact[[#This Row],[Duration]] / 60</f>
        <v>8.6111098527908332E-3</v>
      </c>
      <c r="J7333">
        <f>IF(OR(G7333="Run Time", G7333="CC (Changeover Cleaning)"), I7333, 0)</f>
        <v>8.6111098527908332E-3</v>
      </c>
      <c r="K7333">
        <f>IF(G7333&lt;&gt;"PM (Maintenance)", I7333, 0)</f>
        <v>8.6111098527908332E-3</v>
      </c>
      <c r="L7333" s="5">
        <f>MAX(tbl_Fact[[#This Row],[TotalBiscuitsMade]],tbl_Fact[[#This Row],[GoodMadeBiscuits]])</f>
        <v>85845</v>
      </c>
      <c r="M7333" s="5">
        <f>IF(tbl_Fact[[#This Row],[Operating_Hours]]&gt;0,tbl_Fact[[#This Row],[Operating_Hours]]*51840,0)</f>
        <v>446.39993476867681</v>
      </c>
    </row>
    <row r="7334" spans="1:13" hidden="1" x14ac:dyDescent="0.2">
      <c r="A7334" t="s">
        <v>14</v>
      </c>
      <c r="B7334" s="1">
        <v>44408.181388888886</v>
      </c>
      <c r="C7334" s="1">
        <v>44408.18167824074</v>
      </c>
      <c r="D7334">
        <v>0.41666659712791398</v>
      </c>
      <c r="E7334">
        <v>0</v>
      </c>
      <c r="F7334">
        <v>319</v>
      </c>
      <c r="G7334" t="s">
        <v>43</v>
      </c>
      <c r="H7334" t="s">
        <v>31</v>
      </c>
      <c r="I7334">
        <f>tbl_Fact[[#This Row],[Duration]] / 60</f>
        <v>6.9444432854652328E-3</v>
      </c>
      <c r="J7334">
        <f>IF(OR(G7334="Run Time", G7334="CC (Changeover Cleaning)"), I7334, 0)</f>
        <v>6.9444432854652328E-3</v>
      </c>
      <c r="K7334">
        <f>IF(G7334&lt;&gt;"PM (Maintenance)", I7334, 0)</f>
        <v>6.9444432854652328E-3</v>
      </c>
      <c r="L7334" s="5">
        <f>MAX(tbl_Fact[[#This Row],[TotalBiscuitsMade]],tbl_Fact[[#This Row],[GoodMadeBiscuits]])</f>
        <v>319</v>
      </c>
      <c r="M7334" s="5">
        <f>IF(tbl_Fact[[#This Row],[Operating_Hours]]&gt;0,tbl_Fact[[#This Row],[Operating_Hours]]*51840,0)</f>
        <v>359.99993991851767</v>
      </c>
    </row>
    <row r="7335" spans="1:13" hidden="1" x14ac:dyDescent="0.2">
      <c r="A7335" t="s">
        <v>14</v>
      </c>
      <c r="B7335" s="1">
        <v>44408.18167824074</v>
      </c>
      <c r="C7335" s="1">
        <v>44408.186053240737</v>
      </c>
      <c r="D7335">
        <v>6.3000001907348597</v>
      </c>
      <c r="E7335">
        <v>0</v>
      </c>
      <c r="F7335">
        <v>237</v>
      </c>
      <c r="G7335" t="s">
        <v>44</v>
      </c>
      <c r="H7335" t="s">
        <v>31</v>
      </c>
      <c r="I7335">
        <f>tbl_Fact[[#This Row],[Duration]] / 60</f>
        <v>0.10500000317891432</v>
      </c>
      <c r="J7335">
        <f>IF(OR(G7335="Run Time", G7335="CC (Changeover Cleaning)"), I7335, 0)</f>
        <v>0</v>
      </c>
      <c r="K7335">
        <f>IF(G7335&lt;&gt;"PM (Maintenance)", I7335, 0)</f>
        <v>0.10500000317891432</v>
      </c>
      <c r="L7335" s="5">
        <f>MAX(tbl_Fact[[#This Row],[TotalBiscuitsMade]],tbl_Fact[[#This Row],[GoodMadeBiscuits]])</f>
        <v>237</v>
      </c>
      <c r="M7335" s="5">
        <f>IF(tbl_Fact[[#This Row],[Operating_Hours]]&gt;0,tbl_Fact[[#This Row],[Operating_Hours]]*51840,0)</f>
        <v>0</v>
      </c>
    </row>
    <row r="7336" spans="1:13" hidden="1" x14ac:dyDescent="0.2">
      <c r="A7336" t="s">
        <v>12</v>
      </c>
      <c r="B7336" s="1">
        <v>44408.181747685187</v>
      </c>
      <c r="C7336" s="1">
        <v>44408.186053240737</v>
      </c>
      <c r="D7336">
        <v>6.1999998092651403</v>
      </c>
      <c r="E7336">
        <v>90755</v>
      </c>
      <c r="F7336">
        <v>373</v>
      </c>
      <c r="G7336" t="s">
        <v>44</v>
      </c>
      <c r="H7336" t="s">
        <v>31</v>
      </c>
      <c r="I7336">
        <f>tbl_Fact[[#This Row],[Duration]] / 60</f>
        <v>0.10333333015441901</v>
      </c>
      <c r="J7336">
        <f>IF(OR(G7336="Run Time", G7336="CC (Changeover Cleaning)"), I7336, 0)</f>
        <v>0</v>
      </c>
      <c r="K7336">
        <f>IF(G7336&lt;&gt;"PM (Maintenance)", I7336, 0)</f>
        <v>0.10333333015441901</v>
      </c>
      <c r="L7336" s="5">
        <f>MAX(tbl_Fact[[#This Row],[TotalBiscuitsMade]],tbl_Fact[[#This Row],[GoodMadeBiscuits]])</f>
        <v>90755</v>
      </c>
      <c r="M7336" s="5">
        <f>IF(tbl_Fact[[#This Row],[Operating_Hours]]&gt;0,tbl_Fact[[#This Row],[Operating_Hours]]*51840,0)</f>
        <v>0</v>
      </c>
    </row>
    <row r="7337" spans="1:13" hidden="1" x14ac:dyDescent="0.2">
      <c r="A7337" t="s">
        <v>14</v>
      </c>
      <c r="B7337" s="1">
        <v>44408.186053240737</v>
      </c>
      <c r="C7337" s="1">
        <v>44408.186388888891</v>
      </c>
      <c r="D7337">
        <v>0.48333328962326</v>
      </c>
      <c r="E7337">
        <v>0</v>
      </c>
      <c r="F7337">
        <v>82</v>
      </c>
      <c r="G7337" t="s">
        <v>43</v>
      </c>
      <c r="H7337" t="s">
        <v>31</v>
      </c>
      <c r="I7337">
        <f>tbl_Fact[[#This Row],[Duration]] / 60</f>
        <v>8.0555548270543325E-3</v>
      </c>
      <c r="J7337">
        <f>IF(OR(G7337="Run Time", G7337="CC (Changeover Cleaning)"), I7337, 0)</f>
        <v>8.0555548270543325E-3</v>
      </c>
      <c r="K7337">
        <f>IF(G7337&lt;&gt;"PM (Maintenance)", I7337, 0)</f>
        <v>8.0555548270543325E-3</v>
      </c>
      <c r="L7337" s="5">
        <f>MAX(tbl_Fact[[#This Row],[TotalBiscuitsMade]],tbl_Fact[[#This Row],[GoodMadeBiscuits]])</f>
        <v>82</v>
      </c>
      <c r="M7337" s="5">
        <f>IF(tbl_Fact[[#This Row],[Operating_Hours]]&gt;0,tbl_Fact[[#This Row],[Operating_Hours]]*51840,0)</f>
        <v>417.59996223449662</v>
      </c>
    </row>
    <row r="7338" spans="1:13" hidden="1" x14ac:dyDescent="0.2">
      <c r="A7338" t="s">
        <v>12</v>
      </c>
      <c r="B7338" s="1">
        <v>44408.186053240737</v>
      </c>
      <c r="C7338" s="1">
        <v>44408.186481481483</v>
      </c>
      <c r="D7338">
        <v>0.61666661500930797</v>
      </c>
      <c r="E7338">
        <v>90557</v>
      </c>
      <c r="F7338">
        <v>206</v>
      </c>
      <c r="G7338" t="s">
        <v>43</v>
      </c>
      <c r="H7338" t="s">
        <v>31</v>
      </c>
      <c r="I7338">
        <f>tbl_Fact[[#This Row],[Duration]] / 60</f>
        <v>1.02777769168218E-2</v>
      </c>
      <c r="J7338">
        <f>IF(OR(G7338="Run Time", G7338="CC (Changeover Cleaning)"), I7338, 0)</f>
        <v>1.02777769168218E-2</v>
      </c>
      <c r="K7338">
        <f>IF(G7338&lt;&gt;"PM (Maintenance)", I7338, 0)</f>
        <v>1.02777769168218E-2</v>
      </c>
      <c r="L7338" s="5">
        <f>MAX(tbl_Fact[[#This Row],[TotalBiscuitsMade]],tbl_Fact[[#This Row],[GoodMadeBiscuits]])</f>
        <v>90557</v>
      </c>
      <c r="M7338" s="5">
        <f>IF(tbl_Fact[[#This Row],[Operating_Hours]]&gt;0,tbl_Fact[[#This Row],[Operating_Hours]]*51840,0)</f>
        <v>532.79995536804211</v>
      </c>
    </row>
    <row r="7339" spans="1:13" hidden="1" x14ac:dyDescent="0.2">
      <c r="A7339" t="s">
        <v>14</v>
      </c>
      <c r="B7339" s="1">
        <v>44408.186388888891</v>
      </c>
      <c r="C7339" s="1">
        <v>44408.187025462961</v>
      </c>
      <c r="D7339">
        <v>0.91666662693023704</v>
      </c>
      <c r="E7339">
        <v>0</v>
      </c>
      <c r="F7339">
        <v>72</v>
      </c>
      <c r="G7339" t="s">
        <v>44</v>
      </c>
      <c r="H7339" t="s">
        <v>31</v>
      </c>
      <c r="I7339">
        <f>tbl_Fact[[#This Row],[Duration]] / 60</f>
        <v>1.5277777115503951E-2</v>
      </c>
      <c r="J7339">
        <f>IF(OR(G7339="Run Time", G7339="CC (Changeover Cleaning)"), I7339, 0)</f>
        <v>0</v>
      </c>
      <c r="K7339">
        <f>IF(G7339&lt;&gt;"PM (Maintenance)", I7339, 0)</f>
        <v>1.5277777115503951E-2</v>
      </c>
      <c r="L7339" s="5">
        <f>MAX(tbl_Fact[[#This Row],[TotalBiscuitsMade]],tbl_Fact[[#This Row],[GoodMadeBiscuits]])</f>
        <v>72</v>
      </c>
      <c r="M7339" s="5">
        <f>IF(tbl_Fact[[#This Row],[Operating_Hours]]&gt;0,tbl_Fact[[#This Row],[Operating_Hours]]*51840,0)</f>
        <v>0</v>
      </c>
    </row>
    <row r="7340" spans="1:13" hidden="1" x14ac:dyDescent="0.2">
      <c r="A7340" t="s">
        <v>12</v>
      </c>
      <c r="B7340" s="1">
        <v>44408.186481481483</v>
      </c>
      <c r="C7340" s="1">
        <v>44408.187025462961</v>
      </c>
      <c r="D7340">
        <v>0.78333330154418901</v>
      </c>
      <c r="E7340">
        <v>91248</v>
      </c>
      <c r="F7340">
        <v>470</v>
      </c>
      <c r="G7340" t="s">
        <v>44</v>
      </c>
      <c r="H7340" t="s">
        <v>31</v>
      </c>
      <c r="I7340">
        <f>tbl_Fact[[#This Row],[Duration]] / 60</f>
        <v>1.3055555025736484E-2</v>
      </c>
      <c r="J7340">
        <f>IF(OR(G7340="Run Time", G7340="CC (Changeover Cleaning)"), I7340, 0)</f>
        <v>0</v>
      </c>
      <c r="K7340">
        <f>IF(G7340&lt;&gt;"PM (Maintenance)", I7340, 0)</f>
        <v>1.3055555025736484E-2</v>
      </c>
      <c r="L7340" s="5">
        <f>MAX(tbl_Fact[[#This Row],[TotalBiscuitsMade]],tbl_Fact[[#This Row],[GoodMadeBiscuits]])</f>
        <v>91248</v>
      </c>
      <c r="M7340" s="5">
        <f>IF(tbl_Fact[[#This Row],[Operating_Hours]]&gt;0,tbl_Fact[[#This Row],[Operating_Hours]]*51840,0)</f>
        <v>0</v>
      </c>
    </row>
    <row r="7341" spans="1:13" hidden="1" x14ac:dyDescent="0.2">
      <c r="A7341" t="s">
        <v>12</v>
      </c>
      <c r="B7341" s="1">
        <v>44408.187025462961</v>
      </c>
      <c r="C7341" s="1">
        <v>44408.1874537037</v>
      </c>
      <c r="D7341">
        <v>0.61666661500930797</v>
      </c>
      <c r="E7341">
        <v>91436</v>
      </c>
      <c r="F7341">
        <v>35</v>
      </c>
      <c r="G7341" t="s">
        <v>43</v>
      </c>
      <c r="H7341" t="s">
        <v>31</v>
      </c>
      <c r="I7341">
        <f>tbl_Fact[[#This Row],[Duration]] / 60</f>
        <v>1.02777769168218E-2</v>
      </c>
      <c r="J7341">
        <f>IF(OR(G7341="Run Time", G7341="CC (Changeover Cleaning)"), I7341, 0)</f>
        <v>1.02777769168218E-2</v>
      </c>
      <c r="K7341">
        <f>IF(G7341&lt;&gt;"PM (Maintenance)", I7341, 0)</f>
        <v>1.02777769168218E-2</v>
      </c>
      <c r="L7341" s="5">
        <f>MAX(tbl_Fact[[#This Row],[TotalBiscuitsMade]],tbl_Fact[[#This Row],[GoodMadeBiscuits]])</f>
        <v>91436</v>
      </c>
      <c r="M7341" s="5">
        <f>IF(tbl_Fact[[#This Row],[Operating_Hours]]&gt;0,tbl_Fact[[#This Row],[Operating_Hours]]*51840,0)</f>
        <v>532.79995536804211</v>
      </c>
    </row>
    <row r="7342" spans="1:13" hidden="1" x14ac:dyDescent="0.2">
      <c r="A7342" t="s">
        <v>14</v>
      </c>
      <c r="B7342" s="1">
        <v>44408.187025462961</v>
      </c>
      <c r="C7342" s="1">
        <v>44408.187372685185</v>
      </c>
      <c r="D7342">
        <v>0.5</v>
      </c>
      <c r="E7342">
        <v>0</v>
      </c>
      <c r="F7342">
        <v>468</v>
      </c>
      <c r="G7342" t="s">
        <v>43</v>
      </c>
      <c r="H7342" t="s">
        <v>31</v>
      </c>
      <c r="I7342">
        <f>tbl_Fact[[#This Row],[Duration]] / 60</f>
        <v>8.3333333333333332E-3</v>
      </c>
      <c r="J7342">
        <f>IF(OR(G7342="Run Time", G7342="CC (Changeover Cleaning)"), I7342, 0)</f>
        <v>8.3333333333333332E-3</v>
      </c>
      <c r="K7342">
        <f>IF(G7342&lt;&gt;"PM (Maintenance)", I7342, 0)</f>
        <v>8.3333333333333332E-3</v>
      </c>
      <c r="L7342" s="5">
        <f>MAX(tbl_Fact[[#This Row],[TotalBiscuitsMade]],tbl_Fact[[#This Row],[GoodMadeBiscuits]])</f>
        <v>468</v>
      </c>
      <c r="M7342" s="5">
        <f>IF(tbl_Fact[[#This Row],[Operating_Hours]]&gt;0,tbl_Fact[[#This Row],[Operating_Hours]]*51840,0)</f>
        <v>432</v>
      </c>
    </row>
    <row r="7343" spans="1:13" hidden="1" x14ac:dyDescent="0.2">
      <c r="A7343" t="s">
        <v>14</v>
      </c>
      <c r="B7343" s="1">
        <v>44408.187372685185</v>
      </c>
      <c r="C7343" s="1">
        <v>44408.190601851849</v>
      </c>
      <c r="D7343">
        <v>4.6500000953674299</v>
      </c>
      <c r="E7343">
        <v>0</v>
      </c>
      <c r="F7343">
        <v>244</v>
      </c>
      <c r="G7343" t="s">
        <v>44</v>
      </c>
      <c r="H7343" t="s">
        <v>31</v>
      </c>
      <c r="I7343">
        <f>tbl_Fact[[#This Row],[Duration]] / 60</f>
        <v>7.7500001589457163E-2</v>
      </c>
      <c r="J7343">
        <f>IF(OR(G7343="Run Time", G7343="CC (Changeover Cleaning)"), I7343, 0)</f>
        <v>0</v>
      </c>
      <c r="K7343">
        <f>IF(G7343&lt;&gt;"PM (Maintenance)", I7343, 0)</f>
        <v>7.7500001589457163E-2</v>
      </c>
      <c r="L7343" s="5">
        <f>MAX(tbl_Fact[[#This Row],[TotalBiscuitsMade]],tbl_Fact[[#This Row],[GoodMadeBiscuits]])</f>
        <v>244</v>
      </c>
      <c r="M7343" s="5">
        <f>IF(tbl_Fact[[#This Row],[Operating_Hours]]&gt;0,tbl_Fact[[#This Row],[Operating_Hours]]*51840,0)</f>
        <v>0</v>
      </c>
    </row>
    <row r="7344" spans="1:13" hidden="1" x14ac:dyDescent="0.2">
      <c r="A7344" t="s">
        <v>12</v>
      </c>
      <c r="B7344" s="1">
        <v>44408.1874537037</v>
      </c>
      <c r="C7344" s="1">
        <v>44408.190601851849</v>
      </c>
      <c r="D7344">
        <v>4.5333333015441903</v>
      </c>
      <c r="E7344">
        <v>94971</v>
      </c>
      <c r="F7344">
        <v>169</v>
      </c>
      <c r="G7344" t="s">
        <v>44</v>
      </c>
      <c r="H7344" t="s">
        <v>31</v>
      </c>
      <c r="I7344">
        <f>tbl_Fact[[#This Row],[Duration]] / 60</f>
        <v>7.5555555025736507E-2</v>
      </c>
      <c r="J7344">
        <f>IF(OR(G7344="Run Time", G7344="CC (Changeover Cleaning)"), I7344, 0)</f>
        <v>0</v>
      </c>
      <c r="K7344">
        <f>IF(G7344&lt;&gt;"PM (Maintenance)", I7344, 0)</f>
        <v>7.5555555025736507E-2</v>
      </c>
      <c r="L7344" s="5">
        <f>MAX(tbl_Fact[[#This Row],[TotalBiscuitsMade]],tbl_Fact[[#This Row],[GoodMadeBiscuits]])</f>
        <v>94971</v>
      </c>
      <c r="M7344" s="5">
        <f>IF(tbl_Fact[[#This Row],[Operating_Hours]]&gt;0,tbl_Fact[[#This Row],[Operating_Hours]]*51840,0)</f>
        <v>0</v>
      </c>
    </row>
    <row r="7345" spans="1:13" hidden="1" x14ac:dyDescent="0.2">
      <c r="A7345" t="s">
        <v>5</v>
      </c>
      <c r="B7345" s="1">
        <v>44408.18886574074</v>
      </c>
      <c r="C7345" s="1">
        <v>44408.190925925926</v>
      </c>
      <c r="D7345">
        <v>2.9666666984558101</v>
      </c>
      <c r="E7345">
        <v>451981</v>
      </c>
      <c r="F7345">
        <v>339083</v>
      </c>
      <c r="G7345" t="s">
        <v>43</v>
      </c>
      <c r="H7345" t="s">
        <v>27</v>
      </c>
      <c r="I7345">
        <f>tbl_Fact[[#This Row],[Duration]] / 60</f>
        <v>4.94444449742635E-2</v>
      </c>
      <c r="J7345">
        <f>IF(OR(G7345="Run Time", G7345="CC (Changeover Cleaning)"), I7345, 0)</f>
        <v>4.94444449742635E-2</v>
      </c>
      <c r="K7345">
        <f>IF(G7345&lt;&gt;"PM (Maintenance)", I7345, 0)</f>
        <v>4.94444449742635E-2</v>
      </c>
      <c r="L7345" s="5">
        <f>MAX(tbl_Fact[[#This Row],[TotalBiscuitsMade]],tbl_Fact[[#This Row],[GoodMadeBiscuits]])</f>
        <v>451981</v>
      </c>
      <c r="M7345" s="5">
        <f>IF(tbl_Fact[[#This Row],[Operating_Hours]]&gt;0,tbl_Fact[[#This Row],[Operating_Hours]]*51840,0)</f>
        <v>2563.2000274658199</v>
      </c>
    </row>
    <row r="7346" spans="1:13" hidden="1" x14ac:dyDescent="0.2">
      <c r="A7346" t="s">
        <v>14</v>
      </c>
      <c r="B7346" s="1">
        <v>44408.190601851849</v>
      </c>
      <c r="C7346" s="1">
        <v>44408.190868055557</v>
      </c>
      <c r="D7346">
        <v>0.38333329558372498</v>
      </c>
      <c r="E7346">
        <v>0</v>
      </c>
      <c r="F7346">
        <v>165</v>
      </c>
      <c r="G7346" t="s">
        <v>43</v>
      </c>
      <c r="H7346" t="s">
        <v>31</v>
      </c>
      <c r="I7346">
        <f>tbl_Fact[[#This Row],[Duration]] / 60</f>
        <v>6.3888882597287495E-3</v>
      </c>
      <c r="J7346">
        <f>IF(OR(G7346="Run Time", G7346="CC (Changeover Cleaning)"), I7346, 0)</f>
        <v>6.3888882597287495E-3</v>
      </c>
      <c r="K7346">
        <f>IF(G7346&lt;&gt;"PM (Maintenance)", I7346, 0)</f>
        <v>6.3888882597287495E-3</v>
      </c>
      <c r="L7346" s="5">
        <f>MAX(tbl_Fact[[#This Row],[TotalBiscuitsMade]],tbl_Fact[[#This Row],[GoodMadeBiscuits]])</f>
        <v>165</v>
      </c>
      <c r="M7346" s="5">
        <f>IF(tbl_Fact[[#This Row],[Operating_Hours]]&gt;0,tbl_Fact[[#This Row],[Operating_Hours]]*51840,0)</f>
        <v>331.19996738433838</v>
      </c>
    </row>
    <row r="7347" spans="1:13" hidden="1" x14ac:dyDescent="0.2">
      <c r="A7347" t="s">
        <v>12</v>
      </c>
      <c r="B7347" s="1">
        <v>44408.190601851849</v>
      </c>
      <c r="C7347" s="1">
        <v>44408.192685185182</v>
      </c>
      <c r="D7347">
        <v>3</v>
      </c>
      <c r="E7347">
        <v>94928</v>
      </c>
      <c r="F7347">
        <v>422</v>
      </c>
      <c r="G7347" t="s">
        <v>43</v>
      </c>
      <c r="H7347" t="s">
        <v>31</v>
      </c>
      <c r="I7347">
        <f>tbl_Fact[[#This Row],[Duration]] / 60</f>
        <v>0.05</v>
      </c>
      <c r="J7347">
        <f>IF(OR(G7347="Run Time", G7347="CC (Changeover Cleaning)"), I7347, 0)</f>
        <v>0.05</v>
      </c>
      <c r="K7347">
        <f>IF(G7347&lt;&gt;"PM (Maintenance)", I7347, 0)</f>
        <v>0.05</v>
      </c>
      <c r="L7347" s="5">
        <f>MAX(tbl_Fact[[#This Row],[TotalBiscuitsMade]],tbl_Fact[[#This Row],[GoodMadeBiscuits]])</f>
        <v>94928</v>
      </c>
      <c r="M7347" s="5">
        <f>IF(tbl_Fact[[#This Row],[Operating_Hours]]&gt;0,tbl_Fact[[#This Row],[Operating_Hours]]*51840,0)</f>
        <v>2592</v>
      </c>
    </row>
    <row r="7348" spans="1:13" hidden="1" x14ac:dyDescent="0.2">
      <c r="A7348" t="s">
        <v>14</v>
      </c>
      <c r="B7348" s="1">
        <v>44408.190868055557</v>
      </c>
      <c r="C7348" s="1">
        <v>44408.190960648149</v>
      </c>
      <c r="D7348">
        <v>0.133333295583725</v>
      </c>
      <c r="E7348">
        <v>0</v>
      </c>
      <c r="F7348">
        <v>145</v>
      </c>
      <c r="G7348" t="s">
        <v>44</v>
      </c>
      <c r="H7348" t="s">
        <v>31</v>
      </c>
      <c r="I7348">
        <f>tbl_Fact[[#This Row],[Duration]] / 60</f>
        <v>2.2222215930620833E-3</v>
      </c>
      <c r="J7348">
        <f>IF(OR(G7348="Run Time", G7348="CC (Changeover Cleaning)"), I7348, 0)</f>
        <v>0</v>
      </c>
      <c r="K7348">
        <f>IF(G7348&lt;&gt;"PM (Maintenance)", I7348, 0)</f>
        <v>2.2222215930620833E-3</v>
      </c>
      <c r="L7348" s="5">
        <f>MAX(tbl_Fact[[#This Row],[TotalBiscuitsMade]],tbl_Fact[[#This Row],[GoodMadeBiscuits]])</f>
        <v>145</v>
      </c>
      <c r="M7348" s="5">
        <f>IF(tbl_Fact[[#This Row],[Operating_Hours]]&gt;0,tbl_Fact[[#This Row],[Operating_Hours]]*51840,0)</f>
        <v>0</v>
      </c>
    </row>
    <row r="7349" spans="1:13" hidden="1" x14ac:dyDescent="0.2">
      <c r="A7349" t="s">
        <v>5</v>
      </c>
      <c r="B7349" s="1">
        <v>44408.190925925926</v>
      </c>
      <c r="C7349" s="1">
        <v>44408.197372685187</v>
      </c>
      <c r="D7349">
        <v>9.2833337783813494</v>
      </c>
      <c r="E7349">
        <v>458245</v>
      </c>
      <c r="F7349">
        <v>345446</v>
      </c>
      <c r="G7349" t="s">
        <v>44</v>
      </c>
      <c r="H7349" t="s">
        <v>27</v>
      </c>
      <c r="I7349">
        <f>tbl_Fact[[#This Row],[Duration]] / 60</f>
        <v>0.15472222963968915</v>
      </c>
      <c r="J7349">
        <f>IF(OR(G7349="Run Time", G7349="CC (Changeover Cleaning)"), I7349, 0)</f>
        <v>0</v>
      </c>
      <c r="K7349">
        <f>IF(G7349&lt;&gt;"PM (Maintenance)", I7349, 0)</f>
        <v>0.15472222963968915</v>
      </c>
      <c r="L7349" s="5">
        <f>MAX(tbl_Fact[[#This Row],[TotalBiscuitsMade]],tbl_Fact[[#This Row],[GoodMadeBiscuits]])</f>
        <v>458245</v>
      </c>
      <c r="M7349" s="5">
        <f>IF(tbl_Fact[[#This Row],[Operating_Hours]]&gt;0,tbl_Fact[[#This Row],[Operating_Hours]]*51840,0)</f>
        <v>0</v>
      </c>
    </row>
    <row r="7350" spans="1:13" hidden="1" x14ac:dyDescent="0.2">
      <c r="A7350" t="s">
        <v>14</v>
      </c>
      <c r="B7350" s="1">
        <v>44408.190960648149</v>
      </c>
      <c r="C7350" s="1">
        <v>44408.19259259259</v>
      </c>
      <c r="D7350">
        <v>2.3499999046325701</v>
      </c>
      <c r="E7350">
        <v>0</v>
      </c>
      <c r="F7350">
        <v>331</v>
      </c>
      <c r="G7350" t="s">
        <v>43</v>
      </c>
      <c r="H7350" t="s">
        <v>31</v>
      </c>
      <c r="I7350">
        <f>tbl_Fact[[#This Row],[Duration]] / 60</f>
        <v>3.9166665077209499E-2</v>
      </c>
      <c r="J7350">
        <f>IF(OR(G7350="Run Time", G7350="CC (Changeover Cleaning)"), I7350, 0)</f>
        <v>3.9166665077209499E-2</v>
      </c>
      <c r="K7350">
        <f>IF(G7350&lt;&gt;"PM (Maintenance)", I7350, 0)</f>
        <v>3.9166665077209499E-2</v>
      </c>
      <c r="L7350" s="5">
        <f>MAX(tbl_Fact[[#This Row],[TotalBiscuitsMade]],tbl_Fact[[#This Row],[GoodMadeBiscuits]])</f>
        <v>331</v>
      </c>
      <c r="M7350" s="5">
        <f>IF(tbl_Fact[[#This Row],[Operating_Hours]]&gt;0,tbl_Fact[[#This Row],[Operating_Hours]]*51840,0)</f>
        <v>2030.3999176025404</v>
      </c>
    </row>
    <row r="7351" spans="1:13" hidden="1" x14ac:dyDescent="0.2">
      <c r="A7351" t="s">
        <v>14</v>
      </c>
      <c r="B7351" s="1">
        <v>44408.19259259259</v>
      </c>
      <c r="C7351" s="1">
        <v>44408.196203703701</v>
      </c>
      <c r="D7351">
        <v>5.1999998092651403</v>
      </c>
      <c r="E7351">
        <v>0</v>
      </c>
      <c r="F7351">
        <v>243</v>
      </c>
      <c r="G7351" t="s">
        <v>44</v>
      </c>
      <c r="H7351" t="s">
        <v>31</v>
      </c>
      <c r="I7351">
        <f>tbl_Fact[[#This Row],[Duration]] / 60</f>
        <v>8.6666663487752343E-2</v>
      </c>
      <c r="J7351">
        <f>IF(OR(G7351="Run Time", G7351="CC (Changeover Cleaning)"), I7351, 0)</f>
        <v>0</v>
      </c>
      <c r="K7351">
        <f>IF(G7351&lt;&gt;"PM (Maintenance)", I7351, 0)</f>
        <v>8.6666663487752343E-2</v>
      </c>
      <c r="L7351" s="5">
        <f>MAX(tbl_Fact[[#This Row],[TotalBiscuitsMade]],tbl_Fact[[#This Row],[GoodMadeBiscuits]])</f>
        <v>243</v>
      </c>
      <c r="M7351" s="5">
        <f>IF(tbl_Fact[[#This Row],[Operating_Hours]]&gt;0,tbl_Fact[[#This Row],[Operating_Hours]]*51840,0)</f>
        <v>0</v>
      </c>
    </row>
    <row r="7352" spans="1:13" hidden="1" x14ac:dyDescent="0.2">
      <c r="A7352" t="s">
        <v>12</v>
      </c>
      <c r="B7352" s="1">
        <v>44408.192685185182</v>
      </c>
      <c r="C7352" s="1">
        <v>44408.19363425926</v>
      </c>
      <c r="D7352">
        <v>1.36666655540466</v>
      </c>
      <c r="E7352">
        <v>96367</v>
      </c>
      <c r="F7352">
        <v>140</v>
      </c>
      <c r="G7352" t="s">
        <v>44</v>
      </c>
      <c r="H7352" t="s">
        <v>31</v>
      </c>
      <c r="I7352">
        <f>tbl_Fact[[#This Row],[Duration]] / 60</f>
        <v>2.2777775923411001E-2</v>
      </c>
      <c r="J7352">
        <f>IF(OR(G7352="Run Time", G7352="CC (Changeover Cleaning)"), I7352, 0)</f>
        <v>0</v>
      </c>
      <c r="K7352">
        <f>IF(G7352&lt;&gt;"PM (Maintenance)", I7352, 0)</f>
        <v>2.2777775923411001E-2</v>
      </c>
      <c r="L7352" s="5">
        <f>MAX(tbl_Fact[[#This Row],[TotalBiscuitsMade]],tbl_Fact[[#This Row],[GoodMadeBiscuits]])</f>
        <v>96367</v>
      </c>
      <c r="M7352" s="5">
        <f>IF(tbl_Fact[[#This Row],[Operating_Hours]]&gt;0,tbl_Fact[[#This Row],[Operating_Hours]]*51840,0)</f>
        <v>0</v>
      </c>
    </row>
    <row r="7353" spans="1:13" hidden="1" x14ac:dyDescent="0.2">
      <c r="A7353" t="s">
        <v>12</v>
      </c>
      <c r="B7353" s="1">
        <v>44408.19363425926</v>
      </c>
      <c r="C7353" s="1">
        <v>44408.194016203706</v>
      </c>
      <c r="D7353">
        <v>0.55000001192092896</v>
      </c>
      <c r="E7353">
        <v>96268</v>
      </c>
      <c r="F7353">
        <v>123</v>
      </c>
      <c r="G7353" t="s">
        <v>43</v>
      </c>
      <c r="H7353" t="s">
        <v>31</v>
      </c>
      <c r="I7353">
        <f>tbl_Fact[[#This Row],[Duration]] / 60</f>
        <v>9.1666668653488156E-3</v>
      </c>
      <c r="J7353">
        <f>IF(OR(G7353="Run Time", G7353="CC (Changeover Cleaning)"), I7353, 0)</f>
        <v>9.1666668653488156E-3</v>
      </c>
      <c r="K7353">
        <f>IF(G7353&lt;&gt;"PM (Maintenance)", I7353, 0)</f>
        <v>9.1666668653488156E-3</v>
      </c>
      <c r="L7353" s="5">
        <f>MAX(tbl_Fact[[#This Row],[TotalBiscuitsMade]],tbl_Fact[[#This Row],[GoodMadeBiscuits]])</f>
        <v>96268</v>
      </c>
      <c r="M7353" s="5">
        <f>IF(tbl_Fact[[#This Row],[Operating_Hours]]&gt;0,tbl_Fact[[#This Row],[Operating_Hours]]*51840,0)</f>
        <v>475.20001029968262</v>
      </c>
    </row>
    <row r="7354" spans="1:13" hidden="1" x14ac:dyDescent="0.2">
      <c r="A7354" t="s">
        <v>12</v>
      </c>
      <c r="B7354" s="1">
        <v>44408.194016203706</v>
      </c>
      <c r="C7354" s="1">
        <v>44408.196203703701</v>
      </c>
      <c r="D7354">
        <v>3.1500000953674299</v>
      </c>
      <c r="E7354">
        <v>98651</v>
      </c>
      <c r="F7354">
        <v>34</v>
      </c>
      <c r="G7354" t="s">
        <v>44</v>
      </c>
      <c r="H7354" t="s">
        <v>31</v>
      </c>
      <c r="I7354">
        <f>tbl_Fact[[#This Row],[Duration]] / 60</f>
        <v>5.2500001589457161E-2</v>
      </c>
      <c r="J7354">
        <f>IF(OR(G7354="Run Time", G7354="CC (Changeover Cleaning)"), I7354, 0)</f>
        <v>0</v>
      </c>
      <c r="K7354">
        <f>IF(G7354&lt;&gt;"PM (Maintenance)", I7354, 0)</f>
        <v>5.2500001589457161E-2</v>
      </c>
      <c r="L7354" s="5">
        <f>MAX(tbl_Fact[[#This Row],[TotalBiscuitsMade]],tbl_Fact[[#This Row],[GoodMadeBiscuits]])</f>
        <v>98651</v>
      </c>
      <c r="M7354" s="5">
        <f>IF(tbl_Fact[[#This Row],[Operating_Hours]]&gt;0,tbl_Fact[[#This Row],[Operating_Hours]]*51840,0)</f>
        <v>0</v>
      </c>
    </row>
    <row r="7355" spans="1:13" hidden="1" x14ac:dyDescent="0.2">
      <c r="A7355" t="s">
        <v>14</v>
      </c>
      <c r="B7355" s="1">
        <v>44408.196203703701</v>
      </c>
      <c r="C7355" s="1">
        <v>44408.197511574072</v>
      </c>
      <c r="D7355">
        <v>1.88333332538605</v>
      </c>
      <c r="E7355">
        <v>0</v>
      </c>
      <c r="F7355">
        <v>285</v>
      </c>
      <c r="G7355" t="s">
        <v>43</v>
      </c>
      <c r="H7355" t="s">
        <v>31</v>
      </c>
      <c r="I7355">
        <f>tbl_Fact[[#This Row],[Duration]] / 60</f>
        <v>3.1388888756434169E-2</v>
      </c>
      <c r="J7355">
        <f>IF(OR(G7355="Run Time", G7355="CC (Changeover Cleaning)"), I7355, 0)</f>
        <v>3.1388888756434169E-2</v>
      </c>
      <c r="K7355">
        <f>IF(G7355&lt;&gt;"PM (Maintenance)", I7355, 0)</f>
        <v>3.1388888756434169E-2</v>
      </c>
      <c r="L7355" s="5">
        <f>MAX(tbl_Fact[[#This Row],[TotalBiscuitsMade]],tbl_Fact[[#This Row],[GoodMadeBiscuits]])</f>
        <v>285</v>
      </c>
      <c r="M7355" s="5">
        <f>IF(tbl_Fact[[#This Row],[Operating_Hours]]&gt;0,tbl_Fact[[#This Row],[Operating_Hours]]*51840,0)</f>
        <v>1627.1999931335474</v>
      </c>
    </row>
    <row r="7356" spans="1:13" hidden="1" x14ac:dyDescent="0.2">
      <c r="A7356" t="s">
        <v>12</v>
      </c>
      <c r="B7356" s="1">
        <v>44408.196203703701</v>
      </c>
      <c r="C7356" s="1">
        <v>44408.198611111111</v>
      </c>
      <c r="D7356">
        <v>3.4666666984558101</v>
      </c>
      <c r="E7356">
        <v>98748</v>
      </c>
      <c r="F7356">
        <v>320</v>
      </c>
      <c r="G7356" t="s">
        <v>43</v>
      </c>
      <c r="H7356" t="s">
        <v>31</v>
      </c>
      <c r="I7356">
        <f>tbl_Fact[[#This Row],[Duration]] / 60</f>
        <v>5.7777778307596832E-2</v>
      </c>
      <c r="J7356">
        <f>IF(OR(G7356="Run Time", G7356="CC (Changeover Cleaning)"), I7356, 0)</f>
        <v>5.7777778307596832E-2</v>
      </c>
      <c r="K7356">
        <f>IF(G7356&lt;&gt;"PM (Maintenance)", I7356, 0)</f>
        <v>5.7777778307596832E-2</v>
      </c>
      <c r="L7356" s="5">
        <f>MAX(tbl_Fact[[#This Row],[TotalBiscuitsMade]],tbl_Fact[[#This Row],[GoodMadeBiscuits]])</f>
        <v>98748</v>
      </c>
      <c r="M7356" s="5">
        <f>IF(tbl_Fact[[#This Row],[Operating_Hours]]&gt;0,tbl_Fact[[#This Row],[Operating_Hours]]*51840,0)</f>
        <v>2995.2000274658199</v>
      </c>
    </row>
    <row r="7357" spans="1:13" hidden="1" x14ac:dyDescent="0.2">
      <c r="A7357" t="s">
        <v>5</v>
      </c>
      <c r="B7357" s="1">
        <v>44408.197372685187</v>
      </c>
      <c r="C7357" s="1">
        <v>44408.199942129628</v>
      </c>
      <c r="D7357">
        <v>3.7000000476837198</v>
      </c>
      <c r="E7357">
        <v>458237</v>
      </c>
      <c r="F7357">
        <v>345452</v>
      </c>
      <c r="G7357" t="s">
        <v>43</v>
      </c>
      <c r="H7357" t="s">
        <v>27</v>
      </c>
      <c r="I7357">
        <f>tbl_Fact[[#This Row],[Duration]] / 60</f>
        <v>6.1666667461395333E-2</v>
      </c>
      <c r="J7357">
        <f>IF(OR(G7357="Run Time", G7357="CC (Changeover Cleaning)"), I7357, 0)</f>
        <v>6.1666667461395333E-2</v>
      </c>
      <c r="K7357">
        <f>IF(G7357&lt;&gt;"PM (Maintenance)", I7357, 0)</f>
        <v>6.1666667461395333E-2</v>
      </c>
      <c r="L7357" s="5">
        <f>MAX(tbl_Fact[[#This Row],[TotalBiscuitsMade]],tbl_Fact[[#This Row],[GoodMadeBiscuits]])</f>
        <v>458237</v>
      </c>
      <c r="M7357" s="5">
        <f>IF(tbl_Fact[[#This Row],[Operating_Hours]]&gt;0,tbl_Fact[[#This Row],[Operating_Hours]]*51840,0)</f>
        <v>3196.8000411987341</v>
      </c>
    </row>
    <row r="7358" spans="1:13" hidden="1" x14ac:dyDescent="0.2">
      <c r="A7358" t="s">
        <v>14</v>
      </c>
      <c r="B7358" s="1">
        <v>44408.197511574072</v>
      </c>
      <c r="C7358" s="1">
        <v>44408.197627314818</v>
      </c>
      <c r="D7358">
        <v>0.16666659712791401</v>
      </c>
      <c r="E7358">
        <v>0</v>
      </c>
      <c r="F7358">
        <v>27</v>
      </c>
      <c r="G7358" t="s">
        <v>44</v>
      </c>
      <c r="H7358" t="s">
        <v>31</v>
      </c>
      <c r="I7358">
        <f>tbl_Fact[[#This Row],[Duration]] / 60</f>
        <v>2.7777766187985667E-3</v>
      </c>
      <c r="J7358">
        <f>IF(OR(G7358="Run Time", G7358="CC (Changeover Cleaning)"), I7358, 0)</f>
        <v>0</v>
      </c>
      <c r="K7358">
        <f>IF(G7358&lt;&gt;"PM (Maintenance)", I7358, 0)</f>
        <v>2.7777766187985667E-3</v>
      </c>
      <c r="L7358" s="5">
        <f>MAX(tbl_Fact[[#This Row],[TotalBiscuitsMade]],tbl_Fact[[#This Row],[GoodMadeBiscuits]])</f>
        <v>27</v>
      </c>
      <c r="M7358" s="5">
        <f>IF(tbl_Fact[[#This Row],[Operating_Hours]]&gt;0,tbl_Fact[[#This Row],[Operating_Hours]]*51840,0)</f>
        <v>0</v>
      </c>
    </row>
    <row r="7359" spans="1:13" hidden="1" x14ac:dyDescent="0.2">
      <c r="A7359" t="s">
        <v>14</v>
      </c>
      <c r="B7359" s="1">
        <v>44408.197627314818</v>
      </c>
      <c r="C7359" s="1">
        <v>44408.19840277778</v>
      </c>
      <c r="D7359">
        <v>1.11666655540466</v>
      </c>
      <c r="E7359">
        <v>0</v>
      </c>
      <c r="F7359">
        <v>466</v>
      </c>
      <c r="G7359" t="s">
        <v>43</v>
      </c>
      <c r="H7359" t="s">
        <v>31</v>
      </c>
      <c r="I7359">
        <f>tbl_Fact[[#This Row],[Duration]] / 60</f>
        <v>1.8611109256744331E-2</v>
      </c>
      <c r="J7359">
        <f>IF(OR(G7359="Run Time", G7359="CC (Changeover Cleaning)"), I7359, 0)</f>
        <v>1.8611109256744331E-2</v>
      </c>
      <c r="K7359">
        <f>IF(G7359&lt;&gt;"PM (Maintenance)", I7359, 0)</f>
        <v>1.8611109256744331E-2</v>
      </c>
      <c r="L7359" s="5">
        <f>MAX(tbl_Fact[[#This Row],[TotalBiscuitsMade]],tbl_Fact[[#This Row],[GoodMadeBiscuits]])</f>
        <v>466</v>
      </c>
      <c r="M7359" s="5">
        <f>IF(tbl_Fact[[#This Row],[Operating_Hours]]&gt;0,tbl_Fact[[#This Row],[Operating_Hours]]*51840,0)</f>
        <v>964.79990386962618</v>
      </c>
    </row>
    <row r="7360" spans="1:13" hidden="1" x14ac:dyDescent="0.2">
      <c r="A7360" t="s">
        <v>14</v>
      </c>
      <c r="B7360" s="1">
        <v>44408.19840277778</v>
      </c>
      <c r="C7360" s="1">
        <v>44408.206469907411</v>
      </c>
      <c r="D7360">
        <v>11.6166667938232</v>
      </c>
      <c r="E7360">
        <v>0</v>
      </c>
      <c r="F7360">
        <v>208</v>
      </c>
      <c r="G7360" t="s">
        <v>44</v>
      </c>
      <c r="H7360" t="s">
        <v>31</v>
      </c>
      <c r="I7360">
        <f>tbl_Fact[[#This Row],[Duration]] / 60</f>
        <v>0.19361111323038666</v>
      </c>
      <c r="J7360">
        <f>IF(OR(G7360="Run Time", G7360="CC (Changeover Cleaning)"), I7360, 0)</f>
        <v>0</v>
      </c>
      <c r="K7360">
        <f>IF(G7360&lt;&gt;"PM (Maintenance)", I7360, 0)</f>
        <v>0.19361111323038666</v>
      </c>
      <c r="L7360" s="5">
        <f>MAX(tbl_Fact[[#This Row],[TotalBiscuitsMade]],tbl_Fact[[#This Row],[GoodMadeBiscuits]])</f>
        <v>208</v>
      </c>
      <c r="M7360" s="5">
        <f>IF(tbl_Fact[[#This Row],[Operating_Hours]]&gt;0,tbl_Fact[[#This Row],[Operating_Hours]]*51840,0)</f>
        <v>0</v>
      </c>
    </row>
    <row r="7361" spans="1:13" hidden="1" x14ac:dyDescent="0.2">
      <c r="A7361" t="s">
        <v>12</v>
      </c>
      <c r="B7361" s="1">
        <v>44408.198611111111</v>
      </c>
      <c r="C7361" s="1">
        <v>44408.199803240743</v>
      </c>
      <c r="D7361">
        <v>1.7166665792465201</v>
      </c>
      <c r="E7361">
        <v>99980</v>
      </c>
      <c r="F7361">
        <v>136</v>
      </c>
      <c r="G7361" t="s">
        <v>44</v>
      </c>
      <c r="H7361" t="s">
        <v>31</v>
      </c>
      <c r="I7361">
        <f>tbl_Fact[[#This Row],[Duration]] / 60</f>
        <v>2.8611109654108669E-2</v>
      </c>
      <c r="J7361">
        <f>IF(OR(G7361="Run Time", G7361="CC (Changeover Cleaning)"), I7361, 0)</f>
        <v>0</v>
      </c>
      <c r="K7361">
        <f>IF(G7361&lt;&gt;"PM (Maintenance)", I7361, 0)</f>
        <v>2.8611109654108669E-2</v>
      </c>
      <c r="L7361" s="5">
        <f>MAX(tbl_Fact[[#This Row],[TotalBiscuitsMade]],tbl_Fact[[#This Row],[GoodMadeBiscuits]])</f>
        <v>99980</v>
      </c>
      <c r="M7361" s="5">
        <f>IF(tbl_Fact[[#This Row],[Operating_Hours]]&gt;0,tbl_Fact[[#This Row],[Operating_Hours]]*51840,0)</f>
        <v>0</v>
      </c>
    </row>
    <row r="7362" spans="1:13" hidden="1" x14ac:dyDescent="0.2">
      <c r="A7362" t="s">
        <v>12</v>
      </c>
      <c r="B7362" s="1">
        <v>44408.199803240743</v>
      </c>
      <c r="C7362" s="1">
        <v>44408.200520833336</v>
      </c>
      <c r="D7362">
        <v>1.0333333015441899</v>
      </c>
      <c r="E7362">
        <v>100137</v>
      </c>
      <c r="F7362">
        <v>296</v>
      </c>
      <c r="G7362" t="s">
        <v>43</v>
      </c>
      <c r="H7362" t="s">
        <v>31</v>
      </c>
      <c r="I7362">
        <f>tbl_Fact[[#This Row],[Duration]] / 60</f>
        <v>1.7222221692403165E-2</v>
      </c>
      <c r="J7362">
        <f>IF(OR(G7362="Run Time", G7362="CC (Changeover Cleaning)"), I7362, 0)</f>
        <v>1.7222221692403165E-2</v>
      </c>
      <c r="K7362">
        <f>IF(G7362&lt;&gt;"PM (Maintenance)", I7362, 0)</f>
        <v>1.7222221692403165E-2</v>
      </c>
      <c r="L7362" s="5">
        <f>MAX(tbl_Fact[[#This Row],[TotalBiscuitsMade]],tbl_Fact[[#This Row],[GoodMadeBiscuits]])</f>
        <v>100137</v>
      </c>
      <c r="M7362" s="5">
        <f>IF(tbl_Fact[[#This Row],[Operating_Hours]]&gt;0,tbl_Fact[[#This Row],[Operating_Hours]]*51840,0)</f>
        <v>892.79997253418014</v>
      </c>
    </row>
    <row r="7363" spans="1:13" hidden="1" x14ac:dyDescent="0.2">
      <c r="A7363" t="s">
        <v>5</v>
      </c>
      <c r="B7363" s="1">
        <v>44408.199942129628</v>
      </c>
      <c r="C7363" s="1">
        <v>44408.199965277781</v>
      </c>
      <c r="D7363">
        <v>3.3333335071802098E-2</v>
      </c>
      <c r="E7363">
        <v>458516</v>
      </c>
      <c r="F7363">
        <v>345424</v>
      </c>
      <c r="G7363" t="s">
        <v>44</v>
      </c>
      <c r="H7363" t="s">
        <v>27</v>
      </c>
      <c r="I7363">
        <f>tbl_Fact[[#This Row],[Duration]] / 60</f>
        <v>5.5555558453003495E-4</v>
      </c>
      <c r="J7363">
        <f>IF(OR(G7363="Run Time", G7363="CC (Changeover Cleaning)"), I7363, 0)</f>
        <v>0</v>
      </c>
      <c r="K7363">
        <f>IF(G7363&lt;&gt;"PM (Maintenance)", I7363, 0)</f>
        <v>5.5555558453003495E-4</v>
      </c>
      <c r="L7363" s="5">
        <f>MAX(tbl_Fact[[#This Row],[TotalBiscuitsMade]],tbl_Fact[[#This Row],[GoodMadeBiscuits]])</f>
        <v>458516</v>
      </c>
      <c r="M7363" s="5">
        <f>IF(tbl_Fact[[#This Row],[Operating_Hours]]&gt;0,tbl_Fact[[#This Row],[Operating_Hours]]*51840,0)</f>
        <v>0</v>
      </c>
    </row>
    <row r="7364" spans="1:13" hidden="1" x14ac:dyDescent="0.2">
      <c r="A7364" t="s">
        <v>5</v>
      </c>
      <c r="B7364" s="1">
        <v>44408.199965277781</v>
      </c>
      <c r="C7364" s="1">
        <v>44408.200011574074</v>
      </c>
      <c r="D7364">
        <v>6.6666670143604306E-2</v>
      </c>
      <c r="E7364">
        <v>458726</v>
      </c>
      <c r="F7364">
        <v>345632</v>
      </c>
      <c r="G7364" t="s">
        <v>43</v>
      </c>
      <c r="H7364" t="s">
        <v>27</v>
      </c>
      <c r="I7364">
        <f>tbl_Fact[[#This Row],[Duration]] / 60</f>
        <v>1.1111111690600718E-3</v>
      </c>
      <c r="J7364">
        <f>IF(OR(G7364="Run Time", G7364="CC (Changeover Cleaning)"), I7364, 0)</f>
        <v>1.1111111690600718E-3</v>
      </c>
      <c r="K7364">
        <f>IF(G7364&lt;&gt;"PM (Maintenance)", I7364, 0)</f>
        <v>1.1111111690600718E-3</v>
      </c>
      <c r="L7364" s="5">
        <f>MAX(tbl_Fact[[#This Row],[TotalBiscuitsMade]],tbl_Fact[[#This Row],[GoodMadeBiscuits]])</f>
        <v>458726</v>
      </c>
      <c r="M7364" s="5">
        <f>IF(tbl_Fact[[#This Row],[Operating_Hours]]&gt;0,tbl_Fact[[#This Row],[Operating_Hours]]*51840,0)</f>
        <v>57.600003004074125</v>
      </c>
    </row>
    <row r="7365" spans="1:13" hidden="1" x14ac:dyDescent="0.2">
      <c r="A7365" t="s">
        <v>5</v>
      </c>
      <c r="B7365" s="1">
        <v>44408.200011574074</v>
      </c>
      <c r="C7365" s="1">
        <v>44408.203796296293</v>
      </c>
      <c r="D7365">
        <v>5.4499998092651403</v>
      </c>
      <c r="E7365">
        <v>461756</v>
      </c>
      <c r="F7365">
        <v>349122</v>
      </c>
      <c r="G7365" t="s">
        <v>44</v>
      </c>
      <c r="H7365" t="s">
        <v>27</v>
      </c>
      <c r="I7365">
        <f>tbl_Fact[[#This Row],[Duration]] / 60</f>
        <v>9.0833330154419009E-2</v>
      </c>
      <c r="J7365">
        <f>IF(OR(G7365="Run Time", G7365="CC (Changeover Cleaning)"), I7365, 0)</f>
        <v>0</v>
      </c>
      <c r="K7365">
        <f>IF(G7365&lt;&gt;"PM (Maintenance)", I7365, 0)</f>
        <v>9.0833330154419009E-2</v>
      </c>
      <c r="L7365" s="5">
        <f>MAX(tbl_Fact[[#This Row],[TotalBiscuitsMade]],tbl_Fact[[#This Row],[GoodMadeBiscuits]])</f>
        <v>461756</v>
      </c>
      <c r="M7365" s="5">
        <f>IF(tbl_Fact[[#This Row],[Operating_Hours]]&gt;0,tbl_Fact[[#This Row],[Operating_Hours]]*51840,0)</f>
        <v>0</v>
      </c>
    </row>
    <row r="7366" spans="1:13" hidden="1" x14ac:dyDescent="0.2">
      <c r="A7366" t="s">
        <v>12</v>
      </c>
      <c r="B7366" s="1">
        <v>44408.200520833336</v>
      </c>
      <c r="C7366" s="1">
        <v>44408.203703703701</v>
      </c>
      <c r="D7366">
        <v>4.5833334922790501</v>
      </c>
      <c r="E7366">
        <v>104219</v>
      </c>
      <c r="F7366">
        <v>38</v>
      </c>
      <c r="G7366" t="s">
        <v>44</v>
      </c>
      <c r="H7366" t="s">
        <v>31</v>
      </c>
      <c r="I7366">
        <f>tbl_Fact[[#This Row],[Duration]] / 60</f>
        <v>7.6388891537984172E-2</v>
      </c>
      <c r="J7366">
        <f>IF(OR(G7366="Run Time", G7366="CC (Changeover Cleaning)"), I7366, 0)</f>
        <v>0</v>
      </c>
      <c r="K7366">
        <f>IF(G7366&lt;&gt;"PM (Maintenance)", I7366, 0)</f>
        <v>7.6388891537984172E-2</v>
      </c>
      <c r="L7366" s="5">
        <f>MAX(tbl_Fact[[#This Row],[TotalBiscuitsMade]],tbl_Fact[[#This Row],[GoodMadeBiscuits]])</f>
        <v>104219</v>
      </c>
      <c r="M7366" s="5">
        <f>IF(tbl_Fact[[#This Row],[Operating_Hours]]&gt;0,tbl_Fact[[#This Row],[Operating_Hours]]*51840,0)</f>
        <v>0</v>
      </c>
    </row>
    <row r="7367" spans="1:13" hidden="1" x14ac:dyDescent="0.2">
      <c r="A7367" t="s">
        <v>11</v>
      </c>
      <c r="B7367" s="1">
        <v>44408.203680555554</v>
      </c>
      <c r="C7367" s="1">
        <v>44408.204074074078</v>
      </c>
      <c r="D7367">
        <v>0.56639999151229903</v>
      </c>
      <c r="E7367">
        <v>0</v>
      </c>
      <c r="F7367">
        <v>354</v>
      </c>
      <c r="G7367" t="s">
        <v>43</v>
      </c>
      <c r="H7367" t="s">
        <v>27</v>
      </c>
      <c r="I7367">
        <f>tbl_Fact[[#This Row],[Duration]] / 60</f>
        <v>9.4399998585383178E-3</v>
      </c>
      <c r="J7367">
        <f>IF(OR(G7367="Run Time", G7367="CC (Changeover Cleaning)"), I7367, 0)</f>
        <v>9.4399998585383178E-3</v>
      </c>
      <c r="K7367">
        <f>IF(G7367&lt;&gt;"PM (Maintenance)", I7367, 0)</f>
        <v>9.4399998585383178E-3</v>
      </c>
      <c r="L7367" s="5">
        <f>MAX(tbl_Fact[[#This Row],[TotalBiscuitsMade]],tbl_Fact[[#This Row],[GoodMadeBiscuits]])</f>
        <v>354</v>
      </c>
      <c r="M7367" s="5">
        <f>IF(tbl_Fact[[#This Row],[Operating_Hours]]&gt;0,tbl_Fact[[#This Row],[Operating_Hours]]*51840,0)</f>
        <v>489.36959266662637</v>
      </c>
    </row>
    <row r="7368" spans="1:13" hidden="1" x14ac:dyDescent="0.2">
      <c r="A7368" t="s">
        <v>12</v>
      </c>
      <c r="B7368" s="1">
        <v>44408.203703703701</v>
      </c>
      <c r="C7368" s="1">
        <v>44408.205208333333</v>
      </c>
      <c r="D7368">
        <v>2.1666665077209499</v>
      </c>
      <c r="E7368">
        <v>103960</v>
      </c>
      <c r="F7368">
        <v>313</v>
      </c>
      <c r="G7368" t="s">
        <v>43</v>
      </c>
      <c r="H7368" t="s">
        <v>31</v>
      </c>
      <c r="I7368">
        <f>tbl_Fact[[#This Row],[Duration]] / 60</f>
        <v>3.6111108462015831E-2</v>
      </c>
      <c r="J7368">
        <f>IF(OR(G7368="Run Time", G7368="CC (Changeover Cleaning)"), I7368, 0)</f>
        <v>3.6111108462015831E-2</v>
      </c>
      <c r="K7368">
        <f>IF(G7368&lt;&gt;"PM (Maintenance)", I7368, 0)</f>
        <v>3.6111108462015831E-2</v>
      </c>
      <c r="L7368" s="5">
        <f>MAX(tbl_Fact[[#This Row],[TotalBiscuitsMade]],tbl_Fact[[#This Row],[GoodMadeBiscuits]])</f>
        <v>103960</v>
      </c>
      <c r="M7368" s="5">
        <f>IF(tbl_Fact[[#This Row],[Operating_Hours]]&gt;0,tbl_Fact[[#This Row],[Operating_Hours]]*51840,0)</f>
        <v>1871.9998626709007</v>
      </c>
    </row>
    <row r="7369" spans="1:13" hidden="1" x14ac:dyDescent="0.2">
      <c r="A7369" t="s">
        <v>5</v>
      </c>
      <c r="B7369" s="1">
        <v>44408.203796296293</v>
      </c>
      <c r="C7369" s="1">
        <v>44408.204270833332</v>
      </c>
      <c r="D7369">
        <v>0.68333333730697599</v>
      </c>
      <c r="E7369">
        <v>461898</v>
      </c>
      <c r="F7369">
        <v>349329</v>
      </c>
      <c r="G7369" t="s">
        <v>43</v>
      </c>
      <c r="H7369" t="s">
        <v>27</v>
      </c>
      <c r="I7369">
        <f>tbl_Fact[[#This Row],[Duration]] / 60</f>
        <v>1.1388888955116267E-2</v>
      </c>
      <c r="J7369">
        <f>IF(OR(G7369="Run Time", G7369="CC (Changeover Cleaning)"), I7369, 0)</f>
        <v>1.1388888955116267E-2</v>
      </c>
      <c r="K7369">
        <f>IF(G7369&lt;&gt;"PM (Maintenance)", I7369, 0)</f>
        <v>1.1388888955116267E-2</v>
      </c>
      <c r="L7369" s="5">
        <f>MAX(tbl_Fact[[#This Row],[TotalBiscuitsMade]],tbl_Fact[[#This Row],[GoodMadeBiscuits]])</f>
        <v>461898</v>
      </c>
      <c r="M7369" s="5">
        <f>IF(tbl_Fact[[#This Row],[Operating_Hours]]&gt;0,tbl_Fact[[#This Row],[Operating_Hours]]*51840,0)</f>
        <v>590.40000343322731</v>
      </c>
    </row>
    <row r="7370" spans="1:13" hidden="1" x14ac:dyDescent="0.2">
      <c r="A7370" t="s">
        <v>11</v>
      </c>
      <c r="B7370" s="1">
        <v>44408.204074074078</v>
      </c>
      <c r="C7370" s="1">
        <v>44408.213750000003</v>
      </c>
      <c r="D7370">
        <v>13.9335165023804</v>
      </c>
      <c r="E7370">
        <v>0</v>
      </c>
      <c r="F7370">
        <v>191</v>
      </c>
      <c r="G7370" t="s">
        <v>44</v>
      </c>
      <c r="H7370" t="s">
        <v>27</v>
      </c>
      <c r="I7370">
        <f>tbl_Fact[[#This Row],[Duration]] / 60</f>
        <v>0.23222527503967333</v>
      </c>
      <c r="J7370">
        <f>IF(OR(G7370="Run Time", G7370="CC (Changeover Cleaning)"), I7370, 0)</f>
        <v>0</v>
      </c>
      <c r="K7370">
        <f>IF(G7370&lt;&gt;"PM (Maintenance)", I7370, 0)</f>
        <v>0.23222527503967333</v>
      </c>
      <c r="L7370" s="5">
        <f>MAX(tbl_Fact[[#This Row],[TotalBiscuitsMade]],tbl_Fact[[#This Row],[GoodMadeBiscuits]])</f>
        <v>191</v>
      </c>
      <c r="M7370" s="5">
        <f>IF(tbl_Fact[[#This Row],[Operating_Hours]]&gt;0,tbl_Fact[[#This Row],[Operating_Hours]]*51840,0)</f>
        <v>0</v>
      </c>
    </row>
    <row r="7371" spans="1:13" hidden="1" x14ac:dyDescent="0.2">
      <c r="A7371" t="s">
        <v>5</v>
      </c>
      <c r="B7371" s="1">
        <v>44408.204270833332</v>
      </c>
      <c r="C7371" s="1">
        <v>44408.235810185186</v>
      </c>
      <c r="D7371">
        <v>45.416667938232401</v>
      </c>
      <c r="E7371">
        <v>493837</v>
      </c>
      <c r="F7371">
        <v>381083</v>
      </c>
      <c r="G7371" t="s">
        <v>44</v>
      </c>
      <c r="H7371" t="s">
        <v>27</v>
      </c>
      <c r="I7371">
        <f>tbl_Fact[[#This Row],[Duration]] / 60</f>
        <v>0.75694446563720663</v>
      </c>
      <c r="J7371">
        <f>IF(OR(G7371="Run Time", G7371="CC (Changeover Cleaning)"), I7371, 0)</f>
        <v>0</v>
      </c>
      <c r="K7371">
        <f>IF(G7371&lt;&gt;"PM (Maintenance)", I7371, 0)</f>
        <v>0.75694446563720663</v>
      </c>
      <c r="L7371" s="5">
        <f>MAX(tbl_Fact[[#This Row],[TotalBiscuitsMade]],tbl_Fact[[#This Row],[GoodMadeBiscuits]])</f>
        <v>493837</v>
      </c>
      <c r="M7371" s="5">
        <f>IF(tbl_Fact[[#This Row],[Operating_Hours]]&gt;0,tbl_Fact[[#This Row],[Operating_Hours]]*51840,0)</f>
        <v>0</v>
      </c>
    </row>
    <row r="7372" spans="1:13" hidden="1" x14ac:dyDescent="0.2">
      <c r="A7372" t="s">
        <v>12</v>
      </c>
      <c r="B7372" s="1">
        <v>44408.205208333333</v>
      </c>
      <c r="C7372" s="1">
        <v>44408.206469907411</v>
      </c>
      <c r="D7372">
        <v>1.81666660308838</v>
      </c>
      <c r="E7372">
        <v>105570</v>
      </c>
      <c r="F7372">
        <v>88</v>
      </c>
      <c r="G7372" t="s">
        <v>44</v>
      </c>
      <c r="H7372" t="s">
        <v>31</v>
      </c>
      <c r="I7372">
        <f>tbl_Fact[[#This Row],[Duration]] / 60</f>
        <v>3.0277776718139669E-2</v>
      </c>
      <c r="J7372">
        <f>IF(OR(G7372="Run Time", G7372="CC (Changeover Cleaning)"), I7372, 0)</f>
        <v>0</v>
      </c>
      <c r="K7372">
        <f>IF(G7372&lt;&gt;"PM (Maintenance)", I7372, 0)</f>
        <v>3.0277776718139669E-2</v>
      </c>
      <c r="L7372" s="5">
        <f>MAX(tbl_Fact[[#This Row],[TotalBiscuitsMade]],tbl_Fact[[#This Row],[GoodMadeBiscuits]])</f>
        <v>105570</v>
      </c>
      <c r="M7372" s="5">
        <f>IF(tbl_Fact[[#This Row],[Operating_Hours]]&gt;0,tbl_Fact[[#This Row],[Operating_Hours]]*51840,0)</f>
        <v>0</v>
      </c>
    </row>
    <row r="7373" spans="1:13" hidden="1" x14ac:dyDescent="0.2">
      <c r="A7373" t="s">
        <v>12</v>
      </c>
      <c r="B7373" s="1">
        <v>44408.206469907411</v>
      </c>
      <c r="C7373" s="1">
        <v>44408.20684027778</v>
      </c>
      <c r="D7373">
        <v>0.53333330154418901</v>
      </c>
      <c r="E7373">
        <v>105486</v>
      </c>
      <c r="F7373">
        <v>14</v>
      </c>
      <c r="G7373" t="s">
        <v>43</v>
      </c>
      <c r="H7373" t="s">
        <v>31</v>
      </c>
      <c r="I7373">
        <f>tbl_Fact[[#This Row],[Duration]] / 60</f>
        <v>8.8888883590698166E-3</v>
      </c>
      <c r="J7373">
        <f>IF(OR(G7373="Run Time", G7373="CC (Changeover Cleaning)"), I7373, 0)</f>
        <v>8.8888883590698166E-3</v>
      </c>
      <c r="K7373">
        <f>IF(G7373&lt;&gt;"PM (Maintenance)", I7373, 0)</f>
        <v>8.8888883590698166E-3</v>
      </c>
      <c r="L7373" s="5">
        <f>MAX(tbl_Fact[[#This Row],[TotalBiscuitsMade]],tbl_Fact[[#This Row],[GoodMadeBiscuits]])</f>
        <v>105486</v>
      </c>
      <c r="M7373" s="5">
        <f>IF(tbl_Fact[[#This Row],[Operating_Hours]]&gt;0,tbl_Fact[[#This Row],[Operating_Hours]]*51840,0)</f>
        <v>460.79997253417929</v>
      </c>
    </row>
    <row r="7374" spans="1:13" hidden="1" x14ac:dyDescent="0.2">
      <c r="A7374" t="s">
        <v>14</v>
      </c>
      <c r="B7374" s="1">
        <v>44408.206469907411</v>
      </c>
      <c r="C7374" s="1">
        <v>44408.206759259258</v>
      </c>
      <c r="D7374">
        <v>0.41666659712791398</v>
      </c>
      <c r="E7374">
        <v>0</v>
      </c>
      <c r="F7374">
        <v>463</v>
      </c>
      <c r="G7374" t="s">
        <v>43</v>
      </c>
      <c r="H7374" t="s">
        <v>31</v>
      </c>
      <c r="I7374">
        <f>tbl_Fact[[#This Row],[Duration]] / 60</f>
        <v>6.9444432854652328E-3</v>
      </c>
      <c r="J7374">
        <f>IF(OR(G7374="Run Time", G7374="CC (Changeover Cleaning)"), I7374, 0)</f>
        <v>6.9444432854652328E-3</v>
      </c>
      <c r="K7374">
        <f>IF(G7374&lt;&gt;"PM (Maintenance)", I7374, 0)</f>
        <v>6.9444432854652328E-3</v>
      </c>
      <c r="L7374" s="5">
        <f>MAX(tbl_Fact[[#This Row],[TotalBiscuitsMade]],tbl_Fact[[#This Row],[GoodMadeBiscuits]])</f>
        <v>463</v>
      </c>
      <c r="M7374" s="5">
        <f>IF(tbl_Fact[[#This Row],[Operating_Hours]]&gt;0,tbl_Fact[[#This Row],[Operating_Hours]]*51840,0)</f>
        <v>359.99993991851767</v>
      </c>
    </row>
    <row r="7375" spans="1:13" hidden="1" x14ac:dyDescent="0.2">
      <c r="A7375" t="s">
        <v>14</v>
      </c>
      <c r="B7375" s="1">
        <v>44408.206759259258</v>
      </c>
      <c r="C7375" s="1">
        <v>44408.210104166668</v>
      </c>
      <c r="D7375">
        <v>4.8166666030883798</v>
      </c>
      <c r="E7375">
        <v>0</v>
      </c>
      <c r="F7375">
        <v>480</v>
      </c>
      <c r="G7375" t="s">
        <v>44</v>
      </c>
      <c r="H7375" t="s">
        <v>31</v>
      </c>
      <c r="I7375">
        <f>tbl_Fact[[#This Row],[Duration]] / 60</f>
        <v>8.0277776718139668E-2</v>
      </c>
      <c r="J7375">
        <f>IF(OR(G7375="Run Time", G7375="CC (Changeover Cleaning)"), I7375, 0)</f>
        <v>0</v>
      </c>
      <c r="K7375">
        <f>IF(G7375&lt;&gt;"PM (Maintenance)", I7375, 0)</f>
        <v>8.0277776718139668E-2</v>
      </c>
      <c r="L7375" s="5">
        <f>MAX(tbl_Fact[[#This Row],[TotalBiscuitsMade]],tbl_Fact[[#This Row],[GoodMadeBiscuits]])</f>
        <v>480</v>
      </c>
      <c r="M7375" s="5">
        <f>IF(tbl_Fact[[#This Row],[Operating_Hours]]&gt;0,tbl_Fact[[#This Row],[Operating_Hours]]*51840,0)</f>
        <v>0</v>
      </c>
    </row>
    <row r="7376" spans="1:13" hidden="1" x14ac:dyDescent="0.2">
      <c r="A7376" t="s">
        <v>12</v>
      </c>
      <c r="B7376" s="1">
        <v>44408.20684027778</v>
      </c>
      <c r="C7376" s="1">
        <v>44408.209085648145</v>
      </c>
      <c r="D7376">
        <v>3.2333333492279102</v>
      </c>
      <c r="E7376">
        <v>107970</v>
      </c>
      <c r="F7376">
        <v>328</v>
      </c>
      <c r="G7376" t="s">
        <v>44</v>
      </c>
      <c r="H7376" t="s">
        <v>31</v>
      </c>
      <c r="I7376">
        <f>tbl_Fact[[#This Row],[Duration]] / 60</f>
        <v>5.3888889153798504E-2</v>
      </c>
      <c r="J7376">
        <f>IF(OR(G7376="Run Time", G7376="CC (Changeover Cleaning)"), I7376, 0)</f>
        <v>0</v>
      </c>
      <c r="K7376">
        <f>IF(G7376&lt;&gt;"PM (Maintenance)", I7376, 0)</f>
        <v>5.3888889153798504E-2</v>
      </c>
      <c r="L7376" s="5">
        <f>MAX(tbl_Fact[[#This Row],[TotalBiscuitsMade]],tbl_Fact[[#This Row],[GoodMadeBiscuits]])</f>
        <v>107970</v>
      </c>
      <c r="M7376" s="5">
        <f>IF(tbl_Fact[[#This Row],[Operating_Hours]]&gt;0,tbl_Fact[[#This Row],[Operating_Hours]]*51840,0)</f>
        <v>0</v>
      </c>
    </row>
    <row r="7377" spans="1:13" hidden="1" x14ac:dyDescent="0.2">
      <c r="A7377" t="s">
        <v>12</v>
      </c>
      <c r="B7377" s="1">
        <v>44408.209085648145</v>
      </c>
      <c r="C7377" s="1">
        <v>44408.209606481483</v>
      </c>
      <c r="D7377">
        <v>0.75</v>
      </c>
      <c r="E7377">
        <v>107893</v>
      </c>
      <c r="F7377">
        <v>269</v>
      </c>
      <c r="G7377" t="s">
        <v>43</v>
      </c>
      <c r="H7377" t="s">
        <v>31</v>
      </c>
      <c r="I7377">
        <f>tbl_Fact[[#This Row],[Duration]] / 60</f>
        <v>1.2500000000000001E-2</v>
      </c>
      <c r="J7377">
        <f>IF(OR(G7377="Run Time", G7377="CC (Changeover Cleaning)"), I7377, 0)</f>
        <v>1.2500000000000001E-2</v>
      </c>
      <c r="K7377">
        <f>IF(G7377&lt;&gt;"PM (Maintenance)", I7377, 0)</f>
        <v>1.2500000000000001E-2</v>
      </c>
      <c r="L7377" s="5">
        <f>MAX(tbl_Fact[[#This Row],[TotalBiscuitsMade]],tbl_Fact[[#This Row],[GoodMadeBiscuits]])</f>
        <v>107893</v>
      </c>
      <c r="M7377" s="5">
        <f>IF(tbl_Fact[[#This Row],[Operating_Hours]]&gt;0,tbl_Fact[[#This Row],[Operating_Hours]]*51840,0)</f>
        <v>648</v>
      </c>
    </row>
    <row r="7378" spans="1:13" hidden="1" x14ac:dyDescent="0.2">
      <c r="A7378" t="s">
        <v>12</v>
      </c>
      <c r="B7378" s="1">
        <v>44408.209606481483</v>
      </c>
      <c r="C7378" s="1">
        <v>44408.210104166668</v>
      </c>
      <c r="D7378">
        <v>0.716666579246521</v>
      </c>
      <c r="E7378">
        <v>108692</v>
      </c>
      <c r="F7378">
        <v>174</v>
      </c>
      <c r="G7378" t="s">
        <v>44</v>
      </c>
      <c r="H7378" t="s">
        <v>31</v>
      </c>
      <c r="I7378">
        <f>tbl_Fact[[#This Row],[Duration]] / 60</f>
        <v>1.1944442987442017E-2</v>
      </c>
      <c r="J7378">
        <f>IF(OR(G7378="Run Time", G7378="CC (Changeover Cleaning)"), I7378, 0)</f>
        <v>0</v>
      </c>
      <c r="K7378">
        <f>IF(G7378&lt;&gt;"PM (Maintenance)", I7378, 0)</f>
        <v>1.1944442987442017E-2</v>
      </c>
      <c r="L7378" s="5">
        <f>MAX(tbl_Fact[[#This Row],[TotalBiscuitsMade]],tbl_Fact[[#This Row],[GoodMadeBiscuits]])</f>
        <v>108692</v>
      </c>
      <c r="M7378" s="5">
        <f>IF(tbl_Fact[[#This Row],[Operating_Hours]]&gt;0,tbl_Fact[[#This Row],[Operating_Hours]]*51840,0)</f>
        <v>0</v>
      </c>
    </row>
    <row r="7379" spans="1:13" hidden="1" x14ac:dyDescent="0.2">
      <c r="A7379" t="s">
        <v>14</v>
      </c>
      <c r="B7379" s="1">
        <v>44408.210104166668</v>
      </c>
      <c r="C7379" s="1">
        <v>44408.210300925923</v>
      </c>
      <c r="D7379">
        <v>0.28333330154418901</v>
      </c>
      <c r="E7379">
        <v>0</v>
      </c>
      <c r="F7379">
        <v>453</v>
      </c>
      <c r="G7379" t="s">
        <v>43</v>
      </c>
      <c r="H7379" t="s">
        <v>31</v>
      </c>
      <c r="I7379">
        <f>tbl_Fact[[#This Row],[Duration]] / 60</f>
        <v>4.72222169240315E-3</v>
      </c>
      <c r="J7379">
        <f>IF(OR(G7379="Run Time", G7379="CC (Changeover Cleaning)"), I7379, 0)</f>
        <v>4.72222169240315E-3</v>
      </c>
      <c r="K7379">
        <f>IF(G7379&lt;&gt;"PM (Maintenance)", I7379, 0)</f>
        <v>4.72222169240315E-3</v>
      </c>
      <c r="L7379" s="5">
        <f>MAX(tbl_Fact[[#This Row],[TotalBiscuitsMade]],tbl_Fact[[#This Row],[GoodMadeBiscuits]])</f>
        <v>453</v>
      </c>
      <c r="M7379" s="5">
        <f>IF(tbl_Fact[[#This Row],[Operating_Hours]]&gt;0,tbl_Fact[[#This Row],[Operating_Hours]]*51840,0)</f>
        <v>244.79997253417929</v>
      </c>
    </row>
    <row r="7380" spans="1:13" hidden="1" x14ac:dyDescent="0.2">
      <c r="A7380" t="s">
        <v>12</v>
      </c>
      <c r="B7380" s="1">
        <v>44408.210104166668</v>
      </c>
      <c r="C7380" s="1">
        <v>44408.210381944446</v>
      </c>
      <c r="D7380">
        <v>0.40000000596046398</v>
      </c>
      <c r="E7380">
        <v>108931</v>
      </c>
      <c r="F7380">
        <v>407</v>
      </c>
      <c r="G7380" t="s">
        <v>43</v>
      </c>
      <c r="H7380" t="s">
        <v>31</v>
      </c>
      <c r="I7380">
        <f>tbl_Fact[[#This Row],[Duration]] / 60</f>
        <v>6.6666667660077328E-3</v>
      </c>
      <c r="J7380">
        <f>IF(OR(G7380="Run Time", G7380="CC (Changeover Cleaning)"), I7380, 0)</f>
        <v>6.6666667660077328E-3</v>
      </c>
      <c r="K7380">
        <f>IF(G7380&lt;&gt;"PM (Maintenance)", I7380, 0)</f>
        <v>6.6666667660077328E-3</v>
      </c>
      <c r="L7380" s="5">
        <f>MAX(tbl_Fact[[#This Row],[TotalBiscuitsMade]],tbl_Fact[[#This Row],[GoodMadeBiscuits]])</f>
        <v>108931</v>
      </c>
      <c r="M7380" s="5">
        <f>IF(tbl_Fact[[#This Row],[Operating_Hours]]&gt;0,tbl_Fact[[#This Row],[Operating_Hours]]*51840,0)</f>
        <v>345.60000514984085</v>
      </c>
    </row>
    <row r="7381" spans="1:13" hidden="1" x14ac:dyDescent="0.2">
      <c r="A7381" t="s">
        <v>14</v>
      </c>
      <c r="B7381" s="1">
        <v>44408.210300925923</v>
      </c>
      <c r="C7381" s="1">
        <v>44408.214097222219</v>
      </c>
      <c r="D7381">
        <v>5.4666666984558097</v>
      </c>
      <c r="E7381">
        <v>0</v>
      </c>
      <c r="F7381">
        <v>276</v>
      </c>
      <c r="G7381" t="s">
        <v>44</v>
      </c>
      <c r="H7381" t="s">
        <v>31</v>
      </c>
      <c r="I7381">
        <f>tbl_Fact[[#This Row],[Duration]] / 60</f>
        <v>9.1111111640930165E-2</v>
      </c>
      <c r="J7381">
        <f>IF(OR(G7381="Run Time", G7381="CC (Changeover Cleaning)"), I7381, 0)</f>
        <v>0</v>
      </c>
      <c r="K7381">
        <f>IF(G7381&lt;&gt;"PM (Maintenance)", I7381, 0)</f>
        <v>9.1111111640930165E-2</v>
      </c>
      <c r="L7381" s="5">
        <f>MAX(tbl_Fact[[#This Row],[TotalBiscuitsMade]],tbl_Fact[[#This Row],[GoodMadeBiscuits]])</f>
        <v>276</v>
      </c>
      <c r="M7381" s="5">
        <f>IF(tbl_Fact[[#This Row],[Operating_Hours]]&gt;0,tbl_Fact[[#This Row],[Operating_Hours]]*51840,0)</f>
        <v>0</v>
      </c>
    </row>
    <row r="7382" spans="1:13" hidden="1" x14ac:dyDescent="0.2">
      <c r="A7382" t="s">
        <v>12</v>
      </c>
      <c r="B7382" s="1">
        <v>44408.210381944446</v>
      </c>
      <c r="C7382" s="1">
        <v>44408.214097222219</v>
      </c>
      <c r="D7382">
        <v>5.3499999046325701</v>
      </c>
      <c r="E7382">
        <v>112821</v>
      </c>
      <c r="F7382">
        <v>103</v>
      </c>
      <c r="G7382" t="s">
        <v>44</v>
      </c>
      <c r="H7382" t="s">
        <v>31</v>
      </c>
      <c r="I7382">
        <f>tbl_Fact[[#This Row],[Duration]] / 60</f>
        <v>8.9166665077209509E-2</v>
      </c>
      <c r="J7382">
        <f>IF(OR(G7382="Run Time", G7382="CC (Changeover Cleaning)"), I7382, 0)</f>
        <v>0</v>
      </c>
      <c r="K7382">
        <f>IF(G7382&lt;&gt;"PM (Maintenance)", I7382, 0)</f>
        <v>8.9166665077209509E-2</v>
      </c>
      <c r="L7382" s="5">
        <f>MAX(tbl_Fact[[#This Row],[TotalBiscuitsMade]],tbl_Fact[[#This Row],[GoodMadeBiscuits]])</f>
        <v>112821</v>
      </c>
      <c r="M7382" s="5">
        <f>IF(tbl_Fact[[#This Row],[Operating_Hours]]&gt;0,tbl_Fact[[#This Row],[Operating_Hours]]*51840,0)</f>
        <v>0</v>
      </c>
    </row>
    <row r="7383" spans="1:13" hidden="1" x14ac:dyDescent="0.2">
      <c r="A7383" t="s">
        <v>11</v>
      </c>
      <c r="B7383" s="1">
        <v>44408.213750000003</v>
      </c>
      <c r="C7383" s="1">
        <v>44408.213935185187</v>
      </c>
      <c r="D7383">
        <v>0.25876668095588701</v>
      </c>
      <c r="E7383">
        <v>0</v>
      </c>
      <c r="F7383">
        <v>76</v>
      </c>
      <c r="G7383" t="s">
        <v>43</v>
      </c>
      <c r="H7383" t="s">
        <v>27</v>
      </c>
      <c r="I7383">
        <f>tbl_Fact[[#This Row],[Duration]] / 60</f>
        <v>4.3127780159314504E-3</v>
      </c>
      <c r="J7383">
        <f>IF(OR(G7383="Run Time", G7383="CC (Changeover Cleaning)"), I7383, 0)</f>
        <v>4.3127780159314504E-3</v>
      </c>
      <c r="K7383">
        <f>IF(G7383&lt;&gt;"PM (Maintenance)", I7383, 0)</f>
        <v>4.3127780159314504E-3</v>
      </c>
      <c r="L7383" s="5">
        <f>MAX(tbl_Fact[[#This Row],[TotalBiscuitsMade]],tbl_Fact[[#This Row],[GoodMadeBiscuits]])</f>
        <v>76</v>
      </c>
      <c r="M7383" s="5">
        <f>IF(tbl_Fact[[#This Row],[Operating_Hours]]&gt;0,tbl_Fact[[#This Row],[Operating_Hours]]*51840,0)</f>
        <v>223.57441234588637</v>
      </c>
    </row>
    <row r="7384" spans="1:13" hidden="1" x14ac:dyDescent="0.2">
      <c r="A7384" t="s">
        <v>11</v>
      </c>
      <c r="B7384" s="1">
        <v>44408.213935185187</v>
      </c>
      <c r="C7384" s="1">
        <v>44408.225937499999</v>
      </c>
      <c r="D7384">
        <v>17.291465759277301</v>
      </c>
      <c r="E7384">
        <v>0</v>
      </c>
      <c r="F7384">
        <v>269</v>
      </c>
      <c r="G7384" t="s">
        <v>44</v>
      </c>
      <c r="H7384" t="s">
        <v>27</v>
      </c>
      <c r="I7384">
        <f>tbl_Fact[[#This Row],[Duration]] / 60</f>
        <v>0.288191095987955</v>
      </c>
      <c r="J7384">
        <f>IF(OR(G7384="Run Time", G7384="CC (Changeover Cleaning)"), I7384, 0)</f>
        <v>0</v>
      </c>
      <c r="K7384">
        <f>IF(G7384&lt;&gt;"PM (Maintenance)", I7384, 0)</f>
        <v>0.288191095987955</v>
      </c>
      <c r="L7384" s="5">
        <f>MAX(tbl_Fact[[#This Row],[TotalBiscuitsMade]],tbl_Fact[[#This Row],[GoodMadeBiscuits]])</f>
        <v>269</v>
      </c>
      <c r="M7384" s="5">
        <f>IF(tbl_Fact[[#This Row],[Operating_Hours]]&gt;0,tbl_Fact[[#This Row],[Operating_Hours]]*51840,0)</f>
        <v>0</v>
      </c>
    </row>
    <row r="7385" spans="1:13" hidden="1" x14ac:dyDescent="0.2">
      <c r="A7385" t="s">
        <v>14</v>
      </c>
      <c r="B7385" s="1">
        <v>44408.214097222219</v>
      </c>
      <c r="C7385" s="1">
        <v>44408.219618055555</v>
      </c>
      <c r="D7385">
        <v>7.9499998092651403</v>
      </c>
      <c r="E7385">
        <v>0</v>
      </c>
      <c r="F7385">
        <v>94</v>
      </c>
      <c r="G7385" t="s">
        <v>43</v>
      </c>
      <c r="H7385" t="s">
        <v>31</v>
      </c>
      <c r="I7385">
        <f>tbl_Fact[[#This Row],[Duration]] / 60</f>
        <v>0.13249999682108568</v>
      </c>
      <c r="J7385">
        <f>IF(OR(G7385="Run Time", G7385="CC (Changeover Cleaning)"), I7385, 0)</f>
        <v>0.13249999682108568</v>
      </c>
      <c r="K7385">
        <f>IF(G7385&lt;&gt;"PM (Maintenance)", I7385, 0)</f>
        <v>0.13249999682108568</v>
      </c>
      <c r="L7385" s="5">
        <f>MAX(tbl_Fact[[#This Row],[TotalBiscuitsMade]],tbl_Fact[[#This Row],[GoodMadeBiscuits]])</f>
        <v>94</v>
      </c>
      <c r="M7385" s="5">
        <f>IF(tbl_Fact[[#This Row],[Operating_Hours]]&gt;0,tbl_Fact[[#This Row],[Operating_Hours]]*51840,0)</f>
        <v>6868.7998352050818</v>
      </c>
    </row>
    <row r="7386" spans="1:13" hidden="1" x14ac:dyDescent="0.2">
      <c r="A7386" t="s">
        <v>12</v>
      </c>
      <c r="B7386" s="1">
        <v>44408.214097222219</v>
      </c>
      <c r="C7386" s="1">
        <v>44408.219699074078</v>
      </c>
      <c r="D7386">
        <v>8.0666666030883807</v>
      </c>
      <c r="E7386">
        <v>112897</v>
      </c>
      <c r="F7386">
        <v>267</v>
      </c>
      <c r="G7386" t="s">
        <v>43</v>
      </c>
      <c r="H7386" t="s">
        <v>31</v>
      </c>
      <c r="I7386">
        <f>tbl_Fact[[#This Row],[Duration]] / 60</f>
        <v>0.13444444338480635</v>
      </c>
      <c r="J7386">
        <f>IF(OR(G7386="Run Time", G7386="CC (Changeover Cleaning)"), I7386, 0)</f>
        <v>0.13444444338480635</v>
      </c>
      <c r="K7386">
        <f>IF(G7386&lt;&gt;"PM (Maintenance)", I7386, 0)</f>
        <v>0.13444444338480635</v>
      </c>
      <c r="L7386" s="5">
        <f>MAX(tbl_Fact[[#This Row],[TotalBiscuitsMade]],tbl_Fact[[#This Row],[GoodMadeBiscuits]])</f>
        <v>112897</v>
      </c>
      <c r="M7386" s="5">
        <f>IF(tbl_Fact[[#This Row],[Operating_Hours]]&gt;0,tbl_Fact[[#This Row],[Operating_Hours]]*51840,0)</f>
        <v>6969.5999450683612</v>
      </c>
    </row>
    <row r="7387" spans="1:13" hidden="1" x14ac:dyDescent="0.2">
      <c r="A7387" t="s">
        <v>13</v>
      </c>
      <c r="B7387" s="1">
        <v>44408.215312499997</v>
      </c>
      <c r="C7387" s="1">
        <v>44408.215324074074</v>
      </c>
      <c r="D7387">
        <v>1.6666600480675701E-2</v>
      </c>
      <c r="E7387">
        <v>0</v>
      </c>
      <c r="F7387">
        <v>355</v>
      </c>
      <c r="G7387" t="s">
        <v>43</v>
      </c>
      <c r="H7387" t="s">
        <v>31</v>
      </c>
      <c r="I7387">
        <f>tbl_Fact[[#This Row],[Duration]] / 60</f>
        <v>2.7777667467792836E-4</v>
      </c>
      <c r="J7387">
        <f>IF(OR(G7387="Run Time", G7387="CC (Changeover Cleaning)"), I7387, 0)</f>
        <v>2.7777667467792836E-4</v>
      </c>
      <c r="K7387">
        <f>IF(G7387&lt;&gt;"PM (Maintenance)", I7387, 0)</f>
        <v>2.7777667467792836E-4</v>
      </c>
      <c r="L7387" s="5">
        <f>MAX(tbl_Fact[[#This Row],[TotalBiscuitsMade]],tbl_Fact[[#This Row],[GoodMadeBiscuits]])</f>
        <v>355</v>
      </c>
      <c r="M7387" s="5">
        <f>IF(tbl_Fact[[#This Row],[Operating_Hours]]&gt;0,tbl_Fact[[#This Row],[Operating_Hours]]*51840,0)</f>
        <v>14.399942815303806</v>
      </c>
    </row>
    <row r="7388" spans="1:13" hidden="1" x14ac:dyDescent="0.2">
      <c r="A7388" t="s">
        <v>13</v>
      </c>
      <c r="B7388" s="1">
        <v>44408.215324074074</v>
      </c>
      <c r="C7388" s="1">
        <v>44408.215671296297</v>
      </c>
      <c r="D7388">
        <v>0.5</v>
      </c>
      <c r="E7388">
        <v>0</v>
      </c>
      <c r="F7388">
        <v>140</v>
      </c>
      <c r="G7388" t="s">
        <v>44</v>
      </c>
      <c r="H7388" t="s">
        <v>31</v>
      </c>
      <c r="I7388">
        <f>tbl_Fact[[#This Row],[Duration]] / 60</f>
        <v>8.3333333333333332E-3</v>
      </c>
      <c r="J7388">
        <f>IF(OR(G7388="Run Time", G7388="CC (Changeover Cleaning)"), I7388, 0)</f>
        <v>0</v>
      </c>
      <c r="K7388">
        <f>IF(G7388&lt;&gt;"PM (Maintenance)", I7388, 0)</f>
        <v>8.3333333333333332E-3</v>
      </c>
      <c r="L7388" s="5">
        <f>MAX(tbl_Fact[[#This Row],[TotalBiscuitsMade]],tbl_Fact[[#This Row],[GoodMadeBiscuits]])</f>
        <v>140</v>
      </c>
      <c r="M7388" s="5">
        <f>IF(tbl_Fact[[#This Row],[Operating_Hours]]&gt;0,tbl_Fact[[#This Row],[Operating_Hours]]*51840,0)</f>
        <v>0</v>
      </c>
    </row>
    <row r="7389" spans="1:13" hidden="1" x14ac:dyDescent="0.2">
      <c r="A7389" t="s">
        <v>13</v>
      </c>
      <c r="B7389" s="1">
        <v>44408.215671296297</v>
      </c>
      <c r="C7389" s="1">
        <v>44408.217638888891</v>
      </c>
      <c r="D7389">
        <v>2.8333332538604701</v>
      </c>
      <c r="E7389">
        <v>0</v>
      </c>
      <c r="F7389">
        <v>178</v>
      </c>
      <c r="G7389" t="s">
        <v>43</v>
      </c>
      <c r="H7389" t="s">
        <v>31</v>
      </c>
      <c r="I7389">
        <f>tbl_Fact[[#This Row],[Duration]] / 60</f>
        <v>4.7222220897674499E-2</v>
      </c>
      <c r="J7389">
        <f>IF(OR(G7389="Run Time", G7389="CC (Changeover Cleaning)"), I7389, 0)</f>
        <v>4.7222220897674499E-2</v>
      </c>
      <c r="K7389">
        <f>IF(G7389&lt;&gt;"PM (Maintenance)", I7389, 0)</f>
        <v>4.7222220897674499E-2</v>
      </c>
      <c r="L7389" s="5">
        <f>MAX(tbl_Fact[[#This Row],[TotalBiscuitsMade]],tbl_Fact[[#This Row],[GoodMadeBiscuits]])</f>
        <v>178</v>
      </c>
      <c r="M7389" s="5">
        <f>IF(tbl_Fact[[#This Row],[Operating_Hours]]&gt;0,tbl_Fact[[#This Row],[Operating_Hours]]*51840,0)</f>
        <v>2447.999931335446</v>
      </c>
    </row>
    <row r="7390" spans="1:13" hidden="1" x14ac:dyDescent="0.2">
      <c r="A7390" t="s">
        <v>13</v>
      </c>
      <c r="B7390" s="1">
        <v>44408.217638888891</v>
      </c>
      <c r="C7390" s="1">
        <v>44408.217662037037</v>
      </c>
      <c r="D7390">
        <v>3.3333301544189502E-2</v>
      </c>
      <c r="E7390">
        <v>0</v>
      </c>
      <c r="F7390">
        <v>88</v>
      </c>
      <c r="G7390" t="s">
        <v>44</v>
      </c>
      <c r="H7390" t="s">
        <v>31</v>
      </c>
      <c r="I7390">
        <f>tbl_Fact[[#This Row],[Duration]] / 60</f>
        <v>5.5555502573649172E-4</v>
      </c>
      <c r="J7390">
        <f>IF(OR(G7390="Run Time", G7390="CC (Changeover Cleaning)"), I7390, 0)</f>
        <v>0</v>
      </c>
      <c r="K7390">
        <f>IF(G7390&lt;&gt;"PM (Maintenance)", I7390, 0)</f>
        <v>5.5555502573649172E-4</v>
      </c>
      <c r="L7390" s="5">
        <f>MAX(tbl_Fact[[#This Row],[TotalBiscuitsMade]],tbl_Fact[[#This Row],[GoodMadeBiscuits]])</f>
        <v>88</v>
      </c>
      <c r="M7390" s="5">
        <f>IF(tbl_Fact[[#This Row],[Operating_Hours]]&gt;0,tbl_Fact[[#This Row],[Operating_Hours]]*51840,0)</f>
        <v>0</v>
      </c>
    </row>
    <row r="7391" spans="1:13" hidden="1" x14ac:dyDescent="0.2">
      <c r="A7391" t="s">
        <v>13</v>
      </c>
      <c r="B7391" s="1">
        <v>44408.217662037037</v>
      </c>
      <c r="C7391" s="1">
        <v>44408.217800925922</v>
      </c>
      <c r="D7391">
        <v>0.20000000298023199</v>
      </c>
      <c r="E7391">
        <v>0</v>
      </c>
      <c r="F7391">
        <v>73</v>
      </c>
      <c r="G7391" t="s">
        <v>43</v>
      </c>
      <c r="H7391" t="s">
        <v>31</v>
      </c>
      <c r="I7391">
        <f>tbl_Fact[[#This Row],[Duration]] / 60</f>
        <v>3.3333333830038664E-3</v>
      </c>
      <c r="J7391">
        <f>IF(OR(G7391="Run Time", G7391="CC (Changeover Cleaning)"), I7391, 0)</f>
        <v>3.3333333830038664E-3</v>
      </c>
      <c r="K7391">
        <f>IF(G7391&lt;&gt;"PM (Maintenance)", I7391, 0)</f>
        <v>3.3333333830038664E-3</v>
      </c>
      <c r="L7391" s="5">
        <f>MAX(tbl_Fact[[#This Row],[TotalBiscuitsMade]],tbl_Fact[[#This Row],[GoodMadeBiscuits]])</f>
        <v>73</v>
      </c>
      <c r="M7391" s="5">
        <f>IF(tbl_Fact[[#This Row],[Operating_Hours]]&gt;0,tbl_Fact[[#This Row],[Operating_Hours]]*51840,0)</f>
        <v>172.80000257492043</v>
      </c>
    </row>
    <row r="7392" spans="1:13" hidden="1" x14ac:dyDescent="0.2">
      <c r="A7392" t="s">
        <v>13</v>
      </c>
      <c r="B7392" s="1">
        <v>44408.217800925922</v>
      </c>
      <c r="C7392" s="1">
        <v>44408.291712962964</v>
      </c>
      <c r="D7392">
        <v>106.43333435058599</v>
      </c>
      <c r="E7392">
        <v>0</v>
      </c>
      <c r="F7392">
        <v>442</v>
      </c>
      <c r="G7392" t="s">
        <v>44</v>
      </c>
      <c r="H7392" t="s">
        <v>31</v>
      </c>
      <c r="I7392">
        <f>tbl_Fact[[#This Row],[Duration]] / 60</f>
        <v>1.7738889058431</v>
      </c>
      <c r="J7392">
        <f>IF(OR(G7392="Run Time", G7392="CC (Changeover Cleaning)"), I7392, 0)</f>
        <v>0</v>
      </c>
      <c r="K7392">
        <f>IF(G7392&lt;&gt;"PM (Maintenance)", I7392, 0)</f>
        <v>1.7738889058431</v>
      </c>
      <c r="L7392" s="5">
        <f>MAX(tbl_Fact[[#This Row],[TotalBiscuitsMade]],tbl_Fact[[#This Row],[GoodMadeBiscuits]])</f>
        <v>442</v>
      </c>
      <c r="M7392" s="5">
        <f>IF(tbl_Fact[[#This Row],[Operating_Hours]]&gt;0,tbl_Fact[[#This Row],[Operating_Hours]]*51840,0)</f>
        <v>0</v>
      </c>
    </row>
    <row r="7393" spans="1:13" hidden="1" x14ac:dyDescent="0.2">
      <c r="A7393" t="s">
        <v>14</v>
      </c>
      <c r="B7393" s="1">
        <v>44408.219618055555</v>
      </c>
      <c r="C7393" s="1">
        <v>44408.243576388886</v>
      </c>
      <c r="D7393">
        <v>34.5</v>
      </c>
      <c r="E7393">
        <v>0</v>
      </c>
      <c r="F7393">
        <v>156</v>
      </c>
      <c r="G7393" t="s">
        <v>44</v>
      </c>
      <c r="H7393" t="s">
        <v>31</v>
      </c>
      <c r="I7393">
        <f>tbl_Fact[[#This Row],[Duration]] / 60</f>
        <v>0.57499999999999996</v>
      </c>
      <c r="J7393">
        <f>IF(OR(G7393="Run Time", G7393="CC (Changeover Cleaning)"), I7393, 0)</f>
        <v>0</v>
      </c>
      <c r="K7393">
        <f>IF(G7393&lt;&gt;"PM (Maintenance)", I7393, 0)</f>
        <v>0.57499999999999996</v>
      </c>
      <c r="L7393" s="5">
        <f>MAX(tbl_Fact[[#This Row],[TotalBiscuitsMade]],tbl_Fact[[#This Row],[GoodMadeBiscuits]])</f>
        <v>156</v>
      </c>
      <c r="M7393" s="5">
        <f>IF(tbl_Fact[[#This Row],[Operating_Hours]]&gt;0,tbl_Fact[[#This Row],[Operating_Hours]]*51840,0)</f>
        <v>0</v>
      </c>
    </row>
    <row r="7394" spans="1:13" hidden="1" x14ac:dyDescent="0.2">
      <c r="A7394" t="s">
        <v>12</v>
      </c>
      <c r="B7394" s="1">
        <v>44408.219699074078</v>
      </c>
      <c r="C7394" s="1">
        <v>44408.22074074074</v>
      </c>
      <c r="D7394">
        <v>1.5</v>
      </c>
      <c r="E7394">
        <v>114400</v>
      </c>
      <c r="F7394">
        <v>305</v>
      </c>
      <c r="G7394" t="s">
        <v>44</v>
      </c>
      <c r="H7394" t="s">
        <v>31</v>
      </c>
      <c r="I7394">
        <f>tbl_Fact[[#This Row],[Duration]] / 60</f>
        <v>2.5000000000000001E-2</v>
      </c>
      <c r="J7394">
        <f>IF(OR(G7394="Run Time", G7394="CC (Changeover Cleaning)"), I7394, 0)</f>
        <v>0</v>
      </c>
      <c r="K7394">
        <f>IF(G7394&lt;&gt;"PM (Maintenance)", I7394, 0)</f>
        <v>2.5000000000000001E-2</v>
      </c>
      <c r="L7394" s="5">
        <f>MAX(tbl_Fact[[#This Row],[TotalBiscuitsMade]],tbl_Fact[[#This Row],[GoodMadeBiscuits]])</f>
        <v>114400</v>
      </c>
      <c r="M7394" s="5">
        <f>IF(tbl_Fact[[#This Row],[Operating_Hours]]&gt;0,tbl_Fact[[#This Row],[Operating_Hours]]*51840,0)</f>
        <v>0</v>
      </c>
    </row>
    <row r="7395" spans="1:13" hidden="1" x14ac:dyDescent="0.2">
      <c r="A7395" t="s">
        <v>12</v>
      </c>
      <c r="B7395" s="1">
        <v>44408.22074074074</v>
      </c>
      <c r="C7395" s="1">
        <v>44408.220868055556</v>
      </c>
      <c r="D7395">
        <v>0.18333329260349299</v>
      </c>
      <c r="E7395">
        <v>114312</v>
      </c>
      <c r="F7395">
        <v>318</v>
      </c>
      <c r="G7395" t="s">
        <v>43</v>
      </c>
      <c r="H7395" t="s">
        <v>31</v>
      </c>
      <c r="I7395">
        <f>tbl_Fact[[#This Row],[Duration]] / 60</f>
        <v>3.0555548767248831E-3</v>
      </c>
      <c r="J7395">
        <f>IF(OR(G7395="Run Time", G7395="CC (Changeover Cleaning)"), I7395, 0)</f>
        <v>3.0555548767248831E-3</v>
      </c>
      <c r="K7395">
        <f>IF(G7395&lt;&gt;"PM (Maintenance)", I7395, 0)</f>
        <v>3.0555548767248831E-3</v>
      </c>
      <c r="L7395" s="5">
        <f>MAX(tbl_Fact[[#This Row],[TotalBiscuitsMade]],tbl_Fact[[#This Row],[GoodMadeBiscuits]])</f>
        <v>114312</v>
      </c>
      <c r="M7395" s="5">
        <f>IF(tbl_Fact[[#This Row],[Operating_Hours]]&gt;0,tbl_Fact[[#This Row],[Operating_Hours]]*51840,0)</f>
        <v>158.39996480941792</v>
      </c>
    </row>
    <row r="7396" spans="1:13" hidden="1" x14ac:dyDescent="0.2">
      <c r="A7396" t="s">
        <v>12</v>
      </c>
      <c r="B7396" s="1">
        <v>44408.220868055556</v>
      </c>
      <c r="C7396" s="1">
        <v>44408.233888888892</v>
      </c>
      <c r="D7396">
        <v>18.75</v>
      </c>
      <c r="E7396">
        <v>129201</v>
      </c>
      <c r="F7396">
        <v>33</v>
      </c>
      <c r="G7396" t="s">
        <v>44</v>
      </c>
      <c r="H7396" t="s">
        <v>31</v>
      </c>
      <c r="I7396">
        <f>tbl_Fact[[#This Row],[Duration]] / 60</f>
        <v>0.3125</v>
      </c>
      <c r="J7396">
        <f>IF(OR(G7396="Run Time", G7396="CC (Changeover Cleaning)"), I7396, 0)</f>
        <v>0</v>
      </c>
      <c r="K7396">
        <f>IF(G7396&lt;&gt;"PM (Maintenance)", I7396, 0)</f>
        <v>0.3125</v>
      </c>
      <c r="L7396" s="5">
        <f>MAX(tbl_Fact[[#This Row],[TotalBiscuitsMade]],tbl_Fact[[#This Row],[GoodMadeBiscuits]])</f>
        <v>129201</v>
      </c>
      <c r="M7396" s="5">
        <f>IF(tbl_Fact[[#This Row],[Operating_Hours]]&gt;0,tbl_Fact[[#This Row],[Operating_Hours]]*51840,0)</f>
        <v>0</v>
      </c>
    </row>
    <row r="7397" spans="1:13" hidden="1" x14ac:dyDescent="0.2">
      <c r="A7397" t="s">
        <v>11</v>
      </c>
      <c r="B7397" s="1">
        <v>44408.225937499999</v>
      </c>
      <c r="C7397" s="1">
        <v>44408.226064814815</v>
      </c>
      <c r="D7397">
        <v>0.18333333730697601</v>
      </c>
      <c r="E7397">
        <v>0</v>
      </c>
      <c r="F7397">
        <v>271</v>
      </c>
      <c r="G7397" t="s">
        <v>43</v>
      </c>
      <c r="H7397" t="s">
        <v>27</v>
      </c>
      <c r="I7397">
        <f>tbl_Fact[[#This Row],[Duration]] / 60</f>
        <v>3.0555556217829335E-3</v>
      </c>
      <c r="J7397">
        <f>IF(OR(G7397="Run Time", G7397="CC (Changeover Cleaning)"), I7397, 0)</f>
        <v>3.0555556217829335E-3</v>
      </c>
      <c r="K7397">
        <f>IF(G7397&lt;&gt;"PM (Maintenance)", I7397, 0)</f>
        <v>3.0555556217829335E-3</v>
      </c>
      <c r="L7397" s="5">
        <f>MAX(tbl_Fact[[#This Row],[TotalBiscuitsMade]],tbl_Fact[[#This Row],[GoodMadeBiscuits]])</f>
        <v>271</v>
      </c>
      <c r="M7397" s="5">
        <f>IF(tbl_Fact[[#This Row],[Operating_Hours]]&gt;0,tbl_Fact[[#This Row],[Operating_Hours]]*51840,0)</f>
        <v>158.40000343322728</v>
      </c>
    </row>
    <row r="7398" spans="1:13" hidden="1" x14ac:dyDescent="0.2">
      <c r="A7398" t="s">
        <v>11</v>
      </c>
      <c r="B7398" s="1">
        <v>44408.226064814815</v>
      </c>
      <c r="C7398" s="1">
        <v>44408.226134259261</v>
      </c>
      <c r="D7398">
        <v>9.1849997639656095E-2</v>
      </c>
      <c r="E7398">
        <v>0</v>
      </c>
      <c r="F7398">
        <v>383</v>
      </c>
      <c r="G7398" t="s">
        <v>44</v>
      </c>
      <c r="H7398" t="s">
        <v>27</v>
      </c>
      <c r="I7398">
        <f>tbl_Fact[[#This Row],[Duration]] / 60</f>
        <v>1.5308332939942683E-3</v>
      </c>
      <c r="J7398">
        <f>IF(OR(G7398="Run Time", G7398="CC (Changeover Cleaning)"), I7398, 0)</f>
        <v>0</v>
      </c>
      <c r="K7398">
        <f>IF(G7398&lt;&gt;"PM (Maintenance)", I7398, 0)</f>
        <v>1.5308332939942683E-3</v>
      </c>
      <c r="L7398" s="5">
        <f>MAX(tbl_Fact[[#This Row],[TotalBiscuitsMade]],tbl_Fact[[#This Row],[GoodMadeBiscuits]])</f>
        <v>383</v>
      </c>
      <c r="M7398" s="5">
        <f>IF(tbl_Fact[[#This Row],[Operating_Hours]]&gt;0,tbl_Fact[[#This Row],[Operating_Hours]]*51840,0)</f>
        <v>0</v>
      </c>
    </row>
    <row r="7399" spans="1:13" hidden="1" x14ac:dyDescent="0.2">
      <c r="A7399" t="s">
        <v>11</v>
      </c>
      <c r="B7399" s="1">
        <v>44408.226134259261</v>
      </c>
      <c r="C7399" s="1">
        <v>44408.226365740738</v>
      </c>
      <c r="D7399">
        <v>0.341500014066696</v>
      </c>
      <c r="E7399">
        <v>0</v>
      </c>
      <c r="F7399">
        <v>292</v>
      </c>
      <c r="G7399" t="s">
        <v>43</v>
      </c>
      <c r="H7399" t="s">
        <v>27</v>
      </c>
      <c r="I7399">
        <f>tbl_Fact[[#This Row],[Duration]] / 60</f>
        <v>5.6916669011116E-3</v>
      </c>
      <c r="J7399">
        <f>IF(OR(G7399="Run Time", G7399="CC (Changeover Cleaning)"), I7399, 0)</f>
        <v>5.6916669011116E-3</v>
      </c>
      <c r="K7399">
        <f>IF(G7399&lt;&gt;"PM (Maintenance)", I7399, 0)</f>
        <v>5.6916669011116E-3</v>
      </c>
      <c r="L7399" s="5">
        <f>MAX(tbl_Fact[[#This Row],[TotalBiscuitsMade]],tbl_Fact[[#This Row],[GoodMadeBiscuits]])</f>
        <v>292</v>
      </c>
      <c r="M7399" s="5">
        <f>IF(tbl_Fact[[#This Row],[Operating_Hours]]&gt;0,tbl_Fact[[#This Row],[Operating_Hours]]*51840,0)</f>
        <v>295.05601215362532</v>
      </c>
    </row>
    <row r="7400" spans="1:13" hidden="1" x14ac:dyDescent="0.2">
      <c r="A7400" t="s">
        <v>11</v>
      </c>
      <c r="B7400" s="1">
        <v>44408.226365740738</v>
      </c>
      <c r="C7400" s="1">
        <v>44408.311932870369</v>
      </c>
      <c r="D7400">
        <v>123.21881866455099</v>
      </c>
      <c r="E7400">
        <v>0</v>
      </c>
      <c r="F7400">
        <v>237</v>
      </c>
      <c r="G7400" t="s">
        <v>44</v>
      </c>
      <c r="H7400" t="s">
        <v>27</v>
      </c>
      <c r="I7400">
        <f>tbl_Fact[[#This Row],[Duration]] / 60</f>
        <v>2.0536469777425164</v>
      </c>
      <c r="J7400">
        <f>IF(OR(G7400="Run Time", G7400="CC (Changeover Cleaning)"), I7400, 0)</f>
        <v>0</v>
      </c>
      <c r="K7400">
        <f>IF(G7400&lt;&gt;"PM (Maintenance)", I7400, 0)</f>
        <v>2.0536469777425164</v>
      </c>
      <c r="L7400" s="5">
        <f>MAX(tbl_Fact[[#This Row],[TotalBiscuitsMade]],tbl_Fact[[#This Row],[GoodMadeBiscuits]])</f>
        <v>237</v>
      </c>
      <c r="M7400" s="5">
        <f>IF(tbl_Fact[[#This Row],[Operating_Hours]]&gt;0,tbl_Fact[[#This Row],[Operating_Hours]]*51840,0)</f>
        <v>0</v>
      </c>
    </row>
    <row r="7401" spans="1:13" hidden="1" x14ac:dyDescent="0.2">
      <c r="A7401" t="s">
        <v>12</v>
      </c>
      <c r="B7401" s="1">
        <v>44408.233888888892</v>
      </c>
      <c r="C7401" s="1">
        <v>44408.234548611108</v>
      </c>
      <c r="D7401">
        <v>0.94999998807907104</v>
      </c>
      <c r="E7401">
        <v>129276</v>
      </c>
      <c r="F7401">
        <v>129</v>
      </c>
      <c r="G7401" t="s">
        <v>43</v>
      </c>
      <c r="H7401" t="s">
        <v>31</v>
      </c>
      <c r="I7401">
        <f>tbl_Fact[[#This Row],[Duration]] / 60</f>
        <v>1.5833333134651184E-2</v>
      </c>
      <c r="J7401">
        <f>IF(OR(G7401="Run Time", G7401="CC (Changeover Cleaning)"), I7401, 0)</f>
        <v>1.5833333134651184E-2</v>
      </c>
      <c r="K7401">
        <f>IF(G7401&lt;&gt;"PM (Maintenance)", I7401, 0)</f>
        <v>1.5833333134651184E-2</v>
      </c>
      <c r="L7401" s="5">
        <f>MAX(tbl_Fact[[#This Row],[TotalBiscuitsMade]],tbl_Fact[[#This Row],[GoodMadeBiscuits]])</f>
        <v>129276</v>
      </c>
      <c r="M7401" s="5">
        <f>IF(tbl_Fact[[#This Row],[Operating_Hours]]&gt;0,tbl_Fact[[#This Row],[Operating_Hours]]*51840,0)</f>
        <v>820.79998970031738</v>
      </c>
    </row>
    <row r="7402" spans="1:13" hidden="1" x14ac:dyDescent="0.2">
      <c r="A7402" t="s">
        <v>12</v>
      </c>
      <c r="B7402" s="1">
        <v>44408.234548611108</v>
      </c>
      <c r="C7402" s="1">
        <v>44408.243576388886</v>
      </c>
      <c r="D7402">
        <v>13</v>
      </c>
      <c r="E7402">
        <v>139472</v>
      </c>
      <c r="F7402">
        <v>47</v>
      </c>
      <c r="G7402" t="s">
        <v>44</v>
      </c>
      <c r="H7402" t="s">
        <v>31</v>
      </c>
      <c r="I7402">
        <f>tbl_Fact[[#This Row],[Duration]] / 60</f>
        <v>0.21666666666666667</v>
      </c>
      <c r="J7402">
        <f>IF(OR(G7402="Run Time", G7402="CC (Changeover Cleaning)"), I7402, 0)</f>
        <v>0</v>
      </c>
      <c r="K7402">
        <f>IF(G7402&lt;&gt;"PM (Maintenance)", I7402, 0)</f>
        <v>0.21666666666666667</v>
      </c>
      <c r="L7402" s="5">
        <f>MAX(tbl_Fact[[#This Row],[TotalBiscuitsMade]],tbl_Fact[[#This Row],[GoodMadeBiscuits]])</f>
        <v>139472</v>
      </c>
      <c r="M7402" s="5">
        <f>IF(tbl_Fact[[#This Row],[Operating_Hours]]&gt;0,tbl_Fact[[#This Row],[Operating_Hours]]*51840,0)</f>
        <v>0</v>
      </c>
    </row>
    <row r="7403" spans="1:13" hidden="1" x14ac:dyDescent="0.2">
      <c r="A7403" t="s">
        <v>5</v>
      </c>
      <c r="B7403" s="1">
        <v>44408.235810185186</v>
      </c>
      <c r="C7403" s="1">
        <v>44408.238032407404</v>
      </c>
      <c r="D7403">
        <v>3.2000000476837198</v>
      </c>
      <c r="E7403">
        <v>493645</v>
      </c>
      <c r="F7403">
        <v>381149</v>
      </c>
      <c r="G7403" t="s">
        <v>43</v>
      </c>
      <c r="H7403" t="s">
        <v>27</v>
      </c>
      <c r="I7403">
        <f>tbl_Fact[[#This Row],[Duration]] / 60</f>
        <v>5.3333334128061995E-2</v>
      </c>
      <c r="J7403">
        <f>IF(OR(G7403="Run Time", G7403="CC (Changeover Cleaning)"), I7403, 0)</f>
        <v>5.3333334128061995E-2</v>
      </c>
      <c r="K7403">
        <f>IF(G7403&lt;&gt;"PM (Maintenance)", I7403, 0)</f>
        <v>5.3333334128061995E-2</v>
      </c>
      <c r="L7403" s="5">
        <f>MAX(tbl_Fact[[#This Row],[TotalBiscuitsMade]],tbl_Fact[[#This Row],[GoodMadeBiscuits]])</f>
        <v>493645</v>
      </c>
      <c r="M7403" s="5">
        <f>IF(tbl_Fact[[#This Row],[Operating_Hours]]&gt;0,tbl_Fact[[#This Row],[Operating_Hours]]*51840,0)</f>
        <v>2764.8000411987337</v>
      </c>
    </row>
    <row r="7404" spans="1:13" hidden="1" x14ac:dyDescent="0.2">
      <c r="A7404" t="s">
        <v>5</v>
      </c>
      <c r="B7404" s="1">
        <v>44408.238032407404</v>
      </c>
      <c r="C7404" s="1">
        <v>44408.25203703704</v>
      </c>
      <c r="D7404">
        <v>20.1666660308838</v>
      </c>
      <c r="E7404">
        <v>507933</v>
      </c>
      <c r="F7404">
        <v>395220</v>
      </c>
      <c r="G7404" t="s">
        <v>44</v>
      </c>
      <c r="H7404" t="s">
        <v>27</v>
      </c>
      <c r="I7404">
        <f>tbl_Fact[[#This Row],[Duration]] / 60</f>
        <v>0.33611110051472998</v>
      </c>
      <c r="J7404">
        <f>IF(OR(G7404="Run Time", G7404="CC (Changeover Cleaning)"), I7404, 0)</f>
        <v>0</v>
      </c>
      <c r="K7404">
        <f>IF(G7404&lt;&gt;"PM (Maintenance)", I7404, 0)</f>
        <v>0.33611110051472998</v>
      </c>
      <c r="L7404" s="5">
        <f>MAX(tbl_Fact[[#This Row],[TotalBiscuitsMade]],tbl_Fact[[#This Row],[GoodMadeBiscuits]])</f>
        <v>507933</v>
      </c>
      <c r="M7404" s="5">
        <f>IF(tbl_Fact[[#This Row],[Operating_Hours]]&gt;0,tbl_Fact[[#This Row],[Operating_Hours]]*51840,0)</f>
        <v>0</v>
      </c>
    </row>
    <row r="7405" spans="1:13" hidden="1" x14ac:dyDescent="0.2">
      <c r="A7405" t="s">
        <v>12</v>
      </c>
      <c r="B7405" s="1">
        <v>44408.243576388886</v>
      </c>
      <c r="C7405" s="1">
        <v>44408.248020833336</v>
      </c>
      <c r="D7405">
        <v>6.4000000953674299</v>
      </c>
      <c r="E7405">
        <v>139468</v>
      </c>
      <c r="F7405">
        <v>370</v>
      </c>
      <c r="G7405" t="s">
        <v>43</v>
      </c>
      <c r="H7405" t="s">
        <v>31</v>
      </c>
      <c r="I7405">
        <f>tbl_Fact[[#This Row],[Duration]] / 60</f>
        <v>0.10666666825612384</v>
      </c>
      <c r="J7405">
        <f>IF(OR(G7405="Run Time", G7405="CC (Changeover Cleaning)"), I7405, 0)</f>
        <v>0.10666666825612384</v>
      </c>
      <c r="K7405">
        <f>IF(G7405&lt;&gt;"PM (Maintenance)", I7405, 0)</f>
        <v>0.10666666825612384</v>
      </c>
      <c r="L7405" s="5">
        <f>MAX(tbl_Fact[[#This Row],[TotalBiscuitsMade]],tbl_Fact[[#This Row],[GoodMadeBiscuits]])</f>
        <v>139468</v>
      </c>
      <c r="M7405" s="5">
        <f>IF(tbl_Fact[[#This Row],[Operating_Hours]]&gt;0,tbl_Fact[[#This Row],[Operating_Hours]]*51840,0)</f>
        <v>5529.60008239746</v>
      </c>
    </row>
    <row r="7406" spans="1:13" hidden="1" x14ac:dyDescent="0.2">
      <c r="A7406" t="s">
        <v>14</v>
      </c>
      <c r="B7406" s="1">
        <v>44408.243576388886</v>
      </c>
      <c r="C7406" s="1">
        <v>44408.244444444441</v>
      </c>
      <c r="D7406">
        <v>1.25</v>
      </c>
      <c r="E7406">
        <v>0</v>
      </c>
      <c r="F7406">
        <v>210</v>
      </c>
      <c r="G7406" t="s">
        <v>43</v>
      </c>
      <c r="H7406" t="s">
        <v>31</v>
      </c>
      <c r="I7406">
        <f>tbl_Fact[[#This Row],[Duration]] / 60</f>
        <v>2.0833333333333332E-2</v>
      </c>
      <c r="J7406">
        <f>IF(OR(G7406="Run Time", G7406="CC (Changeover Cleaning)"), I7406, 0)</f>
        <v>2.0833333333333332E-2</v>
      </c>
      <c r="K7406">
        <f>IF(G7406&lt;&gt;"PM (Maintenance)", I7406, 0)</f>
        <v>2.0833333333333332E-2</v>
      </c>
      <c r="L7406" s="5">
        <f>MAX(tbl_Fact[[#This Row],[TotalBiscuitsMade]],tbl_Fact[[#This Row],[GoodMadeBiscuits]])</f>
        <v>210</v>
      </c>
      <c r="M7406" s="5">
        <f>IF(tbl_Fact[[#This Row],[Operating_Hours]]&gt;0,tbl_Fact[[#This Row],[Operating_Hours]]*51840,0)</f>
        <v>1080</v>
      </c>
    </row>
    <row r="7407" spans="1:13" hidden="1" x14ac:dyDescent="0.2">
      <c r="A7407" t="s">
        <v>14</v>
      </c>
      <c r="B7407" s="1">
        <v>44408.244444444441</v>
      </c>
      <c r="C7407" s="1">
        <v>44408.244525462964</v>
      </c>
      <c r="D7407">
        <v>0.116666600108147</v>
      </c>
      <c r="E7407">
        <v>0</v>
      </c>
      <c r="F7407">
        <v>117</v>
      </c>
      <c r="G7407" t="s">
        <v>44</v>
      </c>
      <c r="H7407" t="s">
        <v>31</v>
      </c>
      <c r="I7407">
        <f>tbl_Fact[[#This Row],[Duration]] / 60</f>
        <v>1.9444433351357834E-3</v>
      </c>
      <c r="J7407">
        <f>IF(OR(G7407="Run Time", G7407="CC (Changeover Cleaning)"), I7407, 0)</f>
        <v>0</v>
      </c>
      <c r="K7407">
        <f>IF(G7407&lt;&gt;"PM (Maintenance)", I7407, 0)</f>
        <v>1.9444433351357834E-3</v>
      </c>
      <c r="L7407" s="5">
        <f>MAX(tbl_Fact[[#This Row],[TotalBiscuitsMade]],tbl_Fact[[#This Row],[GoodMadeBiscuits]])</f>
        <v>117</v>
      </c>
      <c r="M7407" s="5">
        <f>IF(tbl_Fact[[#This Row],[Operating_Hours]]&gt;0,tbl_Fact[[#This Row],[Operating_Hours]]*51840,0)</f>
        <v>0</v>
      </c>
    </row>
    <row r="7408" spans="1:13" hidden="1" x14ac:dyDescent="0.2">
      <c r="A7408" t="s">
        <v>14</v>
      </c>
      <c r="B7408" s="1">
        <v>44408.244525462964</v>
      </c>
      <c r="C7408" s="1">
        <v>44408.245787037034</v>
      </c>
      <c r="D7408">
        <v>1.81666660308838</v>
      </c>
      <c r="E7408">
        <v>0</v>
      </c>
      <c r="F7408">
        <v>23</v>
      </c>
      <c r="G7408" t="s">
        <v>43</v>
      </c>
      <c r="H7408" t="s">
        <v>31</v>
      </c>
      <c r="I7408">
        <f>tbl_Fact[[#This Row],[Duration]] / 60</f>
        <v>3.0277776718139669E-2</v>
      </c>
      <c r="J7408">
        <f>IF(OR(G7408="Run Time", G7408="CC (Changeover Cleaning)"), I7408, 0)</f>
        <v>3.0277776718139669E-2</v>
      </c>
      <c r="K7408">
        <f>IF(G7408&lt;&gt;"PM (Maintenance)", I7408, 0)</f>
        <v>3.0277776718139669E-2</v>
      </c>
      <c r="L7408" s="5">
        <f>MAX(tbl_Fact[[#This Row],[TotalBiscuitsMade]],tbl_Fact[[#This Row],[GoodMadeBiscuits]])</f>
        <v>23</v>
      </c>
      <c r="M7408" s="5">
        <f>IF(tbl_Fact[[#This Row],[Operating_Hours]]&gt;0,tbl_Fact[[#This Row],[Operating_Hours]]*51840,0)</f>
        <v>1569.5999450683605</v>
      </c>
    </row>
    <row r="7409" spans="1:13" hidden="1" x14ac:dyDescent="0.2">
      <c r="A7409" t="s">
        <v>14</v>
      </c>
      <c r="B7409" s="1">
        <v>44408.245787037034</v>
      </c>
      <c r="C7409" s="1">
        <v>44408.246388888889</v>
      </c>
      <c r="D7409">
        <v>0.86666661500930797</v>
      </c>
      <c r="E7409">
        <v>0</v>
      </c>
      <c r="F7409">
        <v>94</v>
      </c>
      <c r="G7409" t="s">
        <v>44</v>
      </c>
      <c r="H7409" t="s">
        <v>31</v>
      </c>
      <c r="I7409">
        <f>tbl_Fact[[#This Row],[Duration]] / 60</f>
        <v>1.4444443583488465E-2</v>
      </c>
      <c r="J7409">
        <f>IF(OR(G7409="Run Time", G7409="CC (Changeover Cleaning)"), I7409, 0)</f>
        <v>0</v>
      </c>
      <c r="K7409">
        <f>IF(G7409&lt;&gt;"PM (Maintenance)", I7409, 0)</f>
        <v>1.4444443583488465E-2</v>
      </c>
      <c r="L7409" s="5">
        <f>MAX(tbl_Fact[[#This Row],[TotalBiscuitsMade]],tbl_Fact[[#This Row],[GoodMadeBiscuits]])</f>
        <v>94</v>
      </c>
      <c r="M7409" s="5">
        <f>IF(tbl_Fact[[#This Row],[Operating_Hours]]&gt;0,tbl_Fact[[#This Row],[Operating_Hours]]*51840,0)</f>
        <v>0</v>
      </c>
    </row>
    <row r="7410" spans="1:13" hidden="1" x14ac:dyDescent="0.2">
      <c r="A7410" t="s">
        <v>14</v>
      </c>
      <c r="B7410" s="1">
        <v>44408.246388888889</v>
      </c>
      <c r="C7410" s="1">
        <v>44408.24726851852</v>
      </c>
      <c r="D7410">
        <v>1.2666666507720901</v>
      </c>
      <c r="E7410">
        <v>0</v>
      </c>
      <c r="F7410">
        <v>155</v>
      </c>
      <c r="G7410" t="s">
        <v>43</v>
      </c>
      <c r="H7410" t="s">
        <v>31</v>
      </c>
      <c r="I7410">
        <f>tbl_Fact[[#This Row],[Duration]] / 60</f>
        <v>2.11111108462015E-2</v>
      </c>
      <c r="J7410">
        <f>IF(OR(G7410="Run Time", G7410="CC (Changeover Cleaning)"), I7410, 0)</f>
        <v>2.11111108462015E-2</v>
      </c>
      <c r="K7410">
        <f>IF(G7410&lt;&gt;"PM (Maintenance)", I7410, 0)</f>
        <v>2.11111108462015E-2</v>
      </c>
      <c r="L7410" s="5">
        <f>MAX(tbl_Fact[[#This Row],[TotalBiscuitsMade]],tbl_Fact[[#This Row],[GoodMadeBiscuits]])</f>
        <v>155</v>
      </c>
      <c r="M7410" s="5">
        <f>IF(tbl_Fact[[#This Row],[Operating_Hours]]&gt;0,tbl_Fact[[#This Row],[Operating_Hours]]*51840,0)</f>
        <v>1094.3999862670858</v>
      </c>
    </row>
    <row r="7411" spans="1:13" hidden="1" x14ac:dyDescent="0.2">
      <c r="A7411" t="s">
        <v>14</v>
      </c>
      <c r="B7411" s="1">
        <v>44408.24726851852</v>
      </c>
      <c r="C7411" s="1">
        <v>44408.247384259259</v>
      </c>
      <c r="D7411">
        <v>0.16666659712791401</v>
      </c>
      <c r="E7411">
        <v>0</v>
      </c>
      <c r="F7411">
        <v>390</v>
      </c>
      <c r="G7411" t="s">
        <v>44</v>
      </c>
      <c r="H7411" t="s">
        <v>31</v>
      </c>
      <c r="I7411">
        <f>tbl_Fact[[#This Row],[Duration]] / 60</f>
        <v>2.7777766187985667E-3</v>
      </c>
      <c r="J7411">
        <f>IF(OR(G7411="Run Time", G7411="CC (Changeover Cleaning)"), I7411, 0)</f>
        <v>0</v>
      </c>
      <c r="K7411">
        <f>IF(G7411&lt;&gt;"PM (Maintenance)", I7411, 0)</f>
        <v>2.7777766187985667E-3</v>
      </c>
      <c r="L7411" s="5">
        <f>MAX(tbl_Fact[[#This Row],[TotalBiscuitsMade]],tbl_Fact[[#This Row],[GoodMadeBiscuits]])</f>
        <v>390</v>
      </c>
      <c r="M7411" s="5">
        <f>IF(tbl_Fact[[#This Row],[Operating_Hours]]&gt;0,tbl_Fact[[#This Row],[Operating_Hours]]*51840,0)</f>
        <v>0</v>
      </c>
    </row>
    <row r="7412" spans="1:13" hidden="1" x14ac:dyDescent="0.2">
      <c r="A7412" t="s">
        <v>14</v>
      </c>
      <c r="B7412" s="1">
        <v>44408.247384259259</v>
      </c>
      <c r="C7412" s="1">
        <v>44408.247939814813</v>
      </c>
      <c r="D7412">
        <v>0.80000001192092896</v>
      </c>
      <c r="E7412">
        <v>0</v>
      </c>
      <c r="F7412">
        <v>282</v>
      </c>
      <c r="G7412" t="s">
        <v>43</v>
      </c>
      <c r="H7412" t="s">
        <v>31</v>
      </c>
      <c r="I7412">
        <f>tbl_Fact[[#This Row],[Duration]] / 60</f>
        <v>1.3333333532015483E-2</v>
      </c>
      <c r="J7412">
        <f>IF(OR(G7412="Run Time", G7412="CC (Changeover Cleaning)"), I7412, 0)</f>
        <v>1.3333333532015483E-2</v>
      </c>
      <c r="K7412">
        <f>IF(G7412&lt;&gt;"PM (Maintenance)", I7412, 0)</f>
        <v>1.3333333532015483E-2</v>
      </c>
      <c r="L7412" s="5">
        <f>MAX(tbl_Fact[[#This Row],[TotalBiscuitsMade]],tbl_Fact[[#This Row],[GoodMadeBiscuits]])</f>
        <v>282</v>
      </c>
      <c r="M7412" s="5">
        <f>IF(tbl_Fact[[#This Row],[Operating_Hours]]&gt;0,tbl_Fact[[#This Row],[Operating_Hours]]*51840,0)</f>
        <v>691.20001029968262</v>
      </c>
    </row>
    <row r="7413" spans="1:13" hidden="1" x14ac:dyDescent="0.2">
      <c r="A7413" t="s">
        <v>14</v>
      </c>
      <c r="B7413" s="1">
        <v>44408.247939814813</v>
      </c>
      <c r="C7413" s="1">
        <v>44408.250578703701</v>
      </c>
      <c r="D7413">
        <v>3.7999999523162802</v>
      </c>
      <c r="E7413">
        <v>0</v>
      </c>
      <c r="F7413">
        <v>1</v>
      </c>
      <c r="G7413" t="s">
        <v>44</v>
      </c>
      <c r="H7413" t="s">
        <v>31</v>
      </c>
      <c r="I7413">
        <f>tbl_Fact[[#This Row],[Duration]] / 60</f>
        <v>6.3333332538604667E-2</v>
      </c>
      <c r="J7413">
        <f>IF(OR(G7413="Run Time", G7413="CC (Changeover Cleaning)"), I7413, 0)</f>
        <v>0</v>
      </c>
      <c r="K7413">
        <f>IF(G7413&lt;&gt;"PM (Maintenance)", I7413, 0)</f>
        <v>6.3333332538604667E-2</v>
      </c>
      <c r="L7413" s="5">
        <f>MAX(tbl_Fact[[#This Row],[TotalBiscuitsMade]],tbl_Fact[[#This Row],[GoodMadeBiscuits]])</f>
        <v>1</v>
      </c>
      <c r="M7413" s="5">
        <f>IF(tbl_Fact[[#This Row],[Operating_Hours]]&gt;0,tbl_Fact[[#This Row],[Operating_Hours]]*51840,0)</f>
        <v>0</v>
      </c>
    </row>
    <row r="7414" spans="1:13" hidden="1" x14ac:dyDescent="0.2">
      <c r="A7414" t="s">
        <v>12</v>
      </c>
      <c r="B7414" s="1">
        <v>44408.248020833336</v>
      </c>
      <c r="C7414" s="1">
        <v>44408.250578703701</v>
      </c>
      <c r="D7414">
        <v>3.6833333969116202</v>
      </c>
      <c r="E7414">
        <v>142342</v>
      </c>
      <c r="F7414">
        <v>305</v>
      </c>
      <c r="G7414" t="s">
        <v>44</v>
      </c>
      <c r="H7414" t="s">
        <v>31</v>
      </c>
      <c r="I7414">
        <f>tbl_Fact[[#This Row],[Duration]] / 60</f>
        <v>6.1388889948527002E-2</v>
      </c>
      <c r="J7414">
        <f>IF(OR(G7414="Run Time", G7414="CC (Changeover Cleaning)"), I7414, 0)</f>
        <v>0</v>
      </c>
      <c r="K7414">
        <f>IF(G7414&lt;&gt;"PM (Maintenance)", I7414, 0)</f>
        <v>6.1388889948527002E-2</v>
      </c>
      <c r="L7414" s="5">
        <f>MAX(tbl_Fact[[#This Row],[TotalBiscuitsMade]],tbl_Fact[[#This Row],[GoodMadeBiscuits]])</f>
        <v>142342</v>
      </c>
      <c r="M7414" s="5">
        <f>IF(tbl_Fact[[#This Row],[Operating_Hours]]&gt;0,tbl_Fact[[#This Row],[Operating_Hours]]*51840,0)</f>
        <v>0</v>
      </c>
    </row>
    <row r="7415" spans="1:13" hidden="1" x14ac:dyDescent="0.2">
      <c r="A7415" t="s">
        <v>14</v>
      </c>
      <c r="B7415" s="1">
        <v>44408.250578703701</v>
      </c>
      <c r="C7415" s="1">
        <v>44408.251157407409</v>
      </c>
      <c r="D7415">
        <v>0.83333331346511796</v>
      </c>
      <c r="E7415">
        <v>0</v>
      </c>
      <c r="F7415">
        <v>62</v>
      </c>
      <c r="G7415" t="s">
        <v>43</v>
      </c>
      <c r="H7415" t="s">
        <v>31</v>
      </c>
      <c r="I7415">
        <f>tbl_Fact[[#This Row],[Duration]] / 60</f>
        <v>1.3888888557751966E-2</v>
      </c>
      <c r="J7415">
        <f>IF(OR(G7415="Run Time", G7415="CC (Changeover Cleaning)"), I7415, 0)</f>
        <v>1.3888888557751966E-2</v>
      </c>
      <c r="K7415">
        <f>IF(G7415&lt;&gt;"PM (Maintenance)", I7415, 0)</f>
        <v>1.3888888557751966E-2</v>
      </c>
      <c r="L7415" s="5">
        <f>MAX(tbl_Fact[[#This Row],[TotalBiscuitsMade]],tbl_Fact[[#This Row],[GoodMadeBiscuits]])</f>
        <v>62</v>
      </c>
      <c r="M7415" s="5">
        <f>IF(tbl_Fact[[#This Row],[Operating_Hours]]&gt;0,tbl_Fact[[#This Row],[Operating_Hours]]*51840,0)</f>
        <v>719.99998283386196</v>
      </c>
    </row>
    <row r="7416" spans="1:13" hidden="1" x14ac:dyDescent="0.2">
      <c r="A7416" t="s">
        <v>12</v>
      </c>
      <c r="B7416" s="1">
        <v>44408.250578703701</v>
      </c>
      <c r="C7416" s="1">
        <v>44408.251238425924</v>
      </c>
      <c r="D7416">
        <v>0.94999998807907104</v>
      </c>
      <c r="E7416">
        <v>142429</v>
      </c>
      <c r="F7416">
        <v>55</v>
      </c>
      <c r="G7416" t="s">
        <v>43</v>
      </c>
      <c r="H7416" t="s">
        <v>31</v>
      </c>
      <c r="I7416">
        <f>tbl_Fact[[#This Row],[Duration]] / 60</f>
        <v>1.5833333134651184E-2</v>
      </c>
      <c r="J7416">
        <f>IF(OR(G7416="Run Time", G7416="CC (Changeover Cleaning)"), I7416, 0)</f>
        <v>1.5833333134651184E-2</v>
      </c>
      <c r="K7416">
        <f>IF(G7416&lt;&gt;"PM (Maintenance)", I7416, 0)</f>
        <v>1.5833333134651184E-2</v>
      </c>
      <c r="L7416" s="5">
        <f>MAX(tbl_Fact[[#This Row],[TotalBiscuitsMade]],tbl_Fact[[#This Row],[GoodMadeBiscuits]])</f>
        <v>142429</v>
      </c>
      <c r="M7416" s="5">
        <f>IF(tbl_Fact[[#This Row],[Operating_Hours]]&gt;0,tbl_Fact[[#This Row],[Operating_Hours]]*51840,0)</f>
        <v>820.79998970031738</v>
      </c>
    </row>
    <row r="7417" spans="1:13" hidden="1" x14ac:dyDescent="0.2">
      <c r="A7417" t="s">
        <v>14</v>
      </c>
      <c r="B7417" s="1">
        <v>44408.251157407409</v>
      </c>
      <c r="C7417" s="1">
        <v>44408.258703703701</v>
      </c>
      <c r="D7417">
        <v>10.8666667938232</v>
      </c>
      <c r="E7417">
        <v>0</v>
      </c>
      <c r="F7417">
        <v>406</v>
      </c>
      <c r="G7417" t="s">
        <v>44</v>
      </c>
      <c r="H7417" t="s">
        <v>31</v>
      </c>
      <c r="I7417">
        <f>tbl_Fact[[#This Row],[Duration]] / 60</f>
        <v>0.18111111323038667</v>
      </c>
      <c r="J7417">
        <f>IF(OR(G7417="Run Time", G7417="CC (Changeover Cleaning)"), I7417, 0)</f>
        <v>0</v>
      </c>
      <c r="K7417">
        <f>IF(G7417&lt;&gt;"PM (Maintenance)", I7417, 0)</f>
        <v>0.18111111323038667</v>
      </c>
      <c r="L7417" s="5">
        <f>MAX(tbl_Fact[[#This Row],[TotalBiscuitsMade]],tbl_Fact[[#This Row],[GoodMadeBiscuits]])</f>
        <v>406</v>
      </c>
      <c r="M7417" s="5">
        <f>IF(tbl_Fact[[#This Row],[Operating_Hours]]&gt;0,tbl_Fact[[#This Row],[Operating_Hours]]*51840,0)</f>
        <v>0</v>
      </c>
    </row>
    <row r="7418" spans="1:13" hidden="1" x14ac:dyDescent="0.2">
      <c r="A7418" t="s">
        <v>12</v>
      </c>
      <c r="B7418" s="1">
        <v>44408.251238425924</v>
      </c>
      <c r="C7418" s="1">
        <v>44408.25472222222</v>
      </c>
      <c r="D7418">
        <v>5.0166664123535201</v>
      </c>
      <c r="E7418">
        <v>146697</v>
      </c>
      <c r="F7418">
        <v>401</v>
      </c>
      <c r="G7418" t="s">
        <v>44</v>
      </c>
      <c r="H7418" t="s">
        <v>31</v>
      </c>
      <c r="I7418">
        <f>tbl_Fact[[#This Row],[Duration]] / 60</f>
        <v>8.3611106872558669E-2</v>
      </c>
      <c r="J7418">
        <f>IF(OR(G7418="Run Time", G7418="CC (Changeover Cleaning)"), I7418, 0)</f>
        <v>0</v>
      </c>
      <c r="K7418">
        <f>IF(G7418&lt;&gt;"PM (Maintenance)", I7418, 0)</f>
        <v>8.3611106872558669E-2</v>
      </c>
      <c r="L7418" s="5">
        <f>MAX(tbl_Fact[[#This Row],[TotalBiscuitsMade]],tbl_Fact[[#This Row],[GoodMadeBiscuits]])</f>
        <v>146697</v>
      </c>
      <c r="M7418" s="5">
        <f>IF(tbl_Fact[[#This Row],[Operating_Hours]]&gt;0,tbl_Fact[[#This Row],[Operating_Hours]]*51840,0)</f>
        <v>0</v>
      </c>
    </row>
    <row r="7419" spans="1:13" hidden="1" x14ac:dyDescent="0.2">
      <c r="A7419" t="s">
        <v>5</v>
      </c>
      <c r="B7419" s="1">
        <v>44408.25203703704</v>
      </c>
      <c r="C7419" s="1">
        <v>44408.254756944443</v>
      </c>
      <c r="D7419">
        <v>3.9166667461395299</v>
      </c>
      <c r="E7419">
        <v>507783</v>
      </c>
      <c r="F7419">
        <v>395132</v>
      </c>
      <c r="G7419" t="s">
        <v>43</v>
      </c>
      <c r="H7419" t="s">
        <v>27</v>
      </c>
      <c r="I7419">
        <f>tbl_Fact[[#This Row],[Duration]] / 60</f>
        <v>6.5277779102325503E-2</v>
      </c>
      <c r="J7419">
        <f>IF(OR(G7419="Run Time", G7419="CC (Changeover Cleaning)"), I7419, 0)</f>
        <v>6.5277779102325503E-2</v>
      </c>
      <c r="K7419">
        <f>IF(G7419&lt;&gt;"PM (Maintenance)", I7419, 0)</f>
        <v>6.5277779102325503E-2</v>
      </c>
      <c r="L7419" s="5">
        <f>MAX(tbl_Fact[[#This Row],[TotalBiscuitsMade]],tbl_Fact[[#This Row],[GoodMadeBiscuits]])</f>
        <v>507783</v>
      </c>
      <c r="M7419" s="5">
        <f>IF(tbl_Fact[[#This Row],[Operating_Hours]]&gt;0,tbl_Fact[[#This Row],[Operating_Hours]]*51840,0)</f>
        <v>3384.000068664554</v>
      </c>
    </row>
    <row r="7420" spans="1:13" hidden="1" x14ac:dyDescent="0.2">
      <c r="A7420" t="s">
        <v>12</v>
      </c>
      <c r="B7420" s="1">
        <v>44408.25472222222</v>
      </c>
      <c r="C7420" s="1">
        <v>44408.255370370367</v>
      </c>
      <c r="D7420">
        <v>0.93333327770233199</v>
      </c>
      <c r="E7420">
        <v>146659</v>
      </c>
      <c r="F7420">
        <v>491</v>
      </c>
      <c r="G7420" t="s">
        <v>43</v>
      </c>
      <c r="H7420" t="s">
        <v>31</v>
      </c>
      <c r="I7420">
        <f>tbl_Fact[[#This Row],[Duration]] / 60</f>
        <v>1.5555554628372199E-2</v>
      </c>
      <c r="J7420">
        <f>IF(OR(G7420="Run Time", G7420="CC (Changeover Cleaning)"), I7420, 0)</f>
        <v>1.5555554628372199E-2</v>
      </c>
      <c r="K7420">
        <f>IF(G7420&lt;&gt;"PM (Maintenance)", I7420, 0)</f>
        <v>1.5555554628372199E-2</v>
      </c>
      <c r="L7420" s="5">
        <f>MAX(tbl_Fact[[#This Row],[TotalBiscuitsMade]],tbl_Fact[[#This Row],[GoodMadeBiscuits]])</f>
        <v>146659</v>
      </c>
      <c r="M7420" s="5">
        <f>IF(tbl_Fact[[#This Row],[Operating_Hours]]&gt;0,tbl_Fact[[#This Row],[Operating_Hours]]*51840,0)</f>
        <v>806.39995193481479</v>
      </c>
    </row>
    <row r="7421" spans="1:13" hidden="1" x14ac:dyDescent="0.2">
      <c r="A7421" t="s">
        <v>5</v>
      </c>
      <c r="B7421" s="1">
        <v>44408.254756944443</v>
      </c>
      <c r="C7421" s="1">
        <v>44408.262997685182</v>
      </c>
      <c r="D7421">
        <v>11.8666667938232</v>
      </c>
      <c r="E7421">
        <v>516151</v>
      </c>
      <c r="F7421">
        <v>403212</v>
      </c>
      <c r="G7421" t="s">
        <v>44</v>
      </c>
      <c r="H7421" t="s">
        <v>27</v>
      </c>
      <c r="I7421">
        <f>tbl_Fact[[#This Row],[Duration]] / 60</f>
        <v>0.19777777989705334</v>
      </c>
      <c r="J7421">
        <f>IF(OR(G7421="Run Time", G7421="CC (Changeover Cleaning)"), I7421, 0)</f>
        <v>0</v>
      </c>
      <c r="K7421">
        <f>IF(G7421&lt;&gt;"PM (Maintenance)", I7421, 0)</f>
        <v>0.19777777989705334</v>
      </c>
      <c r="L7421" s="5">
        <f>MAX(tbl_Fact[[#This Row],[TotalBiscuitsMade]],tbl_Fact[[#This Row],[GoodMadeBiscuits]])</f>
        <v>516151</v>
      </c>
      <c r="M7421" s="5">
        <f>IF(tbl_Fact[[#This Row],[Operating_Hours]]&gt;0,tbl_Fact[[#This Row],[Operating_Hours]]*51840,0)</f>
        <v>0</v>
      </c>
    </row>
    <row r="7422" spans="1:13" hidden="1" x14ac:dyDescent="0.2">
      <c r="A7422" t="s">
        <v>12</v>
      </c>
      <c r="B7422" s="1">
        <v>44408.255370370367</v>
      </c>
      <c r="C7422" s="1">
        <v>44408.258703703701</v>
      </c>
      <c r="D7422">
        <v>4.8000001907348597</v>
      </c>
      <c r="E7422">
        <v>150222</v>
      </c>
      <c r="F7422">
        <v>435</v>
      </c>
      <c r="G7422" t="s">
        <v>44</v>
      </c>
      <c r="H7422" t="s">
        <v>31</v>
      </c>
      <c r="I7422">
        <f>tbl_Fact[[#This Row],[Duration]] / 60</f>
        <v>8.0000003178914328E-2</v>
      </c>
      <c r="J7422">
        <f>IF(OR(G7422="Run Time", G7422="CC (Changeover Cleaning)"), I7422, 0)</f>
        <v>0</v>
      </c>
      <c r="K7422">
        <f>IF(G7422&lt;&gt;"PM (Maintenance)", I7422, 0)</f>
        <v>8.0000003178914328E-2</v>
      </c>
      <c r="L7422" s="5">
        <f>MAX(tbl_Fact[[#This Row],[TotalBiscuitsMade]],tbl_Fact[[#This Row],[GoodMadeBiscuits]])</f>
        <v>150222</v>
      </c>
      <c r="M7422" s="5">
        <f>IF(tbl_Fact[[#This Row],[Operating_Hours]]&gt;0,tbl_Fact[[#This Row],[Operating_Hours]]*51840,0)</f>
        <v>0</v>
      </c>
    </row>
    <row r="7423" spans="1:13" hidden="1" x14ac:dyDescent="0.2">
      <c r="A7423" t="s">
        <v>14</v>
      </c>
      <c r="B7423" s="1">
        <v>44408.258703703701</v>
      </c>
      <c r="C7423" s="1">
        <v>44408.259641203702</v>
      </c>
      <c r="D7423">
        <v>1.3500000238418599</v>
      </c>
      <c r="E7423">
        <v>0</v>
      </c>
      <c r="F7423">
        <v>342</v>
      </c>
      <c r="G7423" t="s">
        <v>43</v>
      </c>
      <c r="H7423" t="s">
        <v>31</v>
      </c>
      <c r="I7423">
        <f>tbl_Fact[[#This Row],[Duration]] / 60</f>
        <v>2.2500000397364332E-2</v>
      </c>
      <c r="J7423">
        <f>IF(OR(G7423="Run Time", G7423="CC (Changeover Cleaning)"), I7423, 0)</f>
        <v>2.2500000397364332E-2</v>
      </c>
      <c r="K7423">
        <f>IF(G7423&lt;&gt;"PM (Maintenance)", I7423, 0)</f>
        <v>2.2500000397364332E-2</v>
      </c>
      <c r="L7423" s="5">
        <f>MAX(tbl_Fact[[#This Row],[TotalBiscuitsMade]],tbl_Fact[[#This Row],[GoodMadeBiscuits]])</f>
        <v>342</v>
      </c>
      <c r="M7423" s="5">
        <f>IF(tbl_Fact[[#This Row],[Operating_Hours]]&gt;0,tbl_Fact[[#This Row],[Operating_Hours]]*51840,0)</f>
        <v>1166.4000205993671</v>
      </c>
    </row>
    <row r="7424" spans="1:13" hidden="1" x14ac:dyDescent="0.2">
      <c r="A7424" t="s">
        <v>12</v>
      </c>
      <c r="B7424" s="1">
        <v>44408.258703703701</v>
      </c>
      <c r="C7424" s="1">
        <v>44408.259722222225</v>
      </c>
      <c r="D7424">
        <v>1.4666665792465201</v>
      </c>
      <c r="E7424">
        <v>150382</v>
      </c>
      <c r="F7424">
        <v>127</v>
      </c>
      <c r="G7424" t="s">
        <v>43</v>
      </c>
      <c r="H7424" t="s">
        <v>31</v>
      </c>
      <c r="I7424">
        <f>tbl_Fact[[#This Row],[Duration]] / 60</f>
        <v>2.4444442987442003E-2</v>
      </c>
      <c r="J7424">
        <f>IF(OR(G7424="Run Time", G7424="CC (Changeover Cleaning)"), I7424, 0)</f>
        <v>2.4444442987442003E-2</v>
      </c>
      <c r="K7424">
        <f>IF(G7424&lt;&gt;"PM (Maintenance)", I7424, 0)</f>
        <v>2.4444442987442003E-2</v>
      </c>
      <c r="L7424" s="5">
        <f>MAX(tbl_Fact[[#This Row],[TotalBiscuitsMade]],tbl_Fact[[#This Row],[GoodMadeBiscuits]])</f>
        <v>150382</v>
      </c>
      <c r="M7424" s="5">
        <f>IF(tbl_Fact[[#This Row],[Operating_Hours]]&gt;0,tbl_Fact[[#This Row],[Operating_Hours]]*51840,0)</f>
        <v>1267.1999244689935</v>
      </c>
    </row>
    <row r="7425" spans="1:13" hidden="1" x14ac:dyDescent="0.2">
      <c r="A7425" t="s">
        <v>14</v>
      </c>
      <c r="B7425" s="1">
        <v>44408.259641203702</v>
      </c>
      <c r="C7425" s="1">
        <v>44408.262523148151</v>
      </c>
      <c r="D7425">
        <v>4.1500000953674299</v>
      </c>
      <c r="E7425">
        <v>0</v>
      </c>
      <c r="F7425">
        <v>477</v>
      </c>
      <c r="G7425" t="s">
        <v>44</v>
      </c>
      <c r="H7425" t="s">
        <v>31</v>
      </c>
      <c r="I7425">
        <f>tbl_Fact[[#This Row],[Duration]] / 60</f>
        <v>6.9166668256123831E-2</v>
      </c>
      <c r="J7425">
        <f>IF(OR(G7425="Run Time", G7425="CC (Changeover Cleaning)"), I7425, 0)</f>
        <v>0</v>
      </c>
      <c r="K7425">
        <f>IF(G7425&lt;&gt;"PM (Maintenance)", I7425, 0)</f>
        <v>6.9166668256123831E-2</v>
      </c>
      <c r="L7425" s="5">
        <f>MAX(tbl_Fact[[#This Row],[TotalBiscuitsMade]],tbl_Fact[[#This Row],[GoodMadeBiscuits]])</f>
        <v>477</v>
      </c>
      <c r="M7425" s="5">
        <f>IF(tbl_Fact[[#This Row],[Operating_Hours]]&gt;0,tbl_Fact[[#This Row],[Operating_Hours]]*51840,0)</f>
        <v>0</v>
      </c>
    </row>
    <row r="7426" spans="1:13" hidden="1" x14ac:dyDescent="0.2">
      <c r="A7426" t="s">
        <v>12</v>
      </c>
      <c r="B7426" s="1">
        <v>44408.259722222225</v>
      </c>
      <c r="C7426" s="1">
        <v>44408.262523148151</v>
      </c>
      <c r="D7426">
        <v>4.0333333015441903</v>
      </c>
      <c r="E7426">
        <v>153498</v>
      </c>
      <c r="F7426">
        <v>191</v>
      </c>
      <c r="G7426" t="s">
        <v>44</v>
      </c>
      <c r="H7426" t="s">
        <v>31</v>
      </c>
      <c r="I7426">
        <f>tbl_Fact[[#This Row],[Duration]] / 60</f>
        <v>6.7222221692403175E-2</v>
      </c>
      <c r="J7426">
        <f>IF(OR(G7426="Run Time", G7426="CC (Changeover Cleaning)"), I7426, 0)</f>
        <v>0</v>
      </c>
      <c r="K7426">
        <f>IF(G7426&lt;&gt;"PM (Maintenance)", I7426, 0)</f>
        <v>6.7222221692403175E-2</v>
      </c>
      <c r="L7426" s="5">
        <f>MAX(tbl_Fact[[#This Row],[TotalBiscuitsMade]],tbl_Fact[[#This Row],[GoodMadeBiscuits]])</f>
        <v>153498</v>
      </c>
      <c r="M7426" s="5">
        <f>IF(tbl_Fact[[#This Row],[Operating_Hours]]&gt;0,tbl_Fact[[#This Row],[Operating_Hours]]*51840,0)</f>
        <v>0</v>
      </c>
    </row>
    <row r="7427" spans="1:13" hidden="1" x14ac:dyDescent="0.2">
      <c r="A7427" t="s">
        <v>14</v>
      </c>
      <c r="B7427" s="1">
        <v>44408.262523148151</v>
      </c>
      <c r="C7427" s="1">
        <v>44408.262928240743</v>
      </c>
      <c r="D7427">
        <v>0.58333331346511796</v>
      </c>
      <c r="E7427">
        <v>0</v>
      </c>
      <c r="F7427">
        <v>471</v>
      </c>
      <c r="G7427" t="s">
        <v>43</v>
      </c>
      <c r="H7427" t="s">
        <v>31</v>
      </c>
      <c r="I7427">
        <f>tbl_Fact[[#This Row],[Duration]] / 60</f>
        <v>9.7222218910852989E-3</v>
      </c>
      <c r="J7427">
        <f>IF(OR(G7427="Run Time", G7427="CC (Changeover Cleaning)"), I7427, 0)</f>
        <v>9.7222218910852989E-3</v>
      </c>
      <c r="K7427">
        <f>IF(G7427&lt;&gt;"PM (Maintenance)", I7427, 0)</f>
        <v>9.7222218910852989E-3</v>
      </c>
      <c r="L7427" s="5">
        <f>MAX(tbl_Fact[[#This Row],[TotalBiscuitsMade]],tbl_Fact[[#This Row],[GoodMadeBiscuits]])</f>
        <v>471</v>
      </c>
      <c r="M7427" s="5">
        <f>IF(tbl_Fact[[#This Row],[Operating_Hours]]&gt;0,tbl_Fact[[#This Row],[Operating_Hours]]*51840,0)</f>
        <v>503.99998283386191</v>
      </c>
    </row>
    <row r="7428" spans="1:13" hidden="1" x14ac:dyDescent="0.2">
      <c r="A7428" t="s">
        <v>12</v>
      </c>
      <c r="B7428" s="1">
        <v>44408.262523148151</v>
      </c>
      <c r="C7428" s="1">
        <v>44408.263009259259</v>
      </c>
      <c r="D7428">
        <v>0.69999998807907104</v>
      </c>
      <c r="E7428">
        <v>153644</v>
      </c>
      <c r="F7428">
        <v>346</v>
      </c>
      <c r="G7428" t="s">
        <v>43</v>
      </c>
      <c r="H7428" t="s">
        <v>31</v>
      </c>
      <c r="I7428">
        <f>tbl_Fact[[#This Row],[Duration]] / 60</f>
        <v>1.1666666467984517E-2</v>
      </c>
      <c r="J7428">
        <f>IF(OR(G7428="Run Time", G7428="CC (Changeover Cleaning)"), I7428, 0)</f>
        <v>1.1666666467984517E-2</v>
      </c>
      <c r="K7428">
        <f>IF(G7428&lt;&gt;"PM (Maintenance)", I7428, 0)</f>
        <v>1.1666666467984517E-2</v>
      </c>
      <c r="L7428" s="5">
        <f>MAX(tbl_Fact[[#This Row],[TotalBiscuitsMade]],tbl_Fact[[#This Row],[GoodMadeBiscuits]])</f>
        <v>153644</v>
      </c>
      <c r="M7428" s="5">
        <f>IF(tbl_Fact[[#This Row],[Operating_Hours]]&gt;0,tbl_Fact[[#This Row],[Operating_Hours]]*51840,0)</f>
        <v>604.79998970031738</v>
      </c>
    </row>
    <row r="7429" spans="1:13" hidden="1" x14ac:dyDescent="0.2">
      <c r="A7429" t="s">
        <v>14</v>
      </c>
      <c r="B7429" s="1">
        <v>44408.262928240743</v>
      </c>
      <c r="C7429" s="1">
        <v>44408.277546296296</v>
      </c>
      <c r="D7429">
        <v>21.049999237060501</v>
      </c>
      <c r="E7429">
        <v>0</v>
      </c>
      <c r="F7429">
        <v>152</v>
      </c>
      <c r="G7429" t="s">
        <v>44</v>
      </c>
      <c r="H7429" t="s">
        <v>31</v>
      </c>
      <c r="I7429">
        <f>tbl_Fact[[#This Row],[Duration]] / 60</f>
        <v>0.35083332061767503</v>
      </c>
      <c r="J7429">
        <f>IF(OR(G7429="Run Time", G7429="CC (Changeover Cleaning)"), I7429, 0)</f>
        <v>0</v>
      </c>
      <c r="K7429">
        <f>IF(G7429&lt;&gt;"PM (Maintenance)", I7429, 0)</f>
        <v>0.35083332061767503</v>
      </c>
      <c r="L7429" s="5">
        <f>MAX(tbl_Fact[[#This Row],[TotalBiscuitsMade]],tbl_Fact[[#This Row],[GoodMadeBiscuits]])</f>
        <v>152</v>
      </c>
      <c r="M7429" s="5">
        <f>IF(tbl_Fact[[#This Row],[Operating_Hours]]&gt;0,tbl_Fact[[#This Row],[Operating_Hours]]*51840,0)</f>
        <v>0</v>
      </c>
    </row>
    <row r="7430" spans="1:13" hidden="1" x14ac:dyDescent="0.2">
      <c r="A7430" t="s">
        <v>5</v>
      </c>
      <c r="B7430" s="1">
        <v>44408.262997685182</v>
      </c>
      <c r="C7430" s="1">
        <v>44408.264247685183</v>
      </c>
      <c r="D7430">
        <v>1.79999995231628</v>
      </c>
      <c r="E7430">
        <v>516345</v>
      </c>
      <c r="F7430">
        <v>403359</v>
      </c>
      <c r="G7430" t="s">
        <v>43</v>
      </c>
      <c r="H7430" t="s">
        <v>27</v>
      </c>
      <c r="I7430">
        <f>tbl_Fact[[#This Row],[Duration]] / 60</f>
        <v>2.9999999205271334E-2</v>
      </c>
      <c r="J7430">
        <f>IF(OR(G7430="Run Time", G7430="CC (Changeover Cleaning)"), I7430, 0)</f>
        <v>2.9999999205271334E-2</v>
      </c>
      <c r="K7430">
        <f>IF(G7430&lt;&gt;"PM (Maintenance)", I7430, 0)</f>
        <v>2.9999999205271334E-2</v>
      </c>
      <c r="L7430" s="5">
        <f>MAX(tbl_Fact[[#This Row],[TotalBiscuitsMade]],tbl_Fact[[#This Row],[GoodMadeBiscuits]])</f>
        <v>516345</v>
      </c>
      <c r="M7430" s="5">
        <f>IF(tbl_Fact[[#This Row],[Operating_Hours]]&gt;0,tbl_Fact[[#This Row],[Operating_Hours]]*51840,0)</f>
        <v>1555.1999588012659</v>
      </c>
    </row>
    <row r="7431" spans="1:13" hidden="1" x14ac:dyDescent="0.2">
      <c r="A7431" t="s">
        <v>12</v>
      </c>
      <c r="B7431" s="1">
        <v>44408.263009259259</v>
      </c>
      <c r="C7431" s="1">
        <v>44408.270011574074</v>
      </c>
      <c r="D7431">
        <v>10.0833330154419</v>
      </c>
      <c r="E7431">
        <v>161718</v>
      </c>
      <c r="F7431">
        <v>347</v>
      </c>
      <c r="G7431" t="s">
        <v>44</v>
      </c>
      <c r="H7431" t="s">
        <v>31</v>
      </c>
      <c r="I7431">
        <f>tbl_Fact[[#This Row],[Duration]] / 60</f>
        <v>0.16805555025736499</v>
      </c>
      <c r="J7431">
        <f>IF(OR(G7431="Run Time", G7431="CC (Changeover Cleaning)"), I7431, 0)</f>
        <v>0</v>
      </c>
      <c r="K7431">
        <f>IF(G7431&lt;&gt;"PM (Maintenance)", I7431, 0)</f>
        <v>0.16805555025736499</v>
      </c>
      <c r="L7431" s="5">
        <f>MAX(tbl_Fact[[#This Row],[TotalBiscuitsMade]],tbl_Fact[[#This Row],[GoodMadeBiscuits]])</f>
        <v>161718</v>
      </c>
      <c r="M7431" s="5">
        <f>IF(tbl_Fact[[#This Row],[Operating_Hours]]&gt;0,tbl_Fact[[#This Row],[Operating_Hours]]*51840,0)</f>
        <v>0</v>
      </c>
    </row>
    <row r="7432" spans="1:13" hidden="1" x14ac:dyDescent="0.2">
      <c r="A7432" t="s">
        <v>5</v>
      </c>
      <c r="B7432" s="1">
        <v>44408.264247685183</v>
      </c>
      <c r="C7432" s="1">
        <v>44408.266342592593</v>
      </c>
      <c r="D7432">
        <v>3.0166666507720898</v>
      </c>
      <c r="E7432">
        <v>518068</v>
      </c>
      <c r="F7432">
        <v>405351</v>
      </c>
      <c r="G7432" t="s">
        <v>44</v>
      </c>
      <c r="H7432" t="s">
        <v>27</v>
      </c>
      <c r="I7432">
        <f>tbl_Fact[[#This Row],[Duration]] / 60</f>
        <v>5.0277777512868167E-2</v>
      </c>
      <c r="J7432">
        <f>IF(OR(G7432="Run Time", G7432="CC (Changeover Cleaning)"), I7432, 0)</f>
        <v>0</v>
      </c>
      <c r="K7432">
        <f>IF(G7432&lt;&gt;"PM (Maintenance)", I7432, 0)</f>
        <v>5.0277777512868167E-2</v>
      </c>
      <c r="L7432" s="5">
        <f>MAX(tbl_Fact[[#This Row],[TotalBiscuitsMade]],tbl_Fact[[#This Row],[GoodMadeBiscuits]])</f>
        <v>518068</v>
      </c>
      <c r="M7432" s="5">
        <f>IF(tbl_Fact[[#This Row],[Operating_Hours]]&gt;0,tbl_Fact[[#This Row],[Operating_Hours]]*51840,0)</f>
        <v>0</v>
      </c>
    </row>
    <row r="7433" spans="1:13" hidden="1" x14ac:dyDescent="0.2">
      <c r="A7433" t="s">
        <v>5</v>
      </c>
      <c r="B7433" s="1">
        <v>44408.266342592593</v>
      </c>
      <c r="C7433" s="1">
        <v>44408.294733796298</v>
      </c>
      <c r="D7433">
        <v>40.883335113525398</v>
      </c>
      <c r="E7433">
        <v>518108</v>
      </c>
      <c r="F7433">
        <v>377</v>
      </c>
      <c r="G7433" t="s">
        <v>43</v>
      </c>
      <c r="H7433" t="s">
        <v>27</v>
      </c>
      <c r="I7433">
        <f>tbl_Fact[[#This Row],[Duration]] / 60</f>
        <v>0.68138891855875661</v>
      </c>
      <c r="J7433">
        <f>IF(OR(G7433="Run Time", G7433="CC (Changeover Cleaning)"), I7433, 0)</f>
        <v>0.68138891855875661</v>
      </c>
      <c r="K7433">
        <f>IF(G7433&lt;&gt;"PM (Maintenance)", I7433, 0)</f>
        <v>0.68138891855875661</v>
      </c>
      <c r="L7433" s="5">
        <f>MAX(tbl_Fact[[#This Row],[TotalBiscuitsMade]],tbl_Fact[[#This Row],[GoodMadeBiscuits]])</f>
        <v>518108</v>
      </c>
      <c r="M7433" s="5">
        <f>IF(tbl_Fact[[#This Row],[Operating_Hours]]&gt;0,tbl_Fact[[#This Row],[Operating_Hours]]*51840,0)</f>
        <v>35323.201538085945</v>
      </c>
    </row>
    <row r="7434" spans="1:13" hidden="1" x14ac:dyDescent="0.2">
      <c r="A7434" t="s">
        <v>5</v>
      </c>
      <c r="B7434" s="1">
        <v>44408.266342592593</v>
      </c>
      <c r="C7434" s="1">
        <v>44408.266342592593</v>
      </c>
      <c r="D7434">
        <v>0</v>
      </c>
      <c r="E7434">
        <v>517917</v>
      </c>
      <c r="F7434">
        <v>405004</v>
      </c>
      <c r="G7434" t="s">
        <v>43</v>
      </c>
      <c r="H7434" t="s">
        <v>27</v>
      </c>
      <c r="I7434">
        <f>tbl_Fact[[#This Row],[Duration]] / 60</f>
        <v>0</v>
      </c>
      <c r="J7434">
        <f>IF(OR(G7434="Run Time", G7434="CC (Changeover Cleaning)"), I7434, 0)</f>
        <v>0</v>
      </c>
      <c r="K7434">
        <f>IF(G7434&lt;&gt;"PM (Maintenance)", I7434, 0)</f>
        <v>0</v>
      </c>
      <c r="L7434" s="5">
        <f>MAX(tbl_Fact[[#This Row],[TotalBiscuitsMade]],tbl_Fact[[#This Row],[GoodMadeBiscuits]])</f>
        <v>517917</v>
      </c>
      <c r="M7434" s="5">
        <f>IF(tbl_Fact[[#This Row],[Operating_Hours]]&gt;0,tbl_Fact[[#This Row],[Operating_Hours]]*51840,0)</f>
        <v>0</v>
      </c>
    </row>
    <row r="7435" spans="1:13" hidden="1" x14ac:dyDescent="0.2">
      <c r="A7435" t="s">
        <v>12</v>
      </c>
      <c r="B7435" s="1">
        <v>44408.270011574074</v>
      </c>
      <c r="C7435" s="1">
        <v>44408.291863425926</v>
      </c>
      <c r="D7435">
        <v>31.466667175293001</v>
      </c>
      <c r="E7435">
        <v>161443</v>
      </c>
      <c r="F7435">
        <v>135</v>
      </c>
      <c r="G7435" t="s">
        <v>43</v>
      </c>
      <c r="H7435" t="s">
        <v>31</v>
      </c>
      <c r="I7435">
        <f>tbl_Fact[[#This Row],[Duration]] / 60</f>
        <v>0.52444445292155006</v>
      </c>
      <c r="J7435">
        <f>IF(OR(G7435="Run Time", G7435="CC (Changeover Cleaning)"), I7435, 0)</f>
        <v>0.52444445292155006</v>
      </c>
      <c r="K7435">
        <f>IF(G7435&lt;&gt;"PM (Maintenance)", I7435, 0)</f>
        <v>0.52444445292155006</v>
      </c>
      <c r="L7435" s="5">
        <f>MAX(tbl_Fact[[#This Row],[TotalBiscuitsMade]],tbl_Fact[[#This Row],[GoodMadeBiscuits]])</f>
        <v>161443</v>
      </c>
      <c r="M7435" s="5">
        <f>IF(tbl_Fact[[#This Row],[Operating_Hours]]&gt;0,tbl_Fact[[#This Row],[Operating_Hours]]*51840,0)</f>
        <v>27187.200439453154</v>
      </c>
    </row>
    <row r="7436" spans="1:13" hidden="1" x14ac:dyDescent="0.2">
      <c r="A7436" t="s">
        <v>14</v>
      </c>
      <c r="B7436" s="1">
        <v>44408.277546296296</v>
      </c>
      <c r="C7436" s="1">
        <v>44408.308969907404</v>
      </c>
      <c r="D7436">
        <v>45.25</v>
      </c>
      <c r="E7436">
        <v>0</v>
      </c>
      <c r="F7436">
        <v>235</v>
      </c>
      <c r="G7436" t="s">
        <v>43</v>
      </c>
      <c r="H7436" t="s">
        <v>31</v>
      </c>
      <c r="I7436">
        <f>tbl_Fact[[#This Row],[Duration]] / 60</f>
        <v>0.75416666666666665</v>
      </c>
      <c r="J7436">
        <f>IF(OR(G7436="Run Time", G7436="CC (Changeover Cleaning)"), I7436, 0)</f>
        <v>0.75416666666666665</v>
      </c>
      <c r="K7436">
        <f>IF(G7436&lt;&gt;"PM (Maintenance)", I7436, 0)</f>
        <v>0.75416666666666665</v>
      </c>
      <c r="L7436" s="5">
        <f>MAX(tbl_Fact[[#This Row],[TotalBiscuitsMade]],tbl_Fact[[#This Row],[GoodMadeBiscuits]])</f>
        <v>235</v>
      </c>
      <c r="M7436" s="5">
        <f>IF(tbl_Fact[[#This Row],[Operating_Hours]]&gt;0,tbl_Fact[[#This Row],[Operating_Hours]]*51840,0)</f>
        <v>39096</v>
      </c>
    </row>
    <row r="7437" spans="1:13" hidden="1" x14ac:dyDescent="0.2">
      <c r="A7437" t="s">
        <v>13</v>
      </c>
      <c r="B7437" s="1">
        <v>44408.291712962964</v>
      </c>
      <c r="C7437" s="1">
        <v>44408.301666666666</v>
      </c>
      <c r="D7437">
        <v>14.3333330154419</v>
      </c>
      <c r="E7437">
        <v>0</v>
      </c>
      <c r="F7437">
        <v>108</v>
      </c>
      <c r="G7437" t="s">
        <v>43</v>
      </c>
      <c r="H7437" t="s">
        <v>31</v>
      </c>
      <c r="I7437">
        <f>tbl_Fact[[#This Row],[Duration]] / 60</f>
        <v>0.23888888359069832</v>
      </c>
      <c r="J7437">
        <f>IF(OR(G7437="Run Time", G7437="CC (Changeover Cleaning)"), I7437, 0)</f>
        <v>0.23888888359069832</v>
      </c>
      <c r="K7437">
        <f>IF(G7437&lt;&gt;"PM (Maintenance)", I7437, 0)</f>
        <v>0.23888888359069832</v>
      </c>
      <c r="L7437" s="5">
        <f>MAX(tbl_Fact[[#This Row],[TotalBiscuitsMade]],tbl_Fact[[#This Row],[GoodMadeBiscuits]])</f>
        <v>108</v>
      </c>
      <c r="M7437" s="5">
        <f>IF(tbl_Fact[[#This Row],[Operating_Hours]]&gt;0,tbl_Fact[[#This Row],[Operating_Hours]]*51840,0)</f>
        <v>12383.999725341801</v>
      </c>
    </row>
    <row r="7438" spans="1:13" hidden="1" x14ac:dyDescent="0.2">
      <c r="A7438" t="s">
        <v>12</v>
      </c>
      <c r="B7438" s="1">
        <v>44408.291863425926</v>
      </c>
      <c r="C7438" s="1">
        <v>44408.312418981484</v>
      </c>
      <c r="D7438">
        <v>29.600000381469702</v>
      </c>
      <c r="E7438">
        <v>161411</v>
      </c>
      <c r="F7438">
        <v>444</v>
      </c>
      <c r="G7438" t="s">
        <v>43</v>
      </c>
      <c r="H7438" t="s">
        <v>31</v>
      </c>
      <c r="I7438">
        <f>tbl_Fact[[#This Row],[Duration]] / 60</f>
        <v>0.49333333969116172</v>
      </c>
      <c r="J7438">
        <f>IF(OR(G7438="Run Time", G7438="CC (Changeover Cleaning)"), I7438, 0)</f>
        <v>0.49333333969116172</v>
      </c>
      <c r="K7438">
        <f>IF(G7438&lt;&gt;"PM (Maintenance)", I7438, 0)</f>
        <v>0.49333333969116172</v>
      </c>
      <c r="L7438" s="5">
        <f>MAX(tbl_Fact[[#This Row],[TotalBiscuitsMade]],tbl_Fact[[#This Row],[GoodMadeBiscuits]])</f>
        <v>161411</v>
      </c>
      <c r="M7438" s="5">
        <f>IF(tbl_Fact[[#This Row],[Operating_Hours]]&gt;0,tbl_Fact[[#This Row],[Operating_Hours]]*51840,0)</f>
        <v>25574.400329589822</v>
      </c>
    </row>
    <row r="7439" spans="1:13" hidden="1" x14ac:dyDescent="0.2">
      <c r="A7439" t="s">
        <v>5</v>
      </c>
      <c r="B7439" s="1">
        <v>44408.294733796298</v>
      </c>
      <c r="C7439" s="1">
        <v>44408.300983796296</v>
      </c>
      <c r="D7439">
        <v>9</v>
      </c>
      <c r="E7439">
        <v>524095</v>
      </c>
      <c r="F7439">
        <v>6281</v>
      </c>
      <c r="G7439" t="s">
        <v>44</v>
      </c>
      <c r="H7439" t="s">
        <v>27</v>
      </c>
      <c r="I7439">
        <f>tbl_Fact[[#This Row],[Duration]] / 60</f>
        <v>0.15</v>
      </c>
      <c r="J7439">
        <f>IF(OR(G7439="Run Time", G7439="CC (Changeover Cleaning)"), I7439, 0)</f>
        <v>0</v>
      </c>
      <c r="K7439">
        <f>IF(G7439&lt;&gt;"PM (Maintenance)", I7439, 0)</f>
        <v>0.15</v>
      </c>
      <c r="L7439" s="5">
        <f>MAX(tbl_Fact[[#This Row],[TotalBiscuitsMade]],tbl_Fact[[#This Row],[GoodMadeBiscuits]])</f>
        <v>524095</v>
      </c>
      <c r="M7439" s="5">
        <f>IF(tbl_Fact[[#This Row],[Operating_Hours]]&gt;0,tbl_Fact[[#This Row],[Operating_Hours]]*51840,0)</f>
        <v>0</v>
      </c>
    </row>
    <row r="7440" spans="1:13" hidden="1" x14ac:dyDescent="0.2">
      <c r="A7440" t="s">
        <v>5</v>
      </c>
      <c r="B7440" s="1">
        <v>44408.300983796296</v>
      </c>
      <c r="C7440" s="1">
        <v>44408.303240740737</v>
      </c>
      <c r="D7440">
        <v>3.25</v>
      </c>
      <c r="E7440">
        <v>524294</v>
      </c>
      <c r="F7440">
        <v>6294</v>
      </c>
      <c r="G7440" t="s">
        <v>43</v>
      </c>
      <c r="H7440" t="s">
        <v>27</v>
      </c>
      <c r="I7440">
        <f>tbl_Fact[[#This Row],[Duration]] / 60</f>
        <v>5.4166666666666669E-2</v>
      </c>
      <c r="J7440">
        <f>IF(OR(G7440="Run Time", G7440="CC (Changeover Cleaning)"), I7440, 0)</f>
        <v>5.4166666666666669E-2</v>
      </c>
      <c r="K7440">
        <f>IF(G7440&lt;&gt;"PM (Maintenance)", I7440, 0)</f>
        <v>5.4166666666666669E-2</v>
      </c>
      <c r="L7440" s="5">
        <f>MAX(tbl_Fact[[#This Row],[TotalBiscuitsMade]],tbl_Fact[[#This Row],[GoodMadeBiscuits]])</f>
        <v>524294</v>
      </c>
      <c r="M7440" s="5">
        <f>IF(tbl_Fact[[#This Row],[Operating_Hours]]&gt;0,tbl_Fact[[#This Row],[Operating_Hours]]*51840,0)</f>
        <v>2808</v>
      </c>
    </row>
    <row r="7441" spans="1:13" hidden="1" x14ac:dyDescent="0.2">
      <c r="A7441" t="s">
        <v>5</v>
      </c>
      <c r="B7441" s="1">
        <v>44408.303240740737</v>
      </c>
      <c r="C7441" s="1">
        <v>44408.344456018516</v>
      </c>
      <c r="D7441">
        <v>59.349998474121101</v>
      </c>
      <c r="E7441">
        <v>565751</v>
      </c>
      <c r="F7441">
        <v>47886</v>
      </c>
      <c r="G7441" t="s">
        <v>44</v>
      </c>
      <c r="H7441" t="s">
        <v>27</v>
      </c>
      <c r="I7441">
        <f>tbl_Fact[[#This Row],[Duration]] / 60</f>
        <v>0.9891666412353517</v>
      </c>
      <c r="J7441">
        <f>IF(OR(G7441="Run Time", G7441="CC (Changeover Cleaning)"), I7441, 0)</f>
        <v>0</v>
      </c>
      <c r="K7441">
        <f>IF(G7441&lt;&gt;"PM (Maintenance)", I7441, 0)</f>
        <v>0.9891666412353517</v>
      </c>
      <c r="L7441" s="5">
        <f>MAX(tbl_Fact[[#This Row],[TotalBiscuitsMade]],tbl_Fact[[#This Row],[GoodMadeBiscuits]])</f>
        <v>565751</v>
      </c>
      <c r="M7441" s="5">
        <f>IF(tbl_Fact[[#This Row],[Operating_Hours]]&gt;0,tbl_Fact[[#This Row],[Operating_Hours]]*51840,0)</f>
        <v>0</v>
      </c>
    </row>
    <row r="7442" spans="1:13" hidden="1" x14ac:dyDescent="0.2">
      <c r="A7442" t="s">
        <v>14</v>
      </c>
      <c r="B7442" s="1">
        <v>44408.308969907404</v>
      </c>
      <c r="C7442" s="1">
        <v>44408.316481481481</v>
      </c>
      <c r="D7442">
        <v>10.8166666030884</v>
      </c>
      <c r="E7442">
        <v>0</v>
      </c>
      <c r="F7442">
        <v>252</v>
      </c>
      <c r="G7442" t="s">
        <v>44</v>
      </c>
      <c r="H7442" t="s">
        <v>31</v>
      </c>
      <c r="I7442">
        <f>tbl_Fact[[#This Row],[Duration]] / 60</f>
        <v>0.18027777671813999</v>
      </c>
      <c r="J7442">
        <f>IF(OR(G7442="Run Time", G7442="CC (Changeover Cleaning)"), I7442, 0)</f>
        <v>0</v>
      </c>
      <c r="K7442">
        <f>IF(G7442&lt;&gt;"PM (Maintenance)", I7442, 0)</f>
        <v>0.18027777671813999</v>
      </c>
      <c r="L7442" s="5">
        <f>MAX(tbl_Fact[[#This Row],[TotalBiscuitsMade]],tbl_Fact[[#This Row],[GoodMadeBiscuits]])</f>
        <v>252</v>
      </c>
      <c r="M7442" s="5">
        <f>IF(tbl_Fact[[#This Row],[Operating_Hours]]&gt;0,tbl_Fact[[#This Row],[Operating_Hours]]*51840,0)</f>
        <v>0</v>
      </c>
    </row>
    <row r="7443" spans="1:13" hidden="1" x14ac:dyDescent="0.2">
      <c r="A7443" t="s">
        <v>11</v>
      </c>
      <c r="B7443" s="1">
        <v>44408.311932870369</v>
      </c>
      <c r="C7443" s="1">
        <v>44408.313333333332</v>
      </c>
      <c r="D7443">
        <v>2.0166833400726301</v>
      </c>
      <c r="E7443">
        <v>0</v>
      </c>
      <c r="F7443">
        <v>41</v>
      </c>
      <c r="G7443" t="s">
        <v>43</v>
      </c>
      <c r="H7443" t="s">
        <v>27</v>
      </c>
      <c r="I7443">
        <f>tbl_Fact[[#This Row],[Duration]] / 60</f>
        <v>3.3611389001210502E-2</v>
      </c>
      <c r="J7443">
        <f>IF(OR(G7443="Run Time", G7443="CC (Changeover Cleaning)"), I7443, 0)</f>
        <v>3.3611389001210502E-2</v>
      </c>
      <c r="K7443">
        <f>IF(G7443&lt;&gt;"PM (Maintenance)", I7443, 0)</f>
        <v>3.3611389001210502E-2</v>
      </c>
      <c r="L7443" s="5">
        <f>MAX(tbl_Fact[[#This Row],[TotalBiscuitsMade]],tbl_Fact[[#This Row],[GoodMadeBiscuits]])</f>
        <v>41</v>
      </c>
      <c r="M7443" s="5">
        <f>IF(tbl_Fact[[#This Row],[Operating_Hours]]&gt;0,tbl_Fact[[#This Row],[Operating_Hours]]*51840,0)</f>
        <v>1742.4144058227525</v>
      </c>
    </row>
    <row r="7444" spans="1:13" hidden="1" x14ac:dyDescent="0.2">
      <c r="A7444" t="s">
        <v>12</v>
      </c>
      <c r="B7444" s="1">
        <v>44408.312418981484</v>
      </c>
      <c r="C7444" s="1">
        <v>44408.313506944447</v>
      </c>
      <c r="D7444">
        <v>1.56666660308838</v>
      </c>
      <c r="E7444">
        <v>162700</v>
      </c>
      <c r="F7444">
        <v>212</v>
      </c>
      <c r="G7444" t="s">
        <v>44</v>
      </c>
      <c r="H7444" t="s">
        <v>31</v>
      </c>
      <c r="I7444">
        <f>tbl_Fact[[#This Row],[Duration]] / 60</f>
        <v>2.6111110051472999E-2</v>
      </c>
      <c r="J7444">
        <f>IF(OR(G7444="Run Time", G7444="CC (Changeover Cleaning)"), I7444, 0)</f>
        <v>0</v>
      </c>
      <c r="K7444">
        <f>IF(G7444&lt;&gt;"PM (Maintenance)", I7444, 0)</f>
        <v>2.6111110051472999E-2</v>
      </c>
      <c r="L7444" s="5">
        <f>MAX(tbl_Fact[[#This Row],[TotalBiscuitsMade]],tbl_Fact[[#This Row],[GoodMadeBiscuits]])</f>
        <v>162700</v>
      </c>
      <c r="M7444" s="5">
        <f>IF(tbl_Fact[[#This Row],[Operating_Hours]]&gt;0,tbl_Fact[[#This Row],[Operating_Hours]]*51840,0)</f>
        <v>0</v>
      </c>
    </row>
    <row r="7445" spans="1:13" hidden="1" x14ac:dyDescent="0.2">
      <c r="A7445" t="s">
        <v>11</v>
      </c>
      <c r="B7445" s="1">
        <v>44408.313333333332</v>
      </c>
      <c r="C7445" s="1">
        <v>44408.313379629632</v>
      </c>
      <c r="D7445">
        <v>5.8366667479276699E-2</v>
      </c>
      <c r="E7445">
        <v>0</v>
      </c>
      <c r="F7445">
        <v>106</v>
      </c>
      <c r="G7445" t="s">
        <v>44</v>
      </c>
      <c r="H7445" t="s">
        <v>27</v>
      </c>
      <c r="I7445">
        <f>tbl_Fact[[#This Row],[Duration]] / 60</f>
        <v>9.7277779132127833E-4</v>
      </c>
      <c r="J7445">
        <f>IF(OR(G7445="Run Time", G7445="CC (Changeover Cleaning)"), I7445, 0)</f>
        <v>0</v>
      </c>
      <c r="K7445">
        <f>IF(G7445&lt;&gt;"PM (Maintenance)", I7445, 0)</f>
        <v>9.7277779132127833E-4</v>
      </c>
      <c r="L7445" s="5">
        <f>MAX(tbl_Fact[[#This Row],[TotalBiscuitsMade]],tbl_Fact[[#This Row],[GoodMadeBiscuits]])</f>
        <v>106</v>
      </c>
      <c r="M7445" s="5">
        <f>IF(tbl_Fact[[#This Row],[Operating_Hours]]&gt;0,tbl_Fact[[#This Row],[Operating_Hours]]*51840,0)</f>
        <v>0</v>
      </c>
    </row>
    <row r="7446" spans="1:13" hidden="1" x14ac:dyDescent="0.2">
      <c r="A7446" t="s">
        <v>11</v>
      </c>
      <c r="B7446" s="1">
        <v>44408.313379629632</v>
      </c>
      <c r="C7446" s="1">
        <v>44408.314143518517</v>
      </c>
      <c r="D7446">
        <v>1.1000000238418599</v>
      </c>
      <c r="E7446">
        <v>0</v>
      </c>
      <c r="F7446">
        <v>252</v>
      </c>
      <c r="G7446" t="s">
        <v>43</v>
      </c>
      <c r="H7446" t="s">
        <v>27</v>
      </c>
      <c r="I7446">
        <f>tbl_Fact[[#This Row],[Duration]] / 60</f>
        <v>1.8333333730697666E-2</v>
      </c>
      <c r="J7446">
        <f>IF(OR(G7446="Run Time", G7446="CC (Changeover Cleaning)"), I7446, 0)</f>
        <v>1.8333333730697666E-2</v>
      </c>
      <c r="K7446">
        <f>IF(G7446&lt;&gt;"PM (Maintenance)", I7446, 0)</f>
        <v>1.8333333730697666E-2</v>
      </c>
      <c r="L7446" s="5">
        <f>MAX(tbl_Fact[[#This Row],[TotalBiscuitsMade]],tbl_Fact[[#This Row],[GoodMadeBiscuits]])</f>
        <v>252</v>
      </c>
      <c r="M7446" s="5">
        <f>IF(tbl_Fact[[#This Row],[Operating_Hours]]&gt;0,tbl_Fact[[#This Row],[Operating_Hours]]*51840,0)</f>
        <v>950.40002059936705</v>
      </c>
    </row>
    <row r="7447" spans="1:13" hidden="1" x14ac:dyDescent="0.2">
      <c r="A7447" t="s">
        <v>12</v>
      </c>
      <c r="B7447" s="1">
        <v>44408.313506944447</v>
      </c>
      <c r="C7447" s="1">
        <v>44408.314004629632</v>
      </c>
      <c r="D7447">
        <v>0.716666579246521</v>
      </c>
      <c r="E7447">
        <v>162715</v>
      </c>
      <c r="F7447">
        <v>417</v>
      </c>
      <c r="G7447" t="s">
        <v>43</v>
      </c>
      <c r="H7447" t="s">
        <v>31</v>
      </c>
      <c r="I7447">
        <f>tbl_Fact[[#This Row],[Duration]] / 60</f>
        <v>1.1944442987442017E-2</v>
      </c>
      <c r="J7447">
        <f>IF(OR(G7447="Run Time", G7447="CC (Changeover Cleaning)"), I7447, 0)</f>
        <v>1.1944442987442017E-2</v>
      </c>
      <c r="K7447">
        <f>IF(G7447&lt;&gt;"PM (Maintenance)", I7447, 0)</f>
        <v>1.1944442987442017E-2</v>
      </c>
      <c r="L7447" s="5">
        <f>MAX(tbl_Fact[[#This Row],[TotalBiscuitsMade]],tbl_Fact[[#This Row],[GoodMadeBiscuits]])</f>
        <v>162715</v>
      </c>
      <c r="M7447" s="5">
        <f>IF(tbl_Fact[[#This Row],[Operating_Hours]]&gt;0,tbl_Fact[[#This Row],[Operating_Hours]]*51840,0)</f>
        <v>619.19992446899414</v>
      </c>
    </row>
    <row r="7448" spans="1:13" hidden="1" x14ac:dyDescent="0.2">
      <c r="A7448" t="s">
        <v>12</v>
      </c>
      <c r="B7448" s="1">
        <v>44408.314004629632</v>
      </c>
      <c r="C7448" s="1">
        <v>44408.314236111109</v>
      </c>
      <c r="D7448">
        <v>0.33333331346511802</v>
      </c>
      <c r="E7448">
        <v>162912</v>
      </c>
      <c r="F7448">
        <v>471</v>
      </c>
      <c r="G7448" t="s">
        <v>44</v>
      </c>
      <c r="H7448" t="s">
        <v>31</v>
      </c>
      <c r="I7448">
        <f>tbl_Fact[[#This Row],[Duration]] / 60</f>
        <v>5.5555552244186341E-3</v>
      </c>
      <c r="J7448">
        <f>IF(OR(G7448="Run Time", G7448="CC (Changeover Cleaning)"), I7448, 0)</f>
        <v>0</v>
      </c>
      <c r="K7448">
        <f>IF(G7448&lt;&gt;"PM (Maintenance)", I7448, 0)</f>
        <v>5.5555552244186341E-3</v>
      </c>
      <c r="L7448" s="5">
        <f>MAX(tbl_Fact[[#This Row],[TotalBiscuitsMade]],tbl_Fact[[#This Row],[GoodMadeBiscuits]])</f>
        <v>162912</v>
      </c>
      <c r="M7448" s="5">
        <f>IF(tbl_Fact[[#This Row],[Operating_Hours]]&gt;0,tbl_Fact[[#This Row],[Operating_Hours]]*51840,0)</f>
        <v>0</v>
      </c>
    </row>
    <row r="7449" spans="1:13" hidden="1" x14ac:dyDescent="0.2">
      <c r="A7449" t="s">
        <v>11</v>
      </c>
      <c r="B7449" s="1">
        <v>44408.314143518517</v>
      </c>
      <c r="C7449" s="1">
        <v>44408.364641203705</v>
      </c>
      <c r="D7449">
        <v>72.717697143554702</v>
      </c>
      <c r="E7449">
        <v>0</v>
      </c>
      <c r="F7449">
        <v>102</v>
      </c>
      <c r="G7449" t="s">
        <v>44</v>
      </c>
      <c r="H7449" t="s">
        <v>27</v>
      </c>
      <c r="I7449">
        <f>tbl_Fact[[#This Row],[Duration]] / 60</f>
        <v>1.211961619059245</v>
      </c>
      <c r="J7449">
        <f>IF(OR(G7449="Run Time", G7449="CC (Changeover Cleaning)"), I7449, 0)</f>
        <v>0</v>
      </c>
      <c r="K7449">
        <f>IF(G7449&lt;&gt;"PM (Maintenance)", I7449, 0)</f>
        <v>1.211961619059245</v>
      </c>
      <c r="L7449" s="5">
        <f>MAX(tbl_Fact[[#This Row],[TotalBiscuitsMade]],tbl_Fact[[#This Row],[GoodMadeBiscuits]])</f>
        <v>102</v>
      </c>
      <c r="M7449" s="5">
        <f>IF(tbl_Fact[[#This Row],[Operating_Hours]]&gt;0,tbl_Fact[[#This Row],[Operating_Hours]]*51840,0)</f>
        <v>0</v>
      </c>
    </row>
    <row r="7450" spans="1:13" hidden="1" x14ac:dyDescent="0.2">
      <c r="A7450" t="s">
        <v>12</v>
      </c>
      <c r="B7450" s="1">
        <v>44408.314236111109</v>
      </c>
      <c r="C7450" s="1">
        <v>44408.31486111111</v>
      </c>
      <c r="D7450">
        <v>0.89999997615814198</v>
      </c>
      <c r="E7450">
        <v>163045</v>
      </c>
      <c r="F7450">
        <v>369</v>
      </c>
      <c r="G7450" t="s">
        <v>43</v>
      </c>
      <c r="H7450" t="s">
        <v>31</v>
      </c>
      <c r="I7450">
        <f>tbl_Fact[[#This Row],[Duration]] / 60</f>
        <v>1.49999996026357E-2</v>
      </c>
      <c r="J7450">
        <f>IF(OR(G7450="Run Time", G7450="CC (Changeover Cleaning)"), I7450, 0)</f>
        <v>1.49999996026357E-2</v>
      </c>
      <c r="K7450">
        <f>IF(G7450&lt;&gt;"PM (Maintenance)", I7450, 0)</f>
        <v>1.49999996026357E-2</v>
      </c>
      <c r="L7450" s="5">
        <f>MAX(tbl_Fact[[#This Row],[TotalBiscuitsMade]],tbl_Fact[[#This Row],[GoodMadeBiscuits]])</f>
        <v>163045</v>
      </c>
      <c r="M7450" s="5">
        <f>IF(tbl_Fact[[#This Row],[Operating_Hours]]&gt;0,tbl_Fact[[#This Row],[Operating_Hours]]*51840,0)</f>
        <v>777.59997940063465</v>
      </c>
    </row>
    <row r="7451" spans="1:13" hidden="1" x14ac:dyDescent="0.2">
      <c r="A7451" t="s">
        <v>12</v>
      </c>
      <c r="B7451" s="1">
        <v>44408.31486111111</v>
      </c>
      <c r="C7451" s="1">
        <v>44408.316481481481</v>
      </c>
      <c r="D7451">
        <v>2.3333332538604701</v>
      </c>
      <c r="E7451">
        <v>164757</v>
      </c>
      <c r="F7451">
        <v>166</v>
      </c>
      <c r="G7451" t="s">
        <v>44</v>
      </c>
      <c r="H7451" t="s">
        <v>31</v>
      </c>
      <c r="I7451">
        <f>tbl_Fact[[#This Row],[Duration]] / 60</f>
        <v>3.8888887564341168E-2</v>
      </c>
      <c r="J7451">
        <f>IF(OR(G7451="Run Time", G7451="CC (Changeover Cleaning)"), I7451, 0)</f>
        <v>0</v>
      </c>
      <c r="K7451">
        <f>IF(G7451&lt;&gt;"PM (Maintenance)", I7451, 0)</f>
        <v>3.8888887564341168E-2</v>
      </c>
      <c r="L7451" s="5">
        <f>MAX(tbl_Fact[[#This Row],[TotalBiscuitsMade]],tbl_Fact[[#This Row],[GoodMadeBiscuits]])</f>
        <v>164757</v>
      </c>
      <c r="M7451" s="5">
        <f>IF(tbl_Fact[[#This Row],[Operating_Hours]]&gt;0,tbl_Fact[[#This Row],[Operating_Hours]]*51840,0)</f>
        <v>0</v>
      </c>
    </row>
    <row r="7452" spans="1:13" hidden="1" x14ac:dyDescent="0.2">
      <c r="A7452" t="s">
        <v>12</v>
      </c>
      <c r="B7452" s="1">
        <v>44408.316481481481</v>
      </c>
      <c r="C7452" s="1">
        <v>44408.318460648145</v>
      </c>
      <c r="D7452">
        <v>2.8499999046325701</v>
      </c>
      <c r="E7452">
        <v>165102</v>
      </c>
      <c r="F7452">
        <v>315</v>
      </c>
      <c r="G7452" t="s">
        <v>43</v>
      </c>
      <c r="H7452" t="s">
        <v>31</v>
      </c>
      <c r="I7452">
        <f>tbl_Fact[[#This Row],[Duration]] / 60</f>
        <v>4.7499998410542837E-2</v>
      </c>
      <c r="J7452">
        <f>IF(OR(G7452="Run Time", G7452="CC (Changeover Cleaning)"), I7452, 0)</f>
        <v>4.7499998410542837E-2</v>
      </c>
      <c r="K7452">
        <f>IF(G7452&lt;&gt;"PM (Maintenance)", I7452, 0)</f>
        <v>4.7499998410542837E-2</v>
      </c>
      <c r="L7452" s="5">
        <f>MAX(tbl_Fact[[#This Row],[TotalBiscuitsMade]],tbl_Fact[[#This Row],[GoodMadeBiscuits]])</f>
        <v>165102</v>
      </c>
      <c r="M7452" s="5">
        <f>IF(tbl_Fact[[#This Row],[Operating_Hours]]&gt;0,tbl_Fact[[#This Row],[Operating_Hours]]*51840,0)</f>
        <v>2462.3999176025409</v>
      </c>
    </row>
    <row r="7453" spans="1:13" hidden="1" x14ac:dyDescent="0.2">
      <c r="A7453" t="s">
        <v>14</v>
      </c>
      <c r="B7453" s="1">
        <v>44408.316481481481</v>
      </c>
      <c r="C7453" s="1">
        <v>44408.317256944443</v>
      </c>
      <c r="D7453">
        <v>1.11666655540466</v>
      </c>
      <c r="E7453">
        <v>0</v>
      </c>
      <c r="F7453">
        <v>353</v>
      </c>
      <c r="G7453" t="s">
        <v>43</v>
      </c>
      <c r="H7453" t="s">
        <v>31</v>
      </c>
      <c r="I7453">
        <f>tbl_Fact[[#This Row],[Duration]] / 60</f>
        <v>1.8611109256744331E-2</v>
      </c>
      <c r="J7453">
        <f>IF(OR(G7453="Run Time", G7453="CC (Changeover Cleaning)"), I7453, 0)</f>
        <v>1.8611109256744331E-2</v>
      </c>
      <c r="K7453">
        <f>IF(G7453&lt;&gt;"PM (Maintenance)", I7453, 0)</f>
        <v>1.8611109256744331E-2</v>
      </c>
      <c r="L7453" s="5">
        <f>MAX(tbl_Fact[[#This Row],[TotalBiscuitsMade]],tbl_Fact[[#This Row],[GoodMadeBiscuits]])</f>
        <v>353</v>
      </c>
      <c r="M7453" s="5">
        <f>IF(tbl_Fact[[#This Row],[Operating_Hours]]&gt;0,tbl_Fact[[#This Row],[Operating_Hours]]*51840,0)</f>
        <v>964.79990386962618</v>
      </c>
    </row>
    <row r="7454" spans="1:13" hidden="1" x14ac:dyDescent="0.2">
      <c r="A7454" t="s">
        <v>14</v>
      </c>
      <c r="B7454" s="1">
        <v>44408.317256944443</v>
      </c>
      <c r="C7454" s="1">
        <v>44408.317349537036</v>
      </c>
      <c r="D7454">
        <v>0.133333295583725</v>
      </c>
      <c r="E7454">
        <v>0</v>
      </c>
      <c r="F7454">
        <v>240</v>
      </c>
      <c r="G7454" t="s">
        <v>44</v>
      </c>
      <c r="H7454" t="s">
        <v>31</v>
      </c>
      <c r="I7454">
        <f>tbl_Fact[[#This Row],[Duration]] / 60</f>
        <v>2.2222215930620833E-3</v>
      </c>
      <c r="J7454">
        <f>IF(OR(G7454="Run Time", G7454="CC (Changeover Cleaning)"), I7454, 0)</f>
        <v>0</v>
      </c>
      <c r="K7454">
        <f>IF(G7454&lt;&gt;"PM (Maintenance)", I7454, 0)</f>
        <v>2.2222215930620833E-3</v>
      </c>
      <c r="L7454" s="5">
        <f>MAX(tbl_Fact[[#This Row],[TotalBiscuitsMade]],tbl_Fact[[#This Row],[GoodMadeBiscuits]])</f>
        <v>240</v>
      </c>
      <c r="M7454" s="5">
        <f>IF(tbl_Fact[[#This Row],[Operating_Hours]]&gt;0,tbl_Fact[[#This Row],[Operating_Hours]]*51840,0)</f>
        <v>0</v>
      </c>
    </row>
    <row r="7455" spans="1:13" hidden="1" x14ac:dyDescent="0.2">
      <c r="A7455" t="s">
        <v>14</v>
      </c>
      <c r="B7455" s="1">
        <v>44408.317349537036</v>
      </c>
      <c r="C7455" s="1">
        <v>44408.318379629629</v>
      </c>
      <c r="D7455">
        <v>1.4833333492279099</v>
      </c>
      <c r="E7455">
        <v>0</v>
      </c>
      <c r="F7455">
        <v>51</v>
      </c>
      <c r="G7455" t="s">
        <v>43</v>
      </c>
      <c r="H7455" t="s">
        <v>31</v>
      </c>
      <c r="I7455">
        <f>tbl_Fact[[#This Row],[Duration]] / 60</f>
        <v>2.4722222487131833E-2</v>
      </c>
      <c r="J7455">
        <f>IF(OR(G7455="Run Time", G7455="CC (Changeover Cleaning)"), I7455, 0)</f>
        <v>2.4722222487131833E-2</v>
      </c>
      <c r="K7455">
        <f>IF(G7455&lt;&gt;"PM (Maintenance)", I7455, 0)</f>
        <v>2.4722222487131833E-2</v>
      </c>
      <c r="L7455" s="5">
        <f>MAX(tbl_Fact[[#This Row],[TotalBiscuitsMade]],tbl_Fact[[#This Row],[GoodMadeBiscuits]])</f>
        <v>51</v>
      </c>
      <c r="M7455" s="5">
        <f>IF(tbl_Fact[[#This Row],[Operating_Hours]]&gt;0,tbl_Fact[[#This Row],[Operating_Hours]]*51840,0)</f>
        <v>1281.6000137329142</v>
      </c>
    </row>
    <row r="7456" spans="1:13" hidden="1" x14ac:dyDescent="0.2">
      <c r="A7456" t="s">
        <v>14</v>
      </c>
      <c r="B7456" s="1">
        <v>44408.318379629629</v>
      </c>
      <c r="C7456" s="1">
        <v>44408.338622685187</v>
      </c>
      <c r="D7456">
        <v>29.149999618530298</v>
      </c>
      <c r="E7456">
        <v>0</v>
      </c>
      <c r="F7456">
        <v>348</v>
      </c>
      <c r="G7456" t="s">
        <v>44</v>
      </c>
      <c r="H7456" t="s">
        <v>31</v>
      </c>
      <c r="I7456">
        <f>tbl_Fact[[#This Row],[Duration]] / 60</f>
        <v>0.48583332697550496</v>
      </c>
      <c r="J7456">
        <f>IF(OR(G7456="Run Time", G7456="CC (Changeover Cleaning)"), I7456, 0)</f>
        <v>0</v>
      </c>
      <c r="K7456">
        <f>IF(G7456&lt;&gt;"PM (Maintenance)", I7456, 0)</f>
        <v>0.48583332697550496</v>
      </c>
      <c r="L7456" s="5">
        <f>MAX(tbl_Fact[[#This Row],[TotalBiscuitsMade]],tbl_Fact[[#This Row],[GoodMadeBiscuits]])</f>
        <v>348</v>
      </c>
      <c r="M7456" s="5">
        <f>IF(tbl_Fact[[#This Row],[Operating_Hours]]&gt;0,tbl_Fact[[#This Row],[Operating_Hours]]*51840,0)</f>
        <v>0</v>
      </c>
    </row>
    <row r="7457" spans="1:13" hidden="1" x14ac:dyDescent="0.2">
      <c r="A7457" t="s">
        <v>12</v>
      </c>
      <c r="B7457" s="1">
        <v>44408.318460648145</v>
      </c>
      <c r="C7457" s="1">
        <v>44408.330717592595</v>
      </c>
      <c r="D7457">
        <v>17.649999618530298</v>
      </c>
      <c r="E7457">
        <v>179244</v>
      </c>
      <c r="F7457">
        <v>27</v>
      </c>
      <c r="G7457" t="s">
        <v>44</v>
      </c>
      <c r="H7457" t="s">
        <v>31</v>
      </c>
      <c r="I7457">
        <f>tbl_Fact[[#This Row],[Duration]] / 60</f>
        <v>0.29416666030883831</v>
      </c>
      <c r="J7457">
        <f>IF(OR(G7457="Run Time", G7457="CC (Changeover Cleaning)"), I7457, 0)</f>
        <v>0</v>
      </c>
      <c r="K7457">
        <f>IF(G7457&lt;&gt;"PM (Maintenance)", I7457, 0)</f>
        <v>0.29416666030883831</v>
      </c>
      <c r="L7457" s="5">
        <f>MAX(tbl_Fact[[#This Row],[TotalBiscuitsMade]],tbl_Fact[[#This Row],[GoodMadeBiscuits]])</f>
        <v>179244</v>
      </c>
      <c r="M7457" s="5">
        <f>IF(tbl_Fact[[#This Row],[Operating_Hours]]&gt;0,tbl_Fact[[#This Row],[Operating_Hours]]*51840,0)</f>
        <v>0</v>
      </c>
    </row>
    <row r="7458" spans="1:13" hidden="1" x14ac:dyDescent="0.2">
      <c r="A7458" t="s">
        <v>12</v>
      </c>
      <c r="B7458" s="1">
        <v>44408.330717592595</v>
      </c>
      <c r="C7458" s="1">
        <v>44408.337708333333</v>
      </c>
      <c r="D7458">
        <v>10.0666666030884</v>
      </c>
      <c r="E7458">
        <v>178837</v>
      </c>
      <c r="F7458">
        <v>152</v>
      </c>
      <c r="G7458" t="s">
        <v>43</v>
      </c>
      <c r="H7458" t="s">
        <v>31</v>
      </c>
      <c r="I7458">
        <f>tbl_Fact[[#This Row],[Duration]] / 60</f>
        <v>0.16777777671814001</v>
      </c>
      <c r="J7458">
        <f>IF(OR(G7458="Run Time", G7458="CC (Changeover Cleaning)"), I7458, 0)</f>
        <v>0.16777777671814001</v>
      </c>
      <c r="K7458">
        <f>IF(G7458&lt;&gt;"PM (Maintenance)", I7458, 0)</f>
        <v>0.16777777671814001</v>
      </c>
      <c r="L7458" s="5">
        <f>MAX(tbl_Fact[[#This Row],[TotalBiscuitsMade]],tbl_Fact[[#This Row],[GoodMadeBiscuits]])</f>
        <v>178837</v>
      </c>
      <c r="M7458" s="5">
        <f>IF(tbl_Fact[[#This Row],[Operating_Hours]]&gt;0,tbl_Fact[[#This Row],[Operating_Hours]]*51840,0)</f>
        <v>8697.5999450683776</v>
      </c>
    </row>
    <row r="7459" spans="1:13" hidden="1" x14ac:dyDescent="0.2">
      <c r="A7459" t="s">
        <v>12</v>
      </c>
      <c r="B7459" s="1">
        <v>44408.337708333333</v>
      </c>
      <c r="C7459" s="1">
        <v>44408.338518518518</v>
      </c>
      <c r="D7459">
        <v>1.1666666269302399</v>
      </c>
      <c r="E7459">
        <v>180060</v>
      </c>
      <c r="F7459">
        <v>140</v>
      </c>
      <c r="G7459" t="s">
        <v>44</v>
      </c>
      <c r="H7459" t="s">
        <v>31</v>
      </c>
      <c r="I7459">
        <f>tbl_Fact[[#This Row],[Duration]] / 60</f>
        <v>1.9444443782170664E-2</v>
      </c>
      <c r="J7459">
        <f>IF(OR(G7459="Run Time", G7459="CC (Changeover Cleaning)"), I7459, 0)</f>
        <v>0</v>
      </c>
      <c r="K7459">
        <f>IF(G7459&lt;&gt;"PM (Maintenance)", I7459, 0)</f>
        <v>1.9444443782170664E-2</v>
      </c>
      <c r="L7459" s="5">
        <f>MAX(tbl_Fact[[#This Row],[TotalBiscuitsMade]],tbl_Fact[[#This Row],[GoodMadeBiscuits]])</f>
        <v>180060</v>
      </c>
      <c r="M7459" s="5">
        <f>IF(tbl_Fact[[#This Row],[Operating_Hours]]&gt;0,tbl_Fact[[#This Row],[Operating_Hours]]*51840,0)</f>
        <v>0</v>
      </c>
    </row>
    <row r="7460" spans="1:13" hidden="1" x14ac:dyDescent="0.2">
      <c r="A7460" t="s">
        <v>12</v>
      </c>
      <c r="B7460" s="1">
        <v>44408.338518518518</v>
      </c>
      <c r="C7460" s="1">
        <v>44408.339317129627</v>
      </c>
      <c r="D7460">
        <v>1.1499999761581401</v>
      </c>
      <c r="E7460">
        <v>180245</v>
      </c>
      <c r="F7460">
        <v>495</v>
      </c>
      <c r="G7460" t="s">
        <v>43</v>
      </c>
      <c r="H7460" t="s">
        <v>31</v>
      </c>
      <c r="I7460">
        <f>tbl_Fact[[#This Row],[Duration]] / 60</f>
        <v>1.9166666269302336E-2</v>
      </c>
      <c r="J7460">
        <f>IF(OR(G7460="Run Time", G7460="CC (Changeover Cleaning)"), I7460, 0)</f>
        <v>1.9166666269302336E-2</v>
      </c>
      <c r="K7460">
        <f>IF(G7460&lt;&gt;"PM (Maintenance)", I7460, 0)</f>
        <v>1.9166666269302336E-2</v>
      </c>
      <c r="L7460" s="5">
        <f>MAX(tbl_Fact[[#This Row],[TotalBiscuitsMade]],tbl_Fact[[#This Row],[GoodMadeBiscuits]])</f>
        <v>180245</v>
      </c>
      <c r="M7460" s="5">
        <f>IF(tbl_Fact[[#This Row],[Operating_Hours]]&gt;0,tbl_Fact[[#This Row],[Operating_Hours]]*51840,0)</f>
        <v>993.59997940063306</v>
      </c>
    </row>
    <row r="7461" spans="1:13" hidden="1" x14ac:dyDescent="0.2">
      <c r="A7461" t="s">
        <v>14</v>
      </c>
      <c r="B7461" s="1">
        <v>44408.338622685187</v>
      </c>
      <c r="C7461" s="1">
        <v>44408.339236111111</v>
      </c>
      <c r="D7461">
        <v>0.88333332538604703</v>
      </c>
      <c r="E7461">
        <v>0</v>
      </c>
      <c r="F7461">
        <v>361</v>
      </c>
      <c r="G7461" t="s">
        <v>43</v>
      </c>
      <c r="H7461" t="s">
        <v>31</v>
      </c>
      <c r="I7461">
        <f>tbl_Fact[[#This Row],[Duration]] / 60</f>
        <v>1.4722222089767451E-2</v>
      </c>
      <c r="J7461">
        <f>IF(OR(G7461="Run Time", G7461="CC (Changeover Cleaning)"), I7461, 0)</f>
        <v>1.4722222089767451E-2</v>
      </c>
      <c r="K7461">
        <f>IF(G7461&lt;&gt;"PM (Maintenance)", I7461, 0)</f>
        <v>1.4722222089767451E-2</v>
      </c>
      <c r="L7461" s="5">
        <f>MAX(tbl_Fact[[#This Row],[TotalBiscuitsMade]],tbl_Fact[[#This Row],[GoodMadeBiscuits]])</f>
        <v>361</v>
      </c>
      <c r="M7461" s="5">
        <f>IF(tbl_Fact[[#This Row],[Operating_Hours]]&gt;0,tbl_Fact[[#This Row],[Operating_Hours]]*51840,0)</f>
        <v>763.19999313354458</v>
      </c>
    </row>
    <row r="7462" spans="1:13" hidden="1" x14ac:dyDescent="0.2">
      <c r="A7462" t="s">
        <v>14</v>
      </c>
      <c r="B7462" s="1">
        <v>44408.339236111111</v>
      </c>
      <c r="C7462" s="1">
        <v>44408.339606481481</v>
      </c>
      <c r="D7462">
        <v>0.53333330154418901</v>
      </c>
      <c r="E7462">
        <v>0</v>
      </c>
      <c r="F7462">
        <v>434</v>
      </c>
      <c r="G7462" t="s">
        <v>44</v>
      </c>
      <c r="H7462" t="s">
        <v>31</v>
      </c>
      <c r="I7462">
        <f>tbl_Fact[[#This Row],[Duration]] / 60</f>
        <v>8.8888883590698166E-3</v>
      </c>
      <c r="J7462">
        <f>IF(OR(G7462="Run Time", G7462="CC (Changeover Cleaning)"), I7462, 0)</f>
        <v>0</v>
      </c>
      <c r="K7462">
        <f>IF(G7462&lt;&gt;"PM (Maintenance)", I7462, 0)</f>
        <v>8.8888883590698166E-3</v>
      </c>
      <c r="L7462" s="5">
        <f>MAX(tbl_Fact[[#This Row],[TotalBiscuitsMade]],tbl_Fact[[#This Row],[GoodMadeBiscuits]])</f>
        <v>434</v>
      </c>
      <c r="M7462" s="5">
        <f>IF(tbl_Fact[[#This Row],[Operating_Hours]]&gt;0,tbl_Fact[[#This Row],[Operating_Hours]]*51840,0)</f>
        <v>0</v>
      </c>
    </row>
    <row r="7463" spans="1:13" hidden="1" x14ac:dyDescent="0.2">
      <c r="A7463" t="s">
        <v>12</v>
      </c>
      <c r="B7463" s="1">
        <v>44408.339317129627</v>
      </c>
      <c r="C7463" s="1">
        <v>44408.339606481481</v>
      </c>
      <c r="D7463">
        <v>0.41666659712791398</v>
      </c>
      <c r="E7463">
        <v>180460</v>
      </c>
      <c r="F7463">
        <v>104</v>
      </c>
      <c r="G7463" t="s">
        <v>44</v>
      </c>
      <c r="H7463" t="s">
        <v>31</v>
      </c>
      <c r="I7463">
        <f>tbl_Fact[[#This Row],[Duration]] / 60</f>
        <v>6.9444432854652328E-3</v>
      </c>
      <c r="J7463">
        <f>IF(OR(G7463="Run Time", G7463="CC (Changeover Cleaning)"), I7463, 0)</f>
        <v>0</v>
      </c>
      <c r="K7463">
        <f>IF(G7463&lt;&gt;"PM (Maintenance)", I7463, 0)</f>
        <v>6.9444432854652328E-3</v>
      </c>
      <c r="L7463" s="5">
        <f>MAX(tbl_Fact[[#This Row],[TotalBiscuitsMade]],tbl_Fact[[#This Row],[GoodMadeBiscuits]])</f>
        <v>180460</v>
      </c>
      <c r="M7463" s="5">
        <f>IF(tbl_Fact[[#This Row],[Operating_Hours]]&gt;0,tbl_Fact[[#This Row],[Operating_Hours]]*51840,0)</f>
        <v>0</v>
      </c>
    </row>
    <row r="7464" spans="1:13" hidden="1" x14ac:dyDescent="0.2">
      <c r="A7464" t="s">
        <v>14</v>
      </c>
      <c r="B7464" s="1">
        <v>44408.339606481481</v>
      </c>
      <c r="C7464" s="1">
        <v>44408.340138888889</v>
      </c>
      <c r="D7464">
        <v>0.76666659116744995</v>
      </c>
      <c r="E7464">
        <v>0</v>
      </c>
      <c r="F7464">
        <v>391</v>
      </c>
      <c r="G7464" t="s">
        <v>43</v>
      </c>
      <c r="H7464" t="s">
        <v>31</v>
      </c>
      <c r="I7464">
        <f>tbl_Fact[[#This Row],[Duration]] / 60</f>
        <v>1.2777776519457499E-2</v>
      </c>
      <c r="J7464">
        <f>IF(OR(G7464="Run Time", G7464="CC (Changeover Cleaning)"), I7464, 0)</f>
        <v>1.2777776519457499E-2</v>
      </c>
      <c r="K7464">
        <f>IF(G7464&lt;&gt;"PM (Maintenance)", I7464, 0)</f>
        <v>1.2777776519457499E-2</v>
      </c>
      <c r="L7464" s="5">
        <f>MAX(tbl_Fact[[#This Row],[TotalBiscuitsMade]],tbl_Fact[[#This Row],[GoodMadeBiscuits]])</f>
        <v>391</v>
      </c>
      <c r="M7464" s="5">
        <f>IF(tbl_Fact[[#This Row],[Operating_Hours]]&gt;0,tbl_Fact[[#This Row],[Operating_Hours]]*51840,0)</f>
        <v>662.39993476867676</v>
      </c>
    </row>
    <row r="7465" spans="1:13" hidden="1" x14ac:dyDescent="0.2">
      <c r="A7465" t="s">
        <v>12</v>
      </c>
      <c r="B7465" s="1">
        <v>44408.339606481481</v>
      </c>
      <c r="C7465" s="1">
        <v>44408.340231481481</v>
      </c>
      <c r="D7465">
        <v>0.89999997615814198</v>
      </c>
      <c r="E7465">
        <v>180441</v>
      </c>
      <c r="F7465">
        <v>413</v>
      </c>
      <c r="G7465" t="s">
        <v>43</v>
      </c>
      <c r="H7465" t="s">
        <v>31</v>
      </c>
      <c r="I7465">
        <f>tbl_Fact[[#This Row],[Duration]] / 60</f>
        <v>1.49999996026357E-2</v>
      </c>
      <c r="J7465">
        <f>IF(OR(G7465="Run Time", G7465="CC (Changeover Cleaning)"), I7465, 0)</f>
        <v>1.49999996026357E-2</v>
      </c>
      <c r="K7465">
        <f>IF(G7465&lt;&gt;"PM (Maintenance)", I7465, 0)</f>
        <v>1.49999996026357E-2</v>
      </c>
      <c r="L7465" s="5">
        <f>MAX(tbl_Fact[[#This Row],[TotalBiscuitsMade]],tbl_Fact[[#This Row],[GoodMadeBiscuits]])</f>
        <v>180441</v>
      </c>
      <c r="M7465" s="5">
        <f>IF(tbl_Fact[[#This Row],[Operating_Hours]]&gt;0,tbl_Fact[[#This Row],[Operating_Hours]]*51840,0)</f>
        <v>777.59997940063465</v>
      </c>
    </row>
    <row r="7466" spans="1:13" hidden="1" x14ac:dyDescent="0.2">
      <c r="A7466" t="s">
        <v>14</v>
      </c>
      <c r="B7466" s="1">
        <v>44408.340138888889</v>
      </c>
      <c r="C7466" s="1">
        <v>44408.341527777775</v>
      </c>
      <c r="D7466">
        <v>2</v>
      </c>
      <c r="E7466">
        <v>0</v>
      </c>
      <c r="F7466">
        <v>185</v>
      </c>
      <c r="G7466" t="s">
        <v>44</v>
      </c>
      <c r="H7466" t="s">
        <v>31</v>
      </c>
      <c r="I7466">
        <f>tbl_Fact[[#This Row],[Duration]] / 60</f>
        <v>3.3333333333333333E-2</v>
      </c>
      <c r="J7466">
        <f>IF(OR(G7466="Run Time", G7466="CC (Changeover Cleaning)"), I7466, 0)</f>
        <v>0</v>
      </c>
      <c r="K7466">
        <f>IF(G7466&lt;&gt;"PM (Maintenance)", I7466, 0)</f>
        <v>3.3333333333333333E-2</v>
      </c>
      <c r="L7466" s="5">
        <f>MAX(tbl_Fact[[#This Row],[TotalBiscuitsMade]],tbl_Fact[[#This Row],[GoodMadeBiscuits]])</f>
        <v>185</v>
      </c>
      <c r="M7466" s="5">
        <f>IF(tbl_Fact[[#This Row],[Operating_Hours]]&gt;0,tbl_Fact[[#This Row],[Operating_Hours]]*51840,0)</f>
        <v>0</v>
      </c>
    </row>
    <row r="7467" spans="1:13" hidden="1" x14ac:dyDescent="0.2">
      <c r="A7467" t="s">
        <v>12</v>
      </c>
      <c r="B7467" s="1">
        <v>44408.340231481481</v>
      </c>
      <c r="C7467" s="1">
        <v>44408.341527777775</v>
      </c>
      <c r="D7467">
        <v>1.86666655540466</v>
      </c>
      <c r="E7467">
        <v>181924</v>
      </c>
      <c r="F7467">
        <v>160</v>
      </c>
      <c r="G7467" t="s">
        <v>44</v>
      </c>
      <c r="H7467" t="s">
        <v>31</v>
      </c>
      <c r="I7467">
        <f>tbl_Fact[[#This Row],[Duration]] / 60</f>
        <v>3.1111109256744332E-2</v>
      </c>
      <c r="J7467">
        <f>IF(OR(G7467="Run Time", G7467="CC (Changeover Cleaning)"), I7467, 0)</f>
        <v>0</v>
      </c>
      <c r="K7467">
        <f>IF(G7467&lt;&gt;"PM (Maintenance)", I7467, 0)</f>
        <v>3.1111109256744332E-2</v>
      </c>
      <c r="L7467" s="5">
        <f>MAX(tbl_Fact[[#This Row],[TotalBiscuitsMade]],tbl_Fact[[#This Row],[GoodMadeBiscuits]])</f>
        <v>181924</v>
      </c>
      <c r="M7467" s="5">
        <f>IF(tbl_Fact[[#This Row],[Operating_Hours]]&gt;0,tbl_Fact[[#This Row],[Operating_Hours]]*51840,0)</f>
        <v>0</v>
      </c>
    </row>
    <row r="7468" spans="1:13" hidden="1" x14ac:dyDescent="0.2">
      <c r="A7468" t="s">
        <v>14</v>
      </c>
      <c r="B7468" s="1">
        <v>44408.341527777775</v>
      </c>
      <c r="C7468" s="1">
        <v>44408.343171296299</v>
      </c>
      <c r="D7468">
        <v>2.36666655540466</v>
      </c>
      <c r="E7468">
        <v>0</v>
      </c>
      <c r="F7468">
        <v>420</v>
      </c>
      <c r="G7468" t="s">
        <v>43</v>
      </c>
      <c r="H7468" t="s">
        <v>31</v>
      </c>
      <c r="I7468">
        <f>tbl_Fact[[#This Row],[Duration]] / 60</f>
        <v>3.9444442590077664E-2</v>
      </c>
      <c r="J7468">
        <f>IF(OR(G7468="Run Time", G7468="CC (Changeover Cleaning)"), I7468, 0)</f>
        <v>3.9444442590077664E-2</v>
      </c>
      <c r="K7468">
        <f>IF(G7468&lt;&gt;"PM (Maintenance)", I7468, 0)</f>
        <v>3.9444442590077664E-2</v>
      </c>
      <c r="L7468" s="5">
        <f>MAX(tbl_Fact[[#This Row],[TotalBiscuitsMade]],tbl_Fact[[#This Row],[GoodMadeBiscuits]])</f>
        <v>420</v>
      </c>
      <c r="M7468" s="5">
        <f>IF(tbl_Fact[[#This Row],[Operating_Hours]]&gt;0,tbl_Fact[[#This Row],[Operating_Hours]]*51840,0)</f>
        <v>2044.7999038696262</v>
      </c>
    </row>
    <row r="7469" spans="1:13" hidden="1" x14ac:dyDescent="0.2">
      <c r="A7469" t="s">
        <v>12</v>
      </c>
      <c r="B7469" s="1">
        <v>44408.341527777775</v>
      </c>
      <c r="C7469" s="1">
        <v>44408.343252314815</v>
      </c>
      <c r="D7469">
        <v>2.4833333492279102</v>
      </c>
      <c r="E7469">
        <v>182008</v>
      </c>
      <c r="F7469">
        <v>359</v>
      </c>
      <c r="G7469" t="s">
        <v>43</v>
      </c>
      <c r="H7469" t="s">
        <v>31</v>
      </c>
      <c r="I7469">
        <f>tbl_Fact[[#This Row],[Duration]] / 60</f>
        <v>4.13888891537985E-2</v>
      </c>
      <c r="J7469">
        <f>IF(OR(G7469="Run Time", G7469="CC (Changeover Cleaning)"), I7469, 0)</f>
        <v>4.13888891537985E-2</v>
      </c>
      <c r="K7469">
        <f>IF(G7469&lt;&gt;"PM (Maintenance)", I7469, 0)</f>
        <v>4.13888891537985E-2</v>
      </c>
      <c r="L7469" s="5">
        <f>MAX(tbl_Fact[[#This Row],[TotalBiscuitsMade]],tbl_Fact[[#This Row],[GoodMadeBiscuits]])</f>
        <v>182008</v>
      </c>
      <c r="M7469" s="5">
        <f>IF(tbl_Fact[[#This Row],[Operating_Hours]]&gt;0,tbl_Fact[[#This Row],[Operating_Hours]]*51840,0)</f>
        <v>2145.6000137329142</v>
      </c>
    </row>
    <row r="7470" spans="1:13" hidden="1" x14ac:dyDescent="0.2">
      <c r="A7470" t="s">
        <v>14</v>
      </c>
      <c r="B7470" s="1">
        <v>44408.343171296299</v>
      </c>
      <c r="C7470" s="1">
        <v>44408.343263888892</v>
      </c>
      <c r="D7470">
        <v>0.133333295583725</v>
      </c>
      <c r="E7470">
        <v>0</v>
      </c>
      <c r="F7470">
        <v>7</v>
      </c>
      <c r="G7470" t="s">
        <v>44</v>
      </c>
      <c r="H7470" t="s">
        <v>31</v>
      </c>
      <c r="I7470">
        <f>tbl_Fact[[#This Row],[Duration]] / 60</f>
        <v>2.2222215930620833E-3</v>
      </c>
      <c r="J7470">
        <f>IF(OR(G7470="Run Time", G7470="CC (Changeover Cleaning)"), I7470, 0)</f>
        <v>0</v>
      </c>
      <c r="K7470">
        <f>IF(G7470&lt;&gt;"PM (Maintenance)", I7470, 0)</f>
        <v>2.2222215930620833E-3</v>
      </c>
      <c r="L7470" s="5">
        <f>MAX(tbl_Fact[[#This Row],[TotalBiscuitsMade]],tbl_Fact[[#This Row],[GoodMadeBiscuits]])</f>
        <v>7</v>
      </c>
      <c r="M7470" s="5">
        <f>IF(tbl_Fact[[#This Row],[Operating_Hours]]&gt;0,tbl_Fact[[#This Row],[Operating_Hours]]*51840,0)</f>
        <v>0</v>
      </c>
    </row>
    <row r="7471" spans="1:13" hidden="1" x14ac:dyDescent="0.2">
      <c r="A7471" t="s">
        <v>12</v>
      </c>
      <c r="B7471" s="1">
        <v>44408.343252314815</v>
      </c>
      <c r="C7471" s="1">
        <v>44408.343263888892</v>
      </c>
      <c r="D7471">
        <v>1.6666600480675701E-2</v>
      </c>
      <c r="E7471">
        <v>181899</v>
      </c>
      <c r="F7471">
        <v>296</v>
      </c>
      <c r="G7471" t="s">
        <v>44</v>
      </c>
      <c r="H7471" t="s">
        <v>31</v>
      </c>
      <c r="I7471">
        <f>tbl_Fact[[#This Row],[Duration]] / 60</f>
        <v>2.7777667467792836E-4</v>
      </c>
      <c r="J7471">
        <f>IF(OR(G7471="Run Time", G7471="CC (Changeover Cleaning)"), I7471, 0)</f>
        <v>0</v>
      </c>
      <c r="K7471">
        <f>IF(G7471&lt;&gt;"PM (Maintenance)", I7471, 0)</f>
        <v>2.7777667467792836E-4</v>
      </c>
      <c r="L7471" s="5">
        <f>MAX(tbl_Fact[[#This Row],[TotalBiscuitsMade]],tbl_Fact[[#This Row],[GoodMadeBiscuits]])</f>
        <v>181899</v>
      </c>
      <c r="M7471" s="5">
        <f>IF(tbl_Fact[[#This Row],[Operating_Hours]]&gt;0,tbl_Fact[[#This Row],[Operating_Hours]]*51840,0)</f>
        <v>0</v>
      </c>
    </row>
    <row r="7472" spans="1:13" hidden="1" x14ac:dyDescent="0.2">
      <c r="A7472" t="s">
        <v>14</v>
      </c>
      <c r="B7472" s="1">
        <v>44408.343263888892</v>
      </c>
      <c r="C7472" s="1">
        <v>44408.343854166669</v>
      </c>
      <c r="D7472">
        <v>0.85000002384185802</v>
      </c>
      <c r="E7472">
        <v>0</v>
      </c>
      <c r="F7472">
        <v>382</v>
      </c>
      <c r="G7472" t="s">
        <v>43</v>
      </c>
      <c r="H7472" t="s">
        <v>31</v>
      </c>
      <c r="I7472">
        <f>tbl_Fact[[#This Row],[Duration]] / 60</f>
        <v>1.4166667064030967E-2</v>
      </c>
      <c r="J7472">
        <f>IF(OR(G7472="Run Time", G7472="CC (Changeover Cleaning)"), I7472, 0)</f>
        <v>1.4166667064030967E-2</v>
      </c>
      <c r="K7472">
        <f>IF(G7472&lt;&gt;"PM (Maintenance)", I7472, 0)</f>
        <v>1.4166667064030967E-2</v>
      </c>
      <c r="L7472" s="5">
        <f>MAX(tbl_Fact[[#This Row],[TotalBiscuitsMade]],tbl_Fact[[#This Row],[GoodMadeBiscuits]])</f>
        <v>382</v>
      </c>
      <c r="M7472" s="5">
        <f>IF(tbl_Fact[[#This Row],[Operating_Hours]]&gt;0,tbl_Fact[[#This Row],[Operating_Hours]]*51840,0)</f>
        <v>734.40002059936535</v>
      </c>
    </row>
    <row r="7473" spans="1:13" hidden="1" x14ac:dyDescent="0.2">
      <c r="A7473" t="s">
        <v>12</v>
      </c>
      <c r="B7473" s="1">
        <v>44408.343263888892</v>
      </c>
      <c r="C7473" s="1">
        <v>44408.343935185185</v>
      </c>
      <c r="D7473">
        <v>0.966666579246521</v>
      </c>
      <c r="E7473">
        <v>181719</v>
      </c>
      <c r="F7473">
        <v>461</v>
      </c>
      <c r="G7473" t="s">
        <v>43</v>
      </c>
      <c r="H7473" t="s">
        <v>31</v>
      </c>
      <c r="I7473">
        <f>tbl_Fact[[#This Row],[Duration]] / 60</f>
        <v>1.6111109654108682E-2</v>
      </c>
      <c r="J7473">
        <f>IF(OR(G7473="Run Time", G7473="CC (Changeover Cleaning)"), I7473, 0)</f>
        <v>1.6111109654108682E-2</v>
      </c>
      <c r="K7473">
        <f>IF(G7473&lt;&gt;"PM (Maintenance)", I7473, 0)</f>
        <v>1.6111109654108682E-2</v>
      </c>
      <c r="L7473" s="5">
        <f>MAX(tbl_Fact[[#This Row],[TotalBiscuitsMade]],tbl_Fact[[#This Row],[GoodMadeBiscuits]])</f>
        <v>181719</v>
      </c>
      <c r="M7473" s="5">
        <f>IF(tbl_Fact[[#This Row],[Operating_Hours]]&gt;0,tbl_Fact[[#This Row],[Operating_Hours]]*51840,0)</f>
        <v>835.19992446899414</v>
      </c>
    </row>
    <row r="7474" spans="1:13" hidden="1" x14ac:dyDescent="0.2">
      <c r="A7474" t="s">
        <v>14</v>
      </c>
      <c r="B7474" s="1">
        <v>44408.343854166669</v>
      </c>
      <c r="C7474" s="1">
        <v>44408.352789351855</v>
      </c>
      <c r="D7474">
        <v>12.8666667938232</v>
      </c>
      <c r="E7474">
        <v>0</v>
      </c>
      <c r="F7474">
        <v>67</v>
      </c>
      <c r="G7474" t="s">
        <v>44</v>
      </c>
      <c r="H7474" t="s">
        <v>31</v>
      </c>
      <c r="I7474">
        <f>tbl_Fact[[#This Row],[Duration]] / 60</f>
        <v>0.21444444656372</v>
      </c>
      <c r="J7474">
        <f>IF(OR(G7474="Run Time", G7474="CC (Changeover Cleaning)"), I7474, 0)</f>
        <v>0</v>
      </c>
      <c r="K7474">
        <f>IF(G7474&lt;&gt;"PM (Maintenance)", I7474, 0)</f>
        <v>0.21444444656372</v>
      </c>
      <c r="L7474" s="5">
        <f>MAX(tbl_Fact[[#This Row],[TotalBiscuitsMade]],tbl_Fact[[#This Row],[GoodMadeBiscuits]])</f>
        <v>67</v>
      </c>
      <c r="M7474" s="5">
        <f>IF(tbl_Fact[[#This Row],[Operating_Hours]]&gt;0,tbl_Fact[[#This Row],[Operating_Hours]]*51840,0)</f>
        <v>0</v>
      </c>
    </row>
    <row r="7475" spans="1:13" hidden="1" x14ac:dyDescent="0.2">
      <c r="A7475" t="s">
        <v>12</v>
      </c>
      <c r="B7475" s="1">
        <v>44408.343935185185</v>
      </c>
      <c r="C7475" s="1">
        <v>44408.352789351855</v>
      </c>
      <c r="D7475">
        <v>12.75</v>
      </c>
      <c r="E7475">
        <v>191916</v>
      </c>
      <c r="F7475">
        <v>340</v>
      </c>
      <c r="G7475" t="s">
        <v>44</v>
      </c>
      <c r="H7475" t="s">
        <v>31</v>
      </c>
      <c r="I7475">
        <f>tbl_Fact[[#This Row],[Duration]] / 60</f>
        <v>0.21249999999999999</v>
      </c>
      <c r="J7475">
        <f>IF(OR(G7475="Run Time", G7475="CC (Changeover Cleaning)"), I7475, 0)</f>
        <v>0</v>
      </c>
      <c r="K7475">
        <f>IF(G7475&lt;&gt;"PM (Maintenance)", I7475, 0)</f>
        <v>0.21249999999999999</v>
      </c>
      <c r="L7475" s="5">
        <f>MAX(tbl_Fact[[#This Row],[TotalBiscuitsMade]],tbl_Fact[[#This Row],[GoodMadeBiscuits]])</f>
        <v>191916</v>
      </c>
      <c r="M7475" s="5">
        <f>IF(tbl_Fact[[#This Row],[Operating_Hours]]&gt;0,tbl_Fact[[#This Row],[Operating_Hours]]*51840,0)</f>
        <v>0</v>
      </c>
    </row>
    <row r="7476" spans="1:13" hidden="1" x14ac:dyDescent="0.2">
      <c r="A7476" t="s">
        <v>5</v>
      </c>
      <c r="B7476" s="1">
        <v>44408.344456018516</v>
      </c>
      <c r="C7476" s="1">
        <v>44408.346400462964</v>
      </c>
      <c r="D7476">
        <v>2.7999999523162802</v>
      </c>
      <c r="E7476">
        <v>565897</v>
      </c>
      <c r="F7476">
        <v>47937</v>
      </c>
      <c r="G7476" t="s">
        <v>43</v>
      </c>
      <c r="H7476" t="s">
        <v>27</v>
      </c>
      <c r="I7476">
        <f>tbl_Fact[[#This Row],[Duration]] / 60</f>
        <v>4.6666665871938004E-2</v>
      </c>
      <c r="J7476">
        <f>IF(OR(G7476="Run Time", G7476="CC (Changeover Cleaning)"), I7476, 0)</f>
        <v>4.6666665871938004E-2</v>
      </c>
      <c r="K7476">
        <f>IF(G7476&lt;&gt;"PM (Maintenance)", I7476, 0)</f>
        <v>4.6666665871938004E-2</v>
      </c>
      <c r="L7476" s="5">
        <f>MAX(tbl_Fact[[#This Row],[TotalBiscuitsMade]],tbl_Fact[[#This Row],[GoodMadeBiscuits]])</f>
        <v>565897</v>
      </c>
      <c r="M7476" s="5">
        <f>IF(tbl_Fact[[#This Row],[Operating_Hours]]&gt;0,tbl_Fact[[#This Row],[Operating_Hours]]*51840,0)</f>
        <v>2419.1999588012663</v>
      </c>
    </row>
    <row r="7477" spans="1:13" hidden="1" x14ac:dyDescent="0.2">
      <c r="A7477" t="s">
        <v>5</v>
      </c>
      <c r="B7477" s="1">
        <v>44408.346400462964</v>
      </c>
      <c r="C7477" s="1">
        <v>44408.357233796298</v>
      </c>
      <c r="D7477">
        <v>15.6000003814697</v>
      </c>
      <c r="E7477">
        <v>576367</v>
      </c>
      <c r="F7477">
        <v>58644</v>
      </c>
      <c r="G7477" t="s">
        <v>44</v>
      </c>
      <c r="H7477" t="s">
        <v>27</v>
      </c>
      <c r="I7477">
        <f>tbl_Fact[[#This Row],[Duration]] / 60</f>
        <v>0.26000000635782833</v>
      </c>
      <c r="J7477">
        <f>IF(OR(G7477="Run Time", G7477="CC (Changeover Cleaning)"), I7477, 0)</f>
        <v>0</v>
      </c>
      <c r="K7477">
        <f>IF(G7477&lt;&gt;"PM (Maintenance)", I7477, 0)</f>
        <v>0.26000000635782833</v>
      </c>
      <c r="L7477" s="5">
        <f>MAX(tbl_Fact[[#This Row],[TotalBiscuitsMade]],tbl_Fact[[#This Row],[GoodMadeBiscuits]])</f>
        <v>576367</v>
      </c>
      <c r="M7477" s="5">
        <f>IF(tbl_Fact[[#This Row],[Operating_Hours]]&gt;0,tbl_Fact[[#This Row],[Operating_Hours]]*51840,0)</f>
        <v>0</v>
      </c>
    </row>
    <row r="7478" spans="1:13" hidden="1" x14ac:dyDescent="0.2">
      <c r="A7478" t="s">
        <v>14</v>
      </c>
      <c r="B7478" s="1">
        <v>44408.352789351855</v>
      </c>
      <c r="C7478" s="1">
        <v>44408.35355324074</v>
      </c>
      <c r="D7478">
        <v>1.1000000238418599</v>
      </c>
      <c r="E7478">
        <v>0</v>
      </c>
      <c r="F7478">
        <v>464</v>
      </c>
      <c r="G7478" t="s">
        <v>43</v>
      </c>
      <c r="H7478" t="s">
        <v>31</v>
      </c>
      <c r="I7478">
        <f>tbl_Fact[[#This Row],[Duration]] / 60</f>
        <v>1.8333333730697666E-2</v>
      </c>
      <c r="J7478">
        <f>IF(OR(G7478="Run Time", G7478="CC (Changeover Cleaning)"), I7478, 0)</f>
        <v>1.8333333730697666E-2</v>
      </c>
      <c r="K7478">
        <f>IF(G7478&lt;&gt;"PM (Maintenance)", I7478, 0)</f>
        <v>1.8333333730697666E-2</v>
      </c>
      <c r="L7478" s="5">
        <f>MAX(tbl_Fact[[#This Row],[TotalBiscuitsMade]],tbl_Fact[[#This Row],[GoodMadeBiscuits]])</f>
        <v>464</v>
      </c>
      <c r="M7478" s="5">
        <f>IF(tbl_Fact[[#This Row],[Operating_Hours]]&gt;0,tbl_Fact[[#This Row],[Operating_Hours]]*51840,0)</f>
        <v>950.40002059936705</v>
      </c>
    </row>
    <row r="7479" spans="1:13" hidden="1" x14ac:dyDescent="0.2">
      <c r="A7479" t="s">
        <v>12</v>
      </c>
      <c r="B7479" s="1">
        <v>44408.352789351855</v>
      </c>
      <c r="C7479" s="1">
        <v>44408.353784722225</v>
      </c>
      <c r="D7479">
        <v>1.43333327770233</v>
      </c>
      <c r="E7479">
        <v>191907</v>
      </c>
      <c r="F7479">
        <v>245</v>
      </c>
      <c r="G7479" t="s">
        <v>43</v>
      </c>
      <c r="H7479" t="s">
        <v>31</v>
      </c>
      <c r="I7479">
        <f>tbl_Fact[[#This Row],[Duration]] / 60</f>
        <v>2.3888887961705501E-2</v>
      </c>
      <c r="J7479">
        <f>IF(OR(G7479="Run Time", G7479="CC (Changeover Cleaning)"), I7479, 0)</f>
        <v>2.3888887961705501E-2</v>
      </c>
      <c r="K7479">
        <f>IF(G7479&lt;&gt;"PM (Maintenance)", I7479, 0)</f>
        <v>2.3888887961705501E-2</v>
      </c>
      <c r="L7479" s="5">
        <f>MAX(tbl_Fact[[#This Row],[TotalBiscuitsMade]],tbl_Fact[[#This Row],[GoodMadeBiscuits]])</f>
        <v>191907</v>
      </c>
      <c r="M7479" s="5">
        <f>IF(tbl_Fact[[#This Row],[Operating_Hours]]&gt;0,tbl_Fact[[#This Row],[Operating_Hours]]*51840,0)</f>
        <v>1238.3999519348131</v>
      </c>
    </row>
    <row r="7480" spans="1:13" hidden="1" x14ac:dyDescent="0.2">
      <c r="A7480" t="s">
        <v>14</v>
      </c>
      <c r="B7480" s="1">
        <v>44408.35355324074</v>
      </c>
      <c r="C7480" s="1">
        <v>44408.357905092591</v>
      </c>
      <c r="D7480">
        <v>6.2666664123535201</v>
      </c>
      <c r="E7480">
        <v>0</v>
      </c>
      <c r="F7480">
        <v>151</v>
      </c>
      <c r="G7480" t="s">
        <v>44</v>
      </c>
      <c r="H7480" t="s">
        <v>31</v>
      </c>
      <c r="I7480">
        <f>tbl_Fact[[#This Row],[Duration]] / 60</f>
        <v>0.104444440205892</v>
      </c>
      <c r="J7480">
        <f>IF(OR(G7480="Run Time", G7480="CC (Changeover Cleaning)"), I7480, 0)</f>
        <v>0</v>
      </c>
      <c r="K7480">
        <f>IF(G7480&lt;&gt;"PM (Maintenance)", I7480, 0)</f>
        <v>0.104444440205892</v>
      </c>
      <c r="L7480" s="5">
        <f>MAX(tbl_Fact[[#This Row],[TotalBiscuitsMade]],tbl_Fact[[#This Row],[GoodMadeBiscuits]])</f>
        <v>151</v>
      </c>
      <c r="M7480" s="5">
        <f>IF(tbl_Fact[[#This Row],[Operating_Hours]]&gt;0,tbl_Fact[[#This Row],[Operating_Hours]]*51840,0)</f>
        <v>0</v>
      </c>
    </row>
    <row r="7481" spans="1:13" hidden="1" x14ac:dyDescent="0.2">
      <c r="A7481" t="s">
        <v>12</v>
      </c>
      <c r="B7481" s="1">
        <v>44408.353784722225</v>
      </c>
      <c r="C7481" s="1">
        <v>44408.357893518521</v>
      </c>
      <c r="D7481">
        <v>5.9166665077209499</v>
      </c>
      <c r="E7481">
        <v>196648</v>
      </c>
      <c r="F7481">
        <v>120</v>
      </c>
      <c r="G7481" t="s">
        <v>44</v>
      </c>
      <c r="H7481" t="s">
        <v>31</v>
      </c>
      <c r="I7481">
        <f>tbl_Fact[[#This Row],[Duration]] / 60</f>
        <v>9.8611108462015831E-2</v>
      </c>
      <c r="J7481">
        <f>IF(OR(G7481="Run Time", G7481="CC (Changeover Cleaning)"), I7481, 0)</f>
        <v>0</v>
      </c>
      <c r="K7481">
        <f>IF(G7481&lt;&gt;"PM (Maintenance)", I7481, 0)</f>
        <v>9.8611108462015831E-2</v>
      </c>
      <c r="L7481" s="5">
        <f>MAX(tbl_Fact[[#This Row],[TotalBiscuitsMade]],tbl_Fact[[#This Row],[GoodMadeBiscuits]])</f>
        <v>196648</v>
      </c>
      <c r="M7481" s="5">
        <f>IF(tbl_Fact[[#This Row],[Operating_Hours]]&gt;0,tbl_Fact[[#This Row],[Operating_Hours]]*51840,0)</f>
        <v>0</v>
      </c>
    </row>
    <row r="7482" spans="1:13" hidden="1" x14ac:dyDescent="0.2">
      <c r="A7482" t="s">
        <v>5</v>
      </c>
      <c r="B7482" s="1">
        <v>44408.357233796298</v>
      </c>
      <c r="C7482" s="1">
        <v>44408.360393518517</v>
      </c>
      <c r="D7482">
        <v>4.5500001907348597</v>
      </c>
      <c r="E7482">
        <v>576618</v>
      </c>
      <c r="F7482">
        <v>58967</v>
      </c>
      <c r="G7482" t="s">
        <v>43</v>
      </c>
      <c r="H7482" t="s">
        <v>27</v>
      </c>
      <c r="I7482">
        <f>tbl_Fact[[#This Row],[Duration]] / 60</f>
        <v>7.5833336512247662E-2</v>
      </c>
      <c r="J7482">
        <f>IF(OR(G7482="Run Time", G7482="CC (Changeover Cleaning)"), I7482, 0)</f>
        <v>7.5833336512247662E-2</v>
      </c>
      <c r="K7482">
        <f>IF(G7482&lt;&gt;"PM (Maintenance)", I7482, 0)</f>
        <v>7.5833336512247662E-2</v>
      </c>
      <c r="L7482" s="5">
        <f>MAX(tbl_Fact[[#This Row],[TotalBiscuitsMade]],tbl_Fact[[#This Row],[GoodMadeBiscuits]])</f>
        <v>576618</v>
      </c>
      <c r="M7482" s="5">
        <f>IF(tbl_Fact[[#This Row],[Operating_Hours]]&gt;0,tbl_Fact[[#This Row],[Operating_Hours]]*51840,0)</f>
        <v>3931.2001647949187</v>
      </c>
    </row>
    <row r="7483" spans="1:13" hidden="1" x14ac:dyDescent="0.2">
      <c r="A7483" t="s">
        <v>12</v>
      </c>
      <c r="B7483" s="1">
        <v>44408.357893518521</v>
      </c>
      <c r="C7483" s="1">
        <v>44408.359074074076</v>
      </c>
      <c r="D7483">
        <v>1.70000004768372</v>
      </c>
      <c r="E7483">
        <v>196609</v>
      </c>
      <c r="F7483">
        <v>104</v>
      </c>
      <c r="G7483" t="s">
        <v>43</v>
      </c>
      <c r="H7483" t="s">
        <v>31</v>
      </c>
      <c r="I7483">
        <f>tbl_Fact[[#This Row],[Duration]] / 60</f>
        <v>2.8333334128062E-2</v>
      </c>
      <c r="J7483">
        <f>IF(OR(G7483="Run Time", G7483="CC (Changeover Cleaning)"), I7483, 0)</f>
        <v>2.8333334128062E-2</v>
      </c>
      <c r="K7483">
        <f>IF(G7483&lt;&gt;"PM (Maintenance)", I7483, 0)</f>
        <v>2.8333334128062E-2</v>
      </c>
      <c r="L7483" s="5">
        <f>MAX(tbl_Fact[[#This Row],[TotalBiscuitsMade]],tbl_Fact[[#This Row],[GoodMadeBiscuits]])</f>
        <v>196609</v>
      </c>
      <c r="M7483" s="5">
        <f>IF(tbl_Fact[[#This Row],[Operating_Hours]]&gt;0,tbl_Fact[[#This Row],[Operating_Hours]]*51840,0)</f>
        <v>1468.8000411987341</v>
      </c>
    </row>
    <row r="7484" spans="1:13" hidden="1" x14ac:dyDescent="0.2">
      <c r="A7484" t="s">
        <v>14</v>
      </c>
      <c r="B7484" s="1">
        <v>44408.357905092591</v>
      </c>
      <c r="C7484" s="1">
        <v>44408.358993055554</v>
      </c>
      <c r="D7484">
        <v>1.56666660308838</v>
      </c>
      <c r="E7484">
        <v>0</v>
      </c>
      <c r="F7484">
        <v>321</v>
      </c>
      <c r="G7484" t="s">
        <v>43</v>
      </c>
      <c r="H7484" t="s">
        <v>31</v>
      </c>
      <c r="I7484">
        <f>tbl_Fact[[#This Row],[Duration]] / 60</f>
        <v>2.6111110051472999E-2</v>
      </c>
      <c r="J7484">
        <f>IF(OR(G7484="Run Time", G7484="CC (Changeover Cleaning)"), I7484, 0)</f>
        <v>2.6111110051472999E-2</v>
      </c>
      <c r="K7484">
        <f>IF(G7484&lt;&gt;"PM (Maintenance)", I7484, 0)</f>
        <v>2.6111110051472999E-2</v>
      </c>
      <c r="L7484" s="5">
        <f>MAX(tbl_Fact[[#This Row],[TotalBiscuitsMade]],tbl_Fact[[#This Row],[GoodMadeBiscuits]])</f>
        <v>321</v>
      </c>
      <c r="M7484" s="5">
        <f>IF(tbl_Fact[[#This Row],[Operating_Hours]]&gt;0,tbl_Fact[[#This Row],[Operating_Hours]]*51840,0)</f>
        <v>1353.5999450683603</v>
      </c>
    </row>
    <row r="7485" spans="1:13" hidden="1" x14ac:dyDescent="0.2">
      <c r="A7485" t="s">
        <v>14</v>
      </c>
      <c r="B7485" s="1">
        <v>44408.358993055554</v>
      </c>
      <c r="C7485" s="1">
        <v>44408.359074074076</v>
      </c>
      <c r="D7485">
        <v>0.116666600108147</v>
      </c>
      <c r="E7485">
        <v>0</v>
      </c>
      <c r="F7485">
        <v>293</v>
      </c>
      <c r="G7485" t="s">
        <v>44</v>
      </c>
      <c r="H7485" t="s">
        <v>31</v>
      </c>
      <c r="I7485">
        <f>tbl_Fact[[#This Row],[Duration]] / 60</f>
        <v>1.9444433351357834E-3</v>
      </c>
      <c r="J7485">
        <f>IF(OR(G7485="Run Time", G7485="CC (Changeover Cleaning)"), I7485, 0)</f>
        <v>0</v>
      </c>
      <c r="K7485">
        <f>IF(G7485&lt;&gt;"PM (Maintenance)", I7485, 0)</f>
        <v>1.9444433351357834E-3</v>
      </c>
      <c r="L7485" s="5">
        <f>MAX(tbl_Fact[[#This Row],[TotalBiscuitsMade]],tbl_Fact[[#This Row],[GoodMadeBiscuits]])</f>
        <v>293</v>
      </c>
      <c r="M7485" s="5">
        <f>IF(tbl_Fact[[#This Row],[Operating_Hours]]&gt;0,tbl_Fact[[#This Row],[Operating_Hours]]*51840,0)</f>
        <v>0</v>
      </c>
    </row>
    <row r="7486" spans="1:13" hidden="1" x14ac:dyDescent="0.2">
      <c r="A7486" t="s">
        <v>14</v>
      </c>
      <c r="B7486" s="1">
        <v>44408.359074074076</v>
      </c>
      <c r="C7486" s="1">
        <v>44408.359629629631</v>
      </c>
      <c r="D7486">
        <v>0.80000001192092896</v>
      </c>
      <c r="E7486">
        <v>0</v>
      </c>
      <c r="F7486">
        <v>489</v>
      </c>
      <c r="G7486" t="s">
        <v>43</v>
      </c>
      <c r="H7486" t="s">
        <v>31</v>
      </c>
      <c r="I7486">
        <f>tbl_Fact[[#This Row],[Duration]] / 60</f>
        <v>1.3333333532015483E-2</v>
      </c>
      <c r="J7486">
        <f>IF(OR(G7486="Run Time", G7486="CC (Changeover Cleaning)"), I7486, 0)</f>
        <v>1.3333333532015483E-2</v>
      </c>
      <c r="K7486">
        <f>IF(G7486&lt;&gt;"PM (Maintenance)", I7486, 0)</f>
        <v>1.3333333532015483E-2</v>
      </c>
      <c r="L7486" s="5">
        <f>MAX(tbl_Fact[[#This Row],[TotalBiscuitsMade]],tbl_Fact[[#This Row],[GoodMadeBiscuits]])</f>
        <v>489</v>
      </c>
      <c r="M7486" s="5">
        <f>IF(tbl_Fact[[#This Row],[Operating_Hours]]&gt;0,tbl_Fact[[#This Row],[Operating_Hours]]*51840,0)</f>
        <v>691.20001029968262</v>
      </c>
    </row>
    <row r="7487" spans="1:13" hidden="1" x14ac:dyDescent="0.2">
      <c r="A7487" t="s">
        <v>12</v>
      </c>
      <c r="B7487" s="1">
        <v>44408.359074074076</v>
      </c>
      <c r="C7487" s="1">
        <v>44408.359710648147</v>
      </c>
      <c r="D7487">
        <v>0.91666662693023704</v>
      </c>
      <c r="E7487">
        <v>196591</v>
      </c>
      <c r="F7487">
        <v>483</v>
      </c>
      <c r="G7487" t="s">
        <v>43</v>
      </c>
      <c r="H7487" t="s">
        <v>31</v>
      </c>
      <c r="I7487">
        <f>tbl_Fact[[#This Row],[Duration]] / 60</f>
        <v>1.5277777115503951E-2</v>
      </c>
      <c r="J7487">
        <f>IF(OR(G7487="Run Time", G7487="CC (Changeover Cleaning)"), I7487, 0)</f>
        <v>1.5277777115503951E-2</v>
      </c>
      <c r="K7487">
        <f>IF(G7487&lt;&gt;"PM (Maintenance)", I7487, 0)</f>
        <v>1.5277777115503951E-2</v>
      </c>
      <c r="L7487" s="5">
        <f>MAX(tbl_Fact[[#This Row],[TotalBiscuitsMade]],tbl_Fact[[#This Row],[GoodMadeBiscuits]])</f>
        <v>196591</v>
      </c>
      <c r="M7487" s="5">
        <f>IF(tbl_Fact[[#This Row],[Operating_Hours]]&gt;0,tbl_Fact[[#This Row],[Operating_Hours]]*51840,0)</f>
        <v>791.99996566772484</v>
      </c>
    </row>
    <row r="7488" spans="1:13" hidden="1" x14ac:dyDescent="0.2">
      <c r="A7488" t="s">
        <v>14</v>
      </c>
      <c r="B7488" s="1">
        <v>44408.359629629631</v>
      </c>
      <c r="C7488" s="1">
        <v>44408.365208333336</v>
      </c>
      <c r="D7488">
        <v>8.0333328247070295</v>
      </c>
      <c r="E7488">
        <v>0</v>
      </c>
      <c r="F7488">
        <v>275</v>
      </c>
      <c r="G7488" t="s">
        <v>44</v>
      </c>
      <c r="H7488" t="s">
        <v>31</v>
      </c>
      <c r="I7488">
        <f>tbl_Fact[[#This Row],[Duration]] / 60</f>
        <v>0.13388888041178382</v>
      </c>
      <c r="J7488">
        <f>IF(OR(G7488="Run Time", G7488="CC (Changeover Cleaning)"), I7488, 0)</f>
        <v>0</v>
      </c>
      <c r="K7488">
        <f>IF(G7488&lt;&gt;"PM (Maintenance)", I7488, 0)</f>
        <v>0.13388888041178382</v>
      </c>
      <c r="L7488" s="5">
        <f>MAX(tbl_Fact[[#This Row],[TotalBiscuitsMade]],tbl_Fact[[#This Row],[GoodMadeBiscuits]])</f>
        <v>275</v>
      </c>
      <c r="M7488" s="5">
        <f>IF(tbl_Fact[[#This Row],[Operating_Hours]]&gt;0,tbl_Fact[[#This Row],[Operating_Hours]]*51840,0)</f>
        <v>0</v>
      </c>
    </row>
    <row r="7489" spans="1:13" hidden="1" x14ac:dyDescent="0.2">
      <c r="A7489" t="s">
        <v>12</v>
      </c>
      <c r="B7489" s="1">
        <v>44408.359710648147</v>
      </c>
      <c r="C7489" s="1">
        <v>44408.365208333336</v>
      </c>
      <c r="D7489">
        <v>7.9166665077209499</v>
      </c>
      <c r="E7489">
        <v>202861</v>
      </c>
      <c r="F7489">
        <v>490</v>
      </c>
      <c r="G7489" t="s">
        <v>44</v>
      </c>
      <c r="H7489" t="s">
        <v>31</v>
      </c>
      <c r="I7489">
        <f>tbl_Fact[[#This Row],[Duration]] / 60</f>
        <v>0.13194444179534917</v>
      </c>
      <c r="J7489">
        <f>IF(OR(G7489="Run Time", G7489="CC (Changeover Cleaning)"), I7489, 0)</f>
        <v>0</v>
      </c>
      <c r="K7489">
        <f>IF(G7489&lt;&gt;"PM (Maintenance)", I7489, 0)</f>
        <v>0.13194444179534917</v>
      </c>
      <c r="L7489" s="5">
        <f>MAX(tbl_Fact[[#This Row],[TotalBiscuitsMade]],tbl_Fact[[#This Row],[GoodMadeBiscuits]])</f>
        <v>202861</v>
      </c>
      <c r="M7489" s="5">
        <f>IF(tbl_Fact[[#This Row],[Operating_Hours]]&gt;0,tbl_Fact[[#This Row],[Operating_Hours]]*51840,0)</f>
        <v>0</v>
      </c>
    </row>
    <row r="7490" spans="1:13" hidden="1" x14ac:dyDescent="0.2">
      <c r="A7490" t="s">
        <v>5</v>
      </c>
      <c r="B7490" s="1">
        <v>44408.360393518517</v>
      </c>
      <c r="C7490" s="1">
        <v>44408.361770833333</v>
      </c>
      <c r="D7490">
        <v>1.9833333492279099</v>
      </c>
      <c r="E7490">
        <v>577372</v>
      </c>
      <c r="F7490">
        <v>59430</v>
      </c>
      <c r="G7490" t="s">
        <v>44</v>
      </c>
      <c r="H7490" t="s">
        <v>27</v>
      </c>
      <c r="I7490">
        <f>tbl_Fact[[#This Row],[Duration]] / 60</f>
        <v>3.3055555820465168E-2</v>
      </c>
      <c r="J7490">
        <f>IF(OR(G7490="Run Time", G7490="CC (Changeover Cleaning)"), I7490, 0)</f>
        <v>0</v>
      </c>
      <c r="K7490">
        <f>IF(G7490&lt;&gt;"PM (Maintenance)", I7490, 0)</f>
        <v>3.3055555820465168E-2</v>
      </c>
      <c r="L7490" s="5">
        <f>MAX(tbl_Fact[[#This Row],[TotalBiscuitsMade]],tbl_Fact[[#This Row],[GoodMadeBiscuits]])</f>
        <v>577372</v>
      </c>
      <c r="M7490" s="5">
        <f>IF(tbl_Fact[[#This Row],[Operating_Hours]]&gt;0,tbl_Fact[[#This Row],[Operating_Hours]]*51840,0)</f>
        <v>0</v>
      </c>
    </row>
    <row r="7491" spans="1:13" hidden="1" x14ac:dyDescent="0.2">
      <c r="A7491" t="s">
        <v>5</v>
      </c>
      <c r="B7491" s="1">
        <v>44408.361770833333</v>
      </c>
      <c r="C7491" s="1">
        <v>44408.362453703703</v>
      </c>
      <c r="D7491">
        <v>0.98333334922790505</v>
      </c>
      <c r="E7491">
        <v>577388</v>
      </c>
      <c r="F7491">
        <v>59551</v>
      </c>
      <c r="G7491" t="s">
        <v>43</v>
      </c>
      <c r="H7491" t="s">
        <v>27</v>
      </c>
      <c r="I7491">
        <f>tbl_Fact[[#This Row],[Duration]] / 60</f>
        <v>1.6388889153798419E-2</v>
      </c>
      <c r="J7491">
        <f>IF(OR(G7491="Run Time", G7491="CC (Changeover Cleaning)"), I7491, 0)</f>
        <v>1.6388889153798419E-2</v>
      </c>
      <c r="K7491">
        <f>IF(G7491&lt;&gt;"PM (Maintenance)", I7491, 0)</f>
        <v>1.6388889153798419E-2</v>
      </c>
      <c r="L7491" s="5">
        <f>MAX(tbl_Fact[[#This Row],[TotalBiscuitsMade]],tbl_Fact[[#This Row],[GoodMadeBiscuits]])</f>
        <v>577388</v>
      </c>
      <c r="M7491" s="5">
        <f>IF(tbl_Fact[[#This Row],[Operating_Hours]]&gt;0,tbl_Fact[[#This Row],[Operating_Hours]]*51840,0)</f>
        <v>849.60001373291004</v>
      </c>
    </row>
    <row r="7492" spans="1:13" hidden="1" x14ac:dyDescent="0.2">
      <c r="A7492" t="s">
        <v>5</v>
      </c>
      <c r="B7492" s="1">
        <v>44408.362453703703</v>
      </c>
      <c r="C7492" s="1">
        <v>44408.363043981481</v>
      </c>
      <c r="D7492">
        <v>0.85000002384185802</v>
      </c>
      <c r="E7492">
        <v>577899</v>
      </c>
      <c r="F7492">
        <v>60024</v>
      </c>
      <c r="G7492" t="s">
        <v>44</v>
      </c>
      <c r="H7492" t="s">
        <v>27</v>
      </c>
      <c r="I7492">
        <f>tbl_Fact[[#This Row],[Duration]] / 60</f>
        <v>1.4166667064030967E-2</v>
      </c>
      <c r="J7492">
        <f>IF(OR(G7492="Run Time", G7492="CC (Changeover Cleaning)"), I7492, 0)</f>
        <v>0</v>
      </c>
      <c r="K7492">
        <f>IF(G7492&lt;&gt;"PM (Maintenance)", I7492, 0)</f>
        <v>1.4166667064030967E-2</v>
      </c>
      <c r="L7492" s="5">
        <f>MAX(tbl_Fact[[#This Row],[TotalBiscuitsMade]],tbl_Fact[[#This Row],[GoodMadeBiscuits]])</f>
        <v>577899</v>
      </c>
      <c r="M7492" s="5">
        <f>IF(tbl_Fact[[#This Row],[Operating_Hours]]&gt;0,tbl_Fact[[#This Row],[Operating_Hours]]*51840,0)</f>
        <v>0</v>
      </c>
    </row>
    <row r="7493" spans="1:13" hidden="1" x14ac:dyDescent="0.2">
      <c r="A7493" t="s">
        <v>5</v>
      </c>
      <c r="B7493" s="1">
        <v>44408.363043981481</v>
      </c>
      <c r="C7493" s="1">
        <v>44408.363344907404</v>
      </c>
      <c r="D7493">
        <v>0.43333333730697599</v>
      </c>
      <c r="E7493">
        <v>577507</v>
      </c>
      <c r="F7493">
        <v>60075</v>
      </c>
      <c r="G7493" t="s">
        <v>43</v>
      </c>
      <c r="H7493" t="s">
        <v>27</v>
      </c>
      <c r="I7493">
        <f>tbl_Fact[[#This Row],[Duration]] / 60</f>
        <v>7.2222222884495996E-3</v>
      </c>
      <c r="J7493">
        <f>IF(OR(G7493="Run Time", G7493="CC (Changeover Cleaning)"), I7493, 0)</f>
        <v>7.2222222884495996E-3</v>
      </c>
      <c r="K7493">
        <f>IF(G7493&lt;&gt;"PM (Maintenance)", I7493, 0)</f>
        <v>7.2222222884495996E-3</v>
      </c>
      <c r="L7493" s="5">
        <f>MAX(tbl_Fact[[#This Row],[TotalBiscuitsMade]],tbl_Fact[[#This Row],[GoodMadeBiscuits]])</f>
        <v>577507</v>
      </c>
      <c r="M7493" s="5">
        <f>IF(tbl_Fact[[#This Row],[Operating_Hours]]&gt;0,tbl_Fact[[#This Row],[Operating_Hours]]*51840,0)</f>
        <v>374.40000343322725</v>
      </c>
    </row>
    <row r="7494" spans="1:13" hidden="1" x14ac:dyDescent="0.2">
      <c r="A7494" t="s">
        <v>5</v>
      </c>
      <c r="B7494" s="1">
        <v>44408.363344907404</v>
      </c>
      <c r="C7494" s="1">
        <v>44408.373298611114</v>
      </c>
      <c r="D7494">
        <v>14.3333330154419</v>
      </c>
      <c r="E7494">
        <v>587492</v>
      </c>
      <c r="F7494">
        <v>69601</v>
      </c>
      <c r="G7494" t="s">
        <v>44</v>
      </c>
      <c r="H7494" t="s">
        <v>27</v>
      </c>
      <c r="I7494">
        <f>tbl_Fact[[#This Row],[Duration]] / 60</f>
        <v>0.23888888359069832</v>
      </c>
      <c r="J7494">
        <f>IF(OR(G7494="Run Time", G7494="CC (Changeover Cleaning)"), I7494, 0)</f>
        <v>0</v>
      </c>
      <c r="K7494">
        <f>IF(G7494&lt;&gt;"PM (Maintenance)", I7494, 0)</f>
        <v>0.23888888359069832</v>
      </c>
      <c r="L7494" s="5">
        <f>MAX(tbl_Fact[[#This Row],[TotalBiscuitsMade]],tbl_Fact[[#This Row],[GoodMadeBiscuits]])</f>
        <v>587492</v>
      </c>
      <c r="M7494" s="5">
        <f>IF(tbl_Fact[[#This Row],[Operating_Hours]]&gt;0,tbl_Fact[[#This Row],[Operating_Hours]]*51840,0)</f>
        <v>0</v>
      </c>
    </row>
    <row r="7495" spans="1:13" hidden="1" x14ac:dyDescent="0.2">
      <c r="A7495" t="s">
        <v>11</v>
      </c>
      <c r="B7495" s="1">
        <v>44408.364641203705</v>
      </c>
      <c r="C7495" s="1">
        <v>44408.36509259259</v>
      </c>
      <c r="D7495">
        <v>0.64158332347869895</v>
      </c>
      <c r="E7495">
        <v>0</v>
      </c>
      <c r="F7495">
        <v>185</v>
      </c>
      <c r="G7495" t="s">
        <v>43</v>
      </c>
      <c r="H7495" t="s">
        <v>27</v>
      </c>
      <c r="I7495">
        <f>tbl_Fact[[#This Row],[Duration]] / 60</f>
        <v>1.069305539131165E-2</v>
      </c>
      <c r="J7495">
        <f>IF(OR(G7495="Run Time", G7495="CC (Changeover Cleaning)"), I7495, 0)</f>
        <v>1.069305539131165E-2</v>
      </c>
      <c r="K7495">
        <f>IF(G7495&lt;&gt;"PM (Maintenance)", I7495, 0)</f>
        <v>1.069305539131165E-2</v>
      </c>
      <c r="L7495" s="5">
        <f>MAX(tbl_Fact[[#This Row],[TotalBiscuitsMade]],tbl_Fact[[#This Row],[GoodMadeBiscuits]])</f>
        <v>185</v>
      </c>
      <c r="M7495" s="5">
        <f>IF(tbl_Fact[[#This Row],[Operating_Hours]]&gt;0,tbl_Fact[[#This Row],[Operating_Hours]]*51840,0)</f>
        <v>554.32799148559593</v>
      </c>
    </row>
    <row r="7496" spans="1:13" hidden="1" x14ac:dyDescent="0.2">
      <c r="A7496" t="s">
        <v>11</v>
      </c>
      <c r="B7496" s="1">
        <v>44408.36509259259</v>
      </c>
      <c r="C7496" s="1">
        <v>44408.373263888891</v>
      </c>
      <c r="D7496">
        <v>11.766817092895501</v>
      </c>
      <c r="E7496">
        <v>0</v>
      </c>
      <c r="F7496">
        <v>194</v>
      </c>
      <c r="G7496" t="s">
        <v>44</v>
      </c>
      <c r="H7496" t="s">
        <v>27</v>
      </c>
      <c r="I7496">
        <f>tbl_Fact[[#This Row],[Duration]] / 60</f>
        <v>0.19611361821492501</v>
      </c>
      <c r="J7496">
        <f>IF(OR(G7496="Run Time", G7496="CC (Changeover Cleaning)"), I7496, 0)</f>
        <v>0</v>
      </c>
      <c r="K7496">
        <f>IF(G7496&lt;&gt;"PM (Maintenance)", I7496, 0)</f>
        <v>0.19611361821492501</v>
      </c>
      <c r="L7496" s="5">
        <f>MAX(tbl_Fact[[#This Row],[TotalBiscuitsMade]],tbl_Fact[[#This Row],[GoodMadeBiscuits]])</f>
        <v>194</v>
      </c>
      <c r="M7496" s="5">
        <f>IF(tbl_Fact[[#This Row],[Operating_Hours]]&gt;0,tbl_Fact[[#This Row],[Operating_Hours]]*51840,0)</f>
        <v>0</v>
      </c>
    </row>
    <row r="7497" spans="1:13" hidden="1" x14ac:dyDescent="0.2">
      <c r="A7497" t="s">
        <v>14</v>
      </c>
      <c r="B7497" s="1">
        <v>44408.365208333336</v>
      </c>
      <c r="C7497" s="1">
        <v>44408.366284722222</v>
      </c>
      <c r="D7497">
        <v>1.54999995231628</v>
      </c>
      <c r="E7497">
        <v>0</v>
      </c>
      <c r="F7497">
        <v>341</v>
      </c>
      <c r="G7497" t="s">
        <v>43</v>
      </c>
      <c r="H7497" t="s">
        <v>31</v>
      </c>
      <c r="I7497">
        <f>tbl_Fact[[#This Row],[Duration]] / 60</f>
        <v>2.5833332538604665E-2</v>
      </c>
      <c r="J7497">
        <f>IF(OR(G7497="Run Time", G7497="CC (Changeover Cleaning)"), I7497, 0)</f>
        <v>2.5833332538604665E-2</v>
      </c>
      <c r="K7497">
        <f>IF(G7497&lt;&gt;"PM (Maintenance)", I7497, 0)</f>
        <v>2.5833332538604665E-2</v>
      </c>
      <c r="L7497" s="5">
        <f>MAX(tbl_Fact[[#This Row],[TotalBiscuitsMade]],tbl_Fact[[#This Row],[GoodMadeBiscuits]])</f>
        <v>341</v>
      </c>
      <c r="M7497" s="5">
        <f>IF(tbl_Fact[[#This Row],[Operating_Hours]]&gt;0,tbl_Fact[[#This Row],[Operating_Hours]]*51840,0)</f>
        <v>1339.1999588012659</v>
      </c>
    </row>
    <row r="7498" spans="1:13" hidden="1" x14ac:dyDescent="0.2">
      <c r="A7498" t="s">
        <v>12</v>
      </c>
      <c r="B7498" s="1">
        <v>44408.365208333336</v>
      </c>
      <c r="C7498" s="1">
        <v>44408.367025462961</v>
      </c>
      <c r="D7498">
        <v>2.61666655540466</v>
      </c>
      <c r="E7498">
        <v>203054</v>
      </c>
      <c r="F7498">
        <v>42</v>
      </c>
      <c r="G7498" t="s">
        <v>43</v>
      </c>
      <c r="H7498" t="s">
        <v>31</v>
      </c>
      <c r="I7498">
        <f>tbl_Fact[[#This Row],[Duration]] / 60</f>
        <v>4.3611109256744336E-2</v>
      </c>
      <c r="J7498">
        <f>IF(OR(G7498="Run Time", G7498="CC (Changeover Cleaning)"), I7498, 0)</f>
        <v>4.3611109256744336E-2</v>
      </c>
      <c r="K7498">
        <f>IF(G7498&lt;&gt;"PM (Maintenance)", I7498, 0)</f>
        <v>4.3611109256744336E-2</v>
      </c>
      <c r="L7498" s="5">
        <f>MAX(tbl_Fact[[#This Row],[TotalBiscuitsMade]],tbl_Fact[[#This Row],[GoodMadeBiscuits]])</f>
        <v>203054</v>
      </c>
      <c r="M7498" s="5">
        <f>IF(tbl_Fact[[#This Row],[Operating_Hours]]&gt;0,tbl_Fact[[#This Row],[Operating_Hours]]*51840,0)</f>
        <v>2260.7999038696262</v>
      </c>
    </row>
    <row r="7499" spans="1:13" hidden="1" x14ac:dyDescent="0.2">
      <c r="A7499" t="s">
        <v>14</v>
      </c>
      <c r="B7499" s="1">
        <v>44408.366284722222</v>
      </c>
      <c r="C7499" s="1">
        <v>44408.366365740738</v>
      </c>
      <c r="D7499">
        <v>0.116666600108147</v>
      </c>
      <c r="E7499">
        <v>0</v>
      </c>
      <c r="F7499">
        <v>493</v>
      </c>
      <c r="G7499" t="s">
        <v>44</v>
      </c>
      <c r="H7499" t="s">
        <v>31</v>
      </c>
      <c r="I7499">
        <f>tbl_Fact[[#This Row],[Duration]] / 60</f>
        <v>1.9444433351357834E-3</v>
      </c>
      <c r="J7499">
        <f>IF(OR(G7499="Run Time", G7499="CC (Changeover Cleaning)"), I7499, 0)</f>
        <v>0</v>
      </c>
      <c r="K7499">
        <f>IF(G7499&lt;&gt;"PM (Maintenance)", I7499, 0)</f>
        <v>1.9444433351357834E-3</v>
      </c>
      <c r="L7499" s="5">
        <f>MAX(tbl_Fact[[#This Row],[TotalBiscuitsMade]],tbl_Fact[[#This Row],[GoodMadeBiscuits]])</f>
        <v>493</v>
      </c>
      <c r="M7499" s="5">
        <f>IF(tbl_Fact[[#This Row],[Operating_Hours]]&gt;0,tbl_Fact[[#This Row],[Operating_Hours]]*51840,0)</f>
        <v>0</v>
      </c>
    </row>
    <row r="7500" spans="1:13" hidden="1" x14ac:dyDescent="0.2">
      <c r="A7500" t="s">
        <v>14</v>
      </c>
      <c r="B7500" s="1">
        <v>44408.366365740738</v>
      </c>
      <c r="C7500" s="1">
        <v>44408.366944444446</v>
      </c>
      <c r="D7500">
        <v>0.83333331346511796</v>
      </c>
      <c r="E7500">
        <v>0</v>
      </c>
      <c r="F7500">
        <v>254</v>
      </c>
      <c r="G7500" t="s">
        <v>43</v>
      </c>
      <c r="H7500" t="s">
        <v>31</v>
      </c>
      <c r="I7500">
        <f>tbl_Fact[[#This Row],[Duration]] / 60</f>
        <v>1.3888888557751966E-2</v>
      </c>
      <c r="J7500">
        <f>IF(OR(G7500="Run Time", G7500="CC (Changeover Cleaning)"), I7500, 0)</f>
        <v>1.3888888557751966E-2</v>
      </c>
      <c r="K7500">
        <f>IF(G7500&lt;&gt;"PM (Maintenance)", I7500, 0)</f>
        <v>1.3888888557751966E-2</v>
      </c>
      <c r="L7500" s="5">
        <f>MAX(tbl_Fact[[#This Row],[TotalBiscuitsMade]],tbl_Fact[[#This Row],[GoodMadeBiscuits]])</f>
        <v>254</v>
      </c>
      <c r="M7500" s="5">
        <f>IF(tbl_Fact[[#This Row],[Operating_Hours]]&gt;0,tbl_Fact[[#This Row],[Operating_Hours]]*51840,0)</f>
        <v>719.99998283386196</v>
      </c>
    </row>
    <row r="7501" spans="1:13" hidden="1" x14ac:dyDescent="0.2">
      <c r="A7501" t="s">
        <v>14</v>
      </c>
      <c r="B7501" s="1">
        <v>44408.366944444446</v>
      </c>
      <c r="C7501" s="1">
        <v>44408.367106481484</v>
      </c>
      <c r="D7501">
        <v>0.233333304524422</v>
      </c>
      <c r="E7501">
        <v>0</v>
      </c>
      <c r="F7501">
        <v>325</v>
      </c>
      <c r="G7501" t="s">
        <v>44</v>
      </c>
      <c r="H7501" t="s">
        <v>31</v>
      </c>
      <c r="I7501">
        <f>tbl_Fact[[#This Row],[Duration]] / 60</f>
        <v>3.8888884087403667E-3</v>
      </c>
      <c r="J7501">
        <f>IF(OR(G7501="Run Time", G7501="CC (Changeover Cleaning)"), I7501, 0)</f>
        <v>0</v>
      </c>
      <c r="K7501">
        <f>IF(G7501&lt;&gt;"PM (Maintenance)", I7501, 0)</f>
        <v>3.8888884087403667E-3</v>
      </c>
      <c r="L7501" s="5">
        <f>MAX(tbl_Fact[[#This Row],[TotalBiscuitsMade]],tbl_Fact[[#This Row],[GoodMadeBiscuits]])</f>
        <v>325</v>
      </c>
      <c r="M7501" s="5">
        <f>IF(tbl_Fact[[#This Row],[Operating_Hours]]&gt;0,tbl_Fact[[#This Row],[Operating_Hours]]*51840,0)</f>
        <v>0</v>
      </c>
    </row>
    <row r="7502" spans="1:13" hidden="1" x14ac:dyDescent="0.2">
      <c r="A7502" t="s">
        <v>12</v>
      </c>
      <c r="B7502" s="1">
        <v>44408.367025462961</v>
      </c>
      <c r="C7502" s="1">
        <v>44408.367106481484</v>
      </c>
      <c r="D7502">
        <v>0.116666600108147</v>
      </c>
      <c r="E7502">
        <v>203392</v>
      </c>
      <c r="F7502">
        <v>174</v>
      </c>
      <c r="G7502" t="s">
        <v>44</v>
      </c>
      <c r="H7502" t="s">
        <v>31</v>
      </c>
      <c r="I7502">
        <f>tbl_Fact[[#This Row],[Duration]] / 60</f>
        <v>1.9444433351357834E-3</v>
      </c>
      <c r="J7502">
        <f>IF(OR(G7502="Run Time", G7502="CC (Changeover Cleaning)"), I7502, 0)</f>
        <v>0</v>
      </c>
      <c r="K7502">
        <f>IF(G7502&lt;&gt;"PM (Maintenance)", I7502, 0)</f>
        <v>1.9444433351357834E-3</v>
      </c>
      <c r="L7502" s="5">
        <f>MAX(tbl_Fact[[#This Row],[TotalBiscuitsMade]],tbl_Fact[[#This Row],[GoodMadeBiscuits]])</f>
        <v>203392</v>
      </c>
      <c r="M7502" s="5">
        <f>IF(tbl_Fact[[#This Row],[Operating_Hours]]&gt;0,tbl_Fact[[#This Row],[Operating_Hours]]*51840,0)</f>
        <v>0</v>
      </c>
    </row>
    <row r="7503" spans="1:13" hidden="1" x14ac:dyDescent="0.2">
      <c r="A7503" t="s">
        <v>14</v>
      </c>
      <c r="B7503" s="1">
        <v>44408.367106481484</v>
      </c>
      <c r="C7503" s="1">
        <v>44408.36791666667</v>
      </c>
      <c r="D7503">
        <v>1.1666666269302399</v>
      </c>
      <c r="E7503">
        <v>0</v>
      </c>
      <c r="F7503">
        <v>243</v>
      </c>
      <c r="G7503" t="s">
        <v>43</v>
      </c>
      <c r="H7503" t="s">
        <v>31</v>
      </c>
      <c r="I7503">
        <f>tbl_Fact[[#This Row],[Duration]] / 60</f>
        <v>1.9444443782170664E-2</v>
      </c>
      <c r="J7503">
        <f>IF(OR(G7503="Run Time", G7503="CC (Changeover Cleaning)"), I7503, 0)</f>
        <v>1.9444443782170664E-2</v>
      </c>
      <c r="K7503">
        <f>IF(G7503&lt;&gt;"PM (Maintenance)", I7503, 0)</f>
        <v>1.9444443782170664E-2</v>
      </c>
      <c r="L7503" s="5">
        <f>MAX(tbl_Fact[[#This Row],[TotalBiscuitsMade]],tbl_Fact[[#This Row],[GoodMadeBiscuits]])</f>
        <v>243</v>
      </c>
      <c r="M7503" s="5">
        <f>IF(tbl_Fact[[#This Row],[Operating_Hours]]&gt;0,tbl_Fact[[#This Row],[Operating_Hours]]*51840,0)</f>
        <v>1007.9999656677272</v>
      </c>
    </row>
    <row r="7504" spans="1:13" hidden="1" x14ac:dyDescent="0.2">
      <c r="A7504" t="s">
        <v>12</v>
      </c>
      <c r="B7504" s="1">
        <v>44408.367106481484</v>
      </c>
      <c r="C7504" s="1">
        <v>44408.367997685185</v>
      </c>
      <c r="D7504">
        <v>1.2833333015441899</v>
      </c>
      <c r="E7504">
        <v>203084</v>
      </c>
      <c r="F7504">
        <v>285</v>
      </c>
      <c r="G7504" t="s">
        <v>43</v>
      </c>
      <c r="H7504" t="s">
        <v>31</v>
      </c>
      <c r="I7504">
        <f>tbl_Fact[[#This Row],[Duration]] / 60</f>
        <v>2.1388888359069831E-2</v>
      </c>
      <c r="J7504">
        <f>IF(OR(G7504="Run Time", G7504="CC (Changeover Cleaning)"), I7504, 0)</f>
        <v>2.1388888359069831E-2</v>
      </c>
      <c r="K7504">
        <f>IF(G7504&lt;&gt;"PM (Maintenance)", I7504, 0)</f>
        <v>2.1388888359069831E-2</v>
      </c>
      <c r="L7504" s="5">
        <f>MAX(tbl_Fact[[#This Row],[TotalBiscuitsMade]],tbl_Fact[[#This Row],[GoodMadeBiscuits]])</f>
        <v>203084</v>
      </c>
      <c r="M7504" s="5">
        <f>IF(tbl_Fact[[#This Row],[Operating_Hours]]&gt;0,tbl_Fact[[#This Row],[Operating_Hours]]*51840,0)</f>
        <v>1108.7999725341801</v>
      </c>
    </row>
    <row r="7505" spans="1:13" hidden="1" x14ac:dyDescent="0.2">
      <c r="A7505" t="s">
        <v>14</v>
      </c>
      <c r="B7505" s="1">
        <v>44408.36791666667</v>
      </c>
      <c r="C7505" s="1">
        <v>44408.380659722221</v>
      </c>
      <c r="D7505">
        <v>18.350000381469702</v>
      </c>
      <c r="E7505">
        <v>0</v>
      </c>
      <c r="F7505">
        <v>471</v>
      </c>
      <c r="G7505" t="s">
        <v>44</v>
      </c>
      <c r="H7505" t="s">
        <v>31</v>
      </c>
      <c r="I7505">
        <f>tbl_Fact[[#This Row],[Duration]] / 60</f>
        <v>0.30583333969116172</v>
      </c>
      <c r="J7505">
        <f>IF(OR(G7505="Run Time", G7505="CC (Changeover Cleaning)"), I7505, 0)</f>
        <v>0</v>
      </c>
      <c r="K7505">
        <f>IF(G7505&lt;&gt;"PM (Maintenance)", I7505, 0)</f>
        <v>0.30583333969116172</v>
      </c>
      <c r="L7505" s="5">
        <f>MAX(tbl_Fact[[#This Row],[TotalBiscuitsMade]],tbl_Fact[[#This Row],[GoodMadeBiscuits]])</f>
        <v>471</v>
      </c>
      <c r="M7505" s="5">
        <f>IF(tbl_Fact[[#This Row],[Operating_Hours]]&gt;0,tbl_Fact[[#This Row],[Operating_Hours]]*51840,0)</f>
        <v>0</v>
      </c>
    </row>
    <row r="7506" spans="1:13" hidden="1" x14ac:dyDescent="0.2">
      <c r="A7506" t="s">
        <v>12</v>
      </c>
      <c r="B7506" s="1">
        <v>44408.367997685185</v>
      </c>
      <c r="C7506" s="1">
        <v>44408.36891203704</v>
      </c>
      <c r="D7506">
        <v>1.31666660308838</v>
      </c>
      <c r="E7506">
        <v>203987</v>
      </c>
      <c r="F7506">
        <v>360</v>
      </c>
      <c r="G7506" t="s">
        <v>44</v>
      </c>
      <c r="H7506" t="s">
        <v>31</v>
      </c>
      <c r="I7506">
        <f>tbl_Fact[[#This Row],[Duration]] / 60</f>
        <v>2.1944443384806334E-2</v>
      </c>
      <c r="J7506">
        <f>IF(OR(G7506="Run Time", G7506="CC (Changeover Cleaning)"), I7506, 0)</f>
        <v>0</v>
      </c>
      <c r="K7506">
        <f>IF(G7506&lt;&gt;"PM (Maintenance)", I7506, 0)</f>
        <v>2.1944443384806334E-2</v>
      </c>
      <c r="L7506" s="5">
        <f>MAX(tbl_Fact[[#This Row],[TotalBiscuitsMade]],tbl_Fact[[#This Row],[GoodMadeBiscuits]])</f>
        <v>203987</v>
      </c>
      <c r="M7506" s="5">
        <f>IF(tbl_Fact[[#This Row],[Operating_Hours]]&gt;0,tbl_Fact[[#This Row],[Operating_Hours]]*51840,0)</f>
        <v>0</v>
      </c>
    </row>
    <row r="7507" spans="1:13" hidden="1" x14ac:dyDescent="0.2">
      <c r="A7507" t="s">
        <v>12</v>
      </c>
      <c r="B7507" s="1">
        <v>44408.36891203704</v>
      </c>
      <c r="C7507" s="1">
        <v>44408.369837962964</v>
      </c>
      <c r="D7507">
        <v>1.3333332538604701</v>
      </c>
      <c r="E7507">
        <v>204062</v>
      </c>
      <c r="F7507">
        <v>72</v>
      </c>
      <c r="G7507" t="s">
        <v>43</v>
      </c>
      <c r="H7507" t="s">
        <v>31</v>
      </c>
      <c r="I7507">
        <f>tbl_Fact[[#This Row],[Duration]] / 60</f>
        <v>2.2222220897674502E-2</v>
      </c>
      <c r="J7507">
        <f>IF(OR(G7507="Run Time", G7507="CC (Changeover Cleaning)"), I7507, 0)</f>
        <v>2.2222220897674502E-2</v>
      </c>
      <c r="K7507">
        <f>IF(G7507&lt;&gt;"PM (Maintenance)", I7507, 0)</f>
        <v>2.2222220897674502E-2</v>
      </c>
      <c r="L7507" s="5">
        <f>MAX(tbl_Fact[[#This Row],[TotalBiscuitsMade]],tbl_Fact[[#This Row],[GoodMadeBiscuits]])</f>
        <v>204062</v>
      </c>
      <c r="M7507" s="5">
        <f>IF(tbl_Fact[[#This Row],[Operating_Hours]]&gt;0,tbl_Fact[[#This Row],[Operating_Hours]]*51840,0)</f>
        <v>1151.9999313354463</v>
      </c>
    </row>
    <row r="7508" spans="1:13" hidden="1" x14ac:dyDescent="0.2">
      <c r="A7508" t="s">
        <v>12</v>
      </c>
      <c r="B7508" s="1">
        <v>44408.369837962964</v>
      </c>
      <c r="C7508" s="1">
        <v>44408.375752314816</v>
      </c>
      <c r="D7508">
        <v>8.5166664123535192</v>
      </c>
      <c r="E7508">
        <v>210779</v>
      </c>
      <c r="F7508">
        <v>214</v>
      </c>
      <c r="G7508" t="s">
        <v>44</v>
      </c>
      <c r="H7508" t="s">
        <v>31</v>
      </c>
      <c r="I7508">
        <f>tbl_Fact[[#This Row],[Duration]] / 60</f>
        <v>0.14194444020589198</v>
      </c>
      <c r="J7508">
        <f>IF(OR(G7508="Run Time", G7508="CC (Changeover Cleaning)"), I7508, 0)</f>
        <v>0</v>
      </c>
      <c r="K7508">
        <f>IF(G7508&lt;&gt;"PM (Maintenance)", I7508, 0)</f>
        <v>0.14194444020589198</v>
      </c>
      <c r="L7508" s="5">
        <f>MAX(tbl_Fact[[#This Row],[TotalBiscuitsMade]],tbl_Fact[[#This Row],[GoodMadeBiscuits]])</f>
        <v>210779</v>
      </c>
      <c r="M7508" s="5">
        <f>IF(tbl_Fact[[#This Row],[Operating_Hours]]&gt;0,tbl_Fact[[#This Row],[Operating_Hours]]*51840,0)</f>
        <v>0</v>
      </c>
    </row>
    <row r="7509" spans="1:13" hidden="1" x14ac:dyDescent="0.2">
      <c r="A7509" t="s">
        <v>11</v>
      </c>
      <c r="B7509" s="1">
        <v>44408.373263888891</v>
      </c>
      <c r="C7509" s="1">
        <v>44408.373611111114</v>
      </c>
      <c r="D7509">
        <v>0.500033318996429</v>
      </c>
      <c r="E7509">
        <v>0</v>
      </c>
      <c r="F7509">
        <v>311</v>
      </c>
      <c r="G7509" t="s">
        <v>43</v>
      </c>
      <c r="H7509" t="s">
        <v>27</v>
      </c>
      <c r="I7509">
        <f>tbl_Fact[[#This Row],[Duration]] / 60</f>
        <v>8.3338886499404827E-3</v>
      </c>
      <c r="J7509">
        <f>IF(OR(G7509="Run Time", G7509="CC (Changeover Cleaning)"), I7509, 0)</f>
        <v>8.3338886499404827E-3</v>
      </c>
      <c r="K7509">
        <f>IF(G7509&lt;&gt;"PM (Maintenance)", I7509, 0)</f>
        <v>8.3338886499404827E-3</v>
      </c>
      <c r="L7509" s="5">
        <f>MAX(tbl_Fact[[#This Row],[TotalBiscuitsMade]],tbl_Fact[[#This Row],[GoodMadeBiscuits]])</f>
        <v>311</v>
      </c>
      <c r="M7509" s="5">
        <f>IF(tbl_Fact[[#This Row],[Operating_Hours]]&gt;0,tbl_Fact[[#This Row],[Operating_Hours]]*51840,0)</f>
        <v>432.02878761291464</v>
      </c>
    </row>
    <row r="7510" spans="1:13" hidden="1" x14ac:dyDescent="0.2">
      <c r="A7510" t="s">
        <v>5</v>
      </c>
      <c r="B7510" s="1">
        <v>44408.373298611114</v>
      </c>
      <c r="C7510" s="1">
        <v>44408.373553240737</v>
      </c>
      <c r="D7510">
        <v>0.36666667461395303</v>
      </c>
      <c r="E7510">
        <v>587644</v>
      </c>
      <c r="F7510">
        <v>69897</v>
      </c>
      <c r="G7510" t="s">
        <v>43</v>
      </c>
      <c r="H7510" t="s">
        <v>27</v>
      </c>
      <c r="I7510">
        <f>tbl_Fact[[#This Row],[Duration]] / 60</f>
        <v>6.1111112435658834E-3</v>
      </c>
      <c r="J7510">
        <f>IF(OR(G7510="Run Time", G7510="CC (Changeover Cleaning)"), I7510, 0)</f>
        <v>6.1111112435658834E-3</v>
      </c>
      <c r="K7510">
        <f>IF(G7510&lt;&gt;"PM (Maintenance)", I7510, 0)</f>
        <v>6.1111112435658834E-3</v>
      </c>
      <c r="L7510" s="5">
        <f>MAX(tbl_Fact[[#This Row],[TotalBiscuitsMade]],tbl_Fact[[#This Row],[GoodMadeBiscuits]])</f>
        <v>587644</v>
      </c>
      <c r="M7510" s="5">
        <f>IF(tbl_Fact[[#This Row],[Operating_Hours]]&gt;0,tbl_Fact[[#This Row],[Operating_Hours]]*51840,0)</f>
        <v>316.80000686645542</v>
      </c>
    </row>
    <row r="7511" spans="1:13" hidden="1" x14ac:dyDescent="0.2">
      <c r="A7511" t="s">
        <v>5</v>
      </c>
      <c r="B7511" s="1">
        <v>44408.373553240737</v>
      </c>
      <c r="C7511" s="1">
        <v>44408.374340277776</v>
      </c>
      <c r="D7511">
        <v>1.13333332538605</v>
      </c>
      <c r="E7511">
        <v>587829</v>
      </c>
      <c r="F7511">
        <v>70148</v>
      </c>
      <c r="G7511" t="s">
        <v>44</v>
      </c>
      <c r="H7511" t="s">
        <v>27</v>
      </c>
      <c r="I7511">
        <f>tbl_Fact[[#This Row],[Duration]] / 60</f>
        <v>1.8888888756434168E-2</v>
      </c>
      <c r="J7511">
        <f>IF(OR(G7511="Run Time", G7511="CC (Changeover Cleaning)"), I7511, 0)</f>
        <v>0</v>
      </c>
      <c r="K7511">
        <f>IF(G7511&lt;&gt;"PM (Maintenance)", I7511, 0)</f>
        <v>1.8888888756434168E-2</v>
      </c>
      <c r="L7511" s="5">
        <f>MAX(tbl_Fact[[#This Row],[TotalBiscuitsMade]],tbl_Fact[[#This Row],[GoodMadeBiscuits]])</f>
        <v>587829</v>
      </c>
      <c r="M7511" s="5">
        <f>IF(tbl_Fact[[#This Row],[Operating_Hours]]&gt;0,tbl_Fact[[#This Row],[Operating_Hours]]*51840,0)</f>
        <v>0</v>
      </c>
    </row>
    <row r="7512" spans="1:13" hidden="1" x14ac:dyDescent="0.2">
      <c r="A7512" t="s">
        <v>11</v>
      </c>
      <c r="B7512" s="1">
        <v>44408.373611111114</v>
      </c>
      <c r="C7512" s="1">
        <v>44408.973958333336</v>
      </c>
      <c r="D7512">
        <v>864.51629638671898</v>
      </c>
      <c r="E7512">
        <v>0</v>
      </c>
      <c r="F7512">
        <v>285</v>
      </c>
      <c r="G7512" t="s">
        <v>44</v>
      </c>
      <c r="H7512" t="s">
        <v>25</v>
      </c>
      <c r="I7512">
        <f>tbl_Fact[[#This Row],[Duration]] / 60</f>
        <v>14.40860493977865</v>
      </c>
      <c r="J7512">
        <f>IF(OR(G7512="Run Time", G7512="CC (Changeover Cleaning)"), I7512, 0)</f>
        <v>0</v>
      </c>
      <c r="K7512">
        <f>IF(G7512&lt;&gt;"PM (Maintenance)", I7512, 0)</f>
        <v>14.40860493977865</v>
      </c>
      <c r="L7512" s="5">
        <f>MAX(tbl_Fact[[#This Row],[TotalBiscuitsMade]],tbl_Fact[[#This Row],[GoodMadeBiscuits]])</f>
        <v>285</v>
      </c>
      <c r="M7512" s="5">
        <f>IF(tbl_Fact[[#This Row],[Operating_Hours]]&gt;0,tbl_Fact[[#This Row],[Operating_Hours]]*51840,0)</f>
        <v>0</v>
      </c>
    </row>
    <row r="7513" spans="1:13" hidden="1" x14ac:dyDescent="0.2">
      <c r="A7513" t="s">
        <v>5</v>
      </c>
      <c r="B7513" s="1">
        <v>44408.374340277776</v>
      </c>
      <c r="C7513" s="1">
        <v>44408.379270833335</v>
      </c>
      <c r="D7513">
        <v>7.0999999046325701</v>
      </c>
      <c r="E7513">
        <v>587976</v>
      </c>
      <c r="F7513">
        <v>70230</v>
      </c>
      <c r="G7513" t="s">
        <v>43</v>
      </c>
      <c r="H7513" t="s">
        <v>27</v>
      </c>
      <c r="I7513">
        <f>tbl_Fact[[#This Row],[Duration]] / 60</f>
        <v>0.11833333174387617</v>
      </c>
      <c r="J7513">
        <f>IF(OR(G7513="Run Time", G7513="CC (Changeover Cleaning)"), I7513, 0)</f>
        <v>0.11833333174387617</v>
      </c>
      <c r="K7513">
        <f>IF(G7513&lt;&gt;"PM (Maintenance)", I7513, 0)</f>
        <v>0.11833333174387617</v>
      </c>
      <c r="L7513" s="5">
        <f>MAX(tbl_Fact[[#This Row],[TotalBiscuitsMade]],tbl_Fact[[#This Row],[GoodMadeBiscuits]])</f>
        <v>587976</v>
      </c>
      <c r="M7513" s="5">
        <f>IF(tbl_Fact[[#This Row],[Operating_Hours]]&gt;0,tbl_Fact[[#This Row],[Operating_Hours]]*51840,0)</f>
        <v>6134.3999176025409</v>
      </c>
    </row>
    <row r="7514" spans="1:13" hidden="1" x14ac:dyDescent="0.2">
      <c r="A7514" t="s">
        <v>12</v>
      </c>
      <c r="B7514" s="1">
        <v>44408.375752314816</v>
      </c>
      <c r="C7514" s="1">
        <v>44408.376076388886</v>
      </c>
      <c r="D7514">
        <v>0.466666609048843</v>
      </c>
      <c r="E7514">
        <v>211236</v>
      </c>
      <c r="F7514">
        <v>5</v>
      </c>
      <c r="G7514" t="s">
        <v>43</v>
      </c>
      <c r="H7514" t="s">
        <v>31</v>
      </c>
      <c r="I7514">
        <f>tbl_Fact[[#This Row],[Duration]] / 60</f>
        <v>7.7777768174807169E-3</v>
      </c>
      <c r="J7514">
        <f>IF(OR(G7514="Run Time", G7514="CC (Changeover Cleaning)"), I7514, 0)</f>
        <v>7.7777768174807169E-3</v>
      </c>
      <c r="K7514">
        <f>IF(G7514&lt;&gt;"PM (Maintenance)", I7514, 0)</f>
        <v>7.7777768174807169E-3</v>
      </c>
      <c r="L7514" s="5">
        <f>MAX(tbl_Fact[[#This Row],[TotalBiscuitsMade]],tbl_Fact[[#This Row],[GoodMadeBiscuits]])</f>
        <v>211236</v>
      </c>
      <c r="M7514" s="5">
        <f>IF(tbl_Fact[[#This Row],[Operating_Hours]]&gt;0,tbl_Fact[[#This Row],[Operating_Hours]]*51840,0)</f>
        <v>403.19995021820034</v>
      </c>
    </row>
    <row r="7515" spans="1:13" hidden="1" x14ac:dyDescent="0.2">
      <c r="A7515" t="s">
        <v>12</v>
      </c>
      <c r="B7515" s="1">
        <v>44408.376076388886</v>
      </c>
      <c r="C7515" s="1">
        <v>44408.379884259259</v>
      </c>
      <c r="D7515">
        <v>5.4833331108093297</v>
      </c>
      <c r="E7515">
        <v>215475</v>
      </c>
      <c r="F7515">
        <v>275</v>
      </c>
      <c r="G7515" t="s">
        <v>44</v>
      </c>
      <c r="H7515" t="s">
        <v>31</v>
      </c>
      <c r="I7515">
        <f>tbl_Fact[[#This Row],[Duration]] / 60</f>
        <v>9.1388885180155491E-2</v>
      </c>
      <c r="J7515">
        <f>IF(OR(G7515="Run Time", G7515="CC (Changeover Cleaning)"), I7515, 0)</f>
        <v>0</v>
      </c>
      <c r="K7515">
        <f>IF(G7515&lt;&gt;"PM (Maintenance)", I7515, 0)</f>
        <v>9.1388885180155491E-2</v>
      </c>
      <c r="L7515" s="5">
        <f>MAX(tbl_Fact[[#This Row],[TotalBiscuitsMade]],tbl_Fact[[#This Row],[GoodMadeBiscuits]])</f>
        <v>215475</v>
      </c>
      <c r="M7515" s="5">
        <f>IF(tbl_Fact[[#This Row],[Operating_Hours]]&gt;0,tbl_Fact[[#This Row],[Operating_Hours]]*51840,0)</f>
        <v>0</v>
      </c>
    </row>
    <row r="7516" spans="1:13" hidden="1" x14ac:dyDescent="0.2">
      <c r="A7516" t="s">
        <v>5</v>
      </c>
      <c r="B7516" s="1">
        <v>44408.379270833335</v>
      </c>
      <c r="C7516" s="1">
        <v>44408.381273148145</v>
      </c>
      <c r="D7516">
        <v>2.88333344459534</v>
      </c>
      <c r="E7516">
        <v>589949</v>
      </c>
      <c r="F7516">
        <v>72174</v>
      </c>
      <c r="G7516" t="s">
        <v>44</v>
      </c>
      <c r="H7516" t="s">
        <v>27</v>
      </c>
      <c r="I7516">
        <f>tbl_Fact[[#This Row],[Duration]] / 60</f>
        <v>4.8055557409922331E-2</v>
      </c>
      <c r="J7516">
        <f>IF(OR(G7516="Run Time", G7516="CC (Changeover Cleaning)"), I7516, 0)</f>
        <v>0</v>
      </c>
      <c r="K7516">
        <f>IF(G7516&lt;&gt;"PM (Maintenance)", I7516, 0)</f>
        <v>4.8055557409922331E-2</v>
      </c>
      <c r="L7516" s="5">
        <f>MAX(tbl_Fact[[#This Row],[TotalBiscuitsMade]],tbl_Fact[[#This Row],[GoodMadeBiscuits]])</f>
        <v>589949</v>
      </c>
      <c r="M7516" s="5">
        <f>IF(tbl_Fact[[#This Row],[Operating_Hours]]&gt;0,tbl_Fact[[#This Row],[Operating_Hours]]*51840,0)</f>
        <v>0</v>
      </c>
    </row>
    <row r="7517" spans="1:13" hidden="1" x14ac:dyDescent="0.2">
      <c r="A7517" t="s">
        <v>12</v>
      </c>
      <c r="B7517" s="1">
        <v>44408.379884259259</v>
      </c>
      <c r="C7517" s="1">
        <v>44408.380277777775</v>
      </c>
      <c r="D7517">
        <v>0.56666660308837902</v>
      </c>
      <c r="E7517">
        <v>215544</v>
      </c>
      <c r="F7517">
        <v>199</v>
      </c>
      <c r="G7517" t="s">
        <v>43</v>
      </c>
      <c r="H7517" t="s">
        <v>31</v>
      </c>
      <c r="I7517">
        <f>tbl_Fact[[#This Row],[Duration]] / 60</f>
        <v>9.4444433848063173E-3</v>
      </c>
      <c r="J7517">
        <f>IF(OR(G7517="Run Time", G7517="CC (Changeover Cleaning)"), I7517, 0)</f>
        <v>9.4444433848063173E-3</v>
      </c>
      <c r="K7517">
        <f>IF(G7517&lt;&gt;"PM (Maintenance)", I7517, 0)</f>
        <v>9.4444433848063173E-3</v>
      </c>
      <c r="L7517" s="5">
        <f>MAX(tbl_Fact[[#This Row],[TotalBiscuitsMade]],tbl_Fact[[#This Row],[GoodMadeBiscuits]])</f>
        <v>215544</v>
      </c>
      <c r="M7517" s="5">
        <f>IF(tbl_Fact[[#This Row],[Operating_Hours]]&gt;0,tbl_Fact[[#This Row],[Operating_Hours]]*51840,0)</f>
        <v>489.59994506835949</v>
      </c>
    </row>
    <row r="7518" spans="1:13" hidden="1" x14ac:dyDescent="0.2">
      <c r="A7518" t="s">
        <v>12</v>
      </c>
      <c r="B7518" s="1">
        <v>44408.380277777775</v>
      </c>
      <c r="C7518" s="1">
        <v>44408.380659722221</v>
      </c>
      <c r="D7518">
        <v>0.55000001192092896</v>
      </c>
      <c r="E7518">
        <v>215879</v>
      </c>
      <c r="F7518">
        <v>367</v>
      </c>
      <c r="G7518" t="s">
        <v>44</v>
      </c>
      <c r="H7518" t="s">
        <v>31</v>
      </c>
      <c r="I7518">
        <f>tbl_Fact[[#This Row],[Duration]] / 60</f>
        <v>9.1666668653488156E-3</v>
      </c>
      <c r="J7518">
        <f>IF(OR(G7518="Run Time", G7518="CC (Changeover Cleaning)"), I7518, 0)</f>
        <v>0</v>
      </c>
      <c r="K7518">
        <f>IF(G7518&lt;&gt;"PM (Maintenance)", I7518, 0)</f>
        <v>9.1666668653488156E-3</v>
      </c>
      <c r="L7518" s="5">
        <f>MAX(tbl_Fact[[#This Row],[TotalBiscuitsMade]],tbl_Fact[[#This Row],[GoodMadeBiscuits]])</f>
        <v>215879</v>
      </c>
      <c r="M7518" s="5">
        <f>IF(tbl_Fact[[#This Row],[Operating_Hours]]&gt;0,tbl_Fact[[#This Row],[Operating_Hours]]*51840,0)</f>
        <v>0</v>
      </c>
    </row>
    <row r="7519" spans="1:13" hidden="1" x14ac:dyDescent="0.2">
      <c r="A7519" t="s">
        <v>14</v>
      </c>
      <c r="B7519" s="1">
        <v>44408.380659722221</v>
      </c>
      <c r="C7519" s="1">
        <v>44408.380949074075</v>
      </c>
      <c r="D7519">
        <v>0.41666659712791398</v>
      </c>
      <c r="E7519">
        <v>0</v>
      </c>
      <c r="F7519">
        <v>319</v>
      </c>
      <c r="G7519" t="s">
        <v>43</v>
      </c>
      <c r="H7519" t="s">
        <v>31</v>
      </c>
      <c r="I7519">
        <f>tbl_Fact[[#This Row],[Duration]] / 60</f>
        <v>6.9444432854652328E-3</v>
      </c>
      <c r="J7519">
        <f>IF(OR(G7519="Run Time", G7519="CC (Changeover Cleaning)"), I7519, 0)</f>
        <v>6.9444432854652328E-3</v>
      </c>
      <c r="K7519">
        <f>IF(G7519&lt;&gt;"PM (Maintenance)", I7519, 0)</f>
        <v>6.9444432854652328E-3</v>
      </c>
      <c r="L7519" s="5">
        <f>MAX(tbl_Fact[[#This Row],[TotalBiscuitsMade]],tbl_Fact[[#This Row],[GoodMadeBiscuits]])</f>
        <v>319</v>
      </c>
      <c r="M7519" s="5">
        <f>IF(tbl_Fact[[#This Row],[Operating_Hours]]&gt;0,tbl_Fact[[#This Row],[Operating_Hours]]*51840,0)</f>
        <v>359.99993991851767</v>
      </c>
    </row>
    <row r="7520" spans="1:13" hidden="1" x14ac:dyDescent="0.2">
      <c r="A7520" t="s">
        <v>12</v>
      </c>
      <c r="B7520" s="1">
        <v>44408.380659722221</v>
      </c>
      <c r="C7520" s="1">
        <v>44408.381145833337</v>
      </c>
      <c r="D7520">
        <v>0.69999998807907104</v>
      </c>
      <c r="E7520">
        <v>215749</v>
      </c>
      <c r="F7520">
        <v>72</v>
      </c>
      <c r="G7520" t="s">
        <v>43</v>
      </c>
      <c r="H7520" t="s">
        <v>31</v>
      </c>
      <c r="I7520">
        <f>tbl_Fact[[#This Row],[Duration]] / 60</f>
        <v>1.1666666467984517E-2</v>
      </c>
      <c r="J7520">
        <f>IF(OR(G7520="Run Time", G7520="CC (Changeover Cleaning)"), I7520, 0)</f>
        <v>1.1666666467984517E-2</v>
      </c>
      <c r="K7520">
        <f>IF(G7520&lt;&gt;"PM (Maintenance)", I7520, 0)</f>
        <v>1.1666666467984517E-2</v>
      </c>
      <c r="L7520" s="5">
        <f>MAX(tbl_Fact[[#This Row],[TotalBiscuitsMade]],tbl_Fact[[#This Row],[GoodMadeBiscuits]])</f>
        <v>215749</v>
      </c>
      <c r="M7520" s="5">
        <f>IF(tbl_Fact[[#This Row],[Operating_Hours]]&gt;0,tbl_Fact[[#This Row],[Operating_Hours]]*51840,0)</f>
        <v>604.79998970031738</v>
      </c>
    </row>
    <row r="7521" spans="1:13" hidden="1" x14ac:dyDescent="0.2">
      <c r="A7521" t="s">
        <v>14</v>
      </c>
      <c r="B7521" s="1">
        <v>44408.380949074075</v>
      </c>
      <c r="C7521" s="1">
        <v>44408.4059375</v>
      </c>
      <c r="D7521">
        <v>35.983333587646499</v>
      </c>
      <c r="E7521">
        <v>0</v>
      </c>
      <c r="F7521">
        <v>48</v>
      </c>
      <c r="G7521" t="s">
        <v>44</v>
      </c>
      <c r="H7521" t="s">
        <v>31</v>
      </c>
      <c r="I7521">
        <f>tbl_Fact[[#This Row],[Duration]] / 60</f>
        <v>0.599722226460775</v>
      </c>
      <c r="J7521">
        <f>IF(OR(G7521="Run Time", G7521="CC (Changeover Cleaning)"), I7521, 0)</f>
        <v>0</v>
      </c>
      <c r="K7521">
        <f>IF(G7521&lt;&gt;"PM (Maintenance)", I7521, 0)</f>
        <v>0.599722226460775</v>
      </c>
      <c r="L7521" s="5">
        <f>MAX(tbl_Fact[[#This Row],[TotalBiscuitsMade]],tbl_Fact[[#This Row],[GoodMadeBiscuits]])</f>
        <v>48</v>
      </c>
      <c r="M7521" s="5">
        <f>IF(tbl_Fact[[#This Row],[Operating_Hours]]&gt;0,tbl_Fact[[#This Row],[Operating_Hours]]*51840,0)</f>
        <v>0</v>
      </c>
    </row>
    <row r="7522" spans="1:13" hidden="1" x14ac:dyDescent="0.2">
      <c r="A7522" t="s">
        <v>12</v>
      </c>
      <c r="B7522" s="1">
        <v>44408.381145833337</v>
      </c>
      <c r="C7522" s="1">
        <v>44408.382314814815</v>
      </c>
      <c r="D7522">
        <v>1.68333327770233</v>
      </c>
      <c r="E7522">
        <v>217184</v>
      </c>
      <c r="F7522">
        <v>481</v>
      </c>
      <c r="G7522" t="s">
        <v>44</v>
      </c>
      <c r="H7522" t="s">
        <v>31</v>
      </c>
      <c r="I7522">
        <f>tbl_Fact[[#This Row],[Duration]] / 60</f>
        <v>2.8055554628372167E-2</v>
      </c>
      <c r="J7522">
        <f>IF(OR(G7522="Run Time", G7522="CC (Changeover Cleaning)"), I7522, 0)</f>
        <v>0</v>
      </c>
      <c r="K7522">
        <f>IF(G7522&lt;&gt;"PM (Maintenance)", I7522, 0)</f>
        <v>2.8055554628372167E-2</v>
      </c>
      <c r="L7522" s="5">
        <f>MAX(tbl_Fact[[#This Row],[TotalBiscuitsMade]],tbl_Fact[[#This Row],[GoodMadeBiscuits]])</f>
        <v>217184</v>
      </c>
      <c r="M7522" s="5">
        <f>IF(tbl_Fact[[#This Row],[Operating_Hours]]&gt;0,tbl_Fact[[#This Row],[Operating_Hours]]*51840,0)</f>
        <v>0</v>
      </c>
    </row>
    <row r="7523" spans="1:13" hidden="1" x14ac:dyDescent="0.2">
      <c r="A7523" t="s">
        <v>5</v>
      </c>
      <c r="B7523" s="1">
        <v>44408.381273148145</v>
      </c>
      <c r="C7523" s="1">
        <v>44408.388506944444</v>
      </c>
      <c r="D7523">
        <v>10.4166669845581</v>
      </c>
      <c r="E7523">
        <v>589483</v>
      </c>
      <c r="F7523">
        <v>72025</v>
      </c>
      <c r="G7523" t="s">
        <v>43</v>
      </c>
      <c r="H7523" t="s">
        <v>27</v>
      </c>
      <c r="I7523">
        <f>tbl_Fact[[#This Row],[Duration]] / 60</f>
        <v>0.17361111640930166</v>
      </c>
      <c r="J7523">
        <f>IF(OR(G7523="Run Time", G7523="CC (Changeover Cleaning)"), I7523, 0)</f>
        <v>0.17361111640930166</v>
      </c>
      <c r="K7523">
        <f>IF(G7523&lt;&gt;"PM (Maintenance)", I7523, 0)</f>
        <v>0.17361111640930166</v>
      </c>
      <c r="L7523" s="5">
        <f>MAX(tbl_Fact[[#This Row],[TotalBiscuitsMade]],tbl_Fact[[#This Row],[GoodMadeBiscuits]])</f>
        <v>589483</v>
      </c>
      <c r="M7523" s="5">
        <f>IF(tbl_Fact[[#This Row],[Operating_Hours]]&gt;0,tbl_Fact[[#This Row],[Operating_Hours]]*51840,0)</f>
        <v>9000.0002746581977</v>
      </c>
    </row>
    <row r="7524" spans="1:13" hidden="1" x14ac:dyDescent="0.2">
      <c r="A7524" t="s">
        <v>12</v>
      </c>
      <c r="B7524" s="1">
        <v>44408.382314814815</v>
      </c>
      <c r="C7524" s="1">
        <v>44408.391388888886</v>
      </c>
      <c r="D7524">
        <v>13.0666666030884</v>
      </c>
      <c r="E7524">
        <v>217098</v>
      </c>
      <c r="F7524">
        <v>228</v>
      </c>
      <c r="G7524" t="s">
        <v>43</v>
      </c>
      <c r="H7524" t="s">
        <v>31</v>
      </c>
      <c r="I7524">
        <f>tbl_Fact[[#This Row],[Duration]] / 60</f>
        <v>0.21777777671814</v>
      </c>
      <c r="J7524">
        <f>IF(OR(G7524="Run Time", G7524="CC (Changeover Cleaning)"), I7524, 0)</f>
        <v>0.21777777671814</v>
      </c>
      <c r="K7524">
        <f>IF(G7524&lt;&gt;"PM (Maintenance)", I7524, 0)</f>
        <v>0.21777777671814</v>
      </c>
      <c r="L7524" s="5">
        <f>MAX(tbl_Fact[[#This Row],[TotalBiscuitsMade]],tbl_Fact[[#This Row],[GoodMadeBiscuits]])</f>
        <v>217098</v>
      </c>
      <c r="M7524" s="5">
        <f>IF(tbl_Fact[[#This Row],[Operating_Hours]]&gt;0,tbl_Fact[[#This Row],[Operating_Hours]]*51840,0)</f>
        <v>11289.599945068378</v>
      </c>
    </row>
    <row r="7525" spans="1:13" hidden="1" x14ac:dyDescent="0.2">
      <c r="A7525" t="s">
        <v>5</v>
      </c>
      <c r="B7525" s="1">
        <v>44408.388506944444</v>
      </c>
      <c r="C7525" s="1">
        <v>44408.389953703707</v>
      </c>
      <c r="D7525">
        <v>2.0833332538604701</v>
      </c>
      <c r="E7525">
        <v>591074</v>
      </c>
      <c r="F7525">
        <v>73180</v>
      </c>
      <c r="G7525" t="s">
        <v>44</v>
      </c>
      <c r="H7525" t="s">
        <v>27</v>
      </c>
      <c r="I7525">
        <f>tbl_Fact[[#This Row],[Duration]] / 60</f>
        <v>3.4722220897674502E-2</v>
      </c>
      <c r="J7525">
        <f>IF(OR(G7525="Run Time", G7525="CC (Changeover Cleaning)"), I7525, 0)</f>
        <v>0</v>
      </c>
      <c r="K7525">
        <f>IF(G7525&lt;&gt;"PM (Maintenance)", I7525, 0)</f>
        <v>3.4722220897674502E-2</v>
      </c>
      <c r="L7525" s="5">
        <f>MAX(tbl_Fact[[#This Row],[TotalBiscuitsMade]],tbl_Fact[[#This Row],[GoodMadeBiscuits]])</f>
        <v>591074</v>
      </c>
      <c r="M7525" s="5">
        <f>IF(tbl_Fact[[#This Row],[Operating_Hours]]&gt;0,tbl_Fact[[#This Row],[Operating_Hours]]*51840,0)</f>
        <v>0</v>
      </c>
    </row>
    <row r="7526" spans="1:13" hidden="1" x14ac:dyDescent="0.2">
      <c r="A7526" t="s">
        <v>5</v>
      </c>
      <c r="B7526" s="1">
        <v>44408.389953703707</v>
      </c>
      <c r="C7526" s="1">
        <v>44408.394803240742</v>
      </c>
      <c r="D7526">
        <v>6.9833331108093297</v>
      </c>
      <c r="E7526">
        <v>590988</v>
      </c>
      <c r="F7526">
        <v>73298</v>
      </c>
      <c r="G7526" t="s">
        <v>43</v>
      </c>
      <c r="H7526" t="s">
        <v>27</v>
      </c>
      <c r="I7526">
        <f>tbl_Fact[[#This Row],[Duration]] / 60</f>
        <v>0.1163888851801555</v>
      </c>
      <c r="J7526">
        <f>IF(OR(G7526="Run Time", G7526="CC (Changeover Cleaning)"), I7526, 0)</f>
        <v>0.1163888851801555</v>
      </c>
      <c r="K7526">
        <f>IF(G7526&lt;&gt;"PM (Maintenance)", I7526, 0)</f>
        <v>0.1163888851801555</v>
      </c>
      <c r="L7526" s="5">
        <f>MAX(tbl_Fact[[#This Row],[TotalBiscuitsMade]],tbl_Fact[[#This Row],[GoodMadeBiscuits]])</f>
        <v>590988</v>
      </c>
      <c r="M7526" s="5">
        <f>IF(tbl_Fact[[#This Row],[Operating_Hours]]&gt;0,tbl_Fact[[#This Row],[Operating_Hours]]*51840,0)</f>
        <v>6033.5998077392615</v>
      </c>
    </row>
    <row r="7527" spans="1:13" hidden="1" x14ac:dyDescent="0.2">
      <c r="A7527" t="s">
        <v>12</v>
      </c>
      <c r="B7527" s="1">
        <v>44408.391388888886</v>
      </c>
      <c r="C7527" s="1">
        <v>44408.391875000001</v>
      </c>
      <c r="D7527">
        <v>0.69999998807907104</v>
      </c>
      <c r="E7527">
        <v>217760</v>
      </c>
      <c r="F7527">
        <v>264</v>
      </c>
      <c r="G7527" t="s">
        <v>44</v>
      </c>
      <c r="H7527" t="s">
        <v>31</v>
      </c>
      <c r="I7527">
        <f>tbl_Fact[[#This Row],[Duration]] / 60</f>
        <v>1.1666666467984517E-2</v>
      </c>
      <c r="J7527">
        <f>IF(OR(G7527="Run Time", G7527="CC (Changeover Cleaning)"), I7527, 0)</f>
        <v>0</v>
      </c>
      <c r="K7527">
        <f>IF(G7527&lt;&gt;"PM (Maintenance)", I7527, 0)</f>
        <v>1.1666666467984517E-2</v>
      </c>
      <c r="L7527" s="5">
        <f>MAX(tbl_Fact[[#This Row],[TotalBiscuitsMade]],tbl_Fact[[#This Row],[GoodMadeBiscuits]])</f>
        <v>217760</v>
      </c>
      <c r="M7527" s="5">
        <f>IF(tbl_Fact[[#This Row],[Operating_Hours]]&gt;0,tbl_Fact[[#This Row],[Operating_Hours]]*51840,0)</f>
        <v>0</v>
      </c>
    </row>
    <row r="7528" spans="1:13" hidden="1" x14ac:dyDescent="0.2">
      <c r="A7528" t="s">
        <v>12</v>
      </c>
      <c r="B7528" s="1">
        <v>44408.391875000001</v>
      </c>
      <c r="C7528" s="1">
        <v>44408.39303240741</v>
      </c>
      <c r="D7528">
        <v>1.6666666269302399</v>
      </c>
      <c r="E7528">
        <v>217495</v>
      </c>
      <c r="F7528">
        <v>275</v>
      </c>
      <c r="G7528" t="s">
        <v>43</v>
      </c>
      <c r="H7528" t="s">
        <v>31</v>
      </c>
      <c r="I7528">
        <f>tbl_Fact[[#This Row],[Duration]] / 60</f>
        <v>2.7777777115503999E-2</v>
      </c>
      <c r="J7528">
        <f>IF(OR(G7528="Run Time", G7528="CC (Changeover Cleaning)"), I7528, 0)</f>
        <v>2.7777777115503999E-2</v>
      </c>
      <c r="K7528">
        <f>IF(G7528&lt;&gt;"PM (Maintenance)", I7528, 0)</f>
        <v>2.7777777115503999E-2</v>
      </c>
      <c r="L7528" s="5">
        <f>MAX(tbl_Fact[[#This Row],[TotalBiscuitsMade]],tbl_Fact[[#This Row],[GoodMadeBiscuits]])</f>
        <v>217495</v>
      </c>
      <c r="M7528" s="5">
        <f>IF(tbl_Fact[[#This Row],[Operating_Hours]]&gt;0,tbl_Fact[[#This Row],[Operating_Hours]]*51840,0)</f>
        <v>1439.9999656677273</v>
      </c>
    </row>
    <row r="7529" spans="1:13" hidden="1" x14ac:dyDescent="0.2">
      <c r="A7529" t="s">
        <v>12</v>
      </c>
      <c r="B7529" s="1">
        <v>44408.39303240741</v>
      </c>
      <c r="C7529" s="1">
        <v>44408.4059375</v>
      </c>
      <c r="D7529">
        <v>18.5833339691162</v>
      </c>
      <c r="E7529">
        <v>232756</v>
      </c>
      <c r="F7529">
        <v>3</v>
      </c>
      <c r="G7529" t="s">
        <v>44</v>
      </c>
      <c r="H7529" t="s">
        <v>31</v>
      </c>
      <c r="I7529">
        <f>tbl_Fact[[#This Row],[Duration]] / 60</f>
        <v>0.30972223281860334</v>
      </c>
      <c r="J7529">
        <f>IF(OR(G7529="Run Time", G7529="CC (Changeover Cleaning)"), I7529, 0)</f>
        <v>0</v>
      </c>
      <c r="K7529">
        <f>IF(G7529&lt;&gt;"PM (Maintenance)", I7529, 0)</f>
        <v>0.30972223281860334</v>
      </c>
      <c r="L7529" s="5">
        <f>MAX(tbl_Fact[[#This Row],[TotalBiscuitsMade]],tbl_Fact[[#This Row],[GoodMadeBiscuits]])</f>
        <v>232756</v>
      </c>
      <c r="M7529" s="5">
        <f>IF(tbl_Fact[[#This Row],[Operating_Hours]]&gt;0,tbl_Fact[[#This Row],[Operating_Hours]]*51840,0)</f>
        <v>0</v>
      </c>
    </row>
    <row r="7530" spans="1:13" hidden="1" x14ac:dyDescent="0.2">
      <c r="A7530" t="s">
        <v>5</v>
      </c>
      <c r="B7530" s="1">
        <v>44408.394803240742</v>
      </c>
      <c r="C7530" s="1">
        <v>44408.395960648151</v>
      </c>
      <c r="D7530">
        <v>1.6666666269302399</v>
      </c>
      <c r="E7530">
        <v>591893</v>
      </c>
      <c r="F7530">
        <v>74326</v>
      </c>
      <c r="G7530" t="s">
        <v>44</v>
      </c>
      <c r="H7530" t="s">
        <v>27</v>
      </c>
      <c r="I7530">
        <f>tbl_Fact[[#This Row],[Duration]] / 60</f>
        <v>2.7777777115503999E-2</v>
      </c>
      <c r="J7530">
        <f>IF(OR(G7530="Run Time", G7530="CC (Changeover Cleaning)"), I7530, 0)</f>
        <v>0</v>
      </c>
      <c r="K7530">
        <f>IF(G7530&lt;&gt;"PM (Maintenance)", I7530, 0)</f>
        <v>2.7777777115503999E-2</v>
      </c>
      <c r="L7530" s="5">
        <f>MAX(tbl_Fact[[#This Row],[TotalBiscuitsMade]],tbl_Fact[[#This Row],[GoodMadeBiscuits]])</f>
        <v>591893</v>
      </c>
      <c r="M7530" s="5">
        <f>IF(tbl_Fact[[#This Row],[Operating_Hours]]&gt;0,tbl_Fact[[#This Row],[Operating_Hours]]*51840,0)</f>
        <v>0</v>
      </c>
    </row>
    <row r="7531" spans="1:13" hidden="1" x14ac:dyDescent="0.2">
      <c r="A7531" t="s">
        <v>5</v>
      </c>
      <c r="B7531" s="1">
        <v>44408.395960648151</v>
      </c>
      <c r="C7531" s="1">
        <v>44408.39943287037</v>
      </c>
      <c r="D7531">
        <v>5</v>
      </c>
      <c r="E7531">
        <v>592144</v>
      </c>
      <c r="F7531">
        <v>74092</v>
      </c>
      <c r="G7531" t="s">
        <v>43</v>
      </c>
      <c r="H7531" t="s">
        <v>27</v>
      </c>
      <c r="I7531">
        <f>tbl_Fact[[#This Row],[Duration]] / 60</f>
        <v>8.3333333333333329E-2</v>
      </c>
      <c r="J7531">
        <f>IF(OR(G7531="Run Time", G7531="CC (Changeover Cleaning)"), I7531, 0)</f>
        <v>8.3333333333333329E-2</v>
      </c>
      <c r="K7531">
        <f>IF(G7531&lt;&gt;"PM (Maintenance)", I7531, 0)</f>
        <v>8.3333333333333329E-2</v>
      </c>
      <c r="L7531" s="5">
        <f>MAX(tbl_Fact[[#This Row],[TotalBiscuitsMade]],tbl_Fact[[#This Row],[GoodMadeBiscuits]])</f>
        <v>592144</v>
      </c>
      <c r="M7531" s="5">
        <f>IF(tbl_Fact[[#This Row],[Operating_Hours]]&gt;0,tbl_Fact[[#This Row],[Operating_Hours]]*51840,0)</f>
        <v>4320</v>
      </c>
    </row>
    <row r="7532" spans="1:13" hidden="1" x14ac:dyDescent="0.2">
      <c r="A7532" t="s">
        <v>5</v>
      </c>
      <c r="B7532" s="1">
        <v>44408.39943287037</v>
      </c>
      <c r="C7532" s="1">
        <v>44408.399456018517</v>
      </c>
      <c r="D7532">
        <v>3.3333335071802098E-2</v>
      </c>
      <c r="E7532">
        <v>591985</v>
      </c>
      <c r="F7532">
        <v>74044</v>
      </c>
      <c r="G7532" t="s">
        <v>44</v>
      </c>
      <c r="H7532" t="s">
        <v>27</v>
      </c>
      <c r="I7532">
        <f>tbl_Fact[[#This Row],[Duration]] / 60</f>
        <v>5.5555558453003495E-4</v>
      </c>
      <c r="J7532">
        <f>IF(OR(G7532="Run Time", G7532="CC (Changeover Cleaning)"), I7532, 0)</f>
        <v>0</v>
      </c>
      <c r="K7532">
        <f>IF(G7532&lt;&gt;"PM (Maintenance)", I7532, 0)</f>
        <v>5.5555558453003495E-4</v>
      </c>
      <c r="L7532" s="5">
        <f>MAX(tbl_Fact[[#This Row],[TotalBiscuitsMade]],tbl_Fact[[#This Row],[GoodMadeBiscuits]])</f>
        <v>591985</v>
      </c>
      <c r="M7532" s="5">
        <f>IF(tbl_Fact[[#This Row],[Operating_Hours]]&gt;0,tbl_Fact[[#This Row],[Operating_Hours]]*51840,0)</f>
        <v>0</v>
      </c>
    </row>
    <row r="7533" spans="1:13" hidden="1" x14ac:dyDescent="0.2">
      <c r="A7533" t="s">
        <v>5</v>
      </c>
      <c r="B7533" s="1">
        <v>44408.399456018517</v>
      </c>
      <c r="C7533" s="1">
        <v>44408.399502314816</v>
      </c>
      <c r="D7533">
        <v>6.6666670143604306E-2</v>
      </c>
      <c r="E7533">
        <v>591801</v>
      </c>
      <c r="F7533">
        <v>74053</v>
      </c>
      <c r="G7533" t="s">
        <v>43</v>
      </c>
      <c r="H7533" t="s">
        <v>27</v>
      </c>
      <c r="I7533">
        <f>tbl_Fact[[#This Row],[Duration]] / 60</f>
        <v>1.1111111690600718E-3</v>
      </c>
      <c r="J7533">
        <f>IF(OR(G7533="Run Time", G7533="CC (Changeover Cleaning)"), I7533, 0)</f>
        <v>1.1111111690600718E-3</v>
      </c>
      <c r="K7533">
        <f>IF(G7533&lt;&gt;"PM (Maintenance)", I7533, 0)</f>
        <v>1.1111111690600718E-3</v>
      </c>
      <c r="L7533" s="5">
        <f>MAX(tbl_Fact[[#This Row],[TotalBiscuitsMade]],tbl_Fact[[#This Row],[GoodMadeBiscuits]])</f>
        <v>591801</v>
      </c>
      <c r="M7533" s="5">
        <f>IF(tbl_Fact[[#This Row],[Operating_Hours]]&gt;0,tbl_Fact[[#This Row],[Operating_Hours]]*51840,0)</f>
        <v>57.600003004074125</v>
      </c>
    </row>
    <row r="7534" spans="1:13" hidden="1" x14ac:dyDescent="0.2">
      <c r="A7534" t="s">
        <v>5</v>
      </c>
      <c r="B7534" s="1">
        <v>44408.399502314816</v>
      </c>
      <c r="C7534" s="1">
        <v>44408.400787037041</v>
      </c>
      <c r="D7534">
        <v>1.8500000238418599</v>
      </c>
      <c r="E7534">
        <v>592860</v>
      </c>
      <c r="F7534">
        <v>75527</v>
      </c>
      <c r="G7534" t="s">
        <v>44</v>
      </c>
      <c r="H7534" t="s">
        <v>27</v>
      </c>
      <c r="I7534">
        <f>tbl_Fact[[#This Row],[Duration]] / 60</f>
        <v>3.0833333730697667E-2</v>
      </c>
      <c r="J7534">
        <f>IF(OR(G7534="Run Time", G7534="CC (Changeover Cleaning)"), I7534, 0)</f>
        <v>0</v>
      </c>
      <c r="K7534">
        <f>IF(G7534&lt;&gt;"PM (Maintenance)", I7534, 0)</f>
        <v>3.0833333730697667E-2</v>
      </c>
      <c r="L7534" s="5">
        <f>MAX(tbl_Fact[[#This Row],[TotalBiscuitsMade]],tbl_Fact[[#This Row],[GoodMadeBiscuits]])</f>
        <v>592860</v>
      </c>
      <c r="M7534" s="5">
        <f>IF(tbl_Fact[[#This Row],[Operating_Hours]]&gt;0,tbl_Fact[[#This Row],[Operating_Hours]]*51840,0)</f>
        <v>0</v>
      </c>
    </row>
    <row r="7535" spans="1:13" hidden="1" x14ac:dyDescent="0.2">
      <c r="A7535" t="s">
        <v>5</v>
      </c>
      <c r="B7535" s="1">
        <v>44408.400787037041</v>
      </c>
      <c r="C7535" s="1">
        <v>44408.403761574074</v>
      </c>
      <c r="D7535">
        <v>4.2833333015441903</v>
      </c>
      <c r="E7535">
        <v>592984</v>
      </c>
      <c r="F7535">
        <v>75260</v>
      </c>
      <c r="G7535" t="s">
        <v>43</v>
      </c>
      <c r="H7535" t="s">
        <v>27</v>
      </c>
      <c r="I7535">
        <f>tbl_Fact[[#This Row],[Duration]] / 60</f>
        <v>7.1388888359069841E-2</v>
      </c>
      <c r="J7535">
        <f>IF(OR(G7535="Run Time", G7535="CC (Changeover Cleaning)"), I7535, 0)</f>
        <v>7.1388888359069841E-2</v>
      </c>
      <c r="K7535">
        <f>IF(G7535&lt;&gt;"PM (Maintenance)", I7535, 0)</f>
        <v>7.1388888359069841E-2</v>
      </c>
      <c r="L7535" s="5">
        <f>MAX(tbl_Fact[[#This Row],[TotalBiscuitsMade]],tbl_Fact[[#This Row],[GoodMadeBiscuits]])</f>
        <v>592984</v>
      </c>
      <c r="M7535" s="5">
        <f>IF(tbl_Fact[[#This Row],[Operating_Hours]]&gt;0,tbl_Fact[[#This Row],[Operating_Hours]]*51840,0)</f>
        <v>3700.7999725341806</v>
      </c>
    </row>
    <row r="7536" spans="1:13" hidden="1" x14ac:dyDescent="0.2">
      <c r="A7536" t="s">
        <v>5</v>
      </c>
      <c r="B7536" s="1">
        <v>44408.403761574074</v>
      </c>
      <c r="C7536" s="1">
        <v>44408.403773148151</v>
      </c>
      <c r="D7536">
        <v>1.6666667535901101E-2</v>
      </c>
      <c r="E7536">
        <v>592847</v>
      </c>
      <c r="F7536">
        <v>75498</v>
      </c>
      <c r="G7536" t="s">
        <v>44</v>
      </c>
      <c r="H7536" t="s">
        <v>27</v>
      </c>
      <c r="I7536">
        <f>tbl_Fact[[#This Row],[Duration]] / 60</f>
        <v>2.7777779226501834E-4</v>
      </c>
      <c r="J7536">
        <f>IF(OR(G7536="Run Time", G7536="CC (Changeover Cleaning)"), I7536, 0)</f>
        <v>0</v>
      </c>
      <c r="K7536">
        <f>IF(G7536&lt;&gt;"PM (Maintenance)", I7536, 0)</f>
        <v>2.7777779226501834E-4</v>
      </c>
      <c r="L7536" s="5">
        <f>MAX(tbl_Fact[[#This Row],[TotalBiscuitsMade]],tbl_Fact[[#This Row],[GoodMadeBiscuits]])</f>
        <v>592847</v>
      </c>
      <c r="M7536" s="5">
        <f>IF(tbl_Fact[[#This Row],[Operating_Hours]]&gt;0,tbl_Fact[[#This Row],[Operating_Hours]]*51840,0)</f>
        <v>0</v>
      </c>
    </row>
    <row r="7537" spans="1:13" hidden="1" x14ac:dyDescent="0.2">
      <c r="A7537" t="s">
        <v>5</v>
      </c>
      <c r="B7537" s="1">
        <v>44408.403773148151</v>
      </c>
      <c r="C7537" s="1">
        <v>44408.403831018521</v>
      </c>
      <c r="D7537">
        <v>8.3333335816860199E-2</v>
      </c>
      <c r="E7537">
        <v>593214</v>
      </c>
      <c r="F7537">
        <v>75185</v>
      </c>
      <c r="G7537" t="s">
        <v>43</v>
      </c>
      <c r="H7537" t="s">
        <v>27</v>
      </c>
      <c r="I7537">
        <f>tbl_Fact[[#This Row],[Duration]] / 60</f>
        <v>1.3888889302810033E-3</v>
      </c>
      <c r="J7537">
        <f>IF(OR(G7537="Run Time", G7537="CC (Changeover Cleaning)"), I7537, 0)</f>
        <v>1.3888889302810033E-3</v>
      </c>
      <c r="K7537">
        <f>IF(G7537&lt;&gt;"PM (Maintenance)", I7537, 0)</f>
        <v>1.3888889302810033E-3</v>
      </c>
      <c r="L7537" s="5">
        <f>MAX(tbl_Fact[[#This Row],[TotalBiscuitsMade]],tbl_Fact[[#This Row],[GoodMadeBiscuits]])</f>
        <v>593214</v>
      </c>
      <c r="M7537" s="5">
        <f>IF(tbl_Fact[[#This Row],[Operating_Hours]]&gt;0,tbl_Fact[[#This Row],[Operating_Hours]]*51840,0)</f>
        <v>72.000002145767212</v>
      </c>
    </row>
    <row r="7538" spans="1:13" hidden="1" x14ac:dyDescent="0.2">
      <c r="A7538" t="s">
        <v>5</v>
      </c>
      <c r="B7538" s="1">
        <v>44408.403831018521</v>
      </c>
      <c r="C7538" s="1">
        <v>44408.403854166667</v>
      </c>
      <c r="D7538">
        <v>3.3333335071802098E-2</v>
      </c>
      <c r="E7538">
        <v>593146</v>
      </c>
      <c r="F7538">
        <v>75181</v>
      </c>
      <c r="G7538" t="s">
        <v>44</v>
      </c>
      <c r="H7538" t="s">
        <v>27</v>
      </c>
      <c r="I7538">
        <f>tbl_Fact[[#This Row],[Duration]] / 60</f>
        <v>5.5555558453003495E-4</v>
      </c>
      <c r="J7538">
        <f>IF(OR(G7538="Run Time", G7538="CC (Changeover Cleaning)"), I7538, 0)</f>
        <v>0</v>
      </c>
      <c r="K7538">
        <f>IF(G7538&lt;&gt;"PM (Maintenance)", I7538, 0)</f>
        <v>5.5555558453003495E-4</v>
      </c>
      <c r="L7538" s="5">
        <f>MAX(tbl_Fact[[#This Row],[TotalBiscuitsMade]],tbl_Fact[[#This Row],[GoodMadeBiscuits]])</f>
        <v>593146</v>
      </c>
      <c r="M7538" s="5">
        <f>IF(tbl_Fact[[#This Row],[Operating_Hours]]&gt;0,tbl_Fact[[#This Row],[Operating_Hours]]*51840,0)</f>
        <v>0</v>
      </c>
    </row>
    <row r="7539" spans="1:13" hidden="1" x14ac:dyDescent="0.2">
      <c r="A7539" t="s">
        <v>5</v>
      </c>
      <c r="B7539" s="1">
        <v>44408.403854166667</v>
      </c>
      <c r="C7539" s="1">
        <v>44408.403912037036</v>
      </c>
      <c r="D7539">
        <v>8.3333335816860199E-2</v>
      </c>
      <c r="E7539">
        <v>592966</v>
      </c>
      <c r="F7539">
        <v>75523</v>
      </c>
      <c r="G7539" t="s">
        <v>43</v>
      </c>
      <c r="H7539" t="s">
        <v>27</v>
      </c>
      <c r="I7539">
        <f>tbl_Fact[[#This Row],[Duration]] / 60</f>
        <v>1.3888889302810033E-3</v>
      </c>
      <c r="J7539">
        <f>IF(OR(G7539="Run Time", G7539="CC (Changeover Cleaning)"), I7539, 0)</f>
        <v>1.3888889302810033E-3</v>
      </c>
      <c r="K7539">
        <f>IF(G7539&lt;&gt;"PM (Maintenance)", I7539, 0)</f>
        <v>1.3888889302810033E-3</v>
      </c>
      <c r="L7539" s="5">
        <f>MAX(tbl_Fact[[#This Row],[TotalBiscuitsMade]],tbl_Fact[[#This Row],[GoodMadeBiscuits]])</f>
        <v>592966</v>
      </c>
      <c r="M7539" s="5">
        <f>IF(tbl_Fact[[#This Row],[Operating_Hours]]&gt;0,tbl_Fact[[#This Row],[Operating_Hours]]*51840,0)</f>
        <v>72.000002145767212</v>
      </c>
    </row>
    <row r="7540" spans="1:13" hidden="1" x14ac:dyDescent="0.2">
      <c r="A7540" t="s">
        <v>5</v>
      </c>
      <c r="B7540" s="1">
        <v>44408.403912037036</v>
      </c>
      <c r="C7540" s="1">
        <v>44408.405821759261</v>
      </c>
      <c r="D7540">
        <v>2.75</v>
      </c>
      <c r="E7540">
        <v>594783</v>
      </c>
      <c r="F7540">
        <v>76912</v>
      </c>
      <c r="G7540" t="s">
        <v>44</v>
      </c>
      <c r="H7540" t="s">
        <v>27</v>
      </c>
      <c r="I7540">
        <f>tbl_Fact[[#This Row],[Duration]] / 60</f>
        <v>4.583333333333333E-2</v>
      </c>
      <c r="J7540">
        <f>IF(OR(G7540="Run Time", G7540="CC (Changeover Cleaning)"), I7540, 0)</f>
        <v>0</v>
      </c>
      <c r="K7540">
        <f>IF(G7540&lt;&gt;"PM (Maintenance)", I7540, 0)</f>
        <v>4.583333333333333E-2</v>
      </c>
      <c r="L7540" s="5">
        <f>MAX(tbl_Fact[[#This Row],[TotalBiscuitsMade]],tbl_Fact[[#This Row],[GoodMadeBiscuits]])</f>
        <v>594783</v>
      </c>
      <c r="M7540" s="5">
        <f>IF(tbl_Fact[[#This Row],[Operating_Hours]]&gt;0,tbl_Fact[[#This Row],[Operating_Hours]]*51840,0)</f>
        <v>0</v>
      </c>
    </row>
    <row r="7541" spans="1:13" hidden="1" x14ac:dyDescent="0.2">
      <c r="A7541" t="s">
        <v>5</v>
      </c>
      <c r="B7541" s="1">
        <v>44408.405821759261</v>
      </c>
      <c r="C7541" s="1">
        <v>44408.407337962963</v>
      </c>
      <c r="D7541">
        <v>2.1833333969116202</v>
      </c>
      <c r="E7541">
        <v>595109</v>
      </c>
      <c r="F7541">
        <v>77033</v>
      </c>
      <c r="G7541" t="s">
        <v>43</v>
      </c>
      <c r="H7541" t="s">
        <v>27</v>
      </c>
      <c r="I7541">
        <f>tbl_Fact[[#This Row],[Duration]] / 60</f>
        <v>3.6388889948527001E-2</v>
      </c>
      <c r="J7541">
        <f>IF(OR(G7541="Run Time", G7541="CC (Changeover Cleaning)"), I7541, 0)</f>
        <v>3.6388889948527001E-2</v>
      </c>
      <c r="K7541">
        <f>IF(G7541&lt;&gt;"PM (Maintenance)", I7541, 0)</f>
        <v>3.6388889948527001E-2</v>
      </c>
      <c r="L7541" s="5">
        <f>MAX(tbl_Fact[[#This Row],[TotalBiscuitsMade]],tbl_Fact[[#This Row],[GoodMadeBiscuits]])</f>
        <v>595109</v>
      </c>
      <c r="M7541" s="5">
        <f>IF(tbl_Fact[[#This Row],[Operating_Hours]]&gt;0,tbl_Fact[[#This Row],[Operating_Hours]]*51840,0)</f>
        <v>1886.4000549316397</v>
      </c>
    </row>
    <row r="7542" spans="1:13" hidden="1" x14ac:dyDescent="0.2">
      <c r="A7542" t="s">
        <v>14</v>
      </c>
      <c r="B7542" s="1">
        <v>44408.4059375</v>
      </c>
      <c r="C7542" s="1">
        <v>44408.408194444448</v>
      </c>
      <c r="D7542">
        <v>3.25</v>
      </c>
      <c r="E7542">
        <v>0</v>
      </c>
      <c r="F7542">
        <v>413</v>
      </c>
      <c r="G7542" t="s">
        <v>43</v>
      </c>
      <c r="H7542" t="s">
        <v>31</v>
      </c>
      <c r="I7542">
        <f>tbl_Fact[[#This Row],[Duration]] / 60</f>
        <v>5.4166666666666669E-2</v>
      </c>
      <c r="J7542">
        <f>IF(OR(G7542="Run Time", G7542="CC (Changeover Cleaning)"), I7542, 0)</f>
        <v>5.4166666666666669E-2</v>
      </c>
      <c r="K7542">
        <f>IF(G7542&lt;&gt;"PM (Maintenance)", I7542, 0)</f>
        <v>5.4166666666666669E-2</v>
      </c>
      <c r="L7542" s="5">
        <f>MAX(tbl_Fact[[#This Row],[TotalBiscuitsMade]],tbl_Fact[[#This Row],[GoodMadeBiscuits]])</f>
        <v>413</v>
      </c>
      <c r="M7542" s="5">
        <f>IF(tbl_Fact[[#This Row],[Operating_Hours]]&gt;0,tbl_Fact[[#This Row],[Operating_Hours]]*51840,0)</f>
        <v>2808</v>
      </c>
    </row>
    <row r="7543" spans="1:13" hidden="1" x14ac:dyDescent="0.2">
      <c r="A7543" t="s">
        <v>12</v>
      </c>
      <c r="B7543" s="1">
        <v>44408.4059375</v>
      </c>
      <c r="C7543" s="1">
        <v>44408.408379629633</v>
      </c>
      <c r="D7543">
        <v>3.5166666507720898</v>
      </c>
      <c r="E7543">
        <v>232705</v>
      </c>
      <c r="F7543">
        <v>446</v>
      </c>
      <c r="G7543" t="s">
        <v>43</v>
      </c>
      <c r="H7543" t="s">
        <v>31</v>
      </c>
      <c r="I7543">
        <f>tbl_Fact[[#This Row],[Duration]] / 60</f>
        <v>5.8611110846201499E-2</v>
      </c>
      <c r="J7543">
        <f>IF(OR(G7543="Run Time", G7543="CC (Changeover Cleaning)"), I7543, 0)</f>
        <v>5.8611110846201499E-2</v>
      </c>
      <c r="K7543">
        <f>IF(G7543&lt;&gt;"PM (Maintenance)", I7543, 0)</f>
        <v>5.8611110846201499E-2</v>
      </c>
      <c r="L7543" s="5">
        <f>MAX(tbl_Fact[[#This Row],[TotalBiscuitsMade]],tbl_Fact[[#This Row],[GoodMadeBiscuits]])</f>
        <v>232705</v>
      </c>
      <c r="M7543" s="5">
        <f>IF(tbl_Fact[[#This Row],[Operating_Hours]]&gt;0,tbl_Fact[[#This Row],[Operating_Hours]]*51840,0)</f>
        <v>3038.3999862670858</v>
      </c>
    </row>
    <row r="7544" spans="1:13" hidden="1" x14ac:dyDescent="0.2">
      <c r="A7544" t="s">
        <v>5</v>
      </c>
      <c r="B7544" s="1">
        <v>44408.407337962963</v>
      </c>
      <c r="C7544" s="1">
        <v>44408.408784722225</v>
      </c>
      <c r="D7544">
        <v>2.0833332538604701</v>
      </c>
      <c r="E7544">
        <v>596344</v>
      </c>
      <c r="F7544">
        <v>78524</v>
      </c>
      <c r="G7544" t="s">
        <v>44</v>
      </c>
      <c r="H7544" t="s">
        <v>27</v>
      </c>
      <c r="I7544">
        <f>tbl_Fact[[#This Row],[Duration]] / 60</f>
        <v>3.4722220897674502E-2</v>
      </c>
      <c r="J7544">
        <f>IF(OR(G7544="Run Time", G7544="CC (Changeover Cleaning)"), I7544, 0)</f>
        <v>0</v>
      </c>
      <c r="K7544">
        <f>IF(G7544&lt;&gt;"PM (Maintenance)", I7544, 0)</f>
        <v>3.4722220897674502E-2</v>
      </c>
      <c r="L7544" s="5">
        <f>MAX(tbl_Fact[[#This Row],[TotalBiscuitsMade]],tbl_Fact[[#This Row],[GoodMadeBiscuits]])</f>
        <v>596344</v>
      </c>
      <c r="M7544" s="5">
        <f>IF(tbl_Fact[[#This Row],[Operating_Hours]]&gt;0,tbl_Fact[[#This Row],[Operating_Hours]]*51840,0)</f>
        <v>0</v>
      </c>
    </row>
    <row r="7545" spans="1:13" hidden="1" x14ac:dyDescent="0.2">
      <c r="A7545" t="s">
        <v>14</v>
      </c>
      <c r="B7545" s="1">
        <v>44408.408194444448</v>
      </c>
      <c r="C7545" s="1">
        <v>44408.409201388888</v>
      </c>
      <c r="D7545">
        <v>1.45000004768372</v>
      </c>
      <c r="E7545">
        <v>0</v>
      </c>
      <c r="F7545">
        <v>449</v>
      </c>
      <c r="G7545" t="s">
        <v>44</v>
      </c>
      <c r="H7545" t="s">
        <v>31</v>
      </c>
      <c r="I7545">
        <f>tbl_Fact[[#This Row],[Duration]] / 60</f>
        <v>2.4166667461395334E-2</v>
      </c>
      <c r="J7545">
        <f>IF(OR(G7545="Run Time", G7545="CC (Changeover Cleaning)"), I7545, 0)</f>
        <v>0</v>
      </c>
      <c r="K7545">
        <f>IF(G7545&lt;&gt;"PM (Maintenance)", I7545, 0)</f>
        <v>2.4166667461395334E-2</v>
      </c>
      <c r="L7545" s="5">
        <f>MAX(tbl_Fact[[#This Row],[TotalBiscuitsMade]],tbl_Fact[[#This Row],[GoodMadeBiscuits]])</f>
        <v>449</v>
      </c>
      <c r="M7545" s="5">
        <f>IF(tbl_Fact[[#This Row],[Operating_Hours]]&gt;0,tbl_Fact[[#This Row],[Operating_Hours]]*51840,0)</f>
        <v>0</v>
      </c>
    </row>
    <row r="7546" spans="1:13" hidden="1" x14ac:dyDescent="0.2">
      <c r="A7546" t="s">
        <v>12</v>
      </c>
      <c r="B7546" s="1">
        <v>44408.408379629633</v>
      </c>
      <c r="C7546" s="1">
        <v>44408.409201388888</v>
      </c>
      <c r="D7546">
        <v>1.18333327770233</v>
      </c>
      <c r="E7546">
        <v>233692</v>
      </c>
      <c r="F7546">
        <v>455</v>
      </c>
      <c r="G7546" t="s">
        <v>44</v>
      </c>
      <c r="H7546" t="s">
        <v>31</v>
      </c>
      <c r="I7546">
        <f>tbl_Fact[[#This Row],[Duration]] / 60</f>
        <v>1.9722221295038832E-2</v>
      </c>
      <c r="J7546">
        <f>IF(OR(G7546="Run Time", G7546="CC (Changeover Cleaning)"), I7546, 0)</f>
        <v>0</v>
      </c>
      <c r="K7546">
        <f>IF(G7546&lt;&gt;"PM (Maintenance)", I7546, 0)</f>
        <v>1.9722221295038832E-2</v>
      </c>
      <c r="L7546" s="5">
        <f>MAX(tbl_Fact[[#This Row],[TotalBiscuitsMade]],tbl_Fact[[#This Row],[GoodMadeBiscuits]])</f>
        <v>233692</v>
      </c>
      <c r="M7546" s="5">
        <f>IF(tbl_Fact[[#This Row],[Operating_Hours]]&gt;0,tbl_Fact[[#This Row],[Operating_Hours]]*51840,0)</f>
        <v>0</v>
      </c>
    </row>
    <row r="7547" spans="1:13" hidden="1" x14ac:dyDescent="0.2">
      <c r="A7547" t="s">
        <v>5</v>
      </c>
      <c r="B7547" s="1">
        <v>44408.408784722225</v>
      </c>
      <c r="C7547" s="1">
        <v>44408.409097222226</v>
      </c>
      <c r="D7547">
        <v>0.44999998807907099</v>
      </c>
      <c r="E7547">
        <v>596289</v>
      </c>
      <c r="F7547">
        <v>78634</v>
      </c>
      <c r="G7547" t="s">
        <v>43</v>
      </c>
      <c r="H7547" t="s">
        <v>27</v>
      </c>
      <c r="I7547">
        <f>tbl_Fact[[#This Row],[Duration]] / 60</f>
        <v>7.49999980131785E-3</v>
      </c>
      <c r="J7547">
        <f>IF(OR(G7547="Run Time", G7547="CC (Changeover Cleaning)"), I7547, 0)</f>
        <v>7.49999980131785E-3</v>
      </c>
      <c r="K7547">
        <f>IF(G7547&lt;&gt;"PM (Maintenance)", I7547, 0)</f>
        <v>7.49999980131785E-3</v>
      </c>
      <c r="L7547" s="5">
        <f>MAX(tbl_Fact[[#This Row],[TotalBiscuitsMade]],tbl_Fact[[#This Row],[GoodMadeBiscuits]])</f>
        <v>596289</v>
      </c>
      <c r="M7547" s="5">
        <f>IF(tbl_Fact[[#This Row],[Operating_Hours]]&gt;0,tbl_Fact[[#This Row],[Operating_Hours]]*51840,0)</f>
        <v>388.79998970031733</v>
      </c>
    </row>
    <row r="7548" spans="1:13" hidden="1" x14ac:dyDescent="0.2">
      <c r="A7548" t="s">
        <v>5</v>
      </c>
      <c r="B7548" s="1">
        <v>44408.409097222226</v>
      </c>
      <c r="C7548" s="1">
        <v>44408.411446759259</v>
      </c>
      <c r="D7548">
        <v>3.38333344459534</v>
      </c>
      <c r="E7548">
        <v>598595</v>
      </c>
      <c r="F7548">
        <v>80657</v>
      </c>
      <c r="G7548" t="s">
        <v>44</v>
      </c>
      <c r="H7548" t="s">
        <v>27</v>
      </c>
      <c r="I7548">
        <f>tbl_Fact[[#This Row],[Duration]] / 60</f>
        <v>5.6388890743255669E-2</v>
      </c>
      <c r="J7548">
        <f>IF(OR(G7548="Run Time", G7548="CC (Changeover Cleaning)"), I7548, 0)</f>
        <v>0</v>
      </c>
      <c r="K7548">
        <f>IF(G7548&lt;&gt;"PM (Maintenance)", I7548, 0)</f>
        <v>5.6388890743255669E-2</v>
      </c>
      <c r="L7548" s="5">
        <f>MAX(tbl_Fact[[#This Row],[TotalBiscuitsMade]],tbl_Fact[[#This Row],[GoodMadeBiscuits]])</f>
        <v>598595</v>
      </c>
      <c r="M7548" s="5">
        <f>IF(tbl_Fact[[#This Row],[Operating_Hours]]&gt;0,tbl_Fact[[#This Row],[Operating_Hours]]*51840,0)</f>
        <v>0</v>
      </c>
    </row>
    <row r="7549" spans="1:13" hidden="1" x14ac:dyDescent="0.2">
      <c r="A7549" t="s">
        <v>14</v>
      </c>
      <c r="B7549" s="1">
        <v>44408.409201388888</v>
      </c>
      <c r="C7549" s="1">
        <v>44408.410428240742</v>
      </c>
      <c r="D7549">
        <v>1.7666666507720901</v>
      </c>
      <c r="E7549">
        <v>0</v>
      </c>
      <c r="F7549">
        <v>433</v>
      </c>
      <c r="G7549" t="s">
        <v>43</v>
      </c>
      <c r="H7549" t="s">
        <v>31</v>
      </c>
      <c r="I7549">
        <f>tbl_Fact[[#This Row],[Duration]] / 60</f>
        <v>2.9444444179534835E-2</v>
      </c>
      <c r="J7549">
        <f>IF(OR(G7549="Run Time", G7549="CC (Changeover Cleaning)"), I7549, 0)</f>
        <v>2.9444444179534835E-2</v>
      </c>
      <c r="K7549">
        <f>IF(G7549&lt;&gt;"PM (Maintenance)", I7549, 0)</f>
        <v>2.9444444179534835E-2</v>
      </c>
      <c r="L7549" s="5">
        <f>MAX(tbl_Fact[[#This Row],[TotalBiscuitsMade]],tbl_Fact[[#This Row],[GoodMadeBiscuits]])</f>
        <v>433</v>
      </c>
      <c r="M7549" s="5">
        <f>IF(tbl_Fact[[#This Row],[Operating_Hours]]&gt;0,tbl_Fact[[#This Row],[Operating_Hours]]*51840,0)</f>
        <v>1526.3999862670858</v>
      </c>
    </row>
    <row r="7550" spans="1:13" hidden="1" x14ac:dyDescent="0.2">
      <c r="A7550" t="s">
        <v>12</v>
      </c>
      <c r="B7550" s="1">
        <v>44408.409201388888</v>
      </c>
      <c r="C7550" s="1">
        <v>44408.410509259258</v>
      </c>
      <c r="D7550">
        <v>1.88333332538605</v>
      </c>
      <c r="E7550">
        <v>233567</v>
      </c>
      <c r="F7550">
        <v>113</v>
      </c>
      <c r="G7550" t="s">
        <v>43</v>
      </c>
      <c r="H7550" t="s">
        <v>31</v>
      </c>
      <c r="I7550">
        <f>tbl_Fact[[#This Row],[Duration]] / 60</f>
        <v>3.1388888756434169E-2</v>
      </c>
      <c r="J7550">
        <f>IF(OR(G7550="Run Time", G7550="CC (Changeover Cleaning)"), I7550, 0)</f>
        <v>3.1388888756434169E-2</v>
      </c>
      <c r="K7550">
        <f>IF(G7550&lt;&gt;"PM (Maintenance)", I7550, 0)</f>
        <v>3.1388888756434169E-2</v>
      </c>
      <c r="L7550" s="5">
        <f>MAX(tbl_Fact[[#This Row],[TotalBiscuitsMade]],tbl_Fact[[#This Row],[GoodMadeBiscuits]])</f>
        <v>233567</v>
      </c>
      <c r="M7550" s="5">
        <f>IF(tbl_Fact[[#This Row],[Operating_Hours]]&gt;0,tbl_Fact[[#This Row],[Operating_Hours]]*51840,0)</f>
        <v>1627.1999931335474</v>
      </c>
    </row>
    <row r="7551" spans="1:13" hidden="1" x14ac:dyDescent="0.2">
      <c r="A7551" t="s">
        <v>14</v>
      </c>
      <c r="B7551" s="1">
        <v>44408.410428240742</v>
      </c>
      <c r="C7551" s="1">
        <v>44408.425636574073</v>
      </c>
      <c r="D7551">
        <v>21.899999618530298</v>
      </c>
      <c r="E7551">
        <v>0</v>
      </c>
      <c r="F7551">
        <v>288</v>
      </c>
      <c r="G7551" t="s">
        <v>44</v>
      </c>
      <c r="H7551" t="s">
        <v>31</v>
      </c>
      <c r="I7551">
        <f>tbl_Fact[[#This Row],[Duration]] / 60</f>
        <v>0.36499999364217162</v>
      </c>
      <c r="J7551">
        <f>IF(OR(G7551="Run Time", G7551="CC (Changeover Cleaning)"), I7551, 0)</f>
        <v>0</v>
      </c>
      <c r="K7551">
        <f>IF(G7551&lt;&gt;"PM (Maintenance)", I7551, 0)</f>
        <v>0.36499999364217162</v>
      </c>
      <c r="L7551" s="5">
        <f>MAX(tbl_Fact[[#This Row],[TotalBiscuitsMade]],tbl_Fact[[#This Row],[GoodMadeBiscuits]])</f>
        <v>288</v>
      </c>
      <c r="M7551" s="5">
        <f>IF(tbl_Fact[[#This Row],[Operating_Hours]]&gt;0,tbl_Fact[[#This Row],[Operating_Hours]]*51840,0)</f>
        <v>0</v>
      </c>
    </row>
    <row r="7552" spans="1:13" hidden="1" x14ac:dyDescent="0.2">
      <c r="A7552" t="s">
        <v>12</v>
      </c>
      <c r="B7552" s="1">
        <v>44408.410509259258</v>
      </c>
      <c r="C7552" s="1">
        <v>44408.41134259259</v>
      </c>
      <c r="D7552">
        <v>1.20000004768372</v>
      </c>
      <c r="E7552">
        <v>234319</v>
      </c>
      <c r="F7552">
        <v>75</v>
      </c>
      <c r="G7552" t="s">
        <v>44</v>
      </c>
      <c r="H7552" t="s">
        <v>31</v>
      </c>
      <c r="I7552">
        <f>tbl_Fact[[#This Row],[Duration]] / 60</f>
        <v>2.0000000794728669E-2</v>
      </c>
      <c r="J7552">
        <f>IF(OR(G7552="Run Time", G7552="CC (Changeover Cleaning)"), I7552, 0)</f>
        <v>0</v>
      </c>
      <c r="K7552">
        <f>IF(G7552&lt;&gt;"PM (Maintenance)", I7552, 0)</f>
        <v>2.0000000794728669E-2</v>
      </c>
      <c r="L7552" s="5">
        <f>MAX(tbl_Fact[[#This Row],[TotalBiscuitsMade]],tbl_Fact[[#This Row],[GoodMadeBiscuits]])</f>
        <v>234319</v>
      </c>
      <c r="M7552" s="5">
        <f>IF(tbl_Fact[[#This Row],[Operating_Hours]]&gt;0,tbl_Fact[[#This Row],[Operating_Hours]]*51840,0)</f>
        <v>0</v>
      </c>
    </row>
    <row r="7553" spans="1:13" hidden="1" x14ac:dyDescent="0.2">
      <c r="A7553" t="s">
        <v>12</v>
      </c>
      <c r="B7553" s="1">
        <v>44408.41134259259</v>
      </c>
      <c r="C7553" s="1">
        <v>44408.411909722221</v>
      </c>
      <c r="D7553">
        <v>0.81666660308837902</v>
      </c>
      <c r="E7553">
        <v>234501</v>
      </c>
      <c r="F7553">
        <v>185</v>
      </c>
      <c r="G7553" t="s">
        <v>43</v>
      </c>
      <c r="H7553" t="s">
        <v>31</v>
      </c>
      <c r="I7553">
        <f>tbl_Fact[[#This Row],[Duration]] / 60</f>
        <v>1.3611110051472983E-2</v>
      </c>
      <c r="J7553">
        <f>IF(OR(G7553="Run Time", G7553="CC (Changeover Cleaning)"), I7553, 0)</f>
        <v>1.3611110051472983E-2</v>
      </c>
      <c r="K7553">
        <f>IF(G7553&lt;&gt;"PM (Maintenance)", I7553, 0)</f>
        <v>1.3611110051472983E-2</v>
      </c>
      <c r="L7553" s="5">
        <f>MAX(tbl_Fact[[#This Row],[TotalBiscuitsMade]],tbl_Fact[[#This Row],[GoodMadeBiscuits]])</f>
        <v>234501</v>
      </c>
      <c r="M7553" s="5">
        <f>IF(tbl_Fact[[#This Row],[Operating_Hours]]&gt;0,tbl_Fact[[#This Row],[Operating_Hours]]*51840,0)</f>
        <v>705.59994506835949</v>
      </c>
    </row>
    <row r="7554" spans="1:13" hidden="1" x14ac:dyDescent="0.2">
      <c r="A7554" t="s">
        <v>5</v>
      </c>
      <c r="B7554" s="1">
        <v>44408.411446759259</v>
      </c>
      <c r="C7554" s="1">
        <v>44408.415914351855</v>
      </c>
      <c r="D7554">
        <v>6.4333333969116202</v>
      </c>
      <c r="E7554">
        <v>598204</v>
      </c>
      <c r="F7554">
        <v>80527</v>
      </c>
      <c r="G7554" t="s">
        <v>43</v>
      </c>
      <c r="H7554" t="s">
        <v>27</v>
      </c>
      <c r="I7554">
        <f>tbl_Fact[[#This Row],[Duration]] / 60</f>
        <v>0.10722222328186033</v>
      </c>
      <c r="J7554">
        <f>IF(OR(G7554="Run Time", G7554="CC (Changeover Cleaning)"), I7554, 0)</f>
        <v>0.10722222328186033</v>
      </c>
      <c r="K7554">
        <f>IF(G7554&lt;&gt;"PM (Maintenance)", I7554, 0)</f>
        <v>0.10722222328186033</v>
      </c>
      <c r="L7554" s="5">
        <f>MAX(tbl_Fact[[#This Row],[TotalBiscuitsMade]],tbl_Fact[[#This Row],[GoodMadeBiscuits]])</f>
        <v>598204</v>
      </c>
      <c r="M7554" s="5">
        <f>IF(tbl_Fact[[#This Row],[Operating_Hours]]&gt;0,tbl_Fact[[#This Row],[Operating_Hours]]*51840,0)</f>
        <v>5558.4000549316397</v>
      </c>
    </row>
    <row r="7555" spans="1:13" hidden="1" x14ac:dyDescent="0.2">
      <c r="A7555" t="s">
        <v>12</v>
      </c>
      <c r="B7555" s="1">
        <v>44408.411909722221</v>
      </c>
      <c r="C7555" s="1">
        <v>44408.414513888885</v>
      </c>
      <c r="D7555">
        <v>3.75</v>
      </c>
      <c r="E7555">
        <v>237609</v>
      </c>
      <c r="F7555">
        <v>195</v>
      </c>
      <c r="G7555" t="s">
        <v>44</v>
      </c>
      <c r="H7555" t="s">
        <v>31</v>
      </c>
      <c r="I7555">
        <f>tbl_Fact[[#This Row],[Duration]] / 60</f>
        <v>6.25E-2</v>
      </c>
      <c r="J7555">
        <f>IF(OR(G7555="Run Time", G7555="CC (Changeover Cleaning)"), I7555, 0)</f>
        <v>0</v>
      </c>
      <c r="K7555">
        <f>IF(G7555&lt;&gt;"PM (Maintenance)", I7555, 0)</f>
        <v>6.25E-2</v>
      </c>
      <c r="L7555" s="5">
        <f>MAX(tbl_Fact[[#This Row],[TotalBiscuitsMade]],tbl_Fact[[#This Row],[GoodMadeBiscuits]])</f>
        <v>237609</v>
      </c>
      <c r="M7555" s="5">
        <f>IF(tbl_Fact[[#This Row],[Operating_Hours]]&gt;0,tbl_Fact[[#This Row],[Operating_Hours]]*51840,0)</f>
        <v>0</v>
      </c>
    </row>
    <row r="7556" spans="1:13" hidden="1" x14ac:dyDescent="0.2">
      <c r="A7556" t="s">
        <v>12</v>
      </c>
      <c r="B7556" s="1">
        <v>44408.414513888885</v>
      </c>
      <c r="C7556" s="1">
        <v>44408.42527777778</v>
      </c>
      <c r="D7556">
        <v>15.5</v>
      </c>
      <c r="E7556">
        <v>237581</v>
      </c>
      <c r="F7556">
        <v>244</v>
      </c>
      <c r="G7556" t="s">
        <v>43</v>
      </c>
      <c r="H7556" t="s">
        <v>31</v>
      </c>
      <c r="I7556">
        <f>tbl_Fact[[#This Row],[Duration]] / 60</f>
        <v>0.25833333333333336</v>
      </c>
      <c r="J7556">
        <f>IF(OR(G7556="Run Time", G7556="CC (Changeover Cleaning)"), I7556, 0)</f>
        <v>0.25833333333333336</v>
      </c>
      <c r="K7556">
        <f>IF(G7556&lt;&gt;"PM (Maintenance)", I7556, 0)</f>
        <v>0.25833333333333336</v>
      </c>
      <c r="L7556" s="5">
        <f>MAX(tbl_Fact[[#This Row],[TotalBiscuitsMade]],tbl_Fact[[#This Row],[GoodMadeBiscuits]])</f>
        <v>237581</v>
      </c>
      <c r="M7556" s="5">
        <f>IF(tbl_Fact[[#This Row],[Operating_Hours]]&gt;0,tbl_Fact[[#This Row],[Operating_Hours]]*51840,0)</f>
        <v>13392.000000000002</v>
      </c>
    </row>
    <row r="7557" spans="1:13" hidden="1" x14ac:dyDescent="0.2">
      <c r="A7557" t="s">
        <v>5</v>
      </c>
      <c r="B7557" s="1">
        <v>44408.415914351855</v>
      </c>
      <c r="C7557" s="1">
        <v>44408.417002314818</v>
      </c>
      <c r="D7557">
        <v>1.56666672229767</v>
      </c>
      <c r="E7557">
        <v>0</v>
      </c>
      <c r="F7557">
        <v>81237</v>
      </c>
      <c r="G7557" t="s">
        <v>44</v>
      </c>
      <c r="H7557" t="s">
        <v>27</v>
      </c>
      <c r="I7557">
        <f>tbl_Fact[[#This Row],[Duration]] / 60</f>
        <v>2.6111112038294502E-2</v>
      </c>
      <c r="J7557">
        <f>IF(OR(G7557="Run Time", G7557="CC (Changeover Cleaning)"), I7557, 0)</f>
        <v>0</v>
      </c>
      <c r="K7557">
        <f>IF(G7557&lt;&gt;"PM (Maintenance)", I7557, 0)</f>
        <v>2.6111112038294502E-2</v>
      </c>
      <c r="L7557" s="5">
        <f>MAX(tbl_Fact[[#This Row],[TotalBiscuitsMade]],tbl_Fact[[#This Row],[GoodMadeBiscuits]])</f>
        <v>81237</v>
      </c>
      <c r="M7557" s="5">
        <f>IF(tbl_Fact[[#This Row],[Operating_Hours]]&gt;0,tbl_Fact[[#This Row],[Operating_Hours]]*51840,0)</f>
        <v>0</v>
      </c>
    </row>
    <row r="7558" spans="1:13" hidden="1" x14ac:dyDescent="0.2">
      <c r="A7558" t="s">
        <v>5</v>
      </c>
      <c r="B7558" s="1">
        <v>44408.417002314818</v>
      </c>
      <c r="C7558" s="1">
        <v>44408.572118055556</v>
      </c>
      <c r="D7558">
        <v>223.36666870117199</v>
      </c>
      <c r="E7558">
        <v>0</v>
      </c>
      <c r="F7558">
        <v>81184</v>
      </c>
      <c r="G7558" t="s">
        <v>44</v>
      </c>
      <c r="H7558" t="s">
        <v>25</v>
      </c>
      <c r="I7558">
        <f>tbl_Fact[[#This Row],[Duration]] / 60</f>
        <v>3.7227778116861998</v>
      </c>
      <c r="J7558">
        <f>IF(OR(G7558="Run Time", G7558="CC (Changeover Cleaning)"), I7558, 0)</f>
        <v>0</v>
      </c>
      <c r="K7558">
        <f>IF(G7558&lt;&gt;"PM (Maintenance)", I7558, 0)</f>
        <v>3.7227778116861998</v>
      </c>
      <c r="L7558" s="5">
        <f>MAX(tbl_Fact[[#This Row],[TotalBiscuitsMade]],tbl_Fact[[#This Row],[GoodMadeBiscuits]])</f>
        <v>81184</v>
      </c>
      <c r="M7558" s="5">
        <f>IF(tbl_Fact[[#This Row],[Operating_Hours]]&gt;0,tbl_Fact[[#This Row],[Operating_Hours]]*51840,0)</f>
        <v>0</v>
      </c>
    </row>
    <row r="7559" spans="1:13" hidden="1" x14ac:dyDescent="0.2">
      <c r="A7559" t="s">
        <v>12</v>
      </c>
      <c r="B7559" s="1">
        <v>44408.42527777778</v>
      </c>
      <c r="C7559" s="1">
        <v>44408.425636574073</v>
      </c>
      <c r="D7559">
        <v>0.51666659116744995</v>
      </c>
      <c r="E7559">
        <v>237763</v>
      </c>
      <c r="F7559">
        <v>140</v>
      </c>
      <c r="G7559" t="s">
        <v>44</v>
      </c>
      <c r="H7559" t="s">
        <v>31</v>
      </c>
      <c r="I7559">
        <f>tbl_Fact[[#This Row],[Duration]] / 60</f>
        <v>8.6111098527908332E-3</v>
      </c>
      <c r="J7559">
        <f>IF(OR(G7559="Run Time", G7559="CC (Changeover Cleaning)"), I7559, 0)</f>
        <v>0</v>
      </c>
      <c r="K7559">
        <f>IF(G7559&lt;&gt;"PM (Maintenance)", I7559, 0)</f>
        <v>8.6111098527908332E-3</v>
      </c>
      <c r="L7559" s="5">
        <f>MAX(tbl_Fact[[#This Row],[TotalBiscuitsMade]],tbl_Fact[[#This Row],[GoodMadeBiscuits]])</f>
        <v>237763</v>
      </c>
      <c r="M7559" s="5">
        <f>IF(tbl_Fact[[#This Row],[Operating_Hours]]&gt;0,tbl_Fact[[#This Row],[Operating_Hours]]*51840,0)</f>
        <v>0</v>
      </c>
    </row>
    <row r="7560" spans="1:13" hidden="1" x14ac:dyDescent="0.2">
      <c r="A7560" t="s">
        <v>14</v>
      </c>
      <c r="B7560" s="1">
        <v>44408.425636574073</v>
      </c>
      <c r="C7560" s="1">
        <v>44408.426249999997</v>
      </c>
      <c r="D7560">
        <v>0.88333332538604703</v>
      </c>
      <c r="E7560">
        <v>0</v>
      </c>
      <c r="F7560">
        <v>249</v>
      </c>
      <c r="G7560" t="s">
        <v>43</v>
      </c>
      <c r="H7560" t="s">
        <v>31</v>
      </c>
      <c r="I7560">
        <f>tbl_Fact[[#This Row],[Duration]] / 60</f>
        <v>1.4722222089767451E-2</v>
      </c>
      <c r="J7560">
        <f>IF(OR(G7560="Run Time", G7560="CC (Changeover Cleaning)"), I7560, 0)</f>
        <v>1.4722222089767451E-2</v>
      </c>
      <c r="K7560">
        <f>IF(G7560&lt;&gt;"PM (Maintenance)", I7560, 0)</f>
        <v>1.4722222089767451E-2</v>
      </c>
      <c r="L7560" s="5">
        <f>MAX(tbl_Fact[[#This Row],[TotalBiscuitsMade]],tbl_Fact[[#This Row],[GoodMadeBiscuits]])</f>
        <v>249</v>
      </c>
      <c r="M7560" s="5">
        <f>IF(tbl_Fact[[#This Row],[Operating_Hours]]&gt;0,tbl_Fact[[#This Row],[Operating_Hours]]*51840,0)</f>
        <v>763.19999313354458</v>
      </c>
    </row>
    <row r="7561" spans="1:13" hidden="1" x14ac:dyDescent="0.2">
      <c r="A7561" t="s">
        <v>12</v>
      </c>
      <c r="B7561" s="1">
        <v>44408.425636574073</v>
      </c>
      <c r="C7561" s="1">
        <v>44408.427025462966</v>
      </c>
      <c r="D7561">
        <v>2</v>
      </c>
      <c r="E7561">
        <v>237734</v>
      </c>
      <c r="F7561">
        <v>375</v>
      </c>
      <c r="G7561" t="s">
        <v>43</v>
      </c>
      <c r="H7561" t="s">
        <v>31</v>
      </c>
      <c r="I7561">
        <f>tbl_Fact[[#This Row],[Duration]] / 60</f>
        <v>3.3333333333333333E-2</v>
      </c>
      <c r="J7561">
        <f>IF(OR(G7561="Run Time", G7561="CC (Changeover Cleaning)"), I7561, 0)</f>
        <v>3.3333333333333333E-2</v>
      </c>
      <c r="K7561">
        <f>IF(G7561&lt;&gt;"PM (Maintenance)", I7561, 0)</f>
        <v>3.3333333333333333E-2</v>
      </c>
      <c r="L7561" s="5">
        <f>MAX(tbl_Fact[[#This Row],[TotalBiscuitsMade]],tbl_Fact[[#This Row],[GoodMadeBiscuits]])</f>
        <v>237734</v>
      </c>
      <c r="M7561" s="5">
        <f>IF(tbl_Fact[[#This Row],[Operating_Hours]]&gt;0,tbl_Fact[[#This Row],[Operating_Hours]]*51840,0)</f>
        <v>1728</v>
      </c>
    </row>
    <row r="7562" spans="1:13" hidden="1" x14ac:dyDescent="0.2">
      <c r="A7562" t="s">
        <v>14</v>
      </c>
      <c r="B7562" s="1">
        <v>44408.426249999997</v>
      </c>
      <c r="C7562" s="1">
        <v>44408.426342592589</v>
      </c>
      <c r="D7562">
        <v>0.133333295583725</v>
      </c>
      <c r="E7562">
        <v>0</v>
      </c>
      <c r="F7562">
        <v>150</v>
      </c>
      <c r="G7562" t="s">
        <v>44</v>
      </c>
      <c r="H7562" t="s">
        <v>31</v>
      </c>
      <c r="I7562">
        <f>tbl_Fact[[#This Row],[Duration]] / 60</f>
        <v>2.2222215930620833E-3</v>
      </c>
      <c r="J7562">
        <f>IF(OR(G7562="Run Time", G7562="CC (Changeover Cleaning)"), I7562, 0)</f>
        <v>0</v>
      </c>
      <c r="K7562">
        <f>IF(G7562&lt;&gt;"PM (Maintenance)", I7562, 0)</f>
        <v>2.2222215930620833E-3</v>
      </c>
      <c r="L7562" s="5">
        <f>MAX(tbl_Fact[[#This Row],[TotalBiscuitsMade]],tbl_Fact[[#This Row],[GoodMadeBiscuits]])</f>
        <v>150</v>
      </c>
      <c r="M7562" s="5">
        <f>IF(tbl_Fact[[#This Row],[Operating_Hours]]&gt;0,tbl_Fact[[#This Row],[Operating_Hours]]*51840,0)</f>
        <v>0</v>
      </c>
    </row>
    <row r="7563" spans="1:13" hidden="1" x14ac:dyDescent="0.2">
      <c r="A7563" t="s">
        <v>14</v>
      </c>
      <c r="B7563" s="1">
        <v>44408.426342592589</v>
      </c>
      <c r="C7563" s="1">
        <v>44408.426944444444</v>
      </c>
      <c r="D7563">
        <v>0.86666661500930797</v>
      </c>
      <c r="E7563">
        <v>0</v>
      </c>
      <c r="F7563">
        <v>61</v>
      </c>
      <c r="G7563" t="s">
        <v>43</v>
      </c>
      <c r="H7563" t="s">
        <v>31</v>
      </c>
      <c r="I7563">
        <f>tbl_Fact[[#This Row],[Duration]] / 60</f>
        <v>1.4444443583488465E-2</v>
      </c>
      <c r="J7563">
        <f>IF(OR(G7563="Run Time", G7563="CC (Changeover Cleaning)"), I7563, 0)</f>
        <v>1.4444443583488465E-2</v>
      </c>
      <c r="K7563">
        <f>IF(G7563&lt;&gt;"PM (Maintenance)", I7563, 0)</f>
        <v>1.4444443583488465E-2</v>
      </c>
      <c r="L7563" s="5">
        <f>MAX(tbl_Fact[[#This Row],[TotalBiscuitsMade]],tbl_Fact[[#This Row],[GoodMadeBiscuits]])</f>
        <v>61</v>
      </c>
      <c r="M7563" s="5">
        <f>IF(tbl_Fact[[#This Row],[Operating_Hours]]&gt;0,tbl_Fact[[#This Row],[Operating_Hours]]*51840,0)</f>
        <v>748.79995536804199</v>
      </c>
    </row>
    <row r="7564" spans="1:13" hidden="1" x14ac:dyDescent="0.2">
      <c r="A7564" t="s">
        <v>14</v>
      </c>
      <c r="B7564" s="1">
        <v>44408.426944444444</v>
      </c>
      <c r="C7564" s="1">
        <v>44408.438935185186</v>
      </c>
      <c r="D7564">
        <v>17.266666412353501</v>
      </c>
      <c r="E7564">
        <v>0</v>
      </c>
      <c r="F7564">
        <v>229</v>
      </c>
      <c r="G7564" t="s">
        <v>44</v>
      </c>
      <c r="H7564" t="s">
        <v>31</v>
      </c>
      <c r="I7564">
        <f>tbl_Fact[[#This Row],[Duration]] / 60</f>
        <v>0.28777777353922501</v>
      </c>
      <c r="J7564">
        <f>IF(OR(G7564="Run Time", G7564="CC (Changeover Cleaning)"), I7564, 0)</f>
        <v>0</v>
      </c>
      <c r="K7564">
        <f>IF(G7564&lt;&gt;"PM (Maintenance)", I7564, 0)</f>
        <v>0.28777777353922501</v>
      </c>
      <c r="L7564" s="5">
        <f>MAX(tbl_Fact[[#This Row],[TotalBiscuitsMade]],tbl_Fact[[#This Row],[GoodMadeBiscuits]])</f>
        <v>229</v>
      </c>
      <c r="M7564" s="5">
        <f>IF(tbl_Fact[[#This Row],[Operating_Hours]]&gt;0,tbl_Fact[[#This Row],[Operating_Hours]]*51840,0)</f>
        <v>0</v>
      </c>
    </row>
    <row r="7565" spans="1:13" hidden="1" x14ac:dyDescent="0.2">
      <c r="A7565" t="s">
        <v>12</v>
      </c>
      <c r="B7565" s="1">
        <v>44408.427025462966</v>
      </c>
      <c r="C7565" s="1">
        <v>44408.427465277775</v>
      </c>
      <c r="D7565">
        <v>0.63333332538604703</v>
      </c>
      <c r="E7565">
        <v>238397</v>
      </c>
      <c r="F7565">
        <v>276</v>
      </c>
      <c r="G7565" t="s">
        <v>44</v>
      </c>
      <c r="H7565" t="s">
        <v>31</v>
      </c>
      <c r="I7565">
        <f>tbl_Fact[[#This Row],[Duration]] / 60</f>
        <v>1.0555555423100783E-2</v>
      </c>
      <c r="J7565">
        <f>IF(OR(G7565="Run Time", G7565="CC (Changeover Cleaning)"), I7565, 0)</f>
        <v>0</v>
      </c>
      <c r="K7565">
        <f>IF(G7565&lt;&gt;"PM (Maintenance)", I7565, 0)</f>
        <v>1.0555555423100783E-2</v>
      </c>
      <c r="L7565" s="5">
        <f>MAX(tbl_Fact[[#This Row],[TotalBiscuitsMade]],tbl_Fact[[#This Row],[GoodMadeBiscuits]])</f>
        <v>238397</v>
      </c>
      <c r="M7565" s="5">
        <f>IF(tbl_Fact[[#This Row],[Operating_Hours]]&gt;0,tbl_Fact[[#This Row],[Operating_Hours]]*51840,0)</f>
        <v>0</v>
      </c>
    </row>
    <row r="7566" spans="1:13" hidden="1" x14ac:dyDescent="0.2">
      <c r="A7566" t="s">
        <v>12</v>
      </c>
      <c r="B7566" s="1">
        <v>44408.427465277775</v>
      </c>
      <c r="C7566" s="1">
        <v>44408.427673611113</v>
      </c>
      <c r="D7566">
        <v>0.30000001192092901</v>
      </c>
      <c r="E7566">
        <v>238492</v>
      </c>
      <c r="F7566">
        <v>149</v>
      </c>
      <c r="G7566" t="s">
        <v>43</v>
      </c>
      <c r="H7566" t="s">
        <v>31</v>
      </c>
      <c r="I7566">
        <f>tbl_Fact[[#This Row],[Duration]] / 60</f>
        <v>5.0000001986821498E-3</v>
      </c>
      <c r="J7566">
        <f>IF(OR(G7566="Run Time", G7566="CC (Changeover Cleaning)"), I7566, 0)</f>
        <v>5.0000001986821498E-3</v>
      </c>
      <c r="K7566">
        <f>IF(G7566&lt;&gt;"PM (Maintenance)", I7566, 0)</f>
        <v>5.0000001986821498E-3</v>
      </c>
      <c r="L7566" s="5">
        <f>MAX(tbl_Fact[[#This Row],[TotalBiscuitsMade]],tbl_Fact[[#This Row],[GoodMadeBiscuits]])</f>
        <v>238492</v>
      </c>
      <c r="M7566" s="5">
        <f>IF(tbl_Fact[[#This Row],[Operating_Hours]]&gt;0,tbl_Fact[[#This Row],[Operating_Hours]]*51840,0)</f>
        <v>259.20001029968267</v>
      </c>
    </row>
    <row r="7567" spans="1:13" hidden="1" x14ac:dyDescent="0.2">
      <c r="A7567" t="s">
        <v>12</v>
      </c>
      <c r="B7567" s="1">
        <v>44408.427673611113</v>
      </c>
      <c r="C7567" s="1">
        <v>44408.436307870368</v>
      </c>
      <c r="D7567">
        <v>12.4333333969116</v>
      </c>
      <c r="E7567">
        <v>0</v>
      </c>
      <c r="F7567">
        <v>195</v>
      </c>
      <c r="G7567" t="s">
        <v>44</v>
      </c>
      <c r="H7567" t="s">
        <v>31</v>
      </c>
      <c r="I7567">
        <f>tbl_Fact[[#This Row],[Duration]] / 60</f>
        <v>0.20722222328185999</v>
      </c>
      <c r="J7567">
        <f>IF(OR(G7567="Run Time", G7567="CC (Changeover Cleaning)"), I7567, 0)</f>
        <v>0</v>
      </c>
      <c r="K7567">
        <f>IF(G7567&lt;&gt;"PM (Maintenance)", I7567, 0)</f>
        <v>0.20722222328185999</v>
      </c>
      <c r="L7567" s="5">
        <f>MAX(tbl_Fact[[#This Row],[TotalBiscuitsMade]],tbl_Fact[[#This Row],[GoodMadeBiscuits]])</f>
        <v>195</v>
      </c>
      <c r="M7567" s="5">
        <f>IF(tbl_Fact[[#This Row],[Operating_Hours]]&gt;0,tbl_Fact[[#This Row],[Operating_Hours]]*51840,0)</f>
        <v>0</v>
      </c>
    </row>
    <row r="7568" spans="1:13" hidden="1" x14ac:dyDescent="0.2">
      <c r="A7568" t="s">
        <v>12</v>
      </c>
      <c r="B7568" s="1">
        <v>44408.436307870368</v>
      </c>
      <c r="C7568" s="1">
        <v>44408.463865740741</v>
      </c>
      <c r="D7568">
        <v>39.683334350585902</v>
      </c>
      <c r="E7568">
        <v>0</v>
      </c>
      <c r="F7568">
        <v>316</v>
      </c>
      <c r="G7568" t="s">
        <v>43</v>
      </c>
      <c r="H7568" t="s">
        <v>29</v>
      </c>
      <c r="I7568">
        <f>tbl_Fact[[#This Row],[Duration]] / 60</f>
        <v>0.6613889058430984</v>
      </c>
      <c r="J7568">
        <f>IF(OR(G7568="Run Time", G7568="CC (Changeover Cleaning)"), I7568, 0)</f>
        <v>0.6613889058430984</v>
      </c>
      <c r="K7568">
        <f>IF(G7568&lt;&gt;"PM (Maintenance)", I7568, 0)</f>
        <v>0.6613889058430984</v>
      </c>
      <c r="L7568" s="5">
        <f>MAX(tbl_Fact[[#This Row],[TotalBiscuitsMade]],tbl_Fact[[#This Row],[GoodMadeBiscuits]])</f>
        <v>316</v>
      </c>
      <c r="M7568" s="5">
        <f>IF(tbl_Fact[[#This Row],[Operating_Hours]]&gt;0,tbl_Fact[[#This Row],[Operating_Hours]]*51840,0)</f>
        <v>34286.400878906221</v>
      </c>
    </row>
    <row r="7569" spans="1:13" hidden="1" x14ac:dyDescent="0.2">
      <c r="A7569" t="s">
        <v>14</v>
      </c>
      <c r="B7569" s="1">
        <v>44408.438935185186</v>
      </c>
      <c r="C7569" s="1">
        <v>44408.489814814813</v>
      </c>
      <c r="D7569">
        <v>73.266670227050795</v>
      </c>
      <c r="E7569">
        <v>0</v>
      </c>
      <c r="F7569">
        <v>218</v>
      </c>
      <c r="G7569" t="s">
        <v>43</v>
      </c>
      <c r="H7569" t="s">
        <v>29</v>
      </c>
      <c r="I7569">
        <f>tbl_Fact[[#This Row],[Duration]] / 60</f>
        <v>1.2211111704508466</v>
      </c>
      <c r="J7569">
        <f>IF(OR(G7569="Run Time", G7569="CC (Changeover Cleaning)"), I7569, 0)</f>
        <v>1.2211111704508466</v>
      </c>
      <c r="K7569">
        <f>IF(G7569&lt;&gt;"PM (Maintenance)", I7569, 0)</f>
        <v>1.2211111704508466</v>
      </c>
      <c r="L7569" s="5">
        <f>MAX(tbl_Fact[[#This Row],[TotalBiscuitsMade]],tbl_Fact[[#This Row],[GoodMadeBiscuits]])</f>
        <v>218</v>
      </c>
      <c r="M7569" s="5">
        <f>IF(tbl_Fact[[#This Row],[Operating_Hours]]&gt;0,tbl_Fact[[#This Row],[Operating_Hours]]*51840,0)</f>
        <v>63302.40307617189</v>
      </c>
    </row>
    <row r="7570" spans="1:13" hidden="1" x14ac:dyDescent="0.2">
      <c r="A7570" t="s">
        <v>13</v>
      </c>
      <c r="B7570" s="1">
        <v>44408.452916666669</v>
      </c>
      <c r="C7570" s="1">
        <v>44408.453113425923</v>
      </c>
      <c r="D7570">
        <v>0.28333330154418901</v>
      </c>
      <c r="E7570">
        <v>0</v>
      </c>
      <c r="F7570">
        <v>484</v>
      </c>
      <c r="G7570" t="s">
        <v>43</v>
      </c>
      <c r="H7570" t="s">
        <v>29</v>
      </c>
      <c r="I7570">
        <f>tbl_Fact[[#This Row],[Duration]] / 60</f>
        <v>4.72222169240315E-3</v>
      </c>
      <c r="J7570">
        <f>IF(OR(G7570="Run Time", G7570="CC (Changeover Cleaning)"), I7570, 0)</f>
        <v>4.72222169240315E-3</v>
      </c>
      <c r="K7570">
        <f>IF(G7570&lt;&gt;"PM (Maintenance)", I7570, 0)</f>
        <v>4.72222169240315E-3</v>
      </c>
      <c r="L7570" s="5">
        <f>MAX(tbl_Fact[[#This Row],[TotalBiscuitsMade]],tbl_Fact[[#This Row],[GoodMadeBiscuits]])</f>
        <v>484</v>
      </c>
      <c r="M7570" s="5">
        <f>IF(tbl_Fact[[#This Row],[Operating_Hours]]&gt;0,tbl_Fact[[#This Row],[Operating_Hours]]*51840,0)</f>
        <v>244.79997253417929</v>
      </c>
    </row>
    <row r="7571" spans="1:13" hidden="1" x14ac:dyDescent="0.2">
      <c r="A7571" t="s">
        <v>13</v>
      </c>
      <c r="B7571" s="1">
        <v>44408.453113425923</v>
      </c>
      <c r="C7571" s="1">
        <v>44408.594583333332</v>
      </c>
      <c r="D7571">
        <v>203.71665954589801</v>
      </c>
      <c r="E7571">
        <v>0</v>
      </c>
      <c r="F7571">
        <v>301</v>
      </c>
      <c r="G7571" t="s">
        <v>44</v>
      </c>
      <c r="H7571" t="s">
        <v>29</v>
      </c>
      <c r="I7571">
        <f>tbl_Fact[[#This Row],[Duration]] / 60</f>
        <v>3.3952776590983</v>
      </c>
      <c r="J7571">
        <f>IF(OR(G7571="Run Time", G7571="CC (Changeover Cleaning)"), I7571, 0)</f>
        <v>0</v>
      </c>
      <c r="K7571">
        <f>IF(G7571&lt;&gt;"PM (Maintenance)", I7571, 0)</f>
        <v>3.3952776590983</v>
      </c>
      <c r="L7571" s="5">
        <f>MAX(tbl_Fact[[#This Row],[TotalBiscuitsMade]],tbl_Fact[[#This Row],[GoodMadeBiscuits]])</f>
        <v>301</v>
      </c>
      <c r="M7571" s="5">
        <f>IF(tbl_Fact[[#This Row],[Operating_Hours]]&gt;0,tbl_Fact[[#This Row],[Operating_Hours]]*51840,0)</f>
        <v>0</v>
      </c>
    </row>
    <row r="7572" spans="1:13" hidden="1" x14ac:dyDescent="0.2">
      <c r="A7572" t="s">
        <v>12</v>
      </c>
      <c r="B7572" s="1">
        <v>44408.463865740741</v>
      </c>
      <c r="C7572" s="1">
        <v>44408.471898148149</v>
      </c>
      <c r="D7572">
        <v>11.5666666030884</v>
      </c>
      <c r="E7572">
        <v>0</v>
      </c>
      <c r="F7572">
        <v>273</v>
      </c>
      <c r="G7572" t="s">
        <v>44</v>
      </c>
      <c r="H7572" t="s">
        <v>29</v>
      </c>
      <c r="I7572">
        <f>tbl_Fact[[#This Row],[Duration]] / 60</f>
        <v>0.19277777671814</v>
      </c>
      <c r="J7572">
        <f>IF(OR(G7572="Run Time", G7572="CC (Changeover Cleaning)"), I7572, 0)</f>
        <v>0</v>
      </c>
      <c r="K7572">
        <f>IF(G7572&lt;&gt;"PM (Maintenance)", I7572, 0)</f>
        <v>0.19277777671814</v>
      </c>
      <c r="L7572" s="5">
        <f>MAX(tbl_Fact[[#This Row],[TotalBiscuitsMade]],tbl_Fact[[#This Row],[GoodMadeBiscuits]])</f>
        <v>273</v>
      </c>
      <c r="M7572" s="5">
        <f>IF(tbl_Fact[[#This Row],[Operating_Hours]]&gt;0,tbl_Fact[[#This Row],[Operating_Hours]]*51840,0)</f>
        <v>0</v>
      </c>
    </row>
    <row r="7573" spans="1:13" hidden="1" x14ac:dyDescent="0.2">
      <c r="A7573" t="s">
        <v>12</v>
      </c>
      <c r="B7573" s="1">
        <v>44408.471898148149</v>
      </c>
      <c r="C7573" s="1">
        <v>44408.471909722219</v>
      </c>
      <c r="D7573">
        <v>1.6666600480675701E-2</v>
      </c>
      <c r="E7573">
        <v>0</v>
      </c>
      <c r="F7573">
        <v>42</v>
      </c>
      <c r="G7573" t="s">
        <v>44</v>
      </c>
      <c r="H7573" t="s">
        <v>29</v>
      </c>
      <c r="I7573">
        <f>tbl_Fact[[#This Row],[Duration]] / 60</f>
        <v>2.7777667467792836E-4</v>
      </c>
      <c r="J7573">
        <f>IF(OR(G7573="Run Time", G7573="CC (Changeover Cleaning)"), I7573, 0)</f>
        <v>0</v>
      </c>
      <c r="K7573">
        <f>IF(G7573&lt;&gt;"PM (Maintenance)", I7573, 0)</f>
        <v>2.7777667467792836E-4</v>
      </c>
      <c r="L7573" s="5">
        <f>MAX(tbl_Fact[[#This Row],[TotalBiscuitsMade]],tbl_Fact[[#This Row],[GoodMadeBiscuits]])</f>
        <v>42</v>
      </c>
      <c r="M7573" s="5">
        <f>IF(tbl_Fact[[#This Row],[Operating_Hours]]&gt;0,tbl_Fact[[#This Row],[Operating_Hours]]*51840,0)</f>
        <v>0</v>
      </c>
    </row>
    <row r="7574" spans="1:13" hidden="1" x14ac:dyDescent="0.2">
      <c r="A7574" t="s">
        <v>12</v>
      </c>
      <c r="B7574" s="1">
        <v>44408.471909722219</v>
      </c>
      <c r="C7574" s="1">
        <v>44408.473819444444</v>
      </c>
      <c r="D7574">
        <v>2.75</v>
      </c>
      <c r="E7574">
        <v>0</v>
      </c>
      <c r="F7574">
        <v>376</v>
      </c>
      <c r="G7574" t="s">
        <v>43</v>
      </c>
      <c r="H7574" t="s">
        <v>29</v>
      </c>
      <c r="I7574">
        <f>tbl_Fact[[#This Row],[Duration]] / 60</f>
        <v>4.583333333333333E-2</v>
      </c>
      <c r="J7574">
        <f>IF(OR(G7574="Run Time", G7574="CC (Changeover Cleaning)"), I7574, 0)</f>
        <v>4.583333333333333E-2</v>
      </c>
      <c r="K7574">
        <f>IF(G7574&lt;&gt;"PM (Maintenance)", I7574, 0)</f>
        <v>4.583333333333333E-2</v>
      </c>
      <c r="L7574" s="5">
        <f>MAX(tbl_Fact[[#This Row],[TotalBiscuitsMade]],tbl_Fact[[#This Row],[GoodMadeBiscuits]])</f>
        <v>376</v>
      </c>
      <c r="M7574" s="5">
        <f>IF(tbl_Fact[[#This Row],[Operating_Hours]]&gt;0,tbl_Fact[[#This Row],[Operating_Hours]]*51840,0)</f>
        <v>2376</v>
      </c>
    </row>
    <row r="7575" spans="1:13" hidden="1" x14ac:dyDescent="0.2">
      <c r="A7575" t="s">
        <v>12</v>
      </c>
      <c r="B7575" s="1">
        <v>44408.473819444444</v>
      </c>
      <c r="C7575" s="1">
        <v>44408.474039351851</v>
      </c>
      <c r="D7575">
        <v>0.31666660308837902</v>
      </c>
      <c r="E7575">
        <v>0</v>
      </c>
      <c r="F7575">
        <v>240</v>
      </c>
      <c r="G7575" t="s">
        <v>44</v>
      </c>
      <c r="H7575" t="s">
        <v>29</v>
      </c>
      <c r="I7575">
        <f>tbl_Fact[[#This Row],[Duration]] / 60</f>
        <v>5.2777767181396507E-3</v>
      </c>
      <c r="J7575">
        <f>IF(OR(G7575="Run Time", G7575="CC (Changeover Cleaning)"), I7575, 0)</f>
        <v>0</v>
      </c>
      <c r="K7575">
        <f>IF(G7575&lt;&gt;"PM (Maintenance)", I7575, 0)</f>
        <v>5.2777767181396507E-3</v>
      </c>
      <c r="L7575" s="5">
        <f>MAX(tbl_Fact[[#This Row],[TotalBiscuitsMade]],tbl_Fact[[#This Row],[GoodMadeBiscuits]])</f>
        <v>240</v>
      </c>
      <c r="M7575" s="5">
        <f>IF(tbl_Fact[[#This Row],[Operating_Hours]]&gt;0,tbl_Fact[[#This Row],[Operating_Hours]]*51840,0)</f>
        <v>0</v>
      </c>
    </row>
    <row r="7576" spans="1:13" hidden="1" x14ac:dyDescent="0.2">
      <c r="A7576" t="s">
        <v>12</v>
      </c>
      <c r="B7576" s="1">
        <v>44408.474039351851</v>
      </c>
      <c r="C7576" s="1">
        <v>44408.474131944444</v>
      </c>
      <c r="D7576">
        <v>0.133333295583725</v>
      </c>
      <c r="E7576">
        <v>0</v>
      </c>
      <c r="F7576">
        <v>471</v>
      </c>
      <c r="G7576" t="s">
        <v>43</v>
      </c>
      <c r="H7576" t="s">
        <v>29</v>
      </c>
      <c r="I7576">
        <f>tbl_Fact[[#This Row],[Duration]] / 60</f>
        <v>2.2222215930620833E-3</v>
      </c>
      <c r="J7576">
        <f>IF(OR(G7576="Run Time", G7576="CC (Changeover Cleaning)"), I7576, 0)</f>
        <v>2.2222215930620833E-3</v>
      </c>
      <c r="K7576">
        <f>IF(G7576&lt;&gt;"PM (Maintenance)", I7576, 0)</f>
        <v>2.2222215930620833E-3</v>
      </c>
      <c r="L7576" s="5">
        <f>MAX(tbl_Fact[[#This Row],[TotalBiscuitsMade]],tbl_Fact[[#This Row],[GoodMadeBiscuits]])</f>
        <v>471</v>
      </c>
      <c r="M7576" s="5">
        <f>IF(tbl_Fact[[#This Row],[Operating_Hours]]&gt;0,tbl_Fact[[#This Row],[Operating_Hours]]*51840,0)</f>
        <v>115.19996738433839</v>
      </c>
    </row>
    <row r="7577" spans="1:13" hidden="1" x14ac:dyDescent="0.2">
      <c r="A7577" t="s">
        <v>12</v>
      </c>
      <c r="B7577" s="1">
        <v>44408.474131944444</v>
      </c>
      <c r="C7577" s="1">
        <v>44408.474224537036</v>
      </c>
      <c r="D7577">
        <v>0.133333295583725</v>
      </c>
      <c r="E7577">
        <v>68</v>
      </c>
      <c r="F7577">
        <v>352</v>
      </c>
      <c r="G7577" t="s">
        <v>44</v>
      </c>
      <c r="H7577" t="s">
        <v>29</v>
      </c>
      <c r="I7577">
        <f>tbl_Fact[[#This Row],[Duration]] / 60</f>
        <v>2.2222215930620833E-3</v>
      </c>
      <c r="J7577">
        <f>IF(OR(G7577="Run Time", G7577="CC (Changeover Cleaning)"), I7577, 0)</f>
        <v>0</v>
      </c>
      <c r="K7577">
        <f>IF(G7577&lt;&gt;"PM (Maintenance)", I7577, 0)</f>
        <v>2.2222215930620833E-3</v>
      </c>
      <c r="L7577" s="5">
        <f>MAX(tbl_Fact[[#This Row],[TotalBiscuitsMade]],tbl_Fact[[#This Row],[GoodMadeBiscuits]])</f>
        <v>352</v>
      </c>
      <c r="M7577" s="5">
        <f>IF(tbl_Fact[[#This Row],[Operating_Hours]]&gt;0,tbl_Fact[[#This Row],[Operating_Hours]]*51840,0)</f>
        <v>0</v>
      </c>
    </row>
    <row r="7578" spans="1:13" hidden="1" x14ac:dyDescent="0.2">
      <c r="A7578" t="s">
        <v>12</v>
      </c>
      <c r="B7578" s="1">
        <v>44408.474224537036</v>
      </c>
      <c r="C7578" s="1">
        <v>44408.475648148145</v>
      </c>
      <c r="D7578">
        <v>2.0499999523162802</v>
      </c>
      <c r="E7578">
        <v>0</v>
      </c>
      <c r="F7578">
        <v>420</v>
      </c>
      <c r="G7578" t="s">
        <v>43</v>
      </c>
      <c r="H7578" t="s">
        <v>29</v>
      </c>
      <c r="I7578">
        <f>tbl_Fact[[#This Row],[Duration]] / 60</f>
        <v>3.4166665871938E-2</v>
      </c>
      <c r="J7578">
        <f>IF(OR(G7578="Run Time", G7578="CC (Changeover Cleaning)"), I7578, 0)</f>
        <v>3.4166665871938E-2</v>
      </c>
      <c r="K7578">
        <f>IF(G7578&lt;&gt;"PM (Maintenance)", I7578, 0)</f>
        <v>3.4166665871938E-2</v>
      </c>
      <c r="L7578" s="5">
        <f>MAX(tbl_Fact[[#This Row],[TotalBiscuitsMade]],tbl_Fact[[#This Row],[GoodMadeBiscuits]])</f>
        <v>420</v>
      </c>
      <c r="M7578" s="5">
        <f>IF(tbl_Fact[[#This Row],[Operating_Hours]]&gt;0,tbl_Fact[[#This Row],[Operating_Hours]]*51840,0)</f>
        <v>1771.1999588012659</v>
      </c>
    </row>
    <row r="7579" spans="1:13" hidden="1" x14ac:dyDescent="0.2">
      <c r="A7579" t="s">
        <v>12</v>
      </c>
      <c r="B7579" s="1">
        <v>44408.475648148145</v>
      </c>
      <c r="C7579" s="1">
        <v>44408.475868055553</v>
      </c>
      <c r="D7579">
        <v>0.31666660308837902</v>
      </c>
      <c r="E7579">
        <v>489</v>
      </c>
      <c r="F7579">
        <v>53</v>
      </c>
      <c r="G7579" t="s">
        <v>44</v>
      </c>
      <c r="H7579" t="s">
        <v>29</v>
      </c>
      <c r="I7579">
        <f>tbl_Fact[[#This Row],[Duration]] / 60</f>
        <v>5.2777767181396507E-3</v>
      </c>
      <c r="J7579">
        <f>IF(OR(G7579="Run Time", G7579="CC (Changeover Cleaning)"), I7579, 0)</f>
        <v>0</v>
      </c>
      <c r="K7579">
        <f>IF(G7579&lt;&gt;"PM (Maintenance)", I7579, 0)</f>
        <v>5.2777767181396507E-3</v>
      </c>
      <c r="L7579" s="5">
        <f>MAX(tbl_Fact[[#This Row],[TotalBiscuitsMade]],tbl_Fact[[#This Row],[GoodMadeBiscuits]])</f>
        <v>489</v>
      </c>
      <c r="M7579" s="5">
        <f>IF(tbl_Fact[[#This Row],[Operating_Hours]]&gt;0,tbl_Fact[[#This Row],[Operating_Hours]]*51840,0)</f>
        <v>0</v>
      </c>
    </row>
    <row r="7580" spans="1:13" hidden="1" x14ac:dyDescent="0.2">
      <c r="A7580" t="s">
        <v>12</v>
      </c>
      <c r="B7580" s="1">
        <v>44408.475868055553</v>
      </c>
      <c r="C7580" s="1">
        <v>44408.475902777776</v>
      </c>
      <c r="D7580">
        <v>5.0000000745058101E-2</v>
      </c>
      <c r="E7580">
        <v>209</v>
      </c>
      <c r="F7580">
        <v>324</v>
      </c>
      <c r="G7580" t="s">
        <v>43</v>
      </c>
      <c r="H7580" t="s">
        <v>29</v>
      </c>
      <c r="I7580">
        <f>tbl_Fact[[#This Row],[Duration]] / 60</f>
        <v>8.3333334575096834E-4</v>
      </c>
      <c r="J7580">
        <f>IF(OR(G7580="Run Time", G7580="CC (Changeover Cleaning)"), I7580, 0)</f>
        <v>8.3333334575096834E-4</v>
      </c>
      <c r="K7580">
        <f>IF(G7580&lt;&gt;"PM (Maintenance)", I7580, 0)</f>
        <v>8.3333334575096834E-4</v>
      </c>
      <c r="L7580" s="5">
        <f>MAX(tbl_Fact[[#This Row],[TotalBiscuitsMade]],tbl_Fact[[#This Row],[GoodMadeBiscuits]])</f>
        <v>324</v>
      </c>
      <c r="M7580" s="5">
        <f>IF(tbl_Fact[[#This Row],[Operating_Hours]]&gt;0,tbl_Fact[[#This Row],[Operating_Hours]]*51840,0)</f>
        <v>43.200000643730199</v>
      </c>
    </row>
    <row r="7581" spans="1:13" hidden="1" x14ac:dyDescent="0.2">
      <c r="A7581" t="s">
        <v>12</v>
      </c>
      <c r="B7581" s="1">
        <v>44408.475902777776</v>
      </c>
      <c r="C7581" s="1">
        <v>44408.475995370369</v>
      </c>
      <c r="D7581">
        <v>0.133333295583725</v>
      </c>
      <c r="E7581">
        <v>522</v>
      </c>
      <c r="F7581">
        <v>9</v>
      </c>
      <c r="G7581" t="s">
        <v>44</v>
      </c>
      <c r="H7581" t="s">
        <v>29</v>
      </c>
      <c r="I7581">
        <f>tbl_Fact[[#This Row],[Duration]] / 60</f>
        <v>2.2222215930620833E-3</v>
      </c>
      <c r="J7581">
        <f>IF(OR(G7581="Run Time", G7581="CC (Changeover Cleaning)"), I7581, 0)</f>
        <v>0</v>
      </c>
      <c r="K7581">
        <f>IF(G7581&lt;&gt;"PM (Maintenance)", I7581, 0)</f>
        <v>2.2222215930620833E-3</v>
      </c>
      <c r="L7581" s="5">
        <f>MAX(tbl_Fact[[#This Row],[TotalBiscuitsMade]],tbl_Fact[[#This Row],[GoodMadeBiscuits]])</f>
        <v>522</v>
      </c>
      <c r="M7581" s="5">
        <f>IF(tbl_Fact[[#This Row],[Operating_Hours]]&gt;0,tbl_Fact[[#This Row],[Operating_Hours]]*51840,0)</f>
        <v>0</v>
      </c>
    </row>
    <row r="7582" spans="1:13" hidden="1" x14ac:dyDescent="0.2">
      <c r="A7582" t="s">
        <v>12</v>
      </c>
      <c r="B7582" s="1">
        <v>44408.475995370369</v>
      </c>
      <c r="C7582" s="1">
        <v>44408.476030092592</v>
      </c>
      <c r="D7582">
        <v>5.0000000745058101E-2</v>
      </c>
      <c r="E7582">
        <v>366</v>
      </c>
      <c r="F7582">
        <v>304</v>
      </c>
      <c r="G7582" t="s">
        <v>43</v>
      </c>
      <c r="H7582" t="s">
        <v>29</v>
      </c>
      <c r="I7582">
        <f>tbl_Fact[[#This Row],[Duration]] / 60</f>
        <v>8.3333334575096834E-4</v>
      </c>
      <c r="J7582">
        <f>IF(OR(G7582="Run Time", G7582="CC (Changeover Cleaning)"), I7582, 0)</f>
        <v>8.3333334575096834E-4</v>
      </c>
      <c r="K7582">
        <f>IF(G7582&lt;&gt;"PM (Maintenance)", I7582, 0)</f>
        <v>8.3333334575096834E-4</v>
      </c>
      <c r="L7582" s="5">
        <f>MAX(tbl_Fact[[#This Row],[TotalBiscuitsMade]],tbl_Fact[[#This Row],[GoodMadeBiscuits]])</f>
        <v>366</v>
      </c>
      <c r="M7582" s="5">
        <f>IF(tbl_Fact[[#This Row],[Operating_Hours]]&gt;0,tbl_Fact[[#This Row],[Operating_Hours]]*51840,0)</f>
        <v>43.200000643730199</v>
      </c>
    </row>
    <row r="7583" spans="1:13" hidden="1" x14ac:dyDescent="0.2">
      <c r="A7583" t="s">
        <v>12</v>
      </c>
      <c r="B7583" s="1">
        <v>44408.476030092592</v>
      </c>
      <c r="C7583" s="1">
        <v>44408.476122685184</v>
      </c>
      <c r="D7583">
        <v>0.133333295583725</v>
      </c>
      <c r="E7583">
        <v>240</v>
      </c>
      <c r="F7583">
        <v>200</v>
      </c>
      <c r="G7583" t="s">
        <v>44</v>
      </c>
      <c r="H7583" t="s">
        <v>29</v>
      </c>
      <c r="I7583">
        <f>tbl_Fact[[#This Row],[Duration]] / 60</f>
        <v>2.2222215930620833E-3</v>
      </c>
      <c r="J7583">
        <f>IF(OR(G7583="Run Time", G7583="CC (Changeover Cleaning)"), I7583, 0)</f>
        <v>0</v>
      </c>
      <c r="K7583">
        <f>IF(G7583&lt;&gt;"PM (Maintenance)", I7583, 0)</f>
        <v>2.2222215930620833E-3</v>
      </c>
      <c r="L7583" s="5">
        <f>MAX(tbl_Fact[[#This Row],[TotalBiscuitsMade]],tbl_Fact[[#This Row],[GoodMadeBiscuits]])</f>
        <v>240</v>
      </c>
      <c r="M7583" s="5">
        <f>IF(tbl_Fact[[#This Row],[Operating_Hours]]&gt;0,tbl_Fact[[#This Row],[Operating_Hours]]*51840,0)</f>
        <v>0</v>
      </c>
    </row>
    <row r="7584" spans="1:13" hidden="1" x14ac:dyDescent="0.2">
      <c r="A7584" t="s">
        <v>12</v>
      </c>
      <c r="B7584" s="1">
        <v>44408.476122685184</v>
      </c>
      <c r="C7584" s="1">
        <v>44408.476145833331</v>
      </c>
      <c r="D7584">
        <v>3.3333301544189502E-2</v>
      </c>
      <c r="E7584">
        <v>606</v>
      </c>
      <c r="F7584">
        <v>250</v>
      </c>
      <c r="G7584" t="s">
        <v>43</v>
      </c>
      <c r="H7584" t="s">
        <v>29</v>
      </c>
      <c r="I7584">
        <f>tbl_Fact[[#This Row],[Duration]] / 60</f>
        <v>5.5555502573649172E-4</v>
      </c>
      <c r="J7584">
        <f>IF(OR(G7584="Run Time", G7584="CC (Changeover Cleaning)"), I7584, 0)</f>
        <v>5.5555502573649172E-4</v>
      </c>
      <c r="K7584">
        <f>IF(G7584&lt;&gt;"PM (Maintenance)", I7584, 0)</f>
        <v>5.5555502573649172E-4</v>
      </c>
      <c r="L7584" s="5">
        <f>MAX(tbl_Fact[[#This Row],[TotalBiscuitsMade]],tbl_Fact[[#This Row],[GoodMadeBiscuits]])</f>
        <v>606</v>
      </c>
      <c r="M7584" s="5">
        <f>IF(tbl_Fact[[#This Row],[Operating_Hours]]&gt;0,tbl_Fact[[#This Row],[Operating_Hours]]*51840,0)</f>
        <v>28.79997253417973</v>
      </c>
    </row>
    <row r="7585" spans="1:13" hidden="1" x14ac:dyDescent="0.2">
      <c r="A7585" t="s">
        <v>12</v>
      </c>
      <c r="B7585" s="1">
        <v>44408.476145833331</v>
      </c>
      <c r="C7585" s="1">
        <v>44408.47625</v>
      </c>
      <c r="D7585">
        <v>0.15000000596046401</v>
      </c>
      <c r="E7585">
        <v>396</v>
      </c>
      <c r="F7585">
        <v>24</v>
      </c>
      <c r="G7585" t="s">
        <v>44</v>
      </c>
      <c r="H7585" t="s">
        <v>29</v>
      </c>
      <c r="I7585">
        <f>tbl_Fact[[#This Row],[Duration]] / 60</f>
        <v>2.5000000993410667E-3</v>
      </c>
      <c r="J7585">
        <f>IF(OR(G7585="Run Time", G7585="CC (Changeover Cleaning)"), I7585, 0)</f>
        <v>0</v>
      </c>
      <c r="K7585">
        <f>IF(G7585&lt;&gt;"PM (Maintenance)", I7585, 0)</f>
        <v>2.5000000993410667E-3</v>
      </c>
      <c r="L7585" s="5">
        <f>MAX(tbl_Fact[[#This Row],[TotalBiscuitsMade]],tbl_Fact[[#This Row],[GoodMadeBiscuits]])</f>
        <v>396</v>
      </c>
      <c r="M7585" s="5">
        <f>IF(tbl_Fact[[#This Row],[Operating_Hours]]&gt;0,tbl_Fact[[#This Row],[Operating_Hours]]*51840,0)</f>
        <v>0</v>
      </c>
    </row>
    <row r="7586" spans="1:13" hidden="1" x14ac:dyDescent="0.2">
      <c r="A7586" t="s">
        <v>12</v>
      </c>
      <c r="B7586" s="1">
        <v>44408.47625</v>
      </c>
      <c r="C7586" s="1">
        <v>44408.476273148146</v>
      </c>
      <c r="D7586">
        <v>3.3333301544189502E-2</v>
      </c>
      <c r="E7586">
        <v>635</v>
      </c>
      <c r="F7586">
        <v>98</v>
      </c>
      <c r="G7586" t="s">
        <v>43</v>
      </c>
      <c r="H7586" t="s">
        <v>29</v>
      </c>
      <c r="I7586">
        <f>tbl_Fact[[#This Row],[Duration]] / 60</f>
        <v>5.5555502573649172E-4</v>
      </c>
      <c r="J7586">
        <f>IF(OR(G7586="Run Time", G7586="CC (Changeover Cleaning)"), I7586, 0)</f>
        <v>5.5555502573649172E-4</v>
      </c>
      <c r="K7586">
        <f>IF(G7586&lt;&gt;"PM (Maintenance)", I7586, 0)</f>
        <v>5.5555502573649172E-4</v>
      </c>
      <c r="L7586" s="5">
        <f>MAX(tbl_Fact[[#This Row],[TotalBiscuitsMade]],tbl_Fact[[#This Row],[GoodMadeBiscuits]])</f>
        <v>635</v>
      </c>
      <c r="M7586" s="5">
        <f>IF(tbl_Fact[[#This Row],[Operating_Hours]]&gt;0,tbl_Fact[[#This Row],[Operating_Hours]]*51840,0)</f>
        <v>28.79997253417973</v>
      </c>
    </row>
    <row r="7587" spans="1:13" hidden="1" x14ac:dyDescent="0.2">
      <c r="A7587" t="s">
        <v>12</v>
      </c>
      <c r="B7587" s="1">
        <v>44408.476273148146</v>
      </c>
      <c r="C7587" s="1">
        <v>44408.476365740738</v>
      </c>
      <c r="D7587">
        <v>0.133333295583725</v>
      </c>
      <c r="E7587">
        <v>579</v>
      </c>
      <c r="F7587">
        <v>244</v>
      </c>
      <c r="G7587" t="s">
        <v>44</v>
      </c>
      <c r="H7587" t="s">
        <v>29</v>
      </c>
      <c r="I7587">
        <f>tbl_Fact[[#This Row],[Duration]] / 60</f>
        <v>2.2222215930620833E-3</v>
      </c>
      <c r="J7587">
        <f>IF(OR(G7587="Run Time", G7587="CC (Changeover Cleaning)"), I7587, 0)</f>
        <v>0</v>
      </c>
      <c r="K7587">
        <f>IF(G7587&lt;&gt;"PM (Maintenance)", I7587, 0)</f>
        <v>2.2222215930620833E-3</v>
      </c>
      <c r="L7587" s="5">
        <f>MAX(tbl_Fact[[#This Row],[TotalBiscuitsMade]],tbl_Fact[[#This Row],[GoodMadeBiscuits]])</f>
        <v>579</v>
      </c>
      <c r="M7587" s="5">
        <f>IF(tbl_Fact[[#This Row],[Operating_Hours]]&gt;0,tbl_Fact[[#This Row],[Operating_Hours]]*51840,0)</f>
        <v>0</v>
      </c>
    </row>
    <row r="7588" spans="1:13" hidden="1" x14ac:dyDescent="0.2">
      <c r="A7588" t="s">
        <v>12</v>
      </c>
      <c r="B7588" s="1">
        <v>44408.476365740738</v>
      </c>
      <c r="C7588" s="1">
        <v>44408.476400462961</v>
      </c>
      <c r="D7588">
        <v>5.0000000745058101E-2</v>
      </c>
      <c r="E7588">
        <v>432</v>
      </c>
      <c r="F7588">
        <v>41</v>
      </c>
      <c r="G7588" t="s">
        <v>43</v>
      </c>
      <c r="H7588" t="s">
        <v>29</v>
      </c>
      <c r="I7588">
        <f>tbl_Fact[[#This Row],[Duration]] / 60</f>
        <v>8.3333334575096834E-4</v>
      </c>
      <c r="J7588">
        <f>IF(OR(G7588="Run Time", G7588="CC (Changeover Cleaning)"), I7588, 0)</f>
        <v>8.3333334575096834E-4</v>
      </c>
      <c r="K7588">
        <f>IF(G7588&lt;&gt;"PM (Maintenance)", I7588, 0)</f>
        <v>8.3333334575096834E-4</v>
      </c>
      <c r="L7588" s="5">
        <f>MAX(tbl_Fact[[#This Row],[TotalBiscuitsMade]],tbl_Fact[[#This Row],[GoodMadeBiscuits]])</f>
        <v>432</v>
      </c>
      <c r="M7588" s="5">
        <f>IF(tbl_Fact[[#This Row],[Operating_Hours]]&gt;0,tbl_Fact[[#This Row],[Operating_Hours]]*51840,0)</f>
        <v>43.200000643730199</v>
      </c>
    </row>
    <row r="7589" spans="1:13" hidden="1" x14ac:dyDescent="0.2">
      <c r="A7589" t="s">
        <v>12</v>
      </c>
      <c r="B7589" s="1">
        <v>44408.476400462961</v>
      </c>
      <c r="C7589" s="1">
        <v>44408.476747685185</v>
      </c>
      <c r="D7589">
        <v>0.5</v>
      </c>
      <c r="E7589">
        <v>861</v>
      </c>
      <c r="F7589">
        <v>419</v>
      </c>
      <c r="G7589" t="s">
        <v>44</v>
      </c>
      <c r="H7589" t="s">
        <v>29</v>
      </c>
      <c r="I7589">
        <f>tbl_Fact[[#This Row],[Duration]] / 60</f>
        <v>8.3333333333333332E-3</v>
      </c>
      <c r="J7589">
        <f>IF(OR(G7589="Run Time", G7589="CC (Changeover Cleaning)"), I7589, 0)</f>
        <v>0</v>
      </c>
      <c r="K7589">
        <f>IF(G7589&lt;&gt;"PM (Maintenance)", I7589, 0)</f>
        <v>8.3333333333333332E-3</v>
      </c>
      <c r="L7589" s="5">
        <f>MAX(tbl_Fact[[#This Row],[TotalBiscuitsMade]],tbl_Fact[[#This Row],[GoodMadeBiscuits]])</f>
        <v>861</v>
      </c>
      <c r="M7589" s="5">
        <f>IF(tbl_Fact[[#This Row],[Operating_Hours]]&gt;0,tbl_Fact[[#This Row],[Operating_Hours]]*51840,0)</f>
        <v>0</v>
      </c>
    </row>
    <row r="7590" spans="1:13" hidden="1" x14ac:dyDescent="0.2">
      <c r="A7590" t="s">
        <v>12</v>
      </c>
      <c r="B7590" s="1">
        <v>44408.476747685185</v>
      </c>
      <c r="C7590" s="1">
        <v>44408.476770833331</v>
      </c>
      <c r="D7590">
        <v>3.3333301544189502E-2</v>
      </c>
      <c r="E7590">
        <v>940</v>
      </c>
      <c r="F7590">
        <v>145</v>
      </c>
      <c r="G7590" t="s">
        <v>43</v>
      </c>
      <c r="H7590" t="s">
        <v>29</v>
      </c>
      <c r="I7590">
        <f>tbl_Fact[[#This Row],[Duration]] / 60</f>
        <v>5.5555502573649172E-4</v>
      </c>
      <c r="J7590">
        <f>IF(OR(G7590="Run Time", G7590="CC (Changeover Cleaning)"), I7590, 0)</f>
        <v>5.5555502573649172E-4</v>
      </c>
      <c r="K7590">
        <f>IF(G7590&lt;&gt;"PM (Maintenance)", I7590, 0)</f>
        <v>5.5555502573649172E-4</v>
      </c>
      <c r="L7590" s="5">
        <f>MAX(tbl_Fact[[#This Row],[TotalBiscuitsMade]],tbl_Fact[[#This Row],[GoodMadeBiscuits]])</f>
        <v>940</v>
      </c>
      <c r="M7590" s="5">
        <f>IF(tbl_Fact[[#This Row],[Operating_Hours]]&gt;0,tbl_Fact[[#This Row],[Operating_Hours]]*51840,0)</f>
        <v>28.79997253417973</v>
      </c>
    </row>
    <row r="7591" spans="1:13" hidden="1" x14ac:dyDescent="0.2">
      <c r="A7591" t="s">
        <v>12</v>
      </c>
      <c r="B7591" s="1">
        <v>44408.476770833331</v>
      </c>
      <c r="C7591" s="1">
        <v>44408.476875</v>
      </c>
      <c r="D7591">
        <v>0.15000000596046401</v>
      </c>
      <c r="E7591">
        <v>1051</v>
      </c>
      <c r="F7591">
        <v>131</v>
      </c>
      <c r="G7591" t="s">
        <v>44</v>
      </c>
      <c r="H7591" t="s">
        <v>29</v>
      </c>
      <c r="I7591">
        <f>tbl_Fact[[#This Row],[Duration]] / 60</f>
        <v>2.5000000993410667E-3</v>
      </c>
      <c r="J7591">
        <f>IF(OR(G7591="Run Time", G7591="CC (Changeover Cleaning)"), I7591, 0)</f>
        <v>0</v>
      </c>
      <c r="K7591">
        <f>IF(G7591&lt;&gt;"PM (Maintenance)", I7591, 0)</f>
        <v>2.5000000993410667E-3</v>
      </c>
      <c r="L7591" s="5">
        <f>MAX(tbl_Fact[[#This Row],[TotalBiscuitsMade]],tbl_Fact[[#This Row],[GoodMadeBiscuits]])</f>
        <v>1051</v>
      </c>
      <c r="M7591" s="5">
        <f>IF(tbl_Fact[[#This Row],[Operating_Hours]]&gt;0,tbl_Fact[[#This Row],[Operating_Hours]]*51840,0)</f>
        <v>0</v>
      </c>
    </row>
    <row r="7592" spans="1:13" hidden="1" x14ac:dyDescent="0.2">
      <c r="A7592" t="s">
        <v>12</v>
      </c>
      <c r="B7592" s="1">
        <v>44408.476875</v>
      </c>
      <c r="C7592" s="1">
        <v>44408.476944444446</v>
      </c>
      <c r="D7592">
        <v>0.10000000149011599</v>
      </c>
      <c r="E7592">
        <v>900</v>
      </c>
      <c r="F7592">
        <v>449</v>
      </c>
      <c r="G7592" t="s">
        <v>43</v>
      </c>
      <c r="H7592" t="s">
        <v>29</v>
      </c>
      <c r="I7592">
        <f>tbl_Fact[[#This Row],[Duration]] / 60</f>
        <v>1.6666666915019332E-3</v>
      </c>
      <c r="J7592">
        <f>IF(OR(G7592="Run Time", G7592="CC (Changeover Cleaning)"), I7592, 0)</f>
        <v>1.6666666915019332E-3</v>
      </c>
      <c r="K7592">
        <f>IF(G7592&lt;&gt;"PM (Maintenance)", I7592, 0)</f>
        <v>1.6666666915019332E-3</v>
      </c>
      <c r="L7592" s="5">
        <f>MAX(tbl_Fact[[#This Row],[TotalBiscuitsMade]],tbl_Fact[[#This Row],[GoodMadeBiscuits]])</f>
        <v>900</v>
      </c>
      <c r="M7592" s="5">
        <f>IF(tbl_Fact[[#This Row],[Operating_Hours]]&gt;0,tbl_Fact[[#This Row],[Operating_Hours]]*51840,0)</f>
        <v>86.400001287460213</v>
      </c>
    </row>
    <row r="7593" spans="1:13" hidden="1" x14ac:dyDescent="0.2">
      <c r="A7593" t="s">
        <v>12</v>
      </c>
      <c r="B7593" s="1">
        <v>44408.476944444446</v>
      </c>
      <c r="C7593" s="1">
        <v>44408.477037037039</v>
      </c>
      <c r="D7593">
        <v>0.133333295583725</v>
      </c>
      <c r="E7593">
        <v>968</v>
      </c>
      <c r="F7593">
        <v>429</v>
      </c>
      <c r="G7593" t="s">
        <v>44</v>
      </c>
      <c r="H7593" t="s">
        <v>29</v>
      </c>
      <c r="I7593">
        <f>tbl_Fact[[#This Row],[Duration]] / 60</f>
        <v>2.2222215930620833E-3</v>
      </c>
      <c r="J7593">
        <f>IF(OR(G7593="Run Time", G7593="CC (Changeover Cleaning)"), I7593, 0)</f>
        <v>0</v>
      </c>
      <c r="K7593">
        <f>IF(G7593&lt;&gt;"PM (Maintenance)", I7593, 0)</f>
        <v>2.2222215930620833E-3</v>
      </c>
      <c r="L7593" s="5">
        <f>MAX(tbl_Fact[[#This Row],[TotalBiscuitsMade]],tbl_Fact[[#This Row],[GoodMadeBiscuits]])</f>
        <v>968</v>
      </c>
      <c r="M7593" s="5">
        <f>IF(tbl_Fact[[#This Row],[Operating_Hours]]&gt;0,tbl_Fact[[#This Row],[Operating_Hours]]*51840,0)</f>
        <v>0</v>
      </c>
    </row>
    <row r="7594" spans="1:13" hidden="1" x14ac:dyDescent="0.2">
      <c r="A7594" t="s">
        <v>12</v>
      </c>
      <c r="B7594" s="1">
        <v>44408.477037037039</v>
      </c>
      <c r="C7594" s="1">
        <v>44408.477060185185</v>
      </c>
      <c r="D7594">
        <v>3.3333301544189502E-2</v>
      </c>
      <c r="E7594">
        <v>1028</v>
      </c>
      <c r="F7594">
        <v>96</v>
      </c>
      <c r="G7594" t="s">
        <v>43</v>
      </c>
      <c r="H7594" t="s">
        <v>29</v>
      </c>
      <c r="I7594">
        <f>tbl_Fact[[#This Row],[Duration]] / 60</f>
        <v>5.5555502573649172E-4</v>
      </c>
      <c r="J7594">
        <f>IF(OR(G7594="Run Time", G7594="CC (Changeover Cleaning)"), I7594, 0)</f>
        <v>5.5555502573649172E-4</v>
      </c>
      <c r="K7594">
        <f>IF(G7594&lt;&gt;"PM (Maintenance)", I7594, 0)</f>
        <v>5.5555502573649172E-4</v>
      </c>
      <c r="L7594" s="5">
        <f>MAX(tbl_Fact[[#This Row],[TotalBiscuitsMade]],tbl_Fact[[#This Row],[GoodMadeBiscuits]])</f>
        <v>1028</v>
      </c>
      <c r="M7594" s="5">
        <f>IF(tbl_Fact[[#This Row],[Operating_Hours]]&gt;0,tbl_Fact[[#This Row],[Operating_Hours]]*51840,0)</f>
        <v>28.79997253417973</v>
      </c>
    </row>
    <row r="7595" spans="1:13" hidden="1" x14ac:dyDescent="0.2">
      <c r="A7595" t="s">
        <v>12</v>
      </c>
      <c r="B7595" s="1">
        <v>44408.477060185185</v>
      </c>
      <c r="C7595" s="1">
        <v>44408.477164351854</v>
      </c>
      <c r="D7595">
        <v>0.15000000596046401</v>
      </c>
      <c r="E7595">
        <v>1138</v>
      </c>
      <c r="F7595">
        <v>116</v>
      </c>
      <c r="G7595" t="s">
        <v>44</v>
      </c>
      <c r="H7595" t="s">
        <v>29</v>
      </c>
      <c r="I7595">
        <f>tbl_Fact[[#This Row],[Duration]] / 60</f>
        <v>2.5000000993410667E-3</v>
      </c>
      <c r="J7595">
        <f>IF(OR(G7595="Run Time", G7595="CC (Changeover Cleaning)"), I7595, 0)</f>
        <v>0</v>
      </c>
      <c r="K7595">
        <f>IF(G7595&lt;&gt;"PM (Maintenance)", I7595, 0)</f>
        <v>2.5000000993410667E-3</v>
      </c>
      <c r="L7595" s="5">
        <f>MAX(tbl_Fact[[#This Row],[TotalBiscuitsMade]],tbl_Fact[[#This Row],[GoodMadeBiscuits]])</f>
        <v>1138</v>
      </c>
      <c r="M7595" s="5">
        <f>IF(tbl_Fact[[#This Row],[Operating_Hours]]&gt;0,tbl_Fact[[#This Row],[Operating_Hours]]*51840,0)</f>
        <v>0</v>
      </c>
    </row>
    <row r="7596" spans="1:13" hidden="1" x14ac:dyDescent="0.2">
      <c r="A7596" t="s">
        <v>12</v>
      </c>
      <c r="B7596" s="1">
        <v>44408.477164351854</v>
      </c>
      <c r="C7596" s="1">
        <v>44408.477187500001</v>
      </c>
      <c r="D7596">
        <v>3.3333301544189502E-2</v>
      </c>
      <c r="E7596">
        <v>1113</v>
      </c>
      <c r="F7596">
        <v>438</v>
      </c>
      <c r="G7596" t="s">
        <v>43</v>
      </c>
      <c r="H7596" t="s">
        <v>29</v>
      </c>
      <c r="I7596">
        <f>tbl_Fact[[#This Row],[Duration]] / 60</f>
        <v>5.5555502573649172E-4</v>
      </c>
      <c r="J7596">
        <f>IF(OR(G7596="Run Time", G7596="CC (Changeover Cleaning)"), I7596, 0)</f>
        <v>5.5555502573649172E-4</v>
      </c>
      <c r="K7596">
        <f>IF(G7596&lt;&gt;"PM (Maintenance)", I7596, 0)</f>
        <v>5.5555502573649172E-4</v>
      </c>
      <c r="L7596" s="5">
        <f>MAX(tbl_Fact[[#This Row],[TotalBiscuitsMade]],tbl_Fact[[#This Row],[GoodMadeBiscuits]])</f>
        <v>1113</v>
      </c>
      <c r="M7596" s="5">
        <f>IF(tbl_Fact[[#This Row],[Operating_Hours]]&gt;0,tbl_Fact[[#This Row],[Operating_Hours]]*51840,0)</f>
        <v>28.79997253417973</v>
      </c>
    </row>
    <row r="7597" spans="1:13" hidden="1" x14ac:dyDescent="0.2">
      <c r="A7597" t="s">
        <v>12</v>
      </c>
      <c r="B7597" s="1">
        <v>44408.477187500001</v>
      </c>
      <c r="C7597" s="1">
        <v>44408.47729166667</v>
      </c>
      <c r="D7597">
        <v>0.15000000596046401</v>
      </c>
      <c r="E7597">
        <v>1387</v>
      </c>
      <c r="F7597">
        <v>276</v>
      </c>
      <c r="G7597" t="s">
        <v>44</v>
      </c>
      <c r="H7597" t="s">
        <v>29</v>
      </c>
      <c r="I7597">
        <f>tbl_Fact[[#This Row],[Duration]] / 60</f>
        <v>2.5000000993410667E-3</v>
      </c>
      <c r="J7597">
        <f>IF(OR(G7597="Run Time", G7597="CC (Changeover Cleaning)"), I7597, 0)</f>
        <v>0</v>
      </c>
      <c r="K7597">
        <f>IF(G7597&lt;&gt;"PM (Maintenance)", I7597, 0)</f>
        <v>2.5000000993410667E-3</v>
      </c>
      <c r="L7597" s="5">
        <f>MAX(tbl_Fact[[#This Row],[TotalBiscuitsMade]],tbl_Fact[[#This Row],[GoodMadeBiscuits]])</f>
        <v>1387</v>
      </c>
      <c r="M7597" s="5">
        <f>IF(tbl_Fact[[#This Row],[Operating_Hours]]&gt;0,tbl_Fact[[#This Row],[Operating_Hours]]*51840,0)</f>
        <v>0</v>
      </c>
    </row>
    <row r="7598" spans="1:13" hidden="1" x14ac:dyDescent="0.2">
      <c r="A7598" t="s">
        <v>12</v>
      </c>
      <c r="B7598" s="1">
        <v>44408.47729166667</v>
      </c>
      <c r="C7598" s="1">
        <v>44408.477476851855</v>
      </c>
      <c r="D7598">
        <v>0.26666659116745001</v>
      </c>
      <c r="E7598">
        <v>982</v>
      </c>
      <c r="F7598">
        <v>286</v>
      </c>
      <c r="G7598" t="s">
        <v>43</v>
      </c>
      <c r="H7598" t="s">
        <v>29</v>
      </c>
      <c r="I7598">
        <f>tbl_Fact[[#This Row],[Duration]] / 60</f>
        <v>4.4444431861241666E-3</v>
      </c>
      <c r="J7598">
        <f>IF(OR(G7598="Run Time", G7598="CC (Changeover Cleaning)"), I7598, 0)</f>
        <v>4.4444431861241666E-3</v>
      </c>
      <c r="K7598">
        <f>IF(G7598&lt;&gt;"PM (Maintenance)", I7598, 0)</f>
        <v>4.4444431861241666E-3</v>
      </c>
      <c r="L7598" s="5">
        <f>MAX(tbl_Fact[[#This Row],[TotalBiscuitsMade]],tbl_Fact[[#This Row],[GoodMadeBiscuits]])</f>
        <v>982</v>
      </c>
      <c r="M7598" s="5">
        <f>IF(tbl_Fact[[#This Row],[Operating_Hours]]&gt;0,tbl_Fact[[#This Row],[Operating_Hours]]*51840,0)</f>
        <v>230.39993476867679</v>
      </c>
    </row>
    <row r="7599" spans="1:13" hidden="1" x14ac:dyDescent="0.2">
      <c r="A7599" t="s">
        <v>12</v>
      </c>
      <c r="B7599" s="1">
        <v>44408.477476851855</v>
      </c>
      <c r="C7599" s="1">
        <v>44408.477581018517</v>
      </c>
      <c r="D7599">
        <v>0.15000000596046401</v>
      </c>
      <c r="E7599">
        <v>1302</v>
      </c>
      <c r="F7599">
        <v>109</v>
      </c>
      <c r="G7599" t="s">
        <v>44</v>
      </c>
      <c r="H7599" t="s">
        <v>29</v>
      </c>
      <c r="I7599">
        <f>tbl_Fact[[#This Row],[Duration]] / 60</f>
        <v>2.5000000993410667E-3</v>
      </c>
      <c r="J7599">
        <f>IF(OR(G7599="Run Time", G7599="CC (Changeover Cleaning)"), I7599, 0)</f>
        <v>0</v>
      </c>
      <c r="K7599">
        <f>IF(G7599&lt;&gt;"PM (Maintenance)", I7599, 0)</f>
        <v>2.5000000993410667E-3</v>
      </c>
      <c r="L7599" s="5">
        <f>MAX(tbl_Fact[[#This Row],[TotalBiscuitsMade]],tbl_Fact[[#This Row],[GoodMadeBiscuits]])</f>
        <v>1302</v>
      </c>
      <c r="M7599" s="5">
        <f>IF(tbl_Fact[[#This Row],[Operating_Hours]]&gt;0,tbl_Fact[[#This Row],[Operating_Hours]]*51840,0)</f>
        <v>0</v>
      </c>
    </row>
    <row r="7600" spans="1:13" hidden="1" x14ac:dyDescent="0.2">
      <c r="A7600" t="s">
        <v>12</v>
      </c>
      <c r="B7600" s="1">
        <v>44408.477581018517</v>
      </c>
      <c r="C7600" s="1">
        <v>44408.477650462963</v>
      </c>
      <c r="D7600">
        <v>0.10000000149011599</v>
      </c>
      <c r="E7600">
        <v>1496</v>
      </c>
      <c r="F7600">
        <v>53</v>
      </c>
      <c r="G7600" t="s">
        <v>43</v>
      </c>
      <c r="H7600" t="s">
        <v>29</v>
      </c>
      <c r="I7600">
        <f>tbl_Fact[[#This Row],[Duration]] / 60</f>
        <v>1.6666666915019332E-3</v>
      </c>
      <c r="J7600">
        <f>IF(OR(G7600="Run Time", G7600="CC (Changeover Cleaning)"), I7600, 0)</f>
        <v>1.6666666915019332E-3</v>
      </c>
      <c r="K7600">
        <f>IF(G7600&lt;&gt;"PM (Maintenance)", I7600, 0)</f>
        <v>1.6666666915019332E-3</v>
      </c>
      <c r="L7600" s="5">
        <f>MAX(tbl_Fact[[#This Row],[TotalBiscuitsMade]],tbl_Fact[[#This Row],[GoodMadeBiscuits]])</f>
        <v>1496</v>
      </c>
      <c r="M7600" s="5">
        <f>IF(tbl_Fact[[#This Row],[Operating_Hours]]&gt;0,tbl_Fact[[#This Row],[Operating_Hours]]*51840,0)</f>
        <v>86.400001287460213</v>
      </c>
    </row>
    <row r="7601" spans="1:13" hidden="1" x14ac:dyDescent="0.2">
      <c r="A7601" t="s">
        <v>12</v>
      </c>
      <c r="B7601" s="1">
        <v>44408.477650462963</v>
      </c>
      <c r="C7601" s="1">
        <v>44408.477743055555</v>
      </c>
      <c r="D7601">
        <v>0.133333295583725</v>
      </c>
      <c r="E7601">
        <v>1138</v>
      </c>
      <c r="F7601">
        <v>106</v>
      </c>
      <c r="G7601" t="s">
        <v>44</v>
      </c>
      <c r="H7601" t="s">
        <v>29</v>
      </c>
      <c r="I7601">
        <f>tbl_Fact[[#This Row],[Duration]] / 60</f>
        <v>2.2222215930620833E-3</v>
      </c>
      <c r="J7601">
        <f>IF(OR(G7601="Run Time", G7601="CC (Changeover Cleaning)"), I7601, 0)</f>
        <v>0</v>
      </c>
      <c r="K7601">
        <f>IF(G7601&lt;&gt;"PM (Maintenance)", I7601, 0)</f>
        <v>2.2222215930620833E-3</v>
      </c>
      <c r="L7601" s="5">
        <f>MAX(tbl_Fact[[#This Row],[TotalBiscuitsMade]],tbl_Fact[[#This Row],[GoodMadeBiscuits]])</f>
        <v>1138</v>
      </c>
      <c r="M7601" s="5">
        <f>IF(tbl_Fact[[#This Row],[Operating_Hours]]&gt;0,tbl_Fact[[#This Row],[Operating_Hours]]*51840,0)</f>
        <v>0</v>
      </c>
    </row>
    <row r="7602" spans="1:13" hidden="1" x14ac:dyDescent="0.2">
      <c r="A7602" t="s">
        <v>12</v>
      </c>
      <c r="B7602" s="1">
        <v>44408.477743055555</v>
      </c>
      <c r="C7602" s="1">
        <v>44408.477777777778</v>
      </c>
      <c r="D7602">
        <v>5.0000000745058101E-2</v>
      </c>
      <c r="E7602">
        <v>1276</v>
      </c>
      <c r="F7602">
        <v>439</v>
      </c>
      <c r="G7602" t="s">
        <v>43</v>
      </c>
      <c r="H7602" t="s">
        <v>29</v>
      </c>
      <c r="I7602">
        <f>tbl_Fact[[#This Row],[Duration]] / 60</f>
        <v>8.3333334575096834E-4</v>
      </c>
      <c r="J7602">
        <f>IF(OR(G7602="Run Time", G7602="CC (Changeover Cleaning)"), I7602, 0)</f>
        <v>8.3333334575096834E-4</v>
      </c>
      <c r="K7602">
        <f>IF(G7602&lt;&gt;"PM (Maintenance)", I7602, 0)</f>
        <v>8.3333334575096834E-4</v>
      </c>
      <c r="L7602" s="5">
        <f>MAX(tbl_Fact[[#This Row],[TotalBiscuitsMade]],tbl_Fact[[#This Row],[GoodMadeBiscuits]])</f>
        <v>1276</v>
      </c>
      <c r="M7602" s="5">
        <f>IF(tbl_Fact[[#This Row],[Operating_Hours]]&gt;0,tbl_Fact[[#This Row],[Operating_Hours]]*51840,0)</f>
        <v>43.200000643730199</v>
      </c>
    </row>
    <row r="7603" spans="1:13" hidden="1" x14ac:dyDescent="0.2">
      <c r="A7603" t="s">
        <v>12</v>
      </c>
      <c r="B7603" s="1">
        <v>44408.477777777778</v>
      </c>
      <c r="C7603" s="1">
        <v>44408.477870370371</v>
      </c>
      <c r="D7603">
        <v>0.133333295583725</v>
      </c>
      <c r="E7603">
        <v>1653</v>
      </c>
      <c r="F7603">
        <v>158</v>
      </c>
      <c r="G7603" t="s">
        <v>44</v>
      </c>
      <c r="H7603" t="s">
        <v>29</v>
      </c>
      <c r="I7603">
        <f>tbl_Fact[[#This Row],[Duration]] / 60</f>
        <v>2.2222215930620833E-3</v>
      </c>
      <c r="J7603">
        <f>IF(OR(G7603="Run Time", G7603="CC (Changeover Cleaning)"), I7603, 0)</f>
        <v>0</v>
      </c>
      <c r="K7603">
        <f>IF(G7603&lt;&gt;"PM (Maintenance)", I7603, 0)</f>
        <v>2.2222215930620833E-3</v>
      </c>
      <c r="L7603" s="5">
        <f>MAX(tbl_Fact[[#This Row],[TotalBiscuitsMade]],tbl_Fact[[#This Row],[GoodMadeBiscuits]])</f>
        <v>1653</v>
      </c>
      <c r="M7603" s="5">
        <f>IF(tbl_Fact[[#This Row],[Operating_Hours]]&gt;0,tbl_Fact[[#This Row],[Operating_Hours]]*51840,0)</f>
        <v>0</v>
      </c>
    </row>
    <row r="7604" spans="1:13" hidden="1" x14ac:dyDescent="0.2">
      <c r="A7604" t="s">
        <v>12</v>
      </c>
      <c r="B7604" s="1">
        <v>44408.477870370371</v>
      </c>
      <c r="C7604" s="1">
        <v>44408.48709490741</v>
      </c>
      <c r="D7604">
        <v>13.283332824706999</v>
      </c>
      <c r="E7604">
        <v>1586</v>
      </c>
      <c r="F7604">
        <v>173</v>
      </c>
      <c r="G7604" t="s">
        <v>43</v>
      </c>
      <c r="H7604" t="s">
        <v>29</v>
      </c>
      <c r="I7604">
        <f>tbl_Fact[[#This Row],[Duration]] / 60</f>
        <v>0.22138888041178331</v>
      </c>
      <c r="J7604">
        <f>IF(OR(G7604="Run Time", G7604="CC (Changeover Cleaning)"), I7604, 0)</f>
        <v>0.22138888041178331</v>
      </c>
      <c r="K7604">
        <f>IF(G7604&lt;&gt;"PM (Maintenance)", I7604, 0)</f>
        <v>0.22138888041178331</v>
      </c>
      <c r="L7604" s="5">
        <f>MAX(tbl_Fact[[#This Row],[TotalBiscuitsMade]],tbl_Fact[[#This Row],[GoodMadeBiscuits]])</f>
        <v>1586</v>
      </c>
      <c r="M7604" s="5">
        <f>IF(tbl_Fact[[#This Row],[Operating_Hours]]&gt;0,tbl_Fact[[#This Row],[Operating_Hours]]*51840,0)</f>
        <v>11476.799560546848</v>
      </c>
    </row>
    <row r="7605" spans="1:13" hidden="1" x14ac:dyDescent="0.2">
      <c r="A7605" t="s">
        <v>12</v>
      </c>
      <c r="B7605" s="1">
        <v>44408.48709490741</v>
      </c>
      <c r="C7605" s="1">
        <v>44408.487222222226</v>
      </c>
      <c r="D7605">
        <v>0.18333329260349299</v>
      </c>
      <c r="E7605">
        <v>1531</v>
      </c>
      <c r="F7605">
        <v>54</v>
      </c>
      <c r="G7605" t="s">
        <v>44</v>
      </c>
      <c r="H7605" t="s">
        <v>29</v>
      </c>
      <c r="I7605">
        <f>tbl_Fact[[#This Row],[Duration]] / 60</f>
        <v>3.0555548767248831E-3</v>
      </c>
      <c r="J7605">
        <f>IF(OR(G7605="Run Time", G7605="CC (Changeover Cleaning)"), I7605, 0)</f>
        <v>0</v>
      </c>
      <c r="K7605">
        <f>IF(G7605&lt;&gt;"PM (Maintenance)", I7605, 0)</f>
        <v>3.0555548767248831E-3</v>
      </c>
      <c r="L7605" s="5">
        <f>MAX(tbl_Fact[[#This Row],[TotalBiscuitsMade]],tbl_Fact[[#This Row],[GoodMadeBiscuits]])</f>
        <v>1531</v>
      </c>
      <c r="M7605" s="5">
        <f>IF(tbl_Fact[[#This Row],[Operating_Hours]]&gt;0,tbl_Fact[[#This Row],[Operating_Hours]]*51840,0)</f>
        <v>0</v>
      </c>
    </row>
    <row r="7606" spans="1:13" hidden="1" x14ac:dyDescent="0.2">
      <c r="A7606" t="s">
        <v>12</v>
      </c>
      <c r="B7606" s="1">
        <v>44408.487222222226</v>
      </c>
      <c r="C7606" s="1">
        <v>44408.487245370372</v>
      </c>
      <c r="D7606">
        <v>3.3333301544189502E-2</v>
      </c>
      <c r="E7606">
        <v>1433</v>
      </c>
      <c r="F7606">
        <v>405</v>
      </c>
      <c r="G7606" t="s">
        <v>43</v>
      </c>
      <c r="H7606" t="s">
        <v>29</v>
      </c>
      <c r="I7606">
        <f>tbl_Fact[[#This Row],[Duration]] / 60</f>
        <v>5.5555502573649172E-4</v>
      </c>
      <c r="J7606">
        <f>IF(OR(G7606="Run Time", G7606="CC (Changeover Cleaning)"), I7606, 0)</f>
        <v>5.5555502573649172E-4</v>
      </c>
      <c r="K7606">
        <f>IF(G7606&lt;&gt;"PM (Maintenance)", I7606, 0)</f>
        <v>5.5555502573649172E-4</v>
      </c>
      <c r="L7606" s="5">
        <f>MAX(tbl_Fact[[#This Row],[TotalBiscuitsMade]],tbl_Fact[[#This Row],[GoodMadeBiscuits]])</f>
        <v>1433</v>
      </c>
      <c r="M7606" s="5">
        <f>IF(tbl_Fact[[#This Row],[Operating_Hours]]&gt;0,tbl_Fact[[#This Row],[Operating_Hours]]*51840,0)</f>
        <v>28.79997253417973</v>
      </c>
    </row>
    <row r="7607" spans="1:13" hidden="1" x14ac:dyDescent="0.2">
      <c r="A7607" t="s">
        <v>12</v>
      </c>
      <c r="B7607" s="1">
        <v>44408.487245370372</v>
      </c>
      <c r="C7607" s="1">
        <v>44408.487337962964</v>
      </c>
      <c r="D7607">
        <v>0.133333295583725</v>
      </c>
      <c r="E7607">
        <v>1719</v>
      </c>
      <c r="F7607">
        <v>113</v>
      </c>
      <c r="G7607" t="s">
        <v>44</v>
      </c>
      <c r="H7607" t="s">
        <v>29</v>
      </c>
      <c r="I7607">
        <f>tbl_Fact[[#This Row],[Duration]] / 60</f>
        <v>2.2222215930620833E-3</v>
      </c>
      <c r="J7607">
        <f>IF(OR(G7607="Run Time", G7607="CC (Changeover Cleaning)"), I7607, 0)</f>
        <v>0</v>
      </c>
      <c r="K7607">
        <f>IF(G7607&lt;&gt;"PM (Maintenance)", I7607, 0)</f>
        <v>2.2222215930620833E-3</v>
      </c>
      <c r="L7607" s="5">
        <f>MAX(tbl_Fact[[#This Row],[TotalBiscuitsMade]],tbl_Fact[[#This Row],[GoodMadeBiscuits]])</f>
        <v>1719</v>
      </c>
      <c r="M7607" s="5">
        <f>IF(tbl_Fact[[#This Row],[Operating_Hours]]&gt;0,tbl_Fact[[#This Row],[Operating_Hours]]*51840,0)</f>
        <v>0</v>
      </c>
    </row>
    <row r="7608" spans="1:13" hidden="1" x14ac:dyDescent="0.2">
      <c r="A7608" t="s">
        <v>12</v>
      </c>
      <c r="B7608" s="1">
        <v>44408.487337962964</v>
      </c>
      <c r="C7608" s="1">
        <v>44408.487372685187</v>
      </c>
      <c r="D7608">
        <v>5.0000000745058101E-2</v>
      </c>
      <c r="E7608">
        <v>1427</v>
      </c>
      <c r="F7608">
        <v>19</v>
      </c>
      <c r="G7608" t="s">
        <v>43</v>
      </c>
      <c r="H7608" t="s">
        <v>29</v>
      </c>
      <c r="I7608">
        <f>tbl_Fact[[#This Row],[Duration]] / 60</f>
        <v>8.3333334575096834E-4</v>
      </c>
      <c r="J7608">
        <f>IF(OR(G7608="Run Time", G7608="CC (Changeover Cleaning)"), I7608, 0)</f>
        <v>8.3333334575096834E-4</v>
      </c>
      <c r="K7608">
        <f>IF(G7608&lt;&gt;"PM (Maintenance)", I7608, 0)</f>
        <v>8.3333334575096834E-4</v>
      </c>
      <c r="L7608" s="5">
        <f>MAX(tbl_Fact[[#This Row],[TotalBiscuitsMade]],tbl_Fact[[#This Row],[GoodMadeBiscuits]])</f>
        <v>1427</v>
      </c>
      <c r="M7608" s="5">
        <f>IF(tbl_Fact[[#This Row],[Operating_Hours]]&gt;0,tbl_Fact[[#This Row],[Operating_Hours]]*51840,0)</f>
        <v>43.200000643730199</v>
      </c>
    </row>
    <row r="7609" spans="1:13" hidden="1" x14ac:dyDescent="0.2">
      <c r="A7609" t="s">
        <v>12</v>
      </c>
      <c r="B7609" s="1">
        <v>44408.487372685187</v>
      </c>
      <c r="C7609" s="1">
        <v>44408.48746527778</v>
      </c>
      <c r="D7609">
        <v>0.133333295583725</v>
      </c>
      <c r="E7609">
        <v>1860</v>
      </c>
      <c r="F7609">
        <v>418</v>
      </c>
      <c r="G7609" t="s">
        <v>44</v>
      </c>
      <c r="H7609" t="s">
        <v>29</v>
      </c>
      <c r="I7609">
        <f>tbl_Fact[[#This Row],[Duration]] / 60</f>
        <v>2.2222215930620833E-3</v>
      </c>
      <c r="J7609">
        <f>IF(OR(G7609="Run Time", G7609="CC (Changeover Cleaning)"), I7609, 0)</f>
        <v>0</v>
      </c>
      <c r="K7609">
        <f>IF(G7609&lt;&gt;"PM (Maintenance)", I7609, 0)</f>
        <v>2.2222215930620833E-3</v>
      </c>
      <c r="L7609" s="5">
        <f>MAX(tbl_Fact[[#This Row],[TotalBiscuitsMade]],tbl_Fact[[#This Row],[GoodMadeBiscuits]])</f>
        <v>1860</v>
      </c>
      <c r="M7609" s="5">
        <f>IF(tbl_Fact[[#This Row],[Operating_Hours]]&gt;0,tbl_Fact[[#This Row],[Operating_Hours]]*51840,0)</f>
        <v>0</v>
      </c>
    </row>
    <row r="7610" spans="1:13" hidden="1" x14ac:dyDescent="0.2">
      <c r="A7610" t="s">
        <v>12</v>
      </c>
      <c r="B7610" s="1">
        <v>44408.48746527778</v>
      </c>
      <c r="C7610" s="1">
        <v>44408.487719907411</v>
      </c>
      <c r="D7610">
        <v>0.36666658520698497</v>
      </c>
      <c r="E7610">
        <v>1465</v>
      </c>
      <c r="F7610">
        <v>75</v>
      </c>
      <c r="G7610" t="s">
        <v>43</v>
      </c>
      <c r="H7610" t="s">
        <v>29</v>
      </c>
      <c r="I7610">
        <f>tbl_Fact[[#This Row],[Duration]] / 60</f>
        <v>6.1111097534497496E-3</v>
      </c>
      <c r="J7610">
        <f>IF(OR(G7610="Run Time", G7610="CC (Changeover Cleaning)"), I7610, 0)</f>
        <v>6.1111097534497496E-3</v>
      </c>
      <c r="K7610">
        <f>IF(G7610&lt;&gt;"PM (Maintenance)", I7610, 0)</f>
        <v>6.1111097534497496E-3</v>
      </c>
      <c r="L7610" s="5">
        <f>MAX(tbl_Fact[[#This Row],[TotalBiscuitsMade]],tbl_Fact[[#This Row],[GoodMadeBiscuits]])</f>
        <v>1465</v>
      </c>
      <c r="M7610" s="5">
        <f>IF(tbl_Fact[[#This Row],[Operating_Hours]]&gt;0,tbl_Fact[[#This Row],[Operating_Hours]]*51840,0)</f>
        <v>316.79992961883499</v>
      </c>
    </row>
    <row r="7611" spans="1:13" hidden="1" x14ac:dyDescent="0.2">
      <c r="A7611" t="s">
        <v>12</v>
      </c>
      <c r="B7611" s="1">
        <v>44408.487719907411</v>
      </c>
      <c r="C7611" s="1">
        <v>44408.487824074073</v>
      </c>
      <c r="D7611">
        <v>0.15000000596046401</v>
      </c>
      <c r="E7611">
        <v>1872</v>
      </c>
      <c r="F7611">
        <v>185</v>
      </c>
      <c r="G7611" t="s">
        <v>44</v>
      </c>
      <c r="H7611" t="s">
        <v>29</v>
      </c>
      <c r="I7611">
        <f>tbl_Fact[[#This Row],[Duration]] / 60</f>
        <v>2.5000000993410667E-3</v>
      </c>
      <c r="J7611">
        <f>IF(OR(G7611="Run Time", G7611="CC (Changeover Cleaning)"), I7611, 0)</f>
        <v>0</v>
      </c>
      <c r="K7611">
        <f>IF(G7611&lt;&gt;"PM (Maintenance)", I7611, 0)</f>
        <v>2.5000000993410667E-3</v>
      </c>
      <c r="L7611" s="5">
        <f>MAX(tbl_Fact[[#This Row],[TotalBiscuitsMade]],tbl_Fact[[#This Row],[GoodMadeBiscuits]])</f>
        <v>1872</v>
      </c>
      <c r="M7611" s="5">
        <f>IF(tbl_Fact[[#This Row],[Operating_Hours]]&gt;0,tbl_Fact[[#This Row],[Operating_Hours]]*51840,0)</f>
        <v>0</v>
      </c>
    </row>
    <row r="7612" spans="1:13" hidden="1" x14ac:dyDescent="0.2">
      <c r="A7612" t="s">
        <v>12</v>
      </c>
      <c r="B7612" s="1">
        <v>44408.487824074073</v>
      </c>
      <c r="C7612" s="1">
        <v>44408.488993055558</v>
      </c>
      <c r="D7612">
        <v>1.68333327770233</v>
      </c>
      <c r="E7612">
        <v>1570</v>
      </c>
      <c r="F7612">
        <v>489</v>
      </c>
      <c r="G7612" t="s">
        <v>43</v>
      </c>
      <c r="H7612" t="s">
        <v>29</v>
      </c>
      <c r="I7612">
        <f>tbl_Fact[[#This Row],[Duration]] / 60</f>
        <v>2.8055554628372167E-2</v>
      </c>
      <c r="J7612">
        <f>IF(OR(G7612="Run Time", G7612="CC (Changeover Cleaning)"), I7612, 0)</f>
        <v>2.8055554628372167E-2</v>
      </c>
      <c r="K7612">
        <f>IF(G7612&lt;&gt;"PM (Maintenance)", I7612, 0)</f>
        <v>2.8055554628372167E-2</v>
      </c>
      <c r="L7612" s="5">
        <f>MAX(tbl_Fact[[#This Row],[TotalBiscuitsMade]],tbl_Fact[[#This Row],[GoodMadeBiscuits]])</f>
        <v>1570</v>
      </c>
      <c r="M7612" s="5">
        <f>IF(tbl_Fact[[#This Row],[Operating_Hours]]&gt;0,tbl_Fact[[#This Row],[Operating_Hours]]*51840,0)</f>
        <v>1454.3999519348131</v>
      </c>
    </row>
    <row r="7613" spans="1:13" hidden="1" x14ac:dyDescent="0.2">
      <c r="A7613" t="s">
        <v>12</v>
      </c>
      <c r="B7613" s="1">
        <v>44408.488993055558</v>
      </c>
      <c r="C7613" s="1">
        <v>44408.489027777781</v>
      </c>
      <c r="D7613">
        <v>5.0000000745058101E-2</v>
      </c>
      <c r="E7613">
        <v>1982</v>
      </c>
      <c r="F7613">
        <v>390</v>
      </c>
      <c r="G7613" t="s">
        <v>44</v>
      </c>
      <c r="H7613" t="s">
        <v>29</v>
      </c>
      <c r="I7613">
        <f>tbl_Fact[[#This Row],[Duration]] / 60</f>
        <v>8.3333334575096834E-4</v>
      </c>
      <c r="J7613">
        <f>IF(OR(G7613="Run Time", G7613="CC (Changeover Cleaning)"), I7613, 0)</f>
        <v>0</v>
      </c>
      <c r="K7613">
        <f>IF(G7613&lt;&gt;"PM (Maintenance)", I7613, 0)</f>
        <v>8.3333334575096834E-4</v>
      </c>
      <c r="L7613" s="5">
        <f>MAX(tbl_Fact[[#This Row],[TotalBiscuitsMade]],tbl_Fact[[#This Row],[GoodMadeBiscuits]])</f>
        <v>1982</v>
      </c>
      <c r="M7613" s="5">
        <f>IF(tbl_Fact[[#This Row],[Operating_Hours]]&gt;0,tbl_Fact[[#This Row],[Operating_Hours]]*51840,0)</f>
        <v>0</v>
      </c>
    </row>
    <row r="7614" spans="1:13" hidden="1" x14ac:dyDescent="0.2">
      <c r="A7614" t="s">
        <v>12</v>
      </c>
      <c r="B7614" s="1">
        <v>44408.489027777781</v>
      </c>
      <c r="C7614" s="1">
        <v>44408.49</v>
      </c>
      <c r="D7614">
        <v>1.3999999761581401</v>
      </c>
      <c r="E7614">
        <v>1671</v>
      </c>
      <c r="F7614">
        <v>6</v>
      </c>
      <c r="G7614" t="s">
        <v>43</v>
      </c>
      <c r="H7614" t="s">
        <v>29</v>
      </c>
      <c r="I7614">
        <f>tbl_Fact[[#This Row],[Duration]] / 60</f>
        <v>2.3333332935969002E-2</v>
      </c>
      <c r="J7614">
        <f>IF(OR(G7614="Run Time", G7614="CC (Changeover Cleaning)"), I7614, 0)</f>
        <v>2.3333332935969002E-2</v>
      </c>
      <c r="K7614">
        <f>IF(G7614&lt;&gt;"PM (Maintenance)", I7614, 0)</f>
        <v>2.3333332935969002E-2</v>
      </c>
      <c r="L7614" s="5">
        <f>MAX(tbl_Fact[[#This Row],[TotalBiscuitsMade]],tbl_Fact[[#This Row],[GoodMadeBiscuits]])</f>
        <v>1671</v>
      </c>
      <c r="M7614" s="5">
        <f>IF(tbl_Fact[[#This Row],[Operating_Hours]]&gt;0,tbl_Fact[[#This Row],[Operating_Hours]]*51840,0)</f>
        <v>1209.5999794006332</v>
      </c>
    </row>
    <row r="7615" spans="1:13" hidden="1" x14ac:dyDescent="0.2">
      <c r="A7615" t="s">
        <v>14</v>
      </c>
      <c r="B7615" s="1">
        <v>44408.489814814813</v>
      </c>
      <c r="C7615" s="1">
        <v>44408.494270833333</v>
      </c>
      <c r="D7615">
        <v>6.4166665077209499</v>
      </c>
      <c r="E7615">
        <v>0</v>
      </c>
      <c r="F7615">
        <v>369</v>
      </c>
      <c r="G7615" t="s">
        <v>44</v>
      </c>
      <c r="H7615" t="s">
        <v>29</v>
      </c>
      <c r="I7615">
        <f>tbl_Fact[[#This Row],[Duration]] / 60</f>
        <v>0.10694444179534916</v>
      </c>
      <c r="J7615">
        <f>IF(OR(G7615="Run Time", G7615="CC (Changeover Cleaning)"), I7615, 0)</f>
        <v>0</v>
      </c>
      <c r="K7615">
        <f>IF(G7615&lt;&gt;"PM (Maintenance)", I7615, 0)</f>
        <v>0.10694444179534916</v>
      </c>
      <c r="L7615" s="5">
        <f>MAX(tbl_Fact[[#This Row],[TotalBiscuitsMade]],tbl_Fact[[#This Row],[GoodMadeBiscuits]])</f>
        <v>369</v>
      </c>
      <c r="M7615" s="5">
        <f>IF(tbl_Fact[[#This Row],[Operating_Hours]]&gt;0,tbl_Fact[[#This Row],[Operating_Hours]]*51840,0)</f>
        <v>0</v>
      </c>
    </row>
    <row r="7616" spans="1:13" hidden="1" x14ac:dyDescent="0.2">
      <c r="A7616" t="s">
        <v>12</v>
      </c>
      <c r="B7616" s="1">
        <v>44408.49</v>
      </c>
      <c r="C7616" s="1">
        <v>44408.490011574075</v>
      </c>
      <c r="D7616">
        <v>1.6666600480675701E-2</v>
      </c>
      <c r="E7616">
        <v>1914</v>
      </c>
      <c r="F7616">
        <v>224</v>
      </c>
      <c r="G7616" t="s">
        <v>44</v>
      </c>
      <c r="H7616" t="s">
        <v>29</v>
      </c>
      <c r="I7616">
        <f>tbl_Fact[[#This Row],[Duration]] / 60</f>
        <v>2.7777667467792836E-4</v>
      </c>
      <c r="J7616">
        <f>IF(OR(G7616="Run Time", G7616="CC (Changeover Cleaning)"), I7616, 0)</f>
        <v>0</v>
      </c>
      <c r="K7616">
        <f>IF(G7616&lt;&gt;"PM (Maintenance)", I7616, 0)</f>
        <v>2.7777667467792836E-4</v>
      </c>
      <c r="L7616" s="5">
        <f>MAX(tbl_Fact[[#This Row],[TotalBiscuitsMade]],tbl_Fact[[#This Row],[GoodMadeBiscuits]])</f>
        <v>1914</v>
      </c>
      <c r="M7616" s="5">
        <f>IF(tbl_Fact[[#This Row],[Operating_Hours]]&gt;0,tbl_Fact[[#This Row],[Operating_Hours]]*51840,0)</f>
        <v>0</v>
      </c>
    </row>
    <row r="7617" spans="1:13" hidden="1" x14ac:dyDescent="0.2">
      <c r="A7617" t="s">
        <v>12</v>
      </c>
      <c r="B7617" s="1">
        <v>44408.490011574075</v>
      </c>
      <c r="C7617" s="1">
        <v>44408.490057870367</v>
      </c>
      <c r="D7617">
        <v>6.6666603088378906E-2</v>
      </c>
      <c r="E7617">
        <v>1560</v>
      </c>
      <c r="F7617">
        <v>381</v>
      </c>
      <c r="G7617" t="s">
        <v>43</v>
      </c>
      <c r="H7617" t="s">
        <v>29</v>
      </c>
      <c r="I7617">
        <f>tbl_Fact[[#This Row],[Duration]] / 60</f>
        <v>1.1111100514729817E-3</v>
      </c>
      <c r="J7617">
        <f>IF(OR(G7617="Run Time", G7617="CC (Changeover Cleaning)"), I7617, 0)</f>
        <v>1.1111100514729817E-3</v>
      </c>
      <c r="K7617">
        <f>IF(G7617&lt;&gt;"PM (Maintenance)", I7617, 0)</f>
        <v>1.1111100514729817E-3</v>
      </c>
      <c r="L7617" s="5">
        <f>MAX(tbl_Fact[[#This Row],[TotalBiscuitsMade]],tbl_Fact[[#This Row],[GoodMadeBiscuits]])</f>
        <v>1560</v>
      </c>
      <c r="M7617" s="5">
        <f>IF(tbl_Fact[[#This Row],[Operating_Hours]]&gt;0,tbl_Fact[[#This Row],[Operating_Hours]]*51840,0)</f>
        <v>57.599945068359368</v>
      </c>
    </row>
    <row r="7618" spans="1:13" hidden="1" x14ac:dyDescent="0.2">
      <c r="A7618" t="s">
        <v>12</v>
      </c>
      <c r="B7618" s="1">
        <v>44408.490057870367</v>
      </c>
      <c r="C7618" s="1">
        <v>44408.490162037036</v>
      </c>
      <c r="D7618">
        <v>0.15000000596046401</v>
      </c>
      <c r="E7618">
        <v>1681</v>
      </c>
      <c r="F7618">
        <v>276</v>
      </c>
      <c r="G7618" t="s">
        <v>44</v>
      </c>
      <c r="H7618" t="s">
        <v>29</v>
      </c>
      <c r="I7618">
        <f>tbl_Fact[[#This Row],[Duration]] / 60</f>
        <v>2.5000000993410667E-3</v>
      </c>
      <c r="J7618">
        <f>IF(OR(G7618="Run Time", G7618="CC (Changeover Cleaning)"), I7618, 0)</f>
        <v>0</v>
      </c>
      <c r="K7618">
        <f>IF(G7618&lt;&gt;"PM (Maintenance)", I7618, 0)</f>
        <v>2.5000000993410667E-3</v>
      </c>
      <c r="L7618" s="5">
        <f>MAX(tbl_Fact[[#This Row],[TotalBiscuitsMade]],tbl_Fact[[#This Row],[GoodMadeBiscuits]])</f>
        <v>1681</v>
      </c>
      <c r="M7618" s="5">
        <f>IF(tbl_Fact[[#This Row],[Operating_Hours]]&gt;0,tbl_Fact[[#This Row],[Operating_Hours]]*51840,0)</f>
        <v>0</v>
      </c>
    </row>
    <row r="7619" spans="1:13" hidden="1" x14ac:dyDescent="0.2">
      <c r="A7619" t="s">
        <v>12</v>
      </c>
      <c r="B7619" s="1">
        <v>44408.490162037036</v>
      </c>
      <c r="C7619" s="1">
        <v>44408.490185185183</v>
      </c>
      <c r="D7619">
        <v>3.3333301544189502E-2</v>
      </c>
      <c r="E7619">
        <v>1776</v>
      </c>
      <c r="F7619">
        <v>425</v>
      </c>
      <c r="G7619" t="s">
        <v>43</v>
      </c>
      <c r="H7619" t="s">
        <v>29</v>
      </c>
      <c r="I7619">
        <f>tbl_Fact[[#This Row],[Duration]] / 60</f>
        <v>5.5555502573649172E-4</v>
      </c>
      <c r="J7619">
        <f>IF(OR(G7619="Run Time", G7619="CC (Changeover Cleaning)"), I7619, 0)</f>
        <v>5.5555502573649172E-4</v>
      </c>
      <c r="K7619">
        <f>IF(G7619&lt;&gt;"PM (Maintenance)", I7619, 0)</f>
        <v>5.5555502573649172E-4</v>
      </c>
      <c r="L7619" s="5">
        <f>MAX(tbl_Fact[[#This Row],[TotalBiscuitsMade]],tbl_Fact[[#This Row],[GoodMadeBiscuits]])</f>
        <v>1776</v>
      </c>
      <c r="M7619" s="5">
        <f>IF(tbl_Fact[[#This Row],[Operating_Hours]]&gt;0,tbl_Fact[[#This Row],[Operating_Hours]]*51840,0)</f>
        <v>28.79997253417973</v>
      </c>
    </row>
    <row r="7620" spans="1:13" hidden="1" x14ac:dyDescent="0.2">
      <c r="A7620" t="s">
        <v>12</v>
      </c>
      <c r="B7620" s="1">
        <v>44408.490185185183</v>
      </c>
      <c r="C7620" s="1">
        <v>44408.490532407406</v>
      </c>
      <c r="D7620">
        <v>0.5</v>
      </c>
      <c r="E7620">
        <v>2148</v>
      </c>
      <c r="F7620">
        <v>406</v>
      </c>
      <c r="G7620" t="s">
        <v>44</v>
      </c>
      <c r="H7620" t="s">
        <v>29</v>
      </c>
      <c r="I7620">
        <f>tbl_Fact[[#This Row],[Duration]] / 60</f>
        <v>8.3333333333333332E-3</v>
      </c>
      <c r="J7620">
        <f>IF(OR(G7620="Run Time", G7620="CC (Changeover Cleaning)"), I7620, 0)</f>
        <v>0</v>
      </c>
      <c r="K7620">
        <f>IF(G7620&lt;&gt;"PM (Maintenance)", I7620, 0)</f>
        <v>8.3333333333333332E-3</v>
      </c>
      <c r="L7620" s="5">
        <f>MAX(tbl_Fact[[#This Row],[TotalBiscuitsMade]],tbl_Fact[[#This Row],[GoodMadeBiscuits]])</f>
        <v>2148</v>
      </c>
      <c r="M7620" s="5">
        <f>IF(tbl_Fact[[#This Row],[Operating_Hours]]&gt;0,tbl_Fact[[#This Row],[Operating_Hours]]*51840,0)</f>
        <v>0</v>
      </c>
    </row>
    <row r="7621" spans="1:13" hidden="1" x14ac:dyDescent="0.2">
      <c r="A7621" t="s">
        <v>12</v>
      </c>
      <c r="B7621" s="1">
        <v>44408.490532407406</v>
      </c>
      <c r="C7621" s="1">
        <v>44408.490567129629</v>
      </c>
      <c r="D7621">
        <v>5.0000000745058101E-2</v>
      </c>
      <c r="E7621">
        <v>2245</v>
      </c>
      <c r="F7621">
        <v>126</v>
      </c>
      <c r="G7621" t="s">
        <v>43</v>
      </c>
      <c r="H7621" t="s">
        <v>29</v>
      </c>
      <c r="I7621">
        <f>tbl_Fact[[#This Row],[Duration]] / 60</f>
        <v>8.3333334575096834E-4</v>
      </c>
      <c r="J7621">
        <f>IF(OR(G7621="Run Time", G7621="CC (Changeover Cleaning)"), I7621, 0)</f>
        <v>8.3333334575096834E-4</v>
      </c>
      <c r="K7621">
        <f>IF(G7621&lt;&gt;"PM (Maintenance)", I7621, 0)</f>
        <v>8.3333334575096834E-4</v>
      </c>
      <c r="L7621" s="5">
        <f>MAX(tbl_Fact[[#This Row],[TotalBiscuitsMade]],tbl_Fact[[#This Row],[GoodMadeBiscuits]])</f>
        <v>2245</v>
      </c>
      <c r="M7621" s="5">
        <f>IF(tbl_Fact[[#This Row],[Operating_Hours]]&gt;0,tbl_Fact[[#This Row],[Operating_Hours]]*51840,0)</f>
        <v>43.200000643730199</v>
      </c>
    </row>
    <row r="7622" spans="1:13" hidden="1" x14ac:dyDescent="0.2">
      <c r="A7622" t="s">
        <v>12</v>
      </c>
      <c r="B7622" s="1">
        <v>44408.490567129629</v>
      </c>
      <c r="C7622" s="1">
        <v>44408.490659722222</v>
      </c>
      <c r="D7622">
        <v>0.133333295583725</v>
      </c>
      <c r="E7622">
        <v>2217</v>
      </c>
      <c r="F7622">
        <v>105</v>
      </c>
      <c r="G7622" t="s">
        <v>44</v>
      </c>
      <c r="H7622" t="s">
        <v>29</v>
      </c>
      <c r="I7622">
        <f>tbl_Fact[[#This Row],[Duration]] / 60</f>
        <v>2.2222215930620833E-3</v>
      </c>
      <c r="J7622">
        <f>IF(OR(G7622="Run Time", G7622="CC (Changeover Cleaning)"), I7622, 0)</f>
        <v>0</v>
      </c>
      <c r="K7622">
        <f>IF(G7622&lt;&gt;"PM (Maintenance)", I7622, 0)</f>
        <v>2.2222215930620833E-3</v>
      </c>
      <c r="L7622" s="5">
        <f>MAX(tbl_Fact[[#This Row],[TotalBiscuitsMade]],tbl_Fact[[#This Row],[GoodMadeBiscuits]])</f>
        <v>2217</v>
      </c>
      <c r="M7622" s="5">
        <f>IF(tbl_Fact[[#This Row],[Operating_Hours]]&gt;0,tbl_Fact[[#This Row],[Operating_Hours]]*51840,0)</f>
        <v>0</v>
      </c>
    </row>
    <row r="7623" spans="1:13" hidden="1" x14ac:dyDescent="0.2">
      <c r="A7623" t="s">
        <v>12</v>
      </c>
      <c r="B7623" s="1">
        <v>44408.490659722222</v>
      </c>
      <c r="C7623" s="1">
        <v>44408.490706018521</v>
      </c>
      <c r="D7623">
        <v>6.6666603088378906E-2</v>
      </c>
      <c r="E7623">
        <v>2009</v>
      </c>
      <c r="F7623">
        <v>298</v>
      </c>
      <c r="G7623" t="s">
        <v>43</v>
      </c>
      <c r="H7623" t="s">
        <v>29</v>
      </c>
      <c r="I7623">
        <f>tbl_Fact[[#This Row],[Duration]] / 60</f>
        <v>1.1111100514729817E-3</v>
      </c>
      <c r="J7623">
        <f>IF(OR(G7623="Run Time", G7623="CC (Changeover Cleaning)"), I7623, 0)</f>
        <v>1.1111100514729817E-3</v>
      </c>
      <c r="K7623">
        <f>IF(G7623&lt;&gt;"PM (Maintenance)", I7623, 0)</f>
        <v>1.1111100514729817E-3</v>
      </c>
      <c r="L7623" s="5">
        <f>MAX(tbl_Fact[[#This Row],[TotalBiscuitsMade]],tbl_Fact[[#This Row],[GoodMadeBiscuits]])</f>
        <v>2009</v>
      </c>
      <c r="M7623" s="5">
        <f>IF(tbl_Fact[[#This Row],[Operating_Hours]]&gt;0,tbl_Fact[[#This Row],[Operating_Hours]]*51840,0)</f>
        <v>57.599945068359368</v>
      </c>
    </row>
    <row r="7624" spans="1:13" hidden="1" x14ac:dyDescent="0.2">
      <c r="A7624" t="s">
        <v>12</v>
      </c>
      <c r="B7624" s="1">
        <v>44408.490706018521</v>
      </c>
      <c r="C7624" s="1">
        <v>44408.490925925929</v>
      </c>
      <c r="D7624">
        <v>0.31666660308837902</v>
      </c>
      <c r="E7624">
        <v>2545</v>
      </c>
      <c r="F7624">
        <v>194</v>
      </c>
      <c r="G7624" t="s">
        <v>44</v>
      </c>
      <c r="H7624" t="s">
        <v>29</v>
      </c>
      <c r="I7624">
        <f>tbl_Fact[[#This Row],[Duration]] / 60</f>
        <v>5.2777767181396507E-3</v>
      </c>
      <c r="J7624">
        <f>IF(OR(G7624="Run Time", G7624="CC (Changeover Cleaning)"), I7624, 0)</f>
        <v>0</v>
      </c>
      <c r="K7624">
        <f>IF(G7624&lt;&gt;"PM (Maintenance)", I7624, 0)</f>
        <v>5.2777767181396507E-3</v>
      </c>
      <c r="L7624" s="5">
        <f>MAX(tbl_Fact[[#This Row],[TotalBiscuitsMade]],tbl_Fact[[#This Row],[GoodMadeBiscuits]])</f>
        <v>2545</v>
      </c>
      <c r="M7624" s="5">
        <f>IF(tbl_Fact[[#This Row],[Operating_Hours]]&gt;0,tbl_Fact[[#This Row],[Operating_Hours]]*51840,0)</f>
        <v>0</v>
      </c>
    </row>
    <row r="7625" spans="1:13" hidden="1" x14ac:dyDescent="0.2">
      <c r="A7625" t="s">
        <v>12</v>
      </c>
      <c r="B7625" s="1">
        <v>44408.490925925929</v>
      </c>
      <c r="C7625" s="1">
        <v>44408.490960648145</v>
      </c>
      <c r="D7625">
        <v>5.0000000745058101E-2</v>
      </c>
      <c r="E7625">
        <v>2388</v>
      </c>
      <c r="F7625">
        <v>40</v>
      </c>
      <c r="G7625" t="s">
        <v>43</v>
      </c>
      <c r="H7625" t="s">
        <v>29</v>
      </c>
      <c r="I7625">
        <f>tbl_Fact[[#This Row],[Duration]] / 60</f>
        <v>8.3333334575096834E-4</v>
      </c>
      <c r="J7625">
        <f>IF(OR(G7625="Run Time", G7625="CC (Changeover Cleaning)"), I7625, 0)</f>
        <v>8.3333334575096834E-4</v>
      </c>
      <c r="K7625">
        <f>IF(G7625&lt;&gt;"PM (Maintenance)", I7625, 0)</f>
        <v>8.3333334575096834E-4</v>
      </c>
      <c r="L7625" s="5">
        <f>MAX(tbl_Fact[[#This Row],[TotalBiscuitsMade]],tbl_Fact[[#This Row],[GoodMadeBiscuits]])</f>
        <v>2388</v>
      </c>
      <c r="M7625" s="5">
        <f>IF(tbl_Fact[[#This Row],[Operating_Hours]]&gt;0,tbl_Fact[[#This Row],[Operating_Hours]]*51840,0)</f>
        <v>43.200000643730199</v>
      </c>
    </row>
    <row r="7626" spans="1:13" hidden="1" x14ac:dyDescent="0.2">
      <c r="A7626" t="s">
        <v>12</v>
      </c>
      <c r="B7626" s="1">
        <v>44408.490960648145</v>
      </c>
      <c r="C7626" s="1">
        <v>44408.491180555553</v>
      </c>
      <c r="D7626">
        <v>0.31666660308837902</v>
      </c>
      <c r="E7626">
        <v>2698</v>
      </c>
      <c r="F7626">
        <v>496</v>
      </c>
      <c r="G7626" t="s">
        <v>44</v>
      </c>
      <c r="H7626" t="s">
        <v>29</v>
      </c>
      <c r="I7626">
        <f>tbl_Fact[[#This Row],[Duration]] / 60</f>
        <v>5.2777767181396507E-3</v>
      </c>
      <c r="J7626">
        <f>IF(OR(G7626="Run Time", G7626="CC (Changeover Cleaning)"), I7626, 0)</f>
        <v>0</v>
      </c>
      <c r="K7626">
        <f>IF(G7626&lt;&gt;"PM (Maintenance)", I7626, 0)</f>
        <v>5.2777767181396507E-3</v>
      </c>
      <c r="L7626" s="5">
        <f>MAX(tbl_Fact[[#This Row],[TotalBiscuitsMade]],tbl_Fact[[#This Row],[GoodMadeBiscuits]])</f>
        <v>2698</v>
      </c>
      <c r="M7626" s="5">
        <f>IF(tbl_Fact[[#This Row],[Operating_Hours]]&gt;0,tbl_Fact[[#This Row],[Operating_Hours]]*51840,0)</f>
        <v>0</v>
      </c>
    </row>
    <row r="7627" spans="1:13" hidden="1" x14ac:dyDescent="0.2">
      <c r="A7627" t="s">
        <v>12</v>
      </c>
      <c r="B7627" s="1">
        <v>44408.491180555553</v>
      </c>
      <c r="C7627" s="1">
        <v>44408.491203703707</v>
      </c>
      <c r="D7627">
        <v>3.3333301544189502E-2</v>
      </c>
      <c r="E7627">
        <v>2654</v>
      </c>
      <c r="F7627">
        <v>138</v>
      </c>
      <c r="G7627" t="s">
        <v>43</v>
      </c>
      <c r="H7627" t="s">
        <v>29</v>
      </c>
      <c r="I7627">
        <f>tbl_Fact[[#This Row],[Duration]] / 60</f>
        <v>5.5555502573649172E-4</v>
      </c>
      <c r="J7627">
        <f>IF(OR(G7627="Run Time", G7627="CC (Changeover Cleaning)"), I7627, 0)</f>
        <v>5.5555502573649172E-4</v>
      </c>
      <c r="K7627">
        <f>IF(G7627&lt;&gt;"PM (Maintenance)", I7627, 0)</f>
        <v>5.5555502573649172E-4</v>
      </c>
      <c r="L7627" s="5">
        <f>MAX(tbl_Fact[[#This Row],[TotalBiscuitsMade]],tbl_Fact[[#This Row],[GoodMadeBiscuits]])</f>
        <v>2654</v>
      </c>
      <c r="M7627" s="5">
        <f>IF(tbl_Fact[[#This Row],[Operating_Hours]]&gt;0,tbl_Fact[[#This Row],[Operating_Hours]]*51840,0)</f>
        <v>28.79997253417973</v>
      </c>
    </row>
    <row r="7628" spans="1:13" hidden="1" x14ac:dyDescent="0.2">
      <c r="A7628" t="s">
        <v>12</v>
      </c>
      <c r="B7628" s="1">
        <v>44408.491203703707</v>
      </c>
      <c r="C7628" s="1">
        <v>44408.491435185184</v>
      </c>
      <c r="D7628">
        <v>0.33333331346511802</v>
      </c>
      <c r="E7628">
        <v>2889</v>
      </c>
      <c r="F7628">
        <v>265</v>
      </c>
      <c r="G7628" t="s">
        <v>44</v>
      </c>
      <c r="H7628" t="s">
        <v>29</v>
      </c>
      <c r="I7628">
        <f>tbl_Fact[[#This Row],[Duration]] / 60</f>
        <v>5.5555552244186341E-3</v>
      </c>
      <c r="J7628">
        <f>IF(OR(G7628="Run Time", G7628="CC (Changeover Cleaning)"), I7628, 0)</f>
        <v>0</v>
      </c>
      <c r="K7628">
        <f>IF(G7628&lt;&gt;"PM (Maintenance)", I7628, 0)</f>
        <v>5.5555552244186341E-3</v>
      </c>
      <c r="L7628" s="5">
        <f>MAX(tbl_Fact[[#This Row],[TotalBiscuitsMade]],tbl_Fact[[#This Row],[GoodMadeBiscuits]])</f>
        <v>2889</v>
      </c>
      <c r="M7628" s="5">
        <f>IF(tbl_Fact[[#This Row],[Operating_Hours]]&gt;0,tbl_Fact[[#This Row],[Operating_Hours]]*51840,0)</f>
        <v>0</v>
      </c>
    </row>
    <row r="7629" spans="1:13" hidden="1" x14ac:dyDescent="0.2">
      <c r="A7629" t="s">
        <v>12</v>
      </c>
      <c r="B7629" s="1">
        <v>44408.491435185184</v>
      </c>
      <c r="C7629" s="1">
        <v>44408.49145833333</v>
      </c>
      <c r="D7629">
        <v>3.3333301544189502E-2</v>
      </c>
      <c r="E7629">
        <v>2747</v>
      </c>
      <c r="F7629">
        <v>360</v>
      </c>
      <c r="G7629" t="s">
        <v>43</v>
      </c>
      <c r="H7629" t="s">
        <v>29</v>
      </c>
      <c r="I7629">
        <f>tbl_Fact[[#This Row],[Duration]] / 60</f>
        <v>5.5555502573649172E-4</v>
      </c>
      <c r="J7629">
        <f>IF(OR(G7629="Run Time", G7629="CC (Changeover Cleaning)"), I7629, 0)</f>
        <v>5.5555502573649172E-4</v>
      </c>
      <c r="K7629">
        <f>IF(G7629&lt;&gt;"PM (Maintenance)", I7629, 0)</f>
        <v>5.5555502573649172E-4</v>
      </c>
      <c r="L7629" s="5">
        <f>MAX(tbl_Fact[[#This Row],[TotalBiscuitsMade]],tbl_Fact[[#This Row],[GoodMadeBiscuits]])</f>
        <v>2747</v>
      </c>
      <c r="M7629" s="5">
        <f>IF(tbl_Fact[[#This Row],[Operating_Hours]]&gt;0,tbl_Fact[[#This Row],[Operating_Hours]]*51840,0)</f>
        <v>28.79997253417973</v>
      </c>
    </row>
    <row r="7630" spans="1:13" hidden="1" x14ac:dyDescent="0.2">
      <c r="A7630" t="s">
        <v>12</v>
      </c>
      <c r="B7630" s="1">
        <v>44408.49145833333</v>
      </c>
      <c r="C7630" s="1">
        <v>44408.491805555554</v>
      </c>
      <c r="D7630">
        <v>0.5</v>
      </c>
      <c r="E7630">
        <v>3050</v>
      </c>
      <c r="F7630">
        <v>121</v>
      </c>
      <c r="G7630" t="s">
        <v>44</v>
      </c>
      <c r="H7630" t="s">
        <v>29</v>
      </c>
      <c r="I7630">
        <f>tbl_Fact[[#This Row],[Duration]] / 60</f>
        <v>8.3333333333333332E-3</v>
      </c>
      <c r="J7630">
        <f>IF(OR(G7630="Run Time", G7630="CC (Changeover Cleaning)"), I7630, 0)</f>
        <v>0</v>
      </c>
      <c r="K7630">
        <f>IF(G7630&lt;&gt;"PM (Maintenance)", I7630, 0)</f>
        <v>8.3333333333333332E-3</v>
      </c>
      <c r="L7630" s="5">
        <f>MAX(tbl_Fact[[#This Row],[TotalBiscuitsMade]],tbl_Fact[[#This Row],[GoodMadeBiscuits]])</f>
        <v>3050</v>
      </c>
      <c r="M7630" s="5">
        <f>IF(tbl_Fact[[#This Row],[Operating_Hours]]&gt;0,tbl_Fact[[#This Row],[Operating_Hours]]*51840,0)</f>
        <v>0</v>
      </c>
    </row>
    <row r="7631" spans="1:13" hidden="1" x14ac:dyDescent="0.2">
      <c r="A7631" t="s">
        <v>12</v>
      </c>
      <c r="B7631" s="1">
        <v>44408.491805555554</v>
      </c>
      <c r="C7631" s="1">
        <v>44408.492025462961</v>
      </c>
      <c r="D7631">
        <v>0.31666660308837902</v>
      </c>
      <c r="E7631">
        <v>3010</v>
      </c>
      <c r="F7631">
        <v>267</v>
      </c>
      <c r="G7631" t="s">
        <v>43</v>
      </c>
      <c r="H7631" t="s">
        <v>29</v>
      </c>
      <c r="I7631">
        <f>tbl_Fact[[#This Row],[Duration]] / 60</f>
        <v>5.2777767181396507E-3</v>
      </c>
      <c r="J7631">
        <f>IF(OR(G7631="Run Time", G7631="CC (Changeover Cleaning)"), I7631, 0)</f>
        <v>5.2777767181396507E-3</v>
      </c>
      <c r="K7631">
        <f>IF(G7631&lt;&gt;"PM (Maintenance)", I7631, 0)</f>
        <v>5.2777767181396507E-3</v>
      </c>
      <c r="L7631" s="5">
        <f>MAX(tbl_Fact[[#This Row],[TotalBiscuitsMade]],tbl_Fact[[#This Row],[GoodMadeBiscuits]])</f>
        <v>3010</v>
      </c>
      <c r="M7631" s="5">
        <f>IF(tbl_Fact[[#This Row],[Operating_Hours]]&gt;0,tbl_Fact[[#This Row],[Operating_Hours]]*51840,0)</f>
        <v>273.59994506835949</v>
      </c>
    </row>
    <row r="7632" spans="1:13" hidden="1" x14ac:dyDescent="0.2">
      <c r="A7632" t="s">
        <v>12</v>
      </c>
      <c r="B7632" s="1">
        <v>44408.492025462961</v>
      </c>
      <c r="C7632" s="1">
        <v>44408.4921412037</v>
      </c>
      <c r="D7632">
        <v>0.16666659712791401</v>
      </c>
      <c r="E7632">
        <v>3578</v>
      </c>
      <c r="F7632">
        <v>460</v>
      </c>
      <c r="G7632" t="s">
        <v>44</v>
      </c>
      <c r="H7632" t="s">
        <v>29</v>
      </c>
      <c r="I7632">
        <f>tbl_Fact[[#This Row],[Duration]] / 60</f>
        <v>2.7777766187985667E-3</v>
      </c>
      <c r="J7632">
        <f>IF(OR(G7632="Run Time", G7632="CC (Changeover Cleaning)"), I7632, 0)</f>
        <v>0</v>
      </c>
      <c r="K7632">
        <f>IF(G7632&lt;&gt;"PM (Maintenance)", I7632, 0)</f>
        <v>2.7777766187985667E-3</v>
      </c>
      <c r="L7632" s="5">
        <f>MAX(tbl_Fact[[#This Row],[TotalBiscuitsMade]],tbl_Fact[[#This Row],[GoodMadeBiscuits]])</f>
        <v>3578</v>
      </c>
      <c r="M7632" s="5">
        <f>IF(tbl_Fact[[#This Row],[Operating_Hours]]&gt;0,tbl_Fact[[#This Row],[Operating_Hours]]*51840,0)</f>
        <v>0</v>
      </c>
    </row>
    <row r="7633" spans="1:13" hidden="1" x14ac:dyDescent="0.2">
      <c r="A7633" t="s">
        <v>12</v>
      </c>
      <c r="B7633" s="1">
        <v>44408.4921412037</v>
      </c>
      <c r="C7633" s="1">
        <v>44408.495358796295</v>
      </c>
      <c r="D7633">
        <v>4.6333332061767596</v>
      </c>
      <c r="E7633">
        <v>3334</v>
      </c>
      <c r="F7633">
        <v>358</v>
      </c>
      <c r="G7633" t="s">
        <v>43</v>
      </c>
      <c r="H7633" t="s">
        <v>29</v>
      </c>
      <c r="I7633">
        <f>tbl_Fact[[#This Row],[Duration]] / 60</f>
        <v>7.7222220102945993E-2</v>
      </c>
      <c r="J7633">
        <f>IF(OR(G7633="Run Time", G7633="CC (Changeover Cleaning)"), I7633, 0)</f>
        <v>7.7222220102945993E-2</v>
      </c>
      <c r="K7633">
        <f>IF(G7633&lt;&gt;"PM (Maintenance)", I7633, 0)</f>
        <v>7.7222220102945993E-2</v>
      </c>
      <c r="L7633" s="5">
        <f>MAX(tbl_Fact[[#This Row],[TotalBiscuitsMade]],tbl_Fact[[#This Row],[GoodMadeBiscuits]])</f>
        <v>3334</v>
      </c>
      <c r="M7633" s="5">
        <f>IF(tbl_Fact[[#This Row],[Operating_Hours]]&gt;0,tbl_Fact[[#This Row],[Operating_Hours]]*51840,0)</f>
        <v>4003.1998901367201</v>
      </c>
    </row>
    <row r="7634" spans="1:13" hidden="1" x14ac:dyDescent="0.2">
      <c r="A7634" t="s">
        <v>14</v>
      </c>
      <c r="B7634" s="1">
        <v>44408.494270833333</v>
      </c>
      <c r="C7634" s="1">
        <v>44408.494803240741</v>
      </c>
      <c r="D7634">
        <v>0.76666659116744995</v>
      </c>
      <c r="E7634">
        <v>0</v>
      </c>
      <c r="F7634">
        <v>11</v>
      </c>
      <c r="G7634" t="s">
        <v>43</v>
      </c>
      <c r="H7634" t="s">
        <v>29</v>
      </c>
      <c r="I7634">
        <f>tbl_Fact[[#This Row],[Duration]] / 60</f>
        <v>1.2777776519457499E-2</v>
      </c>
      <c r="J7634">
        <f>IF(OR(G7634="Run Time", G7634="CC (Changeover Cleaning)"), I7634, 0)</f>
        <v>1.2777776519457499E-2</v>
      </c>
      <c r="K7634">
        <f>IF(G7634&lt;&gt;"PM (Maintenance)", I7634, 0)</f>
        <v>1.2777776519457499E-2</v>
      </c>
      <c r="L7634" s="5">
        <f>MAX(tbl_Fact[[#This Row],[TotalBiscuitsMade]],tbl_Fact[[#This Row],[GoodMadeBiscuits]])</f>
        <v>11</v>
      </c>
      <c r="M7634" s="5">
        <f>IF(tbl_Fact[[#This Row],[Operating_Hours]]&gt;0,tbl_Fact[[#This Row],[Operating_Hours]]*51840,0)</f>
        <v>662.39993476867676</v>
      </c>
    </row>
    <row r="7635" spans="1:13" hidden="1" x14ac:dyDescent="0.2">
      <c r="A7635" t="s">
        <v>14</v>
      </c>
      <c r="B7635" s="1">
        <v>44408.494803240741</v>
      </c>
      <c r="C7635" s="1">
        <v>44408.499571759261</v>
      </c>
      <c r="D7635">
        <v>6.8666667938232404</v>
      </c>
      <c r="E7635">
        <v>0</v>
      </c>
      <c r="F7635">
        <v>101</v>
      </c>
      <c r="G7635" t="s">
        <v>44</v>
      </c>
      <c r="H7635" t="s">
        <v>29</v>
      </c>
      <c r="I7635">
        <f>tbl_Fact[[#This Row],[Duration]] / 60</f>
        <v>0.11444444656372067</v>
      </c>
      <c r="J7635">
        <f>IF(OR(G7635="Run Time", G7635="CC (Changeover Cleaning)"), I7635, 0)</f>
        <v>0</v>
      </c>
      <c r="K7635">
        <f>IF(G7635&lt;&gt;"PM (Maintenance)", I7635, 0)</f>
        <v>0.11444444656372067</v>
      </c>
      <c r="L7635" s="5">
        <f>MAX(tbl_Fact[[#This Row],[TotalBiscuitsMade]],tbl_Fact[[#This Row],[GoodMadeBiscuits]])</f>
        <v>101</v>
      </c>
      <c r="M7635" s="5">
        <f>IF(tbl_Fact[[#This Row],[Operating_Hours]]&gt;0,tbl_Fact[[#This Row],[Operating_Hours]]*51840,0)</f>
        <v>0</v>
      </c>
    </row>
    <row r="7636" spans="1:13" hidden="1" x14ac:dyDescent="0.2">
      <c r="A7636" t="s">
        <v>12</v>
      </c>
      <c r="B7636" s="1">
        <v>44408.495358796295</v>
      </c>
      <c r="C7636" s="1">
        <v>44408.499571759261</v>
      </c>
      <c r="D7636">
        <v>6.0666666030883798</v>
      </c>
      <c r="E7636">
        <v>8040</v>
      </c>
      <c r="F7636">
        <v>394</v>
      </c>
      <c r="G7636" t="s">
        <v>44</v>
      </c>
      <c r="H7636" t="s">
        <v>29</v>
      </c>
      <c r="I7636">
        <f>tbl_Fact[[#This Row],[Duration]] / 60</f>
        <v>0.101111110051473</v>
      </c>
      <c r="J7636">
        <f>IF(OR(G7636="Run Time", G7636="CC (Changeover Cleaning)"), I7636, 0)</f>
        <v>0</v>
      </c>
      <c r="K7636">
        <f>IF(G7636&lt;&gt;"PM (Maintenance)", I7636, 0)</f>
        <v>0.101111110051473</v>
      </c>
      <c r="L7636" s="5">
        <f>MAX(tbl_Fact[[#This Row],[TotalBiscuitsMade]],tbl_Fact[[#This Row],[GoodMadeBiscuits]])</f>
        <v>8040</v>
      </c>
      <c r="M7636" s="5">
        <f>IF(tbl_Fact[[#This Row],[Operating_Hours]]&gt;0,tbl_Fact[[#This Row],[Operating_Hours]]*51840,0)</f>
        <v>0</v>
      </c>
    </row>
    <row r="7637" spans="1:13" hidden="1" x14ac:dyDescent="0.2">
      <c r="A7637" t="s">
        <v>14</v>
      </c>
      <c r="B7637" s="1">
        <v>44408.499571759261</v>
      </c>
      <c r="C7637" s="1">
        <v>44408.500185185185</v>
      </c>
      <c r="D7637">
        <v>0.88333332538604703</v>
      </c>
      <c r="E7637">
        <v>0</v>
      </c>
      <c r="F7637">
        <v>376</v>
      </c>
      <c r="G7637" t="s">
        <v>43</v>
      </c>
      <c r="H7637" t="s">
        <v>29</v>
      </c>
      <c r="I7637">
        <f>tbl_Fact[[#This Row],[Duration]] / 60</f>
        <v>1.4722222089767451E-2</v>
      </c>
      <c r="J7637">
        <f>IF(OR(G7637="Run Time", G7637="CC (Changeover Cleaning)"), I7637, 0)</f>
        <v>1.4722222089767451E-2</v>
      </c>
      <c r="K7637">
        <f>IF(G7637&lt;&gt;"PM (Maintenance)", I7637, 0)</f>
        <v>1.4722222089767451E-2</v>
      </c>
      <c r="L7637" s="5">
        <f>MAX(tbl_Fact[[#This Row],[TotalBiscuitsMade]],tbl_Fact[[#This Row],[GoodMadeBiscuits]])</f>
        <v>376</v>
      </c>
      <c r="M7637" s="5">
        <f>IF(tbl_Fact[[#This Row],[Operating_Hours]]&gt;0,tbl_Fact[[#This Row],[Operating_Hours]]*51840,0)</f>
        <v>763.19999313354458</v>
      </c>
    </row>
    <row r="7638" spans="1:13" hidden="1" x14ac:dyDescent="0.2">
      <c r="A7638" t="s">
        <v>12</v>
      </c>
      <c r="B7638" s="1">
        <v>44408.499571759261</v>
      </c>
      <c r="C7638" s="1">
        <v>44408.501203703701</v>
      </c>
      <c r="D7638">
        <v>2.3499999046325701</v>
      </c>
      <c r="E7638">
        <v>8390</v>
      </c>
      <c r="F7638">
        <v>446</v>
      </c>
      <c r="G7638" t="s">
        <v>43</v>
      </c>
      <c r="H7638" t="s">
        <v>29</v>
      </c>
      <c r="I7638">
        <f>tbl_Fact[[#This Row],[Duration]] / 60</f>
        <v>3.9166665077209499E-2</v>
      </c>
      <c r="J7638">
        <f>IF(OR(G7638="Run Time", G7638="CC (Changeover Cleaning)"), I7638, 0)</f>
        <v>3.9166665077209499E-2</v>
      </c>
      <c r="K7638">
        <f>IF(G7638&lt;&gt;"PM (Maintenance)", I7638, 0)</f>
        <v>3.9166665077209499E-2</v>
      </c>
      <c r="L7638" s="5">
        <f>MAX(tbl_Fact[[#This Row],[TotalBiscuitsMade]],tbl_Fact[[#This Row],[GoodMadeBiscuits]])</f>
        <v>8390</v>
      </c>
      <c r="M7638" s="5">
        <f>IF(tbl_Fact[[#This Row],[Operating_Hours]]&gt;0,tbl_Fact[[#This Row],[Operating_Hours]]*51840,0)</f>
        <v>2030.3999176025404</v>
      </c>
    </row>
    <row r="7639" spans="1:13" hidden="1" x14ac:dyDescent="0.2">
      <c r="A7639" t="s">
        <v>14</v>
      </c>
      <c r="B7639" s="1">
        <v>44408.500185185185</v>
      </c>
      <c r="C7639" s="1">
        <v>44408.500277777777</v>
      </c>
      <c r="D7639">
        <v>0.133333295583725</v>
      </c>
      <c r="E7639">
        <v>0</v>
      </c>
      <c r="F7639">
        <v>49</v>
      </c>
      <c r="G7639" t="s">
        <v>44</v>
      </c>
      <c r="H7639" t="s">
        <v>29</v>
      </c>
      <c r="I7639">
        <f>tbl_Fact[[#This Row],[Duration]] / 60</f>
        <v>2.2222215930620833E-3</v>
      </c>
      <c r="J7639">
        <f>IF(OR(G7639="Run Time", G7639="CC (Changeover Cleaning)"), I7639, 0)</f>
        <v>0</v>
      </c>
      <c r="K7639">
        <f>IF(G7639&lt;&gt;"PM (Maintenance)", I7639, 0)</f>
        <v>2.2222215930620833E-3</v>
      </c>
      <c r="L7639" s="5">
        <f>MAX(tbl_Fact[[#This Row],[TotalBiscuitsMade]],tbl_Fact[[#This Row],[GoodMadeBiscuits]])</f>
        <v>49</v>
      </c>
      <c r="M7639" s="5">
        <f>IF(tbl_Fact[[#This Row],[Operating_Hours]]&gt;0,tbl_Fact[[#This Row],[Operating_Hours]]*51840,0)</f>
        <v>0</v>
      </c>
    </row>
    <row r="7640" spans="1:13" hidden="1" x14ac:dyDescent="0.2">
      <c r="A7640" t="s">
        <v>14</v>
      </c>
      <c r="B7640" s="1">
        <v>44408.500277777777</v>
      </c>
      <c r="C7640" s="1">
        <v>44408.500902777778</v>
      </c>
      <c r="D7640">
        <v>0.89999997615814198</v>
      </c>
      <c r="E7640">
        <v>0</v>
      </c>
      <c r="F7640">
        <v>23</v>
      </c>
      <c r="G7640" t="s">
        <v>43</v>
      </c>
      <c r="H7640" t="s">
        <v>29</v>
      </c>
      <c r="I7640">
        <f>tbl_Fact[[#This Row],[Duration]] / 60</f>
        <v>1.49999996026357E-2</v>
      </c>
      <c r="J7640">
        <f>IF(OR(G7640="Run Time", G7640="CC (Changeover Cleaning)"), I7640, 0)</f>
        <v>1.49999996026357E-2</v>
      </c>
      <c r="K7640">
        <f>IF(G7640&lt;&gt;"PM (Maintenance)", I7640, 0)</f>
        <v>1.49999996026357E-2</v>
      </c>
      <c r="L7640" s="5">
        <f>MAX(tbl_Fact[[#This Row],[TotalBiscuitsMade]],tbl_Fact[[#This Row],[GoodMadeBiscuits]])</f>
        <v>23</v>
      </c>
      <c r="M7640" s="5">
        <f>IF(tbl_Fact[[#This Row],[Operating_Hours]]&gt;0,tbl_Fact[[#This Row],[Operating_Hours]]*51840,0)</f>
        <v>777.59997940063465</v>
      </c>
    </row>
    <row r="7641" spans="1:13" hidden="1" x14ac:dyDescent="0.2">
      <c r="A7641" t="s">
        <v>14</v>
      </c>
      <c r="B7641" s="1">
        <v>44408.500902777778</v>
      </c>
      <c r="C7641" s="1">
        <v>44408.52615740741</v>
      </c>
      <c r="D7641">
        <v>36.366664886474602</v>
      </c>
      <c r="E7641">
        <v>0</v>
      </c>
      <c r="F7641">
        <v>259</v>
      </c>
      <c r="G7641" t="s">
        <v>44</v>
      </c>
      <c r="H7641" t="s">
        <v>29</v>
      </c>
      <c r="I7641">
        <f>tbl_Fact[[#This Row],[Duration]] / 60</f>
        <v>0.60611108144124337</v>
      </c>
      <c r="J7641">
        <f>IF(OR(G7641="Run Time", G7641="CC (Changeover Cleaning)"), I7641, 0)</f>
        <v>0</v>
      </c>
      <c r="K7641">
        <f>IF(G7641&lt;&gt;"PM (Maintenance)", I7641, 0)</f>
        <v>0.60611108144124337</v>
      </c>
      <c r="L7641" s="5">
        <f>MAX(tbl_Fact[[#This Row],[TotalBiscuitsMade]],tbl_Fact[[#This Row],[GoodMadeBiscuits]])</f>
        <v>259</v>
      </c>
      <c r="M7641" s="5">
        <f>IF(tbl_Fact[[#This Row],[Operating_Hours]]&gt;0,tbl_Fact[[#This Row],[Operating_Hours]]*51840,0)</f>
        <v>0</v>
      </c>
    </row>
    <row r="7642" spans="1:13" hidden="1" x14ac:dyDescent="0.2">
      <c r="A7642" t="s">
        <v>12</v>
      </c>
      <c r="B7642" s="1">
        <v>44408.501203703701</v>
      </c>
      <c r="C7642" s="1">
        <v>44408.501574074071</v>
      </c>
      <c r="D7642">
        <v>0.53333330154418901</v>
      </c>
      <c r="E7642">
        <v>8865</v>
      </c>
      <c r="F7642">
        <v>210</v>
      </c>
      <c r="G7642" t="s">
        <v>44</v>
      </c>
      <c r="H7642" t="s">
        <v>29</v>
      </c>
      <c r="I7642">
        <f>tbl_Fact[[#This Row],[Duration]] / 60</f>
        <v>8.8888883590698166E-3</v>
      </c>
      <c r="J7642">
        <f>IF(OR(G7642="Run Time", G7642="CC (Changeover Cleaning)"), I7642, 0)</f>
        <v>0</v>
      </c>
      <c r="K7642">
        <f>IF(G7642&lt;&gt;"PM (Maintenance)", I7642, 0)</f>
        <v>8.8888883590698166E-3</v>
      </c>
      <c r="L7642" s="5">
        <f>MAX(tbl_Fact[[#This Row],[TotalBiscuitsMade]],tbl_Fact[[#This Row],[GoodMadeBiscuits]])</f>
        <v>8865</v>
      </c>
      <c r="M7642" s="5">
        <f>IF(tbl_Fact[[#This Row],[Operating_Hours]]&gt;0,tbl_Fact[[#This Row],[Operating_Hours]]*51840,0)</f>
        <v>0</v>
      </c>
    </row>
    <row r="7643" spans="1:13" hidden="1" x14ac:dyDescent="0.2">
      <c r="A7643" t="s">
        <v>12</v>
      </c>
      <c r="B7643" s="1">
        <v>44408.501574074071</v>
      </c>
      <c r="C7643" s="1">
        <v>44408.502337962964</v>
      </c>
      <c r="D7643">
        <v>1.1000000238418599</v>
      </c>
      <c r="E7643">
        <v>8658</v>
      </c>
      <c r="F7643">
        <v>214</v>
      </c>
      <c r="G7643" t="s">
        <v>43</v>
      </c>
      <c r="H7643" t="s">
        <v>29</v>
      </c>
      <c r="I7643">
        <f>tbl_Fact[[#This Row],[Duration]] / 60</f>
        <v>1.8333333730697666E-2</v>
      </c>
      <c r="J7643">
        <f>IF(OR(G7643="Run Time", G7643="CC (Changeover Cleaning)"), I7643, 0)</f>
        <v>1.8333333730697666E-2</v>
      </c>
      <c r="K7643">
        <f>IF(G7643&lt;&gt;"PM (Maintenance)", I7643, 0)</f>
        <v>1.8333333730697666E-2</v>
      </c>
      <c r="L7643" s="5">
        <f>MAX(tbl_Fact[[#This Row],[TotalBiscuitsMade]],tbl_Fact[[#This Row],[GoodMadeBiscuits]])</f>
        <v>8658</v>
      </c>
      <c r="M7643" s="5">
        <f>IF(tbl_Fact[[#This Row],[Operating_Hours]]&gt;0,tbl_Fact[[#This Row],[Operating_Hours]]*51840,0)</f>
        <v>950.40002059936705</v>
      </c>
    </row>
    <row r="7644" spans="1:13" hidden="1" x14ac:dyDescent="0.2">
      <c r="A7644" t="s">
        <v>12</v>
      </c>
      <c r="B7644" s="1">
        <v>44408.502337962964</v>
      </c>
      <c r="C7644" s="1">
        <v>44408.511122685188</v>
      </c>
      <c r="D7644">
        <v>12.6499996185303</v>
      </c>
      <c r="E7644">
        <v>18512</v>
      </c>
      <c r="F7644">
        <v>258</v>
      </c>
      <c r="G7644" t="s">
        <v>44</v>
      </c>
      <c r="H7644" t="s">
        <v>29</v>
      </c>
      <c r="I7644">
        <f>tbl_Fact[[#This Row],[Duration]] / 60</f>
        <v>0.210833326975505</v>
      </c>
      <c r="J7644">
        <f>IF(OR(G7644="Run Time", G7644="CC (Changeover Cleaning)"), I7644, 0)</f>
        <v>0</v>
      </c>
      <c r="K7644">
        <f>IF(G7644&lt;&gt;"PM (Maintenance)", I7644, 0)</f>
        <v>0.210833326975505</v>
      </c>
      <c r="L7644" s="5">
        <f>MAX(tbl_Fact[[#This Row],[TotalBiscuitsMade]],tbl_Fact[[#This Row],[GoodMadeBiscuits]])</f>
        <v>18512</v>
      </c>
      <c r="M7644" s="5">
        <f>IF(tbl_Fact[[#This Row],[Operating_Hours]]&gt;0,tbl_Fact[[#This Row],[Operating_Hours]]*51840,0)</f>
        <v>0</v>
      </c>
    </row>
    <row r="7645" spans="1:13" hidden="1" x14ac:dyDescent="0.2">
      <c r="A7645" t="s">
        <v>12</v>
      </c>
      <c r="B7645" s="1">
        <v>44408.511122685188</v>
      </c>
      <c r="C7645" s="1">
        <v>44408.51158564815</v>
      </c>
      <c r="D7645">
        <v>0.66666662693023704</v>
      </c>
      <c r="E7645">
        <v>18895</v>
      </c>
      <c r="F7645">
        <v>106</v>
      </c>
      <c r="G7645" t="s">
        <v>43</v>
      </c>
      <c r="H7645" t="s">
        <v>29</v>
      </c>
      <c r="I7645">
        <f>tbl_Fact[[#This Row],[Duration]] / 60</f>
        <v>1.1111110448837284E-2</v>
      </c>
      <c r="J7645">
        <f>IF(OR(G7645="Run Time", G7645="CC (Changeover Cleaning)"), I7645, 0)</f>
        <v>1.1111110448837284E-2</v>
      </c>
      <c r="K7645">
        <f>IF(G7645&lt;&gt;"PM (Maintenance)", I7645, 0)</f>
        <v>1.1111110448837284E-2</v>
      </c>
      <c r="L7645" s="5">
        <f>MAX(tbl_Fact[[#This Row],[TotalBiscuitsMade]],tbl_Fact[[#This Row],[GoodMadeBiscuits]])</f>
        <v>18895</v>
      </c>
      <c r="M7645" s="5">
        <f>IF(tbl_Fact[[#This Row],[Operating_Hours]]&gt;0,tbl_Fact[[#This Row],[Operating_Hours]]*51840,0)</f>
        <v>575.99996566772484</v>
      </c>
    </row>
    <row r="7646" spans="1:13" hidden="1" x14ac:dyDescent="0.2">
      <c r="A7646" t="s">
        <v>12</v>
      </c>
      <c r="B7646" s="1">
        <v>44408.51158564815</v>
      </c>
      <c r="C7646" s="1">
        <v>44408.524456018517</v>
      </c>
      <c r="D7646">
        <v>18.533332824706999</v>
      </c>
      <c r="E7646">
        <v>33307</v>
      </c>
      <c r="F7646">
        <v>228</v>
      </c>
      <c r="G7646" t="s">
        <v>44</v>
      </c>
      <c r="H7646" t="s">
        <v>29</v>
      </c>
      <c r="I7646">
        <f>tbl_Fact[[#This Row],[Duration]] / 60</f>
        <v>0.30888888041178331</v>
      </c>
      <c r="J7646">
        <f>IF(OR(G7646="Run Time", G7646="CC (Changeover Cleaning)"), I7646, 0)</f>
        <v>0</v>
      </c>
      <c r="K7646">
        <f>IF(G7646&lt;&gt;"PM (Maintenance)", I7646, 0)</f>
        <v>0.30888888041178331</v>
      </c>
      <c r="L7646" s="5">
        <f>MAX(tbl_Fact[[#This Row],[TotalBiscuitsMade]],tbl_Fact[[#This Row],[GoodMadeBiscuits]])</f>
        <v>33307</v>
      </c>
      <c r="M7646" s="5">
        <f>IF(tbl_Fact[[#This Row],[Operating_Hours]]&gt;0,tbl_Fact[[#This Row],[Operating_Hours]]*51840,0)</f>
        <v>0</v>
      </c>
    </row>
    <row r="7647" spans="1:13" hidden="1" x14ac:dyDescent="0.2">
      <c r="A7647" t="s">
        <v>12</v>
      </c>
      <c r="B7647" s="1">
        <v>44408.524456018517</v>
      </c>
      <c r="C7647" s="1">
        <v>44408.524895833332</v>
      </c>
      <c r="D7647">
        <v>0.63333332538604703</v>
      </c>
      <c r="E7647">
        <v>33734</v>
      </c>
      <c r="F7647">
        <v>432</v>
      </c>
      <c r="G7647" t="s">
        <v>43</v>
      </c>
      <c r="H7647" t="s">
        <v>29</v>
      </c>
      <c r="I7647">
        <f>tbl_Fact[[#This Row],[Duration]] / 60</f>
        <v>1.0555555423100783E-2</v>
      </c>
      <c r="J7647">
        <f>IF(OR(G7647="Run Time", G7647="CC (Changeover Cleaning)"), I7647, 0)</f>
        <v>1.0555555423100783E-2</v>
      </c>
      <c r="K7647">
        <f>IF(G7647&lt;&gt;"PM (Maintenance)", I7647, 0)</f>
        <v>1.0555555423100783E-2</v>
      </c>
      <c r="L7647" s="5">
        <f>MAX(tbl_Fact[[#This Row],[TotalBiscuitsMade]],tbl_Fact[[#This Row],[GoodMadeBiscuits]])</f>
        <v>33734</v>
      </c>
      <c r="M7647" s="5">
        <f>IF(tbl_Fact[[#This Row],[Operating_Hours]]&gt;0,tbl_Fact[[#This Row],[Operating_Hours]]*51840,0)</f>
        <v>547.19999313354458</v>
      </c>
    </row>
    <row r="7648" spans="1:13" hidden="1" x14ac:dyDescent="0.2">
      <c r="A7648" t="s">
        <v>12</v>
      </c>
      <c r="B7648" s="1">
        <v>44408.524895833332</v>
      </c>
      <c r="C7648" s="1">
        <v>44408.52615740741</v>
      </c>
      <c r="D7648">
        <v>1.81666660308838</v>
      </c>
      <c r="E7648">
        <v>34957</v>
      </c>
      <c r="F7648">
        <v>489</v>
      </c>
      <c r="G7648" t="s">
        <v>44</v>
      </c>
      <c r="H7648" t="s">
        <v>29</v>
      </c>
      <c r="I7648">
        <f>tbl_Fact[[#This Row],[Duration]] / 60</f>
        <v>3.0277776718139669E-2</v>
      </c>
      <c r="J7648">
        <f>IF(OR(G7648="Run Time", G7648="CC (Changeover Cleaning)"), I7648, 0)</f>
        <v>0</v>
      </c>
      <c r="K7648">
        <f>IF(G7648&lt;&gt;"PM (Maintenance)", I7648, 0)</f>
        <v>3.0277776718139669E-2</v>
      </c>
      <c r="L7648" s="5">
        <f>MAX(tbl_Fact[[#This Row],[TotalBiscuitsMade]],tbl_Fact[[#This Row],[GoodMadeBiscuits]])</f>
        <v>34957</v>
      </c>
      <c r="M7648" s="5">
        <f>IF(tbl_Fact[[#This Row],[Operating_Hours]]&gt;0,tbl_Fact[[#This Row],[Operating_Hours]]*51840,0)</f>
        <v>0</v>
      </c>
    </row>
    <row r="7649" spans="1:13" hidden="1" x14ac:dyDescent="0.2">
      <c r="A7649" t="s">
        <v>14</v>
      </c>
      <c r="B7649" s="1">
        <v>44408.52615740741</v>
      </c>
      <c r="C7649" s="1">
        <v>44408.526724537034</v>
      </c>
      <c r="D7649">
        <v>0.81666660308837902</v>
      </c>
      <c r="E7649">
        <v>0</v>
      </c>
      <c r="F7649">
        <v>338</v>
      </c>
      <c r="G7649" t="s">
        <v>43</v>
      </c>
      <c r="H7649" t="s">
        <v>29</v>
      </c>
      <c r="I7649">
        <f>tbl_Fact[[#This Row],[Duration]] / 60</f>
        <v>1.3611110051472983E-2</v>
      </c>
      <c r="J7649">
        <f>IF(OR(G7649="Run Time", G7649="CC (Changeover Cleaning)"), I7649, 0)</f>
        <v>1.3611110051472983E-2</v>
      </c>
      <c r="K7649">
        <f>IF(G7649&lt;&gt;"PM (Maintenance)", I7649, 0)</f>
        <v>1.3611110051472983E-2</v>
      </c>
      <c r="L7649" s="5">
        <f>MAX(tbl_Fact[[#This Row],[TotalBiscuitsMade]],tbl_Fact[[#This Row],[GoodMadeBiscuits]])</f>
        <v>338</v>
      </c>
      <c r="M7649" s="5">
        <f>IF(tbl_Fact[[#This Row],[Operating_Hours]]&gt;0,tbl_Fact[[#This Row],[Operating_Hours]]*51840,0)</f>
        <v>705.59994506835949</v>
      </c>
    </row>
    <row r="7650" spans="1:13" hidden="1" x14ac:dyDescent="0.2">
      <c r="A7650" t="s">
        <v>12</v>
      </c>
      <c r="B7650" s="1">
        <v>44408.52615740741</v>
      </c>
      <c r="C7650" s="1">
        <v>44408.526805555557</v>
      </c>
      <c r="D7650">
        <v>0.93333327770233199</v>
      </c>
      <c r="E7650">
        <v>35082</v>
      </c>
      <c r="F7650">
        <v>134</v>
      </c>
      <c r="G7650" t="s">
        <v>43</v>
      </c>
      <c r="H7650" t="s">
        <v>29</v>
      </c>
      <c r="I7650">
        <f>tbl_Fact[[#This Row],[Duration]] / 60</f>
        <v>1.5555554628372199E-2</v>
      </c>
      <c r="J7650">
        <f>IF(OR(G7650="Run Time", G7650="CC (Changeover Cleaning)"), I7650, 0)</f>
        <v>1.5555554628372199E-2</v>
      </c>
      <c r="K7650">
        <f>IF(G7650&lt;&gt;"PM (Maintenance)", I7650, 0)</f>
        <v>1.5555554628372199E-2</v>
      </c>
      <c r="L7650" s="5">
        <f>MAX(tbl_Fact[[#This Row],[TotalBiscuitsMade]],tbl_Fact[[#This Row],[GoodMadeBiscuits]])</f>
        <v>35082</v>
      </c>
      <c r="M7650" s="5">
        <f>IF(tbl_Fact[[#This Row],[Operating_Hours]]&gt;0,tbl_Fact[[#This Row],[Operating_Hours]]*51840,0)</f>
        <v>806.39995193481479</v>
      </c>
    </row>
    <row r="7651" spans="1:13" hidden="1" x14ac:dyDescent="0.2">
      <c r="A7651" t="s">
        <v>14</v>
      </c>
      <c r="B7651" s="1">
        <v>44408.526724537034</v>
      </c>
      <c r="C7651" s="1">
        <v>44408.534675925926</v>
      </c>
      <c r="D7651">
        <v>11.449999809265099</v>
      </c>
      <c r="E7651">
        <v>0</v>
      </c>
      <c r="F7651">
        <v>151</v>
      </c>
      <c r="G7651" t="s">
        <v>44</v>
      </c>
      <c r="H7651" t="s">
        <v>29</v>
      </c>
      <c r="I7651">
        <f>tbl_Fact[[#This Row],[Duration]] / 60</f>
        <v>0.19083333015441833</v>
      </c>
      <c r="J7651">
        <f>IF(OR(G7651="Run Time", G7651="CC (Changeover Cleaning)"), I7651, 0)</f>
        <v>0</v>
      </c>
      <c r="K7651">
        <f>IF(G7651&lt;&gt;"PM (Maintenance)", I7651, 0)</f>
        <v>0.19083333015441833</v>
      </c>
      <c r="L7651" s="5">
        <f>MAX(tbl_Fact[[#This Row],[TotalBiscuitsMade]],tbl_Fact[[#This Row],[GoodMadeBiscuits]])</f>
        <v>151</v>
      </c>
      <c r="M7651" s="5">
        <f>IF(tbl_Fact[[#This Row],[Operating_Hours]]&gt;0,tbl_Fact[[#This Row],[Operating_Hours]]*51840,0)</f>
        <v>0</v>
      </c>
    </row>
    <row r="7652" spans="1:13" hidden="1" x14ac:dyDescent="0.2">
      <c r="A7652" t="s">
        <v>12</v>
      </c>
      <c r="B7652" s="1">
        <v>44408.526805555557</v>
      </c>
      <c r="C7652" s="1">
        <v>44408.534675925926</v>
      </c>
      <c r="D7652">
        <v>11.3333330154419</v>
      </c>
      <c r="E7652">
        <v>44124</v>
      </c>
      <c r="F7652">
        <v>175</v>
      </c>
      <c r="G7652" t="s">
        <v>44</v>
      </c>
      <c r="H7652" t="s">
        <v>29</v>
      </c>
      <c r="I7652">
        <f>tbl_Fact[[#This Row],[Duration]] / 60</f>
        <v>0.18888888359069833</v>
      </c>
      <c r="J7652">
        <f>IF(OR(G7652="Run Time", G7652="CC (Changeover Cleaning)"), I7652, 0)</f>
        <v>0</v>
      </c>
      <c r="K7652">
        <f>IF(G7652&lt;&gt;"PM (Maintenance)", I7652, 0)</f>
        <v>0.18888888359069833</v>
      </c>
      <c r="L7652" s="5">
        <f>MAX(tbl_Fact[[#This Row],[TotalBiscuitsMade]],tbl_Fact[[#This Row],[GoodMadeBiscuits]])</f>
        <v>44124</v>
      </c>
      <c r="M7652" s="5">
        <f>IF(tbl_Fact[[#This Row],[Operating_Hours]]&gt;0,tbl_Fact[[#This Row],[Operating_Hours]]*51840,0)</f>
        <v>0</v>
      </c>
    </row>
    <row r="7653" spans="1:13" hidden="1" x14ac:dyDescent="0.2">
      <c r="A7653" t="s">
        <v>14</v>
      </c>
      <c r="B7653" s="1">
        <v>44408.534675925926</v>
      </c>
      <c r="C7653" s="1">
        <v>44408.534988425927</v>
      </c>
      <c r="D7653">
        <v>0.44999998807907099</v>
      </c>
      <c r="E7653">
        <v>0</v>
      </c>
      <c r="F7653">
        <v>51</v>
      </c>
      <c r="G7653" t="s">
        <v>43</v>
      </c>
      <c r="H7653" t="s">
        <v>29</v>
      </c>
      <c r="I7653">
        <f>tbl_Fact[[#This Row],[Duration]] / 60</f>
        <v>7.49999980131785E-3</v>
      </c>
      <c r="J7653">
        <f>IF(OR(G7653="Run Time", G7653="CC (Changeover Cleaning)"), I7653, 0)</f>
        <v>7.49999980131785E-3</v>
      </c>
      <c r="K7653">
        <f>IF(G7653&lt;&gt;"PM (Maintenance)", I7653, 0)</f>
        <v>7.49999980131785E-3</v>
      </c>
      <c r="L7653" s="5">
        <f>MAX(tbl_Fact[[#This Row],[TotalBiscuitsMade]],tbl_Fact[[#This Row],[GoodMadeBiscuits]])</f>
        <v>51</v>
      </c>
      <c r="M7653" s="5">
        <f>IF(tbl_Fact[[#This Row],[Operating_Hours]]&gt;0,tbl_Fact[[#This Row],[Operating_Hours]]*51840,0)</f>
        <v>388.79998970031733</v>
      </c>
    </row>
    <row r="7654" spans="1:13" hidden="1" x14ac:dyDescent="0.2">
      <c r="A7654" t="s">
        <v>12</v>
      </c>
      <c r="B7654" s="1">
        <v>44408.534675925926</v>
      </c>
      <c r="C7654" s="1">
        <v>44408.535069444442</v>
      </c>
      <c r="D7654">
        <v>0.56666660308837902</v>
      </c>
      <c r="E7654">
        <v>43911</v>
      </c>
      <c r="F7654">
        <v>474</v>
      </c>
      <c r="G7654" t="s">
        <v>43</v>
      </c>
      <c r="H7654" t="s">
        <v>29</v>
      </c>
      <c r="I7654">
        <f>tbl_Fact[[#This Row],[Duration]] / 60</f>
        <v>9.4444433848063173E-3</v>
      </c>
      <c r="J7654">
        <f>IF(OR(G7654="Run Time", G7654="CC (Changeover Cleaning)"), I7654, 0)</f>
        <v>9.4444433848063173E-3</v>
      </c>
      <c r="K7654">
        <f>IF(G7654&lt;&gt;"PM (Maintenance)", I7654, 0)</f>
        <v>9.4444433848063173E-3</v>
      </c>
      <c r="L7654" s="5">
        <f>MAX(tbl_Fact[[#This Row],[TotalBiscuitsMade]],tbl_Fact[[#This Row],[GoodMadeBiscuits]])</f>
        <v>43911</v>
      </c>
      <c r="M7654" s="5">
        <f>IF(tbl_Fact[[#This Row],[Operating_Hours]]&gt;0,tbl_Fact[[#This Row],[Operating_Hours]]*51840,0)</f>
        <v>489.59994506835949</v>
      </c>
    </row>
    <row r="7655" spans="1:13" hidden="1" x14ac:dyDescent="0.2">
      <c r="A7655" t="s">
        <v>14</v>
      </c>
      <c r="B7655" s="1">
        <v>44408.534988425927</v>
      </c>
      <c r="C7655" s="1">
        <v>44408.538564814815</v>
      </c>
      <c r="D7655">
        <v>5.1500000953674299</v>
      </c>
      <c r="E7655">
        <v>0</v>
      </c>
      <c r="F7655">
        <v>431</v>
      </c>
      <c r="G7655" t="s">
        <v>44</v>
      </c>
      <c r="H7655" t="s">
        <v>29</v>
      </c>
      <c r="I7655">
        <f>tbl_Fact[[#This Row],[Duration]] / 60</f>
        <v>8.5833334922790494E-2</v>
      </c>
      <c r="J7655">
        <f>IF(OR(G7655="Run Time", G7655="CC (Changeover Cleaning)"), I7655, 0)</f>
        <v>0</v>
      </c>
      <c r="K7655">
        <f>IF(G7655&lt;&gt;"PM (Maintenance)", I7655, 0)</f>
        <v>8.5833334922790494E-2</v>
      </c>
      <c r="L7655" s="5">
        <f>MAX(tbl_Fact[[#This Row],[TotalBiscuitsMade]],tbl_Fact[[#This Row],[GoodMadeBiscuits]])</f>
        <v>431</v>
      </c>
      <c r="M7655" s="5">
        <f>IF(tbl_Fact[[#This Row],[Operating_Hours]]&gt;0,tbl_Fact[[#This Row],[Operating_Hours]]*51840,0)</f>
        <v>0</v>
      </c>
    </row>
    <row r="7656" spans="1:13" hidden="1" x14ac:dyDescent="0.2">
      <c r="A7656" t="s">
        <v>12</v>
      </c>
      <c r="B7656" s="1">
        <v>44408.535069444442</v>
      </c>
      <c r="C7656" s="1">
        <v>44408.538564814815</v>
      </c>
      <c r="D7656">
        <v>5.0333333015441903</v>
      </c>
      <c r="E7656">
        <v>47894</v>
      </c>
      <c r="F7656">
        <v>151</v>
      </c>
      <c r="G7656" t="s">
        <v>44</v>
      </c>
      <c r="H7656" t="s">
        <v>29</v>
      </c>
      <c r="I7656">
        <f>tbl_Fact[[#This Row],[Duration]] / 60</f>
        <v>8.3888888359069838E-2</v>
      </c>
      <c r="J7656">
        <f>IF(OR(G7656="Run Time", G7656="CC (Changeover Cleaning)"), I7656, 0)</f>
        <v>0</v>
      </c>
      <c r="K7656">
        <f>IF(G7656&lt;&gt;"PM (Maintenance)", I7656, 0)</f>
        <v>8.3888888359069838E-2</v>
      </c>
      <c r="L7656" s="5">
        <f>MAX(tbl_Fact[[#This Row],[TotalBiscuitsMade]],tbl_Fact[[#This Row],[GoodMadeBiscuits]])</f>
        <v>47894</v>
      </c>
      <c r="M7656" s="5">
        <f>IF(tbl_Fact[[#This Row],[Operating_Hours]]&gt;0,tbl_Fact[[#This Row],[Operating_Hours]]*51840,0)</f>
        <v>0</v>
      </c>
    </row>
    <row r="7657" spans="1:13" hidden="1" x14ac:dyDescent="0.2">
      <c r="A7657" t="s">
        <v>14</v>
      </c>
      <c r="B7657" s="1">
        <v>44408.538564814815</v>
      </c>
      <c r="C7657" s="1">
        <v>44408.538958333331</v>
      </c>
      <c r="D7657">
        <v>0.56666660308837902</v>
      </c>
      <c r="E7657">
        <v>0</v>
      </c>
      <c r="F7657">
        <v>437</v>
      </c>
      <c r="G7657" t="s">
        <v>43</v>
      </c>
      <c r="H7657" t="s">
        <v>29</v>
      </c>
      <c r="I7657">
        <f>tbl_Fact[[#This Row],[Duration]] / 60</f>
        <v>9.4444433848063173E-3</v>
      </c>
      <c r="J7657">
        <f>IF(OR(G7657="Run Time", G7657="CC (Changeover Cleaning)"), I7657, 0)</f>
        <v>9.4444433848063173E-3</v>
      </c>
      <c r="K7657">
        <f>IF(G7657&lt;&gt;"PM (Maintenance)", I7657, 0)</f>
        <v>9.4444433848063173E-3</v>
      </c>
      <c r="L7657" s="5">
        <f>MAX(tbl_Fact[[#This Row],[TotalBiscuitsMade]],tbl_Fact[[#This Row],[GoodMadeBiscuits]])</f>
        <v>437</v>
      </c>
      <c r="M7657" s="5">
        <f>IF(tbl_Fact[[#This Row],[Operating_Hours]]&gt;0,tbl_Fact[[#This Row],[Operating_Hours]]*51840,0)</f>
        <v>489.59994506835949</v>
      </c>
    </row>
    <row r="7658" spans="1:13" hidden="1" x14ac:dyDescent="0.2">
      <c r="A7658" t="s">
        <v>12</v>
      </c>
      <c r="B7658" s="1">
        <v>44408.538564814815</v>
      </c>
      <c r="C7658" s="1">
        <v>44408.539039351854</v>
      </c>
      <c r="D7658">
        <v>0.68333327770233199</v>
      </c>
      <c r="E7658">
        <v>47852</v>
      </c>
      <c r="F7658">
        <v>374</v>
      </c>
      <c r="G7658" t="s">
        <v>43</v>
      </c>
      <c r="H7658" t="s">
        <v>29</v>
      </c>
      <c r="I7658">
        <f>tbl_Fact[[#This Row],[Duration]] / 60</f>
        <v>1.1388887961705533E-2</v>
      </c>
      <c r="J7658">
        <f>IF(OR(G7658="Run Time", G7658="CC (Changeover Cleaning)"), I7658, 0)</f>
        <v>1.1388887961705533E-2</v>
      </c>
      <c r="K7658">
        <f>IF(G7658&lt;&gt;"PM (Maintenance)", I7658, 0)</f>
        <v>1.1388887961705533E-2</v>
      </c>
      <c r="L7658" s="5">
        <f>MAX(tbl_Fact[[#This Row],[TotalBiscuitsMade]],tbl_Fact[[#This Row],[GoodMadeBiscuits]])</f>
        <v>47852</v>
      </c>
      <c r="M7658" s="5">
        <f>IF(tbl_Fact[[#This Row],[Operating_Hours]]&gt;0,tbl_Fact[[#This Row],[Operating_Hours]]*51840,0)</f>
        <v>590.39995193481479</v>
      </c>
    </row>
    <row r="7659" spans="1:13" hidden="1" x14ac:dyDescent="0.2">
      <c r="A7659" t="s">
        <v>14</v>
      </c>
      <c r="B7659" s="1">
        <v>44408.538958333331</v>
      </c>
      <c r="C7659" s="1">
        <v>44408.541377314818</v>
      </c>
      <c r="D7659">
        <v>3.4833333492279102</v>
      </c>
      <c r="E7659">
        <v>0</v>
      </c>
      <c r="F7659">
        <v>15</v>
      </c>
      <c r="G7659" t="s">
        <v>44</v>
      </c>
      <c r="H7659" t="s">
        <v>29</v>
      </c>
      <c r="I7659">
        <f>tbl_Fact[[#This Row],[Duration]] / 60</f>
        <v>5.805555582046517E-2</v>
      </c>
      <c r="J7659">
        <f>IF(OR(G7659="Run Time", G7659="CC (Changeover Cleaning)"), I7659, 0)</f>
        <v>0</v>
      </c>
      <c r="K7659">
        <f>IF(G7659&lt;&gt;"PM (Maintenance)", I7659, 0)</f>
        <v>5.805555582046517E-2</v>
      </c>
      <c r="L7659" s="5">
        <f>MAX(tbl_Fact[[#This Row],[TotalBiscuitsMade]],tbl_Fact[[#This Row],[GoodMadeBiscuits]])</f>
        <v>15</v>
      </c>
      <c r="M7659" s="5">
        <f>IF(tbl_Fact[[#This Row],[Operating_Hours]]&gt;0,tbl_Fact[[#This Row],[Operating_Hours]]*51840,0)</f>
        <v>0</v>
      </c>
    </row>
    <row r="7660" spans="1:13" hidden="1" x14ac:dyDescent="0.2">
      <c r="A7660" t="s">
        <v>12</v>
      </c>
      <c r="B7660" s="1">
        <v>44408.539039351854</v>
      </c>
      <c r="C7660" s="1">
        <v>44408.541377314818</v>
      </c>
      <c r="D7660">
        <v>3.36666655540466</v>
      </c>
      <c r="E7660">
        <v>50997</v>
      </c>
      <c r="F7660">
        <v>127</v>
      </c>
      <c r="G7660" t="s">
        <v>44</v>
      </c>
      <c r="H7660" t="s">
        <v>29</v>
      </c>
      <c r="I7660">
        <f>tbl_Fact[[#This Row],[Duration]] / 60</f>
        <v>5.6111109256744333E-2</v>
      </c>
      <c r="J7660">
        <f>IF(OR(G7660="Run Time", G7660="CC (Changeover Cleaning)"), I7660, 0)</f>
        <v>0</v>
      </c>
      <c r="K7660">
        <f>IF(G7660&lt;&gt;"PM (Maintenance)", I7660, 0)</f>
        <v>5.6111109256744333E-2</v>
      </c>
      <c r="L7660" s="5">
        <f>MAX(tbl_Fact[[#This Row],[TotalBiscuitsMade]],tbl_Fact[[#This Row],[GoodMadeBiscuits]])</f>
        <v>50997</v>
      </c>
      <c r="M7660" s="5">
        <f>IF(tbl_Fact[[#This Row],[Operating_Hours]]&gt;0,tbl_Fact[[#This Row],[Operating_Hours]]*51840,0)</f>
        <v>0</v>
      </c>
    </row>
    <row r="7661" spans="1:13" hidden="1" x14ac:dyDescent="0.2">
      <c r="A7661" t="s">
        <v>14</v>
      </c>
      <c r="B7661" s="1">
        <v>44408.541377314818</v>
      </c>
      <c r="C7661" s="1">
        <v>44408.542800925927</v>
      </c>
      <c r="D7661">
        <v>2.0499999523162802</v>
      </c>
      <c r="E7661">
        <v>0</v>
      </c>
      <c r="F7661">
        <v>383</v>
      </c>
      <c r="G7661" t="s">
        <v>43</v>
      </c>
      <c r="H7661" t="s">
        <v>29</v>
      </c>
      <c r="I7661">
        <f>tbl_Fact[[#This Row],[Duration]] / 60</f>
        <v>3.4166665871938E-2</v>
      </c>
      <c r="J7661">
        <f>IF(OR(G7661="Run Time", G7661="CC (Changeover Cleaning)"), I7661, 0)</f>
        <v>3.4166665871938E-2</v>
      </c>
      <c r="K7661">
        <f>IF(G7661&lt;&gt;"PM (Maintenance)", I7661, 0)</f>
        <v>3.4166665871938E-2</v>
      </c>
      <c r="L7661" s="5">
        <f>MAX(tbl_Fact[[#This Row],[TotalBiscuitsMade]],tbl_Fact[[#This Row],[GoodMadeBiscuits]])</f>
        <v>383</v>
      </c>
      <c r="M7661" s="5">
        <f>IF(tbl_Fact[[#This Row],[Operating_Hours]]&gt;0,tbl_Fact[[#This Row],[Operating_Hours]]*51840,0)</f>
        <v>1771.1999588012659</v>
      </c>
    </row>
    <row r="7662" spans="1:13" hidden="1" x14ac:dyDescent="0.2">
      <c r="A7662" t="s">
        <v>12</v>
      </c>
      <c r="B7662" s="1">
        <v>44408.541377314818</v>
      </c>
      <c r="C7662" s="1">
        <v>44408.542881944442</v>
      </c>
      <c r="D7662">
        <v>2.1666665077209499</v>
      </c>
      <c r="E7662">
        <v>50600</v>
      </c>
      <c r="F7662">
        <v>294</v>
      </c>
      <c r="G7662" t="s">
        <v>43</v>
      </c>
      <c r="H7662" t="s">
        <v>29</v>
      </c>
      <c r="I7662">
        <f>tbl_Fact[[#This Row],[Duration]] / 60</f>
        <v>3.6111108462015831E-2</v>
      </c>
      <c r="J7662">
        <f>IF(OR(G7662="Run Time", G7662="CC (Changeover Cleaning)"), I7662, 0)</f>
        <v>3.6111108462015831E-2</v>
      </c>
      <c r="K7662">
        <f>IF(G7662&lt;&gt;"PM (Maintenance)", I7662, 0)</f>
        <v>3.6111108462015831E-2</v>
      </c>
      <c r="L7662" s="5">
        <f>MAX(tbl_Fact[[#This Row],[TotalBiscuitsMade]],tbl_Fact[[#This Row],[GoodMadeBiscuits]])</f>
        <v>50600</v>
      </c>
      <c r="M7662" s="5">
        <f>IF(tbl_Fact[[#This Row],[Operating_Hours]]&gt;0,tbl_Fact[[#This Row],[Operating_Hours]]*51840,0)</f>
        <v>1871.9998626709007</v>
      </c>
    </row>
    <row r="7663" spans="1:13" hidden="1" x14ac:dyDescent="0.2">
      <c r="A7663" t="s">
        <v>14</v>
      </c>
      <c r="B7663" s="1">
        <v>44408.542800925927</v>
      </c>
      <c r="C7663" s="1">
        <v>44408.547789351855</v>
      </c>
      <c r="D7663">
        <v>7.1833333969116202</v>
      </c>
      <c r="E7663">
        <v>0</v>
      </c>
      <c r="F7663">
        <v>460</v>
      </c>
      <c r="G7663" t="s">
        <v>44</v>
      </c>
      <c r="H7663" t="s">
        <v>29</v>
      </c>
      <c r="I7663">
        <f>tbl_Fact[[#This Row],[Duration]] / 60</f>
        <v>0.11972222328186034</v>
      </c>
      <c r="J7663">
        <f>IF(OR(G7663="Run Time", G7663="CC (Changeover Cleaning)"), I7663, 0)</f>
        <v>0</v>
      </c>
      <c r="K7663">
        <f>IF(G7663&lt;&gt;"PM (Maintenance)", I7663, 0)</f>
        <v>0.11972222328186034</v>
      </c>
      <c r="L7663" s="5">
        <f>MAX(tbl_Fact[[#This Row],[TotalBiscuitsMade]],tbl_Fact[[#This Row],[GoodMadeBiscuits]])</f>
        <v>460</v>
      </c>
      <c r="M7663" s="5">
        <f>IF(tbl_Fact[[#This Row],[Operating_Hours]]&gt;0,tbl_Fact[[#This Row],[Operating_Hours]]*51840,0)</f>
        <v>0</v>
      </c>
    </row>
    <row r="7664" spans="1:13" hidden="1" x14ac:dyDescent="0.2">
      <c r="A7664" t="s">
        <v>12</v>
      </c>
      <c r="B7664" s="1">
        <v>44408.542881944442</v>
      </c>
      <c r="C7664" s="1">
        <v>44408.547789351855</v>
      </c>
      <c r="D7664">
        <v>7.0666666030883798</v>
      </c>
      <c r="E7664">
        <v>56595</v>
      </c>
      <c r="F7664">
        <v>42</v>
      </c>
      <c r="G7664" t="s">
        <v>44</v>
      </c>
      <c r="H7664" t="s">
        <v>29</v>
      </c>
      <c r="I7664">
        <f>tbl_Fact[[#This Row],[Duration]] / 60</f>
        <v>0.11777777671813966</v>
      </c>
      <c r="J7664">
        <f>IF(OR(G7664="Run Time", G7664="CC (Changeover Cleaning)"), I7664, 0)</f>
        <v>0</v>
      </c>
      <c r="K7664">
        <f>IF(G7664&lt;&gt;"PM (Maintenance)", I7664, 0)</f>
        <v>0.11777777671813966</v>
      </c>
      <c r="L7664" s="5">
        <f>MAX(tbl_Fact[[#This Row],[TotalBiscuitsMade]],tbl_Fact[[#This Row],[GoodMadeBiscuits]])</f>
        <v>56595</v>
      </c>
      <c r="M7664" s="5">
        <f>IF(tbl_Fact[[#This Row],[Operating_Hours]]&gt;0,tbl_Fact[[#This Row],[Operating_Hours]]*51840,0)</f>
        <v>0</v>
      </c>
    </row>
    <row r="7665" spans="1:13" hidden="1" x14ac:dyDescent="0.2">
      <c r="A7665" t="s">
        <v>14</v>
      </c>
      <c r="B7665" s="1">
        <v>44408.547789351855</v>
      </c>
      <c r="C7665" s="1">
        <v>44408.54828703704</v>
      </c>
      <c r="D7665">
        <v>0.716666579246521</v>
      </c>
      <c r="E7665">
        <v>0</v>
      </c>
      <c r="F7665">
        <v>11</v>
      </c>
      <c r="G7665" t="s">
        <v>43</v>
      </c>
      <c r="H7665" t="s">
        <v>29</v>
      </c>
      <c r="I7665">
        <f>tbl_Fact[[#This Row],[Duration]] / 60</f>
        <v>1.1944442987442017E-2</v>
      </c>
      <c r="J7665">
        <f>IF(OR(G7665="Run Time", G7665="CC (Changeover Cleaning)"), I7665, 0)</f>
        <v>1.1944442987442017E-2</v>
      </c>
      <c r="K7665">
        <f>IF(G7665&lt;&gt;"PM (Maintenance)", I7665, 0)</f>
        <v>1.1944442987442017E-2</v>
      </c>
      <c r="L7665" s="5">
        <f>MAX(tbl_Fact[[#This Row],[TotalBiscuitsMade]],tbl_Fact[[#This Row],[GoodMadeBiscuits]])</f>
        <v>11</v>
      </c>
      <c r="M7665" s="5">
        <f>IF(tbl_Fact[[#This Row],[Operating_Hours]]&gt;0,tbl_Fact[[#This Row],[Operating_Hours]]*51840,0)</f>
        <v>619.19992446899414</v>
      </c>
    </row>
    <row r="7666" spans="1:13" hidden="1" x14ac:dyDescent="0.2">
      <c r="A7666" t="s">
        <v>12</v>
      </c>
      <c r="B7666" s="1">
        <v>44408.547789351855</v>
      </c>
      <c r="C7666" s="1">
        <v>44408.548356481479</v>
      </c>
      <c r="D7666">
        <v>0.81666660308837902</v>
      </c>
      <c r="E7666">
        <v>56319</v>
      </c>
      <c r="F7666">
        <v>118</v>
      </c>
      <c r="G7666" t="s">
        <v>43</v>
      </c>
      <c r="H7666" t="s">
        <v>29</v>
      </c>
      <c r="I7666">
        <f>tbl_Fact[[#This Row],[Duration]] / 60</f>
        <v>1.3611110051472983E-2</v>
      </c>
      <c r="J7666">
        <f>IF(OR(G7666="Run Time", G7666="CC (Changeover Cleaning)"), I7666, 0)</f>
        <v>1.3611110051472983E-2</v>
      </c>
      <c r="K7666">
        <f>IF(G7666&lt;&gt;"PM (Maintenance)", I7666, 0)</f>
        <v>1.3611110051472983E-2</v>
      </c>
      <c r="L7666" s="5">
        <f>MAX(tbl_Fact[[#This Row],[TotalBiscuitsMade]],tbl_Fact[[#This Row],[GoodMadeBiscuits]])</f>
        <v>56319</v>
      </c>
      <c r="M7666" s="5">
        <f>IF(tbl_Fact[[#This Row],[Operating_Hours]]&gt;0,tbl_Fact[[#This Row],[Operating_Hours]]*51840,0)</f>
        <v>705.59994506835949</v>
      </c>
    </row>
    <row r="7667" spans="1:13" hidden="1" x14ac:dyDescent="0.2">
      <c r="A7667" t="s">
        <v>14</v>
      </c>
      <c r="B7667" s="1">
        <v>44408.54828703704</v>
      </c>
      <c r="C7667" s="1">
        <v>44408.560729166667</v>
      </c>
      <c r="D7667">
        <v>17.9166660308838</v>
      </c>
      <c r="E7667">
        <v>0</v>
      </c>
      <c r="F7667">
        <v>75</v>
      </c>
      <c r="G7667" t="s">
        <v>44</v>
      </c>
      <c r="H7667" t="s">
        <v>29</v>
      </c>
      <c r="I7667">
        <f>tbl_Fact[[#This Row],[Duration]] / 60</f>
        <v>0.29861110051473</v>
      </c>
      <c r="J7667">
        <f>IF(OR(G7667="Run Time", G7667="CC (Changeover Cleaning)"), I7667, 0)</f>
        <v>0</v>
      </c>
      <c r="K7667">
        <f>IF(G7667&lt;&gt;"PM (Maintenance)", I7667, 0)</f>
        <v>0.29861110051473</v>
      </c>
      <c r="L7667" s="5">
        <f>MAX(tbl_Fact[[#This Row],[TotalBiscuitsMade]],tbl_Fact[[#This Row],[GoodMadeBiscuits]])</f>
        <v>75</v>
      </c>
      <c r="M7667" s="5">
        <f>IF(tbl_Fact[[#This Row],[Operating_Hours]]&gt;0,tbl_Fact[[#This Row],[Operating_Hours]]*51840,0)</f>
        <v>0</v>
      </c>
    </row>
    <row r="7668" spans="1:13" hidden="1" x14ac:dyDescent="0.2">
      <c r="A7668" t="s">
        <v>12</v>
      </c>
      <c r="B7668" s="1">
        <v>44408.548356481479</v>
      </c>
      <c r="C7668" s="1">
        <v>44408.549027777779</v>
      </c>
      <c r="D7668">
        <v>0.966666579246521</v>
      </c>
      <c r="E7668">
        <v>57263</v>
      </c>
      <c r="F7668">
        <v>460</v>
      </c>
      <c r="G7668" t="s">
        <v>44</v>
      </c>
      <c r="H7668" t="s">
        <v>29</v>
      </c>
      <c r="I7668">
        <f>tbl_Fact[[#This Row],[Duration]] / 60</f>
        <v>1.6111109654108682E-2</v>
      </c>
      <c r="J7668">
        <f>IF(OR(G7668="Run Time", G7668="CC (Changeover Cleaning)"), I7668, 0)</f>
        <v>0</v>
      </c>
      <c r="K7668">
        <f>IF(G7668&lt;&gt;"PM (Maintenance)", I7668, 0)</f>
        <v>1.6111109654108682E-2</v>
      </c>
      <c r="L7668" s="5">
        <f>MAX(tbl_Fact[[#This Row],[TotalBiscuitsMade]],tbl_Fact[[#This Row],[GoodMadeBiscuits]])</f>
        <v>57263</v>
      </c>
      <c r="M7668" s="5">
        <f>IF(tbl_Fact[[#This Row],[Operating_Hours]]&gt;0,tbl_Fact[[#This Row],[Operating_Hours]]*51840,0)</f>
        <v>0</v>
      </c>
    </row>
    <row r="7669" spans="1:13" hidden="1" x14ac:dyDescent="0.2">
      <c r="A7669" t="s">
        <v>12</v>
      </c>
      <c r="B7669" s="1">
        <v>44408.549027777779</v>
      </c>
      <c r="C7669" s="1">
        <v>44408.552581018521</v>
      </c>
      <c r="D7669">
        <v>5.1166667938232404</v>
      </c>
      <c r="E7669">
        <v>56925</v>
      </c>
      <c r="F7669">
        <v>391</v>
      </c>
      <c r="G7669" t="s">
        <v>43</v>
      </c>
      <c r="H7669" t="s">
        <v>29</v>
      </c>
      <c r="I7669">
        <f>tbl_Fact[[#This Row],[Duration]] / 60</f>
        <v>8.5277779897054012E-2</v>
      </c>
      <c r="J7669">
        <f>IF(OR(G7669="Run Time", G7669="CC (Changeover Cleaning)"), I7669, 0)</f>
        <v>8.5277779897054012E-2</v>
      </c>
      <c r="K7669">
        <f>IF(G7669&lt;&gt;"PM (Maintenance)", I7669, 0)</f>
        <v>8.5277779897054012E-2</v>
      </c>
      <c r="L7669" s="5">
        <f>MAX(tbl_Fact[[#This Row],[TotalBiscuitsMade]],tbl_Fact[[#This Row],[GoodMadeBiscuits]])</f>
        <v>56925</v>
      </c>
      <c r="M7669" s="5">
        <f>IF(tbl_Fact[[#This Row],[Operating_Hours]]&gt;0,tbl_Fact[[#This Row],[Operating_Hours]]*51840,0)</f>
        <v>4420.8001098632803</v>
      </c>
    </row>
    <row r="7670" spans="1:13" hidden="1" x14ac:dyDescent="0.2">
      <c r="A7670" t="s">
        <v>12</v>
      </c>
      <c r="B7670" s="1">
        <v>44408.552581018521</v>
      </c>
      <c r="C7670" s="1">
        <v>44408.55259259259</v>
      </c>
      <c r="D7670">
        <v>1.6666600480675701E-2</v>
      </c>
      <c r="E7670">
        <v>56986</v>
      </c>
      <c r="F7670">
        <v>182</v>
      </c>
      <c r="G7670" t="s">
        <v>44</v>
      </c>
      <c r="H7670" t="s">
        <v>29</v>
      </c>
      <c r="I7670">
        <f>tbl_Fact[[#This Row],[Duration]] / 60</f>
        <v>2.7777667467792836E-4</v>
      </c>
      <c r="J7670">
        <f>IF(OR(G7670="Run Time", G7670="CC (Changeover Cleaning)"), I7670, 0)</f>
        <v>0</v>
      </c>
      <c r="K7670">
        <f>IF(G7670&lt;&gt;"PM (Maintenance)", I7670, 0)</f>
        <v>2.7777667467792836E-4</v>
      </c>
      <c r="L7670" s="5">
        <f>MAX(tbl_Fact[[#This Row],[TotalBiscuitsMade]],tbl_Fact[[#This Row],[GoodMadeBiscuits]])</f>
        <v>56986</v>
      </c>
      <c r="M7670" s="5">
        <f>IF(tbl_Fact[[#This Row],[Operating_Hours]]&gt;0,tbl_Fact[[#This Row],[Operating_Hours]]*51840,0)</f>
        <v>0</v>
      </c>
    </row>
    <row r="7671" spans="1:13" hidden="1" x14ac:dyDescent="0.2">
      <c r="A7671" t="s">
        <v>12</v>
      </c>
      <c r="B7671" s="1">
        <v>44408.55259259259</v>
      </c>
      <c r="C7671" s="1">
        <v>44408.552916666667</v>
      </c>
      <c r="D7671">
        <v>0.466666609048843</v>
      </c>
      <c r="E7671">
        <v>56919</v>
      </c>
      <c r="F7671">
        <v>22</v>
      </c>
      <c r="G7671" t="s">
        <v>43</v>
      </c>
      <c r="H7671" t="s">
        <v>29</v>
      </c>
      <c r="I7671">
        <f>tbl_Fact[[#This Row],[Duration]] / 60</f>
        <v>7.7777768174807169E-3</v>
      </c>
      <c r="J7671">
        <f>IF(OR(G7671="Run Time", G7671="CC (Changeover Cleaning)"), I7671, 0)</f>
        <v>7.7777768174807169E-3</v>
      </c>
      <c r="K7671">
        <f>IF(G7671&lt;&gt;"PM (Maintenance)", I7671, 0)</f>
        <v>7.7777768174807169E-3</v>
      </c>
      <c r="L7671" s="5">
        <f>MAX(tbl_Fact[[#This Row],[TotalBiscuitsMade]],tbl_Fact[[#This Row],[GoodMadeBiscuits]])</f>
        <v>56919</v>
      </c>
      <c r="M7671" s="5">
        <f>IF(tbl_Fact[[#This Row],[Operating_Hours]]&gt;0,tbl_Fact[[#This Row],[Operating_Hours]]*51840,0)</f>
        <v>403.19995021820034</v>
      </c>
    </row>
    <row r="7672" spans="1:13" hidden="1" x14ac:dyDescent="0.2">
      <c r="A7672" t="s">
        <v>12</v>
      </c>
      <c r="B7672" s="1">
        <v>44408.552916666667</v>
      </c>
      <c r="C7672" s="1">
        <v>44408.560729166667</v>
      </c>
      <c r="D7672">
        <v>11.25</v>
      </c>
      <c r="E7672">
        <v>66317</v>
      </c>
      <c r="F7672">
        <v>372</v>
      </c>
      <c r="G7672" t="s">
        <v>44</v>
      </c>
      <c r="H7672" t="s">
        <v>29</v>
      </c>
      <c r="I7672">
        <f>tbl_Fact[[#This Row],[Duration]] / 60</f>
        <v>0.1875</v>
      </c>
      <c r="J7672">
        <f>IF(OR(G7672="Run Time", G7672="CC (Changeover Cleaning)"), I7672, 0)</f>
        <v>0</v>
      </c>
      <c r="K7672">
        <f>IF(G7672&lt;&gt;"PM (Maintenance)", I7672, 0)</f>
        <v>0.1875</v>
      </c>
      <c r="L7672" s="5">
        <f>MAX(tbl_Fact[[#This Row],[TotalBiscuitsMade]],tbl_Fact[[#This Row],[GoodMadeBiscuits]])</f>
        <v>66317</v>
      </c>
      <c r="M7672" s="5">
        <f>IF(tbl_Fact[[#This Row],[Operating_Hours]]&gt;0,tbl_Fact[[#This Row],[Operating_Hours]]*51840,0)</f>
        <v>0</v>
      </c>
    </row>
    <row r="7673" spans="1:13" hidden="1" x14ac:dyDescent="0.2">
      <c r="A7673" t="s">
        <v>14</v>
      </c>
      <c r="B7673" s="1">
        <v>44408.560729166667</v>
      </c>
      <c r="C7673" s="1">
        <v>44408.561006944445</v>
      </c>
      <c r="D7673">
        <v>0.40000000596046398</v>
      </c>
      <c r="E7673">
        <v>0</v>
      </c>
      <c r="F7673">
        <v>241</v>
      </c>
      <c r="G7673" t="s">
        <v>43</v>
      </c>
      <c r="H7673" t="s">
        <v>29</v>
      </c>
      <c r="I7673">
        <f>tbl_Fact[[#This Row],[Duration]] / 60</f>
        <v>6.6666667660077328E-3</v>
      </c>
      <c r="J7673">
        <f>IF(OR(G7673="Run Time", G7673="CC (Changeover Cleaning)"), I7673, 0)</f>
        <v>6.6666667660077328E-3</v>
      </c>
      <c r="K7673">
        <f>IF(G7673&lt;&gt;"PM (Maintenance)", I7673, 0)</f>
        <v>6.6666667660077328E-3</v>
      </c>
      <c r="L7673" s="5">
        <f>MAX(tbl_Fact[[#This Row],[TotalBiscuitsMade]],tbl_Fact[[#This Row],[GoodMadeBiscuits]])</f>
        <v>241</v>
      </c>
      <c r="M7673" s="5">
        <f>IF(tbl_Fact[[#This Row],[Operating_Hours]]&gt;0,tbl_Fact[[#This Row],[Operating_Hours]]*51840,0)</f>
        <v>345.60000514984085</v>
      </c>
    </row>
    <row r="7674" spans="1:13" hidden="1" x14ac:dyDescent="0.2">
      <c r="A7674" t="s">
        <v>12</v>
      </c>
      <c r="B7674" s="1">
        <v>44408.560729166667</v>
      </c>
      <c r="C7674" s="1">
        <v>44408.56108796296</v>
      </c>
      <c r="D7674">
        <v>0.51666659116744995</v>
      </c>
      <c r="E7674">
        <v>66095</v>
      </c>
      <c r="F7674">
        <v>119</v>
      </c>
      <c r="G7674" t="s">
        <v>43</v>
      </c>
      <c r="H7674" t="s">
        <v>29</v>
      </c>
      <c r="I7674">
        <f>tbl_Fact[[#This Row],[Duration]] / 60</f>
        <v>8.6111098527908332E-3</v>
      </c>
      <c r="J7674">
        <f>IF(OR(G7674="Run Time", G7674="CC (Changeover Cleaning)"), I7674, 0)</f>
        <v>8.6111098527908332E-3</v>
      </c>
      <c r="K7674">
        <f>IF(G7674&lt;&gt;"PM (Maintenance)", I7674, 0)</f>
        <v>8.6111098527908332E-3</v>
      </c>
      <c r="L7674" s="5">
        <f>MAX(tbl_Fact[[#This Row],[TotalBiscuitsMade]],tbl_Fact[[#This Row],[GoodMadeBiscuits]])</f>
        <v>66095</v>
      </c>
      <c r="M7674" s="5">
        <f>IF(tbl_Fact[[#This Row],[Operating_Hours]]&gt;0,tbl_Fact[[#This Row],[Operating_Hours]]*51840,0)</f>
        <v>446.39993476867681</v>
      </c>
    </row>
    <row r="7675" spans="1:13" hidden="1" x14ac:dyDescent="0.2">
      <c r="A7675" t="s">
        <v>14</v>
      </c>
      <c r="B7675" s="1">
        <v>44408.561006944445</v>
      </c>
      <c r="C7675" s="1">
        <v>44408.568645833337</v>
      </c>
      <c r="D7675">
        <v>11</v>
      </c>
      <c r="E7675">
        <v>0</v>
      </c>
      <c r="F7675">
        <v>331</v>
      </c>
      <c r="G7675" t="s">
        <v>44</v>
      </c>
      <c r="H7675" t="s">
        <v>29</v>
      </c>
      <c r="I7675">
        <f>tbl_Fact[[#This Row],[Duration]] / 60</f>
        <v>0.18333333333333332</v>
      </c>
      <c r="J7675">
        <f>IF(OR(G7675="Run Time", G7675="CC (Changeover Cleaning)"), I7675, 0)</f>
        <v>0</v>
      </c>
      <c r="K7675">
        <f>IF(G7675&lt;&gt;"PM (Maintenance)", I7675, 0)</f>
        <v>0.18333333333333332</v>
      </c>
      <c r="L7675" s="5">
        <f>MAX(tbl_Fact[[#This Row],[TotalBiscuitsMade]],tbl_Fact[[#This Row],[GoodMadeBiscuits]])</f>
        <v>331</v>
      </c>
      <c r="M7675" s="5">
        <f>IF(tbl_Fact[[#This Row],[Operating_Hours]]&gt;0,tbl_Fact[[#This Row],[Operating_Hours]]*51840,0)</f>
        <v>0</v>
      </c>
    </row>
    <row r="7676" spans="1:13" hidden="1" x14ac:dyDescent="0.2">
      <c r="A7676" t="s">
        <v>12</v>
      </c>
      <c r="B7676" s="1">
        <v>44408.56108796296</v>
      </c>
      <c r="C7676" s="1">
        <v>44408.568645833337</v>
      </c>
      <c r="D7676">
        <v>10.8833332061768</v>
      </c>
      <c r="E7676">
        <v>74574</v>
      </c>
      <c r="F7676">
        <v>29</v>
      </c>
      <c r="G7676" t="s">
        <v>44</v>
      </c>
      <c r="H7676" t="s">
        <v>29</v>
      </c>
      <c r="I7676">
        <f>tbl_Fact[[#This Row],[Duration]] / 60</f>
        <v>0.18138888676961334</v>
      </c>
      <c r="J7676">
        <f>IF(OR(G7676="Run Time", G7676="CC (Changeover Cleaning)"), I7676, 0)</f>
        <v>0</v>
      </c>
      <c r="K7676">
        <f>IF(G7676&lt;&gt;"PM (Maintenance)", I7676, 0)</f>
        <v>0.18138888676961334</v>
      </c>
      <c r="L7676" s="5">
        <f>MAX(tbl_Fact[[#This Row],[TotalBiscuitsMade]],tbl_Fact[[#This Row],[GoodMadeBiscuits]])</f>
        <v>74574</v>
      </c>
      <c r="M7676" s="5">
        <f>IF(tbl_Fact[[#This Row],[Operating_Hours]]&gt;0,tbl_Fact[[#This Row],[Operating_Hours]]*51840,0)</f>
        <v>0</v>
      </c>
    </row>
    <row r="7677" spans="1:13" hidden="1" x14ac:dyDescent="0.2">
      <c r="A7677" t="s">
        <v>14</v>
      </c>
      <c r="B7677" s="1">
        <v>44408.568645833337</v>
      </c>
      <c r="C7677" s="1">
        <v>44408.569351851853</v>
      </c>
      <c r="D7677">
        <v>1.0166666507720901</v>
      </c>
      <c r="E7677">
        <v>0</v>
      </c>
      <c r="F7677">
        <v>441</v>
      </c>
      <c r="G7677" t="s">
        <v>43</v>
      </c>
      <c r="H7677" t="s">
        <v>29</v>
      </c>
      <c r="I7677">
        <f>tbl_Fact[[#This Row],[Duration]] / 60</f>
        <v>1.6944444179534834E-2</v>
      </c>
      <c r="J7677">
        <f>IF(OR(G7677="Run Time", G7677="CC (Changeover Cleaning)"), I7677, 0)</f>
        <v>1.6944444179534834E-2</v>
      </c>
      <c r="K7677">
        <f>IF(G7677&lt;&gt;"PM (Maintenance)", I7677, 0)</f>
        <v>1.6944444179534834E-2</v>
      </c>
      <c r="L7677" s="5">
        <f>MAX(tbl_Fact[[#This Row],[TotalBiscuitsMade]],tbl_Fact[[#This Row],[GoodMadeBiscuits]])</f>
        <v>441</v>
      </c>
      <c r="M7677" s="5">
        <f>IF(tbl_Fact[[#This Row],[Operating_Hours]]&gt;0,tbl_Fact[[#This Row],[Operating_Hours]]*51840,0)</f>
        <v>878.39998626708586</v>
      </c>
    </row>
    <row r="7678" spans="1:13" hidden="1" x14ac:dyDescent="0.2">
      <c r="A7678" t="s">
        <v>12</v>
      </c>
      <c r="B7678" s="1">
        <v>44408.568645833337</v>
      </c>
      <c r="C7678" s="1">
        <v>44408.570034722223</v>
      </c>
      <c r="D7678">
        <v>2</v>
      </c>
      <c r="E7678">
        <v>74995</v>
      </c>
      <c r="F7678">
        <v>233</v>
      </c>
      <c r="G7678" t="s">
        <v>43</v>
      </c>
      <c r="H7678" t="s">
        <v>29</v>
      </c>
      <c r="I7678">
        <f>tbl_Fact[[#This Row],[Duration]] / 60</f>
        <v>3.3333333333333333E-2</v>
      </c>
      <c r="J7678">
        <f>IF(OR(G7678="Run Time", G7678="CC (Changeover Cleaning)"), I7678, 0)</f>
        <v>3.3333333333333333E-2</v>
      </c>
      <c r="K7678">
        <f>IF(G7678&lt;&gt;"PM (Maintenance)", I7678, 0)</f>
        <v>3.3333333333333333E-2</v>
      </c>
      <c r="L7678" s="5">
        <f>MAX(tbl_Fact[[#This Row],[TotalBiscuitsMade]],tbl_Fact[[#This Row],[GoodMadeBiscuits]])</f>
        <v>74995</v>
      </c>
      <c r="M7678" s="5">
        <f>IF(tbl_Fact[[#This Row],[Operating_Hours]]&gt;0,tbl_Fact[[#This Row],[Operating_Hours]]*51840,0)</f>
        <v>1728</v>
      </c>
    </row>
    <row r="7679" spans="1:13" hidden="1" x14ac:dyDescent="0.2">
      <c r="A7679" t="s">
        <v>14</v>
      </c>
      <c r="B7679" s="1">
        <v>44408.569351851853</v>
      </c>
      <c r="C7679" s="1">
        <v>44408.574548611112</v>
      </c>
      <c r="D7679">
        <v>7.4833331108093297</v>
      </c>
      <c r="E7679">
        <v>0</v>
      </c>
      <c r="F7679">
        <v>500</v>
      </c>
      <c r="G7679" t="s">
        <v>44</v>
      </c>
      <c r="H7679" t="s">
        <v>29</v>
      </c>
      <c r="I7679">
        <f>tbl_Fact[[#This Row],[Duration]] / 60</f>
        <v>0.12472221851348883</v>
      </c>
      <c r="J7679">
        <f>IF(OR(G7679="Run Time", G7679="CC (Changeover Cleaning)"), I7679, 0)</f>
        <v>0</v>
      </c>
      <c r="K7679">
        <f>IF(G7679&lt;&gt;"PM (Maintenance)", I7679, 0)</f>
        <v>0.12472221851348883</v>
      </c>
      <c r="L7679" s="5">
        <f>MAX(tbl_Fact[[#This Row],[TotalBiscuitsMade]],tbl_Fact[[#This Row],[GoodMadeBiscuits]])</f>
        <v>500</v>
      </c>
      <c r="M7679" s="5">
        <f>IF(tbl_Fact[[#This Row],[Operating_Hours]]&gt;0,tbl_Fact[[#This Row],[Operating_Hours]]*51840,0)</f>
        <v>0</v>
      </c>
    </row>
    <row r="7680" spans="1:13" hidden="1" x14ac:dyDescent="0.2">
      <c r="A7680" t="s">
        <v>12</v>
      </c>
      <c r="B7680" s="1">
        <v>44408.570034722223</v>
      </c>
      <c r="C7680" s="1">
        <v>44408.571180555555</v>
      </c>
      <c r="D7680">
        <v>1.6499999761581401</v>
      </c>
      <c r="E7680">
        <v>76076</v>
      </c>
      <c r="F7680">
        <v>408</v>
      </c>
      <c r="G7680" t="s">
        <v>44</v>
      </c>
      <c r="H7680" t="s">
        <v>29</v>
      </c>
      <c r="I7680">
        <f>tbl_Fact[[#This Row],[Duration]] / 60</f>
        <v>2.7499999602635668E-2</v>
      </c>
      <c r="J7680">
        <f>IF(OR(G7680="Run Time", G7680="CC (Changeover Cleaning)"), I7680, 0)</f>
        <v>0</v>
      </c>
      <c r="K7680">
        <f>IF(G7680&lt;&gt;"PM (Maintenance)", I7680, 0)</f>
        <v>2.7499999602635668E-2</v>
      </c>
      <c r="L7680" s="5">
        <f>MAX(tbl_Fact[[#This Row],[TotalBiscuitsMade]],tbl_Fact[[#This Row],[GoodMadeBiscuits]])</f>
        <v>76076</v>
      </c>
      <c r="M7680" s="5">
        <f>IF(tbl_Fact[[#This Row],[Operating_Hours]]&gt;0,tbl_Fact[[#This Row],[Operating_Hours]]*51840,0)</f>
        <v>0</v>
      </c>
    </row>
    <row r="7681" spans="1:13" hidden="1" x14ac:dyDescent="0.2">
      <c r="A7681" t="s">
        <v>12</v>
      </c>
      <c r="B7681" s="1">
        <v>44408.571180555555</v>
      </c>
      <c r="C7681" s="1">
        <v>44408.571643518517</v>
      </c>
      <c r="D7681">
        <v>0.66666662693023704</v>
      </c>
      <c r="E7681">
        <v>76301</v>
      </c>
      <c r="F7681">
        <v>308</v>
      </c>
      <c r="G7681" t="s">
        <v>43</v>
      </c>
      <c r="H7681" t="s">
        <v>29</v>
      </c>
      <c r="I7681">
        <f>tbl_Fact[[#This Row],[Duration]] / 60</f>
        <v>1.1111110448837284E-2</v>
      </c>
      <c r="J7681">
        <f>IF(OR(G7681="Run Time", G7681="CC (Changeover Cleaning)"), I7681, 0)</f>
        <v>1.1111110448837284E-2</v>
      </c>
      <c r="K7681">
        <f>IF(G7681&lt;&gt;"PM (Maintenance)", I7681, 0)</f>
        <v>1.1111110448837284E-2</v>
      </c>
      <c r="L7681" s="5">
        <f>MAX(tbl_Fact[[#This Row],[TotalBiscuitsMade]],tbl_Fact[[#This Row],[GoodMadeBiscuits]])</f>
        <v>76301</v>
      </c>
      <c r="M7681" s="5">
        <f>IF(tbl_Fact[[#This Row],[Operating_Hours]]&gt;0,tbl_Fact[[#This Row],[Operating_Hours]]*51840,0)</f>
        <v>575.99996566772484</v>
      </c>
    </row>
    <row r="7682" spans="1:13" hidden="1" x14ac:dyDescent="0.2">
      <c r="A7682" t="s">
        <v>12</v>
      </c>
      <c r="B7682" s="1">
        <v>44408.571643518517</v>
      </c>
      <c r="C7682" s="1">
        <v>44408.574548611112</v>
      </c>
      <c r="D7682">
        <v>4.1833333969116202</v>
      </c>
      <c r="E7682">
        <v>79434</v>
      </c>
      <c r="F7682">
        <v>228</v>
      </c>
      <c r="G7682" t="s">
        <v>44</v>
      </c>
      <c r="H7682" t="s">
        <v>29</v>
      </c>
      <c r="I7682">
        <f>tbl_Fact[[#This Row],[Duration]] / 60</f>
        <v>6.972222328186034E-2</v>
      </c>
      <c r="J7682">
        <f>IF(OR(G7682="Run Time", G7682="CC (Changeover Cleaning)"), I7682, 0)</f>
        <v>0</v>
      </c>
      <c r="K7682">
        <f>IF(G7682&lt;&gt;"PM (Maintenance)", I7682, 0)</f>
        <v>6.972222328186034E-2</v>
      </c>
      <c r="L7682" s="5">
        <f>MAX(tbl_Fact[[#This Row],[TotalBiscuitsMade]],tbl_Fact[[#This Row],[GoodMadeBiscuits]])</f>
        <v>79434</v>
      </c>
      <c r="M7682" s="5">
        <f>IF(tbl_Fact[[#This Row],[Operating_Hours]]&gt;0,tbl_Fact[[#This Row],[Operating_Hours]]*51840,0)</f>
        <v>0</v>
      </c>
    </row>
    <row r="7683" spans="1:13" hidden="1" x14ac:dyDescent="0.2">
      <c r="A7683" t="s">
        <v>5</v>
      </c>
      <c r="B7683" s="1">
        <v>44408.572118055556</v>
      </c>
      <c r="C7683" s="1">
        <v>44408.690729166665</v>
      </c>
      <c r="D7683">
        <v>170.80000305175801</v>
      </c>
      <c r="E7683">
        <v>0</v>
      </c>
      <c r="F7683">
        <v>81038</v>
      </c>
      <c r="G7683" t="s">
        <v>43</v>
      </c>
      <c r="H7683" t="s">
        <v>25</v>
      </c>
      <c r="I7683">
        <f>tbl_Fact[[#This Row],[Duration]] / 60</f>
        <v>2.8466667175293003</v>
      </c>
      <c r="J7683">
        <f>IF(OR(G7683="Run Time", G7683="CC (Changeover Cleaning)"), I7683, 0)</f>
        <v>2.8466667175293003</v>
      </c>
      <c r="K7683">
        <f>IF(G7683&lt;&gt;"PM (Maintenance)", I7683, 0)</f>
        <v>2.8466667175293003</v>
      </c>
      <c r="L7683" s="5">
        <f>MAX(tbl_Fact[[#This Row],[TotalBiscuitsMade]],tbl_Fact[[#This Row],[GoodMadeBiscuits]])</f>
        <v>81038</v>
      </c>
      <c r="M7683" s="5">
        <f>IF(tbl_Fact[[#This Row],[Operating_Hours]]&gt;0,tbl_Fact[[#This Row],[Operating_Hours]]*51840,0)</f>
        <v>147571.20263671892</v>
      </c>
    </row>
    <row r="7684" spans="1:13" hidden="1" x14ac:dyDescent="0.2">
      <c r="A7684" t="s">
        <v>14</v>
      </c>
      <c r="B7684" s="1">
        <v>44408.574548611112</v>
      </c>
      <c r="C7684" s="1">
        <v>44408.575277777774</v>
      </c>
      <c r="D7684">
        <v>1.04999995231628</v>
      </c>
      <c r="E7684">
        <v>0</v>
      </c>
      <c r="F7684">
        <v>277</v>
      </c>
      <c r="G7684" t="s">
        <v>43</v>
      </c>
      <c r="H7684" t="s">
        <v>29</v>
      </c>
      <c r="I7684">
        <f>tbl_Fact[[#This Row],[Duration]] / 60</f>
        <v>1.7499999205271333E-2</v>
      </c>
      <c r="J7684">
        <f>IF(OR(G7684="Run Time", G7684="CC (Changeover Cleaning)"), I7684, 0)</f>
        <v>1.7499999205271333E-2</v>
      </c>
      <c r="K7684">
        <f>IF(G7684&lt;&gt;"PM (Maintenance)", I7684, 0)</f>
        <v>1.7499999205271333E-2</v>
      </c>
      <c r="L7684" s="5">
        <f>MAX(tbl_Fact[[#This Row],[TotalBiscuitsMade]],tbl_Fact[[#This Row],[GoodMadeBiscuits]])</f>
        <v>277</v>
      </c>
      <c r="M7684" s="5">
        <f>IF(tbl_Fact[[#This Row],[Operating_Hours]]&gt;0,tbl_Fact[[#This Row],[Operating_Hours]]*51840,0)</f>
        <v>907.19995880126589</v>
      </c>
    </row>
    <row r="7685" spans="1:13" hidden="1" x14ac:dyDescent="0.2">
      <c r="A7685" t="s">
        <v>12</v>
      </c>
      <c r="B7685" s="1">
        <v>44408.574548611112</v>
      </c>
      <c r="C7685" s="1">
        <v>44408.575358796297</v>
      </c>
      <c r="D7685">
        <v>1.1666666269302399</v>
      </c>
      <c r="E7685">
        <v>79364</v>
      </c>
      <c r="F7685">
        <v>211</v>
      </c>
      <c r="G7685" t="s">
        <v>43</v>
      </c>
      <c r="H7685" t="s">
        <v>29</v>
      </c>
      <c r="I7685">
        <f>tbl_Fact[[#This Row],[Duration]] / 60</f>
        <v>1.9444443782170664E-2</v>
      </c>
      <c r="J7685">
        <f>IF(OR(G7685="Run Time", G7685="CC (Changeover Cleaning)"), I7685, 0)</f>
        <v>1.9444443782170664E-2</v>
      </c>
      <c r="K7685">
        <f>IF(G7685&lt;&gt;"PM (Maintenance)", I7685, 0)</f>
        <v>1.9444443782170664E-2</v>
      </c>
      <c r="L7685" s="5">
        <f>MAX(tbl_Fact[[#This Row],[TotalBiscuitsMade]],tbl_Fact[[#This Row],[GoodMadeBiscuits]])</f>
        <v>79364</v>
      </c>
      <c r="M7685" s="5">
        <f>IF(tbl_Fact[[#This Row],[Operating_Hours]]&gt;0,tbl_Fact[[#This Row],[Operating_Hours]]*51840,0)</f>
        <v>1007.9999656677272</v>
      </c>
    </row>
    <row r="7686" spans="1:13" hidden="1" x14ac:dyDescent="0.2">
      <c r="A7686" t="s">
        <v>14</v>
      </c>
      <c r="B7686" s="1">
        <v>44408.575277777774</v>
      </c>
      <c r="C7686" s="1">
        <v>44408.590590277781</v>
      </c>
      <c r="D7686">
        <v>22.049999237060501</v>
      </c>
      <c r="E7686">
        <v>0</v>
      </c>
      <c r="F7686">
        <v>381</v>
      </c>
      <c r="G7686" t="s">
        <v>44</v>
      </c>
      <c r="H7686" t="s">
        <v>29</v>
      </c>
      <c r="I7686">
        <f>tbl_Fact[[#This Row],[Duration]] / 60</f>
        <v>0.36749998728434169</v>
      </c>
      <c r="J7686">
        <f>IF(OR(G7686="Run Time", G7686="CC (Changeover Cleaning)"), I7686, 0)</f>
        <v>0</v>
      </c>
      <c r="K7686">
        <f>IF(G7686&lt;&gt;"PM (Maintenance)", I7686, 0)</f>
        <v>0.36749998728434169</v>
      </c>
      <c r="L7686" s="5">
        <f>MAX(tbl_Fact[[#This Row],[TotalBiscuitsMade]],tbl_Fact[[#This Row],[GoodMadeBiscuits]])</f>
        <v>381</v>
      </c>
      <c r="M7686" s="5">
        <f>IF(tbl_Fact[[#This Row],[Operating_Hours]]&gt;0,tbl_Fact[[#This Row],[Operating_Hours]]*51840,0)</f>
        <v>0</v>
      </c>
    </row>
    <row r="7687" spans="1:13" hidden="1" x14ac:dyDescent="0.2">
      <c r="A7687" t="s">
        <v>12</v>
      </c>
      <c r="B7687" s="1">
        <v>44408.575358796297</v>
      </c>
      <c r="C7687" s="1">
        <v>44408.578101851854</v>
      </c>
      <c r="D7687">
        <v>3.9500000476837198</v>
      </c>
      <c r="E7687">
        <v>82428</v>
      </c>
      <c r="F7687">
        <v>329</v>
      </c>
      <c r="G7687" t="s">
        <v>44</v>
      </c>
      <c r="H7687" t="s">
        <v>29</v>
      </c>
      <c r="I7687">
        <f>tbl_Fact[[#This Row],[Duration]] / 60</f>
        <v>6.5833334128061999E-2</v>
      </c>
      <c r="J7687">
        <f>IF(OR(G7687="Run Time", G7687="CC (Changeover Cleaning)"), I7687, 0)</f>
        <v>0</v>
      </c>
      <c r="K7687">
        <f>IF(G7687&lt;&gt;"PM (Maintenance)", I7687, 0)</f>
        <v>6.5833334128061999E-2</v>
      </c>
      <c r="L7687" s="5">
        <f>MAX(tbl_Fact[[#This Row],[TotalBiscuitsMade]],tbl_Fact[[#This Row],[GoodMadeBiscuits]])</f>
        <v>82428</v>
      </c>
      <c r="M7687" s="5">
        <f>IF(tbl_Fact[[#This Row],[Operating_Hours]]&gt;0,tbl_Fact[[#This Row],[Operating_Hours]]*51840,0)</f>
        <v>0</v>
      </c>
    </row>
    <row r="7688" spans="1:13" hidden="1" x14ac:dyDescent="0.2">
      <c r="A7688" t="s">
        <v>12</v>
      </c>
      <c r="B7688" s="1">
        <v>44408.578101851854</v>
      </c>
      <c r="C7688" s="1">
        <v>44408.578831018516</v>
      </c>
      <c r="D7688">
        <v>1.04999995231628</v>
      </c>
      <c r="E7688">
        <v>82573</v>
      </c>
      <c r="F7688">
        <v>426</v>
      </c>
      <c r="G7688" t="s">
        <v>43</v>
      </c>
      <c r="H7688" t="s">
        <v>29</v>
      </c>
      <c r="I7688">
        <f>tbl_Fact[[#This Row],[Duration]] / 60</f>
        <v>1.7499999205271333E-2</v>
      </c>
      <c r="J7688">
        <f>IF(OR(G7688="Run Time", G7688="CC (Changeover Cleaning)"), I7688, 0)</f>
        <v>1.7499999205271333E-2</v>
      </c>
      <c r="K7688">
        <f>IF(G7688&lt;&gt;"PM (Maintenance)", I7688, 0)</f>
        <v>1.7499999205271333E-2</v>
      </c>
      <c r="L7688" s="5">
        <f>MAX(tbl_Fact[[#This Row],[TotalBiscuitsMade]],tbl_Fact[[#This Row],[GoodMadeBiscuits]])</f>
        <v>82573</v>
      </c>
      <c r="M7688" s="5">
        <f>IF(tbl_Fact[[#This Row],[Operating_Hours]]&gt;0,tbl_Fact[[#This Row],[Operating_Hours]]*51840,0)</f>
        <v>907.19995880126589</v>
      </c>
    </row>
    <row r="7689" spans="1:13" hidden="1" x14ac:dyDescent="0.2">
      <c r="A7689" t="s">
        <v>12</v>
      </c>
      <c r="B7689" s="1">
        <v>44408.578831018516</v>
      </c>
      <c r="C7689" s="1">
        <v>44408.582812499997</v>
      </c>
      <c r="D7689">
        <v>5.7333331108093297</v>
      </c>
      <c r="E7689">
        <v>87393</v>
      </c>
      <c r="F7689">
        <v>253</v>
      </c>
      <c r="G7689" t="s">
        <v>44</v>
      </c>
      <c r="H7689" t="s">
        <v>29</v>
      </c>
      <c r="I7689">
        <f>tbl_Fact[[#This Row],[Duration]] / 60</f>
        <v>9.5555551846822157E-2</v>
      </c>
      <c r="J7689">
        <f>IF(OR(G7689="Run Time", G7689="CC (Changeover Cleaning)"), I7689, 0)</f>
        <v>0</v>
      </c>
      <c r="K7689">
        <f>IF(G7689&lt;&gt;"PM (Maintenance)", I7689, 0)</f>
        <v>9.5555551846822157E-2</v>
      </c>
      <c r="L7689" s="5">
        <f>MAX(tbl_Fact[[#This Row],[TotalBiscuitsMade]],tbl_Fact[[#This Row],[GoodMadeBiscuits]])</f>
        <v>87393</v>
      </c>
      <c r="M7689" s="5">
        <f>IF(tbl_Fact[[#This Row],[Operating_Hours]]&gt;0,tbl_Fact[[#This Row],[Operating_Hours]]*51840,0)</f>
        <v>0</v>
      </c>
    </row>
    <row r="7690" spans="1:13" hidden="1" x14ac:dyDescent="0.2">
      <c r="A7690" t="s">
        <v>12</v>
      </c>
      <c r="B7690" s="1">
        <v>44408.582812499997</v>
      </c>
      <c r="C7690" s="1">
        <v>44408.583414351851</v>
      </c>
      <c r="D7690">
        <v>0.86666661500930797</v>
      </c>
      <c r="E7690">
        <v>87284</v>
      </c>
      <c r="F7690">
        <v>87</v>
      </c>
      <c r="G7690" t="s">
        <v>43</v>
      </c>
      <c r="H7690" t="s">
        <v>29</v>
      </c>
      <c r="I7690">
        <f>tbl_Fact[[#This Row],[Duration]] / 60</f>
        <v>1.4444443583488465E-2</v>
      </c>
      <c r="J7690">
        <f>IF(OR(G7690="Run Time", G7690="CC (Changeover Cleaning)"), I7690, 0)</f>
        <v>1.4444443583488465E-2</v>
      </c>
      <c r="K7690">
        <f>IF(G7690&lt;&gt;"PM (Maintenance)", I7690, 0)</f>
        <v>1.4444443583488465E-2</v>
      </c>
      <c r="L7690" s="5">
        <f>MAX(tbl_Fact[[#This Row],[TotalBiscuitsMade]],tbl_Fact[[#This Row],[GoodMadeBiscuits]])</f>
        <v>87284</v>
      </c>
      <c r="M7690" s="5">
        <f>IF(tbl_Fact[[#This Row],[Operating_Hours]]&gt;0,tbl_Fact[[#This Row],[Operating_Hours]]*51840,0)</f>
        <v>748.79995536804199</v>
      </c>
    </row>
    <row r="7691" spans="1:13" hidden="1" x14ac:dyDescent="0.2">
      <c r="A7691" t="s">
        <v>12</v>
      </c>
      <c r="B7691" s="1">
        <v>44408.583414351851</v>
      </c>
      <c r="C7691" s="1">
        <v>44408.590601851851</v>
      </c>
      <c r="D7691">
        <v>10.3500003814697</v>
      </c>
      <c r="E7691">
        <v>95680</v>
      </c>
      <c r="F7691">
        <v>114</v>
      </c>
      <c r="G7691" t="s">
        <v>44</v>
      </c>
      <c r="H7691" t="s">
        <v>29</v>
      </c>
      <c r="I7691">
        <f>tbl_Fact[[#This Row],[Duration]] / 60</f>
        <v>0.17250000635782833</v>
      </c>
      <c r="J7691">
        <f>IF(OR(G7691="Run Time", G7691="CC (Changeover Cleaning)"), I7691, 0)</f>
        <v>0</v>
      </c>
      <c r="K7691">
        <f>IF(G7691&lt;&gt;"PM (Maintenance)", I7691, 0)</f>
        <v>0.17250000635782833</v>
      </c>
      <c r="L7691" s="5">
        <f>MAX(tbl_Fact[[#This Row],[TotalBiscuitsMade]],tbl_Fact[[#This Row],[GoodMadeBiscuits]])</f>
        <v>95680</v>
      </c>
      <c r="M7691" s="5">
        <f>IF(tbl_Fact[[#This Row],[Operating_Hours]]&gt;0,tbl_Fact[[#This Row],[Operating_Hours]]*51840,0)</f>
        <v>0</v>
      </c>
    </row>
    <row r="7692" spans="1:13" hidden="1" x14ac:dyDescent="0.2">
      <c r="A7692" t="s">
        <v>14</v>
      </c>
      <c r="B7692" s="1">
        <v>44408.590590277781</v>
      </c>
      <c r="C7692" s="1">
        <v>44408.591724537036</v>
      </c>
      <c r="D7692">
        <v>1.63333332538605</v>
      </c>
      <c r="E7692">
        <v>0</v>
      </c>
      <c r="F7692">
        <v>83</v>
      </c>
      <c r="G7692" t="s">
        <v>43</v>
      </c>
      <c r="H7692" t="s">
        <v>29</v>
      </c>
      <c r="I7692">
        <f>tbl_Fact[[#This Row],[Duration]] / 60</f>
        <v>2.72222220897675E-2</v>
      </c>
      <c r="J7692">
        <f>IF(OR(G7692="Run Time", G7692="CC (Changeover Cleaning)"), I7692, 0)</f>
        <v>2.72222220897675E-2</v>
      </c>
      <c r="K7692">
        <f>IF(G7692&lt;&gt;"PM (Maintenance)", I7692, 0)</f>
        <v>2.72222220897675E-2</v>
      </c>
      <c r="L7692" s="5">
        <f>MAX(tbl_Fact[[#This Row],[TotalBiscuitsMade]],tbl_Fact[[#This Row],[GoodMadeBiscuits]])</f>
        <v>83</v>
      </c>
      <c r="M7692" s="5">
        <f>IF(tbl_Fact[[#This Row],[Operating_Hours]]&gt;0,tbl_Fact[[#This Row],[Operating_Hours]]*51840,0)</f>
        <v>1411.1999931335472</v>
      </c>
    </row>
    <row r="7693" spans="1:13" hidden="1" x14ac:dyDescent="0.2">
      <c r="A7693" t="s">
        <v>12</v>
      </c>
      <c r="B7693" s="1">
        <v>44408.590601851851</v>
      </c>
      <c r="C7693" s="1">
        <v>44408.591805555552</v>
      </c>
      <c r="D7693">
        <v>1.7333333492279099</v>
      </c>
      <c r="E7693">
        <v>95534</v>
      </c>
      <c r="F7693">
        <v>29</v>
      </c>
      <c r="G7693" t="s">
        <v>43</v>
      </c>
      <c r="H7693" t="s">
        <v>29</v>
      </c>
      <c r="I7693">
        <f>tbl_Fact[[#This Row],[Duration]] / 60</f>
        <v>2.8888889153798499E-2</v>
      </c>
      <c r="J7693">
        <f>IF(OR(G7693="Run Time", G7693="CC (Changeover Cleaning)"), I7693, 0)</f>
        <v>2.8888889153798499E-2</v>
      </c>
      <c r="K7693">
        <f>IF(G7693&lt;&gt;"PM (Maintenance)", I7693, 0)</f>
        <v>2.8888889153798499E-2</v>
      </c>
      <c r="L7693" s="5">
        <f>MAX(tbl_Fact[[#This Row],[TotalBiscuitsMade]],tbl_Fact[[#This Row],[GoodMadeBiscuits]])</f>
        <v>95534</v>
      </c>
      <c r="M7693" s="5">
        <f>IF(tbl_Fact[[#This Row],[Operating_Hours]]&gt;0,tbl_Fact[[#This Row],[Operating_Hours]]*51840,0)</f>
        <v>1497.6000137329142</v>
      </c>
    </row>
    <row r="7694" spans="1:13" hidden="1" x14ac:dyDescent="0.2">
      <c r="A7694" t="s">
        <v>14</v>
      </c>
      <c r="B7694" s="1">
        <v>44408.591724537036</v>
      </c>
      <c r="C7694" s="1">
        <v>44408.594259259262</v>
      </c>
      <c r="D7694">
        <v>3.6500000953674299</v>
      </c>
      <c r="E7694">
        <v>0</v>
      </c>
      <c r="F7694">
        <v>307</v>
      </c>
      <c r="G7694" t="s">
        <v>44</v>
      </c>
      <c r="H7694" t="s">
        <v>29</v>
      </c>
      <c r="I7694">
        <f>tbl_Fact[[#This Row],[Duration]] / 60</f>
        <v>6.08333349227905E-2</v>
      </c>
      <c r="J7694">
        <f>IF(OR(G7694="Run Time", G7694="CC (Changeover Cleaning)"), I7694, 0)</f>
        <v>0</v>
      </c>
      <c r="K7694">
        <f>IF(G7694&lt;&gt;"PM (Maintenance)", I7694, 0)</f>
        <v>6.08333349227905E-2</v>
      </c>
      <c r="L7694" s="5">
        <f>MAX(tbl_Fact[[#This Row],[TotalBiscuitsMade]],tbl_Fact[[#This Row],[GoodMadeBiscuits]])</f>
        <v>307</v>
      </c>
      <c r="M7694" s="5">
        <f>IF(tbl_Fact[[#This Row],[Operating_Hours]]&gt;0,tbl_Fact[[#This Row],[Operating_Hours]]*51840,0)</f>
        <v>0</v>
      </c>
    </row>
    <row r="7695" spans="1:13" hidden="1" x14ac:dyDescent="0.2">
      <c r="A7695" t="s">
        <v>12</v>
      </c>
      <c r="B7695" s="1">
        <v>44408.591805555552</v>
      </c>
      <c r="C7695" s="1">
        <v>44408.593495370369</v>
      </c>
      <c r="D7695">
        <v>2.4333333969116202</v>
      </c>
      <c r="E7695">
        <v>97532</v>
      </c>
      <c r="F7695">
        <v>84</v>
      </c>
      <c r="G7695" t="s">
        <v>44</v>
      </c>
      <c r="H7695" t="s">
        <v>29</v>
      </c>
      <c r="I7695">
        <f>tbl_Fact[[#This Row],[Duration]] / 60</f>
        <v>4.0555556615193673E-2</v>
      </c>
      <c r="J7695">
        <f>IF(OR(G7695="Run Time", G7695="CC (Changeover Cleaning)"), I7695, 0)</f>
        <v>0</v>
      </c>
      <c r="K7695">
        <f>IF(G7695&lt;&gt;"PM (Maintenance)", I7695, 0)</f>
        <v>4.0555556615193673E-2</v>
      </c>
      <c r="L7695" s="5">
        <f>MAX(tbl_Fact[[#This Row],[TotalBiscuitsMade]],tbl_Fact[[#This Row],[GoodMadeBiscuits]])</f>
        <v>97532</v>
      </c>
      <c r="M7695" s="5">
        <f>IF(tbl_Fact[[#This Row],[Operating_Hours]]&gt;0,tbl_Fact[[#This Row],[Operating_Hours]]*51840,0)</f>
        <v>0</v>
      </c>
    </row>
    <row r="7696" spans="1:13" hidden="1" x14ac:dyDescent="0.2">
      <c r="A7696" t="s">
        <v>12</v>
      </c>
      <c r="B7696" s="1">
        <v>44408.593495370369</v>
      </c>
      <c r="C7696" s="1">
        <v>44408.602569444447</v>
      </c>
      <c r="D7696">
        <v>13.0666666030884</v>
      </c>
      <c r="E7696">
        <v>97308</v>
      </c>
      <c r="F7696">
        <v>252</v>
      </c>
      <c r="G7696" t="s">
        <v>43</v>
      </c>
      <c r="H7696" t="s">
        <v>29</v>
      </c>
      <c r="I7696">
        <f>tbl_Fact[[#This Row],[Duration]] / 60</f>
        <v>0.21777777671814</v>
      </c>
      <c r="J7696">
        <f>IF(OR(G7696="Run Time", G7696="CC (Changeover Cleaning)"), I7696, 0)</f>
        <v>0.21777777671814</v>
      </c>
      <c r="K7696">
        <f>IF(G7696&lt;&gt;"PM (Maintenance)", I7696, 0)</f>
        <v>0.21777777671814</v>
      </c>
      <c r="L7696" s="5">
        <f>MAX(tbl_Fact[[#This Row],[TotalBiscuitsMade]],tbl_Fact[[#This Row],[GoodMadeBiscuits]])</f>
        <v>97308</v>
      </c>
      <c r="M7696" s="5">
        <f>IF(tbl_Fact[[#This Row],[Operating_Hours]]&gt;0,tbl_Fact[[#This Row],[Operating_Hours]]*51840,0)</f>
        <v>11289.599945068378</v>
      </c>
    </row>
    <row r="7697" spans="1:13" hidden="1" x14ac:dyDescent="0.2">
      <c r="A7697" t="s">
        <v>14</v>
      </c>
      <c r="B7697" s="1">
        <v>44408.594259259262</v>
      </c>
      <c r="C7697" s="1">
        <v>44408.600127314814</v>
      </c>
      <c r="D7697">
        <v>8.4499998092651403</v>
      </c>
      <c r="E7697">
        <v>0</v>
      </c>
      <c r="F7697">
        <v>43</v>
      </c>
      <c r="G7697" t="s">
        <v>43</v>
      </c>
      <c r="H7697" t="s">
        <v>29</v>
      </c>
      <c r="I7697">
        <f>tbl_Fact[[#This Row],[Duration]] / 60</f>
        <v>0.14083333015441901</v>
      </c>
      <c r="J7697">
        <f>IF(OR(G7697="Run Time", G7697="CC (Changeover Cleaning)"), I7697, 0)</f>
        <v>0.14083333015441901</v>
      </c>
      <c r="K7697">
        <f>IF(G7697&lt;&gt;"PM (Maintenance)", I7697, 0)</f>
        <v>0.14083333015441901</v>
      </c>
      <c r="L7697" s="5">
        <f>MAX(tbl_Fact[[#This Row],[TotalBiscuitsMade]],tbl_Fact[[#This Row],[GoodMadeBiscuits]])</f>
        <v>43</v>
      </c>
      <c r="M7697" s="5">
        <f>IF(tbl_Fact[[#This Row],[Operating_Hours]]&gt;0,tbl_Fact[[#This Row],[Operating_Hours]]*51840,0)</f>
        <v>7300.7998352050818</v>
      </c>
    </row>
    <row r="7698" spans="1:13" hidden="1" x14ac:dyDescent="0.2">
      <c r="A7698" t="s">
        <v>13</v>
      </c>
      <c r="B7698" s="1">
        <v>44408.594583333332</v>
      </c>
      <c r="C7698" s="1">
        <v>44408.595648148148</v>
      </c>
      <c r="D7698">
        <v>1.5333333015441899</v>
      </c>
      <c r="E7698">
        <v>0</v>
      </c>
      <c r="F7698">
        <v>334</v>
      </c>
      <c r="G7698" t="s">
        <v>43</v>
      </c>
      <c r="H7698" t="s">
        <v>29</v>
      </c>
      <c r="I7698">
        <f>tbl_Fact[[#This Row],[Duration]] / 60</f>
        <v>2.5555555025736497E-2</v>
      </c>
      <c r="J7698">
        <f>IF(OR(G7698="Run Time", G7698="CC (Changeover Cleaning)"), I7698, 0)</f>
        <v>2.5555555025736497E-2</v>
      </c>
      <c r="K7698">
        <f>IF(G7698&lt;&gt;"PM (Maintenance)", I7698, 0)</f>
        <v>2.5555555025736497E-2</v>
      </c>
      <c r="L7698" s="5">
        <f>MAX(tbl_Fact[[#This Row],[TotalBiscuitsMade]],tbl_Fact[[#This Row],[GoodMadeBiscuits]])</f>
        <v>334</v>
      </c>
      <c r="M7698" s="5">
        <f>IF(tbl_Fact[[#This Row],[Operating_Hours]]&gt;0,tbl_Fact[[#This Row],[Operating_Hours]]*51840,0)</f>
        <v>1324.7999725341799</v>
      </c>
    </row>
    <row r="7699" spans="1:13" hidden="1" x14ac:dyDescent="0.2">
      <c r="A7699" t="s">
        <v>13</v>
      </c>
      <c r="B7699" s="1">
        <v>44408.595648148148</v>
      </c>
      <c r="C7699" s="1">
        <v>44408.595717592594</v>
      </c>
      <c r="D7699">
        <v>0.10000000149011599</v>
      </c>
      <c r="E7699">
        <v>0</v>
      </c>
      <c r="F7699">
        <v>422</v>
      </c>
      <c r="G7699" t="s">
        <v>44</v>
      </c>
      <c r="H7699" t="s">
        <v>29</v>
      </c>
      <c r="I7699">
        <f>tbl_Fact[[#This Row],[Duration]] / 60</f>
        <v>1.6666666915019332E-3</v>
      </c>
      <c r="J7699">
        <f>IF(OR(G7699="Run Time", G7699="CC (Changeover Cleaning)"), I7699, 0)</f>
        <v>0</v>
      </c>
      <c r="K7699">
        <f>IF(G7699&lt;&gt;"PM (Maintenance)", I7699, 0)</f>
        <v>1.6666666915019332E-3</v>
      </c>
      <c r="L7699" s="5">
        <f>MAX(tbl_Fact[[#This Row],[TotalBiscuitsMade]],tbl_Fact[[#This Row],[GoodMadeBiscuits]])</f>
        <v>422</v>
      </c>
      <c r="M7699" s="5">
        <f>IF(tbl_Fact[[#This Row],[Operating_Hours]]&gt;0,tbl_Fact[[#This Row],[Operating_Hours]]*51840,0)</f>
        <v>0</v>
      </c>
    </row>
    <row r="7700" spans="1:13" hidden="1" x14ac:dyDescent="0.2">
      <c r="A7700" t="s">
        <v>13</v>
      </c>
      <c r="B7700" s="1">
        <v>44408.595717592594</v>
      </c>
      <c r="C7700" s="1">
        <v>44408.595856481479</v>
      </c>
      <c r="D7700">
        <v>0.20000000298023199</v>
      </c>
      <c r="E7700">
        <v>0</v>
      </c>
      <c r="F7700">
        <v>24</v>
      </c>
      <c r="G7700" t="s">
        <v>43</v>
      </c>
      <c r="H7700" t="s">
        <v>29</v>
      </c>
      <c r="I7700">
        <f>tbl_Fact[[#This Row],[Duration]] / 60</f>
        <v>3.3333333830038664E-3</v>
      </c>
      <c r="J7700">
        <f>IF(OR(G7700="Run Time", G7700="CC (Changeover Cleaning)"), I7700, 0)</f>
        <v>3.3333333830038664E-3</v>
      </c>
      <c r="K7700">
        <f>IF(G7700&lt;&gt;"PM (Maintenance)", I7700, 0)</f>
        <v>3.3333333830038664E-3</v>
      </c>
      <c r="L7700" s="5">
        <f>MAX(tbl_Fact[[#This Row],[TotalBiscuitsMade]],tbl_Fact[[#This Row],[GoodMadeBiscuits]])</f>
        <v>24</v>
      </c>
      <c r="M7700" s="5">
        <f>IF(tbl_Fact[[#This Row],[Operating_Hours]]&gt;0,tbl_Fact[[#This Row],[Operating_Hours]]*51840,0)</f>
        <v>172.80000257492043</v>
      </c>
    </row>
    <row r="7701" spans="1:13" hidden="1" x14ac:dyDescent="0.2">
      <c r="A7701" t="s">
        <v>13</v>
      </c>
      <c r="B7701" s="1">
        <v>44408.595856481479</v>
      </c>
      <c r="C7701" s="1">
        <v>44408.595914351848</v>
      </c>
      <c r="D7701">
        <v>8.33332985639572E-2</v>
      </c>
      <c r="E7701">
        <v>0</v>
      </c>
      <c r="F7701">
        <v>296</v>
      </c>
      <c r="G7701" t="s">
        <v>44</v>
      </c>
      <c r="H7701" t="s">
        <v>29</v>
      </c>
      <c r="I7701">
        <f>tbl_Fact[[#This Row],[Duration]] / 60</f>
        <v>1.3888883093992866E-3</v>
      </c>
      <c r="J7701">
        <f>IF(OR(G7701="Run Time", G7701="CC (Changeover Cleaning)"), I7701, 0)</f>
        <v>0</v>
      </c>
      <c r="K7701">
        <f>IF(G7701&lt;&gt;"PM (Maintenance)", I7701, 0)</f>
        <v>1.3888883093992866E-3</v>
      </c>
      <c r="L7701" s="5">
        <f>MAX(tbl_Fact[[#This Row],[TotalBiscuitsMade]],tbl_Fact[[#This Row],[GoodMadeBiscuits]])</f>
        <v>296</v>
      </c>
      <c r="M7701" s="5">
        <f>IF(tbl_Fact[[#This Row],[Operating_Hours]]&gt;0,tbl_Fact[[#This Row],[Operating_Hours]]*51840,0)</f>
        <v>0</v>
      </c>
    </row>
    <row r="7702" spans="1:13" hidden="1" x14ac:dyDescent="0.2">
      <c r="A7702" t="s">
        <v>13</v>
      </c>
      <c r="B7702" s="1">
        <v>44408.595914351848</v>
      </c>
      <c r="C7702" s="1">
        <v>44408.599594907406</v>
      </c>
      <c r="D7702">
        <v>5.3000001907348597</v>
      </c>
      <c r="E7702">
        <v>0</v>
      </c>
      <c r="F7702">
        <v>175</v>
      </c>
      <c r="G7702" t="s">
        <v>43</v>
      </c>
      <c r="H7702" t="s">
        <v>29</v>
      </c>
      <c r="I7702">
        <f>tbl_Fact[[#This Row],[Duration]] / 60</f>
        <v>8.8333336512247659E-2</v>
      </c>
      <c r="J7702">
        <f>IF(OR(G7702="Run Time", G7702="CC (Changeover Cleaning)"), I7702, 0)</f>
        <v>8.8333336512247659E-2</v>
      </c>
      <c r="K7702">
        <f>IF(G7702&lt;&gt;"PM (Maintenance)", I7702, 0)</f>
        <v>8.8333336512247659E-2</v>
      </c>
      <c r="L7702" s="5">
        <f>MAX(tbl_Fact[[#This Row],[TotalBiscuitsMade]],tbl_Fact[[#This Row],[GoodMadeBiscuits]])</f>
        <v>175</v>
      </c>
      <c r="M7702" s="5">
        <f>IF(tbl_Fact[[#This Row],[Operating_Hours]]&gt;0,tbl_Fact[[#This Row],[Operating_Hours]]*51840,0)</f>
        <v>4579.2001647949182</v>
      </c>
    </row>
    <row r="7703" spans="1:13" hidden="1" x14ac:dyDescent="0.2">
      <c r="A7703" t="s">
        <v>13</v>
      </c>
      <c r="B7703" s="1">
        <v>44408.599594907406</v>
      </c>
      <c r="C7703" s="1">
        <v>44408.657337962963</v>
      </c>
      <c r="D7703">
        <v>83.150001525878906</v>
      </c>
      <c r="E7703">
        <v>0</v>
      </c>
      <c r="F7703">
        <v>465</v>
      </c>
      <c r="G7703" t="s">
        <v>44</v>
      </c>
      <c r="H7703" t="s">
        <v>29</v>
      </c>
      <c r="I7703">
        <f>tbl_Fact[[#This Row],[Duration]] / 60</f>
        <v>1.3858333587646485</v>
      </c>
      <c r="J7703">
        <f>IF(OR(G7703="Run Time", G7703="CC (Changeover Cleaning)"), I7703, 0)</f>
        <v>0</v>
      </c>
      <c r="K7703">
        <f>IF(G7703&lt;&gt;"PM (Maintenance)", I7703, 0)</f>
        <v>1.3858333587646485</v>
      </c>
      <c r="L7703" s="5">
        <f>MAX(tbl_Fact[[#This Row],[TotalBiscuitsMade]],tbl_Fact[[#This Row],[GoodMadeBiscuits]])</f>
        <v>465</v>
      </c>
      <c r="M7703" s="5">
        <f>IF(tbl_Fact[[#This Row],[Operating_Hours]]&gt;0,tbl_Fact[[#This Row],[Operating_Hours]]*51840,0)</f>
        <v>0</v>
      </c>
    </row>
    <row r="7704" spans="1:13" hidden="1" x14ac:dyDescent="0.2">
      <c r="A7704" t="s">
        <v>14</v>
      </c>
      <c r="B7704" s="1">
        <v>44408.600127314814</v>
      </c>
      <c r="C7704" s="1">
        <v>44408.604953703703</v>
      </c>
      <c r="D7704">
        <v>6.9499998092651403</v>
      </c>
      <c r="E7704">
        <v>0</v>
      </c>
      <c r="F7704">
        <v>402</v>
      </c>
      <c r="G7704" t="s">
        <v>44</v>
      </c>
      <c r="H7704" t="s">
        <v>29</v>
      </c>
      <c r="I7704">
        <f>tbl_Fact[[#This Row],[Duration]] / 60</f>
        <v>0.115833330154419</v>
      </c>
      <c r="J7704">
        <f>IF(OR(G7704="Run Time", G7704="CC (Changeover Cleaning)"), I7704, 0)</f>
        <v>0</v>
      </c>
      <c r="K7704">
        <f>IF(G7704&lt;&gt;"PM (Maintenance)", I7704, 0)</f>
        <v>0.115833330154419</v>
      </c>
      <c r="L7704" s="5">
        <f>MAX(tbl_Fact[[#This Row],[TotalBiscuitsMade]],tbl_Fact[[#This Row],[GoodMadeBiscuits]])</f>
        <v>402</v>
      </c>
      <c r="M7704" s="5">
        <f>IF(tbl_Fact[[#This Row],[Operating_Hours]]&gt;0,tbl_Fact[[#This Row],[Operating_Hours]]*51840,0)</f>
        <v>0</v>
      </c>
    </row>
    <row r="7705" spans="1:13" hidden="1" x14ac:dyDescent="0.2">
      <c r="A7705" t="s">
        <v>12</v>
      </c>
      <c r="B7705" s="1">
        <v>44408.602569444447</v>
      </c>
      <c r="C7705" s="1">
        <v>44408.604953703703</v>
      </c>
      <c r="D7705">
        <v>3.4333333969116202</v>
      </c>
      <c r="E7705">
        <v>99968</v>
      </c>
      <c r="F7705">
        <v>494</v>
      </c>
      <c r="G7705" t="s">
        <v>44</v>
      </c>
      <c r="H7705" t="s">
        <v>29</v>
      </c>
      <c r="I7705">
        <f>tbl_Fact[[#This Row],[Duration]] / 60</f>
        <v>5.7222223281860336E-2</v>
      </c>
      <c r="J7705">
        <f>IF(OR(G7705="Run Time", G7705="CC (Changeover Cleaning)"), I7705, 0)</f>
        <v>0</v>
      </c>
      <c r="K7705">
        <f>IF(G7705&lt;&gt;"PM (Maintenance)", I7705, 0)</f>
        <v>5.7222223281860336E-2</v>
      </c>
      <c r="L7705" s="5">
        <f>MAX(tbl_Fact[[#This Row],[TotalBiscuitsMade]],tbl_Fact[[#This Row],[GoodMadeBiscuits]])</f>
        <v>99968</v>
      </c>
      <c r="M7705" s="5">
        <f>IF(tbl_Fact[[#This Row],[Operating_Hours]]&gt;0,tbl_Fact[[#This Row],[Operating_Hours]]*51840,0)</f>
        <v>0</v>
      </c>
    </row>
    <row r="7706" spans="1:13" hidden="1" x14ac:dyDescent="0.2">
      <c r="A7706" t="s">
        <v>14</v>
      </c>
      <c r="B7706" s="1">
        <v>44408.604953703703</v>
      </c>
      <c r="C7706" s="1">
        <v>44408.60496527778</v>
      </c>
      <c r="D7706">
        <v>1.6666600480675701E-2</v>
      </c>
      <c r="E7706">
        <v>0</v>
      </c>
      <c r="F7706">
        <v>161</v>
      </c>
      <c r="G7706" t="s">
        <v>43</v>
      </c>
      <c r="H7706" t="s">
        <v>29</v>
      </c>
      <c r="I7706">
        <f>tbl_Fact[[#This Row],[Duration]] / 60</f>
        <v>2.7777667467792836E-4</v>
      </c>
      <c r="J7706">
        <f>IF(OR(G7706="Run Time", G7706="CC (Changeover Cleaning)"), I7706, 0)</f>
        <v>2.7777667467792836E-4</v>
      </c>
      <c r="K7706">
        <f>IF(G7706&lt;&gt;"PM (Maintenance)", I7706, 0)</f>
        <v>2.7777667467792836E-4</v>
      </c>
      <c r="L7706" s="5">
        <f>MAX(tbl_Fact[[#This Row],[TotalBiscuitsMade]],tbl_Fact[[#This Row],[GoodMadeBiscuits]])</f>
        <v>161</v>
      </c>
      <c r="M7706" s="5">
        <f>IF(tbl_Fact[[#This Row],[Operating_Hours]]&gt;0,tbl_Fact[[#This Row],[Operating_Hours]]*51840,0)</f>
        <v>14.399942815303806</v>
      </c>
    </row>
    <row r="7707" spans="1:13" hidden="1" x14ac:dyDescent="0.2">
      <c r="A7707" t="s">
        <v>12</v>
      </c>
      <c r="B7707" s="1">
        <v>44408.604953703703</v>
      </c>
      <c r="C7707" s="1">
        <v>44408.605231481481</v>
      </c>
      <c r="D7707">
        <v>0.40000000596046398</v>
      </c>
      <c r="E7707">
        <v>100124</v>
      </c>
      <c r="F7707">
        <v>282</v>
      </c>
      <c r="G7707" t="s">
        <v>43</v>
      </c>
      <c r="H7707" t="s">
        <v>29</v>
      </c>
      <c r="I7707">
        <f>tbl_Fact[[#This Row],[Duration]] / 60</f>
        <v>6.6666667660077328E-3</v>
      </c>
      <c r="J7707">
        <f>IF(OR(G7707="Run Time", G7707="CC (Changeover Cleaning)"), I7707, 0)</f>
        <v>6.6666667660077328E-3</v>
      </c>
      <c r="K7707">
        <f>IF(G7707&lt;&gt;"PM (Maintenance)", I7707, 0)</f>
        <v>6.6666667660077328E-3</v>
      </c>
      <c r="L7707" s="5">
        <f>MAX(tbl_Fact[[#This Row],[TotalBiscuitsMade]],tbl_Fact[[#This Row],[GoodMadeBiscuits]])</f>
        <v>100124</v>
      </c>
      <c r="M7707" s="5">
        <f>IF(tbl_Fact[[#This Row],[Operating_Hours]]&gt;0,tbl_Fact[[#This Row],[Operating_Hours]]*51840,0)</f>
        <v>345.60000514984085</v>
      </c>
    </row>
    <row r="7708" spans="1:13" hidden="1" x14ac:dyDescent="0.2">
      <c r="A7708" t="s">
        <v>14</v>
      </c>
      <c r="B7708" s="1">
        <v>44408.60496527778</v>
      </c>
      <c r="C7708" s="1">
        <v>44408.60564814815</v>
      </c>
      <c r="D7708">
        <v>0.98333328962326005</v>
      </c>
      <c r="E7708">
        <v>0</v>
      </c>
      <c r="F7708">
        <v>290</v>
      </c>
      <c r="G7708" t="s">
        <v>44</v>
      </c>
      <c r="H7708" t="s">
        <v>29</v>
      </c>
      <c r="I7708">
        <f>tbl_Fact[[#This Row],[Duration]] / 60</f>
        <v>1.6388888160387669E-2</v>
      </c>
      <c r="J7708">
        <f>IF(OR(G7708="Run Time", G7708="CC (Changeover Cleaning)"), I7708, 0)</f>
        <v>0</v>
      </c>
      <c r="K7708">
        <f>IF(G7708&lt;&gt;"PM (Maintenance)", I7708, 0)</f>
        <v>1.6388888160387669E-2</v>
      </c>
      <c r="L7708" s="5">
        <f>MAX(tbl_Fact[[#This Row],[TotalBiscuitsMade]],tbl_Fact[[#This Row],[GoodMadeBiscuits]])</f>
        <v>290</v>
      </c>
      <c r="M7708" s="5">
        <f>IF(tbl_Fact[[#This Row],[Operating_Hours]]&gt;0,tbl_Fact[[#This Row],[Operating_Hours]]*51840,0)</f>
        <v>0</v>
      </c>
    </row>
    <row r="7709" spans="1:13" hidden="1" x14ac:dyDescent="0.2">
      <c r="A7709" t="s">
        <v>12</v>
      </c>
      <c r="B7709" s="1">
        <v>44408.605231481481</v>
      </c>
      <c r="C7709" s="1">
        <v>44408.60564814815</v>
      </c>
      <c r="D7709">
        <v>0.60000002384185802</v>
      </c>
      <c r="E7709">
        <v>100501</v>
      </c>
      <c r="F7709">
        <v>234</v>
      </c>
      <c r="G7709" t="s">
        <v>44</v>
      </c>
      <c r="H7709" t="s">
        <v>29</v>
      </c>
      <c r="I7709">
        <f>tbl_Fact[[#This Row],[Duration]] / 60</f>
        <v>1.00000003973643E-2</v>
      </c>
      <c r="J7709">
        <f>IF(OR(G7709="Run Time", G7709="CC (Changeover Cleaning)"), I7709, 0)</f>
        <v>0</v>
      </c>
      <c r="K7709">
        <f>IF(G7709&lt;&gt;"PM (Maintenance)", I7709, 0)</f>
        <v>1.00000003973643E-2</v>
      </c>
      <c r="L7709" s="5">
        <f>MAX(tbl_Fact[[#This Row],[TotalBiscuitsMade]],tbl_Fact[[#This Row],[GoodMadeBiscuits]])</f>
        <v>100501</v>
      </c>
      <c r="M7709" s="5">
        <f>IF(tbl_Fact[[#This Row],[Operating_Hours]]&gt;0,tbl_Fact[[#This Row],[Operating_Hours]]*51840,0)</f>
        <v>0</v>
      </c>
    </row>
    <row r="7710" spans="1:13" hidden="1" x14ac:dyDescent="0.2">
      <c r="A7710" t="s">
        <v>12</v>
      </c>
      <c r="B7710" s="1">
        <v>44408.60564814815</v>
      </c>
      <c r="C7710" s="1">
        <v>44408.607800925929</v>
      </c>
      <c r="D7710">
        <v>3.0999999046325701</v>
      </c>
      <c r="E7710">
        <v>100543</v>
      </c>
      <c r="F7710">
        <v>129</v>
      </c>
      <c r="G7710" t="s">
        <v>43</v>
      </c>
      <c r="H7710" t="s">
        <v>29</v>
      </c>
      <c r="I7710">
        <f>tbl_Fact[[#This Row],[Duration]] / 60</f>
        <v>5.1666665077209503E-2</v>
      </c>
      <c r="J7710">
        <f>IF(OR(G7710="Run Time", G7710="CC (Changeover Cleaning)"), I7710, 0)</f>
        <v>5.1666665077209503E-2</v>
      </c>
      <c r="K7710">
        <f>IF(G7710&lt;&gt;"PM (Maintenance)", I7710, 0)</f>
        <v>5.1666665077209503E-2</v>
      </c>
      <c r="L7710" s="5">
        <f>MAX(tbl_Fact[[#This Row],[TotalBiscuitsMade]],tbl_Fact[[#This Row],[GoodMadeBiscuits]])</f>
        <v>100543</v>
      </c>
      <c r="M7710" s="5">
        <f>IF(tbl_Fact[[#This Row],[Operating_Hours]]&gt;0,tbl_Fact[[#This Row],[Operating_Hours]]*51840,0)</f>
        <v>2678.3999176025404</v>
      </c>
    </row>
    <row r="7711" spans="1:13" hidden="1" x14ac:dyDescent="0.2">
      <c r="A7711" t="s">
        <v>14</v>
      </c>
      <c r="B7711" s="1">
        <v>44408.60564814815</v>
      </c>
      <c r="C7711" s="1">
        <v>44408.607372685183</v>
      </c>
      <c r="D7711">
        <v>2.4833333492279102</v>
      </c>
      <c r="E7711">
        <v>0</v>
      </c>
      <c r="F7711">
        <v>261</v>
      </c>
      <c r="G7711" t="s">
        <v>43</v>
      </c>
      <c r="H7711" t="s">
        <v>29</v>
      </c>
      <c r="I7711">
        <f>tbl_Fact[[#This Row],[Duration]] / 60</f>
        <v>4.13888891537985E-2</v>
      </c>
      <c r="J7711">
        <f>IF(OR(G7711="Run Time", G7711="CC (Changeover Cleaning)"), I7711, 0)</f>
        <v>4.13888891537985E-2</v>
      </c>
      <c r="K7711">
        <f>IF(G7711&lt;&gt;"PM (Maintenance)", I7711, 0)</f>
        <v>4.13888891537985E-2</v>
      </c>
      <c r="L7711" s="5">
        <f>MAX(tbl_Fact[[#This Row],[TotalBiscuitsMade]],tbl_Fact[[#This Row],[GoodMadeBiscuits]])</f>
        <v>261</v>
      </c>
      <c r="M7711" s="5">
        <f>IF(tbl_Fact[[#This Row],[Operating_Hours]]&gt;0,tbl_Fact[[#This Row],[Operating_Hours]]*51840,0)</f>
        <v>2145.6000137329142</v>
      </c>
    </row>
    <row r="7712" spans="1:13" hidden="1" x14ac:dyDescent="0.2">
      <c r="A7712" t="s">
        <v>14</v>
      </c>
      <c r="B7712" s="1">
        <v>44408.607372685183</v>
      </c>
      <c r="C7712" s="1">
        <v>44408.618645833332</v>
      </c>
      <c r="D7712">
        <v>16.233333587646499</v>
      </c>
      <c r="E7712">
        <v>0</v>
      </c>
      <c r="F7712">
        <v>211</v>
      </c>
      <c r="G7712" t="s">
        <v>44</v>
      </c>
      <c r="H7712" t="s">
        <v>29</v>
      </c>
      <c r="I7712">
        <f>tbl_Fact[[#This Row],[Duration]] / 60</f>
        <v>0.27055555979410834</v>
      </c>
      <c r="J7712">
        <f>IF(OR(G7712="Run Time", G7712="CC (Changeover Cleaning)"), I7712, 0)</f>
        <v>0</v>
      </c>
      <c r="K7712">
        <f>IF(G7712&lt;&gt;"PM (Maintenance)", I7712, 0)</f>
        <v>0.27055555979410834</v>
      </c>
      <c r="L7712" s="5">
        <f>MAX(tbl_Fact[[#This Row],[TotalBiscuitsMade]],tbl_Fact[[#This Row],[GoodMadeBiscuits]])</f>
        <v>211</v>
      </c>
      <c r="M7712" s="5">
        <f>IF(tbl_Fact[[#This Row],[Operating_Hours]]&gt;0,tbl_Fact[[#This Row],[Operating_Hours]]*51840,0)</f>
        <v>0</v>
      </c>
    </row>
    <row r="7713" spans="1:13" hidden="1" x14ac:dyDescent="0.2">
      <c r="A7713" t="s">
        <v>12</v>
      </c>
      <c r="B7713" s="1">
        <v>44408.607800925929</v>
      </c>
      <c r="C7713" s="1">
        <v>44408.618645833332</v>
      </c>
      <c r="D7713">
        <v>15.6166667938232</v>
      </c>
      <c r="E7713">
        <v>112930</v>
      </c>
      <c r="F7713">
        <v>248</v>
      </c>
      <c r="G7713" t="s">
        <v>44</v>
      </c>
      <c r="H7713" t="s">
        <v>29</v>
      </c>
      <c r="I7713">
        <f>tbl_Fact[[#This Row],[Duration]] / 60</f>
        <v>0.26027777989705331</v>
      </c>
      <c r="J7713">
        <f>IF(OR(G7713="Run Time", G7713="CC (Changeover Cleaning)"), I7713, 0)</f>
        <v>0</v>
      </c>
      <c r="K7713">
        <f>IF(G7713&lt;&gt;"PM (Maintenance)", I7713, 0)</f>
        <v>0.26027777989705331</v>
      </c>
      <c r="L7713" s="5">
        <f>MAX(tbl_Fact[[#This Row],[TotalBiscuitsMade]],tbl_Fact[[#This Row],[GoodMadeBiscuits]])</f>
        <v>112930</v>
      </c>
      <c r="M7713" s="5">
        <f>IF(tbl_Fact[[#This Row],[Operating_Hours]]&gt;0,tbl_Fact[[#This Row],[Operating_Hours]]*51840,0)</f>
        <v>0</v>
      </c>
    </row>
    <row r="7714" spans="1:13" hidden="1" x14ac:dyDescent="0.2">
      <c r="A7714" t="s">
        <v>14</v>
      </c>
      <c r="B7714" s="1">
        <v>44408.618645833332</v>
      </c>
      <c r="C7714" s="1">
        <v>44408.618657407409</v>
      </c>
      <c r="D7714">
        <v>1.6666600480675701E-2</v>
      </c>
      <c r="E7714">
        <v>0</v>
      </c>
      <c r="F7714">
        <v>74</v>
      </c>
      <c r="G7714" t="s">
        <v>43</v>
      </c>
      <c r="H7714" t="s">
        <v>29</v>
      </c>
      <c r="I7714">
        <f>tbl_Fact[[#This Row],[Duration]] / 60</f>
        <v>2.7777667467792836E-4</v>
      </c>
      <c r="J7714">
        <f>IF(OR(G7714="Run Time", G7714="CC (Changeover Cleaning)"), I7714, 0)</f>
        <v>2.7777667467792836E-4</v>
      </c>
      <c r="K7714">
        <f>IF(G7714&lt;&gt;"PM (Maintenance)", I7714, 0)</f>
        <v>2.7777667467792836E-4</v>
      </c>
      <c r="L7714" s="5">
        <f>MAX(tbl_Fact[[#This Row],[TotalBiscuitsMade]],tbl_Fact[[#This Row],[GoodMadeBiscuits]])</f>
        <v>74</v>
      </c>
      <c r="M7714" s="5">
        <f>IF(tbl_Fact[[#This Row],[Operating_Hours]]&gt;0,tbl_Fact[[#This Row],[Operating_Hours]]*51840,0)</f>
        <v>14.399942815303806</v>
      </c>
    </row>
    <row r="7715" spans="1:13" hidden="1" x14ac:dyDescent="0.2">
      <c r="A7715" t="s">
        <v>12</v>
      </c>
      <c r="B7715" s="1">
        <v>44408.618645833332</v>
      </c>
      <c r="C7715" s="1">
        <v>44408.619363425925</v>
      </c>
      <c r="D7715">
        <v>1.0333333015441899</v>
      </c>
      <c r="E7715">
        <v>113147</v>
      </c>
      <c r="F7715">
        <v>127</v>
      </c>
      <c r="G7715" t="s">
        <v>43</v>
      </c>
      <c r="H7715" t="s">
        <v>29</v>
      </c>
      <c r="I7715">
        <f>tbl_Fact[[#This Row],[Duration]] / 60</f>
        <v>1.7222221692403165E-2</v>
      </c>
      <c r="J7715">
        <f>IF(OR(G7715="Run Time", G7715="CC (Changeover Cleaning)"), I7715, 0)</f>
        <v>1.7222221692403165E-2</v>
      </c>
      <c r="K7715">
        <f>IF(G7715&lt;&gt;"PM (Maintenance)", I7715, 0)</f>
        <v>1.7222221692403165E-2</v>
      </c>
      <c r="L7715" s="5">
        <f>MAX(tbl_Fact[[#This Row],[TotalBiscuitsMade]],tbl_Fact[[#This Row],[GoodMadeBiscuits]])</f>
        <v>113147</v>
      </c>
      <c r="M7715" s="5">
        <f>IF(tbl_Fact[[#This Row],[Operating_Hours]]&gt;0,tbl_Fact[[#This Row],[Operating_Hours]]*51840,0)</f>
        <v>892.79997253418014</v>
      </c>
    </row>
    <row r="7716" spans="1:13" hidden="1" x14ac:dyDescent="0.2">
      <c r="A7716" t="s">
        <v>14</v>
      </c>
      <c r="B7716" s="1">
        <v>44408.618657407409</v>
      </c>
      <c r="C7716" s="1">
        <v>44408.621689814812</v>
      </c>
      <c r="D7716">
        <v>4.3666667938232404</v>
      </c>
      <c r="E7716">
        <v>0</v>
      </c>
      <c r="F7716">
        <v>71</v>
      </c>
      <c r="G7716" t="s">
        <v>44</v>
      </c>
      <c r="H7716" t="s">
        <v>29</v>
      </c>
      <c r="I7716">
        <f>tbl_Fact[[#This Row],[Duration]] / 60</f>
        <v>7.2777779897054001E-2</v>
      </c>
      <c r="J7716">
        <f>IF(OR(G7716="Run Time", G7716="CC (Changeover Cleaning)"), I7716, 0)</f>
        <v>0</v>
      </c>
      <c r="K7716">
        <f>IF(G7716&lt;&gt;"PM (Maintenance)", I7716, 0)</f>
        <v>7.2777779897054001E-2</v>
      </c>
      <c r="L7716" s="5">
        <f>MAX(tbl_Fact[[#This Row],[TotalBiscuitsMade]],tbl_Fact[[#This Row],[GoodMadeBiscuits]])</f>
        <v>71</v>
      </c>
      <c r="M7716" s="5">
        <f>IF(tbl_Fact[[#This Row],[Operating_Hours]]&gt;0,tbl_Fact[[#This Row],[Operating_Hours]]*51840,0)</f>
        <v>0</v>
      </c>
    </row>
    <row r="7717" spans="1:13" hidden="1" x14ac:dyDescent="0.2">
      <c r="A7717" t="s">
        <v>12</v>
      </c>
      <c r="B7717" s="1">
        <v>44408.619363425925</v>
      </c>
      <c r="C7717" s="1">
        <v>44408.621689814812</v>
      </c>
      <c r="D7717">
        <v>3.3499999046325701</v>
      </c>
      <c r="E7717">
        <v>115769</v>
      </c>
      <c r="F7717">
        <v>112</v>
      </c>
      <c r="G7717" t="s">
        <v>44</v>
      </c>
      <c r="H7717" t="s">
        <v>29</v>
      </c>
      <c r="I7717">
        <f>tbl_Fact[[#This Row],[Duration]] / 60</f>
        <v>5.5833331743876169E-2</v>
      </c>
      <c r="J7717">
        <f>IF(OR(G7717="Run Time", G7717="CC (Changeover Cleaning)"), I7717, 0)</f>
        <v>0</v>
      </c>
      <c r="K7717">
        <f>IF(G7717&lt;&gt;"PM (Maintenance)", I7717, 0)</f>
        <v>5.5833331743876169E-2</v>
      </c>
      <c r="L7717" s="5">
        <f>MAX(tbl_Fact[[#This Row],[TotalBiscuitsMade]],tbl_Fact[[#This Row],[GoodMadeBiscuits]])</f>
        <v>115769</v>
      </c>
      <c r="M7717" s="5">
        <f>IF(tbl_Fact[[#This Row],[Operating_Hours]]&gt;0,tbl_Fact[[#This Row],[Operating_Hours]]*51840,0)</f>
        <v>0</v>
      </c>
    </row>
    <row r="7718" spans="1:13" hidden="1" x14ac:dyDescent="0.2">
      <c r="A7718" t="s">
        <v>14</v>
      </c>
      <c r="B7718" s="1">
        <v>44408.621689814812</v>
      </c>
      <c r="C7718" s="1">
        <v>44408.622002314813</v>
      </c>
      <c r="D7718">
        <v>0.44999998807907099</v>
      </c>
      <c r="E7718">
        <v>0</v>
      </c>
      <c r="F7718">
        <v>479</v>
      </c>
      <c r="G7718" t="s">
        <v>43</v>
      </c>
      <c r="H7718" t="s">
        <v>29</v>
      </c>
      <c r="I7718">
        <f>tbl_Fact[[#This Row],[Duration]] / 60</f>
        <v>7.49999980131785E-3</v>
      </c>
      <c r="J7718">
        <f>IF(OR(G7718="Run Time", G7718="CC (Changeover Cleaning)"), I7718, 0)</f>
        <v>7.49999980131785E-3</v>
      </c>
      <c r="K7718">
        <f>IF(G7718&lt;&gt;"PM (Maintenance)", I7718, 0)</f>
        <v>7.49999980131785E-3</v>
      </c>
      <c r="L7718" s="5">
        <f>MAX(tbl_Fact[[#This Row],[TotalBiscuitsMade]],tbl_Fact[[#This Row],[GoodMadeBiscuits]])</f>
        <v>479</v>
      </c>
      <c r="M7718" s="5">
        <f>IF(tbl_Fact[[#This Row],[Operating_Hours]]&gt;0,tbl_Fact[[#This Row],[Operating_Hours]]*51840,0)</f>
        <v>388.79998970031733</v>
      </c>
    </row>
    <row r="7719" spans="1:13" hidden="1" x14ac:dyDescent="0.2">
      <c r="A7719" t="s">
        <v>12</v>
      </c>
      <c r="B7719" s="1">
        <v>44408.621689814812</v>
      </c>
      <c r="C7719" s="1">
        <v>44408.622083333335</v>
      </c>
      <c r="D7719">
        <v>0.56666660308837902</v>
      </c>
      <c r="E7719">
        <v>115724</v>
      </c>
      <c r="F7719">
        <v>216</v>
      </c>
      <c r="G7719" t="s">
        <v>43</v>
      </c>
      <c r="H7719" t="s">
        <v>29</v>
      </c>
      <c r="I7719">
        <f>tbl_Fact[[#This Row],[Duration]] / 60</f>
        <v>9.4444433848063173E-3</v>
      </c>
      <c r="J7719">
        <f>IF(OR(G7719="Run Time", G7719="CC (Changeover Cleaning)"), I7719, 0)</f>
        <v>9.4444433848063173E-3</v>
      </c>
      <c r="K7719">
        <f>IF(G7719&lt;&gt;"PM (Maintenance)", I7719, 0)</f>
        <v>9.4444433848063173E-3</v>
      </c>
      <c r="L7719" s="5">
        <f>MAX(tbl_Fact[[#This Row],[TotalBiscuitsMade]],tbl_Fact[[#This Row],[GoodMadeBiscuits]])</f>
        <v>115724</v>
      </c>
      <c r="M7719" s="5">
        <f>IF(tbl_Fact[[#This Row],[Operating_Hours]]&gt;0,tbl_Fact[[#This Row],[Operating_Hours]]*51840,0)</f>
        <v>489.59994506835949</v>
      </c>
    </row>
    <row r="7720" spans="1:13" hidden="1" x14ac:dyDescent="0.2">
      <c r="A7720" t="s">
        <v>14</v>
      </c>
      <c r="B7720" s="1">
        <v>44408.622002314813</v>
      </c>
      <c r="C7720" s="1">
        <v>44408.626539351855</v>
      </c>
      <c r="D7720">
        <v>6.5333333015441903</v>
      </c>
      <c r="E7720">
        <v>0</v>
      </c>
      <c r="F7720">
        <v>332</v>
      </c>
      <c r="G7720" t="s">
        <v>44</v>
      </c>
      <c r="H7720" t="s">
        <v>29</v>
      </c>
      <c r="I7720">
        <f>tbl_Fact[[#This Row],[Duration]] / 60</f>
        <v>0.10888888835906983</v>
      </c>
      <c r="J7720">
        <f>IF(OR(G7720="Run Time", G7720="CC (Changeover Cleaning)"), I7720, 0)</f>
        <v>0</v>
      </c>
      <c r="K7720">
        <f>IF(G7720&lt;&gt;"PM (Maintenance)", I7720, 0)</f>
        <v>0.10888888835906983</v>
      </c>
      <c r="L7720" s="5">
        <f>MAX(tbl_Fact[[#This Row],[TotalBiscuitsMade]],tbl_Fact[[#This Row],[GoodMadeBiscuits]])</f>
        <v>332</v>
      </c>
      <c r="M7720" s="5">
        <f>IF(tbl_Fact[[#This Row],[Operating_Hours]]&gt;0,tbl_Fact[[#This Row],[Operating_Hours]]*51840,0)</f>
        <v>0</v>
      </c>
    </row>
    <row r="7721" spans="1:13" hidden="1" x14ac:dyDescent="0.2">
      <c r="A7721" t="s">
        <v>12</v>
      </c>
      <c r="B7721" s="1">
        <v>44408.622083333335</v>
      </c>
      <c r="C7721" s="1">
        <v>44408.626539351855</v>
      </c>
      <c r="D7721">
        <v>6.4166665077209499</v>
      </c>
      <c r="E7721">
        <v>120644</v>
      </c>
      <c r="F7721">
        <v>203</v>
      </c>
      <c r="G7721" t="s">
        <v>44</v>
      </c>
      <c r="H7721" t="s">
        <v>29</v>
      </c>
      <c r="I7721">
        <f>tbl_Fact[[#This Row],[Duration]] / 60</f>
        <v>0.10694444179534916</v>
      </c>
      <c r="J7721">
        <f>IF(OR(G7721="Run Time", G7721="CC (Changeover Cleaning)"), I7721, 0)</f>
        <v>0</v>
      </c>
      <c r="K7721">
        <f>IF(G7721&lt;&gt;"PM (Maintenance)", I7721, 0)</f>
        <v>0.10694444179534916</v>
      </c>
      <c r="L7721" s="5">
        <f>MAX(tbl_Fact[[#This Row],[TotalBiscuitsMade]],tbl_Fact[[#This Row],[GoodMadeBiscuits]])</f>
        <v>120644</v>
      </c>
      <c r="M7721" s="5">
        <f>IF(tbl_Fact[[#This Row],[Operating_Hours]]&gt;0,tbl_Fact[[#This Row],[Operating_Hours]]*51840,0)</f>
        <v>0</v>
      </c>
    </row>
    <row r="7722" spans="1:13" hidden="1" x14ac:dyDescent="0.2">
      <c r="A7722" t="s">
        <v>14</v>
      </c>
      <c r="B7722" s="1">
        <v>44408.626539351855</v>
      </c>
      <c r="C7722" s="1">
        <v>44408.627662037034</v>
      </c>
      <c r="D7722">
        <v>1.61666655540466</v>
      </c>
      <c r="E7722">
        <v>0</v>
      </c>
      <c r="F7722">
        <v>272</v>
      </c>
      <c r="G7722" t="s">
        <v>43</v>
      </c>
      <c r="H7722" t="s">
        <v>29</v>
      </c>
      <c r="I7722">
        <f>tbl_Fact[[#This Row],[Duration]] / 60</f>
        <v>2.6944442590077666E-2</v>
      </c>
      <c r="J7722">
        <f>IF(OR(G7722="Run Time", G7722="CC (Changeover Cleaning)"), I7722, 0)</f>
        <v>2.6944442590077666E-2</v>
      </c>
      <c r="K7722">
        <f>IF(G7722&lt;&gt;"PM (Maintenance)", I7722, 0)</f>
        <v>2.6944442590077666E-2</v>
      </c>
      <c r="L7722" s="5">
        <f>MAX(tbl_Fact[[#This Row],[TotalBiscuitsMade]],tbl_Fact[[#This Row],[GoodMadeBiscuits]])</f>
        <v>272</v>
      </c>
      <c r="M7722" s="5">
        <f>IF(tbl_Fact[[#This Row],[Operating_Hours]]&gt;0,tbl_Fact[[#This Row],[Operating_Hours]]*51840,0)</f>
        <v>1396.7999038696262</v>
      </c>
    </row>
    <row r="7723" spans="1:13" hidden="1" x14ac:dyDescent="0.2">
      <c r="A7723" t="s">
        <v>12</v>
      </c>
      <c r="B7723" s="1">
        <v>44408.626539351855</v>
      </c>
      <c r="C7723" s="1">
        <v>44408.628483796296</v>
      </c>
      <c r="D7723">
        <v>2.7999999523162802</v>
      </c>
      <c r="E7723">
        <v>120918</v>
      </c>
      <c r="F7723">
        <v>95</v>
      </c>
      <c r="G7723" t="s">
        <v>43</v>
      </c>
      <c r="H7723" t="s">
        <v>29</v>
      </c>
      <c r="I7723">
        <f>tbl_Fact[[#This Row],[Duration]] / 60</f>
        <v>4.6666665871938004E-2</v>
      </c>
      <c r="J7723">
        <f>IF(OR(G7723="Run Time", G7723="CC (Changeover Cleaning)"), I7723, 0)</f>
        <v>4.6666665871938004E-2</v>
      </c>
      <c r="K7723">
        <f>IF(G7723&lt;&gt;"PM (Maintenance)", I7723, 0)</f>
        <v>4.6666665871938004E-2</v>
      </c>
      <c r="L7723" s="5">
        <f>MAX(tbl_Fact[[#This Row],[TotalBiscuitsMade]],tbl_Fact[[#This Row],[GoodMadeBiscuits]])</f>
        <v>120918</v>
      </c>
      <c r="M7723" s="5">
        <f>IF(tbl_Fact[[#This Row],[Operating_Hours]]&gt;0,tbl_Fact[[#This Row],[Operating_Hours]]*51840,0)</f>
        <v>2419.1999588012663</v>
      </c>
    </row>
    <row r="7724" spans="1:13" hidden="1" x14ac:dyDescent="0.2">
      <c r="A7724" t="s">
        <v>14</v>
      </c>
      <c r="B7724" s="1">
        <v>44408.627662037034</v>
      </c>
      <c r="C7724" s="1">
        <v>44408.627754629626</v>
      </c>
      <c r="D7724">
        <v>0.133333295583725</v>
      </c>
      <c r="E7724">
        <v>0</v>
      </c>
      <c r="F7724">
        <v>56</v>
      </c>
      <c r="G7724" t="s">
        <v>44</v>
      </c>
      <c r="H7724" t="s">
        <v>29</v>
      </c>
      <c r="I7724">
        <f>tbl_Fact[[#This Row],[Duration]] / 60</f>
        <v>2.2222215930620833E-3</v>
      </c>
      <c r="J7724">
        <f>IF(OR(G7724="Run Time", G7724="CC (Changeover Cleaning)"), I7724, 0)</f>
        <v>0</v>
      </c>
      <c r="K7724">
        <f>IF(G7724&lt;&gt;"PM (Maintenance)", I7724, 0)</f>
        <v>2.2222215930620833E-3</v>
      </c>
      <c r="L7724" s="5">
        <f>MAX(tbl_Fact[[#This Row],[TotalBiscuitsMade]],tbl_Fact[[#This Row],[GoodMadeBiscuits]])</f>
        <v>56</v>
      </c>
      <c r="M7724" s="5">
        <f>IF(tbl_Fact[[#This Row],[Operating_Hours]]&gt;0,tbl_Fact[[#This Row],[Operating_Hours]]*51840,0)</f>
        <v>0</v>
      </c>
    </row>
    <row r="7725" spans="1:13" hidden="1" x14ac:dyDescent="0.2">
      <c r="A7725" t="s">
        <v>14</v>
      </c>
      <c r="B7725" s="1">
        <v>44408.627754629626</v>
      </c>
      <c r="C7725" s="1">
        <v>44408.628379629627</v>
      </c>
      <c r="D7725">
        <v>0.89999997615814198</v>
      </c>
      <c r="E7725">
        <v>0</v>
      </c>
      <c r="F7725">
        <v>305</v>
      </c>
      <c r="G7725" t="s">
        <v>43</v>
      </c>
      <c r="H7725" t="s">
        <v>29</v>
      </c>
      <c r="I7725">
        <f>tbl_Fact[[#This Row],[Duration]] / 60</f>
        <v>1.49999996026357E-2</v>
      </c>
      <c r="J7725">
        <f>IF(OR(G7725="Run Time", G7725="CC (Changeover Cleaning)"), I7725, 0)</f>
        <v>1.49999996026357E-2</v>
      </c>
      <c r="K7725">
        <f>IF(G7725&lt;&gt;"PM (Maintenance)", I7725, 0)</f>
        <v>1.49999996026357E-2</v>
      </c>
      <c r="L7725" s="5">
        <f>MAX(tbl_Fact[[#This Row],[TotalBiscuitsMade]],tbl_Fact[[#This Row],[GoodMadeBiscuits]])</f>
        <v>305</v>
      </c>
      <c r="M7725" s="5">
        <f>IF(tbl_Fact[[#This Row],[Operating_Hours]]&gt;0,tbl_Fact[[#This Row],[Operating_Hours]]*51840,0)</f>
        <v>777.59997940063465</v>
      </c>
    </row>
    <row r="7726" spans="1:13" hidden="1" x14ac:dyDescent="0.2">
      <c r="A7726" t="s">
        <v>14</v>
      </c>
      <c r="B7726" s="1">
        <v>44408.628379629627</v>
      </c>
      <c r="C7726" s="1">
        <v>44408.628518518519</v>
      </c>
      <c r="D7726">
        <v>0.20000000298023199</v>
      </c>
      <c r="E7726">
        <v>0</v>
      </c>
      <c r="F7726">
        <v>32</v>
      </c>
      <c r="G7726" t="s">
        <v>44</v>
      </c>
      <c r="H7726" t="s">
        <v>29</v>
      </c>
      <c r="I7726">
        <f>tbl_Fact[[#This Row],[Duration]] / 60</f>
        <v>3.3333333830038664E-3</v>
      </c>
      <c r="J7726">
        <f>IF(OR(G7726="Run Time", G7726="CC (Changeover Cleaning)"), I7726, 0)</f>
        <v>0</v>
      </c>
      <c r="K7726">
        <f>IF(G7726&lt;&gt;"PM (Maintenance)", I7726, 0)</f>
        <v>3.3333333830038664E-3</v>
      </c>
      <c r="L7726" s="5">
        <f>MAX(tbl_Fact[[#This Row],[TotalBiscuitsMade]],tbl_Fact[[#This Row],[GoodMadeBiscuits]])</f>
        <v>32</v>
      </c>
      <c r="M7726" s="5">
        <f>IF(tbl_Fact[[#This Row],[Operating_Hours]]&gt;0,tbl_Fact[[#This Row],[Operating_Hours]]*51840,0)</f>
        <v>0</v>
      </c>
    </row>
    <row r="7727" spans="1:13" hidden="1" x14ac:dyDescent="0.2">
      <c r="A7727" t="s">
        <v>12</v>
      </c>
      <c r="B7727" s="1">
        <v>44408.628483796296</v>
      </c>
      <c r="C7727" s="1">
        <v>44408.628530092596</v>
      </c>
      <c r="D7727">
        <v>6.6666603088378906E-2</v>
      </c>
      <c r="E7727">
        <v>120765</v>
      </c>
      <c r="F7727">
        <v>457</v>
      </c>
      <c r="G7727" t="s">
        <v>44</v>
      </c>
      <c r="H7727" t="s">
        <v>29</v>
      </c>
      <c r="I7727">
        <f>tbl_Fact[[#This Row],[Duration]] / 60</f>
        <v>1.1111100514729817E-3</v>
      </c>
      <c r="J7727">
        <f>IF(OR(G7727="Run Time", G7727="CC (Changeover Cleaning)"), I7727, 0)</f>
        <v>0</v>
      </c>
      <c r="K7727">
        <f>IF(G7727&lt;&gt;"PM (Maintenance)", I7727, 0)</f>
        <v>1.1111100514729817E-3</v>
      </c>
      <c r="L7727" s="5">
        <f>MAX(tbl_Fact[[#This Row],[TotalBiscuitsMade]],tbl_Fact[[#This Row],[GoodMadeBiscuits]])</f>
        <v>120765</v>
      </c>
      <c r="M7727" s="5">
        <f>IF(tbl_Fact[[#This Row],[Operating_Hours]]&gt;0,tbl_Fact[[#This Row],[Operating_Hours]]*51840,0)</f>
        <v>0</v>
      </c>
    </row>
    <row r="7728" spans="1:13" hidden="1" x14ac:dyDescent="0.2">
      <c r="A7728" t="s">
        <v>14</v>
      </c>
      <c r="B7728" s="1">
        <v>44408.628518518519</v>
      </c>
      <c r="C7728" s="1">
        <v>44408.62939814815</v>
      </c>
      <c r="D7728">
        <v>1.2666666507720901</v>
      </c>
      <c r="E7728">
        <v>0</v>
      </c>
      <c r="F7728">
        <v>84</v>
      </c>
      <c r="G7728" t="s">
        <v>43</v>
      </c>
      <c r="H7728" t="s">
        <v>29</v>
      </c>
      <c r="I7728">
        <f>tbl_Fact[[#This Row],[Duration]] / 60</f>
        <v>2.11111108462015E-2</v>
      </c>
      <c r="J7728">
        <f>IF(OR(G7728="Run Time", G7728="CC (Changeover Cleaning)"), I7728, 0)</f>
        <v>2.11111108462015E-2</v>
      </c>
      <c r="K7728">
        <f>IF(G7728&lt;&gt;"PM (Maintenance)", I7728, 0)</f>
        <v>2.11111108462015E-2</v>
      </c>
      <c r="L7728" s="5">
        <f>MAX(tbl_Fact[[#This Row],[TotalBiscuitsMade]],tbl_Fact[[#This Row],[GoodMadeBiscuits]])</f>
        <v>84</v>
      </c>
      <c r="M7728" s="5">
        <f>IF(tbl_Fact[[#This Row],[Operating_Hours]]&gt;0,tbl_Fact[[#This Row],[Operating_Hours]]*51840,0)</f>
        <v>1094.3999862670858</v>
      </c>
    </row>
    <row r="7729" spans="1:13" hidden="1" x14ac:dyDescent="0.2">
      <c r="A7729" t="s">
        <v>12</v>
      </c>
      <c r="B7729" s="1">
        <v>44408.628530092596</v>
      </c>
      <c r="C7729" s="1">
        <v>44408.629641203705</v>
      </c>
      <c r="D7729">
        <v>1.6000000238418599</v>
      </c>
      <c r="E7729">
        <v>121112</v>
      </c>
      <c r="F7729">
        <v>179</v>
      </c>
      <c r="G7729" t="s">
        <v>43</v>
      </c>
      <c r="H7729" t="s">
        <v>29</v>
      </c>
      <c r="I7729">
        <f>tbl_Fact[[#This Row],[Duration]] / 60</f>
        <v>2.6666667064030997E-2</v>
      </c>
      <c r="J7729">
        <f>IF(OR(G7729="Run Time", G7729="CC (Changeover Cleaning)"), I7729, 0)</f>
        <v>2.6666667064030997E-2</v>
      </c>
      <c r="K7729">
        <f>IF(G7729&lt;&gt;"PM (Maintenance)", I7729, 0)</f>
        <v>2.6666667064030997E-2</v>
      </c>
      <c r="L7729" s="5">
        <f>MAX(tbl_Fact[[#This Row],[TotalBiscuitsMade]],tbl_Fact[[#This Row],[GoodMadeBiscuits]])</f>
        <v>121112</v>
      </c>
      <c r="M7729" s="5">
        <f>IF(tbl_Fact[[#This Row],[Operating_Hours]]&gt;0,tbl_Fact[[#This Row],[Operating_Hours]]*51840,0)</f>
        <v>1382.4000205993668</v>
      </c>
    </row>
    <row r="7730" spans="1:13" hidden="1" x14ac:dyDescent="0.2">
      <c r="A7730" t="s">
        <v>14</v>
      </c>
      <c r="B7730" s="1">
        <v>44408.62939814815</v>
      </c>
      <c r="C7730" s="1">
        <v>44408.637280092589</v>
      </c>
      <c r="D7730">
        <v>11.3500003814697</v>
      </c>
      <c r="E7730">
        <v>0</v>
      </c>
      <c r="F7730">
        <v>476</v>
      </c>
      <c r="G7730" t="s">
        <v>44</v>
      </c>
      <c r="H7730" t="s">
        <v>29</v>
      </c>
      <c r="I7730">
        <f>tbl_Fact[[#This Row],[Duration]] / 60</f>
        <v>0.189166673024495</v>
      </c>
      <c r="J7730">
        <f>IF(OR(G7730="Run Time", G7730="CC (Changeover Cleaning)"), I7730, 0)</f>
        <v>0</v>
      </c>
      <c r="K7730">
        <f>IF(G7730&lt;&gt;"PM (Maintenance)", I7730, 0)</f>
        <v>0.189166673024495</v>
      </c>
      <c r="L7730" s="5">
        <f>MAX(tbl_Fact[[#This Row],[TotalBiscuitsMade]],tbl_Fact[[#This Row],[GoodMadeBiscuits]])</f>
        <v>476</v>
      </c>
      <c r="M7730" s="5">
        <f>IF(tbl_Fact[[#This Row],[Operating_Hours]]&gt;0,tbl_Fact[[#This Row],[Operating_Hours]]*51840,0)</f>
        <v>0</v>
      </c>
    </row>
    <row r="7731" spans="1:13" hidden="1" x14ac:dyDescent="0.2">
      <c r="A7731" t="s">
        <v>12</v>
      </c>
      <c r="B7731" s="1">
        <v>44408.629641203705</v>
      </c>
      <c r="C7731" s="1">
        <v>44408.637280092589</v>
      </c>
      <c r="D7731">
        <v>11</v>
      </c>
      <c r="E7731">
        <v>129499</v>
      </c>
      <c r="F7731">
        <v>201</v>
      </c>
      <c r="G7731" t="s">
        <v>44</v>
      </c>
      <c r="H7731" t="s">
        <v>29</v>
      </c>
      <c r="I7731">
        <f>tbl_Fact[[#This Row],[Duration]] / 60</f>
        <v>0.18333333333333332</v>
      </c>
      <c r="J7731">
        <f>IF(OR(G7731="Run Time", G7731="CC (Changeover Cleaning)"), I7731, 0)</f>
        <v>0</v>
      </c>
      <c r="K7731">
        <f>IF(G7731&lt;&gt;"PM (Maintenance)", I7731, 0)</f>
        <v>0.18333333333333332</v>
      </c>
      <c r="L7731" s="5">
        <f>MAX(tbl_Fact[[#This Row],[TotalBiscuitsMade]],tbl_Fact[[#This Row],[GoodMadeBiscuits]])</f>
        <v>129499</v>
      </c>
      <c r="M7731" s="5">
        <f>IF(tbl_Fact[[#This Row],[Operating_Hours]]&gt;0,tbl_Fact[[#This Row],[Operating_Hours]]*51840,0)</f>
        <v>0</v>
      </c>
    </row>
    <row r="7732" spans="1:13" hidden="1" x14ac:dyDescent="0.2">
      <c r="A7732" t="s">
        <v>14</v>
      </c>
      <c r="B7732" s="1">
        <v>44408.637280092589</v>
      </c>
      <c r="C7732" s="1">
        <v>44408.645648148151</v>
      </c>
      <c r="D7732">
        <v>12.050000190734901</v>
      </c>
      <c r="E7732">
        <v>0</v>
      </c>
      <c r="F7732">
        <v>139</v>
      </c>
      <c r="G7732" t="s">
        <v>43</v>
      </c>
      <c r="H7732" t="s">
        <v>29</v>
      </c>
      <c r="I7732">
        <f>tbl_Fact[[#This Row],[Duration]] / 60</f>
        <v>0.20083333651224836</v>
      </c>
      <c r="J7732">
        <f>IF(OR(G7732="Run Time", G7732="CC (Changeover Cleaning)"), I7732, 0)</f>
        <v>0.20083333651224836</v>
      </c>
      <c r="K7732">
        <f>IF(G7732&lt;&gt;"PM (Maintenance)", I7732, 0)</f>
        <v>0.20083333651224836</v>
      </c>
      <c r="L7732" s="5">
        <f>MAX(tbl_Fact[[#This Row],[TotalBiscuitsMade]],tbl_Fact[[#This Row],[GoodMadeBiscuits]])</f>
        <v>139</v>
      </c>
      <c r="M7732" s="5">
        <f>IF(tbl_Fact[[#This Row],[Operating_Hours]]&gt;0,tbl_Fact[[#This Row],[Operating_Hours]]*51840,0)</f>
        <v>10411.200164794955</v>
      </c>
    </row>
    <row r="7733" spans="1:13" hidden="1" x14ac:dyDescent="0.2">
      <c r="A7733" t="s">
        <v>12</v>
      </c>
      <c r="B7733" s="1">
        <v>44408.637280092589</v>
      </c>
      <c r="C7733" s="1">
        <v>44408.646689814814</v>
      </c>
      <c r="D7733">
        <v>13.550000190734901</v>
      </c>
      <c r="E7733">
        <v>129531</v>
      </c>
      <c r="F7733">
        <v>79</v>
      </c>
      <c r="G7733" t="s">
        <v>43</v>
      </c>
      <c r="H7733" t="s">
        <v>29</v>
      </c>
      <c r="I7733">
        <f>tbl_Fact[[#This Row],[Duration]] / 60</f>
        <v>0.22583333651224835</v>
      </c>
      <c r="J7733">
        <f>IF(OR(G7733="Run Time", G7733="CC (Changeover Cleaning)"), I7733, 0)</f>
        <v>0.22583333651224835</v>
      </c>
      <c r="K7733">
        <f>IF(G7733&lt;&gt;"PM (Maintenance)", I7733, 0)</f>
        <v>0.22583333651224835</v>
      </c>
      <c r="L7733" s="5">
        <f>MAX(tbl_Fact[[#This Row],[TotalBiscuitsMade]],tbl_Fact[[#This Row],[GoodMadeBiscuits]])</f>
        <v>129531</v>
      </c>
      <c r="M7733" s="5">
        <f>IF(tbl_Fact[[#This Row],[Operating_Hours]]&gt;0,tbl_Fact[[#This Row],[Operating_Hours]]*51840,0)</f>
        <v>11707.200164794955</v>
      </c>
    </row>
    <row r="7734" spans="1:13" hidden="1" x14ac:dyDescent="0.2">
      <c r="A7734" t="s">
        <v>14</v>
      </c>
      <c r="B7734" s="1">
        <v>44408.645648148151</v>
      </c>
      <c r="C7734" s="1">
        <v>44408.651145833333</v>
      </c>
      <c r="D7734">
        <v>7.9166665077209499</v>
      </c>
      <c r="E7734">
        <v>0</v>
      </c>
      <c r="F7734">
        <v>243</v>
      </c>
      <c r="G7734" t="s">
        <v>44</v>
      </c>
      <c r="H7734" t="s">
        <v>29</v>
      </c>
      <c r="I7734">
        <f>tbl_Fact[[#This Row],[Duration]] / 60</f>
        <v>0.13194444179534917</v>
      </c>
      <c r="J7734">
        <f>IF(OR(G7734="Run Time", G7734="CC (Changeover Cleaning)"), I7734, 0)</f>
        <v>0</v>
      </c>
      <c r="K7734">
        <f>IF(G7734&lt;&gt;"PM (Maintenance)", I7734, 0)</f>
        <v>0.13194444179534917</v>
      </c>
      <c r="L7734" s="5">
        <f>MAX(tbl_Fact[[#This Row],[TotalBiscuitsMade]],tbl_Fact[[#This Row],[GoodMadeBiscuits]])</f>
        <v>243</v>
      </c>
      <c r="M7734" s="5">
        <f>IF(tbl_Fact[[#This Row],[Operating_Hours]]&gt;0,tbl_Fact[[#This Row],[Operating_Hours]]*51840,0)</f>
        <v>0</v>
      </c>
    </row>
    <row r="7735" spans="1:13" hidden="1" x14ac:dyDescent="0.2">
      <c r="A7735" t="s">
        <v>12</v>
      </c>
      <c r="B7735" s="1">
        <v>44408.646689814814</v>
      </c>
      <c r="C7735" s="1">
        <v>44408.651145833333</v>
      </c>
      <c r="D7735">
        <v>6.4166665077209499</v>
      </c>
      <c r="E7735">
        <v>134981</v>
      </c>
      <c r="F7735">
        <v>149</v>
      </c>
      <c r="G7735" t="s">
        <v>44</v>
      </c>
      <c r="H7735" t="s">
        <v>29</v>
      </c>
      <c r="I7735">
        <f>tbl_Fact[[#This Row],[Duration]] / 60</f>
        <v>0.10694444179534916</v>
      </c>
      <c r="J7735">
        <f>IF(OR(G7735="Run Time", G7735="CC (Changeover Cleaning)"), I7735, 0)</f>
        <v>0</v>
      </c>
      <c r="K7735">
        <f>IF(G7735&lt;&gt;"PM (Maintenance)", I7735, 0)</f>
        <v>0.10694444179534916</v>
      </c>
      <c r="L7735" s="5">
        <f>MAX(tbl_Fact[[#This Row],[TotalBiscuitsMade]],tbl_Fact[[#This Row],[GoodMadeBiscuits]])</f>
        <v>134981</v>
      </c>
      <c r="M7735" s="5">
        <f>IF(tbl_Fact[[#This Row],[Operating_Hours]]&gt;0,tbl_Fact[[#This Row],[Operating_Hours]]*51840,0)</f>
        <v>0</v>
      </c>
    </row>
    <row r="7736" spans="1:13" hidden="1" x14ac:dyDescent="0.2">
      <c r="A7736" t="s">
        <v>14</v>
      </c>
      <c r="B7736" s="1">
        <v>44408.651145833333</v>
      </c>
      <c r="C7736" s="1">
        <v>44408.65184027778</v>
      </c>
      <c r="D7736">
        <v>1</v>
      </c>
      <c r="E7736">
        <v>0</v>
      </c>
      <c r="F7736">
        <v>160</v>
      </c>
      <c r="G7736" t="s">
        <v>43</v>
      </c>
      <c r="H7736" t="s">
        <v>29</v>
      </c>
      <c r="I7736">
        <f>tbl_Fact[[#This Row],[Duration]] / 60</f>
        <v>1.6666666666666666E-2</v>
      </c>
      <c r="J7736">
        <f>IF(OR(G7736="Run Time", G7736="CC (Changeover Cleaning)"), I7736, 0)</f>
        <v>1.6666666666666666E-2</v>
      </c>
      <c r="K7736">
        <f>IF(G7736&lt;&gt;"PM (Maintenance)", I7736, 0)</f>
        <v>1.6666666666666666E-2</v>
      </c>
      <c r="L7736" s="5">
        <f>MAX(tbl_Fact[[#This Row],[TotalBiscuitsMade]],tbl_Fact[[#This Row],[GoodMadeBiscuits]])</f>
        <v>160</v>
      </c>
      <c r="M7736" s="5">
        <f>IF(tbl_Fact[[#This Row],[Operating_Hours]]&gt;0,tbl_Fact[[#This Row],[Operating_Hours]]*51840,0)</f>
        <v>864</v>
      </c>
    </row>
    <row r="7737" spans="1:13" hidden="1" x14ac:dyDescent="0.2">
      <c r="A7737" t="s">
        <v>12</v>
      </c>
      <c r="B7737" s="1">
        <v>44408.651145833333</v>
      </c>
      <c r="C7737" s="1">
        <v>44408.651921296296</v>
      </c>
      <c r="D7737">
        <v>1.11666655540466</v>
      </c>
      <c r="E7737">
        <v>134760</v>
      </c>
      <c r="F7737">
        <v>196</v>
      </c>
      <c r="G7737" t="s">
        <v>43</v>
      </c>
      <c r="H7737" t="s">
        <v>29</v>
      </c>
      <c r="I7737">
        <f>tbl_Fact[[#This Row],[Duration]] / 60</f>
        <v>1.8611109256744331E-2</v>
      </c>
      <c r="J7737">
        <f>IF(OR(G7737="Run Time", G7737="CC (Changeover Cleaning)"), I7737, 0)</f>
        <v>1.8611109256744331E-2</v>
      </c>
      <c r="K7737">
        <f>IF(G7737&lt;&gt;"PM (Maintenance)", I7737, 0)</f>
        <v>1.8611109256744331E-2</v>
      </c>
      <c r="L7737" s="5">
        <f>MAX(tbl_Fact[[#This Row],[TotalBiscuitsMade]],tbl_Fact[[#This Row],[GoodMadeBiscuits]])</f>
        <v>134760</v>
      </c>
      <c r="M7737" s="5">
        <f>IF(tbl_Fact[[#This Row],[Operating_Hours]]&gt;0,tbl_Fact[[#This Row],[Operating_Hours]]*51840,0)</f>
        <v>964.79990386962618</v>
      </c>
    </row>
    <row r="7738" spans="1:13" hidden="1" x14ac:dyDescent="0.2">
      <c r="A7738" t="s">
        <v>14</v>
      </c>
      <c r="B7738" s="1">
        <v>44408.65184027778</v>
      </c>
      <c r="C7738" s="1">
        <v>44408.652199074073</v>
      </c>
      <c r="D7738">
        <v>0.51666659116744995</v>
      </c>
      <c r="E7738">
        <v>0</v>
      </c>
      <c r="F7738">
        <v>286</v>
      </c>
      <c r="G7738" t="s">
        <v>44</v>
      </c>
      <c r="H7738" t="s">
        <v>29</v>
      </c>
      <c r="I7738">
        <f>tbl_Fact[[#This Row],[Duration]] / 60</f>
        <v>8.6111098527908332E-3</v>
      </c>
      <c r="J7738">
        <f>IF(OR(G7738="Run Time", G7738="CC (Changeover Cleaning)"), I7738, 0)</f>
        <v>0</v>
      </c>
      <c r="K7738">
        <f>IF(G7738&lt;&gt;"PM (Maintenance)", I7738, 0)</f>
        <v>8.6111098527908332E-3</v>
      </c>
      <c r="L7738" s="5">
        <f>MAX(tbl_Fact[[#This Row],[TotalBiscuitsMade]],tbl_Fact[[#This Row],[GoodMadeBiscuits]])</f>
        <v>286</v>
      </c>
      <c r="M7738" s="5">
        <f>IF(tbl_Fact[[#This Row],[Operating_Hours]]&gt;0,tbl_Fact[[#This Row],[Operating_Hours]]*51840,0)</f>
        <v>0</v>
      </c>
    </row>
    <row r="7739" spans="1:13" hidden="1" x14ac:dyDescent="0.2">
      <c r="A7739" t="s">
        <v>12</v>
      </c>
      <c r="B7739" s="1">
        <v>44408.651921296296</v>
      </c>
      <c r="C7739" s="1">
        <v>44408.652199074073</v>
      </c>
      <c r="D7739">
        <v>0.40000000596046398</v>
      </c>
      <c r="E7739">
        <v>135017</v>
      </c>
      <c r="F7739">
        <v>70</v>
      </c>
      <c r="G7739" t="s">
        <v>44</v>
      </c>
      <c r="H7739" t="s">
        <v>29</v>
      </c>
      <c r="I7739">
        <f>tbl_Fact[[#This Row],[Duration]] / 60</f>
        <v>6.6666667660077328E-3</v>
      </c>
      <c r="J7739">
        <f>IF(OR(G7739="Run Time", G7739="CC (Changeover Cleaning)"), I7739, 0)</f>
        <v>0</v>
      </c>
      <c r="K7739">
        <f>IF(G7739&lt;&gt;"PM (Maintenance)", I7739, 0)</f>
        <v>6.6666667660077328E-3</v>
      </c>
      <c r="L7739" s="5">
        <f>MAX(tbl_Fact[[#This Row],[TotalBiscuitsMade]],tbl_Fact[[#This Row],[GoodMadeBiscuits]])</f>
        <v>135017</v>
      </c>
      <c r="M7739" s="5">
        <f>IF(tbl_Fact[[#This Row],[Operating_Hours]]&gt;0,tbl_Fact[[#This Row],[Operating_Hours]]*51840,0)</f>
        <v>0</v>
      </c>
    </row>
    <row r="7740" spans="1:13" hidden="1" x14ac:dyDescent="0.2">
      <c r="A7740" t="s">
        <v>14</v>
      </c>
      <c r="B7740" s="1">
        <v>44408.652199074073</v>
      </c>
      <c r="C7740" s="1">
        <v>44408.653275462966</v>
      </c>
      <c r="D7740">
        <v>1.54999995231628</v>
      </c>
      <c r="E7740">
        <v>0</v>
      </c>
      <c r="F7740">
        <v>157</v>
      </c>
      <c r="G7740" t="s">
        <v>43</v>
      </c>
      <c r="H7740" t="s">
        <v>29</v>
      </c>
      <c r="I7740">
        <f>tbl_Fact[[#This Row],[Duration]] / 60</f>
        <v>2.5833332538604665E-2</v>
      </c>
      <c r="J7740">
        <f>IF(OR(G7740="Run Time", G7740="CC (Changeover Cleaning)"), I7740, 0)</f>
        <v>2.5833332538604665E-2</v>
      </c>
      <c r="K7740">
        <f>IF(G7740&lt;&gt;"PM (Maintenance)", I7740, 0)</f>
        <v>2.5833332538604665E-2</v>
      </c>
      <c r="L7740" s="5">
        <f>MAX(tbl_Fact[[#This Row],[TotalBiscuitsMade]],tbl_Fact[[#This Row],[GoodMadeBiscuits]])</f>
        <v>157</v>
      </c>
      <c r="M7740" s="5">
        <f>IF(tbl_Fact[[#This Row],[Operating_Hours]]&gt;0,tbl_Fact[[#This Row],[Operating_Hours]]*51840,0)</f>
        <v>1339.1999588012659</v>
      </c>
    </row>
    <row r="7741" spans="1:13" hidden="1" x14ac:dyDescent="0.2">
      <c r="A7741" t="s">
        <v>12</v>
      </c>
      <c r="B7741" s="1">
        <v>44408.652199074073</v>
      </c>
      <c r="C7741" s="1">
        <v>44408.654224537036</v>
      </c>
      <c r="D7741">
        <v>2.9166665077209499</v>
      </c>
      <c r="E7741">
        <v>135308</v>
      </c>
      <c r="F7741">
        <v>308</v>
      </c>
      <c r="G7741" t="s">
        <v>43</v>
      </c>
      <c r="H7741" t="s">
        <v>29</v>
      </c>
      <c r="I7741">
        <f>tbl_Fact[[#This Row],[Duration]] / 60</f>
        <v>4.8611108462015835E-2</v>
      </c>
      <c r="J7741">
        <f>IF(OR(G7741="Run Time", G7741="CC (Changeover Cleaning)"), I7741, 0)</f>
        <v>4.8611108462015835E-2</v>
      </c>
      <c r="K7741">
        <f>IF(G7741&lt;&gt;"PM (Maintenance)", I7741, 0)</f>
        <v>4.8611108462015835E-2</v>
      </c>
      <c r="L7741" s="5">
        <f>MAX(tbl_Fact[[#This Row],[TotalBiscuitsMade]],tbl_Fact[[#This Row],[GoodMadeBiscuits]])</f>
        <v>135308</v>
      </c>
      <c r="M7741" s="5">
        <f>IF(tbl_Fact[[#This Row],[Operating_Hours]]&gt;0,tbl_Fact[[#This Row],[Operating_Hours]]*51840,0)</f>
        <v>2519.9998626709007</v>
      </c>
    </row>
    <row r="7742" spans="1:13" hidden="1" x14ac:dyDescent="0.2">
      <c r="A7742" t="s">
        <v>14</v>
      </c>
      <c r="B7742" s="1">
        <v>44408.653275462966</v>
      </c>
      <c r="C7742" s="1">
        <v>44408.653391203705</v>
      </c>
      <c r="D7742">
        <v>0.16666659712791401</v>
      </c>
      <c r="E7742">
        <v>0</v>
      </c>
      <c r="F7742">
        <v>12</v>
      </c>
      <c r="G7742" t="s">
        <v>44</v>
      </c>
      <c r="H7742" t="s">
        <v>29</v>
      </c>
      <c r="I7742">
        <f>tbl_Fact[[#This Row],[Duration]] / 60</f>
        <v>2.7777766187985667E-3</v>
      </c>
      <c r="J7742">
        <f>IF(OR(G7742="Run Time", G7742="CC (Changeover Cleaning)"), I7742, 0)</f>
        <v>0</v>
      </c>
      <c r="K7742">
        <f>IF(G7742&lt;&gt;"PM (Maintenance)", I7742, 0)</f>
        <v>2.7777766187985667E-3</v>
      </c>
      <c r="L7742" s="5">
        <f>MAX(tbl_Fact[[#This Row],[TotalBiscuitsMade]],tbl_Fact[[#This Row],[GoodMadeBiscuits]])</f>
        <v>12</v>
      </c>
      <c r="M7742" s="5">
        <f>IF(tbl_Fact[[#This Row],[Operating_Hours]]&gt;0,tbl_Fact[[#This Row],[Operating_Hours]]*51840,0)</f>
        <v>0</v>
      </c>
    </row>
    <row r="7743" spans="1:13" hidden="1" x14ac:dyDescent="0.2">
      <c r="A7743" t="s">
        <v>14</v>
      </c>
      <c r="B7743" s="1">
        <v>44408.653391203705</v>
      </c>
      <c r="C7743" s="1">
        <v>44408.654004629629</v>
      </c>
      <c r="D7743">
        <v>0.88333332538604703</v>
      </c>
      <c r="E7743">
        <v>0</v>
      </c>
      <c r="F7743">
        <v>82</v>
      </c>
      <c r="G7743" t="s">
        <v>43</v>
      </c>
      <c r="H7743" t="s">
        <v>29</v>
      </c>
      <c r="I7743">
        <f>tbl_Fact[[#This Row],[Duration]] / 60</f>
        <v>1.4722222089767451E-2</v>
      </c>
      <c r="J7743">
        <f>IF(OR(G7743="Run Time", G7743="CC (Changeover Cleaning)"), I7743, 0)</f>
        <v>1.4722222089767451E-2</v>
      </c>
      <c r="K7743">
        <f>IF(G7743&lt;&gt;"PM (Maintenance)", I7743, 0)</f>
        <v>1.4722222089767451E-2</v>
      </c>
      <c r="L7743" s="5">
        <f>MAX(tbl_Fact[[#This Row],[TotalBiscuitsMade]],tbl_Fact[[#This Row],[GoodMadeBiscuits]])</f>
        <v>82</v>
      </c>
      <c r="M7743" s="5">
        <f>IF(tbl_Fact[[#This Row],[Operating_Hours]]&gt;0,tbl_Fact[[#This Row],[Operating_Hours]]*51840,0)</f>
        <v>763.19999313354458</v>
      </c>
    </row>
    <row r="7744" spans="1:13" hidden="1" x14ac:dyDescent="0.2">
      <c r="A7744" t="s">
        <v>14</v>
      </c>
      <c r="B7744" s="1">
        <v>44408.654004629629</v>
      </c>
      <c r="C7744" s="1">
        <v>44408.655763888892</v>
      </c>
      <c r="D7744">
        <v>2.5333333015441899</v>
      </c>
      <c r="E7744">
        <v>0</v>
      </c>
      <c r="F7744">
        <v>415</v>
      </c>
      <c r="G7744" t="s">
        <v>44</v>
      </c>
      <c r="H7744" t="s">
        <v>29</v>
      </c>
      <c r="I7744">
        <f>tbl_Fact[[#This Row],[Duration]] / 60</f>
        <v>4.2222221692403167E-2</v>
      </c>
      <c r="J7744">
        <f>IF(OR(G7744="Run Time", G7744="CC (Changeover Cleaning)"), I7744, 0)</f>
        <v>0</v>
      </c>
      <c r="K7744">
        <f>IF(G7744&lt;&gt;"PM (Maintenance)", I7744, 0)</f>
        <v>4.2222221692403167E-2</v>
      </c>
      <c r="L7744" s="5">
        <f>MAX(tbl_Fact[[#This Row],[TotalBiscuitsMade]],tbl_Fact[[#This Row],[GoodMadeBiscuits]])</f>
        <v>415</v>
      </c>
      <c r="M7744" s="5">
        <f>IF(tbl_Fact[[#This Row],[Operating_Hours]]&gt;0,tbl_Fact[[#This Row],[Operating_Hours]]*51840,0)</f>
        <v>0</v>
      </c>
    </row>
    <row r="7745" spans="1:13" hidden="1" x14ac:dyDescent="0.2">
      <c r="A7745" t="s">
        <v>12</v>
      </c>
      <c r="B7745" s="1">
        <v>44408.654224537036</v>
      </c>
      <c r="C7745" s="1">
        <v>44408.655763888892</v>
      </c>
      <c r="D7745">
        <v>2.2166666984558101</v>
      </c>
      <c r="E7745">
        <v>137038</v>
      </c>
      <c r="F7745">
        <v>317</v>
      </c>
      <c r="G7745" t="s">
        <v>44</v>
      </c>
      <c r="H7745" t="s">
        <v>29</v>
      </c>
      <c r="I7745">
        <f>tbl_Fact[[#This Row],[Duration]] / 60</f>
        <v>3.6944444974263503E-2</v>
      </c>
      <c r="J7745">
        <f>IF(OR(G7745="Run Time", G7745="CC (Changeover Cleaning)"), I7745, 0)</f>
        <v>0</v>
      </c>
      <c r="K7745">
        <f>IF(G7745&lt;&gt;"PM (Maintenance)", I7745, 0)</f>
        <v>3.6944444974263503E-2</v>
      </c>
      <c r="L7745" s="5">
        <f>MAX(tbl_Fact[[#This Row],[TotalBiscuitsMade]],tbl_Fact[[#This Row],[GoodMadeBiscuits]])</f>
        <v>137038</v>
      </c>
      <c r="M7745" s="5">
        <f>IF(tbl_Fact[[#This Row],[Operating_Hours]]&gt;0,tbl_Fact[[#This Row],[Operating_Hours]]*51840,0)</f>
        <v>0</v>
      </c>
    </row>
    <row r="7746" spans="1:13" hidden="1" x14ac:dyDescent="0.2">
      <c r="A7746" t="s">
        <v>14</v>
      </c>
      <c r="B7746" s="1">
        <v>44408.655763888892</v>
      </c>
      <c r="C7746" s="1">
        <v>44408.656053240738</v>
      </c>
      <c r="D7746">
        <v>0.41666659712791398</v>
      </c>
      <c r="E7746">
        <v>0</v>
      </c>
      <c r="F7746">
        <v>492</v>
      </c>
      <c r="G7746" t="s">
        <v>43</v>
      </c>
      <c r="H7746" t="s">
        <v>29</v>
      </c>
      <c r="I7746">
        <f>tbl_Fact[[#This Row],[Duration]] / 60</f>
        <v>6.9444432854652328E-3</v>
      </c>
      <c r="J7746">
        <f>IF(OR(G7746="Run Time", G7746="CC (Changeover Cleaning)"), I7746, 0)</f>
        <v>6.9444432854652328E-3</v>
      </c>
      <c r="K7746">
        <f>IF(G7746&lt;&gt;"PM (Maintenance)", I7746, 0)</f>
        <v>6.9444432854652328E-3</v>
      </c>
      <c r="L7746" s="5">
        <f>MAX(tbl_Fact[[#This Row],[TotalBiscuitsMade]],tbl_Fact[[#This Row],[GoodMadeBiscuits]])</f>
        <v>492</v>
      </c>
      <c r="M7746" s="5">
        <f>IF(tbl_Fact[[#This Row],[Operating_Hours]]&gt;0,tbl_Fact[[#This Row],[Operating_Hours]]*51840,0)</f>
        <v>359.99993991851767</v>
      </c>
    </row>
    <row r="7747" spans="1:13" hidden="1" x14ac:dyDescent="0.2">
      <c r="A7747" t="s">
        <v>12</v>
      </c>
      <c r="B7747" s="1">
        <v>44408.655763888892</v>
      </c>
      <c r="C7747" s="1">
        <v>44408.656134259261</v>
      </c>
      <c r="D7747">
        <v>0.53333330154418901</v>
      </c>
      <c r="E7747">
        <v>136681</v>
      </c>
      <c r="F7747">
        <v>30</v>
      </c>
      <c r="G7747" t="s">
        <v>43</v>
      </c>
      <c r="H7747" t="s">
        <v>29</v>
      </c>
      <c r="I7747">
        <f>tbl_Fact[[#This Row],[Duration]] / 60</f>
        <v>8.8888883590698166E-3</v>
      </c>
      <c r="J7747">
        <f>IF(OR(G7747="Run Time", G7747="CC (Changeover Cleaning)"), I7747, 0)</f>
        <v>8.8888883590698166E-3</v>
      </c>
      <c r="K7747">
        <f>IF(G7747&lt;&gt;"PM (Maintenance)", I7747, 0)</f>
        <v>8.8888883590698166E-3</v>
      </c>
      <c r="L7747" s="5">
        <f>MAX(tbl_Fact[[#This Row],[TotalBiscuitsMade]],tbl_Fact[[#This Row],[GoodMadeBiscuits]])</f>
        <v>136681</v>
      </c>
      <c r="M7747" s="5">
        <f>IF(tbl_Fact[[#This Row],[Operating_Hours]]&gt;0,tbl_Fact[[#This Row],[Operating_Hours]]*51840,0)</f>
        <v>460.79997253417929</v>
      </c>
    </row>
    <row r="7748" spans="1:13" hidden="1" x14ac:dyDescent="0.2">
      <c r="A7748" t="s">
        <v>14</v>
      </c>
      <c r="B7748" s="1">
        <v>44408.656053240738</v>
      </c>
      <c r="C7748" s="1">
        <v>44408.659201388888</v>
      </c>
      <c r="D7748">
        <v>4.5333333015441903</v>
      </c>
      <c r="E7748">
        <v>0</v>
      </c>
      <c r="F7748">
        <v>250</v>
      </c>
      <c r="G7748" t="s">
        <v>44</v>
      </c>
      <c r="H7748" t="s">
        <v>29</v>
      </c>
      <c r="I7748">
        <f>tbl_Fact[[#This Row],[Duration]] / 60</f>
        <v>7.5555555025736507E-2</v>
      </c>
      <c r="J7748">
        <f>IF(OR(G7748="Run Time", G7748="CC (Changeover Cleaning)"), I7748, 0)</f>
        <v>0</v>
      </c>
      <c r="K7748">
        <f>IF(G7748&lt;&gt;"PM (Maintenance)", I7748, 0)</f>
        <v>7.5555555025736507E-2</v>
      </c>
      <c r="L7748" s="5">
        <f>MAX(tbl_Fact[[#This Row],[TotalBiscuitsMade]],tbl_Fact[[#This Row],[GoodMadeBiscuits]])</f>
        <v>250</v>
      </c>
      <c r="M7748" s="5">
        <f>IF(tbl_Fact[[#This Row],[Operating_Hours]]&gt;0,tbl_Fact[[#This Row],[Operating_Hours]]*51840,0)</f>
        <v>0</v>
      </c>
    </row>
    <row r="7749" spans="1:13" hidden="1" x14ac:dyDescent="0.2">
      <c r="A7749" t="s">
        <v>12</v>
      </c>
      <c r="B7749" s="1">
        <v>44408.656134259261</v>
      </c>
      <c r="C7749" s="1">
        <v>44408.659201388888</v>
      </c>
      <c r="D7749">
        <v>4.4166665077209499</v>
      </c>
      <c r="E7749">
        <v>140608</v>
      </c>
      <c r="F7749">
        <v>320</v>
      </c>
      <c r="G7749" t="s">
        <v>44</v>
      </c>
      <c r="H7749" t="s">
        <v>29</v>
      </c>
      <c r="I7749">
        <f>tbl_Fact[[#This Row],[Duration]] / 60</f>
        <v>7.3611108462015837E-2</v>
      </c>
      <c r="J7749">
        <f>IF(OR(G7749="Run Time", G7749="CC (Changeover Cleaning)"), I7749, 0)</f>
        <v>0</v>
      </c>
      <c r="K7749">
        <f>IF(G7749&lt;&gt;"PM (Maintenance)", I7749, 0)</f>
        <v>7.3611108462015837E-2</v>
      </c>
      <c r="L7749" s="5">
        <f>MAX(tbl_Fact[[#This Row],[TotalBiscuitsMade]],tbl_Fact[[#This Row],[GoodMadeBiscuits]])</f>
        <v>140608</v>
      </c>
      <c r="M7749" s="5">
        <f>IF(tbl_Fact[[#This Row],[Operating_Hours]]&gt;0,tbl_Fact[[#This Row],[Operating_Hours]]*51840,0)</f>
        <v>0</v>
      </c>
    </row>
    <row r="7750" spans="1:13" hidden="1" x14ac:dyDescent="0.2">
      <c r="A7750" t="s">
        <v>13</v>
      </c>
      <c r="B7750" s="1">
        <v>44408.657337962963</v>
      </c>
      <c r="C7750" s="1">
        <v>44408.66070601852</v>
      </c>
      <c r="D7750">
        <v>4.8499999046325701</v>
      </c>
      <c r="E7750">
        <v>0</v>
      </c>
      <c r="F7750">
        <v>400</v>
      </c>
      <c r="G7750" t="s">
        <v>43</v>
      </c>
      <c r="H7750" t="s">
        <v>29</v>
      </c>
      <c r="I7750">
        <f>tbl_Fact[[#This Row],[Duration]] / 60</f>
        <v>8.0833331743876163E-2</v>
      </c>
      <c r="J7750">
        <f>IF(OR(G7750="Run Time", G7750="CC (Changeover Cleaning)"), I7750, 0)</f>
        <v>8.0833331743876163E-2</v>
      </c>
      <c r="K7750">
        <f>IF(G7750&lt;&gt;"PM (Maintenance)", I7750, 0)</f>
        <v>8.0833331743876163E-2</v>
      </c>
      <c r="L7750" s="5">
        <f>MAX(tbl_Fact[[#This Row],[TotalBiscuitsMade]],tbl_Fact[[#This Row],[GoodMadeBiscuits]])</f>
        <v>400</v>
      </c>
      <c r="M7750" s="5">
        <f>IF(tbl_Fact[[#This Row],[Operating_Hours]]&gt;0,tbl_Fact[[#This Row],[Operating_Hours]]*51840,0)</f>
        <v>4190.39991760254</v>
      </c>
    </row>
    <row r="7751" spans="1:13" hidden="1" x14ac:dyDescent="0.2">
      <c r="A7751" t="s">
        <v>14</v>
      </c>
      <c r="B7751" s="1">
        <v>44408.659201388888</v>
      </c>
      <c r="C7751" s="1">
        <v>44408.661041666666</v>
      </c>
      <c r="D7751">
        <v>2.6500000953674299</v>
      </c>
      <c r="E7751">
        <v>0</v>
      </c>
      <c r="F7751">
        <v>168</v>
      </c>
      <c r="G7751" t="s">
        <v>43</v>
      </c>
      <c r="H7751" t="s">
        <v>29</v>
      </c>
      <c r="I7751">
        <f>tbl_Fact[[#This Row],[Duration]] / 60</f>
        <v>4.416666825612383E-2</v>
      </c>
      <c r="J7751">
        <f>IF(OR(G7751="Run Time", G7751="CC (Changeover Cleaning)"), I7751, 0)</f>
        <v>4.416666825612383E-2</v>
      </c>
      <c r="K7751">
        <f>IF(G7751&lt;&gt;"PM (Maintenance)", I7751, 0)</f>
        <v>4.416666825612383E-2</v>
      </c>
      <c r="L7751" s="5">
        <f>MAX(tbl_Fact[[#This Row],[TotalBiscuitsMade]],tbl_Fact[[#This Row],[GoodMadeBiscuits]])</f>
        <v>168</v>
      </c>
      <c r="M7751" s="5">
        <f>IF(tbl_Fact[[#This Row],[Operating_Hours]]&gt;0,tbl_Fact[[#This Row],[Operating_Hours]]*51840,0)</f>
        <v>2289.6000823974591</v>
      </c>
    </row>
    <row r="7752" spans="1:13" hidden="1" x14ac:dyDescent="0.2">
      <c r="A7752" t="s">
        <v>12</v>
      </c>
      <c r="B7752" s="1">
        <v>44408.659201388888</v>
      </c>
      <c r="C7752" s="1">
        <v>44408.661134259259</v>
      </c>
      <c r="D7752">
        <v>2.7833333015441899</v>
      </c>
      <c r="E7752">
        <v>140200</v>
      </c>
      <c r="F7752">
        <v>63</v>
      </c>
      <c r="G7752" t="s">
        <v>43</v>
      </c>
      <c r="H7752" t="s">
        <v>29</v>
      </c>
      <c r="I7752">
        <f>tbl_Fact[[#This Row],[Duration]] / 60</f>
        <v>4.6388888359069833E-2</v>
      </c>
      <c r="J7752">
        <f>IF(OR(G7752="Run Time", G7752="CC (Changeover Cleaning)"), I7752, 0)</f>
        <v>4.6388888359069833E-2</v>
      </c>
      <c r="K7752">
        <f>IF(G7752&lt;&gt;"PM (Maintenance)", I7752, 0)</f>
        <v>4.6388888359069833E-2</v>
      </c>
      <c r="L7752" s="5">
        <f>MAX(tbl_Fact[[#This Row],[TotalBiscuitsMade]],tbl_Fact[[#This Row],[GoodMadeBiscuits]])</f>
        <v>140200</v>
      </c>
      <c r="M7752" s="5">
        <f>IF(tbl_Fact[[#This Row],[Operating_Hours]]&gt;0,tbl_Fact[[#This Row],[Operating_Hours]]*51840,0)</f>
        <v>2404.7999725341801</v>
      </c>
    </row>
    <row r="7753" spans="1:13" hidden="1" x14ac:dyDescent="0.2">
      <c r="A7753" t="s">
        <v>13</v>
      </c>
      <c r="B7753" s="1">
        <v>44408.66070601852</v>
      </c>
      <c r="C7753" s="1">
        <v>44408.661145833335</v>
      </c>
      <c r="D7753">
        <v>0.63333332538604703</v>
      </c>
      <c r="E7753">
        <v>0</v>
      </c>
      <c r="F7753">
        <v>3</v>
      </c>
      <c r="G7753" t="s">
        <v>44</v>
      </c>
      <c r="H7753" t="s">
        <v>29</v>
      </c>
      <c r="I7753">
        <f>tbl_Fact[[#This Row],[Duration]] / 60</f>
        <v>1.0555555423100783E-2</v>
      </c>
      <c r="J7753">
        <f>IF(OR(G7753="Run Time", G7753="CC (Changeover Cleaning)"), I7753, 0)</f>
        <v>0</v>
      </c>
      <c r="K7753">
        <f>IF(G7753&lt;&gt;"PM (Maintenance)", I7753, 0)</f>
        <v>1.0555555423100783E-2</v>
      </c>
      <c r="L7753" s="5">
        <f>MAX(tbl_Fact[[#This Row],[TotalBiscuitsMade]],tbl_Fact[[#This Row],[GoodMadeBiscuits]])</f>
        <v>3</v>
      </c>
      <c r="M7753" s="5">
        <f>IF(tbl_Fact[[#This Row],[Operating_Hours]]&gt;0,tbl_Fact[[#This Row],[Operating_Hours]]*51840,0)</f>
        <v>0</v>
      </c>
    </row>
    <row r="7754" spans="1:13" hidden="1" x14ac:dyDescent="0.2">
      <c r="A7754" t="s">
        <v>14</v>
      </c>
      <c r="B7754" s="1">
        <v>44408.661041666666</v>
      </c>
      <c r="C7754" s="1">
        <v>44408.661574074074</v>
      </c>
      <c r="D7754">
        <v>0.76666659116744995</v>
      </c>
      <c r="E7754">
        <v>0</v>
      </c>
      <c r="F7754">
        <v>287</v>
      </c>
      <c r="G7754" t="s">
        <v>44</v>
      </c>
      <c r="H7754" t="s">
        <v>29</v>
      </c>
      <c r="I7754">
        <f>tbl_Fact[[#This Row],[Duration]] / 60</f>
        <v>1.2777776519457499E-2</v>
      </c>
      <c r="J7754">
        <f>IF(OR(G7754="Run Time", G7754="CC (Changeover Cleaning)"), I7754, 0)</f>
        <v>0</v>
      </c>
      <c r="K7754">
        <f>IF(G7754&lt;&gt;"PM (Maintenance)", I7754, 0)</f>
        <v>1.2777776519457499E-2</v>
      </c>
      <c r="L7754" s="5">
        <f>MAX(tbl_Fact[[#This Row],[TotalBiscuitsMade]],tbl_Fact[[#This Row],[GoodMadeBiscuits]])</f>
        <v>287</v>
      </c>
      <c r="M7754" s="5">
        <f>IF(tbl_Fact[[#This Row],[Operating_Hours]]&gt;0,tbl_Fact[[#This Row],[Operating_Hours]]*51840,0)</f>
        <v>0</v>
      </c>
    </row>
    <row r="7755" spans="1:13" hidden="1" x14ac:dyDescent="0.2">
      <c r="A7755" t="s">
        <v>12</v>
      </c>
      <c r="B7755" s="1">
        <v>44408.661134259259</v>
      </c>
      <c r="C7755" s="1">
        <v>44408.661574074074</v>
      </c>
      <c r="D7755">
        <v>0.63333332538604703</v>
      </c>
      <c r="E7755">
        <v>141041</v>
      </c>
      <c r="F7755">
        <v>27</v>
      </c>
      <c r="G7755" t="s">
        <v>44</v>
      </c>
      <c r="H7755" t="s">
        <v>29</v>
      </c>
      <c r="I7755">
        <f>tbl_Fact[[#This Row],[Duration]] / 60</f>
        <v>1.0555555423100783E-2</v>
      </c>
      <c r="J7755">
        <f>IF(OR(G7755="Run Time", G7755="CC (Changeover Cleaning)"), I7755, 0)</f>
        <v>0</v>
      </c>
      <c r="K7755">
        <f>IF(G7755&lt;&gt;"PM (Maintenance)", I7755, 0)</f>
        <v>1.0555555423100783E-2</v>
      </c>
      <c r="L7755" s="5">
        <f>MAX(tbl_Fact[[#This Row],[TotalBiscuitsMade]],tbl_Fact[[#This Row],[GoodMadeBiscuits]])</f>
        <v>141041</v>
      </c>
      <c r="M7755" s="5">
        <f>IF(tbl_Fact[[#This Row],[Operating_Hours]]&gt;0,tbl_Fact[[#This Row],[Operating_Hours]]*51840,0)</f>
        <v>0</v>
      </c>
    </row>
    <row r="7756" spans="1:13" hidden="1" x14ac:dyDescent="0.2">
      <c r="A7756" t="s">
        <v>13</v>
      </c>
      <c r="B7756" s="1">
        <v>44408.661145833335</v>
      </c>
      <c r="C7756" s="1">
        <v>44408.683136574073</v>
      </c>
      <c r="D7756">
        <v>31.6666660308838</v>
      </c>
      <c r="E7756">
        <v>0</v>
      </c>
      <c r="F7756">
        <v>19</v>
      </c>
      <c r="G7756" t="s">
        <v>43</v>
      </c>
      <c r="H7756" t="s">
        <v>29</v>
      </c>
      <c r="I7756">
        <f>tbl_Fact[[#This Row],[Duration]] / 60</f>
        <v>0.52777776718139668</v>
      </c>
      <c r="J7756">
        <f>IF(OR(G7756="Run Time", G7756="CC (Changeover Cleaning)"), I7756, 0)</f>
        <v>0.52777776718139668</v>
      </c>
      <c r="K7756">
        <f>IF(G7756&lt;&gt;"PM (Maintenance)", I7756, 0)</f>
        <v>0.52777776718139668</v>
      </c>
      <c r="L7756" s="5">
        <f>MAX(tbl_Fact[[#This Row],[TotalBiscuitsMade]],tbl_Fact[[#This Row],[GoodMadeBiscuits]])</f>
        <v>19</v>
      </c>
      <c r="M7756" s="5">
        <f>IF(tbl_Fact[[#This Row],[Operating_Hours]]&gt;0,tbl_Fact[[#This Row],[Operating_Hours]]*51840,0)</f>
        <v>27359.999450683605</v>
      </c>
    </row>
    <row r="7757" spans="1:13" hidden="1" x14ac:dyDescent="0.2">
      <c r="A7757" t="s">
        <v>14</v>
      </c>
      <c r="B7757" s="1">
        <v>44408.661574074074</v>
      </c>
      <c r="C7757" s="1">
        <v>44408.685266203705</v>
      </c>
      <c r="D7757">
        <v>34.116664886474602</v>
      </c>
      <c r="E7757">
        <v>0</v>
      </c>
      <c r="F7757">
        <v>188</v>
      </c>
      <c r="G7757" t="s">
        <v>43</v>
      </c>
      <c r="H7757" t="s">
        <v>29</v>
      </c>
      <c r="I7757">
        <f>tbl_Fact[[#This Row],[Duration]] / 60</f>
        <v>0.56861108144124339</v>
      </c>
      <c r="J7757">
        <f>IF(OR(G7757="Run Time", G7757="CC (Changeover Cleaning)"), I7757, 0)</f>
        <v>0.56861108144124339</v>
      </c>
      <c r="K7757">
        <f>IF(G7757&lt;&gt;"PM (Maintenance)", I7757, 0)</f>
        <v>0.56861108144124339</v>
      </c>
      <c r="L7757" s="5">
        <f>MAX(tbl_Fact[[#This Row],[TotalBiscuitsMade]],tbl_Fact[[#This Row],[GoodMadeBiscuits]])</f>
        <v>188</v>
      </c>
      <c r="M7757" s="5">
        <f>IF(tbl_Fact[[#This Row],[Operating_Hours]]&gt;0,tbl_Fact[[#This Row],[Operating_Hours]]*51840,0)</f>
        <v>29476.798461914059</v>
      </c>
    </row>
    <row r="7758" spans="1:13" hidden="1" x14ac:dyDescent="0.2">
      <c r="A7758" t="s">
        <v>12</v>
      </c>
      <c r="B7758" s="1">
        <v>44408.661574074074</v>
      </c>
      <c r="C7758" s="1">
        <v>44408.685347222221</v>
      </c>
      <c r="D7758">
        <v>34.233333587646499</v>
      </c>
      <c r="E7758">
        <v>141090</v>
      </c>
      <c r="F7758">
        <v>230</v>
      </c>
      <c r="G7758" t="s">
        <v>43</v>
      </c>
      <c r="H7758" t="s">
        <v>29</v>
      </c>
      <c r="I7758">
        <f>tbl_Fact[[#This Row],[Duration]] / 60</f>
        <v>0.57055555979410832</v>
      </c>
      <c r="J7758">
        <f>IF(OR(G7758="Run Time", G7758="CC (Changeover Cleaning)"), I7758, 0)</f>
        <v>0.57055555979410832</v>
      </c>
      <c r="K7758">
        <f>IF(G7758&lt;&gt;"PM (Maintenance)", I7758, 0)</f>
        <v>0.57055555979410832</v>
      </c>
      <c r="L7758" s="5">
        <f>MAX(tbl_Fact[[#This Row],[TotalBiscuitsMade]],tbl_Fact[[#This Row],[GoodMadeBiscuits]])</f>
        <v>141090</v>
      </c>
      <c r="M7758" s="5">
        <f>IF(tbl_Fact[[#This Row],[Operating_Hours]]&gt;0,tbl_Fact[[#This Row],[Operating_Hours]]*51840,0)</f>
        <v>29577.600219726577</v>
      </c>
    </row>
    <row r="7759" spans="1:13" hidden="1" x14ac:dyDescent="0.2">
      <c r="A7759" t="s">
        <v>13</v>
      </c>
      <c r="B7759" s="1">
        <v>44408.683136574073</v>
      </c>
      <c r="C7759" s="1">
        <v>44408.683298611111</v>
      </c>
      <c r="D7759">
        <v>0.233333304524422</v>
      </c>
      <c r="E7759">
        <v>0</v>
      </c>
      <c r="F7759">
        <v>258</v>
      </c>
      <c r="G7759" t="s">
        <v>44</v>
      </c>
      <c r="H7759" t="s">
        <v>29</v>
      </c>
      <c r="I7759">
        <f>tbl_Fact[[#This Row],[Duration]] / 60</f>
        <v>3.8888884087403667E-3</v>
      </c>
      <c r="J7759">
        <f>IF(OR(G7759="Run Time", G7759="CC (Changeover Cleaning)"), I7759, 0)</f>
        <v>0</v>
      </c>
      <c r="K7759">
        <f>IF(G7759&lt;&gt;"PM (Maintenance)", I7759, 0)</f>
        <v>3.8888884087403667E-3</v>
      </c>
      <c r="L7759" s="5">
        <f>MAX(tbl_Fact[[#This Row],[TotalBiscuitsMade]],tbl_Fact[[#This Row],[GoodMadeBiscuits]])</f>
        <v>258</v>
      </c>
      <c r="M7759" s="5">
        <f>IF(tbl_Fact[[#This Row],[Operating_Hours]]&gt;0,tbl_Fact[[#This Row],[Operating_Hours]]*51840,0)</f>
        <v>0</v>
      </c>
    </row>
    <row r="7760" spans="1:13" hidden="1" x14ac:dyDescent="0.2">
      <c r="A7760" t="s">
        <v>13</v>
      </c>
      <c r="B7760" s="1">
        <v>44408.683298611111</v>
      </c>
      <c r="C7760" s="1">
        <v>44408.684594907405</v>
      </c>
      <c r="D7760">
        <v>1.86666655540466</v>
      </c>
      <c r="E7760">
        <v>0</v>
      </c>
      <c r="F7760">
        <v>32</v>
      </c>
      <c r="G7760" t="s">
        <v>43</v>
      </c>
      <c r="H7760" t="s">
        <v>29</v>
      </c>
      <c r="I7760">
        <f>tbl_Fact[[#This Row],[Duration]] / 60</f>
        <v>3.1111109256744332E-2</v>
      </c>
      <c r="J7760">
        <f>IF(OR(G7760="Run Time", G7760="CC (Changeover Cleaning)"), I7760, 0)</f>
        <v>3.1111109256744332E-2</v>
      </c>
      <c r="K7760">
        <f>IF(G7760&lt;&gt;"PM (Maintenance)", I7760, 0)</f>
        <v>3.1111109256744332E-2</v>
      </c>
      <c r="L7760" s="5">
        <f>MAX(tbl_Fact[[#This Row],[TotalBiscuitsMade]],tbl_Fact[[#This Row],[GoodMadeBiscuits]])</f>
        <v>32</v>
      </c>
      <c r="M7760" s="5">
        <f>IF(tbl_Fact[[#This Row],[Operating_Hours]]&gt;0,tbl_Fact[[#This Row],[Operating_Hours]]*51840,0)</f>
        <v>1612.7999038696262</v>
      </c>
    </row>
    <row r="7761" spans="1:13" hidden="1" x14ac:dyDescent="0.2">
      <c r="A7761" t="s">
        <v>13</v>
      </c>
      <c r="B7761" s="1">
        <v>44408.684594907405</v>
      </c>
      <c r="C7761" s="1">
        <v>44408.684733796297</v>
      </c>
      <c r="D7761">
        <v>0.20000000298023199</v>
      </c>
      <c r="E7761">
        <v>0</v>
      </c>
      <c r="F7761">
        <v>488</v>
      </c>
      <c r="G7761" t="s">
        <v>44</v>
      </c>
      <c r="H7761" t="s">
        <v>29</v>
      </c>
      <c r="I7761">
        <f>tbl_Fact[[#This Row],[Duration]] / 60</f>
        <v>3.3333333830038664E-3</v>
      </c>
      <c r="J7761">
        <f>IF(OR(G7761="Run Time", G7761="CC (Changeover Cleaning)"), I7761, 0)</f>
        <v>0</v>
      </c>
      <c r="K7761">
        <f>IF(G7761&lt;&gt;"PM (Maintenance)", I7761, 0)</f>
        <v>3.3333333830038664E-3</v>
      </c>
      <c r="L7761" s="5">
        <f>MAX(tbl_Fact[[#This Row],[TotalBiscuitsMade]],tbl_Fact[[#This Row],[GoodMadeBiscuits]])</f>
        <v>488</v>
      </c>
      <c r="M7761" s="5">
        <f>IF(tbl_Fact[[#This Row],[Operating_Hours]]&gt;0,tbl_Fact[[#This Row],[Operating_Hours]]*51840,0)</f>
        <v>0</v>
      </c>
    </row>
    <row r="7762" spans="1:13" hidden="1" x14ac:dyDescent="0.2">
      <c r="A7762" t="s">
        <v>13</v>
      </c>
      <c r="B7762" s="1">
        <v>44408.684733796297</v>
      </c>
      <c r="C7762" s="1">
        <v>44408.684791666667</v>
      </c>
      <c r="D7762">
        <v>8.33332985639572E-2</v>
      </c>
      <c r="E7762">
        <v>0</v>
      </c>
      <c r="F7762">
        <v>430</v>
      </c>
      <c r="G7762" t="s">
        <v>43</v>
      </c>
      <c r="H7762" t="s">
        <v>29</v>
      </c>
      <c r="I7762">
        <f>tbl_Fact[[#This Row],[Duration]] / 60</f>
        <v>1.3888883093992866E-3</v>
      </c>
      <c r="J7762">
        <f>IF(OR(G7762="Run Time", G7762="CC (Changeover Cleaning)"), I7762, 0)</f>
        <v>1.3888883093992866E-3</v>
      </c>
      <c r="K7762">
        <f>IF(G7762&lt;&gt;"PM (Maintenance)", I7762, 0)</f>
        <v>1.3888883093992866E-3</v>
      </c>
      <c r="L7762" s="5">
        <f>MAX(tbl_Fact[[#This Row],[TotalBiscuitsMade]],tbl_Fact[[#This Row],[GoodMadeBiscuits]])</f>
        <v>430</v>
      </c>
      <c r="M7762" s="5">
        <f>IF(tbl_Fact[[#This Row],[Operating_Hours]]&gt;0,tbl_Fact[[#This Row],[Operating_Hours]]*51840,0)</f>
        <v>71.999969959259019</v>
      </c>
    </row>
    <row r="7763" spans="1:13" hidden="1" x14ac:dyDescent="0.2">
      <c r="A7763" t="s">
        <v>14</v>
      </c>
      <c r="B7763" s="1">
        <v>44408.685266203705</v>
      </c>
      <c r="C7763" s="1">
        <v>44408.686226851853</v>
      </c>
      <c r="D7763">
        <v>1.38333332538605</v>
      </c>
      <c r="E7763">
        <v>0</v>
      </c>
      <c r="F7763">
        <v>120</v>
      </c>
      <c r="G7763" t="s">
        <v>44</v>
      </c>
      <c r="H7763" t="s">
        <v>29</v>
      </c>
      <c r="I7763">
        <f>tbl_Fact[[#This Row],[Duration]] / 60</f>
        <v>2.3055555423100834E-2</v>
      </c>
      <c r="J7763">
        <f>IF(OR(G7763="Run Time", G7763="CC (Changeover Cleaning)"), I7763, 0)</f>
        <v>0</v>
      </c>
      <c r="K7763">
        <f>IF(G7763&lt;&gt;"PM (Maintenance)", I7763, 0)</f>
        <v>2.3055555423100834E-2</v>
      </c>
      <c r="L7763" s="5">
        <f>MAX(tbl_Fact[[#This Row],[TotalBiscuitsMade]],tbl_Fact[[#This Row],[GoodMadeBiscuits]])</f>
        <v>120</v>
      </c>
      <c r="M7763" s="5">
        <f>IF(tbl_Fact[[#This Row],[Operating_Hours]]&gt;0,tbl_Fact[[#This Row],[Operating_Hours]]*51840,0)</f>
        <v>0</v>
      </c>
    </row>
    <row r="7764" spans="1:13" hidden="1" x14ac:dyDescent="0.2">
      <c r="A7764" t="s">
        <v>12</v>
      </c>
      <c r="B7764" s="1">
        <v>44408.685347222221</v>
      </c>
      <c r="C7764" s="1">
        <v>44408.686203703706</v>
      </c>
      <c r="D7764">
        <v>1.2333333492279099</v>
      </c>
      <c r="E7764">
        <v>142034</v>
      </c>
      <c r="F7764">
        <v>356</v>
      </c>
      <c r="G7764" t="s">
        <v>44</v>
      </c>
      <c r="H7764" t="s">
        <v>29</v>
      </c>
      <c r="I7764">
        <f>tbl_Fact[[#This Row],[Duration]] / 60</f>
        <v>2.0555555820465164E-2</v>
      </c>
      <c r="J7764">
        <f>IF(OR(G7764="Run Time", G7764="CC (Changeover Cleaning)"), I7764, 0)</f>
        <v>0</v>
      </c>
      <c r="K7764">
        <f>IF(G7764&lt;&gt;"PM (Maintenance)", I7764, 0)</f>
        <v>2.0555555820465164E-2</v>
      </c>
      <c r="L7764" s="5">
        <f>MAX(tbl_Fact[[#This Row],[TotalBiscuitsMade]],tbl_Fact[[#This Row],[GoodMadeBiscuits]])</f>
        <v>142034</v>
      </c>
      <c r="M7764" s="5">
        <f>IF(tbl_Fact[[#This Row],[Operating_Hours]]&gt;0,tbl_Fact[[#This Row],[Operating_Hours]]*51840,0)</f>
        <v>0</v>
      </c>
    </row>
    <row r="7765" spans="1:13" hidden="1" x14ac:dyDescent="0.2">
      <c r="A7765" t="s">
        <v>12</v>
      </c>
      <c r="B7765" s="1">
        <v>44408.686203703706</v>
      </c>
      <c r="C7765" s="1">
        <v>44408.688090277778</v>
      </c>
      <c r="D7765">
        <v>2.7166666984558101</v>
      </c>
      <c r="E7765">
        <v>141895</v>
      </c>
      <c r="F7765">
        <v>198</v>
      </c>
      <c r="G7765" t="s">
        <v>43</v>
      </c>
      <c r="H7765" t="s">
        <v>29</v>
      </c>
      <c r="I7765">
        <f>tbl_Fact[[#This Row],[Duration]] / 60</f>
        <v>4.5277778307596835E-2</v>
      </c>
      <c r="J7765">
        <f>IF(OR(G7765="Run Time", G7765="CC (Changeover Cleaning)"), I7765, 0)</f>
        <v>4.5277778307596835E-2</v>
      </c>
      <c r="K7765">
        <f>IF(G7765&lt;&gt;"PM (Maintenance)", I7765, 0)</f>
        <v>4.5277778307596835E-2</v>
      </c>
      <c r="L7765" s="5">
        <f>MAX(tbl_Fact[[#This Row],[TotalBiscuitsMade]],tbl_Fact[[#This Row],[GoodMadeBiscuits]])</f>
        <v>141895</v>
      </c>
      <c r="M7765" s="5">
        <f>IF(tbl_Fact[[#This Row],[Operating_Hours]]&gt;0,tbl_Fact[[#This Row],[Operating_Hours]]*51840,0)</f>
        <v>2347.2000274658199</v>
      </c>
    </row>
    <row r="7766" spans="1:13" hidden="1" x14ac:dyDescent="0.2">
      <c r="A7766" t="s">
        <v>14</v>
      </c>
      <c r="B7766" s="1">
        <v>44408.686226851853</v>
      </c>
      <c r="C7766" s="1">
        <v>44408.687569444446</v>
      </c>
      <c r="D7766">
        <v>1.93333327770233</v>
      </c>
      <c r="E7766">
        <v>0</v>
      </c>
      <c r="F7766">
        <v>181</v>
      </c>
      <c r="G7766" t="s">
        <v>43</v>
      </c>
      <c r="H7766" t="s">
        <v>29</v>
      </c>
      <c r="I7766">
        <f>tbl_Fact[[#This Row],[Duration]] / 60</f>
        <v>3.2222221295038836E-2</v>
      </c>
      <c r="J7766">
        <f>IF(OR(G7766="Run Time", G7766="CC (Changeover Cleaning)"), I7766, 0)</f>
        <v>3.2222221295038836E-2</v>
      </c>
      <c r="K7766">
        <f>IF(G7766&lt;&gt;"PM (Maintenance)", I7766, 0)</f>
        <v>3.2222221295038836E-2</v>
      </c>
      <c r="L7766" s="5">
        <f>MAX(tbl_Fact[[#This Row],[TotalBiscuitsMade]],tbl_Fact[[#This Row],[GoodMadeBiscuits]])</f>
        <v>181</v>
      </c>
      <c r="M7766" s="5">
        <f>IF(tbl_Fact[[#This Row],[Operating_Hours]]&gt;0,tbl_Fact[[#This Row],[Operating_Hours]]*51840,0)</f>
        <v>1670.3999519348133</v>
      </c>
    </row>
    <row r="7767" spans="1:13" hidden="1" x14ac:dyDescent="0.2">
      <c r="A7767" t="s">
        <v>14</v>
      </c>
      <c r="B7767" s="1">
        <v>44408.687569444446</v>
      </c>
      <c r="C7767" s="1">
        <v>44408.688449074078</v>
      </c>
      <c r="D7767">
        <v>1.2666666507720901</v>
      </c>
      <c r="E7767">
        <v>0</v>
      </c>
      <c r="F7767">
        <v>44</v>
      </c>
      <c r="G7767" t="s">
        <v>44</v>
      </c>
      <c r="H7767" t="s">
        <v>29</v>
      </c>
      <c r="I7767">
        <f>tbl_Fact[[#This Row],[Duration]] / 60</f>
        <v>2.11111108462015E-2</v>
      </c>
      <c r="J7767">
        <f>IF(OR(G7767="Run Time", G7767="CC (Changeover Cleaning)"), I7767, 0)</f>
        <v>0</v>
      </c>
      <c r="K7767">
        <f>IF(G7767&lt;&gt;"PM (Maintenance)", I7767, 0)</f>
        <v>2.11111108462015E-2</v>
      </c>
      <c r="L7767" s="5">
        <f>MAX(tbl_Fact[[#This Row],[TotalBiscuitsMade]],tbl_Fact[[#This Row],[GoodMadeBiscuits]])</f>
        <v>44</v>
      </c>
      <c r="M7767" s="5">
        <f>IF(tbl_Fact[[#This Row],[Operating_Hours]]&gt;0,tbl_Fact[[#This Row],[Operating_Hours]]*51840,0)</f>
        <v>0</v>
      </c>
    </row>
    <row r="7768" spans="1:13" hidden="1" x14ac:dyDescent="0.2">
      <c r="A7768" t="s">
        <v>12</v>
      </c>
      <c r="B7768" s="1">
        <v>44408.688090277778</v>
      </c>
      <c r="C7768" s="1">
        <v>44408.688449074078</v>
      </c>
      <c r="D7768">
        <v>0.51666659116744995</v>
      </c>
      <c r="E7768">
        <v>142122</v>
      </c>
      <c r="F7768">
        <v>246</v>
      </c>
      <c r="G7768" t="s">
        <v>44</v>
      </c>
      <c r="H7768" t="s">
        <v>29</v>
      </c>
      <c r="I7768">
        <f>tbl_Fact[[#This Row],[Duration]] / 60</f>
        <v>8.6111098527908332E-3</v>
      </c>
      <c r="J7768">
        <f>IF(OR(G7768="Run Time", G7768="CC (Changeover Cleaning)"), I7768, 0)</f>
        <v>0</v>
      </c>
      <c r="K7768">
        <f>IF(G7768&lt;&gt;"PM (Maintenance)", I7768, 0)</f>
        <v>8.6111098527908332E-3</v>
      </c>
      <c r="L7768" s="5">
        <f>MAX(tbl_Fact[[#This Row],[TotalBiscuitsMade]],tbl_Fact[[#This Row],[GoodMadeBiscuits]])</f>
        <v>142122</v>
      </c>
      <c r="M7768" s="5">
        <f>IF(tbl_Fact[[#This Row],[Operating_Hours]]&gt;0,tbl_Fact[[#This Row],[Operating_Hours]]*51840,0)</f>
        <v>0</v>
      </c>
    </row>
    <row r="7769" spans="1:13" hidden="1" x14ac:dyDescent="0.2">
      <c r="A7769" t="s">
        <v>14</v>
      </c>
      <c r="B7769" s="1">
        <v>44408.688449074078</v>
      </c>
      <c r="C7769" s="1">
        <v>44408.689050925925</v>
      </c>
      <c r="D7769">
        <v>0.86666661500930797</v>
      </c>
      <c r="E7769">
        <v>0</v>
      </c>
      <c r="F7769">
        <v>493</v>
      </c>
      <c r="G7769" t="s">
        <v>43</v>
      </c>
      <c r="H7769" t="s">
        <v>29</v>
      </c>
      <c r="I7769">
        <f>tbl_Fact[[#This Row],[Duration]] / 60</f>
        <v>1.4444443583488465E-2</v>
      </c>
      <c r="J7769">
        <f>IF(OR(G7769="Run Time", G7769="CC (Changeover Cleaning)"), I7769, 0)</f>
        <v>1.4444443583488465E-2</v>
      </c>
      <c r="K7769">
        <f>IF(G7769&lt;&gt;"PM (Maintenance)", I7769, 0)</f>
        <v>1.4444443583488465E-2</v>
      </c>
      <c r="L7769" s="5">
        <f>MAX(tbl_Fact[[#This Row],[TotalBiscuitsMade]],tbl_Fact[[#This Row],[GoodMadeBiscuits]])</f>
        <v>493</v>
      </c>
      <c r="M7769" s="5">
        <f>IF(tbl_Fact[[#This Row],[Operating_Hours]]&gt;0,tbl_Fact[[#This Row],[Operating_Hours]]*51840,0)</f>
        <v>748.79995536804199</v>
      </c>
    </row>
    <row r="7770" spans="1:13" hidden="1" x14ac:dyDescent="0.2">
      <c r="A7770" t="s">
        <v>12</v>
      </c>
      <c r="B7770" s="1">
        <v>44408.688449074078</v>
      </c>
      <c r="C7770" s="1">
        <v>44408.689837962964</v>
      </c>
      <c r="D7770">
        <v>2</v>
      </c>
      <c r="E7770">
        <v>142242</v>
      </c>
      <c r="F7770">
        <v>128</v>
      </c>
      <c r="G7770" t="s">
        <v>43</v>
      </c>
      <c r="H7770" t="s">
        <v>29</v>
      </c>
      <c r="I7770">
        <f>tbl_Fact[[#This Row],[Duration]] / 60</f>
        <v>3.3333333333333333E-2</v>
      </c>
      <c r="J7770">
        <f>IF(OR(G7770="Run Time", G7770="CC (Changeover Cleaning)"), I7770, 0)</f>
        <v>3.3333333333333333E-2</v>
      </c>
      <c r="K7770">
        <f>IF(G7770&lt;&gt;"PM (Maintenance)", I7770, 0)</f>
        <v>3.3333333333333333E-2</v>
      </c>
      <c r="L7770" s="5">
        <f>MAX(tbl_Fact[[#This Row],[TotalBiscuitsMade]],tbl_Fact[[#This Row],[GoodMadeBiscuits]])</f>
        <v>142242</v>
      </c>
      <c r="M7770" s="5">
        <f>IF(tbl_Fact[[#This Row],[Operating_Hours]]&gt;0,tbl_Fact[[#This Row],[Operating_Hours]]*51840,0)</f>
        <v>1728</v>
      </c>
    </row>
    <row r="7771" spans="1:13" hidden="1" x14ac:dyDescent="0.2">
      <c r="A7771" t="s">
        <v>14</v>
      </c>
      <c r="B7771" s="1">
        <v>44408.689050925925</v>
      </c>
      <c r="C7771" s="1">
        <v>44408.689143518517</v>
      </c>
      <c r="D7771">
        <v>0.133333295583725</v>
      </c>
      <c r="E7771">
        <v>0</v>
      </c>
      <c r="F7771">
        <v>121</v>
      </c>
      <c r="G7771" t="s">
        <v>44</v>
      </c>
      <c r="H7771" t="s">
        <v>29</v>
      </c>
      <c r="I7771">
        <f>tbl_Fact[[#This Row],[Duration]] / 60</f>
        <v>2.2222215930620833E-3</v>
      </c>
      <c r="J7771">
        <f>IF(OR(G7771="Run Time", G7771="CC (Changeover Cleaning)"), I7771, 0)</f>
        <v>0</v>
      </c>
      <c r="K7771">
        <f>IF(G7771&lt;&gt;"PM (Maintenance)", I7771, 0)</f>
        <v>2.2222215930620833E-3</v>
      </c>
      <c r="L7771" s="5">
        <f>MAX(tbl_Fact[[#This Row],[TotalBiscuitsMade]],tbl_Fact[[#This Row],[GoodMadeBiscuits]])</f>
        <v>121</v>
      </c>
      <c r="M7771" s="5">
        <f>IF(tbl_Fact[[#This Row],[Operating_Hours]]&gt;0,tbl_Fact[[#This Row],[Operating_Hours]]*51840,0)</f>
        <v>0</v>
      </c>
    </row>
    <row r="7772" spans="1:13" hidden="1" x14ac:dyDescent="0.2">
      <c r="A7772" t="s">
        <v>14</v>
      </c>
      <c r="B7772" s="1">
        <v>44408.689143518517</v>
      </c>
      <c r="C7772" s="1">
        <v>44408.689756944441</v>
      </c>
      <c r="D7772">
        <v>0.88333332538604703</v>
      </c>
      <c r="E7772">
        <v>0</v>
      </c>
      <c r="F7772">
        <v>413</v>
      </c>
      <c r="G7772" t="s">
        <v>43</v>
      </c>
      <c r="H7772" t="s">
        <v>29</v>
      </c>
      <c r="I7772">
        <f>tbl_Fact[[#This Row],[Duration]] / 60</f>
        <v>1.4722222089767451E-2</v>
      </c>
      <c r="J7772">
        <f>IF(OR(G7772="Run Time", G7772="CC (Changeover Cleaning)"), I7772, 0)</f>
        <v>1.4722222089767451E-2</v>
      </c>
      <c r="K7772">
        <f>IF(G7772&lt;&gt;"PM (Maintenance)", I7772, 0)</f>
        <v>1.4722222089767451E-2</v>
      </c>
      <c r="L7772" s="5">
        <f>MAX(tbl_Fact[[#This Row],[TotalBiscuitsMade]],tbl_Fact[[#This Row],[GoodMadeBiscuits]])</f>
        <v>413</v>
      </c>
      <c r="M7772" s="5">
        <f>IF(tbl_Fact[[#This Row],[Operating_Hours]]&gt;0,tbl_Fact[[#This Row],[Operating_Hours]]*51840,0)</f>
        <v>763.19999313354458</v>
      </c>
    </row>
    <row r="7773" spans="1:13" hidden="1" x14ac:dyDescent="0.2">
      <c r="A7773" t="s">
        <v>14</v>
      </c>
      <c r="B7773" s="1">
        <v>44408.689756944441</v>
      </c>
      <c r="C7773" s="1">
        <v>44408.693541666667</v>
      </c>
      <c r="D7773">
        <v>5.4499998092651403</v>
      </c>
      <c r="E7773">
        <v>0</v>
      </c>
      <c r="F7773">
        <v>365</v>
      </c>
      <c r="G7773" t="s">
        <v>44</v>
      </c>
      <c r="H7773" t="s">
        <v>29</v>
      </c>
      <c r="I7773">
        <f>tbl_Fact[[#This Row],[Duration]] / 60</f>
        <v>9.0833330154419009E-2</v>
      </c>
      <c r="J7773">
        <f>IF(OR(G7773="Run Time", G7773="CC (Changeover Cleaning)"), I7773, 0)</f>
        <v>0</v>
      </c>
      <c r="K7773">
        <f>IF(G7773&lt;&gt;"PM (Maintenance)", I7773, 0)</f>
        <v>9.0833330154419009E-2</v>
      </c>
      <c r="L7773" s="5">
        <f>MAX(tbl_Fact[[#This Row],[TotalBiscuitsMade]],tbl_Fact[[#This Row],[GoodMadeBiscuits]])</f>
        <v>365</v>
      </c>
      <c r="M7773" s="5">
        <f>IF(tbl_Fact[[#This Row],[Operating_Hours]]&gt;0,tbl_Fact[[#This Row],[Operating_Hours]]*51840,0)</f>
        <v>0</v>
      </c>
    </row>
    <row r="7774" spans="1:13" hidden="1" x14ac:dyDescent="0.2">
      <c r="A7774" t="s">
        <v>12</v>
      </c>
      <c r="B7774" s="1">
        <v>44408.689837962964</v>
      </c>
      <c r="C7774" s="1">
        <v>44408.691759259258</v>
      </c>
      <c r="D7774">
        <v>2.7666666507720898</v>
      </c>
      <c r="E7774">
        <v>144479</v>
      </c>
      <c r="F7774">
        <v>214</v>
      </c>
      <c r="G7774" t="s">
        <v>44</v>
      </c>
      <c r="H7774" t="s">
        <v>29</v>
      </c>
      <c r="I7774">
        <f>tbl_Fact[[#This Row],[Duration]] / 60</f>
        <v>4.6111110846201495E-2</v>
      </c>
      <c r="J7774">
        <f>IF(OR(G7774="Run Time", G7774="CC (Changeover Cleaning)"), I7774, 0)</f>
        <v>0</v>
      </c>
      <c r="K7774">
        <f>IF(G7774&lt;&gt;"PM (Maintenance)", I7774, 0)</f>
        <v>4.6111110846201495E-2</v>
      </c>
      <c r="L7774" s="5">
        <f>MAX(tbl_Fact[[#This Row],[TotalBiscuitsMade]],tbl_Fact[[#This Row],[GoodMadeBiscuits]])</f>
        <v>144479</v>
      </c>
      <c r="M7774" s="5">
        <f>IF(tbl_Fact[[#This Row],[Operating_Hours]]&gt;0,tbl_Fact[[#This Row],[Operating_Hours]]*51840,0)</f>
        <v>0</v>
      </c>
    </row>
    <row r="7775" spans="1:13" hidden="1" x14ac:dyDescent="0.2">
      <c r="A7775" t="s">
        <v>5</v>
      </c>
      <c r="B7775" s="1">
        <v>44408.690729166665</v>
      </c>
      <c r="C7775" s="1">
        <v>44408.691053240742</v>
      </c>
      <c r="D7775">
        <v>0.46666666865348799</v>
      </c>
      <c r="E7775">
        <v>0</v>
      </c>
      <c r="F7775">
        <v>81051</v>
      </c>
      <c r="G7775" t="s">
        <v>44</v>
      </c>
      <c r="H7775" t="s">
        <v>25</v>
      </c>
      <c r="I7775">
        <f>tbl_Fact[[#This Row],[Duration]] / 60</f>
        <v>7.7777778108914664E-3</v>
      </c>
      <c r="J7775">
        <f>IF(OR(G7775="Run Time", G7775="CC (Changeover Cleaning)"), I7775, 0)</f>
        <v>0</v>
      </c>
      <c r="K7775">
        <f>IF(G7775&lt;&gt;"PM (Maintenance)", I7775, 0)</f>
        <v>7.7777778108914664E-3</v>
      </c>
      <c r="L7775" s="5">
        <f>MAX(tbl_Fact[[#This Row],[TotalBiscuitsMade]],tbl_Fact[[#This Row],[GoodMadeBiscuits]])</f>
        <v>81051</v>
      </c>
      <c r="M7775" s="5">
        <f>IF(tbl_Fact[[#This Row],[Operating_Hours]]&gt;0,tbl_Fact[[#This Row],[Operating_Hours]]*51840,0)</f>
        <v>0</v>
      </c>
    </row>
    <row r="7776" spans="1:13" hidden="1" x14ac:dyDescent="0.2">
      <c r="A7776" t="s">
        <v>5</v>
      </c>
      <c r="B7776" s="1">
        <v>44408.691053240742</v>
      </c>
      <c r="C7776" s="1">
        <v>44408.798831018517</v>
      </c>
      <c r="D7776">
        <v>155.19999694824199</v>
      </c>
      <c r="E7776">
        <v>0</v>
      </c>
      <c r="F7776">
        <v>450</v>
      </c>
      <c r="G7776" t="s">
        <v>43</v>
      </c>
      <c r="H7776" t="s">
        <v>25</v>
      </c>
      <c r="I7776">
        <f>tbl_Fact[[#This Row],[Duration]] / 60</f>
        <v>2.5866666158040332</v>
      </c>
      <c r="J7776">
        <f>IF(OR(G7776="Run Time", G7776="CC (Changeover Cleaning)"), I7776, 0)</f>
        <v>2.5866666158040332</v>
      </c>
      <c r="K7776">
        <f>IF(G7776&lt;&gt;"PM (Maintenance)", I7776, 0)</f>
        <v>2.5866666158040332</v>
      </c>
      <c r="L7776" s="5">
        <f>MAX(tbl_Fact[[#This Row],[TotalBiscuitsMade]],tbl_Fact[[#This Row],[GoodMadeBiscuits]])</f>
        <v>450</v>
      </c>
      <c r="M7776" s="5">
        <f>IF(tbl_Fact[[#This Row],[Operating_Hours]]&gt;0,tbl_Fact[[#This Row],[Operating_Hours]]*51840,0)</f>
        <v>134092.79736328108</v>
      </c>
    </row>
    <row r="7777" spans="1:13" hidden="1" x14ac:dyDescent="0.2">
      <c r="A7777" t="s">
        <v>5</v>
      </c>
      <c r="B7777" s="1">
        <v>44408.691053240742</v>
      </c>
      <c r="C7777" s="1">
        <v>44408.691053240742</v>
      </c>
      <c r="D7777">
        <v>0</v>
      </c>
      <c r="E7777">
        <v>0</v>
      </c>
      <c r="F7777">
        <v>54</v>
      </c>
      <c r="G7777" t="s">
        <v>43</v>
      </c>
      <c r="H7777" t="s">
        <v>25</v>
      </c>
      <c r="I7777">
        <f>tbl_Fact[[#This Row],[Duration]] / 60</f>
        <v>0</v>
      </c>
      <c r="J7777">
        <f>IF(OR(G7777="Run Time", G7777="CC (Changeover Cleaning)"), I7777, 0)</f>
        <v>0</v>
      </c>
      <c r="K7777">
        <f>IF(G7777&lt;&gt;"PM (Maintenance)", I7777, 0)</f>
        <v>0</v>
      </c>
      <c r="L7777" s="5">
        <f>MAX(tbl_Fact[[#This Row],[TotalBiscuitsMade]],tbl_Fact[[#This Row],[GoodMadeBiscuits]])</f>
        <v>54</v>
      </c>
      <c r="M7777" s="5">
        <f>IF(tbl_Fact[[#This Row],[Operating_Hours]]&gt;0,tbl_Fact[[#This Row],[Operating_Hours]]*51840,0)</f>
        <v>0</v>
      </c>
    </row>
    <row r="7778" spans="1:13" hidden="1" x14ac:dyDescent="0.2">
      <c r="A7778" t="s">
        <v>12</v>
      </c>
      <c r="B7778" s="1">
        <v>44408.691759259258</v>
      </c>
      <c r="C7778" s="1">
        <v>44408.692349537036</v>
      </c>
      <c r="D7778">
        <v>0.85000002384185802</v>
      </c>
      <c r="E7778">
        <v>144314</v>
      </c>
      <c r="F7778">
        <v>291</v>
      </c>
      <c r="G7778" t="s">
        <v>43</v>
      </c>
      <c r="H7778" t="s">
        <v>29</v>
      </c>
      <c r="I7778">
        <f>tbl_Fact[[#This Row],[Duration]] / 60</f>
        <v>1.4166667064030967E-2</v>
      </c>
      <c r="J7778">
        <f>IF(OR(G7778="Run Time", G7778="CC (Changeover Cleaning)"), I7778, 0)</f>
        <v>1.4166667064030967E-2</v>
      </c>
      <c r="K7778">
        <f>IF(G7778&lt;&gt;"PM (Maintenance)", I7778, 0)</f>
        <v>1.4166667064030967E-2</v>
      </c>
      <c r="L7778" s="5">
        <f>MAX(tbl_Fact[[#This Row],[TotalBiscuitsMade]],tbl_Fact[[#This Row],[GoodMadeBiscuits]])</f>
        <v>144314</v>
      </c>
      <c r="M7778" s="5">
        <f>IF(tbl_Fact[[#This Row],[Operating_Hours]]&gt;0,tbl_Fact[[#This Row],[Operating_Hours]]*51840,0)</f>
        <v>734.40002059936535</v>
      </c>
    </row>
    <row r="7779" spans="1:13" hidden="1" x14ac:dyDescent="0.2">
      <c r="A7779" t="s">
        <v>12</v>
      </c>
      <c r="B7779" s="1">
        <v>44408.692349537036</v>
      </c>
      <c r="C7779" s="1">
        <v>44408.693541666667</v>
      </c>
      <c r="D7779">
        <v>1.7166665792465201</v>
      </c>
      <c r="E7779">
        <v>145952</v>
      </c>
      <c r="F7779">
        <v>78</v>
      </c>
      <c r="G7779" t="s">
        <v>44</v>
      </c>
      <c r="H7779" t="s">
        <v>29</v>
      </c>
      <c r="I7779">
        <f>tbl_Fact[[#This Row],[Duration]] / 60</f>
        <v>2.8611109654108669E-2</v>
      </c>
      <c r="J7779">
        <f>IF(OR(G7779="Run Time", G7779="CC (Changeover Cleaning)"), I7779, 0)</f>
        <v>0</v>
      </c>
      <c r="K7779">
        <f>IF(G7779&lt;&gt;"PM (Maintenance)", I7779, 0)</f>
        <v>2.8611109654108669E-2</v>
      </c>
      <c r="L7779" s="5">
        <f>MAX(tbl_Fact[[#This Row],[TotalBiscuitsMade]],tbl_Fact[[#This Row],[GoodMadeBiscuits]])</f>
        <v>145952</v>
      </c>
      <c r="M7779" s="5">
        <f>IF(tbl_Fact[[#This Row],[Operating_Hours]]&gt;0,tbl_Fact[[#This Row],[Operating_Hours]]*51840,0)</f>
        <v>0</v>
      </c>
    </row>
    <row r="7780" spans="1:13" hidden="1" x14ac:dyDescent="0.2">
      <c r="A7780" t="s">
        <v>12</v>
      </c>
      <c r="B7780" s="1">
        <v>44408.693541666667</v>
      </c>
      <c r="C7780" s="1">
        <v>44408.694606481484</v>
      </c>
      <c r="D7780">
        <v>1.5333333015441899</v>
      </c>
      <c r="E7780">
        <v>145687</v>
      </c>
      <c r="F7780">
        <v>469</v>
      </c>
      <c r="G7780" t="s">
        <v>43</v>
      </c>
      <c r="H7780" t="s">
        <v>29</v>
      </c>
      <c r="I7780">
        <f>tbl_Fact[[#This Row],[Duration]] / 60</f>
        <v>2.5555555025736497E-2</v>
      </c>
      <c r="J7780">
        <f>IF(OR(G7780="Run Time", G7780="CC (Changeover Cleaning)"), I7780, 0)</f>
        <v>2.5555555025736497E-2</v>
      </c>
      <c r="K7780">
        <f>IF(G7780&lt;&gt;"PM (Maintenance)", I7780, 0)</f>
        <v>2.5555555025736497E-2</v>
      </c>
      <c r="L7780" s="5">
        <f>MAX(tbl_Fact[[#This Row],[TotalBiscuitsMade]],tbl_Fact[[#This Row],[GoodMadeBiscuits]])</f>
        <v>145687</v>
      </c>
      <c r="M7780" s="5">
        <f>IF(tbl_Fact[[#This Row],[Operating_Hours]]&gt;0,tbl_Fact[[#This Row],[Operating_Hours]]*51840,0)</f>
        <v>1324.7999725341799</v>
      </c>
    </row>
    <row r="7781" spans="1:13" hidden="1" x14ac:dyDescent="0.2">
      <c r="A7781" t="s">
        <v>14</v>
      </c>
      <c r="B7781" s="1">
        <v>44408.693541666667</v>
      </c>
      <c r="C7781" s="1">
        <v>44408.694178240738</v>
      </c>
      <c r="D7781">
        <v>0.91666662693023704</v>
      </c>
      <c r="E7781">
        <v>0</v>
      </c>
      <c r="F7781">
        <v>40</v>
      </c>
      <c r="G7781" t="s">
        <v>43</v>
      </c>
      <c r="H7781" t="s">
        <v>29</v>
      </c>
      <c r="I7781">
        <f>tbl_Fact[[#This Row],[Duration]] / 60</f>
        <v>1.5277777115503951E-2</v>
      </c>
      <c r="J7781">
        <f>IF(OR(G7781="Run Time", G7781="CC (Changeover Cleaning)"), I7781, 0)</f>
        <v>1.5277777115503951E-2</v>
      </c>
      <c r="K7781">
        <f>IF(G7781&lt;&gt;"PM (Maintenance)", I7781, 0)</f>
        <v>1.5277777115503951E-2</v>
      </c>
      <c r="L7781" s="5">
        <f>MAX(tbl_Fact[[#This Row],[TotalBiscuitsMade]],tbl_Fact[[#This Row],[GoodMadeBiscuits]])</f>
        <v>40</v>
      </c>
      <c r="M7781" s="5">
        <f>IF(tbl_Fact[[#This Row],[Operating_Hours]]&gt;0,tbl_Fact[[#This Row],[Operating_Hours]]*51840,0)</f>
        <v>791.99996566772484</v>
      </c>
    </row>
    <row r="7782" spans="1:13" hidden="1" x14ac:dyDescent="0.2">
      <c r="A7782" t="s">
        <v>14</v>
      </c>
      <c r="B7782" s="1">
        <v>44408.694178240738</v>
      </c>
      <c r="C7782" s="1">
        <v>44408.704282407409</v>
      </c>
      <c r="D7782">
        <v>14.550000190734901</v>
      </c>
      <c r="E7782">
        <v>0</v>
      </c>
      <c r="F7782">
        <v>479</v>
      </c>
      <c r="G7782" t="s">
        <v>44</v>
      </c>
      <c r="H7782" t="s">
        <v>29</v>
      </c>
      <c r="I7782">
        <f>tbl_Fact[[#This Row],[Duration]] / 60</f>
        <v>0.24250000317891501</v>
      </c>
      <c r="J7782">
        <f>IF(OR(G7782="Run Time", G7782="CC (Changeover Cleaning)"), I7782, 0)</f>
        <v>0</v>
      </c>
      <c r="K7782">
        <f>IF(G7782&lt;&gt;"PM (Maintenance)", I7782, 0)</f>
        <v>0.24250000317891501</v>
      </c>
      <c r="L7782" s="5">
        <f>MAX(tbl_Fact[[#This Row],[TotalBiscuitsMade]],tbl_Fact[[#This Row],[GoodMadeBiscuits]])</f>
        <v>479</v>
      </c>
      <c r="M7782" s="5">
        <f>IF(tbl_Fact[[#This Row],[Operating_Hours]]&gt;0,tbl_Fact[[#This Row],[Operating_Hours]]*51840,0)</f>
        <v>0</v>
      </c>
    </row>
    <row r="7783" spans="1:13" hidden="1" x14ac:dyDescent="0.2">
      <c r="A7783" t="s">
        <v>12</v>
      </c>
      <c r="B7783" s="1">
        <v>44408.694606481484</v>
      </c>
      <c r="C7783" s="1">
        <v>44408.695138888892</v>
      </c>
      <c r="D7783">
        <v>0.76666659116744995</v>
      </c>
      <c r="E7783">
        <v>146613</v>
      </c>
      <c r="F7783">
        <v>404</v>
      </c>
      <c r="G7783" t="s">
        <v>44</v>
      </c>
      <c r="H7783" t="s">
        <v>29</v>
      </c>
      <c r="I7783">
        <f>tbl_Fact[[#This Row],[Duration]] / 60</f>
        <v>1.2777776519457499E-2</v>
      </c>
      <c r="J7783">
        <f>IF(OR(G7783="Run Time", G7783="CC (Changeover Cleaning)"), I7783, 0)</f>
        <v>0</v>
      </c>
      <c r="K7783">
        <f>IF(G7783&lt;&gt;"PM (Maintenance)", I7783, 0)</f>
        <v>1.2777776519457499E-2</v>
      </c>
      <c r="L7783" s="5">
        <f>MAX(tbl_Fact[[#This Row],[TotalBiscuitsMade]],tbl_Fact[[#This Row],[GoodMadeBiscuits]])</f>
        <v>146613</v>
      </c>
      <c r="M7783" s="5">
        <f>IF(tbl_Fact[[#This Row],[Operating_Hours]]&gt;0,tbl_Fact[[#This Row],[Operating_Hours]]*51840,0)</f>
        <v>0</v>
      </c>
    </row>
    <row r="7784" spans="1:13" hidden="1" x14ac:dyDescent="0.2">
      <c r="A7784" t="s">
        <v>12</v>
      </c>
      <c r="B7784" s="1">
        <v>44408.695138888892</v>
      </c>
      <c r="C7784" s="1">
        <v>44408.696967592594</v>
      </c>
      <c r="D7784">
        <v>2.63333320617676</v>
      </c>
      <c r="E7784">
        <v>146562</v>
      </c>
      <c r="F7784">
        <v>458</v>
      </c>
      <c r="G7784" t="s">
        <v>43</v>
      </c>
      <c r="H7784" t="s">
        <v>29</v>
      </c>
      <c r="I7784">
        <f>tbl_Fact[[#This Row],[Duration]] / 60</f>
        <v>4.3888886769612667E-2</v>
      </c>
      <c r="J7784">
        <f>IF(OR(G7784="Run Time", G7784="CC (Changeover Cleaning)"), I7784, 0)</f>
        <v>4.3888886769612667E-2</v>
      </c>
      <c r="K7784">
        <f>IF(G7784&lt;&gt;"PM (Maintenance)", I7784, 0)</f>
        <v>4.3888886769612667E-2</v>
      </c>
      <c r="L7784" s="5">
        <f>MAX(tbl_Fact[[#This Row],[TotalBiscuitsMade]],tbl_Fact[[#This Row],[GoodMadeBiscuits]])</f>
        <v>146562</v>
      </c>
      <c r="M7784" s="5">
        <f>IF(tbl_Fact[[#This Row],[Operating_Hours]]&gt;0,tbl_Fact[[#This Row],[Operating_Hours]]*51840,0)</f>
        <v>2275.1998901367206</v>
      </c>
    </row>
    <row r="7785" spans="1:13" hidden="1" x14ac:dyDescent="0.2">
      <c r="A7785" t="s">
        <v>12</v>
      </c>
      <c r="B7785" s="1">
        <v>44408.696967592594</v>
      </c>
      <c r="C7785" s="1">
        <v>44408.69730324074</v>
      </c>
      <c r="D7785">
        <v>0.48333328962326</v>
      </c>
      <c r="E7785">
        <v>146778</v>
      </c>
      <c r="F7785">
        <v>164</v>
      </c>
      <c r="G7785" t="s">
        <v>44</v>
      </c>
      <c r="H7785" t="s">
        <v>29</v>
      </c>
      <c r="I7785">
        <f>tbl_Fact[[#This Row],[Duration]] / 60</f>
        <v>8.0555548270543325E-3</v>
      </c>
      <c r="J7785">
        <f>IF(OR(G7785="Run Time", G7785="CC (Changeover Cleaning)"), I7785, 0)</f>
        <v>0</v>
      </c>
      <c r="K7785">
        <f>IF(G7785&lt;&gt;"PM (Maintenance)", I7785, 0)</f>
        <v>8.0555548270543325E-3</v>
      </c>
      <c r="L7785" s="5">
        <f>MAX(tbl_Fact[[#This Row],[TotalBiscuitsMade]],tbl_Fact[[#This Row],[GoodMadeBiscuits]])</f>
        <v>146778</v>
      </c>
      <c r="M7785" s="5">
        <f>IF(tbl_Fact[[#This Row],[Operating_Hours]]&gt;0,tbl_Fact[[#This Row],[Operating_Hours]]*51840,0)</f>
        <v>0</v>
      </c>
    </row>
    <row r="7786" spans="1:13" hidden="1" x14ac:dyDescent="0.2">
      <c r="A7786" t="s">
        <v>12</v>
      </c>
      <c r="B7786" s="1">
        <v>44408.69730324074</v>
      </c>
      <c r="C7786" s="1">
        <v>44408.699942129628</v>
      </c>
      <c r="D7786">
        <v>3.7999999523162802</v>
      </c>
      <c r="E7786">
        <v>147016</v>
      </c>
      <c r="F7786">
        <v>40</v>
      </c>
      <c r="G7786" t="s">
        <v>43</v>
      </c>
      <c r="H7786" t="s">
        <v>29</v>
      </c>
      <c r="I7786">
        <f>tbl_Fact[[#This Row],[Duration]] / 60</f>
        <v>6.3333332538604667E-2</v>
      </c>
      <c r="J7786">
        <f>IF(OR(G7786="Run Time", G7786="CC (Changeover Cleaning)"), I7786, 0)</f>
        <v>6.3333332538604667E-2</v>
      </c>
      <c r="K7786">
        <f>IF(G7786&lt;&gt;"PM (Maintenance)", I7786, 0)</f>
        <v>6.3333332538604667E-2</v>
      </c>
      <c r="L7786" s="5">
        <f>MAX(tbl_Fact[[#This Row],[TotalBiscuitsMade]],tbl_Fact[[#This Row],[GoodMadeBiscuits]])</f>
        <v>147016</v>
      </c>
      <c r="M7786" s="5">
        <f>IF(tbl_Fact[[#This Row],[Operating_Hours]]&gt;0,tbl_Fact[[#This Row],[Operating_Hours]]*51840,0)</f>
        <v>3283.1999588012659</v>
      </c>
    </row>
    <row r="7787" spans="1:13" hidden="1" x14ac:dyDescent="0.2">
      <c r="A7787" t="s">
        <v>12</v>
      </c>
      <c r="B7787" s="1">
        <v>44408.699942129628</v>
      </c>
      <c r="C7787" s="1">
        <v>44408.704282407409</v>
      </c>
      <c r="D7787">
        <v>6.25</v>
      </c>
      <c r="E7787">
        <v>152067</v>
      </c>
      <c r="F7787">
        <v>387</v>
      </c>
      <c r="G7787" t="s">
        <v>44</v>
      </c>
      <c r="H7787" t="s">
        <v>29</v>
      </c>
      <c r="I7787">
        <f>tbl_Fact[[#This Row],[Duration]] / 60</f>
        <v>0.10416666666666667</v>
      </c>
      <c r="J7787">
        <f>IF(OR(G7787="Run Time", G7787="CC (Changeover Cleaning)"), I7787, 0)</f>
        <v>0</v>
      </c>
      <c r="K7787">
        <f>IF(G7787&lt;&gt;"PM (Maintenance)", I7787, 0)</f>
        <v>0.10416666666666667</v>
      </c>
      <c r="L7787" s="5">
        <f>MAX(tbl_Fact[[#This Row],[TotalBiscuitsMade]],tbl_Fact[[#This Row],[GoodMadeBiscuits]])</f>
        <v>152067</v>
      </c>
      <c r="M7787" s="5">
        <f>IF(tbl_Fact[[#This Row],[Operating_Hours]]&gt;0,tbl_Fact[[#This Row],[Operating_Hours]]*51840,0)</f>
        <v>0</v>
      </c>
    </row>
    <row r="7788" spans="1:13" hidden="1" x14ac:dyDescent="0.2">
      <c r="A7788" t="s">
        <v>12</v>
      </c>
      <c r="B7788" s="1">
        <v>44408.704282407409</v>
      </c>
      <c r="C7788" s="1">
        <v>44408.709305555552</v>
      </c>
      <c r="D7788">
        <v>7.2333331108093297</v>
      </c>
      <c r="E7788">
        <v>151897</v>
      </c>
      <c r="F7788">
        <v>131</v>
      </c>
      <c r="G7788" t="s">
        <v>43</v>
      </c>
      <c r="H7788" t="s">
        <v>29</v>
      </c>
      <c r="I7788">
        <f>tbl_Fact[[#This Row],[Duration]] / 60</f>
        <v>0.12055555184682216</v>
      </c>
      <c r="J7788">
        <f>IF(OR(G7788="Run Time", G7788="CC (Changeover Cleaning)"), I7788, 0)</f>
        <v>0.12055555184682216</v>
      </c>
      <c r="K7788">
        <f>IF(G7788&lt;&gt;"PM (Maintenance)", I7788, 0)</f>
        <v>0.12055555184682216</v>
      </c>
      <c r="L7788" s="5">
        <f>MAX(tbl_Fact[[#This Row],[TotalBiscuitsMade]],tbl_Fact[[#This Row],[GoodMadeBiscuits]])</f>
        <v>151897</v>
      </c>
      <c r="M7788" s="5">
        <f>IF(tbl_Fact[[#This Row],[Operating_Hours]]&gt;0,tbl_Fact[[#This Row],[Operating_Hours]]*51840,0)</f>
        <v>6249.5998077392615</v>
      </c>
    </row>
    <row r="7789" spans="1:13" hidden="1" x14ac:dyDescent="0.2">
      <c r="A7789" t="s">
        <v>14</v>
      </c>
      <c r="B7789" s="1">
        <v>44408.704282407409</v>
      </c>
      <c r="C7789" s="1">
        <v>44408.706412037034</v>
      </c>
      <c r="D7789">
        <v>3.0666666030883798</v>
      </c>
      <c r="E7789">
        <v>0</v>
      </c>
      <c r="F7789">
        <v>248</v>
      </c>
      <c r="G7789" t="s">
        <v>43</v>
      </c>
      <c r="H7789" t="s">
        <v>29</v>
      </c>
      <c r="I7789">
        <f>tbl_Fact[[#This Row],[Duration]] / 60</f>
        <v>5.1111110051472994E-2</v>
      </c>
      <c r="J7789">
        <f>IF(OR(G7789="Run Time", G7789="CC (Changeover Cleaning)"), I7789, 0)</f>
        <v>5.1111110051472994E-2</v>
      </c>
      <c r="K7789">
        <f>IF(G7789&lt;&gt;"PM (Maintenance)", I7789, 0)</f>
        <v>5.1111110051472994E-2</v>
      </c>
      <c r="L7789" s="5">
        <f>MAX(tbl_Fact[[#This Row],[TotalBiscuitsMade]],tbl_Fact[[#This Row],[GoodMadeBiscuits]])</f>
        <v>248</v>
      </c>
      <c r="M7789" s="5">
        <f>IF(tbl_Fact[[#This Row],[Operating_Hours]]&gt;0,tbl_Fact[[#This Row],[Operating_Hours]]*51840,0)</f>
        <v>2649.5999450683598</v>
      </c>
    </row>
    <row r="7790" spans="1:13" hidden="1" x14ac:dyDescent="0.2">
      <c r="A7790" t="s">
        <v>14</v>
      </c>
      <c r="B7790" s="1">
        <v>44408.706412037034</v>
      </c>
      <c r="C7790" s="1">
        <v>44408.713356481479</v>
      </c>
      <c r="D7790">
        <v>10</v>
      </c>
      <c r="E7790">
        <v>0</v>
      </c>
      <c r="F7790">
        <v>34</v>
      </c>
      <c r="G7790" t="s">
        <v>44</v>
      </c>
      <c r="H7790" t="s">
        <v>29</v>
      </c>
      <c r="I7790">
        <f>tbl_Fact[[#This Row],[Duration]] / 60</f>
        <v>0.16666666666666666</v>
      </c>
      <c r="J7790">
        <f>IF(OR(G7790="Run Time", G7790="CC (Changeover Cleaning)"), I7790, 0)</f>
        <v>0</v>
      </c>
      <c r="K7790">
        <f>IF(G7790&lt;&gt;"PM (Maintenance)", I7790, 0)</f>
        <v>0.16666666666666666</v>
      </c>
      <c r="L7790" s="5">
        <f>MAX(tbl_Fact[[#This Row],[TotalBiscuitsMade]],tbl_Fact[[#This Row],[GoodMadeBiscuits]])</f>
        <v>34</v>
      </c>
      <c r="M7790" s="5">
        <f>IF(tbl_Fact[[#This Row],[Operating_Hours]]&gt;0,tbl_Fact[[#This Row],[Operating_Hours]]*51840,0)</f>
        <v>0</v>
      </c>
    </row>
    <row r="7791" spans="1:13" hidden="1" x14ac:dyDescent="0.2">
      <c r="A7791" t="s">
        <v>12</v>
      </c>
      <c r="B7791" s="1">
        <v>44408.709305555552</v>
      </c>
      <c r="C7791" s="1">
        <v>44408.713356481479</v>
      </c>
      <c r="D7791">
        <v>5.8333334922790501</v>
      </c>
      <c r="E7791">
        <v>156660</v>
      </c>
      <c r="F7791">
        <v>179</v>
      </c>
      <c r="G7791" t="s">
        <v>44</v>
      </c>
      <c r="H7791" t="s">
        <v>29</v>
      </c>
      <c r="I7791">
        <f>tbl_Fact[[#This Row],[Duration]] / 60</f>
        <v>9.72222248713175E-2</v>
      </c>
      <c r="J7791">
        <f>IF(OR(G7791="Run Time", G7791="CC (Changeover Cleaning)"), I7791, 0)</f>
        <v>0</v>
      </c>
      <c r="K7791">
        <f>IF(G7791&lt;&gt;"PM (Maintenance)", I7791, 0)</f>
        <v>9.72222248713175E-2</v>
      </c>
      <c r="L7791" s="5">
        <f>MAX(tbl_Fact[[#This Row],[TotalBiscuitsMade]],tbl_Fact[[#This Row],[GoodMadeBiscuits]])</f>
        <v>156660</v>
      </c>
      <c r="M7791" s="5">
        <f>IF(tbl_Fact[[#This Row],[Operating_Hours]]&gt;0,tbl_Fact[[#This Row],[Operating_Hours]]*51840,0)</f>
        <v>0</v>
      </c>
    </row>
    <row r="7792" spans="1:13" hidden="1" x14ac:dyDescent="0.2">
      <c r="A7792" t="s">
        <v>14</v>
      </c>
      <c r="B7792" s="1">
        <v>44408.713356481479</v>
      </c>
      <c r="C7792" s="1">
        <v>44408.72351851852</v>
      </c>
      <c r="D7792">
        <v>14.6333332061768</v>
      </c>
      <c r="E7792">
        <v>0</v>
      </c>
      <c r="F7792">
        <v>31</v>
      </c>
      <c r="G7792" t="s">
        <v>43</v>
      </c>
      <c r="H7792" t="s">
        <v>29</v>
      </c>
      <c r="I7792">
        <f>tbl_Fact[[#This Row],[Duration]] / 60</f>
        <v>0.24388888676961334</v>
      </c>
      <c r="J7792">
        <f>IF(OR(G7792="Run Time", G7792="CC (Changeover Cleaning)"), I7792, 0)</f>
        <v>0.24388888676961334</v>
      </c>
      <c r="K7792">
        <f>IF(G7792&lt;&gt;"PM (Maintenance)", I7792, 0)</f>
        <v>0.24388888676961334</v>
      </c>
      <c r="L7792" s="5">
        <f>MAX(tbl_Fact[[#This Row],[TotalBiscuitsMade]],tbl_Fact[[#This Row],[GoodMadeBiscuits]])</f>
        <v>31</v>
      </c>
      <c r="M7792" s="5">
        <f>IF(tbl_Fact[[#This Row],[Operating_Hours]]&gt;0,tbl_Fact[[#This Row],[Operating_Hours]]*51840,0)</f>
        <v>12643.199890136755</v>
      </c>
    </row>
    <row r="7793" spans="1:13" hidden="1" x14ac:dyDescent="0.2">
      <c r="A7793" t="s">
        <v>12</v>
      </c>
      <c r="B7793" s="1">
        <v>44408.713356481479</v>
      </c>
      <c r="C7793" s="1">
        <v>44408.724143518521</v>
      </c>
      <c r="D7793">
        <v>15.533332824706999</v>
      </c>
      <c r="E7793">
        <v>156705</v>
      </c>
      <c r="F7793">
        <v>89</v>
      </c>
      <c r="G7793" t="s">
        <v>43</v>
      </c>
      <c r="H7793" t="s">
        <v>29</v>
      </c>
      <c r="I7793">
        <f>tbl_Fact[[#This Row],[Duration]] / 60</f>
        <v>0.25888888041178332</v>
      </c>
      <c r="J7793">
        <f>IF(OR(G7793="Run Time", G7793="CC (Changeover Cleaning)"), I7793, 0)</f>
        <v>0.25888888041178332</v>
      </c>
      <c r="K7793">
        <f>IF(G7793&lt;&gt;"PM (Maintenance)", I7793, 0)</f>
        <v>0.25888888041178332</v>
      </c>
      <c r="L7793" s="5">
        <f>MAX(tbl_Fact[[#This Row],[TotalBiscuitsMade]],tbl_Fact[[#This Row],[GoodMadeBiscuits]])</f>
        <v>156705</v>
      </c>
      <c r="M7793" s="5">
        <f>IF(tbl_Fact[[#This Row],[Operating_Hours]]&gt;0,tbl_Fact[[#This Row],[Operating_Hours]]*51840,0)</f>
        <v>13420.799560546848</v>
      </c>
    </row>
    <row r="7794" spans="1:13" hidden="1" x14ac:dyDescent="0.2">
      <c r="A7794" t="s">
        <v>14</v>
      </c>
      <c r="B7794" s="1">
        <v>44408.72351851852</v>
      </c>
      <c r="C7794" s="1">
        <v>44408.725729166668</v>
      </c>
      <c r="D7794">
        <v>3.1833333969116202</v>
      </c>
      <c r="E7794">
        <v>0</v>
      </c>
      <c r="F7794">
        <v>178</v>
      </c>
      <c r="G7794" t="s">
        <v>44</v>
      </c>
      <c r="H7794" t="s">
        <v>29</v>
      </c>
      <c r="I7794">
        <f>tbl_Fact[[#This Row],[Duration]] / 60</f>
        <v>5.3055556615193671E-2</v>
      </c>
      <c r="J7794">
        <f>IF(OR(G7794="Run Time", G7794="CC (Changeover Cleaning)"), I7794, 0)</f>
        <v>0</v>
      </c>
      <c r="K7794">
        <f>IF(G7794&lt;&gt;"PM (Maintenance)", I7794, 0)</f>
        <v>5.3055556615193671E-2</v>
      </c>
      <c r="L7794" s="5">
        <f>MAX(tbl_Fact[[#This Row],[TotalBiscuitsMade]],tbl_Fact[[#This Row],[GoodMadeBiscuits]])</f>
        <v>178</v>
      </c>
      <c r="M7794" s="5">
        <f>IF(tbl_Fact[[#This Row],[Operating_Hours]]&gt;0,tbl_Fact[[#This Row],[Operating_Hours]]*51840,0)</f>
        <v>0</v>
      </c>
    </row>
    <row r="7795" spans="1:13" hidden="1" x14ac:dyDescent="0.2">
      <c r="A7795" t="s">
        <v>12</v>
      </c>
      <c r="B7795" s="1">
        <v>44408.724143518521</v>
      </c>
      <c r="C7795" s="1">
        <v>44408.724166666667</v>
      </c>
      <c r="D7795">
        <v>3.3333301544189502E-2</v>
      </c>
      <c r="E7795">
        <v>156316</v>
      </c>
      <c r="F7795">
        <v>410</v>
      </c>
      <c r="G7795" t="s">
        <v>44</v>
      </c>
      <c r="H7795" t="s">
        <v>29</v>
      </c>
      <c r="I7795">
        <f>tbl_Fact[[#This Row],[Duration]] / 60</f>
        <v>5.5555502573649172E-4</v>
      </c>
      <c r="J7795">
        <f>IF(OR(G7795="Run Time", G7795="CC (Changeover Cleaning)"), I7795, 0)</f>
        <v>0</v>
      </c>
      <c r="K7795">
        <f>IF(G7795&lt;&gt;"PM (Maintenance)", I7795, 0)</f>
        <v>5.5555502573649172E-4</v>
      </c>
      <c r="L7795" s="5">
        <f>MAX(tbl_Fact[[#This Row],[TotalBiscuitsMade]],tbl_Fact[[#This Row],[GoodMadeBiscuits]])</f>
        <v>156316</v>
      </c>
      <c r="M7795" s="5">
        <f>IF(tbl_Fact[[#This Row],[Operating_Hours]]&gt;0,tbl_Fact[[#This Row],[Operating_Hours]]*51840,0)</f>
        <v>0</v>
      </c>
    </row>
    <row r="7796" spans="1:13" hidden="1" x14ac:dyDescent="0.2">
      <c r="A7796" t="s">
        <v>12</v>
      </c>
      <c r="B7796" s="1">
        <v>44408.724166666667</v>
      </c>
      <c r="C7796" s="1">
        <v>44408.724398148152</v>
      </c>
      <c r="D7796">
        <v>0.33333331346511802</v>
      </c>
      <c r="E7796">
        <v>156307</v>
      </c>
      <c r="F7796">
        <v>88</v>
      </c>
      <c r="G7796" t="s">
        <v>43</v>
      </c>
      <c r="H7796" t="s">
        <v>29</v>
      </c>
      <c r="I7796">
        <f>tbl_Fact[[#This Row],[Duration]] / 60</f>
        <v>5.5555552244186341E-3</v>
      </c>
      <c r="J7796">
        <f>IF(OR(G7796="Run Time", G7796="CC (Changeover Cleaning)"), I7796, 0)</f>
        <v>5.5555552244186341E-3</v>
      </c>
      <c r="K7796">
        <f>IF(G7796&lt;&gt;"PM (Maintenance)", I7796, 0)</f>
        <v>5.5555552244186341E-3</v>
      </c>
      <c r="L7796" s="5">
        <f>MAX(tbl_Fact[[#This Row],[TotalBiscuitsMade]],tbl_Fact[[#This Row],[GoodMadeBiscuits]])</f>
        <v>156307</v>
      </c>
      <c r="M7796" s="5">
        <f>IF(tbl_Fact[[#This Row],[Operating_Hours]]&gt;0,tbl_Fact[[#This Row],[Operating_Hours]]*51840,0)</f>
        <v>287.99998283386196</v>
      </c>
    </row>
    <row r="7797" spans="1:13" hidden="1" x14ac:dyDescent="0.2">
      <c r="A7797" t="s">
        <v>12</v>
      </c>
      <c r="B7797" s="1">
        <v>44408.724398148152</v>
      </c>
      <c r="C7797" s="1">
        <v>44408.725729166668</v>
      </c>
      <c r="D7797">
        <v>1.9166666269302399</v>
      </c>
      <c r="E7797">
        <v>158277</v>
      </c>
      <c r="F7797">
        <v>293</v>
      </c>
      <c r="G7797" t="s">
        <v>44</v>
      </c>
      <c r="H7797" t="s">
        <v>29</v>
      </c>
      <c r="I7797">
        <f>tbl_Fact[[#This Row],[Duration]] / 60</f>
        <v>3.1944443782170664E-2</v>
      </c>
      <c r="J7797">
        <f>IF(OR(G7797="Run Time", G7797="CC (Changeover Cleaning)"), I7797, 0)</f>
        <v>0</v>
      </c>
      <c r="K7797">
        <f>IF(G7797&lt;&gt;"PM (Maintenance)", I7797, 0)</f>
        <v>3.1944443782170664E-2</v>
      </c>
      <c r="L7797" s="5">
        <f>MAX(tbl_Fact[[#This Row],[TotalBiscuitsMade]],tbl_Fact[[#This Row],[GoodMadeBiscuits]])</f>
        <v>158277</v>
      </c>
      <c r="M7797" s="5">
        <f>IF(tbl_Fact[[#This Row],[Operating_Hours]]&gt;0,tbl_Fact[[#This Row],[Operating_Hours]]*51840,0)</f>
        <v>0</v>
      </c>
    </row>
    <row r="7798" spans="1:13" hidden="1" x14ac:dyDescent="0.2">
      <c r="A7798" t="s">
        <v>12</v>
      </c>
      <c r="B7798" s="1">
        <v>44408.725729166668</v>
      </c>
      <c r="C7798" s="1">
        <v>44408.726064814815</v>
      </c>
      <c r="D7798">
        <v>0.48333328962326</v>
      </c>
      <c r="E7798">
        <v>158222</v>
      </c>
      <c r="F7798">
        <v>278</v>
      </c>
      <c r="G7798" t="s">
        <v>43</v>
      </c>
      <c r="H7798" t="s">
        <v>29</v>
      </c>
      <c r="I7798">
        <f>tbl_Fact[[#This Row],[Duration]] / 60</f>
        <v>8.0555548270543325E-3</v>
      </c>
      <c r="J7798">
        <f>IF(OR(G7798="Run Time", G7798="CC (Changeover Cleaning)"), I7798, 0)</f>
        <v>8.0555548270543325E-3</v>
      </c>
      <c r="K7798">
        <f>IF(G7798&lt;&gt;"PM (Maintenance)", I7798, 0)</f>
        <v>8.0555548270543325E-3</v>
      </c>
      <c r="L7798" s="5">
        <f>MAX(tbl_Fact[[#This Row],[TotalBiscuitsMade]],tbl_Fact[[#This Row],[GoodMadeBiscuits]])</f>
        <v>158222</v>
      </c>
      <c r="M7798" s="5">
        <f>IF(tbl_Fact[[#This Row],[Operating_Hours]]&gt;0,tbl_Fact[[#This Row],[Operating_Hours]]*51840,0)</f>
        <v>417.59996223449662</v>
      </c>
    </row>
    <row r="7799" spans="1:13" hidden="1" x14ac:dyDescent="0.2">
      <c r="A7799" t="s">
        <v>14</v>
      </c>
      <c r="B7799" s="1">
        <v>44408.725729166668</v>
      </c>
      <c r="C7799" s="1">
        <v>44408.725798611114</v>
      </c>
      <c r="D7799">
        <v>0.10000000149011599</v>
      </c>
      <c r="E7799">
        <v>0</v>
      </c>
      <c r="F7799">
        <v>329</v>
      </c>
      <c r="G7799" t="s">
        <v>43</v>
      </c>
      <c r="H7799" t="s">
        <v>29</v>
      </c>
      <c r="I7799">
        <f>tbl_Fact[[#This Row],[Duration]] / 60</f>
        <v>1.6666666915019332E-3</v>
      </c>
      <c r="J7799">
        <f>IF(OR(G7799="Run Time", G7799="CC (Changeover Cleaning)"), I7799, 0)</f>
        <v>1.6666666915019332E-3</v>
      </c>
      <c r="K7799">
        <f>IF(G7799&lt;&gt;"PM (Maintenance)", I7799, 0)</f>
        <v>1.6666666915019332E-3</v>
      </c>
      <c r="L7799" s="5">
        <f>MAX(tbl_Fact[[#This Row],[TotalBiscuitsMade]],tbl_Fact[[#This Row],[GoodMadeBiscuits]])</f>
        <v>329</v>
      </c>
      <c r="M7799" s="5">
        <f>IF(tbl_Fact[[#This Row],[Operating_Hours]]&gt;0,tbl_Fact[[#This Row],[Operating_Hours]]*51840,0)</f>
        <v>86.400001287460213</v>
      </c>
    </row>
    <row r="7800" spans="1:13" hidden="1" x14ac:dyDescent="0.2">
      <c r="A7800" t="s">
        <v>14</v>
      </c>
      <c r="B7800" s="1">
        <v>44408.725798611114</v>
      </c>
      <c r="C7800" s="1">
        <v>44408.734606481485</v>
      </c>
      <c r="D7800">
        <v>12.6833333969116</v>
      </c>
      <c r="E7800">
        <v>0</v>
      </c>
      <c r="F7800">
        <v>145</v>
      </c>
      <c r="G7800" t="s">
        <v>44</v>
      </c>
      <c r="H7800" t="s">
        <v>29</v>
      </c>
      <c r="I7800">
        <f>tbl_Fact[[#This Row],[Duration]] / 60</f>
        <v>0.21138888994852667</v>
      </c>
      <c r="J7800">
        <f>IF(OR(G7800="Run Time", G7800="CC (Changeover Cleaning)"), I7800, 0)</f>
        <v>0</v>
      </c>
      <c r="K7800">
        <f>IF(G7800&lt;&gt;"PM (Maintenance)", I7800, 0)</f>
        <v>0.21138888994852667</v>
      </c>
      <c r="L7800" s="5">
        <f>MAX(tbl_Fact[[#This Row],[TotalBiscuitsMade]],tbl_Fact[[#This Row],[GoodMadeBiscuits]])</f>
        <v>145</v>
      </c>
      <c r="M7800" s="5">
        <f>IF(tbl_Fact[[#This Row],[Operating_Hours]]&gt;0,tbl_Fact[[#This Row],[Operating_Hours]]*51840,0)</f>
        <v>0</v>
      </c>
    </row>
    <row r="7801" spans="1:13" hidden="1" x14ac:dyDescent="0.2">
      <c r="A7801" t="s">
        <v>12</v>
      </c>
      <c r="B7801" s="1">
        <v>44408.726064814815</v>
      </c>
      <c r="C7801" s="1">
        <v>44408.728796296295</v>
      </c>
      <c r="D7801">
        <v>3.9333333969116202</v>
      </c>
      <c r="E7801">
        <v>161217</v>
      </c>
      <c r="F7801">
        <v>404</v>
      </c>
      <c r="G7801" t="s">
        <v>44</v>
      </c>
      <c r="H7801" t="s">
        <v>29</v>
      </c>
      <c r="I7801">
        <f>tbl_Fact[[#This Row],[Duration]] / 60</f>
        <v>6.5555556615193675E-2</v>
      </c>
      <c r="J7801">
        <f>IF(OR(G7801="Run Time", G7801="CC (Changeover Cleaning)"), I7801, 0)</f>
        <v>0</v>
      </c>
      <c r="K7801">
        <f>IF(G7801&lt;&gt;"PM (Maintenance)", I7801, 0)</f>
        <v>6.5555556615193675E-2</v>
      </c>
      <c r="L7801" s="5">
        <f>MAX(tbl_Fact[[#This Row],[TotalBiscuitsMade]],tbl_Fact[[#This Row],[GoodMadeBiscuits]])</f>
        <v>161217</v>
      </c>
      <c r="M7801" s="5">
        <f>IF(tbl_Fact[[#This Row],[Operating_Hours]]&gt;0,tbl_Fact[[#This Row],[Operating_Hours]]*51840,0)</f>
        <v>0</v>
      </c>
    </row>
    <row r="7802" spans="1:13" hidden="1" x14ac:dyDescent="0.2">
      <c r="A7802" t="s">
        <v>12</v>
      </c>
      <c r="B7802" s="1">
        <v>44408.728796296295</v>
      </c>
      <c r="C7802" s="1">
        <v>44408.729328703703</v>
      </c>
      <c r="D7802">
        <v>0.76666659116744995</v>
      </c>
      <c r="E7802">
        <v>160966</v>
      </c>
      <c r="F7802">
        <v>389</v>
      </c>
      <c r="G7802" t="s">
        <v>43</v>
      </c>
      <c r="H7802" t="s">
        <v>29</v>
      </c>
      <c r="I7802">
        <f>tbl_Fact[[#This Row],[Duration]] / 60</f>
        <v>1.2777776519457499E-2</v>
      </c>
      <c r="J7802">
        <f>IF(OR(G7802="Run Time", G7802="CC (Changeover Cleaning)"), I7802, 0)</f>
        <v>1.2777776519457499E-2</v>
      </c>
      <c r="K7802">
        <f>IF(G7802&lt;&gt;"PM (Maintenance)", I7802, 0)</f>
        <v>1.2777776519457499E-2</v>
      </c>
      <c r="L7802" s="5">
        <f>MAX(tbl_Fact[[#This Row],[TotalBiscuitsMade]],tbl_Fact[[#This Row],[GoodMadeBiscuits]])</f>
        <v>160966</v>
      </c>
      <c r="M7802" s="5">
        <f>IF(tbl_Fact[[#This Row],[Operating_Hours]]&gt;0,tbl_Fact[[#This Row],[Operating_Hours]]*51840,0)</f>
        <v>662.39993476867676</v>
      </c>
    </row>
    <row r="7803" spans="1:13" hidden="1" x14ac:dyDescent="0.2">
      <c r="A7803" t="s">
        <v>12</v>
      </c>
      <c r="B7803" s="1">
        <v>44408.729328703703</v>
      </c>
      <c r="C7803" s="1">
        <v>44408.734606481485</v>
      </c>
      <c r="D7803">
        <v>7.5999999046325701</v>
      </c>
      <c r="E7803">
        <v>167138</v>
      </c>
      <c r="F7803">
        <v>61</v>
      </c>
      <c r="G7803" t="s">
        <v>44</v>
      </c>
      <c r="H7803" t="s">
        <v>29</v>
      </c>
      <c r="I7803">
        <f>tbl_Fact[[#This Row],[Duration]] / 60</f>
        <v>0.1266666650772095</v>
      </c>
      <c r="J7803">
        <f>IF(OR(G7803="Run Time", G7803="CC (Changeover Cleaning)"), I7803, 0)</f>
        <v>0</v>
      </c>
      <c r="K7803">
        <f>IF(G7803&lt;&gt;"PM (Maintenance)", I7803, 0)</f>
        <v>0.1266666650772095</v>
      </c>
      <c r="L7803" s="5">
        <f>MAX(tbl_Fact[[#This Row],[TotalBiscuitsMade]],tbl_Fact[[#This Row],[GoodMadeBiscuits]])</f>
        <v>167138</v>
      </c>
      <c r="M7803" s="5">
        <f>IF(tbl_Fact[[#This Row],[Operating_Hours]]&gt;0,tbl_Fact[[#This Row],[Operating_Hours]]*51840,0)</f>
        <v>0</v>
      </c>
    </row>
    <row r="7804" spans="1:13" hidden="1" x14ac:dyDescent="0.2">
      <c r="A7804" t="s">
        <v>12</v>
      </c>
      <c r="B7804" s="1">
        <v>44408.734606481485</v>
      </c>
      <c r="C7804" s="1">
        <v>44408.735381944447</v>
      </c>
      <c r="D7804">
        <v>1.11666655540466</v>
      </c>
      <c r="E7804">
        <v>167249</v>
      </c>
      <c r="F7804">
        <v>186</v>
      </c>
      <c r="G7804" t="s">
        <v>43</v>
      </c>
      <c r="H7804" t="s">
        <v>29</v>
      </c>
      <c r="I7804">
        <f>tbl_Fact[[#This Row],[Duration]] / 60</f>
        <v>1.8611109256744331E-2</v>
      </c>
      <c r="J7804">
        <f>IF(OR(G7804="Run Time", G7804="CC (Changeover Cleaning)"), I7804, 0)</f>
        <v>1.8611109256744331E-2</v>
      </c>
      <c r="K7804">
        <f>IF(G7804&lt;&gt;"PM (Maintenance)", I7804, 0)</f>
        <v>1.8611109256744331E-2</v>
      </c>
      <c r="L7804" s="5">
        <f>MAX(tbl_Fact[[#This Row],[TotalBiscuitsMade]],tbl_Fact[[#This Row],[GoodMadeBiscuits]])</f>
        <v>167249</v>
      </c>
      <c r="M7804" s="5">
        <f>IF(tbl_Fact[[#This Row],[Operating_Hours]]&gt;0,tbl_Fact[[#This Row],[Operating_Hours]]*51840,0)</f>
        <v>964.79990386962618</v>
      </c>
    </row>
    <row r="7805" spans="1:13" hidden="1" x14ac:dyDescent="0.2">
      <c r="A7805" t="s">
        <v>14</v>
      </c>
      <c r="B7805" s="1">
        <v>44408.734606481485</v>
      </c>
      <c r="C7805" s="1">
        <v>44408.735300925924</v>
      </c>
      <c r="D7805">
        <v>1</v>
      </c>
      <c r="E7805">
        <v>0</v>
      </c>
      <c r="F7805">
        <v>331</v>
      </c>
      <c r="G7805" t="s">
        <v>43</v>
      </c>
      <c r="H7805" t="s">
        <v>29</v>
      </c>
      <c r="I7805">
        <f>tbl_Fact[[#This Row],[Duration]] / 60</f>
        <v>1.6666666666666666E-2</v>
      </c>
      <c r="J7805">
        <f>IF(OR(G7805="Run Time", G7805="CC (Changeover Cleaning)"), I7805, 0)</f>
        <v>1.6666666666666666E-2</v>
      </c>
      <c r="K7805">
        <f>IF(G7805&lt;&gt;"PM (Maintenance)", I7805, 0)</f>
        <v>1.6666666666666666E-2</v>
      </c>
      <c r="L7805" s="5">
        <f>MAX(tbl_Fact[[#This Row],[TotalBiscuitsMade]],tbl_Fact[[#This Row],[GoodMadeBiscuits]])</f>
        <v>331</v>
      </c>
      <c r="M7805" s="5">
        <f>IF(tbl_Fact[[#This Row],[Operating_Hours]]&gt;0,tbl_Fact[[#This Row],[Operating_Hours]]*51840,0)</f>
        <v>864</v>
      </c>
    </row>
    <row r="7806" spans="1:13" hidden="1" x14ac:dyDescent="0.2">
      <c r="A7806" t="s">
        <v>14</v>
      </c>
      <c r="B7806" s="1">
        <v>44408.735300925924</v>
      </c>
      <c r="C7806" s="1">
        <v>44408.748067129629</v>
      </c>
      <c r="D7806">
        <v>18.3833332061768</v>
      </c>
      <c r="E7806">
        <v>0</v>
      </c>
      <c r="F7806">
        <v>107</v>
      </c>
      <c r="G7806" t="s">
        <v>44</v>
      </c>
      <c r="H7806" t="s">
        <v>29</v>
      </c>
      <c r="I7806">
        <f>tbl_Fact[[#This Row],[Duration]] / 60</f>
        <v>0.30638888676961334</v>
      </c>
      <c r="J7806">
        <f>IF(OR(G7806="Run Time", G7806="CC (Changeover Cleaning)"), I7806, 0)</f>
        <v>0</v>
      </c>
      <c r="K7806">
        <f>IF(G7806&lt;&gt;"PM (Maintenance)", I7806, 0)</f>
        <v>0.30638888676961334</v>
      </c>
      <c r="L7806" s="5">
        <f>MAX(tbl_Fact[[#This Row],[TotalBiscuitsMade]],tbl_Fact[[#This Row],[GoodMadeBiscuits]])</f>
        <v>107</v>
      </c>
      <c r="M7806" s="5">
        <f>IF(tbl_Fact[[#This Row],[Operating_Hours]]&gt;0,tbl_Fact[[#This Row],[Operating_Hours]]*51840,0)</f>
        <v>0</v>
      </c>
    </row>
    <row r="7807" spans="1:13" hidden="1" x14ac:dyDescent="0.2">
      <c r="A7807" t="s">
        <v>12</v>
      </c>
      <c r="B7807" s="1">
        <v>44408.735381944447</v>
      </c>
      <c r="C7807" s="1">
        <v>44408.736006944448</v>
      </c>
      <c r="D7807">
        <v>0.89999997615814198</v>
      </c>
      <c r="E7807">
        <v>167925</v>
      </c>
      <c r="F7807">
        <v>188</v>
      </c>
      <c r="G7807" t="s">
        <v>44</v>
      </c>
      <c r="H7807" t="s">
        <v>29</v>
      </c>
      <c r="I7807">
        <f>tbl_Fact[[#This Row],[Duration]] / 60</f>
        <v>1.49999996026357E-2</v>
      </c>
      <c r="J7807">
        <f>IF(OR(G7807="Run Time", G7807="CC (Changeover Cleaning)"), I7807, 0)</f>
        <v>0</v>
      </c>
      <c r="K7807">
        <f>IF(G7807&lt;&gt;"PM (Maintenance)", I7807, 0)</f>
        <v>1.49999996026357E-2</v>
      </c>
      <c r="L7807" s="5">
        <f>MAX(tbl_Fact[[#This Row],[TotalBiscuitsMade]],tbl_Fact[[#This Row],[GoodMadeBiscuits]])</f>
        <v>167925</v>
      </c>
      <c r="M7807" s="5">
        <f>IF(tbl_Fact[[#This Row],[Operating_Hours]]&gt;0,tbl_Fact[[#This Row],[Operating_Hours]]*51840,0)</f>
        <v>0</v>
      </c>
    </row>
    <row r="7808" spans="1:13" hidden="1" x14ac:dyDescent="0.2">
      <c r="A7808" t="s">
        <v>12</v>
      </c>
      <c r="B7808" s="1">
        <v>44408.736006944448</v>
      </c>
      <c r="C7808" s="1">
        <v>44408.736354166664</v>
      </c>
      <c r="D7808">
        <v>0.5</v>
      </c>
      <c r="E7808">
        <v>168163</v>
      </c>
      <c r="F7808">
        <v>280</v>
      </c>
      <c r="G7808" t="s">
        <v>43</v>
      </c>
      <c r="H7808" t="s">
        <v>29</v>
      </c>
      <c r="I7808">
        <f>tbl_Fact[[#This Row],[Duration]] / 60</f>
        <v>8.3333333333333332E-3</v>
      </c>
      <c r="J7808">
        <f>IF(OR(G7808="Run Time", G7808="CC (Changeover Cleaning)"), I7808, 0)</f>
        <v>8.3333333333333332E-3</v>
      </c>
      <c r="K7808">
        <f>IF(G7808&lt;&gt;"PM (Maintenance)", I7808, 0)</f>
        <v>8.3333333333333332E-3</v>
      </c>
      <c r="L7808" s="5">
        <f>MAX(tbl_Fact[[#This Row],[TotalBiscuitsMade]],tbl_Fact[[#This Row],[GoodMadeBiscuits]])</f>
        <v>168163</v>
      </c>
      <c r="M7808" s="5">
        <f>IF(tbl_Fact[[#This Row],[Operating_Hours]]&gt;0,tbl_Fact[[#This Row],[Operating_Hours]]*51840,0)</f>
        <v>432</v>
      </c>
    </row>
    <row r="7809" spans="1:13" hidden="1" x14ac:dyDescent="0.2">
      <c r="A7809" t="s">
        <v>12</v>
      </c>
      <c r="B7809" s="1">
        <v>44408.736354166664</v>
      </c>
      <c r="C7809" s="1">
        <v>44408.748067129629</v>
      </c>
      <c r="D7809">
        <v>16.8666667938232</v>
      </c>
      <c r="E7809">
        <v>181308</v>
      </c>
      <c r="F7809">
        <v>302</v>
      </c>
      <c r="G7809" t="s">
        <v>44</v>
      </c>
      <c r="H7809" t="s">
        <v>29</v>
      </c>
      <c r="I7809">
        <f>tbl_Fact[[#This Row],[Duration]] / 60</f>
        <v>0.28111111323038668</v>
      </c>
      <c r="J7809">
        <f>IF(OR(G7809="Run Time", G7809="CC (Changeover Cleaning)"), I7809, 0)</f>
        <v>0</v>
      </c>
      <c r="K7809">
        <f>IF(G7809&lt;&gt;"PM (Maintenance)", I7809, 0)</f>
        <v>0.28111111323038668</v>
      </c>
      <c r="L7809" s="5">
        <f>MAX(tbl_Fact[[#This Row],[TotalBiscuitsMade]],tbl_Fact[[#This Row],[GoodMadeBiscuits]])</f>
        <v>181308</v>
      </c>
      <c r="M7809" s="5">
        <f>IF(tbl_Fact[[#This Row],[Operating_Hours]]&gt;0,tbl_Fact[[#This Row],[Operating_Hours]]*51840,0)</f>
        <v>0</v>
      </c>
    </row>
    <row r="7810" spans="1:13" hidden="1" x14ac:dyDescent="0.2">
      <c r="A7810" t="s">
        <v>14</v>
      </c>
      <c r="B7810" s="1">
        <v>44408.748067129629</v>
      </c>
      <c r="C7810" s="1">
        <v>44408.748761574076</v>
      </c>
      <c r="D7810">
        <v>1</v>
      </c>
      <c r="E7810">
        <v>0</v>
      </c>
      <c r="F7810">
        <v>238</v>
      </c>
      <c r="G7810" t="s">
        <v>43</v>
      </c>
      <c r="H7810" t="s">
        <v>29</v>
      </c>
      <c r="I7810">
        <f>tbl_Fact[[#This Row],[Duration]] / 60</f>
        <v>1.6666666666666666E-2</v>
      </c>
      <c r="J7810">
        <f>IF(OR(G7810="Run Time", G7810="CC (Changeover Cleaning)"), I7810, 0)</f>
        <v>1.6666666666666666E-2</v>
      </c>
      <c r="K7810">
        <f>IF(G7810&lt;&gt;"PM (Maintenance)", I7810, 0)</f>
        <v>1.6666666666666666E-2</v>
      </c>
      <c r="L7810" s="5">
        <f>MAX(tbl_Fact[[#This Row],[TotalBiscuitsMade]],tbl_Fact[[#This Row],[GoodMadeBiscuits]])</f>
        <v>238</v>
      </c>
      <c r="M7810" s="5">
        <f>IF(tbl_Fact[[#This Row],[Operating_Hours]]&gt;0,tbl_Fact[[#This Row],[Operating_Hours]]*51840,0)</f>
        <v>864</v>
      </c>
    </row>
    <row r="7811" spans="1:13" hidden="1" x14ac:dyDescent="0.2">
      <c r="A7811" t="s">
        <v>12</v>
      </c>
      <c r="B7811" s="1">
        <v>44408.748067129629</v>
      </c>
      <c r="C7811" s="1">
        <v>44408.750243055554</v>
      </c>
      <c r="D7811">
        <v>3.13333320617676</v>
      </c>
      <c r="E7811">
        <v>181314</v>
      </c>
      <c r="F7811">
        <v>446</v>
      </c>
      <c r="G7811" t="s">
        <v>43</v>
      </c>
      <c r="H7811" t="s">
        <v>29</v>
      </c>
      <c r="I7811">
        <f>tbl_Fact[[#This Row],[Duration]] / 60</f>
        <v>5.2222220102945999E-2</v>
      </c>
      <c r="J7811">
        <f>IF(OR(G7811="Run Time", G7811="CC (Changeover Cleaning)"), I7811, 0)</f>
        <v>5.2222220102945999E-2</v>
      </c>
      <c r="K7811">
        <f>IF(G7811&lt;&gt;"PM (Maintenance)", I7811, 0)</f>
        <v>5.2222220102945999E-2</v>
      </c>
      <c r="L7811" s="5">
        <f>MAX(tbl_Fact[[#This Row],[TotalBiscuitsMade]],tbl_Fact[[#This Row],[GoodMadeBiscuits]])</f>
        <v>181314</v>
      </c>
      <c r="M7811" s="5">
        <f>IF(tbl_Fact[[#This Row],[Operating_Hours]]&gt;0,tbl_Fact[[#This Row],[Operating_Hours]]*51840,0)</f>
        <v>2707.1998901367206</v>
      </c>
    </row>
    <row r="7812" spans="1:13" hidden="1" x14ac:dyDescent="0.2">
      <c r="A7812" t="s">
        <v>14</v>
      </c>
      <c r="B7812" s="1">
        <v>44408.748761574076</v>
      </c>
      <c r="C7812" s="1">
        <v>44408.748842592591</v>
      </c>
      <c r="D7812">
        <v>0.116666600108147</v>
      </c>
      <c r="E7812">
        <v>0</v>
      </c>
      <c r="F7812">
        <v>239</v>
      </c>
      <c r="G7812" t="s">
        <v>44</v>
      </c>
      <c r="H7812" t="s">
        <v>29</v>
      </c>
      <c r="I7812">
        <f>tbl_Fact[[#This Row],[Duration]] / 60</f>
        <v>1.9444433351357834E-3</v>
      </c>
      <c r="J7812">
        <f>IF(OR(G7812="Run Time", G7812="CC (Changeover Cleaning)"), I7812, 0)</f>
        <v>0</v>
      </c>
      <c r="K7812">
        <f>IF(G7812&lt;&gt;"PM (Maintenance)", I7812, 0)</f>
        <v>1.9444433351357834E-3</v>
      </c>
      <c r="L7812" s="5">
        <f>MAX(tbl_Fact[[#This Row],[TotalBiscuitsMade]],tbl_Fact[[#This Row],[GoodMadeBiscuits]])</f>
        <v>239</v>
      </c>
      <c r="M7812" s="5">
        <f>IF(tbl_Fact[[#This Row],[Operating_Hours]]&gt;0,tbl_Fact[[#This Row],[Operating_Hours]]*51840,0)</f>
        <v>0</v>
      </c>
    </row>
    <row r="7813" spans="1:13" hidden="1" x14ac:dyDescent="0.2">
      <c r="A7813" t="s">
        <v>14</v>
      </c>
      <c r="B7813" s="1">
        <v>44408.748842592591</v>
      </c>
      <c r="C7813" s="1">
        <v>44408.749872685185</v>
      </c>
      <c r="D7813">
        <v>1.4833333492279099</v>
      </c>
      <c r="E7813">
        <v>0</v>
      </c>
      <c r="F7813">
        <v>203</v>
      </c>
      <c r="G7813" t="s">
        <v>43</v>
      </c>
      <c r="H7813" t="s">
        <v>29</v>
      </c>
      <c r="I7813">
        <f>tbl_Fact[[#This Row],[Duration]] / 60</f>
        <v>2.4722222487131833E-2</v>
      </c>
      <c r="J7813">
        <f>IF(OR(G7813="Run Time", G7813="CC (Changeover Cleaning)"), I7813, 0)</f>
        <v>2.4722222487131833E-2</v>
      </c>
      <c r="K7813">
        <f>IF(G7813&lt;&gt;"PM (Maintenance)", I7813, 0)</f>
        <v>2.4722222487131833E-2</v>
      </c>
      <c r="L7813" s="5">
        <f>MAX(tbl_Fact[[#This Row],[TotalBiscuitsMade]],tbl_Fact[[#This Row],[GoodMadeBiscuits]])</f>
        <v>203</v>
      </c>
      <c r="M7813" s="5">
        <f>IF(tbl_Fact[[#This Row],[Operating_Hours]]&gt;0,tbl_Fact[[#This Row],[Operating_Hours]]*51840,0)</f>
        <v>1281.6000137329142</v>
      </c>
    </row>
    <row r="7814" spans="1:13" hidden="1" x14ac:dyDescent="0.2">
      <c r="A7814" t="s">
        <v>14</v>
      </c>
      <c r="B7814" s="1">
        <v>44408.749872685185</v>
      </c>
      <c r="C7814" s="1">
        <v>44408.754189814812</v>
      </c>
      <c r="D7814">
        <v>6.2166666984558097</v>
      </c>
      <c r="E7814">
        <v>0</v>
      </c>
      <c r="F7814">
        <v>282</v>
      </c>
      <c r="G7814" t="s">
        <v>44</v>
      </c>
      <c r="H7814" t="s">
        <v>29</v>
      </c>
      <c r="I7814">
        <f>tbl_Fact[[#This Row],[Duration]] / 60</f>
        <v>0.10361111164093016</v>
      </c>
      <c r="J7814">
        <f>IF(OR(G7814="Run Time", G7814="CC (Changeover Cleaning)"), I7814, 0)</f>
        <v>0</v>
      </c>
      <c r="K7814">
        <f>IF(G7814&lt;&gt;"PM (Maintenance)", I7814, 0)</f>
        <v>0.10361111164093016</v>
      </c>
      <c r="L7814" s="5">
        <f>MAX(tbl_Fact[[#This Row],[TotalBiscuitsMade]],tbl_Fact[[#This Row],[GoodMadeBiscuits]])</f>
        <v>282</v>
      </c>
      <c r="M7814" s="5">
        <f>IF(tbl_Fact[[#This Row],[Operating_Hours]]&gt;0,tbl_Fact[[#This Row],[Operating_Hours]]*51840,0)</f>
        <v>0</v>
      </c>
    </row>
    <row r="7815" spans="1:13" hidden="1" x14ac:dyDescent="0.2">
      <c r="A7815" t="s">
        <v>12</v>
      </c>
      <c r="B7815" s="1">
        <v>44408.750243055554</v>
      </c>
      <c r="C7815" s="1">
        <v>44408.750486111108</v>
      </c>
      <c r="D7815">
        <v>0.34999999403953602</v>
      </c>
      <c r="E7815">
        <v>181923</v>
      </c>
      <c r="F7815">
        <v>61</v>
      </c>
      <c r="G7815" t="s">
        <v>44</v>
      </c>
      <c r="H7815" t="s">
        <v>29</v>
      </c>
      <c r="I7815">
        <f>tbl_Fact[[#This Row],[Duration]] / 60</f>
        <v>5.833333233992267E-3</v>
      </c>
      <c r="J7815">
        <f>IF(OR(G7815="Run Time", G7815="CC (Changeover Cleaning)"), I7815, 0)</f>
        <v>0</v>
      </c>
      <c r="K7815">
        <f>IF(G7815&lt;&gt;"PM (Maintenance)", I7815, 0)</f>
        <v>5.833333233992267E-3</v>
      </c>
      <c r="L7815" s="5">
        <f>MAX(tbl_Fact[[#This Row],[TotalBiscuitsMade]],tbl_Fact[[#This Row],[GoodMadeBiscuits]])</f>
        <v>181923</v>
      </c>
      <c r="M7815" s="5">
        <f>IF(tbl_Fact[[#This Row],[Operating_Hours]]&gt;0,tbl_Fact[[#This Row],[Operating_Hours]]*51840,0)</f>
        <v>0</v>
      </c>
    </row>
    <row r="7816" spans="1:13" hidden="1" x14ac:dyDescent="0.2">
      <c r="A7816" t="s">
        <v>12</v>
      </c>
      <c r="B7816" s="1">
        <v>44408.750486111108</v>
      </c>
      <c r="C7816" s="1">
        <v>44408.791863425926</v>
      </c>
      <c r="D7816">
        <v>59.583332061767599</v>
      </c>
      <c r="E7816">
        <v>181645</v>
      </c>
      <c r="F7816">
        <v>253</v>
      </c>
      <c r="G7816" t="s">
        <v>43</v>
      </c>
      <c r="H7816" t="s">
        <v>30</v>
      </c>
      <c r="I7816">
        <f>tbl_Fact[[#This Row],[Duration]] / 60</f>
        <v>0.99305553436279337</v>
      </c>
      <c r="J7816">
        <f>IF(OR(G7816="Run Time", G7816="CC (Changeover Cleaning)"), I7816, 0)</f>
        <v>0.99305553436279337</v>
      </c>
      <c r="K7816">
        <f>IF(G7816&lt;&gt;"PM (Maintenance)", I7816, 0)</f>
        <v>0.99305553436279337</v>
      </c>
      <c r="L7816" s="5">
        <f>MAX(tbl_Fact[[#This Row],[TotalBiscuitsMade]],tbl_Fact[[#This Row],[GoodMadeBiscuits]])</f>
        <v>181645</v>
      </c>
      <c r="M7816" s="5">
        <f>IF(tbl_Fact[[#This Row],[Operating_Hours]]&gt;0,tbl_Fact[[#This Row],[Operating_Hours]]*51840,0)</f>
        <v>51479.998901367209</v>
      </c>
    </row>
    <row r="7817" spans="1:13" hidden="1" x14ac:dyDescent="0.2">
      <c r="A7817" t="s">
        <v>14</v>
      </c>
      <c r="B7817" s="1">
        <v>44408.754189814812</v>
      </c>
      <c r="C7817" s="1">
        <v>44408.783530092594</v>
      </c>
      <c r="D7817">
        <v>42.25</v>
      </c>
      <c r="E7817">
        <v>0</v>
      </c>
      <c r="F7817">
        <v>449</v>
      </c>
      <c r="G7817" t="s">
        <v>43</v>
      </c>
      <c r="H7817" t="s">
        <v>30</v>
      </c>
      <c r="I7817">
        <f>tbl_Fact[[#This Row],[Duration]] / 60</f>
        <v>0.70416666666666672</v>
      </c>
      <c r="J7817">
        <f>IF(OR(G7817="Run Time", G7817="CC (Changeover Cleaning)"), I7817, 0)</f>
        <v>0.70416666666666672</v>
      </c>
      <c r="K7817">
        <f>IF(G7817&lt;&gt;"PM (Maintenance)", I7817, 0)</f>
        <v>0.70416666666666672</v>
      </c>
      <c r="L7817" s="5">
        <f>MAX(tbl_Fact[[#This Row],[TotalBiscuitsMade]],tbl_Fact[[#This Row],[GoodMadeBiscuits]])</f>
        <v>449</v>
      </c>
      <c r="M7817" s="5">
        <f>IF(tbl_Fact[[#This Row],[Operating_Hours]]&gt;0,tbl_Fact[[#This Row],[Operating_Hours]]*51840,0)</f>
        <v>36504</v>
      </c>
    </row>
    <row r="7818" spans="1:13" hidden="1" x14ac:dyDescent="0.2">
      <c r="A7818" t="s">
        <v>13</v>
      </c>
      <c r="B7818" s="1">
        <v>44408.769745370373</v>
      </c>
      <c r="C7818" s="1">
        <v>44408.769918981481</v>
      </c>
      <c r="D7818">
        <v>0.25</v>
      </c>
      <c r="E7818">
        <v>0</v>
      </c>
      <c r="F7818">
        <v>102</v>
      </c>
      <c r="G7818" t="s">
        <v>43</v>
      </c>
      <c r="H7818" t="s">
        <v>30</v>
      </c>
      <c r="I7818">
        <f>tbl_Fact[[#This Row],[Duration]] / 60</f>
        <v>4.1666666666666666E-3</v>
      </c>
      <c r="J7818">
        <f>IF(OR(G7818="Run Time", G7818="CC (Changeover Cleaning)"), I7818, 0)</f>
        <v>4.1666666666666666E-3</v>
      </c>
      <c r="K7818">
        <f>IF(G7818&lt;&gt;"PM (Maintenance)", I7818, 0)</f>
        <v>4.1666666666666666E-3</v>
      </c>
      <c r="L7818" s="5">
        <f>MAX(tbl_Fact[[#This Row],[TotalBiscuitsMade]],tbl_Fact[[#This Row],[GoodMadeBiscuits]])</f>
        <v>102</v>
      </c>
      <c r="M7818" s="5">
        <f>IF(tbl_Fact[[#This Row],[Operating_Hours]]&gt;0,tbl_Fact[[#This Row],[Operating_Hours]]*51840,0)</f>
        <v>216</v>
      </c>
    </row>
    <row r="7819" spans="1:13" hidden="1" x14ac:dyDescent="0.2">
      <c r="A7819" t="s">
        <v>13</v>
      </c>
      <c r="B7819" s="1">
        <v>44408.769918981481</v>
      </c>
      <c r="C7819" s="1">
        <v>44408.816076388888</v>
      </c>
      <c r="D7819">
        <v>66.466667175292997</v>
      </c>
      <c r="E7819">
        <v>0</v>
      </c>
      <c r="F7819">
        <v>176</v>
      </c>
      <c r="G7819" t="s">
        <v>44</v>
      </c>
      <c r="H7819" t="s">
        <v>30</v>
      </c>
      <c r="I7819">
        <f>tbl_Fact[[#This Row],[Duration]] / 60</f>
        <v>1.1077777862548832</v>
      </c>
      <c r="J7819">
        <f>IF(OR(G7819="Run Time", G7819="CC (Changeover Cleaning)"), I7819, 0)</f>
        <v>0</v>
      </c>
      <c r="K7819">
        <f>IF(G7819&lt;&gt;"PM (Maintenance)", I7819, 0)</f>
        <v>1.1077777862548832</v>
      </c>
      <c r="L7819" s="5">
        <f>MAX(tbl_Fact[[#This Row],[TotalBiscuitsMade]],tbl_Fact[[#This Row],[GoodMadeBiscuits]])</f>
        <v>176</v>
      </c>
      <c r="M7819" s="5">
        <f>IF(tbl_Fact[[#This Row],[Operating_Hours]]&gt;0,tbl_Fact[[#This Row],[Operating_Hours]]*51840,0)</f>
        <v>0</v>
      </c>
    </row>
    <row r="7820" spans="1:13" hidden="1" x14ac:dyDescent="0.2">
      <c r="A7820" t="s">
        <v>14</v>
      </c>
      <c r="B7820" s="1">
        <v>44408.783530092594</v>
      </c>
      <c r="C7820" s="1">
        <v>44408.786608796298</v>
      </c>
      <c r="D7820">
        <v>4.4333333969116202</v>
      </c>
      <c r="E7820">
        <v>0</v>
      </c>
      <c r="F7820">
        <v>249</v>
      </c>
      <c r="G7820" t="s">
        <v>44</v>
      </c>
      <c r="H7820" t="s">
        <v>30</v>
      </c>
      <c r="I7820">
        <f>tbl_Fact[[#This Row],[Duration]] / 60</f>
        <v>7.3888889948527006E-2</v>
      </c>
      <c r="J7820">
        <f>IF(OR(G7820="Run Time", G7820="CC (Changeover Cleaning)"), I7820, 0)</f>
        <v>0</v>
      </c>
      <c r="K7820">
        <f>IF(G7820&lt;&gt;"PM (Maintenance)", I7820, 0)</f>
        <v>7.3888889948527006E-2</v>
      </c>
      <c r="L7820" s="5">
        <f>MAX(tbl_Fact[[#This Row],[TotalBiscuitsMade]],tbl_Fact[[#This Row],[GoodMadeBiscuits]])</f>
        <v>249</v>
      </c>
      <c r="M7820" s="5">
        <f>IF(tbl_Fact[[#This Row],[Operating_Hours]]&gt;0,tbl_Fact[[#This Row],[Operating_Hours]]*51840,0)</f>
        <v>0</v>
      </c>
    </row>
    <row r="7821" spans="1:13" hidden="1" x14ac:dyDescent="0.2">
      <c r="A7821" t="s">
        <v>9</v>
      </c>
      <c r="B7821" s="1">
        <v>44408.78638888889</v>
      </c>
      <c r="C7821" s="1">
        <v>44408.80878472222</v>
      </c>
      <c r="D7821">
        <v>32.247882843017599</v>
      </c>
      <c r="E7821">
        <v>0</v>
      </c>
      <c r="F7821">
        <v>390</v>
      </c>
      <c r="G7821" t="s">
        <v>43</v>
      </c>
      <c r="H7821" t="s">
        <v>25</v>
      </c>
      <c r="I7821">
        <f>tbl_Fact[[#This Row],[Duration]] / 60</f>
        <v>0.53746471405029328</v>
      </c>
      <c r="J7821">
        <f>IF(OR(G7821="Run Time", G7821="CC (Changeover Cleaning)"), I7821, 0)</f>
        <v>0.53746471405029328</v>
      </c>
      <c r="K7821">
        <f>IF(G7821&lt;&gt;"PM (Maintenance)", I7821, 0)</f>
        <v>0.53746471405029328</v>
      </c>
      <c r="L7821" s="5">
        <f>MAX(tbl_Fact[[#This Row],[TotalBiscuitsMade]],tbl_Fact[[#This Row],[GoodMadeBiscuits]])</f>
        <v>390</v>
      </c>
      <c r="M7821" s="5">
        <f>IF(tbl_Fact[[#This Row],[Operating_Hours]]&gt;0,tbl_Fact[[#This Row],[Operating_Hours]]*51840,0)</f>
        <v>27862.170776367202</v>
      </c>
    </row>
    <row r="7822" spans="1:13" hidden="1" x14ac:dyDescent="0.2">
      <c r="A7822" t="s">
        <v>14</v>
      </c>
      <c r="B7822" s="1">
        <v>44408.786608796298</v>
      </c>
      <c r="C7822" s="1">
        <v>44408.800462962965</v>
      </c>
      <c r="D7822">
        <v>19.950000762939499</v>
      </c>
      <c r="E7822">
        <v>0</v>
      </c>
      <c r="F7822">
        <v>128</v>
      </c>
      <c r="G7822" t="s">
        <v>43</v>
      </c>
      <c r="H7822" t="s">
        <v>30</v>
      </c>
      <c r="I7822">
        <f>tbl_Fact[[#This Row],[Duration]] / 60</f>
        <v>0.33250001271565832</v>
      </c>
      <c r="J7822">
        <f>IF(OR(G7822="Run Time", G7822="CC (Changeover Cleaning)"), I7822, 0)</f>
        <v>0.33250001271565832</v>
      </c>
      <c r="K7822">
        <f>IF(G7822&lt;&gt;"PM (Maintenance)", I7822, 0)</f>
        <v>0.33250001271565832</v>
      </c>
      <c r="L7822" s="5">
        <f>MAX(tbl_Fact[[#This Row],[TotalBiscuitsMade]],tbl_Fact[[#This Row],[GoodMadeBiscuits]])</f>
        <v>128</v>
      </c>
      <c r="M7822" s="5">
        <f>IF(tbl_Fact[[#This Row],[Operating_Hours]]&gt;0,tbl_Fact[[#This Row],[Operating_Hours]]*51840,0)</f>
        <v>17236.800659179728</v>
      </c>
    </row>
    <row r="7823" spans="1:13" hidden="1" x14ac:dyDescent="0.2">
      <c r="A7823" t="s">
        <v>12</v>
      </c>
      <c r="B7823" s="1">
        <v>44408.791863425926</v>
      </c>
      <c r="C7823" s="1">
        <v>44408.802407407406</v>
      </c>
      <c r="D7823">
        <v>15.1833333969116</v>
      </c>
      <c r="E7823">
        <v>181648</v>
      </c>
      <c r="F7823">
        <v>206</v>
      </c>
      <c r="G7823" t="s">
        <v>43</v>
      </c>
      <c r="H7823" t="s">
        <v>30</v>
      </c>
      <c r="I7823">
        <f>tbl_Fact[[#This Row],[Duration]] / 60</f>
        <v>0.25305555661519336</v>
      </c>
      <c r="J7823">
        <f>IF(OR(G7823="Run Time", G7823="CC (Changeover Cleaning)"), I7823, 0)</f>
        <v>0.25305555661519336</v>
      </c>
      <c r="K7823">
        <f>IF(G7823&lt;&gt;"PM (Maintenance)", I7823, 0)</f>
        <v>0.25305555661519336</v>
      </c>
      <c r="L7823" s="5">
        <f>MAX(tbl_Fact[[#This Row],[TotalBiscuitsMade]],tbl_Fact[[#This Row],[GoodMadeBiscuits]])</f>
        <v>181648</v>
      </c>
      <c r="M7823" s="5">
        <f>IF(tbl_Fact[[#This Row],[Operating_Hours]]&gt;0,tbl_Fact[[#This Row],[Operating_Hours]]*51840,0)</f>
        <v>13118.400054931624</v>
      </c>
    </row>
    <row r="7824" spans="1:13" hidden="1" x14ac:dyDescent="0.2">
      <c r="A7824" t="s">
        <v>5</v>
      </c>
      <c r="B7824" s="1">
        <v>44408.798831018517</v>
      </c>
      <c r="C7824" s="1">
        <v>44408.848680555559</v>
      </c>
      <c r="D7824">
        <v>71.783332824707003</v>
      </c>
      <c r="E7824">
        <v>0</v>
      </c>
      <c r="F7824">
        <v>439</v>
      </c>
      <c r="G7824" t="s">
        <v>44</v>
      </c>
      <c r="H7824" t="s">
        <v>25</v>
      </c>
      <c r="I7824">
        <f>tbl_Fact[[#This Row],[Duration]] / 60</f>
        <v>1.1963888804117835</v>
      </c>
      <c r="J7824">
        <f>IF(OR(G7824="Run Time", G7824="CC (Changeover Cleaning)"), I7824, 0)</f>
        <v>0</v>
      </c>
      <c r="K7824">
        <f>IF(G7824&lt;&gt;"PM (Maintenance)", I7824, 0)</f>
        <v>1.1963888804117835</v>
      </c>
      <c r="L7824" s="5">
        <f>MAX(tbl_Fact[[#This Row],[TotalBiscuitsMade]],tbl_Fact[[#This Row],[GoodMadeBiscuits]])</f>
        <v>439</v>
      </c>
      <c r="M7824" s="5">
        <f>IF(tbl_Fact[[#This Row],[Operating_Hours]]&gt;0,tbl_Fact[[#This Row],[Operating_Hours]]*51840,0)</f>
        <v>0</v>
      </c>
    </row>
    <row r="7825" spans="1:13" hidden="1" x14ac:dyDescent="0.2">
      <c r="A7825" t="s">
        <v>14</v>
      </c>
      <c r="B7825" s="1">
        <v>44408.800462962965</v>
      </c>
      <c r="C7825" s="1">
        <v>44408.80878472222</v>
      </c>
      <c r="D7825">
        <v>11.9833335876465</v>
      </c>
      <c r="E7825">
        <v>0</v>
      </c>
      <c r="F7825">
        <v>240</v>
      </c>
      <c r="G7825" t="s">
        <v>44</v>
      </c>
      <c r="H7825" t="s">
        <v>30</v>
      </c>
      <c r="I7825">
        <f>tbl_Fact[[#This Row],[Duration]] / 60</f>
        <v>0.199722226460775</v>
      </c>
      <c r="J7825">
        <f>IF(OR(G7825="Run Time", G7825="CC (Changeover Cleaning)"), I7825, 0)</f>
        <v>0</v>
      </c>
      <c r="K7825">
        <f>IF(G7825&lt;&gt;"PM (Maintenance)", I7825, 0)</f>
        <v>0.199722226460775</v>
      </c>
      <c r="L7825" s="5">
        <f>MAX(tbl_Fact[[#This Row],[TotalBiscuitsMade]],tbl_Fact[[#This Row],[GoodMadeBiscuits]])</f>
        <v>240</v>
      </c>
      <c r="M7825" s="5">
        <f>IF(tbl_Fact[[#This Row],[Operating_Hours]]&gt;0,tbl_Fact[[#This Row],[Operating_Hours]]*51840,0)</f>
        <v>0</v>
      </c>
    </row>
    <row r="7826" spans="1:13" hidden="1" x14ac:dyDescent="0.2">
      <c r="A7826" t="s">
        <v>12</v>
      </c>
      <c r="B7826" s="1">
        <v>44408.802407407406</v>
      </c>
      <c r="C7826" s="1">
        <v>44408.802511574075</v>
      </c>
      <c r="D7826">
        <v>0.15000000596046401</v>
      </c>
      <c r="E7826">
        <v>181807</v>
      </c>
      <c r="F7826">
        <v>379</v>
      </c>
      <c r="G7826" t="s">
        <v>44</v>
      </c>
      <c r="H7826" t="s">
        <v>30</v>
      </c>
      <c r="I7826">
        <f>tbl_Fact[[#This Row],[Duration]] / 60</f>
        <v>2.5000000993410667E-3</v>
      </c>
      <c r="J7826">
        <f>IF(OR(G7826="Run Time", G7826="CC (Changeover Cleaning)"), I7826, 0)</f>
        <v>0</v>
      </c>
      <c r="K7826">
        <f>IF(G7826&lt;&gt;"PM (Maintenance)", I7826, 0)</f>
        <v>2.5000000993410667E-3</v>
      </c>
      <c r="L7826" s="5">
        <f>MAX(tbl_Fact[[#This Row],[TotalBiscuitsMade]],tbl_Fact[[#This Row],[GoodMadeBiscuits]])</f>
        <v>181807</v>
      </c>
      <c r="M7826" s="5">
        <f>IF(tbl_Fact[[#This Row],[Operating_Hours]]&gt;0,tbl_Fact[[#This Row],[Operating_Hours]]*51840,0)</f>
        <v>0</v>
      </c>
    </row>
    <row r="7827" spans="1:13" hidden="1" x14ac:dyDescent="0.2">
      <c r="A7827" t="s">
        <v>12</v>
      </c>
      <c r="B7827" s="1">
        <v>44408.802511574075</v>
      </c>
      <c r="C7827" s="1">
        <v>44408.802534722221</v>
      </c>
      <c r="D7827">
        <v>3.3333301544189502E-2</v>
      </c>
      <c r="E7827">
        <v>181553</v>
      </c>
      <c r="F7827">
        <v>439</v>
      </c>
      <c r="G7827" t="s">
        <v>43</v>
      </c>
      <c r="H7827" t="s">
        <v>30</v>
      </c>
      <c r="I7827">
        <f>tbl_Fact[[#This Row],[Duration]] / 60</f>
        <v>5.5555502573649172E-4</v>
      </c>
      <c r="J7827">
        <f>IF(OR(G7827="Run Time", G7827="CC (Changeover Cleaning)"), I7827, 0)</f>
        <v>5.5555502573649172E-4</v>
      </c>
      <c r="K7827">
        <f>IF(G7827&lt;&gt;"PM (Maintenance)", I7827, 0)</f>
        <v>5.5555502573649172E-4</v>
      </c>
      <c r="L7827" s="5">
        <f>MAX(tbl_Fact[[#This Row],[TotalBiscuitsMade]],tbl_Fact[[#This Row],[GoodMadeBiscuits]])</f>
        <v>181553</v>
      </c>
      <c r="M7827" s="5">
        <f>IF(tbl_Fact[[#This Row],[Operating_Hours]]&gt;0,tbl_Fact[[#This Row],[Operating_Hours]]*51840,0)</f>
        <v>28.79997253417973</v>
      </c>
    </row>
    <row r="7828" spans="1:13" hidden="1" x14ac:dyDescent="0.2">
      <c r="A7828" t="s">
        <v>12</v>
      </c>
      <c r="B7828" s="1">
        <v>44408.802534722221</v>
      </c>
      <c r="C7828" s="1">
        <v>44408.802754629629</v>
      </c>
      <c r="D7828">
        <v>0.31666660308837902</v>
      </c>
      <c r="E7828">
        <v>182176</v>
      </c>
      <c r="F7828">
        <v>229</v>
      </c>
      <c r="G7828" t="s">
        <v>44</v>
      </c>
      <c r="H7828" t="s">
        <v>30</v>
      </c>
      <c r="I7828">
        <f>tbl_Fact[[#This Row],[Duration]] / 60</f>
        <v>5.2777767181396507E-3</v>
      </c>
      <c r="J7828">
        <f>IF(OR(G7828="Run Time", G7828="CC (Changeover Cleaning)"), I7828, 0)</f>
        <v>0</v>
      </c>
      <c r="K7828">
        <f>IF(G7828&lt;&gt;"PM (Maintenance)", I7828, 0)</f>
        <v>5.2777767181396507E-3</v>
      </c>
      <c r="L7828" s="5">
        <f>MAX(tbl_Fact[[#This Row],[TotalBiscuitsMade]],tbl_Fact[[#This Row],[GoodMadeBiscuits]])</f>
        <v>182176</v>
      </c>
      <c r="M7828" s="5">
        <f>IF(tbl_Fact[[#This Row],[Operating_Hours]]&gt;0,tbl_Fact[[#This Row],[Operating_Hours]]*51840,0)</f>
        <v>0</v>
      </c>
    </row>
    <row r="7829" spans="1:13" hidden="1" x14ac:dyDescent="0.2">
      <c r="A7829" t="s">
        <v>12</v>
      </c>
      <c r="B7829" s="1">
        <v>44408.802754629629</v>
      </c>
      <c r="C7829" s="1">
        <v>44408.802789351852</v>
      </c>
      <c r="D7829">
        <v>5.0000000745058101E-2</v>
      </c>
      <c r="E7829">
        <v>181822</v>
      </c>
      <c r="F7829">
        <v>431</v>
      </c>
      <c r="G7829" t="s">
        <v>43</v>
      </c>
      <c r="H7829" t="s">
        <v>30</v>
      </c>
      <c r="I7829">
        <f>tbl_Fact[[#This Row],[Duration]] / 60</f>
        <v>8.3333334575096834E-4</v>
      </c>
      <c r="J7829">
        <f>IF(OR(G7829="Run Time", G7829="CC (Changeover Cleaning)"), I7829, 0)</f>
        <v>8.3333334575096834E-4</v>
      </c>
      <c r="K7829">
        <f>IF(G7829&lt;&gt;"PM (Maintenance)", I7829, 0)</f>
        <v>8.3333334575096834E-4</v>
      </c>
      <c r="L7829" s="5">
        <f>MAX(tbl_Fact[[#This Row],[TotalBiscuitsMade]],tbl_Fact[[#This Row],[GoodMadeBiscuits]])</f>
        <v>181822</v>
      </c>
      <c r="M7829" s="5">
        <f>IF(tbl_Fact[[#This Row],[Operating_Hours]]&gt;0,tbl_Fact[[#This Row],[Operating_Hours]]*51840,0)</f>
        <v>43.200000643730199</v>
      </c>
    </row>
    <row r="7830" spans="1:13" hidden="1" x14ac:dyDescent="0.2">
      <c r="A7830" t="s">
        <v>12</v>
      </c>
      <c r="B7830" s="1">
        <v>44408.802789351852</v>
      </c>
      <c r="C7830" s="1">
        <v>44408.802847222221</v>
      </c>
      <c r="D7830">
        <v>8.33332985639572E-2</v>
      </c>
      <c r="E7830">
        <v>182220</v>
      </c>
      <c r="F7830">
        <v>307</v>
      </c>
      <c r="G7830" t="s">
        <v>44</v>
      </c>
      <c r="H7830" t="s">
        <v>30</v>
      </c>
      <c r="I7830">
        <f>tbl_Fact[[#This Row],[Duration]] / 60</f>
        <v>1.3888883093992866E-3</v>
      </c>
      <c r="J7830">
        <f>IF(OR(G7830="Run Time", G7830="CC (Changeover Cleaning)"), I7830, 0)</f>
        <v>0</v>
      </c>
      <c r="K7830">
        <f>IF(G7830&lt;&gt;"PM (Maintenance)", I7830, 0)</f>
        <v>1.3888883093992866E-3</v>
      </c>
      <c r="L7830" s="5">
        <f>MAX(tbl_Fact[[#This Row],[TotalBiscuitsMade]],tbl_Fact[[#This Row],[GoodMadeBiscuits]])</f>
        <v>182220</v>
      </c>
      <c r="M7830" s="5">
        <f>IF(tbl_Fact[[#This Row],[Operating_Hours]]&gt;0,tbl_Fact[[#This Row],[Operating_Hours]]*51840,0)</f>
        <v>0</v>
      </c>
    </row>
    <row r="7831" spans="1:13" hidden="1" x14ac:dyDescent="0.2">
      <c r="A7831" t="s">
        <v>12</v>
      </c>
      <c r="B7831" s="1">
        <v>44408.802847222221</v>
      </c>
      <c r="C7831" s="1">
        <v>44408.803599537037</v>
      </c>
      <c r="D7831">
        <v>1.0833332538604701</v>
      </c>
      <c r="E7831">
        <v>181863</v>
      </c>
      <c r="F7831">
        <v>80</v>
      </c>
      <c r="G7831" t="s">
        <v>43</v>
      </c>
      <c r="H7831" t="s">
        <v>30</v>
      </c>
      <c r="I7831">
        <f>tbl_Fact[[#This Row],[Duration]] / 60</f>
        <v>1.8055554231007836E-2</v>
      </c>
      <c r="J7831">
        <f>IF(OR(G7831="Run Time", G7831="CC (Changeover Cleaning)"), I7831, 0)</f>
        <v>1.8055554231007836E-2</v>
      </c>
      <c r="K7831">
        <f>IF(G7831&lt;&gt;"PM (Maintenance)", I7831, 0)</f>
        <v>1.8055554231007836E-2</v>
      </c>
      <c r="L7831" s="5">
        <f>MAX(tbl_Fact[[#This Row],[TotalBiscuitsMade]],tbl_Fact[[#This Row],[GoodMadeBiscuits]])</f>
        <v>181863</v>
      </c>
      <c r="M7831" s="5">
        <f>IF(tbl_Fact[[#This Row],[Operating_Hours]]&gt;0,tbl_Fact[[#This Row],[Operating_Hours]]*51840,0)</f>
        <v>935.99993133544626</v>
      </c>
    </row>
    <row r="7832" spans="1:13" hidden="1" x14ac:dyDescent="0.2">
      <c r="A7832" t="s">
        <v>12</v>
      </c>
      <c r="B7832" s="1">
        <v>44408.803599537037</v>
      </c>
      <c r="C7832" s="1">
        <v>44408.80369212963</v>
      </c>
      <c r="D7832">
        <v>0.133333295583725</v>
      </c>
      <c r="E7832">
        <v>182236</v>
      </c>
      <c r="F7832">
        <v>82</v>
      </c>
      <c r="G7832" t="s">
        <v>44</v>
      </c>
      <c r="H7832" t="s">
        <v>30</v>
      </c>
      <c r="I7832">
        <f>tbl_Fact[[#This Row],[Duration]] / 60</f>
        <v>2.2222215930620833E-3</v>
      </c>
      <c r="J7832">
        <f>IF(OR(G7832="Run Time", G7832="CC (Changeover Cleaning)"), I7832, 0)</f>
        <v>0</v>
      </c>
      <c r="K7832">
        <f>IF(G7832&lt;&gt;"PM (Maintenance)", I7832, 0)</f>
        <v>2.2222215930620833E-3</v>
      </c>
      <c r="L7832" s="5">
        <f>MAX(tbl_Fact[[#This Row],[TotalBiscuitsMade]],tbl_Fact[[#This Row],[GoodMadeBiscuits]])</f>
        <v>182236</v>
      </c>
      <c r="M7832" s="5">
        <f>IF(tbl_Fact[[#This Row],[Operating_Hours]]&gt;0,tbl_Fact[[#This Row],[Operating_Hours]]*51840,0)</f>
        <v>0</v>
      </c>
    </row>
    <row r="7833" spans="1:13" hidden="1" x14ac:dyDescent="0.2">
      <c r="A7833" t="s">
        <v>12</v>
      </c>
      <c r="B7833" s="1">
        <v>44408.80369212963</v>
      </c>
      <c r="C7833" s="1">
        <v>44408.803726851853</v>
      </c>
      <c r="D7833">
        <v>5.0000000745058101E-2</v>
      </c>
      <c r="E7833">
        <v>182306</v>
      </c>
      <c r="F7833">
        <v>287</v>
      </c>
      <c r="G7833" t="s">
        <v>43</v>
      </c>
      <c r="H7833" t="s">
        <v>30</v>
      </c>
      <c r="I7833">
        <f>tbl_Fact[[#This Row],[Duration]] / 60</f>
        <v>8.3333334575096834E-4</v>
      </c>
      <c r="J7833">
        <f>IF(OR(G7833="Run Time", G7833="CC (Changeover Cleaning)"), I7833, 0)</f>
        <v>8.3333334575096834E-4</v>
      </c>
      <c r="K7833">
        <f>IF(G7833&lt;&gt;"PM (Maintenance)", I7833, 0)</f>
        <v>8.3333334575096834E-4</v>
      </c>
      <c r="L7833" s="5">
        <f>MAX(tbl_Fact[[#This Row],[TotalBiscuitsMade]],tbl_Fact[[#This Row],[GoodMadeBiscuits]])</f>
        <v>182306</v>
      </c>
      <c r="M7833" s="5">
        <f>IF(tbl_Fact[[#This Row],[Operating_Hours]]&gt;0,tbl_Fact[[#This Row],[Operating_Hours]]*51840,0)</f>
        <v>43.200000643730199</v>
      </c>
    </row>
    <row r="7834" spans="1:13" hidden="1" x14ac:dyDescent="0.2">
      <c r="A7834" t="s">
        <v>12</v>
      </c>
      <c r="B7834" s="1">
        <v>44408.803726851853</v>
      </c>
      <c r="C7834" s="1">
        <v>44408.803819444445</v>
      </c>
      <c r="D7834">
        <v>0.133333295583725</v>
      </c>
      <c r="E7834">
        <v>182156</v>
      </c>
      <c r="F7834">
        <v>433</v>
      </c>
      <c r="G7834" t="s">
        <v>44</v>
      </c>
      <c r="H7834" t="s">
        <v>30</v>
      </c>
      <c r="I7834">
        <f>tbl_Fact[[#This Row],[Duration]] / 60</f>
        <v>2.2222215930620833E-3</v>
      </c>
      <c r="J7834">
        <f>IF(OR(G7834="Run Time", G7834="CC (Changeover Cleaning)"), I7834, 0)</f>
        <v>0</v>
      </c>
      <c r="K7834">
        <f>IF(G7834&lt;&gt;"PM (Maintenance)", I7834, 0)</f>
        <v>2.2222215930620833E-3</v>
      </c>
      <c r="L7834" s="5">
        <f>MAX(tbl_Fact[[#This Row],[TotalBiscuitsMade]],tbl_Fact[[#This Row],[GoodMadeBiscuits]])</f>
        <v>182156</v>
      </c>
      <c r="M7834" s="5">
        <f>IF(tbl_Fact[[#This Row],[Operating_Hours]]&gt;0,tbl_Fact[[#This Row],[Operating_Hours]]*51840,0)</f>
        <v>0</v>
      </c>
    </row>
    <row r="7835" spans="1:13" hidden="1" x14ac:dyDescent="0.2">
      <c r="A7835" t="s">
        <v>12</v>
      </c>
      <c r="B7835" s="1">
        <v>44408.803819444445</v>
      </c>
      <c r="C7835" s="1">
        <v>44408.804074074076</v>
      </c>
      <c r="D7835">
        <v>0.36666658520698497</v>
      </c>
      <c r="E7835">
        <v>182361</v>
      </c>
      <c r="F7835">
        <v>43</v>
      </c>
      <c r="G7835" t="s">
        <v>43</v>
      </c>
      <c r="H7835" t="s">
        <v>30</v>
      </c>
      <c r="I7835">
        <f>tbl_Fact[[#This Row],[Duration]] / 60</f>
        <v>6.1111097534497496E-3</v>
      </c>
      <c r="J7835">
        <f>IF(OR(G7835="Run Time", G7835="CC (Changeover Cleaning)"), I7835, 0)</f>
        <v>6.1111097534497496E-3</v>
      </c>
      <c r="K7835">
        <f>IF(G7835&lt;&gt;"PM (Maintenance)", I7835, 0)</f>
        <v>6.1111097534497496E-3</v>
      </c>
      <c r="L7835" s="5">
        <f>MAX(tbl_Fact[[#This Row],[TotalBiscuitsMade]],tbl_Fact[[#This Row],[GoodMadeBiscuits]])</f>
        <v>182361</v>
      </c>
      <c r="M7835" s="5">
        <f>IF(tbl_Fact[[#This Row],[Operating_Hours]]&gt;0,tbl_Fact[[#This Row],[Operating_Hours]]*51840,0)</f>
        <v>316.79992961883499</v>
      </c>
    </row>
    <row r="7836" spans="1:13" hidden="1" x14ac:dyDescent="0.2">
      <c r="A7836" t="s">
        <v>12</v>
      </c>
      <c r="B7836" s="1">
        <v>44408.804074074076</v>
      </c>
      <c r="C7836" s="1">
        <v>44408.804155092592</v>
      </c>
      <c r="D7836">
        <v>0.116666600108147</v>
      </c>
      <c r="E7836">
        <v>182305</v>
      </c>
      <c r="F7836">
        <v>37</v>
      </c>
      <c r="G7836" t="s">
        <v>44</v>
      </c>
      <c r="H7836" t="s">
        <v>30</v>
      </c>
      <c r="I7836">
        <f>tbl_Fact[[#This Row],[Duration]] / 60</f>
        <v>1.9444433351357834E-3</v>
      </c>
      <c r="J7836">
        <f>IF(OR(G7836="Run Time", G7836="CC (Changeover Cleaning)"), I7836, 0)</f>
        <v>0</v>
      </c>
      <c r="K7836">
        <f>IF(G7836&lt;&gt;"PM (Maintenance)", I7836, 0)</f>
        <v>1.9444433351357834E-3</v>
      </c>
      <c r="L7836" s="5">
        <f>MAX(tbl_Fact[[#This Row],[TotalBiscuitsMade]],tbl_Fact[[#This Row],[GoodMadeBiscuits]])</f>
        <v>182305</v>
      </c>
      <c r="M7836" s="5">
        <f>IF(tbl_Fact[[#This Row],[Operating_Hours]]&gt;0,tbl_Fact[[#This Row],[Operating_Hours]]*51840,0)</f>
        <v>0</v>
      </c>
    </row>
    <row r="7837" spans="1:13" hidden="1" x14ac:dyDescent="0.2">
      <c r="A7837" t="s">
        <v>12</v>
      </c>
      <c r="B7837" s="1">
        <v>44408.804155092592</v>
      </c>
      <c r="C7837" s="1">
        <v>44408.805671296293</v>
      </c>
      <c r="D7837">
        <v>2.1833333969116202</v>
      </c>
      <c r="E7837">
        <v>182204</v>
      </c>
      <c r="F7837">
        <v>498</v>
      </c>
      <c r="G7837" t="s">
        <v>43</v>
      </c>
      <c r="H7837" t="s">
        <v>30</v>
      </c>
      <c r="I7837">
        <f>tbl_Fact[[#This Row],[Duration]] / 60</f>
        <v>3.6388889948527001E-2</v>
      </c>
      <c r="J7837">
        <f>IF(OR(G7837="Run Time", G7837="CC (Changeover Cleaning)"), I7837, 0)</f>
        <v>3.6388889948527001E-2</v>
      </c>
      <c r="K7837">
        <f>IF(G7837&lt;&gt;"PM (Maintenance)", I7837, 0)</f>
        <v>3.6388889948527001E-2</v>
      </c>
      <c r="L7837" s="5">
        <f>MAX(tbl_Fact[[#This Row],[TotalBiscuitsMade]],tbl_Fact[[#This Row],[GoodMadeBiscuits]])</f>
        <v>182204</v>
      </c>
      <c r="M7837" s="5">
        <f>IF(tbl_Fact[[#This Row],[Operating_Hours]]&gt;0,tbl_Fact[[#This Row],[Operating_Hours]]*51840,0)</f>
        <v>1886.4000549316397</v>
      </c>
    </row>
    <row r="7838" spans="1:13" hidden="1" x14ac:dyDescent="0.2">
      <c r="A7838" t="s">
        <v>12</v>
      </c>
      <c r="B7838" s="1">
        <v>44408.805671296293</v>
      </c>
      <c r="C7838" s="1">
        <v>44408.806666666664</v>
      </c>
      <c r="D7838">
        <v>1.43333327770233</v>
      </c>
      <c r="E7838">
        <v>183330</v>
      </c>
      <c r="F7838">
        <v>206</v>
      </c>
      <c r="G7838" t="s">
        <v>44</v>
      </c>
      <c r="H7838" t="s">
        <v>30</v>
      </c>
      <c r="I7838">
        <f>tbl_Fact[[#This Row],[Duration]] / 60</f>
        <v>2.3888887961705501E-2</v>
      </c>
      <c r="J7838">
        <f>IF(OR(G7838="Run Time", G7838="CC (Changeover Cleaning)"), I7838, 0)</f>
        <v>0</v>
      </c>
      <c r="K7838">
        <f>IF(G7838&lt;&gt;"PM (Maintenance)", I7838, 0)</f>
        <v>2.3888887961705501E-2</v>
      </c>
      <c r="L7838" s="5">
        <f>MAX(tbl_Fact[[#This Row],[TotalBiscuitsMade]],tbl_Fact[[#This Row],[GoodMadeBiscuits]])</f>
        <v>183330</v>
      </c>
      <c r="M7838" s="5">
        <f>IF(tbl_Fact[[#This Row],[Operating_Hours]]&gt;0,tbl_Fact[[#This Row],[Operating_Hours]]*51840,0)</f>
        <v>0</v>
      </c>
    </row>
    <row r="7839" spans="1:13" hidden="1" x14ac:dyDescent="0.2">
      <c r="A7839" t="s">
        <v>12</v>
      </c>
      <c r="B7839" s="1">
        <v>44408.806666666664</v>
      </c>
      <c r="C7839" s="1">
        <v>44408.808310185188</v>
      </c>
      <c r="D7839">
        <v>2.36666655540466</v>
      </c>
      <c r="E7839">
        <v>183137</v>
      </c>
      <c r="F7839">
        <v>262</v>
      </c>
      <c r="G7839" t="s">
        <v>43</v>
      </c>
      <c r="H7839" t="s">
        <v>30</v>
      </c>
      <c r="I7839">
        <f>tbl_Fact[[#This Row],[Duration]] / 60</f>
        <v>3.9444442590077664E-2</v>
      </c>
      <c r="J7839">
        <f>IF(OR(G7839="Run Time", G7839="CC (Changeover Cleaning)"), I7839, 0)</f>
        <v>3.9444442590077664E-2</v>
      </c>
      <c r="K7839">
        <f>IF(G7839&lt;&gt;"PM (Maintenance)", I7839, 0)</f>
        <v>3.9444442590077664E-2</v>
      </c>
      <c r="L7839" s="5">
        <f>MAX(tbl_Fact[[#This Row],[TotalBiscuitsMade]],tbl_Fact[[#This Row],[GoodMadeBiscuits]])</f>
        <v>183137</v>
      </c>
      <c r="M7839" s="5">
        <f>IF(tbl_Fact[[#This Row],[Operating_Hours]]&gt;0,tbl_Fact[[#This Row],[Operating_Hours]]*51840,0)</f>
        <v>2044.7999038696262</v>
      </c>
    </row>
    <row r="7840" spans="1:13" hidden="1" x14ac:dyDescent="0.2">
      <c r="A7840" t="s">
        <v>12</v>
      </c>
      <c r="B7840" s="1">
        <v>44408.808310185188</v>
      </c>
      <c r="C7840" s="1">
        <v>44408.808761574073</v>
      </c>
      <c r="D7840">
        <v>0.64999997615814198</v>
      </c>
      <c r="E7840">
        <v>183837</v>
      </c>
      <c r="F7840">
        <v>371</v>
      </c>
      <c r="G7840" t="s">
        <v>44</v>
      </c>
      <c r="H7840" t="s">
        <v>30</v>
      </c>
      <c r="I7840">
        <f>tbl_Fact[[#This Row],[Duration]] / 60</f>
        <v>1.0833332935969033E-2</v>
      </c>
      <c r="J7840">
        <f>IF(OR(G7840="Run Time", G7840="CC (Changeover Cleaning)"), I7840, 0)</f>
        <v>0</v>
      </c>
      <c r="K7840">
        <f>IF(G7840&lt;&gt;"PM (Maintenance)", I7840, 0)</f>
        <v>1.0833332935969033E-2</v>
      </c>
      <c r="L7840" s="5">
        <f>MAX(tbl_Fact[[#This Row],[TotalBiscuitsMade]],tbl_Fact[[#This Row],[GoodMadeBiscuits]])</f>
        <v>183837</v>
      </c>
      <c r="M7840" s="5">
        <f>IF(tbl_Fact[[#This Row],[Operating_Hours]]&gt;0,tbl_Fact[[#This Row],[Operating_Hours]]*51840,0)</f>
        <v>0</v>
      </c>
    </row>
    <row r="7841" spans="1:13" hidden="1" x14ac:dyDescent="0.2">
      <c r="A7841" t="s">
        <v>12</v>
      </c>
      <c r="B7841" s="1">
        <v>44408.808761574073</v>
      </c>
      <c r="C7841" s="1">
        <v>44408.815682870372</v>
      </c>
      <c r="D7841">
        <v>9.9666662216186506</v>
      </c>
      <c r="E7841">
        <v>183763</v>
      </c>
      <c r="F7841">
        <v>90</v>
      </c>
      <c r="G7841" t="s">
        <v>43</v>
      </c>
      <c r="H7841" t="s">
        <v>30</v>
      </c>
      <c r="I7841">
        <f>tbl_Fact[[#This Row],[Duration]] / 60</f>
        <v>0.16611110369364418</v>
      </c>
      <c r="J7841">
        <f>IF(OR(G7841="Run Time", G7841="CC (Changeover Cleaning)"), I7841, 0)</f>
        <v>0.16611110369364418</v>
      </c>
      <c r="K7841">
        <f>IF(G7841&lt;&gt;"PM (Maintenance)", I7841, 0)</f>
        <v>0.16611110369364418</v>
      </c>
      <c r="L7841" s="5">
        <f>MAX(tbl_Fact[[#This Row],[TotalBiscuitsMade]],tbl_Fact[[#This Row],[GoodMadeBiscuits]])</f>
        <v>183763</v>
      </c>
      <c r="M7841" s="5">
        <f>IF(tbl_Fact[[#This Row],[Operating_Hours]]&gt;0,tbl_Fact[[#This Row],[Operating_Hours]]*51840,0)</f>
        <v>8611.1996154785138</v>
      </c>
    </row>
    <row r="7842" spans="1:13" hidden="1" x14ac:dyDescent="0.2">
      <c r="A7842" t="s">
        <v>14</v>
      </c>
      <c r="B7842" s="1">
        <v>44408.80878472222</v>
      </c>
      <c r="C7842" s="1">
        <v>44408.812731481485</v>
      </c>
      <c r="D7842">
        <v>5.6833333969116202</v>
      </c>
      <c r="E7842">
        <v>0</v>
      </c>
      <c r="F7842">
        <v>455</v>
      </c>
      <c r="G7842" t="s">
        <v>43</v>
      </c>
      <c r="H7842" t="s">
        <v>30</v>
      </c>
      <c r="I7842">
        <f>tbl_Fact[[#This Row],[Duration]] / 60</f>
        <v>9.4722223281860335E-2</v>
      </c>
      <c r="J7842">
        <f>IF(OR(G7842="Run Time", G7842="CC (Changeover Cleaning)"), I7842, 0)</f>
        <v>9.4722223281860335E-2</v>
      </c>
      <c r="K7842">
        <f>IF(G7842&lt;&gt;"PM (Maintenance)", I7842, 0)</f>
        <v>9.4722223281860335E-2</v>
      </c>
      <c r="L7842" s="5">
        <f>MAX(tbl_Fact[[#This Row],[TotalBiscuitsMade]],tbl_Fact[[#This Row],[GoodMadeBiscuits]])</f>
        <v>455</v>
      </c>
      <c r="M7842" s="5">
        <f>IF(tbl_Fact[[#This Row],[Operating_Hours]]&gt;0,tbl_Fact[[#This Row],[Operating_Hours]]*51840,0)</f>
        <v>4910.4000549316397</v>
      </c>
    </row>
    <row r="7843" spans="1:13" hidden="1" x14ac:dyDescent="0.2">
      <c r="A7843" t="s">
        <v>14</v>
      </c>
      <c r="B7843" s="1">
        <v>44408.812731481485</v>
      </c>
      <c r="C7843" s="1">
        <v>44408.812951388885</v>
      </c>
      <c r="D7843">
        <v>0.31666660308837902</v>
      </c>
      <c r="E7843">
        <v>0</v>
      </c>
      <c r="F7843">
        <v>476</v>
      </c>
      <c r="G7843" t="s">
        <v>44</v>
      </c>
      <c r="H7843" t="s">
        <v>30</v>
      </c>
      <c r="I7843">
        <f>tbl_Fact[[#This Row],[Duration]] / 60</f>
        <v>5.2777767181396507E-3</v>
      </c>
      <c r="J7843">
        <f>IF(OR(G7843="Run Time", G7843="CC (Changeover Cleaning)"), I7843, 0)</f>
        <v>0</v>
      </c>
      <c r="K7843">
        <f>IF(G7843&lt;&gt;"PM (Maintenance)", I7843, 0)</f>
        <v>5.2777767181396507E-3</v>
      </c>
      <c r="L7843" s="5">
        <f>MAX(tbl_Fact[[#This Row],[TotalBiscuitsMade]],tbl_Fact[[#This Row],[GoodMadeBiscuits]])</f>
        <v>476</v>
      </c>
      <c r="M7843" s="5">
        <f>IF(tbl_Fact[[#This Row],[Operating_Hours]]&gt;0,tbl_Fact[[#This Row],[Operating_Hours]]*51840,0)</f>
        <v>0</v>
      </c>
    </row>
    <row r="7844" spans="1:13" hidden="1" x14ac:dyDescent="0.2">
      <c r="A7844" t="s">
        <v>14</v>
      </c>
      <c r="B7844" s="1">
        <v>44408.812951388885</v>
      </c>
      <c r="C7844" s="1">
        <v>44408.813842592594</v>
      </c>
      <c r="D7844">
        <v>1.2833333015441899</v>
      </c>
      <c r="E7844">
        <v>0</v>
      </c>
      <c r="F7844">
        <v>109</v>
      </c>
      <c r="G7844" t="s">
        <v>43</v>
      </c>
      <c r="H7844" t="s">
        <v>30</v>
      </c>
      <c r="I7844">
        <f>tbl_Fact[[#This Row],[Duration]] / 60</f>
        <v>2.1388888359069831E-2</v>
      </c>
      <c r="J7844">
        <f>IF(OR(G7844="Run Time", G7844="CC (Changeover Cleaning)"), I7844, 0)</f>
        <v>2.1388888359069831E-2</v>
      </c>
      <c r="K7844">
        <f>IF(G7844&lt;&gt;"PM (Maintenance)", I7844, 0)</f>
        <v>2.1388888359069831E-2</v>
      </c>
      <c r="L7844" s="5">
        <f>MAX(tbl_Fact[[#This Row],[TotalBiscuitsMade]],tbl_Fact[[#This Row],[GoodMadeBiscuits]])</f>
        <v>109</v>
      </c>
      <c r="M7844" s="5">
        <f>IF(tbl_Fact[[#This Row],[Operating_Hours]]&gt;0,tbl_Fact[[#This Row],[Operating_Hours]]*51840,0)</f>
        <v>1108.7999725341801</v>
      </c>
    </row>
    <row r="7845" spans="1:13" hidden="1" x14ac:dyDescent="0.2">
      <c r="A7845" t="s">
        <v>14</v>
      </c>
      <c r="B7845" s="1">
        <v>44408.813842592594</v>
      </c>
      <c r="C7845" s="1">
        <v>44408.837916666664</v>
      </c>
      <c r="D7845">
        <v>34.666667938232401</v>
      </c>
      <c r="E7845">
        <v>0</v>
      </c>
      <c r="F7845">
        <v>43</v>
      </c>
      <c r="G7845" t="s">
        <v>44</v>
      </c>
      <c r="H7845" t="s">
        <v>30</v>
      </c>
      <c r="I7845">
        <f>tbl_Fact[[#This Row],[Duration]] / 60</f>
        <v>0.57777779897054005</v>
      </c>
      <c r="J7845">
        <f>IF(OR(G7845="Run Time", G7845="CC (Changeover Cleaning)"), I7845, 0)</f>
        <v>0</v>
      </c>
      <c r="K7845">
        <f>IF(G7845&lt;&gt;"PM (Maintenance)", I7845, 0)</f>
        <v>0.57777779897054005</v>
      </c>
      <c r="L7845" s="5">
        <f>MAX(tbl_Fact[[#This Row],[TotalBiscuitsMade]],tbl_Fact[[#This Row],[GoodMadeBiscuits]])</f>
        <v>43</v>
      </c>
      <c r="M7845" s="5">
        <f>IF(tbl_Fact[[#This Row],[Operating_Hours]]&gt;0,tbl_Fact[[#This Row],[Operating_Hours]]*51840,0)</f>
        <v>0</v>
      </c>
    </row>
    <row r="7846" spans="1:13" hidden="1" x14ac:dyDescent="0.2">
      <c r="A7846" t="s">
        <v>12</v>
      </c>
      <c r="B7846" s="1">
        <v>44408.815682870372</v>
      </c>
      <c r="C7846" s="1">
        <v>44408.819826388892</v>
      </c>
      <c r="D7846">
        <v>5.9666666984558097</v>
      </c>
      <c r="E7846">
        <v>188822</v>
      </c>
      <c r="F7846">
        <v>115</v>
      </c>
      <c r="G7846" t="s">
        <v>44</v>
      </c>
      <c r="H7846" t="s">
        <v>30</v>
      </c>
      <c r="I7846">
        <f>tbl_Fact[[#This Row],[Duration]] / 60</f>
        <v>9.9444444974263496E-2</v>
      </c>
      <c r="J7846">
        <f>IF(OR(G7846="Run Time", G7846="CC (Changeover Cleaning)"), I7846, 0)</f>
        <v>0</v>
      </c>
      <c r="K7846">
        <f>IF(G7846&lt;&gt;"PM (Maintenance)", I7846, 0)</f>
        <v>9.9444444974263496E-2</v>
      </c>
      <c r="L7846" s="5">
        <f>MAX(tbl_Fact[[#This Row],[TotalBiscuitsMade]],tbl_Fact[[#This Row],[GoodMadeBiscuits]])</f>
        <v>188822</v>
      </c>
      <c r="M7846" s="5">
        <f>IF(tbl_Fact[[#This Row],[Operating_Hours]]&gt;0,tbl_Fact[[#This Row],[Operating_Hours]]*51840,0)</f>
        <v>0</v>
      </c>
    </row>
    <row r="7847" spans="1:13" hidden="1" x14ac:dyDescent="0.2">
      <c r="A7847" t="s">
        <v>13</v>
      </c>
      <c r="B7847" s="1">
        <v>44408.816076388888</v>
      </c>
      <c r="C7847" s="1">
        <v>44408.818009259259</v>
      </c>
      <c r="D7847">
        <v>2.7833333015441899</v>
      </c>
      <c r="E7847">
        <v>0</v>
      </c>
      <c r="F7847">
        <v>485</v>
      </c>
      <c r="G7847" t="s">
        <v>43</v>
      </c>
      <c r="H7847" t="s">
        <v>30</v>
      </c>
      <c r="I7847">
        <f>tbl_Fact[[#This Row],[Duration]] / 60</f>
        <v>4.6388888359069833E-2</v>
      </c>
      <c r="J7847">
        <f>IF(OR(G7847="Run Time", G7847="CC (Changeover Cleaning)"), I7847, 0)</f>
        <v>4.6388888359069833E-2</v>
      </c>
      <c r="K7847">
        <f>IF(G7847&lt;&gt;"PM (Maintenance)", I7847, 0)</f>
        <v>4.6388888359069833E-2</v>
      </c>
      <c r="L7847" s="5">
        <f>MAX(tbl_Fact[[#This Row],[TotalBiscuitsMade]],tbl_Fact[[#This Row],[GoodMadeBiscuits]])</f>
        <v>485</v>
      </c>
      <c r="M7847" s="5">
        <f>IF(tbl_Fact[[#This Row],[Operating_Hours]]&gt;0,tbl_Fact[[#This Row],[Operating_Hours]]*51840,0)</f>
        <v>2404.7999725341801</v>
      </c>
    </row>
    <row r="7848" spans="1:13" hidden="1" x14ac:dyDescent="0.2">
      <c r="A7848" t="s">
        <v>13</v>
      </c>
      <c r="B7848" s="1">
        <v>44408.818009259259</v>
      </c>
      <c r="C7848" s="1">
        <v>44408.838240740741</v>
      </c>
      <c r="D7848">
        <v>29.1333332061768</v>
      </c>
      <c r="E7848">
        <v>0</v>
      </c>
      <c r="F7848">
        <v>220</v>
      </c>
      <c r="G7848" t="s">
        <v>44</v>
      </c>
      <c r="H7848" t="s">
        <v>30</v>
      </c>
      <c r="I7848">
        <f>tbl_Fact[[#This Row],[Duration]] / 60</f>
        <v>0.48555555343627999</v>
      </c>
      <c r="J7848">
        <f>IF(OR(G7848="Run Time", G7848="CC (Changeover Cleaning)"), I7848, 0)</f>
        <v>0</v>
      </c>
      <c r="K7848">
        <f>IF(G7848&lt;&gt;"PM (Maintenance)", I7848, 0)</f>
        <v>0.48555555343627999</v>
      </c>
      <c r="L7848" s="5">
        <f>MAX(tbl_Fact[[#This Row],[TotalBiscuitsMade]],tbl_Fact[[#This Row],[GoodMadeBiscuits]])</f>
        <v>220</v>
      </c>
      <c r="M7848" s="5">
        <f>IF(tbl_Fact[[#This Row],[Operating_Hours]]&gt;0,tbl_Fact[[#This Row],[Operating_Hours]]*51840,0)</f>
        <v>0</v>
      </c>
    </row>
    <row r="7849" spans="1:13" hidden="1" x14ac:dyDescent="0.2">
      <c r="A7849" t="s">
        <v>12</v>
      </c>
      <c r="B7849" s="1">
        <v>44408.819826388892</v>
      </c>
      <c r="C7849" s="1">
        <v>44408.820092592592</v>
      </c>
      <c r="D7849">
        <v>0.38333329558372498</v>
      </c>
      <c r="E7849">
        <v>188581</v>
      </c>
      <c r="F7849">
        <v>118</v>
      </c>
      <c r="G7849" t="s">
        <v>43</v>
      </c>
      <c r="H7849" t="s">
        <v>30</v>
      </c>
      <c r="I7849">
        <f>tbl_Fact[[#This Row],[Duration]] / 60</f>
        <v>6.3888882597287495E-3</v>
      </c>
      <c r="J7849">
        <f>IF(OR(G7849="Run Time", G7849="CC (Changeover Cleaning)"), I7849, 0)</f>
        <v>6.3888882597287495E-3</v>
      </c>
      <c r="K7849">
        <f>IF(G7849&lt;&gt;"PM (Maintenance)", I7849, 0)</f>
        <v>6.3888882597287495E-3</v>
      </c>
      <c r="L7849" s="5">
        <f>MAX(tbl_Fact[[#This Row],[TotalBiscuitsMade]],tbl_Fact[[#This Row],[GoodMadeBiscuits]])</f>
        <v>188581</v>
      </c>
      <c r="M7849" s="5">
        <f>IF(tbl_Fact[[#This Row],[Operating_Hours]]&gt;0,tbl_Fact[[#This Row],[Operating_Hours]]*51840,0)</f>
        <v>331.19996738433838</v>
      </c>
    </row>
    <row r="7850" spans="1:13" hidden="1" x14ac:dyDescent="0.2">
      <c r="A7850" t="s">
        <v>12</v>
      </c>
      <c r="B7850" s="1">
        <v>44408.820092592592</v>
      </c>
      <c r="C7850" s="1">
        <v>44408.837916666664</v>
      </c>
      <c r="D7850">
        <v>25.6666660308838</v>
      </c>
      <c r="E7850">
        <v>209033</v>
      </c>
      <c r="F7850">
        <v>462</v>
      </c>
      <c r="G7850" t="s">
        <v>44</v>
      </c>
      <c r="H7850" t="s">
        <v>30</v>
      </c>
      <c r="I7850">
        <f>tbl_Fact[[#This Row],[Duration]] / 60</f>
        <v>0.42777776718139665</v>
      </c>
      <c r="J7850">
        <f>IF(OR(G7850="Run Time", G7850="CC (Changeover Cleaning)"), I7850, 0)</f>
        <v>0</v>
      </c>
      <c r="K7850">
        <f>IF(G7850&lt;&gt;"PM (Maintenance)", I7850, 0)</f>
        <v>0.42777776718139665</v>
      </c>
      <c r="L7850" s="5">
        <f>MAX(tbl_Fact[[#This Row],[TotalBiscuitsMade]],tbl_Fact[[#This Row],[GoodMadeBiscuits]])</f>
        <v>209033</v>
      </c>
      <c r="M7850" s="5">
        <f>IF(tbl_Fact[[#This Row],[Operating_Hours]]&gt;0,tbl_Fact[[#This Row],[Operating_Hours]]*51840,0)</f>
        <v>0</v>
      </c>
    </row>
    <row r="7851" spans="1:13" hidden="1" x14ac:dyDescent="0.2">
      <c r="A7851" t="s">
        <v>14</v>
      </c>
      <c r="B7851" s="1">
        <v>44408.837916666664</v>
      </c>
      <c r="C7851" s="1">
        <v>44408.840543981481</v>
      </c>
      <c r="D7851">
        <v>3.7833333015441899</v>
      </c>
      <c r="E7851">
        <v>0</v>
      </c>
      <c r="F7851">
        <v>486</v>
      </c>
      <c r="G7851" t="s">
        <v>44</v>
      </c>
      <c r="H7851" t="s">
        <v>30</v>
      </c>
      <c r="I7851">
        <f>tbl_Fact[[#This Row],[Duration]] / 60</f>
        <v>6.3055555025736496E-2</v>
      </c>
      <c r="J7851">
        <f>IF(OR(G7851="Run Time", G7851="CC (Changeover Cleaning)"), I7851, 0)</f>
        <v>0</v>
      </c>
      <c r="K7851">
        <f>IF(G7851&lt;&gt;"PM (Maintenance)", I7851, 0)</f>
        <v>6.3055555025736496E-2</v>
      </c>
      <c r="L7851" s="5">
        <f>MAX(tbl_Fact[[#This Row],[TotalBiscuitsMade]],tbl_Fact[[#This Row],[GoodMadeBiscuits]])</f>
        <v>486</v>
      </c>
      <c r="M7851" s="5">
        <f>IF(tbl_Fact[[#This Row],[Operating_Hours]]&gt;0,tbl_Fact[[#This Row],[Operating_Hours]]*51840,0)</f>
        <v>0</v>
      </c>
    </row>
    <row r="7852" spans="1:13" hidden="1" x14ac:dyDescent="0.2">
      <c r="A7852" t="s">
        <v>12</v>
      </c>
      <c r="B7852" s="1">
        <v>44408.837916666664</v>
      </c>
      <c r="C7852" s="1">
        <v>44408.838263888887</v>
      </c>
      <c r="D7852">
        <v>0.5</v>
      </c>
      <c r="E7852">
        <v>209209</v>
      </c>
      <c r="F7852">
        <v>307</v>
      </c>
      <c r="G7852" t="s">
        <v>43</v>
      </c>
      <c r="H7852" t="s">
        <v>30</v>
      </c>
      <c r="I7852">
        <f>tbl_Fact[[#This Row],[Duration]] / 60</f>
        <v>8.3333333333333332E-3</v>
      </c>
      <c r="J7852">
        <f>IF(OR(G7852="Run Time", G7852="CC (Changeover Cleaning)"), I7852, 0)</f>
        <v>8.3333333333333332E-3</v>
      </c>
      <c r="K7852">
        <f>IF(G7852&lt;&gt;"PM (Maintenance)", I7852, 0)</f>
        <v>8.3333333333333332E-3</v>
      </c>
      <c r="L7852" s="5">
        <f>MAX(tbl_Fact[[#This Row],[TotalBiscuitsMade]],tbl_Fact[[#This Row],[GoodMadeBiscuits]])</f>
        <v>209209</v>
      </c>
      <c r="M7852" s="5">
        <f>IF(tbl_Fact[[#This Row],[Operating_Hours]]&gt;0,tbl_Fact[[#This Row],[Operating_Hours]]*51840,0)</f>
        <v>432</v>
      </c>
    </row>
    <row r="7853" spans="1:13" hidden="1" x14ac:dyDescent="0.2">
      <c r="A7853" t="s">
        <v>13</v>
      </c>
      <c r="B7853" s="1">
        <v>44408.838240740741</v>
      </c>
      <c r="C7853" s="1">
        <v>44408.841770833336</v>
      </c>
      <c r="D7853">
        <v>5.0833334922790501</v>
      </c>
      <c r="E7853">
        <v>0</v>
      </c>
      <c r="F7853">
        <v>309</v>
      </c>
      <c r="G7853" t="s">
        <v>43</v>
      </c>
      <c r="H7853" t="s">
        <v>30</v>
      </c>
      <c r="I7853">
        <f>tbl_Fact[[#This Row],[Duration]] / 60</f>
        <v>8.4722224871317503E-2</v>
      </c>
      <c r="J7853">
        <f>IF(OR(G7853="Run Time", G7853="CC (Changeover Cleaning)"), I7853, 0)</f>
        <v>8.4722224871317503E-2</v>
      </c>
      <c r="K7853">
        <f>IF(G7853&lt;&gt;"PM (Maintenance)", I7853, 0)</f>
        <v>8.4722224871317503E-2</v>
      </c>
      <c r="L7853" s="5">
        <f>MAX(tbl_Fact[[#This Row],[TotalBiscuitsMade]],tbl_Fact[[#This Row],[GoodMadeBiscuits]])</f>
        <v>309</v>
      </c>
      <c r="M7853" s="5">
        <f>IF(tbl_Fact[[#This Row],[Operating_Hours]]&gt;0,tbl_Fact[[#This Row],[Operating_Hours]]*51840,0)</f>
        <v>4392.0001373290997</v>
      </c>
    </row>
    <row r="7854" spans="1:13" hidden="1" x14ac:dyDescent="0.2">
      <c r="A7854" t="s">
        <v>12</v>
      </c>
      <c r="B7854" s="1">
        <v>44408.838263888887</v>
      </c>
      <c r="C7854" s="1">
        <v>44408.840543981481</v>
      </c>
      <c r="D7854">
        <v>3.2833333015441899</v>
      </c>
      <c r="E7854">
        <v>211709</v>
      </c>
      <c r="F7854">
        <v>222</v>
      </c>
      <c r="G7854" t="s">
        <v>44</v>
      </c>
      <c r="H7854" t="s">
        <v>30</v>
      </c>
      <c r="I7854">
        <f>tbl_Fact[[#This Row],[Duration]] / 60</f>
        <v>5.4722221692403164E-2</v>
      </c>
      <c r="J7854">
        <f>IF(OR(G7854="Run Time", G7854="CC (Changeover Cleaning)"), I7854, 0)</f>
        <v>0</v>
      </c>
      <c r="K7854">
        <f>IF(G7854&lt;&gt;"PM (Maintenance)", I7854, 0)</f>
        <v>5.4722221692403164E-2</v>
      </c>
      <c r="L7854" s="5">
        <f>MAX(tbl_Fact[[#This Row],[TotalBiscuitsMade]],tbl_Fact[[#This Row],[GoodMadeBiscuits]])</f>
        <v>211709</v>
      </c>
      <c r="M7854" s="5">
        <f>IF(tbl_Fact[[#This Row],[Operating_Hours]]&gt;0,tbl_Fact[[#This Row],[Operating_Hours]]*51840,0)</f>
        <v>0</v>
      </c>
    </row>
    <row r="7855" spans="1:13" hidden="1" x14ac:dyDescent="0.2">
      <c r="A7855" t="s">
        <v>14</v>
      </c>
      <c r="B7855" s="1">
        <v>44408.840543981481</v>
      </c>
      <c r="C7855" s="1">
        <v>44408.842164351852</v>
      </c>
      <c r="D7855">
        <v>2.3333332538604701</v>
      </c>
      <c r="E7855">
        <v>0</v>
      </c>
      <c r="F7855">
        <v>487</v>
      </c>
      <c r="G7855" t="s">
        <v>43</v>
      </c>
      <c r="H7855" t="s">
        <v>30</v>
      </c>
      <c r="I7855">
        <f>tbl_Fact[[#This Row],[Duration]] / 60</f>
        <v>3.8888887564341168E-2</v>
      </c>
      <c r="J7855">
        <f>IF(OR(G7855="Run Time", G7855="CC (Changeover Cleaning)"), I7855, 0)</f>
        <v>3.8888887564341168E-2</v>
      </c>
      <c r="K7855">
        <f>IF(G7855&lt;&gt;"PM (Maintenance)", I7855, 0)</f>
        <v>3.8888887564341168E-2</v>
      </c>
      <c r="L7855" s="5">
        <f>MAX(tbl_Fact[[#This Row],[TotalBiscuitsMade]],tbl_Fact[[#This Row],[GoodMadeBiscuits]])</f>
        <v>487</v>
      </c>
      <c r="M7855" s="5">
        <f>IF(tbl_Fact[[#This Row],[Operating_Hours]]&gt;0,tbl_Fact[[#This Row],[Operating_Hours]]*51840,0)</f>
        <v>2015.999931335446</v>
      </c>
    </row>
    <row r="7856" spans="1:13" hidden="1" x14ac:dyDescent="0.2">
      <c r="A7856" t="s">
        <v>12</v>
      </c>
      <c r="B7856" s="1">
        <v>44408.840543981481</v>
      </c>
      <c r="C7856" s="1">
        <v>44408.842245370368</v>
      </c>
      <c r="D7856">
        <v>2.4500000476837198</v>
      </c>
      <c r="E7856">
        <v>211724</v>
      </c>
      <c r="F7856">
        <v>383</v>
      </c>
      <c r="G7856" t="s">
        <v>43</v>
      </c>
      <c r="H7856" t="s">
        <v>30</v>
      </c>
      <c r="I7856">
        <f>tbl_Fact[[#This Row],[Duration]] / 60</f>
        <v>4.0833334128061997E-2</v>
      </c>
      <c r="J7856">
        <f>IF(OR(G7856="Run Time", G7856="CC (Changeover Cleaning)"), I7856, 0)</f>
        <v>4.0833334128061997E-2</v>
      </c>
      <c r="K7856">
        <f>IF(G7856&lt;&gt;"PM (Maintenance)", I7856, 0)</f>
        <v>4.0833334128061997E-2</v>
      </c>
      <c r="L7856" s="5">
        <f>MAX(tbl_Fact[[#This Row],[TotalBiscuitsMade]],tbl_Fact[[#This Row],[GoodMadeBiscuits]])</f>
        <v>211724</v>
      </c>
      <c r="M7856" s="5">
        <f>IF(tbl_Fact[[#This Row],[Operating_Hours]]&gt;0,tbl_Fact[[#This Row],[Operating_Hours]]*51840,0)</f>
        <v>2116.8000411987341</v>
      </c>
    </row>
    <row r="7857" spans="1:13" hidden="1" x14ac:dyDescent="0.2">
      <c r="A7857" t="s">
        <v>13</v>
      </c>
      <c r="B7857" s="1">
        <v>44408.841770833336</v>
      </c>
      <c r="C7857" s="1">
        <v>44408.842164351852</v>
      </c>
      <c r="D7857">
        <v>0.56666660308837902</v>
      </c>
      <c r="E7857">
        <v>0</v>
      </c>
      <c r="F7857">
        <v>337</v>
      </c>
      <c r="G7857" t="s">
        <v>44</v>
      </c>
      <c r="H7857" t="s">
        <v>30</v>
      </c>
      <c r="I7857">
        <f>tbl_Fact[[#This Row],[Duration]] / 60</f>
        <v>9.4444433848063173E-3</v>
      </c>
      <c r="J7857">
        <f>IF(OR(G7857="Run Time", G7857="CC (Changeover Cleaning)"), I7857, 0)</f>
        <v>0</v>
      </c>
      <c r="K7857">
        <f>IF(G7857&lt;&gt;"PM (Maintenance)", I7857, 0)</f>
        <v>9.4444433848063173E-3</v>
      </c>
      <c r="L7857" s="5">
        <f>MAX(tbl_Fact[[#This Row],[TotalBiscuitsMade]],tbl_Fact[[#This Row],[GoodMadeBiscuits]])</f>
        <v>337</v>
      </c>
      <c r="M7857" s="5">
        <f>IF(tbl_Fact[[#This Row],[Operating_Hours]]&gt;0,tbl_Fact[[#This Row],[Operating_Hours]]*51840,0)</f>
        <v>0</v>
      </c>
    </row>
    <row r="7858" spans="1:13" hidden="1" x14ac:dyDescent="0.2">
      <c r="A7858" t="s">
        <v>13</v>
      </c>
      <c r="B7858" s="1">
        <v>44408.842164351852</v>
      </c>
      <c r="C7858" s="1">
        <v>44408.842557870368</v>
      </c>
      <c r="D7858">
        <v>0.56666660308837902</v>
      </c>
      <c r="E7858">
        <v>0</v>
      </c>
      <c r="F7858">
        <v>197</v>
      </c>
      <c r="G7858" t="s">
        <v>43</v>
      </c>
      <c r="H7858" t="s">
        <v>30</v>
      </c>
      <c r="I7858">
        <f>tbl_Fact[[#This Row],[Duration]] / 60</f>
        <v>9.4444433848063173E-3</v>
      </c>
      <c r="J7858">
        <f>IF(OR(G7858="Run Time", G7858="CC (Changeover Cleaning)"), I7858, 0)</f>
        <v>9.4444433848063173E-3</v>
      </c>
      <c r="K7858">
        <f>IF(G7858&lt;&gt;"PM (Maintenance)", I7858, 0)</f>
        <v>9.4444433848063173E-3</v>
      </c>
      <c r="L7858" s="5">
        <f>MAX(tbl_Fact[[#This Row],[TotalBiscuitsMade]],tbl_Fact[[#This Row],[GoodMadeBiscuits]])</f>
        <v>197</v>
      </c>
      <c r="M7858" s="5">
        <f>IF(tbl_Fact[[#This Row],[Operating_Hours]]&gt;0,tbl_Fact[[#This Row],[Operating_Hours]]*51840,0)</f>
        <v>489.59994506835949</v>
      </c>
    </row>
    <row r="7859" spans="1:13" hidden="1" x14ac:dyDescent="0.2">
      <c r="A7859" t="s">
        <v>14</v>
      </c>
      <c r="B7859" s="1">
        <v>44408.842164351852</v>
      </c>
      <c r="C7859" s="1">
        <v>44408.846064814818</v>
      </c>
      <c r="D7859">
        <v>5.6166667938232404</v>
      </c>
      <c r="E7859">
        <v>0</v>
      </c>
      <c r="F7859">
        <v>289</v>
      </c>
      <c r="G7859" t="s">
        <v>44</v>
      </c>
      <c r="H7859" t="s">
        <v>30</v>
      </c>
      <c r="I7859">
        <f>tbl_Fact[[#This Row],[Duration]] / 60</f>
        <v>9.3611113230387344E-2</v>
      </c>
      <c r="J7859">
        <f>IF(OR(G7859="Run Time", G7859="CC (Changeover Cleaning)"), I7859, 0)</f>
        <v>0</v>
      </c>
      <c r="K7859">
        <f>IF(G7859&lt;&gt;"PM (Maintenance)", I7859, 0)</f>
        <v>9.3611113230387344E-2</v>
      </c>
      <c r="L7859" s="5">
        <f>MAX(tbl_Fact[[#This Row],[TotalBiscuitsMade]],tbl_Fact[[#This Row],[GoodMadeBiscuits]])</f>
        <v>289</v>
      </c>
      <c r="M7859" s="5">
        <f>IF(tbl_Fact[[#This Row],[Operating_Hours]]&gt;0,tbl_Fact[[#This Row],[Operating_Hours]]*51840,0)</f>
        <v>0</v>
      </c>
    </row>
    <row r="7860" spans="1:13" hidden="1" x14ac:dyDescent="0.2">
      <c r="A7860" t="s">
        <v>12</v>
      </c>
      <c r="B7860" s="1">
        <v>44408.842245370368</v>
      </c>
      <c r="C7860" s="1">
        <v>44408.843773148146</v>
      </c>
      <c r="D7860">
        <v>2.2000000476837198</v>
      </c>
      <c r="E7860">
        <v>213743</v>
      </c>
      <c r="F7860">
        <v>191</v>
      </c>
      <c r="G7860" t="s">
        <v>44</v>
      </c>
      <c r="H7860" t="s">
        <v>30</v>
      </c>
      <c r="I7860">
        <f>tbl_Fact[[#This Row],[Duration]] / 60</f>
        <v>3.6666667461395332E-2</v>
      </c>
      <c r="J7860">
        <f>IF(OR(G7860="Run Time", G7860="CC (Changeover Cleaning)"), I7860, 0)</f>
        <v>0</v>
      </c>
      <c r="K7860">
        <f>IF(G7860&lt;&gt;"PM (Maintenance)", I7860, 0)</f>
        <v>3.6666667461395332E-2</v>
      </c>
      <c r="L7860" s="5">
        <f>MAX(tbl_Fact[[#This Row],[TotalBiscuitsMade]],tbl_Fact[[#This Row],[GoodMadeBiscuits]])</f>
        <v>213743</v>
      </c>
      <c r="M7860" s="5">
        <f>IF(tbl_Fact[[#This Row],[Operating_Hours]]&gt;0,tbl_Fact[[#This Row],[Operating_Hours]]*51840,0)</f>
        <v>0</v>
      </c>
    </row>
    <row r="7861" spans="1:13" hidden="1" x14ac:dyDescent="0.2">
      <c r="A7861" t="s">
        <v>13</v>
      </c>
      <c r="B7861" s="1">
        <v>44408.842557870368</v>
      </c>
      <c r="C7861" s="1">
        <v>44408.936053240737</v>
      </c>
      <c r="D7861">
        <v>134.63333129882801</v>
      </c>
      <c r="E7861">
        <v>0</v>
      </c>
      <c r="F7861">
        <v>441</v>
      </c>
      <c r="G7861" t="s">
        <v>44</v>
      </c>
      <c r="H7861" t="s">
        <v>30</v>
      </c>
      <c r="I7861">
        <f>tbl_Fact[[#This Row],[Duration]] / 60</f>
        <v>2.243888854980467</v>
      </c>
      <c r="J7861">
        <f>IF(OR(G7861="Run Time", G7861="CC (Changeover Cleaning)"), I7861, 0)</f>
        <v>0</v>
      </c>
      <c r="K7861">
        <f>IF(G7861&lt;&gt;"PM (Maintenance)", I7861, 0)</f>
        <v>2.243888854980467</v>
      </c>
      <c r="L7861" s="5">
        <f>MAX(tbl_Fact[[#This Row],[TotalBiscuitsMade]],tbl_Fact[[#This Row],[GoodMadeBiscuits]])</f>
        <v>441</v>
      </c>
      <c r="M7861" s="5">
        <f>IF(tbl_Fact[[#This Row],[Operating_Hours]]&gt;0,tbl_Fact[[#This Row],[Operating_Hours]]*51840,0)</f>
        <v>0</v>
      </c>
    </row>
    <row r="7862" spans="1:13" hidden="1" x14ac:dyDescent="0.2">
      <c r="A7862" t="s">
        <v>12</v>
      </c>
      <c r="B7862" s="1">
        <v>44408.843773148146</v>
      </c>
      <c r="C7862" s="1">
        <v>44408.844027777777</v>
      </c>
      <c r="D7862">
        <v>0.36666658520698497</v>
      </c>
      <c r="E7862">
        <v>213472</v>
      </c>
      <c r="F7862">
        <v>301</v>
      </c>
      <c r="G7862" t="s">
        <v>43</v>
      </c>
      <c r="H7862" t="s">
        <v>30</v>
      </c>
      <c r="I7862">
        <f>tbl_Fact[[#This Row],[Duration]] / 60</f>
        <v>6.1111097534497496E-3</v>
      </c>
      <c r="J7862">
        <f>IF(OR(G7862="Run Time", G7862="CC (Changeover Cleaning)"), I7862, 0)</f>
        <v>6.1111097534497496E-3</v>
      </c>
      <c r="K7862">
        <f>IF(G7862&lt;&gt;"PM (Maintenance)", I7862, 0)</f>
        <v>6.1111097534497496E-3</v>
      </c>
      <c r="L7862" s="5">
        <f>MAX(tbl_Fact[[#This Row],[TotalBiscuitsMade]],tbl_Fact[[#This Row],[GoodMadeBiscuits]])</f>
        <v>213472</v>
      </c>
      <c r="M7862" s="5">
        <f>IF(tbl_Fact[[#This Row],[Operating_Hours]]&gt;0,tbl_Fact[[#This Row],[Operating_Hours]]*51840,0)</f>
        <v>316.79992961883499</v>
      </c>
    </row>
    <row r="7863" spans="1:13" hidden="1" x14ac:dyDescent="0.2">
      <c r="A7863" t="s">
        <v>12</v>
      </c>
      <c r="B7863" s="1">
        <v>44408.844027777777</v>
      </c>
      <c r="C7863" s="1">
        <v>44408.846064814818</v>
      </c>
      <c r="D7863">
        <v>2.9333333969116202</v>
      </c>
      <c r="E7863">
        <v>215792</v>
      </c>
      <c r="F7863">
        <v>487</v>
      </c>
      <c r="G7863" t="s">
        <v>44</v>
      </c>
      <c r="H7863" t="s">
        <v>30</v>
      </c>
      <c r="I7863">
        <f>tbl_Fact[[#This Row],[Duration]] / 60</f>
        <v>4.8888889948527005E-2</v>
      </c>
      <c r="J7863">
        <f>IF(OR(G7863="Run Time", G7863="CC (Changeover Cleaning)"), I7863, 0)</f>
        <v>0</v>
      </c>
      <c r="K7863">
        <f>IF(G7863&lt;&gt;"PM (Maintenance)", I7863, 0)</f>
        <v>4.8888889948527005E-2</v>
      </c>
      <c r="L7863" s="5">
        <f>MAX(tbl_Fact[[#This Row],[TotalBiscuitsMade]],tbl_Fact[[#This Row],[GoodMadeBiscuits]])</f>
        <v>215792</v>
      </c>
      <c r="M7863" s="5">
        <f>IF(tbl_Fact[[#This Row],[Operating_Hours]]&gt;0,tbl_Fact[[#This Row],[Operating_Hours]]*51840,0)</f>
        <v>0</v>
      </c>
    </row>
    <row r="7864" spans="1:13" hidden="1" x14ac:dyDescent="0.2">
      <c r="A7864" t="s">
        <v>14</v>
      </c>
      <c r="B7864" s="1">
        <v>44408.846064814818</v>
      </c>
      <c r="C7864" s="1">
        <v>44408.84851851852</v>
      </c>
      <c r="D7864">
        <v>3.5333333015441899</v>
      </c>
      <c r="E7864">
        <v>0</v>
      </c>
      <c r="F7864">
        <v>69</v>
      </c>
      <c r="G7864" t="s">
        <v>43</v>
      </c>
      <c r="H7864" t="s">
        <v>30</v>
      </c>
      <c r="I7864">
        <f>tbl_Fact[[#This Row],[Duration]] / 60</f>
        <v>5.888888835906983E-2</v>
      </c>
      <c r="J7864">
        <f>IF(OR(G7864="Run Time", G7864="CC (Changeover Cleaning)"), I7864, 0)</f>
        <v>5.888888835906983E-2</v>
      </c>
      <c r="K7864">
        <f>IF(G7864&lt;&gt;"PM (Maintenance)", I7864, 0)</f>
        <v>5.888888835906983E-2</v>
      </c>
      <c r="L7864" s="5">
        <f>MAX(tbl_Fact[[#This Row],[TotalBiscuitsMade]],tbl_Fact[[#This Row],[GoodMadeBiscuits]])</f>
        <v>69</v>
      </c>
      <c r="M7864" s="5">
        <f>IF(tbl_Fact[[#This Row],[Operating_Hours]]&gt;0,tbl_Fact[[#This Row],[Operating_Hours]]*51840,0)</f>
        <v>3052.7999725341801</v>
      </c>
    </row>
    <row r="7865" spans="1:13" hidden="1" x14ac:dyDescent="0.2">
      <c r="A7865" t="s">
        <v>12</v>
      </c>
      <c r="B7865" s="1">
        <v>44408.846064814818</v>
      </c>
      <c r="C7865" s="1">
        <v>44408.848726851851</v>
      </c>
      <c r="D7865">
        <v>3.8333332538604701</v>
      </c>
      <c r="E7865">
        <v>215657</v>
      </c>
      <c r="F7865">
        <v>195</v>
      </c>
      <c r="G7865" t="s">
        <v>43</v>
      </c>
      <c r="H7865" t="s">
        <v>30</v>
      </c>
      <c r="I7865">
        <f>tbl_Fact[[#This Row],[Duration]] / 60</f>
        <v>6.3888887564341162E-2</v>
      </c>
      <c r="J7865">
        <f>IF(OR(G7865="Run Time", G7865="CC (Changeover Cleaning)"), I7865, 0)</f>
        <v>6.3888887564341162E-2</v>
      </c>
      <c r="K7865">
        <f>IF(G7865&lt;&gt;"PM (Maintenance)", I7865, 0)</f>
        <v>6.3888887564341162E-2</v>
      </c>
      <c r="L7865" s="5">
        <f>MAX(tbl_Fact[[#This Row],[TotalBiscuitsMade]],tbl_Fact[[#This Row],[GoodMadeBiscuits]])</f>
        <v>215657</v>
      </c>
      <c r="M7865" s="5">
        <f>IF(tbl_Fact[[#This Row],[Operating_Hours]]&gt;0,tbl_Fact[[#This Row],[Operating_Hours]]*51840,0)</f>
        <v>3311.999931335446</v>
      </c>
    </row>
    <row r="7866" spans="1:13" hidden="1" x14ac:dyDescent="0.2">
      <c r="A7866" t="s">
        <v>14</v>
      </c>
      <c r="B7866" s="1">
        <v>44408.84851851852</v>
      </c>
      <c r="C7866" s="1">
        <v>44408.901134259257</v>
      </c>
      <c r="D7866">
        <v>75.766670227050795</v>
      </c>
      <c r="E7866">
        <v>0</v>
      </c>
      <c r="F7866">
        <v>77</v>
      </c>
      <c r="G7866" t="s">
        <v>44</v>
      </c>
      <c r="H7866" t="s">
        <v>30</v>
      </c>
      <c r="I7866">
        <f>tbl_Fact[[#This Row],[Duration]] / 60</f>
        <v>1.2627778371175133</v>
      </c>
      <c r="J7866">
        <f>IF(OR(G7866="Run Time", G7866="CC (Changeover Cleaning)"), I7866, 0)</f>
        <v>0</v>
      </c>
      <c r="K7866">
        <f>IF(G7866&lt;&gt;"PM (Maintenance)", I7866, 0)</f>
        <v>1.2627778371175133</v>
      </c>
      <c r="L7866" s="5">
        <f>MAX(tbl_Fact[[#This Row],[TotalBiscuitsMade]],tbl_Fact[[#This Row],[GoodMadeBiscuits]])</f>
        <v>77</v>
      </c>
      <c r="M7866" s="5">
        <f>IF(tbl_Fact[[#This Row],[Operating_Hours]]&gt;0,tbl_Fact[[#This Row],[Operating_Hours]]*51840,0)</f>
        <v>0</v>
      </c>
    </row>
    <row r="7867" spans="1:13" hidden="1" x14ac:dyDescent="0.2">
      <c r="A7867" t="s">
        <v>5</v>
      </c>
      <c r="B7867" s="1">
        <v>44408.848680555559</v>
      </c>
      <c r="C7867" s="1">
        <v>44408.866006944445</v>
      </c>
      <c r="D7867">
        <v>24.950000762939499</v>
      </c>
      <c r="E7867">
        <v>0</v>
      </c>
      <c r="F7867">
        <v>131</v>
      </c>
      <c r="G7867" t="s">
        <v>43</v>
      </c>
      <c r="H7867" t="s">
        <v>25</v>
      </c>
      <c r="I7867">
        <f>tbl_Fact[[#This Row],[Duration]] / 60</f>
        <v>0.41583334604899164</v>
      </c>
      <c r="J7867">
        <f>IF(OR(G7867="Run Time", G7867="CC (Changeover Cleaning)"), I7867, 0)</f>
        <v>0.41583334604899164</v>
      </c>
      <c r="K7867">
        <f>IF(G7867&lt;&gt;"PM (Maintenance)", I7867, 0)</f>
        <v>0.41583334604899164</v>
      </c>
      <c r="L7867" s="5">
        <f>MAX(tbl_Fact[[#This Row],[TotalBiscuitsMade]],tbl_Fact[[#This Row],[GoodMadeBiscuits]])</f>
        <v>131</v>
      </c>
      <c r="M7867" s="5">
        <f>IF(tbl_Fact[[#This Row],[Operating_Hours]]&gt;0,tbl_Fact[[#This Row],[Operating_Hours]]*51840,0)</f>
        <v>21556.800659179728</v>
      </c>
    </row>
    <row r="7868" spans="1:13" hidden="1" x14ac:dyDescent="0.2">
      <c r="A7868" t="s">
        <v>12</v>
      </c>
      <c r="B7868" s="1">
        <v>44408.848726851851</v>
      </c>
      <c r="C7868" s="1">
        <v>44408.849976851852</v>
      </c>
      <c r="D7868">
        <v>1.79999995231628</v>
      </c>
      <c r="E7868">
        <v>217448</v>
      </c>
      <c r="F7868">
        <v>321</v>
      </c>
      <c r="G7868" t="s">
        <v>44</v>
      </c>
      <c r="H7868" t="s">
        <v>30</v>
      </c>
      <c r="I7868">
        <f>tbl_Fact[[#This Row],[Duration]] / 60</f>
        <v>2.9999999205271334E-2</v>
      </c>
      <c r="J7868">
        <f>IF(OR(G7868="Run Time", G7868="CC (Changeover Cleaning)"), I7868, 0)</f>
        <v>0</v>
      </c>
      <c r="K7868">
        <f>IF(G7868&lt;&gt;"PM (Maintenance)", I7868, 0)</f>
        <v>2.9999999205271334E-2</v>
      </c>
      <c r="L7868" s="5">
        <f>MAX(tbl_Fact[[#This Row],[TotalBiscuitsMade]],tbl_Fact[[#This Row],[GoodMadeBiscuits]])</f>
        <v>217448</v>
      </c>
      <c r="M7868" s="5">
        <f>IF(tbl_Fact[[#This Row],[Operating_Hours]]&gt;0,tbl_Fact[[#This Row],[Operating_Hours]]*51840,0)</f>
        <v>0</v>
      </c>
    </row>
    <row r="7869" spans="1:13" hidden="1" x14ac:dyDescent="0.2">
      <c r="A7869" t="s">
        <v>12</v>
      </c>
      <c r="B7869" s="1">
        <v>44408.849976851852</v>
      </c>
      <c r="C7869" s="1">
        <v>44408.850115740737</v>
      </c>
      <c r="D7869">
        <v>0.20000000298023199</v>
      </c>
      <c r="E7869">
        <v>217488</v>
      </c>
      <c r="F7869">
        <v>182</v>
      </c>
      <c r="G7869" t="s">
        <v>43</v>
      </c>
      <c r="H7869" t="s">
        <v>30</v>
      </c>
      <c r="I7869">
        <f>tbl_Fact[[#This Row],[Duration]] / 60</f>
        <v>3.3333333830038664E-3</v>
      </c>
      <c r="J7869">
        <f>IF(OR(G7869="Run Time", G7869="CC (Changeover Cleaning)"), I7869, 0)</f>
        <v>3.3333333830038664E-3</v>
      </c>
      <c r="K7869">
        <f>IF(G7869&lt;&gt;"PM (Maintenance)", I7869, 0)</f>
        <v>3.3333333830038664E-3</v>
      </c>
      <c r="L7869" s="5">
        <f>MAX(tbl_Fact[[#This Row],[TotalBiscuitsMade]],tbl_Fact[[#This Row],[GoodMadeBiscuits]])</f>
        <v>217488</v>
      </c>
      <c r="M7869" s="5">
        <f>IF(tbl_Fact[[#This Row],[Operating_Hours]]&gt;0,tbl_Fact[[#This Row],[Operating_Hours]]*51840,0)</f>
        <v>172.80000257492043</v>
      </c>
    </row>
    <row r="7870" spans="1:13" hidden="1" x14ac:dyDescent="0.2">
      <c r="A7870" t="s">
        <v>12</v>
      </c>
      <c r="B7870" s="1">
        <v>44408.850115740737</v>
      </c>
      <c r="C7870" s="1">
        <v>44408.871724537035</v>
      </c>
      <c r="D7870">
        <v>31.1166667938232</v>
      </c>
      <c r="E7870">
        <v>242471</v>
      </c>
      <c r="F7870">
        <v>213</v>
      </c>
      <c r="G7870" t="s">
        <v>44</v>
      </c>
      <c r="H7870" t="s">
        <v>30</v>
      </c>
      <c r="I7870">
        <f>tbl_Fact[[#This Row],[Duration]] / 60</f>
        <v>0.51861111323038667</v>
      </c>
      <c r="J7870">
        <f>IF(OR(G7870="Run Time", G7870="CC (Changeover Cleaning)"), I7870, 0)</f>
        <v>0</v>
      </c>
      <c r="K7870">
        <f>IF(G7870&lt;&gt;"PM (Maintenance)", I7870, 0)</f>
        <v>0.51861111323038667</v>
      </c>
      <c r="L7870" s="5">
        <f>MAX(tbl_Fact[[#This Row],[TotalBiscuitsMade]],tbl_Fact[[#This Row],[GoodMadeBiscuits]])</f>
        <v>242471</v>
      </c>
      <c r="M7870" s="5">
        <f>IF(tbl_Fact[[#This Row],[Operating_Hours]]&gt;0,tbl_Fact[[#This Row],[Operating_Hours]]*51840,0)</f>
        <v>0</v>
      </c>
    </row>
    <row r="7871" spans="1:13" hidden="1" x14ac:dyDescent="0.2">
      <c r="A7871" t="s">
        <v>5</v>
      </c>
      <c r="B7871" s="1">
        <v>44408.866006944445</v>
      </c>
      <c r="C7871" s="1">
        <v>44408.934166666666</v>
      </c>
      <c r="D7871">
        <v>98.150001525878906</v>
      </c>
      <c r="E7871">
        <v>0</v>
      </c>
      <c r="F7871">
        <v>29</v>
      </c>
      <c r="G7871" t="s">
        <v>44</v>
      </c>
      <c r="H7871" t="s">
        <v>25</v>
      </c>
      <c r="I7871">
        <f>tbl_Fact[[#This Row],[Duration]] / 60</f>
        <v>1.6358333587646485</v>
      </c>
      <c r="J7871">
        <f>IF(OR(G7871="Run Time", G7871="CC (Changeover Cleaning)"), I7871, 0)</f>
        <v>0</v>
      </c>
      <c r="K7871">
        <f>IF(G7871&lt;&gt;"PM (Maintenance)", I7871, 0)</f>
        <v>1.6358333587646485</v>
      </c>
      <c r="L7871" s="5">
        <f>MAX(tbl_Fact[[#This Row],[TotalBiscuitsMade]],tbl_Fact[[#This Row],[GoodMadeBiscuits]])</f>
        <v>29</v>
      </c>
      <c r="M7871" s="5">
        <f>IF(tbl_Fact[[#This Row],[Operating_Hours]]&gt;0,tbl_Fact[[#This Row],[Operating_Hours]]*51840,0)</f>
        <v>0</v>
      </c>
    </row>
    <row r="7872" spans="1:13" hidden="1" x14ac:dyDescent="0.2">
      <c r="A7872" t="s">
        <v>12</v>
      </c>
      <c r="B7872" s="1">
        <v>44408.871724537035</v>
      </c>
      <c r="C7872" s="1">
        <v>44408.874884259261</v>
      </c>
      <c r="D7872">
        <v>4.5500001907348597</v>
      </c>
      <c r="E7872">
        <v>242372</v>
      </c>
      <c r="F7872">
        <v>264</v>
      </c>
      <c r="G7872" t="s">
        <v>43</v>
      </c>
      <c r="H7872" t="s">
        <v>30</v>
      </c>
      <c r="I7872">
        <f>tbl_Fact[[#This Row],[Duration]] / 60</f>
        <v>7.5833336512247662E-2</v>
      </c>
      <c r="J7872">
        <f>IF(OR(G7872="Run Time", G7872="CC (Changeover Cleaning)"), I7872, 0)</f>
        <v>7.5833336512247662E-2</v>
      </c>
      <c r="K7872">
        <f>IF(G7872&lt;&gt;"PM (Maintenance)", I7872, 0)</f>
        <v>7.5833336512247662E-2</v>
      </c>
      <c r="L7872" s="5">
        <f>MAX(tbl_Fact[[#This Row],[TotalBiscuitsMade]],tbl_Fact[[#This Row],[GoodMadeBiscuits]])</f>
        <v>242372</v>
      </c>
      <c r="M7872" s="5">
        <f>IF(tbl_Fact[[#This Row],[Operating_Hours]]&gt;0,tbl_Fact[[#This Row],[Operating_Hours]]*51840,0)</f>
        <v>3931.2001647949187</v>
      </c>
    </row>
    <row r="7873" spans="1:13" hidden="1" x14ac:dyDescent="0.2">
      <c r="A7873" t="s">
        <v>12</v>
      </c>
      <c r="B7873" s="1">
        <v>44408.874884259261</v>
      </c>
      <c r="C7873" s="1">
        <v>44408.874918981484</v>
      </c>
      <c r="D7873">
        <v>5.0000000745058101E-2</v>
      </c>
      <c r="E7873">
        <v>242152</v>
      </c>
      <c r="F7873">
        <v>264</v>
      </c>
      <c r="G7873" t="s">
        <v>44</v>
      </c>
      <c r="H7873" t="s">
        <v>30</v>
      </c>
      <c r="I7873">
        <f>tbl_Fact[[#This Row],[Duration]] / 60</f>
        <v>8.3333334575096834E-4</v>
      </c>
      <c r="J7873">
        <f>IF(OR(G7873="Run Time", G7873="CC (Changeover Cleaning)"), I7873, 0)</f>
        <v>0</v>
      </c>
      <c r="K7873">
        <f>IF(G7873&lt;&gt;"PM (Maintenance)", I7873, 0)</f>
        <v>8.3333334575096834E-4</v>
      </c>
      <c r="L7873" s="5">
        <f>MAX(tbl_Fact[[#This Row],[TotalBiscuitsMade]],tbl_Fact[[#This Row],[GoodMadeBiscuits]])</f>
        <v>242152</v>
      </c>
      <c r="M7873" s="5">
        <f>IF(tbl_Fact[[#This Row],[Operating_Hours]]&gt;0,tbl_Fact[[#This Row],[Operating_Hours]]*51840,0)</f>
        <v>0</v>
      </c>
    </row>
    <row r="7874" spans="1:13" hidden="1" x14ac:dyDescent="0.2">
      <c r="A7874" t="s">
        <v>12</v>
      </c>
      <c r="B7874" s="1">
        <v>44408.874918981484</v>
      </c>
      <c r="C7874" s="1">
        <v>44408.883287037039</v>
      </c>
      <c r="D7874">
        <v>12.050000190734901</v>
      </c>
      <c r="E7874">
        <v>242357</v>
      </c>
      <c r="F7874">
        <v>178</v>
      </c>
      <c r="G7874" t="s">
        <v>43</v>
      </c>
      <c r="H7874" t="s">
        <v>30</v>
      </c>
      <c r="I7874">
        <f>tbl_Fact[[#This Row],[Duration]] / 60</f>
        <v>0.20083333651224836</v>
      </c>
      <c r="J7874">
        <f>IF(OR(G7874="Run Time", G7874="CC (Changeover Cleaning)"), I7874, 0)</f>
        <v>0.20083333651224836</v>
      </c>
      <c r="K7874">
        <f>IF(G7874&lt;&gt;"PM (Maintenance)", I7874, 0)</f>
        <v>0.20083333651224836</v>
      </c>
      <c r="L7874" s="5">
        <f>MAX(tbl_Fact[[#This Row],[TotalBiscuitsMade]],tbl_Fact[[#This Row],[GoodMadeBiscuits]])</f>
        <v>242357</v>
      </c>
      <c r="M7874" s="5">
        <f>IF(tbl_Fact[[#This Row],[Operating_Hours]]&gt;0,tbl_Fact[[#This Row],[Operating_Hours]]*51840,0)</f>
        <v>10411.200164794955</v>
      </c>
    </row>
    <row r="7875" spans="1:13" hidden="1" x14ac:dyDescent="0.2">
      <c r="A7875" t="s">
        <v>12</v>
      </c>
      <c r="B7875" s="1">
        <v>44408.883287037039</v>
      </c>
      <c r="C7875" s="1">
        <v>44408.889479166668</v>
      </c>
      <c r="D7875">
        <v>8.9166669845581108</v>
      </c>
      <c r="E7875">
        <v>249602</v>
      </c>
      <c r="F7875">
        <v>430</v>
      </c>
      <c r="G7875" t="s">
        <v>44</v>
      </c>
      <c r="H7875" t="s">
        <v>30</v>
      </c>
      <c r="I7875">
        <f>tbl_Fact[[#This Row],[Duration]] / 60</f>
        <v>0.14861111640930186</v>
      </c>
      <c r="J7875">
        <f>IF(OR(G7875="Run Time", G7875="CC (Changeover Cleaning)"), I7875, 0)</f>
        <v>0</v>
      </c>
      <c r="K7875">
        <f>IF(G7875&lt;&gt;"PM (Maintenance)", I7875, 0)</f>
        <v>0.14861111640930186</v>
      </c>
      <c r="L7875" s="5">
        <f>MAX(tbl_Fact[[#This Row],[TotalBiscuitsMade]],tbl_Fact[[#This Row],[GoodMadeBiscuits]])</f>
        <v>249602</v>
      </c>
      <c r="M7875" s="5">
        <f>IF(tbl_Fact[[#This Row],[Operating_Hours]]&gt;0,tbl_Fact[[#This Row],[Operating_Hours]]*51840,0)</f>
        <v>0</v>
      </c>
    </row>
    <row r="7876" spans="1:13" hidden="1" x14ac:dyDescent="0.2">
      <c r="A7876" t="s">
        <v>12</v>
      </c>
      <c r="B7876" s="1">
        <v>44408.889479166668</v>
      </c>
      <c r="C7876" s="1">
        <v>44408.894502314812</v>
      </c>
      <c r="D7876">
        <v>7.2333331108093297</v>
      </c>
      <c r="E7876">
        <v>249302</v>
      </c>
      <c r="F7876">
        <v>331</v>
      </c>
      <c r="G7876" t="s">
        <v>43</v>
      </c>
      <c r="H7876" t="s">
        <v>30</v>
      </c>
      <c r="I7876">
        <f>tbl_Fact[[#This Row],[Duration]] / 60</f>
        <v>0.12055555184682216</v>
      </c>
      <c r="J7876">
        <f>IF(OR(G7876="Run Time", G7876="CC (Changeover Cleaning)"), I7876, 0)</f>
        <v>0.12055555184682216</v>
      </c>
      <c r="K7876">
        <f>IF(G7876&lt;&gt;"PM (Maintenance)", I7876, 0)</f>
        <v>0.12055555184682216</v>
      </c>
      <c r="L7876" s="5">
        <f>MAX(tbl_Fact[[#This Row],[TotalBiscuitsMade]],tbl_Fact[[#This Row],[GoodMadeBiscuits]])</f>
        <v>249302</v>
      </c>
      <c r="M7876" s="5">
        <f>IF(tbl_Fact[[#This Row],[Operating_Hours]]&gt;0,tbl_Fact[[#This Row],[Operating_Hours]]*51840,0)</f>
        <v>6249.5998077392615</v>
      </c>
    </row>
    <row r="7877" spans="1:13" hidden="1" x14ac:dyDescent="0.2">
      <c r="A7877" t="s">
        <v>12</v>
      </c>
      <c r="B7877" s="1">
        <v>44408.894502314812</v>
      </c>
      <c r="C7877" s="1">
        <v>44408.896678240744</v>
      </c>
      <c r="D7877">
        <v>3.13333320617676</v>
      </c>
      <c r="E7877">
        <v>251658</v>
      </c>
      <c r="F7877">
        <v>404</v>
      </c>
      <c r="G7877" t="s">
        <v>44</v>
      </c>
      <c r="H7877" t="s">
        <v>30</v>
      </c>
      <c r="I7877">
        <f>tbl_Fact[[#This Row],[Duration]] / 60</f>
        <v>5.2222220102945999E-2</v>
      </c>
      <c r="J7877">
        <f>IF(OR(G7877="Run Time", G7877="CC (Changeover Cleaning)"), I7877, 0)</f>
        <v>0</v>
      </c>
      <c r="K7877">
        <f>IF(G7877&lt;&gt;"PM (Maintenance)", I7877, 0)</f>
        <v>5.2222220102945999E-2</v>
      </c>
      <c r="L7877" s="5">
        <f>MAX(tbl_Fact[[#This Row],[TotalBiscuitsMade]],tbl_Fact[[#This Row],[GoodMadeBiscuits]])</f>
        <v>251658</v>
      </c>
      <c r="M7877" s="5">
        <f>IF(tbl_Fact[[#This Row],[Operating_Hours]]&gt;0,tbl_Fact[[#This Row],[Operating_Hours]]*51840,0)</f>
        <v>0</v>
      </c>
    </row>
    <row r="7878" spans="1:13" hidden="1" x14ac:dyDescent="0.2">
      <c r="A7878" t="s">
        <v>12</v>
      </c>
      <c r="B7878" s="1">
        <v>44408.896678240744</v>
      </c>
      <c r="C7878" s="1">
        <v>44408.901018518518</v>
      </c>
      <c r="D7878">
        <v>6.25</v>
      </c>
      <c r="E7878">
        <v>251983</v>
      </c>
      <c r="F7878">
        <v>178</v>
      </c>
      <c r="G7878" t="s">
        <v>43</v>
      </c>
      <c r="H7878" t="s">
        <v>30</v>
      </c>
      <c r="I7878">
        <f>tbl_Fact[[#This Row],[Duration]] / 60</f>
        <v>0.10416666666666667</v>
      </c>
      <c r="J7878">
        <f>IF(OR(G7878="Run Time", G7878="CC (Changeover Cleaning)"), I7878, 0)</f>
        <v>0.10416666666666667</v>
      </c>
      <c r="K7878">
        <f>IF(G7878&lt;&gt;"PM (Maintenance)", I7878, 0)</f>
        <v>0.10416666666666667</v>
      </c>
      <c r="L7878" s="5">
        <f>MAX(tbl_Fact[[#This Row],[TotalBiscuitsMade]],tbl_Fact[[#This Row],[GoodMadeBiscuits]])</f>
        <v>251983</v>
      </c>
      <c r="M7878" s="5">
        <f>IF(tbl_Fact[[#This Row],[Operating_Hours]]&gt;0,tbl_Fact[[#This Row],[Operating_Hours]]*51840,0)</f>
        <v>5400</v>
      </c>
    </row>
    <row r="7879" spans="1:13" hidden="1" x14ac:dyDescent="0.2">
      <c r="A7879" t="s">
        <v>12</v>
      </c>
      <c r="B7879" s="1">
        <v>44408.901018518518</v>
      </c>
      <c r="C7879" s="1">
        <v>44408.901134259257</v>
      </c>
      <c r="D7879">
        <v>0.16666659712791401</v>
      </c>
      <c r="E7879">
        <v>251980</v>
      </c>
      <c r="F7879">
        <v>366</v>
      </c>
      <c r="G7879" t="s">
        <v>44</v>
      </c>
      <c r="H7879" t="s">
        <v>30</v>
      </c>
      <c r="I7879">
        <f>tbl_Fact[[#This Row],[Duration]] / 60</f>
        <v>2.7777766187985667E-3</v>
      </c>
      <c r="J7879">
        <f>IF(OR(G7879="Run Time", G7879="CC (Changeover Cleaning)"), I7879, 0)</f>
        <v>0</v>
      </c>
      <c r="K7879">
        <f>IF(G7879&lt;&gt;"PM (Maintenance)", I7879, 0)</f>
        <v>2.7777766187985667E-3</v>
      </c>
      <c r="L7879" s="5">
        <f>MAX(tbl_Fact[[#This Row],[TotalBiscuitsMade]],tbl_Fact[[#This Row],[GoodMadeBiscuits]])</f>
        <v>251980</v>
      </c>
      <c r="M7879" s="5">
        <f>IF(tbl_Fact[[#This Row],[Operating_Hours]]&gt;0,tbl_Fact[[#This Row],[Operating_Hours]]*51840,0)</f>
        <v>0</v>
      </c>
    </row>
    <row r="7880" spans="1:13" hidden="1" x14ac:dyDescent="0.2">
      <c r="A7880" t="s">
        <v>14</v>
      </c>
      <c r="B7880" s="1">
        <v>44408.901134259257</v>
      </c>
      <c r="C7880" s="1">
        <v>44408.90179398148</v>
      </c>
      <c r="D7880">
        <v>0.94999998807907104</v>
      </c>
      <c r="E7880">
        <v>0</v>
      </c>
      <c r="F7880">
        <v>475</v>
      </c>
      <c r="G7880" t="s">
        <v>43</v>
      </c>
      <c r="H7880" t="s">
        <v>30</v>
      </c>
      <c r="I7880">
        <f>tbl_Fact[[#This Row],[Duration]] / 60</f>
        <v>1.5833333134651184E-2</v>
      </c>
      <c r="J7880">
        <f>IF(OR(G7880="Run Time", G7880="CC (Changeover Cleaning)"), I7880, 0)</f>
        <v>1.5833333134651184E-2</v>
      </c>
      <c r="K7880">
        <f>IF(G7880&lt;&gt;"PM (Maintenance)", I7880, 0)</f>
        <v>1.5833333134651184E-2</v>
      </c>
      <c r="L7880" s="5">
        <f>MAX(tbl_Fact[[#This Row],[TotalBiscuitsMade]],tbl_Fact[[#This Row],[GoodMadeBiscuits]])</f>
        <v>475</v>
      </c>
      <c r="M7880" s="5">
        <f>IF(tbl_Fact[[#This Row],[Operating_Hours]]&gt;0,tbl_Fact[[#This Row],[Operating_Hours]]*51840,0)</f>
        <v>820.79998970031738</v>
      </c>
    </row>
    <row r="7881" spans="1:13" hidden="1" x14ac:dyDescent="0.2">
      <c r="A7881" t="s">
        <v>12</v>
      </c>
      <c r="B7881" s="1">
        <v>44408.901134259257</v>
      </c>
      <c r="C7881" s="1">
        <v>44408.902754629627</v>
      </c>
      <c r="D7881">
        <v>2.3333332538604701</v>
      </c>
      <c r="E7881">
        <v>252074</v>
      </c>
      <c r="F7881">
        <v>3</v>
      </c>
      <c r="G7881" t="s">
        <v>43</v>
      </c>
      <c r="H7881" t="s">
        <v>30</v>
      </c>
      <c r="I7881">
        <f>tbl_Fact[[#This Row],[Duration]] / 60</f>
        <v>3.8888887564341168E-2</v>
      </c>
      <c r="J7881">
        <f>IF(OR(G7881="Run Time", G7881="CC (Changeover Cleaning)"), I7881, 0)</f>
        <v>3.8888887564341168E-2</v>
      </c>
      <c r="K7881">
        <f>IF(G7881&lt;&gt;"PM (Maintenance)", I7881, 0)</f>
        <v>3.8888887564341168E-2</v>
      </c>
      <c r="L7881" s="5">
        <f>MAX(tbl_Fact[[#This Row],[TotalBiscuitsMade]],tbl_Fact[[#This Row],[GoodMadeBiscuits]])</f>
        <v>252074</v>
      </c>
      <c r="M7881" s="5">
        <f>IF(tbl_Fact[[#This Row],[Operating_Hours]]&gt;0,tbl_Fact[[#This Row],[Operating_Hours]]*51840,0)</f>
        <v>2015.999931335446</v>
      </c>
    </row>
    <row r="7882" spans="1:13" hidden="1" x14ac:dyDescent="0.2">
      <c r="A7882" t="s">
        <v>14</v>
      </c>
      <c r="B7882" s="1">
        <v>44408.90179398148</v>
      </c>
      <c r="C7882" s="1">
        <v>44408.901898148149</v>
      </c>
      <c r="D7882">
        <v>0.15000000596046401</v>
      </c>
      <c r="E7882">
        <v>0</v>
      </c>
      <c r="F7882">
        <v>307</v>
      </c>
      <c r="G7882" t="s">
        <v>44</v>
      </c>
      <c r="H7882" t="s">
        <v>30</v>
      </c>
      <c r="I7882">
        <f>tbl_Fact[[#This Row],[Duration]] / 60</f>
        <v>2.5000000993410667E-3</v>
      </c>
      <c r="J7882">
        <f>IF(OR(G7882="Run Time", G7882="CC (Changeover Cleaning)"), I7882, 0)</f>
        <v>0</v>
      </c>
      <c r="K7882">
        <f>IF(G7882&lt;&gt;"PM (Maintenance)", I7882, 0)</f>
        <v>2.5000000993410667E-3</v>
      </c>
      <c r="L7882" s="5">
        <f>MAX(tbl_Fact[[#This Row],[TotalBiscuitsMade]],tbl_Fact[[#This Row],[GoodMadeBiscuits]])</f>
        <v>307</v>
      </c>
      <c r="M7882" s="5">
        <f>IF(tbl_Fact[[#This Row],[Operating_Hours]]&gt;0,tbl_Fact[[#This Row],[Operating_Hours]]*51840,0)</f>
        <v>0</v>
      </c>
    </row>
    <row r="7883" spans="1:13" hidden="1" x14ac:dyDescent="0.2">
      <c r="A7883" t="s">
        <v>14</v>
      </c>
      <c r="B7883" s="1">
        <v>44408.901898148149</v>
      </c>
      <c r="C7883" s="1">
        <v>44408.902673611112</v>
      </c>
      <c r="D7883">
        <v>1.11666655540466</v>
      </c>
      <c r="E7883">
        <v>0</v>
      </c>
      <c r="F7883">
        <v>187</v>
      </c>
      <c r="G7883" t="s">
        <v>43</v>
      </c>
      <c r="H7883" t="s">
        <v>30</v>
      </c>
      <c r="I7883">
        <f>tbl_Fact[[#This Row],[Duration]] / 60</f>
        <v>1.8611109256744331E-2</v>
      </c>
      <c r="J7883">
        <f>IF(OR(G7883="Run Time", G7883="CC (Changeover Cleaning)"), I7883, 0)</f>
        <v>1.8611109256744331E-2</v>
      </c>
      <c r="K7883">
        <f>IF(G7883&lt;&gt;"PM (Maintenance)", I7883, 0)</f>
        <v>1.8611109256744331E-2</v>
      </c>
      <c r="L7883" s="5">
        <f>MAX(tbl_Fact[[#This Row],[TotalBiscuitsMade]],tbl_Fact[[#This Row],[GoodMadeBiscuits]])</f>
        <v>187</v>
      </c>
      <c r="M7883" s="5">
        <f>IF(tbl_Fact[[#This Row],[Operating_Hours]]&gt;0,tbl_Fact[[#This Row],[Operating_Hours]]*51840,0)</f>
        <v>964.79990386962618</v>
      </c>
    </row>
    <row r="7884" spans="1:13" hidden="1" x14ac:dyDescent="0.2">
      <c r="A7884" t="s">
        <v>14</v>
      </c>
      <c r="B7884" s="1">
        <v>44408.902673611112</v>
      </c>
      <c r="C7884" s="1">
        <v>44408.91814814815</v>
      </c>
      <c r="D7884">
        <v>22.283332824706999</v>
      </c>
      <c r="E7884">
        <v>0</v>
      </c>
      <c r="F7884">
        <v>31</v>
      </c>
      <c r="G7884" t="s">
        <v>44</v>
      </c>
      <c r="H7884" t="s">
        <v>30</v>
      </c>
      <c r="I7884">
        <f>tbl_Fact[[#This Row],[Duration]] / 60</f>
        <v>0.37138888041178331</v>
      </c>
      <c r="J7884">
        <f>IF(OR(G7884="Run Time", G7884="CC (Changeover Cleaning)"), I7884, 0)</f>
        <v>0</v>
      </c>
      <c r="K7884">
        <f>IF(G7884&lt;&gt;"PM (Maintenance)", I7884, 0)</f>
        <v>0.37138888041178331</v>
      </c>
      <c r="L7884" s="5">
        <f>MAX(tbl_Fact[[#This Row],[TotalBiscuitsMade]],tbl_Fact[[#This Row],[GoodMadeBiscuits]])</f>
        <v>31</v>
      </c>
      <c r="M7884" s="5">
        <f>IF(tbl_Fact[[#This Row],[Operating_Hours]]&gt;0,tbl_Fact[[#This Row],[Operating_Hours]]*51840,0)</f>
        <v>0</v>
      </c>
    </row>
    <row r="7885" spans="1:13" hidden="1" x14ac:dyDescent="0.2">
      <c r="A7885" t="s">
        <v>12</v>
      </c>
      <c r="B7885" s="1">
        <v>44408.902754629627</v>
      </c>
      <c r="C7885" s="1">
        <v>44408.912731481483</v>
      </c>
      <c r="D7885">
        <v>14.3666667938232</v>
      </c>
      <c r="E7885">
        <v>263719</v>
      </c>
      <c r="F7885">
        <v>329</v>
      </c>
      <c r="G7885" t="s">
        <v>44</v>
      </c>
      <c r="H7885" t="s">
        <v>30</v>
      </c>
      <c r="I7885">
        <f>tbl_Fact[[#This Row],[Duration]] / 60</f>
        <v>0.23944444656371999</v>
      </c>
      <c r="J7885">
        <f>IF(OR(G7885="Run Time", G7885="CC (Changeover Cleaning)"), I7885, 0)</f>
        <v>0</v>
      </c>
      <c r="K7885">
        <f>IF(G7885&lt;&gt;"PM (Maintenance)", I7885, 0)</f>
        <v>0.23944444656371999</v>
      </c>
      <c r="L7885" s="5">
        <f>MAX(tbl_Fact[[#This Row],[TotalBiscuitsMade]],tbl_Fact[[#This Row],[GoodMadeBiscuits]])</f>
        <v>263719</v>
      </c>
      <c r="M7885" s="5">
        <f>IF(tbl_Fact[[#This Row],[Operating_Hours]]&gt;0,tbl_Fact[[#This Row],[Operating_Hours]]*51840,0)</f>
        <v>0</v>
      </c>
    </row>
    <row r="7886" spans="1:13" hidden="1" x14ac:dyDescent="0.2">
      <c r="A7886" t="s">
        <v>12</v>
      </c>
      <c r="B7886" s="1">
        <v>44408.912731481483</v>
      </c>
      <c r="C7886" s="1">
        <v>44408.913148148145</v>
      </c>
      <c r="D7886">
        <v>0.60000002384185802</v>
      </c>
      <c r="E7886">
        <v>263276</v>
      </c>
      <c r="F7886">
        <v>422</v>
      </c>
      <c r="G7886" t="s">
        <v>43</v>
      </c>
      <c r="H7886" t="s">
        <v>30</v>
      </c>
      <c r="I7886">
        <f>tbl_Fact[[#This Row],[Duration]] / 60</f>
        <v>1.00000003973643E-2</v>
      </c>
      <c r="J7886">
        <f>IF(OR(G7886="Run Time", G7886="CC (Changeover Cleaning)"), I7886, 0)</f>
        <v>1.00000003973643E-2</v>
      </c>
      <c r="K7886">
        <f>IF(G7886&lt;&gt;"PM (Maintenance)", I7886, 0)</f>
        <v>1.00000003973643E-2</v>
      </c>
      <c r="L7886" s="5">
        <f>MAX(tbl_Fact[[#This Row],[TotalBiscuitsMade]],tbl_Fact[[#This Row],[GoodMadeBiscuits]])</f>
        <v>263276</v>
      </c>
      <c r="M7886" s="5">
        <f>IF(tbl_Fact[[#This Row],[Operating_Hours]]&gt;0,tbl_Fact[[#This Row],[Operating_Hours]]*51840,0)</f>
        <v>518.40002059936535</v>
      </c>
    </row>
    <row r="7887" spans="1:13" hidden="1" x14ac:dyDescent="0.2">
      <c r="A7887" t="s">
        <v>12</v>
      </c>
      <c r="B7887" s="1">
        <v>44408.913148148145</v>
      </c>
      <c r="C7887" s="1">
        <v>44408.913865740738</v>
      </c>
      <c r="D7887">
        <v>1.0333333015441899</v>
      </c>
      <c r="E7887">
        <v>264496</v>
      </c>
      <c r="F7887">
        <v>376</v>
      </c>
      <c r="G7887" t="s">
        <v>44</v>
      </c>
      <c r="H7887" t="s">
        <v>30</v>
      </c>
      <c r="I7887">
        <f>tbl_Fact[[#This Row],[Duration]] / 60</f>
        <v>1.7222221692403165E-2</v>
      </c>
      <c r="J7887">
        <f>IF(OR(G7887="Run Time", G7887="CC (Changeover Cleaning)"), I7887, 0)</f>
        <v>0</v>
      </c>
      <c r="K7887">
        <f>IF(G7887&lt;&gt;"PM (Maintenance)", I7887, 0)</f>
        <v>1.7222221692403165E-2</v>
      </c>
      <c r="L7887" s="5">
        <f>MAX(tbl_Fact[[#This Row],[TotalBiscuitsMade]],tbl_Fact[[#This Row],[GoodMadeBiscuits]])</f>
        <v>264496</v>
      </c>
      <c r="M7887" s="5">
        <f>IF(tbl_Fact[[#This Row],[Operating_Hours]]&gt;0,tbl_Fact[[#This Row],[Operating_Hours]]*51840,0)</f>
        <v>0</v>
      </c>
    </row>
    <row r="7888" spans="1:13" hidden="1" x14ac:dyDescent="0.2">
      <c r="A7888" t="s">
        <v>12</v>
      </c>
      <c r="B7888" s="1">
        <v>44408.913865740738</v>
      </c>
      <c r="C7888" s="1">
        <v>44408.914039351854</v>
      </c>
      <c r="D7888">
        <v>0.25</v>
      </c>
      <c r="E7888">
        <v>0</v>
      </c>
      <c r="F7888">
        <v>289</v>
      </c>
      <c r="G7888" t="s">
        <v>43</v>
      </c>
      <c r="H7888" t="s">
        <v>30</v>
      </c>
      <c r="I7888">
        <f>tbl_Fact[[#This Row],[Duration]] / 60</f>
        <v>4.1666666666666666E-3</v>
      </c>
      <c r="J7888">
        <f>IF(OR(G7888="Run Time", G7888="CC (Changeover Cleaning)"), I7888, 0)</f>
        <v>4.1666666666666666E-3</v>
      </c>
      <c r="K7888">
        <f>IF(G7888&lt;&gt;"PM (Maintenance)", I7888, 0)</f>
        <v>4.1666666666666666E-3</v>
      </c>
      <c r="L7888" s="5">
        <f>MAX(tbl_Fact[[#This Row],[TotalBiscuitsMade]],tbl_Fact[[#This Row],[GoodMadeBiscuits]])</f>
        <v>289</v>
      </c>
      <c r="M7888" s="5">
        <f>IF(tbl_Fact[[#This Row],[Operating_Hours]]&gt;0,tbl_Fact[[#This Row],[Operating_Hours]]*51840,0)</f>
        <v>216</v>
      </c>
    </row>
    <row r="7889" spans="1:13" hidden="1" x14ac:dyDescent="0.2">
      <c r="A7889" t="s">
        <v>12</v>
      </c>
      <c r="B7889" s="1">
        <v>44408.914039351854</v>
      </c>
      <c r="C7889" s="1">
        <v>44408.940243055556</v>
      </c>
      <c r="D7889">
        <v>37.733333587646499</v>
      </c>
      <c r="E7889">
        <v>0</v>
      </c>
      <c r="F7889">
        <v>30</v>
      </c>
      <c r="G7889" t="s">
        <v>43</v>
      </c>
      <c r="H7889" t="s">
        <v>30</v>
      </c>
      <c r="I7889">
        <f>tbl_Fact[[#This Row],[Duration]] / 60</f>
        <v>0.62888889312744167</v>
      </c>
      <c r="J7889">
        <f>IF(OR(G7889="Run Time", G7889="CC (Changeover Cleaning)"), I7889, 0)</f>
        <v>0.62888889312744167</v>
      </c>
      <c r="K7889">
        <f>IF(G7889&lt;&gt;"PM (Maintenance)", I7889, 0)</f>
        <v>0.62888889312744167</v>
      </c>
      <c r="L7889" s="5">
        <f>MAX(tbl_Fact[[#This Row],[TotalBiscuitsMade]],tbl_Fact[[#This Row],[GoodMadeBiscuits]])</f>
        <v>30</v>
      </c>
      <c r="M7889" s="5">
        <f>IF(tbl_Fact[[#This Row],[Operating_Hours]]&gt;0,tbl_Fact[[#This Row],[Operating_Hours]]*51840,0)</f>
        <v>32601.600219726577</v>
      </c>
    </row>
    <row r="7890" spans="1:13" hidden="1" x14ac:dyDescent="0.2">
      <c r="A7890" t="s">
        <v>14</v>
      </c>
      <c r="B7890" s="1">
        <v>44408.91814814815</v>
      </c>
      <c r="C7890" s="1">
        <v>44408.944351851853</v>
      </c>
      <c r="D7890">
        <v>37.733333587646499</v>
      </c>
      <c r="E7890">
        <v>0</v>
      </c>
      <c r="F7890">
        <v>295</v>
      </c>
      <c r="G7890" t="s">
        <v>43</v>
      </c>
      <c r="H7890" t="s">
        <v>30</v>
      </c>
      <c r="I7890">
        <f>tbl_Fact[[#This Row],[Duration]] / 60</f>
        <v>0.62888889312744167</v>
      </c>
      <c r="J7890">
        <f>IF(OR(G7890="Run Time", G7890="CC (Changeover Cleaning)"), I7890, 0)</f>
        <v>0.62888889312744167</v>
      </c>
      <c r="K7890">
        <f>IF(G7890&lt;&gt;"PM (Maintenance)", I7890, 0)</f>
        <v>0.62888889312744167</v>
      </c>
      <c r="L7890" s="5">
        <f>MAX(tbl_Fact[[#This Row],[TotalBiscuitsMade]],tbl_Fact[[#This Row],[GoodMadeBiscuits]])</f>
        <v>295</v>
      </c>
      <c r="M7890" s="5">
        <f>IF(tbl_Fact[[#This Row],[Operating_Hours]]&gt;0,tbl_Fact[[#This Row],[Operating_Hours]]*51840,0)</f>
        <v>32601.600219726577</v>
      </c>
    </row>
    <row r="7891" spans="1:13" hidden="1" x14ac:dyDescent="0.2">
      <c r="A7891" t="s">
        <v>5</v>
      </c>
      <c r="B7891" s="1">
        <v>44408.934166666666</v>
      </c>
      <c r="C7891" s="1">
        <v>44408.960196759261</v>
      </c>
      <c r="D7891">
        <v>37.483333587646499</v>
      </c>
      <c r="E7891">
        <v>0</v>
      </c>
      <c r="F7891">
        <v>8</v>
      </c>
      <c r="G7891" t="s">
        <v>45</v>
      </c>
      <c r="H7891" t="s">
        <v>25</v>
      </c>
      <c r="I7891">
        <f>tbl_Fact[[#This Row],[Duration]] / 60</f>
        <v>0.62472222646077502</v>
      </c>
      <c r="J7891">
        <f>IF(OR(G7891="Run Time", G7891="CC (Changeover Cleaning)"), I7891, 0)</f>
        <v>0.62472222646077502</v>
      </c>
      <c r="K7891">
        <f>IF(G7891&lt;&gt;"PM (Maintenance)", I7891, 0)</f>
        <v>0.62472222646077502</v>
      </c>
      <c r="L7891" s="5">
        <f>MAX(tbl_Fact[[#This Row],[TotalBiscuitsMade]],tbl_Fact[[#This Row],[GoodMadeBiscuits]])</f>
        <v>8</v>
      </c>
      <c r="M7891" s="5">
        <f>IF(tbl_Fact[[#This Row],[Operating_Hours]]&gt;0,tbl_Fact[[#This Row],[Operating_Hours]]*51840,0)</f>
        <v>32385.600219726577</v>
      </c>
    </row>
    <row r="7892" spans="1:13" hidden="1" x14ac:dyDescent="0.2">
      <c r="A7892" t="s">
        <v>13</v>
      </c>
      <c r="B7892" s="1">
        <v>44408.936053240737</v>
      </c>
      <c r="C7892" s="1">
        <v>44408.944374999999</v>
      </c>
      <c r="D7892">
        <v>11.9833335876465</v>
      </c>
      <c r="E7892">
        <v>0</v>
      </c>
      <c r="F7892">
        <v>445</v>
      </c>
      <c r="G7892" t="s">
        <v>43</v>
      </c>
      <c r="H7892" t="s">
        <v>30</v>
      </c>
      <c r="I7892">
        <f>tbl_Fact[[#This Row],[Duration]] / 60</f>
        <v>0.199722226460775</v>
      </c>
      <c r="J7892">
        <f>IF(OR(G7892="Run Time", G7892="CC (Changeover Cleaning)"), I7892, 0)</f>
        <v>0.199722226460775</v>
      </c>
      <c r="K7892">
        <f>IF(G7892&lt;&gt;"PM (Maintenance)", I7892, 0)</f>
        <v>0.199722226460775</v>
      </c>
      <c r="L7892" s="5">
        <f>MAX(tbl_Fact[[#This Row],[TotalBiscuitsMade]],tbl_Fact[[#This Row],[GoodMadeBiscuits]])</f>
        <v>445</v>
      </c>
      <c r="M7892" s="5">
        <f>IF(tbl_Fact[[#This Row],[Operating_Hours]]&gt;0,tbl_Fact[[#This Row],[Operating_Hours]]*51840,0)</f>
        <v>10353.600219726577</v>
      </c>
    </row>
    <row r="7893" spans="1:13" hidden="1" x14ac:dyDescent="0.2">
      <c r="A7893" t="s">
        <v>12</v>
      </c>
      <c r="B7893" s="1">
        <v>44408.940243055556</v>
      </c>
      <c r="C7893" s="1">
        <v>44408.959722222222</v>
      </c>
      <c r="D7893">
        <v>28.049999237060501</v>
      </c>
      <c r="E7893">
        <v>0</v>
      </c>
      <c r="F7893">
        <v>439</v>
      </c>
      <c r="G7893" t="s">
        <v>44</v>
      </c>
      <c r="H7893" t="s">
        <v>37</v>
      </c>
      <c r="I7893">
        <f>tbl_Fact[[#This Row],[Duration]] / 60</f>
        <v>0.46749998728434167</v>
      </c>
      <c r="J7893">
        <f>IF(OR(G7893="Run Time", G7893="CC (Changeover Cleaning)"), I7893, 0)</f>
        <v>0</v>
      </c>
      <c r="K7893">
        <f>IF(G7893&lt;&gt;"PM (Maintenance)", I7893, 0)</f>
        <v>0.46749998728434167</v>
      </c>
      <c r="L7893" s="5">
        <f>MAX(tbl_Fact[[#This Row],[TotalBiscuitsMade]],tbl_Fact[[#This Row],[GoodMadeBiscuits]])</f>
        <v>439</v>
      </c>
      <c r="M7893" s="5">
        <f>IF(tbl_Fact[[#This Row],[Operating_Hours]]&gt;0,tbl_Fact[[#This Row],[Operating_Hours]]*51840,0)</f>
        <v>0</v>
      </c>
    </row>
    <row r="7894" spans="1:13" hidden="1" x14ac:dyDescent="0.2">
      <c r="A7894" t="s">
        <v>14</v>
      </c>
      <c r="B7894" s="1">
        <v>44408.944351851853</v>
      </c>
      <c r="C7894" s="1">
        <v>44408.945532407408</v>
      </c>
      <c r="D7894">
        <v>1.70000004768372</v>
      </c>
      <c r="E7894">
        <v>0</v>
      </c>
      <c r="F7894">
        <v>499</v>
      </c>
      <c r="G7894" t="s">
        <v>44</v>
      </c>
      <c r="H7894" t="s">
        <v>30</v>
      </c>
      <c r="I7894">
        <f>tbl_Fact[[#This Row],[Duration]] / 60</f>
        <v>2.8333334128062E-2</v>
      </c>
      <c r="J7894">
        <f>IF(OR(G7894="Run Time", G7894="CC (Changeover Cleaning)"), I7894, 0)</f>
        <v>0</v>
      </c>
      <c r="K7894">
        <f>IF(G7894&lt;&gt;"PM (Maintenance)", I7894, 0)</f>
        <v>2.8333334128062E-2</v>
      </c>
      <c r="L7894" s="5">
        <f>MAX(tbl_Fact[[#This Row],[TotalBiscuitsMade]],tbl_Fact[[#This Row],[GoodMadeBiscuits]])</f>
        <v>499</v>
      </c>
      <c r="M7894" s="5">
        <f>IF(tbl_Fact[[#This Row],[Operating_Hours]]&gt;0,tbl_Fact[[#This Row],[Operating_Hours]]*51840,0)</f>
        <v>0</v>
      </c>
    </row>
    <row r="7895" spans="1:13" hidden="1" x14ac:dyDescent="0.2">
      <c r="A7895" t="s">
        <v>14</v>
      </c>
      <c r="B7895" s="1">
        <v>44408.945532407408</v>
      </c>
      <c r="C7895" s="1">
        <v>44408.946435185186</v>
      </c>
      <c r="D7895">
        <v>1.29999995231628</v>
      </c>
      <c r="E7895">
        <v>0</v>
      </c>
      <c r="F7895">
        <v>167</v>
      </c>
      <c r="G7895" t="s">
        <v>43</v>
      </c>
      <c r="H7895" t="s">
        <v>37</v>
      </c>
      <c r="I7895">
        <f>tbl_Fact[[#This Row],[Duration]] / 60</f>
        <v>2.1666665871937999E-2</v>
      </c>
      <c r="J7895">
        <f>IF(OR(G7895="Run Time", G7895="CC (Changeover Cleaning)"), I7895, 0)</f>
        <v>2.1666665871937999E-2</v>
      </c>
      <c r="K7895">
        <f>IF(G7895&lt;&gt;"PM (Maintenance)", I7895, 0)</f>
        <v>2.1666665871937999E-2</v>
      </c>
      <c r="L7895" s="5">
        <f>MAX(tbl_Fact[[#This Row],[TotalBiscuitsMade]],tbl_Fact[[#This Row],[GoodMadeBiscuits]])</f>
        <v>167</v>
      </c>
      <c r="M7895" s="5">
        <f>IF(tbl_Fact[[#This Row],[Operating_Hours]]&gt;0,tbl_Fact[[#This Row],[Operating_Hours]]*51840,0)</f>
        <v>1123.1999588012659</v>
      </c>
    </row>
    <row r="7896" spans="1:13" hidden="1" x14ac:dyDescent="0.2">
      <c r="A7896" t="s">
        <v>13</v>
      </c>
      <c r="B7896" s="1">
        <v>44408.94604166667</v>
      </c>
      <c r="C7896" s="1">
        <v>44408.946423611109</v>
      </c>
      <c r="D7896">
        <v>0.55000001192092896</v>
      </c>
      <c r="E7896">
        <v>0</v>
      </c>
      <c r="F7896">
        <v>192</v>
      </c>
      <c r="G7896" t="s">
        <v>43</v>
      </c>
      <c r="H7896" t="s">
        <v>37</v>
      </c>
      <c r="I7896">
        <f>tbl_Fact[[#This Row],[Duration]] / 60</f>
        <v>9.1666668653488156E-3</v>
      </c>
      <c r="J7896">
        <f>IF(OR(G7896="Run Time", G7896="CC (Changeover Cleaning)"), I7896, 0)</f>
        <v>9.1666668653488156E-3</v>
      </c>
      <c r="K7896">
        <f>IF(G7896&lt;&gt;"PM (Maintenance)", I7896, 0)</f>
        <v>9.1666668653488156E-3</v>
      </c>
      <c r="L7896" s="5">
        <f>MAX(tbl_Fact[[#This Row],[TotalBiscuitsMade]],tbl_Fact[[#This Row],[GoodMadeBiscuits]])</f>
        <v>192</v>
      </c>
      <c r="M7896" s="5">
        <f>IF(tbl_Fact[[#This Row],[Operating_Hours]]&gt;0,tbl_Fact[[#This Row],[Operating_Hours]]*51840,0)</f>
        <v>475.20001029968262</v>
      </c>
    </row>
    <row r="7897" spans="1:13" hidden="1" x14ac:dyDescent="0.2">
      <c r="A7897" t="s">
        <v>13</v>
      </c>
      <c r="B7897" s="1">
        <v>44408.946423611109</v>
      </c>
      <c r="C7897" s="1">
        <v>44409.066527777781</v>
      </c>
      <c r="D7897">
        <v>172.94999694824199</v>
      </c>
      <c r="E7897">
        <v>0</v>
      </c>
      <c r="F7897">
        <v>8</v>
      </c>
      <c r="G7897" t="s">
        <v>44</v>
      </c>
      <c r="H7897" t="s">
        <v>37</v>
      </c>
      <c r="I7897">
        <f>tbl_Fact[[#This Row],[Duration]] / 60</f>
        <v>2.8824999491373666</v>
      </c>
      <c r="J7897">
        <f>IF(OR(G7897="Run Time", G7897="CC (Changeover Cleaning)"), I7897, 0)</f>
        <v>0</v>
      </c>
      <c r="K7897">
        <f>IF(G7897&lt;&gt;"PM (Maintenance)", I7897, 0)</f>
        <v>2.8824999491373666</v>
      </c>
      <c r="L7897" s="5">
        <f>MAX(tbl_Fact[[#This Row],[TotalBiscuitsMade]],tbl_Fact[[#This Row],[GoodMadeBiscuits]])</f>
        <v>8</v>
      </c>
      <c r="M7897" s="5">
        <f>IF(tbl_Fact[[#This Row],[Operating_Hours]]&gt;0,tbl_Fact[[#This Row],[Operating_Hours]]*51840,0)</f>
        <v>0</v>
      </c>
    </row>
    <row r="7898" spans="1:13" hidden="1" x14ac:dyDescent="0.2">
      <c r="A7898" t="s">
        <v>14</v>
      </c>
      <c r="B7898" s="1">
        <v>44408.946435185186</v>
      </c>
      <c r="C7898" s="1">
        <v>44409.002453703702</v>
      </c>
      <c r="D7898">
        <v>80.666664123535199</v>
      </c>
      <c r="E7898">
        <v>0</v>
      </c>
      <c r="F7898">
        <v>18</v>
      </c>
      <c r="G7898" t="s">
        <v>44</v>
      </c>
      <c r="H7898" t="s">
        <v>37</v>
      </c>
      <c r="I7898">
        <f>tbl_Fact[[#This Row],[Duration]] / 60</f>
        <v>1.3444444020589199</v>
      </c>
      <c r="J7898">
        <f>IF(OR(G7898="Run Time", G7898="CC (Changeover Cleaning)"), I7898, 0)</f>
        <v>0</v>
      </c>
      <c r="K7898">
        <f>IF(G7898&lt;&gt;"PM (Maintenance)", I7898, 0)</f>
        <v>1.3444444020589199</v>
      </c>
      <c r="L7898" s="5">
        <f>MAX(tbl_Fact[[#This Row],[TotalBiscuitsMade]],tbl_Fact[[#This Row],[GoodMadeBiscuits]])</f>
        <v>18</v>
      </c>
      <c r="M7898" s="5">
        <f>IF(tbl_Fact[[#This Row],[Operating_Hours]]&gt;0,tbl_Fact[[#This Row],[Operating_Hours]]*51840,0)</f>
        <v>0</v>
      </c>
    </row>
    <row r="7899" spans="1:13" hidden="1" x14ac:dyDescent="0.2">
      <c r="A7899" t="s">
        <v>12</v>
      </c>
      <c r="B7899" s="1">
        <v>44408.959722222222</v>
      </c>
      <c r="C7899" s="1">
        <v>44408.959733796299</v>
      </c>
      <c r="D7899">
        <v>1.6666600480675701E-2</v>
      </c>
      <c r="E7899">
        <v>0</v>
      </c>
      <c r="F7899">
        <v>481</v>
      </c>
      <c r="G7899" t="s">
        <v>44</v>
      </c>
      <c r="H7899" t="s">
        <v>37</v>
      </c>
      <c r="I7899">
        <f>tbl_Fact[[#This Row],[Duration]] / 60</f>
        <v>2.7777667467792836E-4</v>
      </c>
      <c r="J7899">
        <f>IF(OR(G7899="Run Time", G7899="CC (Changeover Cleaning)"), I7899, 0)</f>
        <v>0</v>
      </c>
      <c r="K7899">
        <f>IF(G7899&lt;&gt;"PM (Maintenance)", I7899, 0)</f>
        <v>2.7777667467792836E-4</v>
      </c>
      <c r="L7899" s="5">
        <f>MAX(tbl_Fact[[#This Row],[TotalBiscuitsMade]],tbl_Fact[[#This Row],[GoodMadeBiscuits]])</f>
        <v>481</v>
      </c>
      <c r="M7899" s="5">
        <f>IF(tbl_Fact[[#This Row],[Operating_Hours]]&gt;0,tbl_Fact[[#This Row],[Operating_Hours]]*51840,0)</f>
        <v>0</v>
      </c>
    </row>
    <row r="7900" spans="1:13" hidden="1" x14ac:dyDescent="0.2">
      <c r="A7900" t="s">
        <v>12</v>
      </c>
      <c r="B7900" s="1">
        <v>44408.959733796299</v>
      </c>
      <c r="C7900" s="1">
        <v>44408.961712962962</v>
      </c>
      <c r="D7900">
        <v>2.8499999046325701</v>
      </c>
      <c r="E7900">
        <v>0</v>
      </c>
      <c r="F7900">
        <v>283</v>
      </c>
      <c r="G7900" t="s">
        <v>43</v>
      </c>
      <c r="H7900" t="s">
        <v>37</v>
      </c>
      <c r="I7900">
        <f>tbl_Fact[[#This Row],[Duration]] / 60</f>
        <v>4.7499998410542837E-2</v>
      </c>
      <c r="J7900">
        <f>IF(OR(G7900="Run Time", G7900="CC (Changeover Cleaning)"), I7900, 0)</f>
        <v>4.7499998410542837E-2</v>
      </c>
      <c r="K7900">
        <f>IF(G7900&lt;&gt;"PM (Maintenance)", I7900, 0)</f>
        <v>4.7499998410542837E-2</v>
      </c>
      <c r="L7900" s="5">
        <f>MAX(tbl_Fact[[#This Row],[TotalBiscuitsMade]],tbl_Fact[[#This Row],[GoodMadeBiscuits]])</f>
        <v>283</v>
      </c>
      <c r="M7900" s="5">
        <f>IF(tbl_Fact[[#This Row],[Operating_Hours]]&gt;0,tbl_Fact[[#This Row],[Operating_Hours]]*51840,0)</f>
        <v>2462.3999176025409</v>
      </c>
    </row>
    <row r="7901" spans="1:13" hidden="1" x14ac:dyDescent="0.2">
      <c r="A7901" t="s">
        <v>5</v>
      </c>
      <c r="B7901" s="1">
        <v>44408.960196759261</v>
      </c>
      <c r="C7901" s="1">
        <v>44408.96943287037</v>
      </c>
      <c r="D7901">
        <v>13.300000190734901</v>
      </c>
      <c r="E7901">
        <v>0</v>
      </c>
      <c r="F7901">
        <v>242</v>
      </c>
      <c r="G7901" t="s">
        <v>44</v>
      </c>
      <c r="H7901" t="s">
        <v>25</v>
      </c>
      <c r="I7901">
        <f>tbl_Fact[[#This Row],[Duration]] / 60</f>
        <v>0.22166666984558167</v>
      </c>
      <c r="J7901">
        <f>IF(OR(G7901="Run Time", G7901="CC (Changeover Cleaning)"), I7901, 0)</f>
        <v>0</v>
      </c>
      <c r="K7901">
        <f>IF(G7901&lt;&gt;"PM (Maintenance)", I7901, 0)</f>
        <v>0.22166666984558167</v>
      </c>
      <c r="L7901" s="5">
        <f>MAX(tbl_Fact[[#This Row],[TotalBiscuitsMade]],tbl_Fact[[#This Row],[GoodMadeBiscuits]])</f>
        <v>242</v>
      </c>
      <c r="M7901" s="5">
        <f>IF(tbl_Fact[[#This Row],[Operating_Hours]]&gt;0,tbl_Fact[[#This Row],[Operating_Hours]]*51840,0)</f>
        <v>0</v>
      </c>
    </row>
    <row r="7902" spans="1:13" hidden="1" x14ac:dyDescent="0.2">
      <c r="A7902" t="s">
        <v>12</v>
      </c>
      <c r="B7902" s="1">
        <v>44408.961712962962</v>
      </c>
      <c r="C7902" s="1">
        <v>44408.961724537039</v>
      </c>
      <c r="D7902">
        <v>1.6666600480675701E-2</v>
      </c>
      <c r="E7902">
        <v>0</v>
      </c>
      <c r="F7902">
        <v>452</v>
      </c>
      <c r="G7902" t="s">
        <v>44</v>
      </c>
      <c r="H7902" t="s">
        <v>37</v>
      </c>
      <c r="I7902">
        <f>tbl_Fact[[#This Row],[Duration]] / 60</f>
        <v>2.7777667467792836E-4</v>
      </c>
      <c r="J7902">
        <f>IF(OR(G7902="Run Time", G7902="CC (Changeover Cleaning)"), I7902, 0)</f>
        <v>0</v>
      </c>
      <c r="K7902">
        <f>IF(G7902&lt;&gt;"PM (Maintenance)", I7902, 0)</f>
        <v>2.7777667467792836E-4</v>
      </c>
      <c r="L7902" s="5">
        <f>MAX(tbl_Fact[[#This Row],[TotalBiscuitsMade]],tbl_Fact[[#This Row],[GoodMadeBiscuits]])</f>
        <v>452</v>
      </c>
      <c r="M7902" s="5">
        <f>IF(tbl_Fact[[#This Row],[Operating_Hours]]&gt;0,tbl_Fact[[#This Row],[Operating_Hours]]*51840,0)</f>
        <v>0</v>
      </c>
    </row>
    <row r="7903" spans="1:13" hidden="1" x14ac:dyDescent="0.2">
      <c r="A7903" t="s">
        <v>12</v>
      </c>
      <c r="B7903" s="1">
        <v>44408.961724537039</v>
      </c>
      <c r="C7903" s="1">
        <v>44408.961759259262</v>
      </c>
      <c r="D7903">
        <v>5.0000000745058101E-2</v>
      </c>
      <c r="E7903">
        <v>0</v>
      </c>
      <c r="F7903">
        <v>82</v>
      </c>
      <c r="G7903" t="s">
        <v>43</v>
      </c>
      <c r="H7903" t="s">
        <v>37</v>
      </c>
      <c r="I7903">
        <f>tbl_Fact[[#This Row],[Duration]] / 60</f>
        <v>8.3333334575096834E-4</v>
      </c>
      <c r="J7903">
        <f>IF(OR(G7903="Run Time", G7903="CC (Changeover Cleaning)"), I7903, 0)</f>
        <v>8.3333334575096834E-4</v>
      </c>
      <c r="K7903">
        <f>IF(G7903&lt;&gt;"PM (Maintenance)", I7903, 0)</f>
        <v>8.3333334575096834E-4</v>
      </c>
      <c r="L7903" s="5">
        <f>MAX(tbl_Fact[[#This Row],[TotalBiscuitsMade]],tbl_Fact[[#This Row],[GoodMadeBiscuits]])</f>
        <v>82</v>
      </c>
      <c r="M7903" s="5">
        <f>IF(tbl_Fact[[#This Row],[Operating_Hours]]&gt;0,tbl_Fact[[#This Row],[Operating_Hours]]*51840,0)</f>
        <v>43.200000643730199</v>
      </c>
    </row>
    <row r="7904" spans="1:13" hidden="1" x14ac:dyDescent="0.2">
      <c r="A7904" t="s">
        <v>12</v>
      </c>
      <c r="B7904" s="1">
        <v>44408.961759259262</v>
      </c>
      <c r="C7904" s="1">
        <v>44408.961770833332</v>
      </c>
      <c r="D7904">
        <v>1.6666600480675701E-2</v>
      </c>
      <c r="E7904">
        <v>0</v>
      </c>
      <c r="F7904">
        <v>195</v>
      </c>
      <c r="G7904" t="s">
        <v>44</v>
      </c>
      <c r="H7904" t="s">
        <v>37</v>
      </c>
      <c r="I7904">
        <f>tbl_Fact[[#This Row],[Duration]] / 60</f>
        <v>2.7777667467792836E-4</v>
      </c>
      <c r="J7904">
        <f>IF(OR(G7904="Run Time", G7904="CC (Changeover Cleaning)"), I7904, 0)</f>
        <v>0</v>
      </c>
      <c r="K7904">
        <f>IF(G7904&lt;&gt;"PM (Maintenance)", I7904, 0)</f>
        <v>2.7777667467792836E-4</v>
      </c>
      <c r="L7904" s="5">
        <f>MAX(tbl_Fact[[#This Row],[TotalBiscuitsMade]],tbl_Fact[[#This Row],[GoodMadeBiscuits]])</f>
        <v>195</v>
      </c>
      <c r="M7904" s="5">
        <f>IF(tbl_Fact[[#This Row],[Operating_Hours]]&gt;0,tbl_Fact[[#This Row],[Operating_Hours]]*51840,0)</f>
        <v>0</v>
      </c>
    </row>
    <row r="7905" spans="1:13" hidden="1" x14ac:dyDescent="0.2">
      <c r="A7905" t="s">
        <v>12</v>
      </c>
      <c r="B7905" s="1">
        <v>44408.961770833332</v>
      </c>
      <c r="C7905" s="1">
        <v>44408.962175925924</v>
      </c>
      <c r="D7905">
        <v>0.58333331346511796</v>
      </c>
      <c r="E7905">
        <v>0</v>
      </c>
      <c r="F7905">
        <v>60</v>
      </c>
      <c r="G7905" t="s">
        <v>43</v>
      </c>
      <c r="H7905" t="s">
        <v>37</v>
      </c>
      <c r="I7905">
        <f>tbl_Fact[[#This Row],[Duration]] / 60</f>
        <v>9.7222218910852989E-3</v>
      </c>
      <c r="J7905">
        <f>IF(OR(G7905="Run Time", G7905="CC (Changeover Cleaning)"), I7905, 0)</f>
        <v>9.7222218910852989E-3</v>
      </c>
      <c r="K7905">
        <f>IF(G7905&lt;&gt;"PM (Maintenance)", I7905, 0)</f>
        <v>9.7222218910852989E-3</v>
      </c>
      <c r="L7905" s="5">
        <f>MAX(tbl_Fact[[#This Row],[TotalBiscuitsMade]],tbl_Fact[[#This Row],[GoodMadeBiscuits]])</f>
        <v>60</v>
      </c>
      <c r="M7905" s="5">
        <f>IF(tbl_Fact[[#This Row],[Operating_Hours]]&gt;0,tbl_Fact[[#This Row],[Operating_Hours]]*51840,0)</f>
        <v>503.99998283386191</v>
      </c>
    </row>
    <row r="7906" spans="1:13" hidden="1" x14ac:dyDescent="0.2">
      <c r="A7906" t="s">
        <v>12</v>
      </c>
      <c r="B7906" s="1">
        <v>44408.962175925924</v>
      </c>
      <c r="C7906" s="1">
        <v>44408.962187500001</v>
      </c>
      <c r="D7906">
        <v>1.6666600480675701E-2</v>
      </c>
      <c r="E7906">
        <v>0</v>
      </c>
      <c r="F7906">
        <v>29</v>
      </c>
      <c r="G7906" t="s">
        <v>44</v>
      </c>
      <c r="H7906" t="s">
        <v>37</v>
      </c>
      <c r="I7906">
        <f>tbl_Fact[[#This Row],[Duration]] / 60</f>
        <v>2.7777667467792836E-4</v>
      </c>
      <c r="J7906">
        <f>IF(OR(G7906="Run Time", G7906="CC (Changeover Cleaning)"), I7906, 0)</f>
        <v>0</v>
      </c>
      <c r="K7906">
        <f>IF(G7906&lt;&gt;"PM (Maintenance)", I7906, 0)</f>
        <v>2.7777667467792836E-4</v>
      </c>
      <c r="L7906" s="5">
        <f>MAX(tbl_Fact[[#This Row],[TotalBiscuitsMade]],tbl_Fact[[#This Row],[GoodMadeBiscuits]])</f>
        <v>29</v>
      </c>
      <c r="M7906" s="5">
        <f>IF(tbl_Fact[[#This Row],[Operating_Hours]]&gt;0,tbl_Fact[[#This Row],[Operating_Hours]]*51840,0)</f>
        <v>0</v>
      </c>
    </row>
    <row r="7907" spans="1:13" hidden="1" x14ac:dyDescent="0.2">
      <c r="A7907" t="s">
        <v>12</v>
      </c>
      <c r="B7907" s="1">
        <v>44408.962187500001</v>
      </c>
      <c r="C7907" s="1">
        <v>44408.962210648147</v>
      </c>
      <c r="D7907">
        <v>3.3333301544189502E-2</v>
      </c>
      <c r="E7907">
        <v>0</v>
      </c>
      <c r="F7907">
        <v>466</v>
      </c>
      <c r="G7907" t="s">
        <v>43</v>
      </c>
      <c r="H7907" t="s">
        <v>37</v>
      </c>
      <c r="I7907">
        <f>tbl_Fact[[#This Row],[Duration]] / 60</f>
        <v>5.5555502573649172E-4</v>
      </c>
      <c r="J7907">
        <f>IF(OR(G7907="Run Time", G7907="CC (Changeover Cleaning)"), I7907, 0)</f>
        <v>5.5555502573649172E-4</v>
      </c>
      <c r="K7907">
        <f>IF(G7907&lt;&gt;"PM (Maintenance)", I7907, 0)</f>
        <v>5.5555502573649172E-4</v>
      </c>
      <c r="L7907" s="5">
        <f>MAX(tbl_Fact[[#This Row],[TotalBiscuitsMade]],tbl_Fact[[#This Row],[GoodMadeBiscuits]])</f>
        <v>466</v>
      </c>
      <c r="M7907" s="5">
        <f>IF(tbl_Fact[[#This Row],[Operating_Hours]]&gt;0,tbl_Fact[[#This Row],[Operating_Hours]]*51840,0)</f>
        <v>28.79997253417973</v>
      </c>
    </row>
    <row r="7908" spans="1:13" hidden="1" x14ac:dyDescent="0.2">
      <c r="A7908" t="s">
        <v>12</v>
      </c>
      <c r="B7908" s="1">
        <v>44408.962210648147</v>
      </c>
      <c r="C7908" s="1">
        <v>44408.962222222224</v>
      </c>
      <c r="D7908">
        <v>1.6666600480675701E-2</v>
      </c>
      <c r="E7908">
        <v>0</v>
      </c>
      <c r="F7908">
        <v>116</v>
      </c>
      <c r="G7908" t="s">
        <v>44</v>
      </c>
      <c r="H7908" t="s">
        <v>37</v>
      </c>
      <c r="I7908">
        <f>tbl_Fact[[#This Row],[Duration]] / 60</f>
        <v>2.7777667467792836E-4</v>
      </c>
      <c r="J7908">
        <f>IF(OR(G7908="Run Time", G7908="CC (Changeover Cleaning)"), I7908, 0)</f>
        <v>0</v>
      </c>
      <c r="K7908">
        <f>IF(G7908&lt;&gt;"PM (Maintenance)", I7908, 0)</f>
        <v>2.7777667467792836E-4</v>
      </c>
      <c r="L7908" s="5">
        <f>MAX(tbl_Fact[[#This Row],[TotalBiscuitsMade]],tbl_Fact[[#This Row],[GoodMadeBiscuits]])</f>
        <v>116</v>
      </c>
      <c r="M7908" s="5">
        <f>IF(tbl_Fact[[#This Row],[Operating_Hours]]&gt;0,tbl_Fact[[#This Row],[Operating_Hours]]*51840,0)</f>
        <v>0</v>
      </c>
    </row>
    <row r="7909" spans="1:13" hidden="1" x14ac:dyDescent="0.2">
      <c r="A7909" t="s">
        <v>12</v>
      </c>
      <c r="B7909" s="1">
        <v>44408.962222222224</v>
      </c>
      <c r="C7909" s="1">
        <v>44408.962673611109</v>
      </c>
      <c r="D7909">
        <v>0.64999997615814198</v>
      </c>
      <c r="E7909">
        <v>0</v>
      </c>
      <c r="F7909">
        <v>375</v>
      </c>
      <c r="G7909" t="s">
        <v>43</v>
      </c>
      <c r="H7909" t="s">
        <v>37</v>
      </c>
      <c r="I7909">
        <f>tbl_Fact[[#This Row],[Duration]] / 60</f>
        <v>1.0833332935969033E-2</v>
      </c>
      <c r="J7909">
        <f>IF(OR(G7909="Run Time", G7909="CC (Changeover Cleaning)"), I7909, 0)</f>
        <v>1.0833332935969033E-2</v>
      </c>
      <c r="K7909">
        <f>IF(G7909&lt;&gt;"PM (Maintenance)", I7909, 0)</f>
        <v>1.0833332935969033E-2</v>
      </c>
      <c r="L7909" s="5">
        <f>MAX(tbl_Fact[[#This Row],[TotalBiscuitsMade]],tbl_Fact[[#This Row],[GoodMadeBiscuits]])</f>
        <v>375</v>
      </c>
      <c r="M7909" s="5">
        <f>IF(tbl_Fact[[#This Row],[Operating_Hours]]&gt;0,tbl_Fact[[#This Row],[Operating_Hours]]*51840,0)</f>
        <v>561.59997940063465</v>
      </c>
    </row>
    <row r="7910" spans="1:13" hidden="1" x14ac:dyDescent="0.2">
      <c r="A7910" t="s">
        <v>12</v>
      </c>
      <c r="B7910" s="1">
        <v>44408.962673611109</v>
      </c>
      <c r="C7910" s="1">
        <v>44408.962696759256</v>
      </c>
      <c r="D7910">
        <v>3.3333301544189502E-2</v>
      </c>
      <c r="E7910">
        <v>0</v>
      </c>
      <c r="F7910">
        <v>155</v>
      </c>
      <c r="G7910" t="s">
        <v>44</v>
      </c>
      <c r="H7910" t="s">
        <v>37</v>
      </c>
      <c r="I7910">
        <f>tbl_Fact[[#This Row],[Duration]] / 60</f>
        <v>5.5555502573649172E-4</v>
      </c>
      <c r="J7910">
        <f>IF(OR(G7910="Run Time", G7910="CC (Changeover Cleaning)"), I7910, 0)</f>
        <v>0</v>
      </c>
      <c r="K7910">
        <f>IF(G7910&lt;&gt;"PM (Maintenance)", I7910, 0)</f>
        <v>5.5555502573649172E-4</v>
      </c>
      <c r="L7910" s="5">
        <f>MAX(tbl_Fact[[#This Row],[TotalBiscuitsMade]],tbl_Fact[[#This Row],[GoodMadeBiscuits]])</f>
        <v>155</v>
      </c>
      <c r="M7910" s="5">
        <f>IF(tbl_Fact[[#This Row],[Operating_Hours]]&gt;0,tbl_Fact[[#This Row],[Operating_Hours]]*51840,0)</f>
        <v>0</v>
      </c>
    </row>
    <row r="7911" spans="1:13" hidden="1" x14ac:dyDescent="0.2">
      <c r="A7911" t="s">
        <v>12</v>
      </c>
      <c r="B7911" s="1">
        <v>44408.962696759256</v>
      </c>
      <c r="C7911" s="1">
        <v>44408.962719907409</v>
      </c>
      <c r="D7911">
        <v>3.3333301544189502E-2</v>
      </c>
      <c r="E7911">
        <v>0</v>
      </c>
      <c r="F7911">
        <v>315</v>
      </c>
      <c r="G7911" t="s">
        <v>43</v>
      </c>
      <c r="H7911" t="s">
        <v>37</v>
      </c>
      <c r="I7911">
        <f>tbl_Fact[[#This Row],[Duration]] / 60</f>
        <v>5.5555502573649172E-4</v>
      </c>
      <c r="J7911">
        <f>IF(OR(G7911="Run Time", G7911="CC (Changeover Cleaning)"), I7911, 0)</f>
        <v>5.5555502573649172E-4</v>
      </c>
      <c r="K7911">
        <f>IF(G7911&lt;&gt;"PM (Maintenance)", I7911, 0)</f>
        <v>5.5555502573649172E-4</v>
      </c>
      <c r="L7911" s="5">
        <f>MAX(tbl_Fact[[#This Row],[TotalBiscuitsMade]],tbl_Fact[[#This Row],[GoodMadeBiscuits]])</f>
        <v>315</v>
      </c>
      <c r="M7911" s="5">
        <f>IF(tbl_Fact[[#This Row],[Operating_Hours]]&gt;0,tbl_Fact[[#This Row],[Operating_Hours]]*51840,0)</f>
        <v>28.79997253417973</v>
      </c>
    </row>
    <row r="7912" spans="1:13" hidden="1" x14ac:dyDescent="0.2">
      <c r="A7912" t="s">
        <v>12</v>
      </c>
      <c r="B7912" s="1">
        <v>44408.962719907409</v>
      </c>
      <c r="C7912" s="1">
        <v>44408.962731481479</v>
      </c>
      <c r="D7912">
        <v>1.6666600480675701E-2</v>
      </c>
      <c r="E7912">
        <v>0</v>
      </c>
      <c r="F7912">
        <v>414</v>
      </c>
      <c r="G7912" t="s">
        <v>44</v>
      </c>
      <c r="H7912" t="s">
        <v>37</v>
      </c>
      <c r="I7912">
        <f>tbl_Fact[[#This Row],[Duration]] / 60</f>
        <v>2.7777667467792836E-4</v>
      </c>
      <c r="J7912">
        <f>IF(OR(G7912="Run Time", G7912="CC (Changeover Cleaning)"), I7912, 0)</f>
        <v>0</v>
      </c>
      <c r="K7912">
        <f>IF(G7912&lt;&gt;"PM (Maintenance)", I7912, 0)</f>
        <v>2.7777667467792836E-4</v>
      </c>
      <c r="L7912" s="5">
        <f>MAX(tbl_Fact[[#This Row],[TotalBiscuitsMade]],tbl_Fact[[#This Row],[GoodMadeBiscuits]])</f>
        <v>414</v>
      </c>
      <c r="M7912" s="5">
        <f>IF(tbl_Fact[[#This Row],[Operating_Hours]]&gt;0,tbl_Fact[[#This Row],[Operating_Hours]]*51840,0)</f>
        <v>0</v>
      </c>
    </row>
    <row r="7913" spans="1:13" hidden="1" x14ac:dyDescent="0.2">
      <c r="A7913" t="s">
        <v>12</v>
      </c>
      <c r="B7913" s="1">
        <v>44408.962731481479</v>
      </c>
      <c r="C7913" s="1">
        <v>44408.962754629632</v>
      </c>
      <c r="D7913">
        <v>3.3333301544189502E-2</v>
      </c>
      <c r="E7913">
        <v>0</v>
      </c>
      <c r="F7913">
        <v>374</v>
      </c>
      <c r="G7913" t="s">
        <v>43</v>
      </c>
      <c r="H7913" t="s">
        <v>37</v>
      </c>
      <c r="I7913">
        <f>tbl_Fact[[#This Row],[Duration]] / 60</f>
        <v>5.5555502573649172E-4</v>
      </c>
      <c r="J7913">
        <f>IF(OR(G7913="Run Time", G7913="CC (Changeover Cleaning)"), I7913, 0)</f>
        <v>5.5555502573649172E-4</v>
      </c>
      <c r="K7913">
        <f>IF(G7913&lt;&gt;"PM (Maintenance)", I7913, 0)</f>
        <v>5.5555502573649172E-4</v>
      </c>
      <c r="L7913" s="5">
        <f>MAX(tbl_Fact[[#This Row],[TotalBiscuitsMade]],tbl_Fact[[#This Row],[GoodMadeBiscuits]])</f>
        <v>374</v>
      </c>
      <c r="M7913" s="5">
        <f>IF(tbl_Fact[[#This Row],[Operating_Hours]]&gt;0,tbl_Fact[[#This Row],[Operating_Hours]]*51840,0)</f>
        <v>28.79997253417973</v>
      </c>
    </row>
    <row r="7914" spans="1:13" hidden="1" x14ac:dyDescent="0.2">
      <c r="A7914" t="s">
        <v>12</v>
      </c>
      <c r="B7914" s="1">
        <v>44408.962754629632</v>
      </c>
      <c r="C7914" s="1">
        <v>44408.962766203702</v>
      </c>
      <c r="D7914">
        <v>1.6666600480675701E-2</v>
      </c>
      <c r="E7914">
        <v>0</v>
      </c>
      <c r="F7914">
        <v>211</v>
      </c>
      <c r="G7914" t="s">
        <v>44</v>
      </c>
      <c r="H7914" t="s">
        <v>37</v>
      </c>
      <c r="I7914">
        <f>tbl_Fact[[#This Row],[Duration]] / 60</f>
        <v>2.7777667467792836E-4</v>
      </c>
      <c r="J7914">
        <f>IF(OR(G7914="Run Time", G7914="CC (Changeover Cleaning)"), I7914, 0)</f>
        <v>0</v>
      </c>
      <c r="K7914">
        <f>IF(G7914&lt;&gt;"PM (Maintenance)", I7914, 0)</f>
        <v>2.7777667467792836E-4</v>
      </c>
      <c r="L7914" s="5">
        <f>MAX(tbl_Fact[[#This Row],[TotalBiscuitsMade]],tbl_Fact[[#This Row],[GoodMadeBiscuits]])</f>
        <v>211</v>
      </c>
      <c r="M7914" s="5">
        <f>IF(tbl_Fact[[#This Row],[Operating_Hours]]&gt;0,tbl_Fact[[#This Row],[Operating_Hours]]*51840,0)</f>
        <v>0</v>
      </c>
    </row>
    <row r="7915" spans="1:13" hidden="1" x14ac:dyDescent="0.2">
      <c r="A7915" t="s">
        <v>12</v>
      </c>
      <c r="B7915" s="1">
        <v>44408.962766203702</v>
      </c>
      <c r="C7915" s="1">
        <v>44408.963750000003</v>
      </c>
      <c r="D7915">
        <v>1.4166666269302399</v>
      </c>
      <c r="E7915">
        <v>0</v>
      </c>
      <c r="F7915">
        <v>33</v>
      </c>
      <c r="G7915" t="s">
        <v>43</v>
      </c>
      <c r="H7915" t="s">
        <v>37</v>
      </c>
      <c r="I7915">
        <f>tbl_Fact[[#This Row],[Duration]] / 60</f>
        <v>2.3611110448837333E-2</v>
      </c>
      <c r="J7915">
        <f>IF(OR(G7915="Run Time", G7915="CC (Changeover Cleaning)"), I7915, 0)</f>
        <v>2.3611110448837333E-2</v>
      </c>
      <c r="K7915">
        <f>IF(G7915&lt;&gt;"PM (Maintenance)", I7915, 0)</f>
        <v>2.3611110448837333E-2</v>
      </c>
      <c r="L7915" s="5">
        <f>MAX(tbl_Fact[[#This Row],[TotalBiscuitsMade]],tbl_Fact[[#This Row],[GoodMadeBiscuits]])</f>
        <v>33</v>
      </c>
      <c r="M7915" s="5">
        <f>IF(tbl_Fact[[#This Row],[Operating_Hours]]&gt;0,tbl_Fact[[#This Row],[Operating_Hours]]*51840,0)</f>
        <v>1223.9999656677273</v>
      </c>
    </row>
    <row r="7916" spans="1:13" hidden="1" x14ac:dyDescent="0.2">
      <c r="A7916" t="s">
        <v>12</v>
      </c>
      <c r="B7916" s="1">
        <v>44408.963750000003</v>
      </c>
      <c r="C7916" s="1">
        <v>44408.963761574072</v>
      </c>
      <c r="D7916">
        <v>1.6666600480675701E-2</v>
      </c>
      <c r="E7916">
        <v>0</v>
      </c>
      <c r="F7916">
        <v>406</v>
      </c>
      <c r="G7916" t="s">
        <v>44</v>
      </c>
      <c r="H7916" t="s">
        <v>37</v>
      </c>
      <c r="I7916">
        <f>tbl_Fact[[#This Row],[Duration]] / 60</f>
        <v>2.7777667467792836E-4</v>
      </c>
      <c r="J7916">
        <f>IF(OR(G7916="Run Time", G7916="CC (Changeover Cleaning)"), I7916, 0)</f>
        <v>0</v>
      </c>
      <c r="K7916">
        <f>IF(G7916&lt;&gt;"PM (Maintenance)", I7916, 0)</f>
        <v>2.7777667467792836E-4</v>
      </c>
      <c r="L7916" s="5">
        <f>MAX(tbl_Fact[[#This Row],[TotalBiscuitsMade]],tbl_Fact[[#This Row],[GoodMadeBiscuits]])</f>
        <v>406</v>
      </c>
      <c r="M7916" s="5">
        <f>IF(tbl_Fact[[#This Row],[Operating_Hours]]&gt;0,tbl_Fact[[#This Row],[Operating_Hours]]*51840,0)</f>
        <v>0</v>
      </c>
    </row>
    <row r="7917" spans="1:13" hidden="1" x14ac:dyDescent="0.2">
      <c r="A7917" t="s">
        <v>12</v>
      </c>
      <c r="B7917" s="1">
        <v>44408.963761574072</v>
      </c>
      <c r="C7917" s="1">
        <v>44408.963796296295</v>
      </c>
      <c r="D7917">
        <v>5.0000000745058101E-2</v>
      </c>
      <c r="E7917">
        <v>0</v>
      </c>
      <c r="F7917">
        <v>277</v>
      </c>
      <c r="G7917" t="s">
        <v>43</v>
      </c>
      <c r="H7917" t="s">
        <v>37</v>
      </c>
      <c r="I7917">
        <f>tbl_Fact[[#This Row],[Duration]] / 60</f>
        <v>8.3333334575096834E-4</v>
      </c>
      <c r="J7917">
        <f>IF(OR(G7917="Run Time", G7917="CC (Changeover Cleaning)"), I7917, 0)</f>
        <v>8.3333334575096834E-4</v>
      </c>
      <c r="K7917">
        <f>IF(G7917&lt;&gt;"PM (Maintenance)", I7917, 0)</f>
        <v>8.3333334575096834E-4</v>
      </c>
      <c r="L7917" s="5">
        <f>MAX(tbl_Fact[[#This Row],[TotalBiscuitsMade]],tbl_Fact[[#This Row],[GoodMadeBiscuits]])</f>
        <v>277</v>
      </c>
      <c r="M7917" s="5">
        <f>IF(tbl_Fact[[#This Row],[Operating_Hours]]&gt;0,tbl_Fact[[#This Row],[Operating_Hours]]*51840,0)</f>
        <v>43.200000643730199</v>
      </c>
    </row>
    <row r="7918" spans="1:13" hidden="1" x14ac:dyDescent="0.2">
      <c r="A7918" t="s">
        <v>12</v>
      </c>
      <c r="B7918" s="1">
        <v>44408.963796296295</v>
      </c>
      <c r="C7918" s="1">
        <v>44408.963807870372</v>
      </c>
      <c r="D7918">
        <v>1.6666600480675701E-2</v>
      </c>
      <c r="E7918">
        <v>0</v>
      </c>
      <c r="F7918">
        <v>358</v>
      </c>
      <c r="G7918" t="s">
        <v>44</v>
      </c>
      <c r="H7918" t="s">
        <v>37</v>
      </c>
      <c r="I7918">
        <f>tbl_Fact[[#This Row],[Duration]] / 60</f>
        <v>2.7777667467792836E-4</v>
      </c>
      <c r="J7918">
        <f>IF(OR(G7918="Run Time", G7918="CC (Changeover Cleaning)"), I7918, 0)</f>
        <v>0</v>
      </c>
      <c r="K7918">
        <f>IF(G7918&lt;&gt;"PM (Maintenance)", I7918, 0)</f>
        <v>2.7777667467792836E-4</v>
      </c>
      <c r="L7918" s="5">
        <f>MAX(tbl_Fact[[#This Row],[TotalBiscuitsMade]],tbl_Fact[[#This Row],[GoodMadeBiscuits]])</f>
        <v>358</v>
      </c>
      <c r="M7918" s="5">
        <f>IF(tbl_Fact[[#This Row],[Operating_Hours]]&gt;0,tbl_Fact[[#This Row],[Operating_Hours]]*51840,0)</f>
        <v>0</v>
      </c>
    </row>
    <row r="7919" spans="1:13" hidden="1" x14ac:dyDescent="0.2">
      <c r="A7919" t="s">
        <v>12</v>
      </c>
      <c r="B7919" s="1">
        <v>44408.963807870372</v>
      </c>
      <c r="C7919" s="1">
        <v>44408.963831018518</v>
      </c>
      <c r="D7919">
        <v>3.3333301544189502E-2</v>
      </c>
      <c r="E7919">
        <v>0</v>
      </c>
      <c r="F7919">
        <v>5</v>
      </c>
      <c r="G7919" t="s">
        <v>43</v>
      </c>
      <c r="H7919" t="s">
        <v>37</v>
      </c>
      <c r="I7919">
        <f>tbl_Fact[[#This Row],[Duration]] / 60</f>
        <v>5.5555502573649172E-4</v>
      </c>
      <c r="J7919">
        <f>IF(OR(G7919="Run Time", G7919="CC (Changeover Cleaning)"), I7919, 0)</f>
        <v>5.5555502573649172E-4</v>
      </c>
      <c r="K7919">
        <f>IF(G7919&lt;&gt;"PM (Maintenance)", I7919, 0)</f>
        <v>5.5555502573649172E-4</v>
      </c>
      <c r="L7919" s="5">
        <f>MAX(tbl_Fact[[#This Row],[TotalBiscuitsMade]],tbl_Fact[[#This Row],[GoodMadeBiscuits]])</f>
        <v>5</v>
      </c>
      <c r="M7919" s="5">
        <f>IF(tbl_Fact[[#This Row],[Operating_Hours]]&gt;0,tbl_Fact[[#This Row],[Operating_Hours]]*51840,0)</f>
        <v>28.79997253417973</v>
      </c>
    </row>
    <row r="7920" spans="1:13" hidden="1" x14ac:dyDescent="0.2">
      <c r="A7920" t="s">
        <v>12</v>
      </c>
      <c r="B7920" s="1">
        <v>44408.963831018518</v>
      </c>
      <c r="C7920" s="1">
        <v>44408.963842592595</v>
      </c>
      <c r="D7920">
        <v>1.6666600480675701E-2</v>
      </c>
      <c r="E7920">
        <v>0</v>
      </c>
      <c r="F7920">
        <v>332</v>
      </c>
      <c r="G7920" t="s">
        <v>44</v>
      </c>
      <c r="H7920" t="s">
        <v>37</v>
      </c>
      <c r="I7920">
        <f>tbl_Fact[[#This Row],[Duration]] / 60</f>
        <v>2.7777667467792836E-4</v>
      </c>
      <c r="J7920">
        <f>IF(OR(G7920="Run Time", G7920="CC (Changeover Cleaning)"), I7920, 0)</f>
        <v>0</v>
      </c>
      <c r="K7920">
        <f>IF(G7920&lt;&gt;"PM (Maintenance)", I7920, 0)</f>
        <v>2.7777667467792836E-4</v>
      </c>
      <c r="L7920" s="5">
        <f>MAX(tbl_Fact[[#This Row],[TotalBiscuitsMade]],tbl_Fact[[#This Row],[GoodMadeBiscuits]])</f>
        <v>332</v>
      </c>
      <c r="M7920" s="5">
        <f>IF(tbl_Fact[[#This Row],[Operating_Hours]]&gt;0,tbl_Fact[[#This Row],[Operating_Hours]]*51840,0)</f>
        <v>0</v>
      </c>
    </row>
    <row r="7921" spans="1:13" hidden="1" x14ac:dyDescent="0.2">
      <c r="A7921" t="s">
        <v>12</v>
      </c>
      <c r="B7921" s="1">
        <v>44408.963842592595</v>
      </c>
      <c r="C7921" s="1">
        <v>44408.963877314818</v>
      </c>
      <c r="D7921">
        <v>5.0000000745058101E-2</v>
      </c>
      <c r="E7921">
        <v>0</v>
      </c>
      <c r="F7921">
        <v>213</v>
      </c>
      <c r="G7921" t="s">
        <v>43</v>
      </c>
      <c r="H7921" t="s">
        <v>37</v>
      </c>
      <c r="I7921">
        <f>tbl_Fact[[#This Row],[Duration]] / 60</f>
        <v>8.3333334575096834E-4</v>
      </c>
      <c r="J7921">
        <f>IF(OR(G7921="Run Time", G7921="CC (Changeover Cleaning)"), I7921, 0)</f>
        <v>8.3333334575096834E-4</v>
      </c>
      <c r="K7921">
        <f>IF(G7921&lt;&gt;"PM (Maintenance)", I7921, 0)</f>
        <v>8.3333334575096834E-4</v>
      </c>
      <c r="L7921" s="5">
        <f>MAX(tbl_Fact[[#This Row],[TotalBiscuitsMade]],tbl_Fact[[#This Row],[GoodMadeBiscuits]])</f>
        <v>213</v>
      </c>
      <c r="M7921" s="5">
        <f>IF(tbl_Fact[[#This Row],[Operating_Hours]]&gt;0,tbl_Fact[[#This Row],[Operating_Hours]]*51840,0)</f>
        <v>43.200000643730199</v>
      </c>
    </row>
    <row r="7922" spans="1:13" hidden="1" x14ac:dyDescent="0.2">
      <c r="A7922" t="s">
        <v>12</v>
      </c>
      <c r="B7922" s="1">
        <v>44408.963877314818</v>
      </c>
      <c r="C7922" s="1">
        <v>44408.963888888888</v>
      </c>
      <c r="D7922">
        <v>1.6666600480675701E-2</v>
      </c>
      <c r="E7922">
        <v>0</v>
      </c>
      <c r="F7922">
        <v>268</v>
      </c>
      <c r="G7922" t="s">
        <v>44</v>
      </c>
      <c r="H7922" t="s">
        <v>37</v>
      </c>
      <c r="I7922">
        <f>tbl_Fact[[#This Row],[Duration]] / 60</f>
        <v>2.7777667467792836E-4</v>
      </c>
      <c r="J7922">
        <f>IF(OR(G7922="Run Time", G7922="CC (Changeover Cleaning)"), I7922, 0)</f>
        <v>0</v>
      </c>
      <c r="K7922">
        <f>IF(G7922&lt;&gt;"PM (Maintenance)", I7922, 0)</f>
        <v>2.7777667467792836E-4</v>
      </c>
      <c r="L7922" s="5">
        <f>MAX(tbl_Fact[[#This Row],[TotalBiscuitsMade]],tbl_Fact[[#This Row],[GoodMadeBiscuits]])</f>
        <v>268</v>
      </c>
      <c r="M7922" s="5">
        <f>IF(tbl_Fact[[#This Row],[Operating_Hours]]&gt;0,tbl_Fact[[#This Row],[Operating_Hours]]*51840,0)</f>
        <v>0</v>
      </c>
    </row>
    <row r="7923" spans="1:13" hidden="1" x14ac:dyDescent="0.2">
      <c r="A7923" t="s">
        <v>12</v>
      </c>
      <c r="B7923" s="1">
        <v>44408.963888888888</v>
      </c>
      <c r="C7923" s="1">
        <v>44408.964363425926</v>
      </c>
      <c r="D7923">
        <v>0.68333327770233199</v>
      </c>
      <c r="E7923">
        <v>0</v>
      </c>
      <c r="F7923">
        <v>452</v>
      </c>
      <c r="G7923" t="s">
        <v>43</v>
      </c>
      <c r="H7923" t="s">
        <v>37</v>
      </c>
      <c r="I7923">
        <f>tbl_Fact[[#This Row],[Duration]] / 60</f>
        <v>1.1388887961705533E-2</v>
      </c>
      <c r="J7923">
        <f>IF(OR(G7923="Run Time", G7923="CC (Changeover Cleaning)"), I7923, 0)</f>
        <v>1.1388887961705533E-2</v>
      </c>
      <c r="K7923">
        <f>IF(G7923&lt;&gt;"PM (Maintenance)", I7923, 0)</f>
        <v>1.1388887961705533E-2</v>
      </c>
      <c r="L7923" s="5">
        <f>MAX(tbl_Fact[[#This Row],[TotalBiscuitsMade]],tbl_Fact[[#This Row],[GoodMadeBiscuits]])</f>
        <v>452</v>
      </c>
      <c r="M7923" s="5">
        <f>IF(tbl_Fact[[#This Row],[Operating_Hours]]&gt;0,tbl_Fact[[#This Row],[Operating_Hours]]*51840,0)</f>
        <v>590.39995193481479</v>
      </c>
    </row>
    <row r="7924" spans="1:13" hidden="1" x14ac:dyDescent="0.2">
      <c r="A7924" t="s">
        <v>12</v>
      </c>
      <c r="B7924" s="1">
        <v>44408.964363425926</v>
      </c>
      <c r="C7924" s="1">
        <v>44408.964375000003</v>
      </c>
      <c r="D7924">
        <v>1.6666600480675701E-2</v>
      </c>
      <c r="E7924">
        <v>0</v>
      </c>
      <c r="F7924">
        <v>301</v>
      </c>
      <c r="G7924" t="s">
        <v>44</v>
      </c>
      <c r="H7924" t="s">
        <v>37</v>
      </c>
      <c r="I7924">
        <f>tbl_Fact[[#This Row],[Duration]] / 60</f>
        <v>2.7777667467792836E-4</v>
      </c>
      <c r="J7924">
        <f>IF(OR(G7924="Run Time", G7924="CC (Changeover Cleaning)"), I7924, 0)</f>
        <v>0</v>
      </c>
      <c r="K7924">
        <f>IF(G7924&lt;&gt;"PM (Maintenance)", I7924, 0)</f>
        <v>2.7777667467792836E-4</v>
      </c>
      <c r="L7924" s="5">
        <f>MAX(tbl_Fact[[#This Row],[TotalBiscuitsMade]],tbl_Fact[[#This Row],[GoodMadeBiscuits]])</f>
        <v>301</v>
      </c>
      <c r="M7924" s="5">
        <f>IF(tbl_Fact[[#This Row],[Operating_Hours]]&gt;0,tbl_Fact[[#This Row],[Operating_Hours]]*51840,0)</f>
        <v>0</v>
      </c>
    </row>
    <row r="7925" spans="1:13" hidden="1" x14ac:dyDescent="0.2">
      <c r="A7925" t="s">
        <v>12</v>
      </c>
      <c r="B7925" s="1">
        <v>44408.964375000003</v>
      </c>
      <c r="C7925" s="1">
        <v>44408.964398148149</v>
      </c>
      <c r="D7925">
        <v>3.3333301544189502E-2</v>
      </c>
      <c r="E7925">
        <v>0</v>
      </c>
      <c r="F7925">
        <v>72</v>
      </c>
      <c r="G7925" t="s">
        <v>43</v>
      </c>
      <c r="H7925" t="s">
        <v>37</v>
      </c>
      <c r="I7925">
        <f>tbl_Fact[[#This Row],[Duration]] / 60</f>
        <v>5.5555502573649172E-4</v>
      </c>
      <c r="J7925">
        <f>IF(OR(G7925="Run Time", G7925="CC (Changeover Cleaning)"), I7925, 0)</f>
        <v>5.5555502573649172E-4</v>
      </c>
      <c r="K7925">
        <f>IF(G7925&lt;&gt;"PM (Maintenance)", I7925, 0)</f>
        <v>5.5555502573649172E-4</v>
      </c>
      <c r="L7925" s="5">
        <f>MAX(tbl_Fact[[#This Row],[TotalBiscuitsMade]],tbl_Fact[[#This Row],[GoodMadeBiscuits]])</f>
        <v>72</v>
      </c>
      <c r="M7925" s="5">
        <f>IF(tbl_Fact[[#This Row],[Operating_Hours]]&gt;0,tbl_Fact[[#This Row],[Operating_Hours]]*51840,0)</f>
        <v>28.79997253417973</v>
      </c>
    </row>
    <row r="7926" spans="1:13" hidden="1" x14ac:dyDescent="0.2">
      <c r="A7926" t="s">
        <v>12</v>
      </c>
      <c r="B7926" s="1">
        <v>44408.964398148149</v>
      </c>
      <c r="C7926" s="1">
        <v>44408.964409722219</v>
      </c>
      <c r="D7926">
        <v>1.6666600480675701E-2</v>
      </c>
      <c r="E7926">
        <v>0</v>
      </c>
      <c r="F7926">
        <v>11</v>
      </c>
      <c r="G7926" t="s">
        <v>44</v>
      </c>
      <c r="H7926" t="s">
        <v>37</v>
      </c>
      <c r="I7926">
        <f>tbl_Fact[[#This Row],[Duration]] / 60</f>
        <v>2.7777667467792836E-4</v>
      </c>
      <c r="J7926">
        <f>IF(OR(G7926="Run Time", G7926="CC (Changeover Cleaning)"), I7926, 0)</f>
        <v>0</v>
      </c>
      <c r="K7926">
        <f>IF(G7926&lt;&gt;"PM (Maintenance)", I7926, 0)</f>
        <v>2.7777667467792836E-4</v>
      </c>
      <c r="L7926" s="5">
        <f>MAX(tbl_Fact[[#This Row],[TotalBiscuitsMade]],tbl_Fact[[#This Row],[GoodMadeBiscuits]])</f>
        <v>11</v>
      </c>
      <c r="M7926" s="5">
        <f>IF(tbl_Fact[[#This Row],[Operating_Hours]]&gt;0,tbl_Fact[[#This Row],[Operating_Hours]]*51840,0)</f>
        <v>0</v>
      </c>
    </row>
    <row r="7927" spans="1:13" hidden="1" x14ac:dyDescent="0.2">
      <c r="A7927" t="s">
        <v>12</v>
      </c>
      <c r="B7927" s="1">
        <v>44408.964409722219</v>
      </c>
      <c r="C7927" s="1">
        <v>44408.964432870373</v>
      </c>
      <c r="D7927">
        <v>3.3333301544189502E-2</v>
      </c>
      <c r="E7927">
        <v>0</v>
      </c>
      <c r="F7927">
        <v>364</v>
      </c>
      <c r="G7927" t="s">
        <v>43</v>
      </c>
      <c r="H7927" t="s">
        <v>37</v>
      </c>
      <c r="I7927">
        <f>tbl_Fact[[#This Row],[Duration]] / 60</f>
        <v>5.5555502573649172E-4</v>
      </c>
      <c r="J7927">
        <f>IF(OR(G7927="Run Time", G7927="CC (Changeover Cleaning)"), I7927, 0)</f>
        <v>5.5555502573649172E-4</v>
      </c>
      <c r="K7927">
        <f>IF(G7927&lt;&gt;"PM (Maintenance)", I7927, 0)</f>
        <v>5.5555502573649172E-4</v>
      </c>
      <c r="L7927" s="5">
        <f>MAX(tbl_Fact[[#This Row],[TotalBiscuitsMade]],tbl_Fact[[#This Row],[GoodMadeBiscuits]])</f>
        <v>364</v>
      </c>
      <c r="M7927" s="5">
        <f>IF(tbl_Fact[[#This Row],[Operating_Hours]]&gt;0,tbl_Fact[[#This Row],[Operating_Hours]]*51840,0)</f>
        <v>28.79997253417973</v>
      </c>
    </row>
    <row r="7928" spans="1:13" hidden="1" x14ac:dyDescent="0.2">
      <c r="A7928" t="s">
        <v>12</v>
      </c>
      <c r="B7928" s="1">
        <v>44408.964432870373</v>
      </c>
      <c r="C7928" s="1">
        <v>44408.964456018519</v>
      </c>
      <c r="D7928">
        <v>3.3333301544189502E-2</v>
      </c>
      <c r="E7928">
        <v>0</v>
      </c>
      <c r="F7928">
        <v>495</v>
      </c>
      <c r="G7928" t="s">
        <v>44</v>
      </c>
      <c r="H7928" t="s">
        <v>37</v>
      </c>
      <c r="I7928">
        <f>tbl_Fact[[#This Row],[Duration]] / 60</f>
        <v>5.5555502573649172E-4</v>
      </c>
      <c r="J7928">
        <f>IF(OR(G7928="Run Time", G7928="CC (Changeover Cleaning)"), I7928, 0)</f>
        <v>0</v>
      </c>
      <c r="K7928">
        <f>IF(G7928&lt;&gt;"PM (Maintenance)", I7928, 0)</f>
        <v>5.5555502573649172E-4</v>
      </c>
      <c r="L7928" s="5">
        <f>MAX(tbl_Fact[[#This Row],[TotalBiscuitsMade]],tbl_Fact[[#This Row],[GoodMadeBiscuits]])</f>
        <v>495</v>
      </c>
      <c r="M7928" s="5">
        <f>IF(tbl_Fact[[#This Row],[Operating_Hours]]&gt;0,tbl_Fact[[#This Row],[Operating_Hours]]*51840,0)</f>
        <v>0</v>
      </c>
    </row>
    <row r="7929" spans="1:13" hidden="1" x14ac:dyDescent="0.2">
      <c r="A7929" t="s">
        <v>12</v>
      </c>
      <c r="B7929" s="1">
        <v>44408.964456018519</v>
      </c>
      <c r="C7929" s="1">
        <v>44408.964479166665</v>
      </c>
      <c r="D7929">
        <v>3.3333301544189502E-2</v>
      </c>
      <c r="E7929">
        <v>0</v>
      </c>
      <c r="F7929">
        <v>254</v>
      </c>
      <c r="G7929" t="s">
        <v>43</v>
      </c>
      <c r="H7929" t="s">
        <v>37</v>
      </c>
      <c r="I7929">
        <f>tbl_Fact[[#This Row],[Duration]] / 60</f>
        <v>5.5555502573649172E-4</v>
      </c>
      <c r="J7929">
        <f>IF(OR(G7929="Run Time", G7929="CC (Changeover Cleaning)"), I7929, 0)</f>
        <v>5.5555502573649172E-4</v>
      </c>
      <c r="K7929">
        <f>IF(G7929&lt;&gt;"PM (Maintenance)", I7929, 0)</f>
        <v>5.5555502573649172E-4</v>
      </c>
      <c r="L7929" s="5">
        <f>MAX(tbl_Fact[[#This Row],[TotalBiscuitsMade]],tbl_Fact[[#This Row],[GoodMadeBiscuits]])</f>
        <v>254</v>
      </c>
      <c r="M7929" s="5">
        <f>IF(tbl_Fact[[#This Row],[Operating_Hours]]&gt;0,tbl_Fact[[#This Row],[Operating_Hours]]*51840,0)</f>
        <v>28.79997253417973</v>
      </c>
    </row>
    <row r="7930" spans="1:13" hidden="1" x14ac:dyDescent="0.2">
      <c r="A7930" t="s">
        <v>12</v>
      </c>
      <c r="B7930" s="1">
        <v>44408.964479166665</v>
      </c>
      <c r="C7930" s="1">
        <v>44408.964490740742</v>
      </c>
      <c r="D7930">
        <v>1.6666600480675701E-2</v>
      </c>
      <c r="E7930">
        <v>0</v>
      </c>
      <c r="F7930">
        <v>367</v>
      </c>
      <c r="G7930" t="s">
        <v>44</v>
      </c>
      <c r="H7930" t="s">
        <v>37</v>
      </c>
      <c r="I7930">
        <f>tbl_Fact[[#This Row],[Duration]] / 60</f>
        <v>2.7777667467792836E-4</v>
      </c>
      <c r="J7930">
        <f>IF(OR(G7930="Run Time", G7930="CC (Changeover Cleaning)"), I7930, 0)</f>
        <v>0</v>
      </c>
      <c r="K7930">
        <f>IF(G7930&lt;&gt;"PM (Maintenance)", I7930, 0)</f>
        <v>2.7777667467792836E-4</v>
      </c>
      <c r="L7930" s="5">
        <f>MAX(tbl_Fact[[#This Row],[TotalBiscuitsMade]],tbl_Fact[[#This Row],[GoodMadeBiscuits]])</f>
        <v>367</v>
      </c>
      <c r="M7930" s="5">
        <f>IF(tbl_Fact[[#This Row],[Operating_Hours]]&gt;0,tbl_Fact[[#This Row],[Operating_Hours]]*51840,0)</f>
        <v>0</v>
      </c>
    </row>
    <row r="7931" spans="1:13" hidden="1" x14ac:dyDescent="0.2">
      <c r="A7931" t="s">
        <v>12</v>
      </c>
      <c r="B7931" s="1">
        <v>44408.964490740742</v>
      </c>
      <c r="C7931" s="1">
        <v>44408.964513888888</v>
      </c>
      <c r="D7931">
        <v>3.3333301544189502E-2</v>
      </c>
      <c r="E7931">
        <v>0</v>
      </c>
      <c r="F7931">
        <v>267</v>
      </c>
      <c r="G7931" t="s">
        <v>43</v>
      </c>
      <c r="H7931" t="s">
        <v>37</v>
      </c>
      <c r="I7931">
        <f>tbl_Fact[[#This Row],[Duration]] / 60</f>
        <v>5.5555502573649172E-4</v>
      </c>
      <c r="J7931">
        <f>IF(OR(G7931="Run Time", G7931="CC (Changeover Cleaning)"), I7931, 0)</f>
        <v>5.5555502573649172E-4</v>
      </c>
      <c r="K7931">
        <f>IF(G7931&lt;&gt;"PM (Maintenance)", I7931, 0)</f>
        <v>5.5555502573649172E-4</v>
      </c>
      <c r="L7931" s="5">
        <f>MAX(tbl_Fact[[#This Row],[TotalBiscuitsMade]],tbl_Fact[[#This Row],[GoodMadeBiscuits]])</f>
        <v>267</v>
      </c>
      <c r="M7931" s="5">
        <f>IF(tbl_Fact[[#This Row],[Operating_Hours]]&gt;0,tbl_Fact[[#This Row],[Operating_Hours]]*51840,0)</f>
        <v>28.79997253417973</v>
      </c>
    </row>
    <row r="7932" spans="1:13" hidden="1" x14ac:dyDescent="0.2">
      <c r="A7932" t="s">
        <v>12</v>
      </c>
      <c r="B7932" s="1">
        <v>44408.964513888888</v>
      </c>
      <c r="C7932" s="1">
        <v>44408.964525462965</v>
      </c>
      <c r="D7932">
        <v>1.6666600480675701E-2</v>
      </c>
      <c r="E7932">
        <v>0</v>
      </c>
      <c r="F7932">
        <v>222</v>
      </c>
      <c r="G7932" t="s">
        <v>44</v>
      </c>
      <c r="H7932" t="s">
        <v>37</v>
      </c>
      <c r="I7932">
        <f>tbl_Fact[[#This Row],[Duration]] / 60</f>
        <v>2.7777667467792836E-4</v>
      </c>
      <c r="J7932">
        <f>IF(OR(G7932="Run Time", G7932="CC (Changeover Cleaning)"), I7932, 0)</f>
        <v>0</v>
      </c>
      <c r="K7932">
        <f>IF(G7932&lt;&gt;"PM (Maintenance)", I7932, 0)</f>
        <v>2.7777667467792836E-4</v>
      </c>
      <c r="L7932" s="5">
        <f>MAX(tbl_Fact[[#This Row],[TotalBiscuitsMade]],tbl_Fact[[#This Row],[GoodMadeBiscuits]])</f>
        <v>222</v>
      </c>
      <c r="M7932" s="5">
        <f>IF(tbl_Fact[[#This Row],[Operating_Hours]]&gt;0,tbl_Fact[[#This Row],[Operating_Hours]]*51840,0)</f>
        <v>0</v>
      </c>
    </row>
    <row r="7933" spans="1:13" hidden="1" x14ac:dyDescent="0.2">
      <c r="A7933" t="s">
        <v>12</v>
      </c>
      <c r="B7933" s="1">
        <v>44408.964525462965</v>
      </c>
      <c r="C7933" s="1">
        <v>44408.965092592596</v>
      </c>
      <c r="D7933">
        <v>0.81666660308837902</v>
      </c>
      <c r="E7933">
        <v>0</v>
      </c>
      <c r="F7933">
        <v>336</v>
      </c>
      <c r="G7933" t="s">
        <v>43</v>
      </c>
      <c r="H7933" t="s">
        <v>37</v>
      </c>
      <c r="I7933">
        <f>tbl_Fact[[#This Row],[Duration]] / 60</f>
        <v>1.3611110051472983E-2</v>
      </c>
      <c r="J7933">
        <f>IF(OR(G7933="Run Time", G7933="CC (Changeover Cleaning)"), I7933, 0)</f>
        <v>1.3611110051472983E-2</v>
      </c>
      <c r="K7933">
        <f>IF(G7933&lt;&gt;"PM (Maintenance)", I7933, 0)</f>
        <v>1.3611110051472983E-2</v>
      </c>
      <c r="L7933" s="5">
        <f>MAX(tbl_Fact[[#This Row],[TotalBiscuitsMade]],tbl_Fact[[#This Row],[GoodMadeBiscuits]])</f>
        <v>336</v>
      </c>
      <c r="M7933" s="5">
        <f>IF(tbl_Fact[[#This Row],[Operating_Hours]]&gt;0,tbl_Fact[[#This Row],[Operating_Hours]]*51840,0)</f>
        <v>705.59994506835949</v>
      </c>
    </row>
    <row r="7934" spans="1:13" hidden="1" x14ac:dyDescent="0.2">
      <c r="A7934" t="s">
        <v>12</v>
      </c>
      <c r="B7934" s="1">
        <v>44408.965092592596</v>
      </c>
      <c r="C7934" s="1">
        <v>44408.965115740742</v>
      </c>
      <c r="D7934">
        <v>3.3333301544189502E-2</v>
      </c>
      <c r="E7934">
        <v>0</v>
      </c>
      <c r="F7934">
        <v>260</v>
      </c>
      <c r="G7934" t="s">
        <v>44</v>
      </c>
      <c r="H7934" t="s">
        <v>37</v>
      </c>
      <c r="I7934">
        <f>tbl_Fact[[#This Row],[Duration]] / 60</f>
        <v>5.5555502573649172E-4</v>
      </c>
      <c r="J7934">
        <f>IF(OR(G7934="Run Time", G7934="CC (Changeover Cleaning)"), I7934, 0)</f>
        <v>0</v>
      </c>
      <c r="K7934">
        <f>IF(G7934&lt;&gt;"PM (Maintenance)", I7934, 0)</f>
        <v>5.5555502573649172E-4</v>
      </c>
      <c r="L7934" s="5">
        <f>MAX(tbl_Fact[[#This Row],[TotalBiscuitsMade]],tbl_Fact[[#This Row],[GoodMadeBiscuits]])</f>
        <v>260</v>
      </c>
      <c r="M7934" s="5">
        <f>IF(tbl_Fact[[#This Row],[Operating_Hours]]&gt;0,tbl_Fact[[#This Row],[Operating_Hours]]*51840,0)</f>
        <v>0</v>
      </c>
    </row>
    <row r="7935" spans="1:13" hidden="1" x14ac:dyDescent="0.2">
      <c r="A7935" t="s">
        <v>12</v>
      </c>
      <c r="B7935" s="1">
        <v>44408.965115740742</v>
      </c>
      <c r="C7935" s="1">
        <v>44408.965138888889</v>
      </c>
      <c r="D7935">
        <v>3.3333301544189502E-2</v>
      </c>
      <c r="E7935">
        <v>0</v>
      </c>
      <c r="F7935">
        <v>148</v>
      </c>
      <c r="G7935" t="s">
        <v>43</v>
      </c>
      <c r="H7935" t="s">
        <v>37</v>
      </c>
      <c r="I7935">
        <f>tbl_Fact[[#This Row],[Duration]] / 60</f>
        <v>5.5555502573649172E-4</v>
      </c>
      <c r="J7935">
        <f>IF(OR(G7935="Run Time", G7935="CC (Changeover Cleaning)"), I7935, 0)</f>
        <v>5.5555502573649172E-4</v>
      </c>
      <c r="K7935">
        <f>IF(G7935&lt;&gt;"PM (Maintenance)", I7935, 0)</f>
        <v>5.5555502573649172E-4</v>
      </c>
      <c r="L7935" s="5">
        <f>MAX(tbl_Fact[[#This Row],[TotalBiscuitsMade]],tbl_Fact[[#This Row],[GoodMadeBiscuits]])</f>
        <v>148</v>
      </c>
      <c r="M7935" s="5">
        <f>IF(tbl_Fact[[#This Row],[Operating_Hours]]&gt;0,tbl_Fact[[#This Row],[Operating_Hours]]*51840,0)</f>
        <v>28.79997253417973</v>
      </c>
    </row>
    <row r="7936" spans="1:13" hidden="1" x14ac:dyDescent="0.2">
      <c r="A7936" t="s">
        <v>12</v>
      </c>
      <c r="B7936" s="1">
        <v>44408.965138888889</v>
      </c>
      <c r="C7936" s="1">
        <v>44408.965150462966</v>
      </c>
      <c r="D7936">
        <v>1.6666600480675701E-2</v>
      </c>
      <c r="E7936">
        <v>0</v>
      </c>
      <c r="F7936">
        <v>191</v>
      </c>
      <c r="G7936" t="s">
        <v>44</v>
      </c>
      <c r="H7936" t="s">
        <v>37</v>
      </c>
      <c r="I7936">
        <f>tbl_Fact[[#This Row],[Duration]] / 60</f>
        <v>2.7777667467792836E-4</v>
      </c>
      <c r="J7936">
        <f>IF(OR(G7936="Run Time", G7936="CC (Changeover Cleaning)"), I7936, 0)</f>
        <v>0</v>
      </c>
      <c r="K7936">
        <f>IF(G7936&lt;&gt;"PM (Maintenance)", I7936, 0)</f>
        <v>2.7777667467792836E-4</v>
      </c>
      <c r="L7936" s="5">
        <f>MAX(tbl_Fact[[#This Row],[TotalBiscuitsMade]],tbl_Fact[[#This Row],[GoodMadeBiscuits]])</f>
        <v>191</v>
      </c>
      <c r="M7936" s="5">
        <f>IF(tbl_Fact[[#This Row],[Operating_Hours]]&gt;0,tbl_Fact[[#This Row],[Operating_Hours]]*51840,0)</f>
        <v>0</v>
      </c>
    </row>
    <row r="7937" spans="1:13" hidden="1" x14ac:dyDescent="0.2">
      <c r="A7937" t="s">
        <v>12</v>
      </c>
      <c r="B7937" s="1">
        <v>44408.965150462966</v>
      </c>
      <c r="C7937" s="1">
        <v>44408.965173611112</v>
      </c>
      <c r="D7937">
        <v>3.3333301544189502E-2</v>
      </c>
      <c r="E7937">
        <v>0</v>
      </c>
      <c r="F7937">
        <v>23</v>
      </c>
      <c r="G7937" t="s">
        <v>43</v>
      </c>
      <c r="H7937" t="s">
        <v>37</v>
      </c>
      <c r="I7937">
        <f>tbl_Fact[[#This Row],[Duration]] / 60</f>
        <v>5.5555502573649172E-4</v>
      </c>
      <c r="J7937">
        <f>IF(OR(G7937="Run Time", G7937="CC (Changeover Cleaning)"), I7937, 0)</f>
        <v>5.5555502573649172E-4</v>
      </c>
      <c r="K7937">
        <f>IF(G7937&lt;&gt;"PM (Maintenance)", I7937, 0)</f>
        <v>5.5555502573649172E-4</v>
      </c>
      <c r="L7937" s="5">
        <f>MAX(tbl_Fact[[#This Row],[TotalBiscuitsMade]],tbl_Fact[[#This Row],[GoodMadeBiscuits]])</f>
        <v>23</v>
      </c>
      <c r="M7937" s="5">
        <f>IF(tbl_Fact[[#This Row],[Operating_Hours]]&gt;0,tbl_Fact[[#This Row],[Operating_Hours]]*51840,0)</f>
        <v>28.79997253417973</v>
      </c>
    </row>
    <row r="7938" spans="1:13" hidden="1" x14ac:dyDescent="0.2">
      <c r="A7938" t="s">
        <v>12</v>
      </c>
      <c r="B7938" s="1">
        <v>44408.965173611112</v>
      </c>
      <c r="C7938" s="1">
        <v>44408.965196759258</v>
      </c>
      <c r="D7938">
        <v>3.3333301544189502E-2</v>
      </c>
      <c r="E7938">
        <v>0</v>
      </c>
      <c r="F7938">
        <v>313</v>
      </c>
      <c r="G7938" t="s">
        <v>44</v>
      </c>
      <c r="H7938" t="s">
        <v>37</v>
      </c>
      <c r="I7938">
        <f>tbl_Fact[[#This Row],[Duration]] / 60</f>
        <v>5.5555502573649172E-4</v>
      </c>
      <c r="J7938">
        <f>IF(OR(G7938="Run Time", G7938="CC (Changeover Cleaning)"), I7938, 0)</f>
        <v>0</v>
      </c>
      <c r="K7938">
        <f>IF(G7938&lt;&gt;"PM (Maintenance)", I7938, 0)</f>
        <v>5.5555502573649172E-4</v>
      </c>
      <c r="L7938" s="5">
        <f>MAX(tbl_Fact[[#This Row],[TotalBiscuitsMade]],tbl_Fact[[#This Row],[GoodMadeBiscuits]])</f>
        <v>313</v>
      </c>
      <c r="M7938" s="5">
        <f>IF(tbl_Fact[[#This Row],[Operating_Hours]]&gt;0,tbl_Fact[[#This Row],[Operating_Hours]]*51840,0)</f>
        <v>0</v>
      </c>
    </row>
    <row r="7939" spans="1:13" hidden="1" x14ac:dyDescent="0.2">
      <c r="A7939" t="s">
        <v>12</v>
      </c>
      <c r="B7939" s="1">
        <v>44408.965196759258</v>
      </c>
      <c r="C7939" s="1">
        <v>44408.965208333335</v>
      </c>
      <c r="D7939">
        <v>1.6666600480675701E-2</v>
      </c>
      <c r="E7939">
        <v>0</v>
      </c>
      <c r="F7939">
        <v>111</v>
      </c>
      <c r="G7939" t="s">
        <v>43</v>
      </c>
      <c r="H7939" t="s">
        <v>37</v>
      </c>
      <c r="I7939">
        <f>tbl_Fact[[#This Row],[Duration]] / 60</f>
        <v>2.7777667467792836E-4</v>
      </c>
      <c r="J7939">
        <f>IF(OR(G7939="Run Time", G7939="CC (Changeover Cleaning)"), I7939, 0)</f>
        <v>2.7777667467792836E-4</v>
      </c>
      <c r="K7939">
        <f>IF(G7939&lt;&gt;"PM (Maintenance)", I7939, 0)</f>
        <v>2.7777667467792836E-4</v>
      </c>
      <c r="L7939" s="5">
        <f>MAX(tbl_Fact[[#This Row],[TotalBiscuitsMade]],tbl_Fact[[#This Row],[GoodMadeBiscuits]])</f>
        <v>111</v>
      </c>
      <c r="M7939" s="5">
        <f>IF(tbl_Fact[[#This Row],[Operating_Hours]]&gt;0,tbl_Fact[[#This Row],[Operating_Hours]]*51840,0)</f>
        <v>14.399942815303806</v>
      </c>
    </row>
    <row r="7940" spans="1:13" hidden="1" x14ac:dyDescent="0.2">
      <c r="A7940" t="s">
        <v>12</v>
      </c>
      <c r="B7940" s="1">
        <v>44408.965208333335</v>
      </c>
      <c r="C7940" s="1">
        <v>44408.965231481481</v>
      </c>
      <c r="D7940">
        <v>3.3333301544189502E-2</v>
      </c>
      <c r="E7940">
        <v>0</v>
      </c>
      <c r="F7940">
        <v>184</v>
      </c>
      <c r="G7940" t="s">
        <v>44</v>
      </c>
      <c r="H7940" t="s">
        <v>37</v>
      </c>
      <c r="I7940">
        <f>tbl_Fact[[#This Row],[Duration]] / 60</f>
        <v>5.5555502573649172E-4</v>
      </c>
      <c r="J7940">
        <f>IF(OR(G7940="Run Time", G7940="CC (Changeover Cleaning)"), I7940, 0)</f>
        <v>0</v>
      </c>
      <c r="K7940">
        <f>IF(G7940&lt;&gt;"PM (Maintenance)", I7940, 0)</f>
        <v>5.5555502573649172E-4</v>
      </c>
      <c r="L7940" s="5">
        <f>MAX(tbl_Fact[[#This Row],[TotalBiscuitsMade]],tbl_Fact[[#This Row],[GoodMadeBiscuits]])</f>
        <v>184</v>
      </c>
      <c r="M7940" s="5">
        <f>IF(tbl_Fact[[#This Row],[Operating_Hours]]&gt;0,tbl_Fact[[#This Row],[Operating_Hours]]*51840,0)</f>
        <v>0</v>
      </c>
    </row>
    <row r="7941" spans="1:13" hidden="1" x14ac:dyDescent="0.2">
      <c r="A7941" t="s">
        <v>12</v>
      </c>
      <c r="B7941" s="1">
        <v>44408.965231481481</v>
      </c>
      <c r="C7941" s="1">
        <v>44408.965254629627</v>
      </c>
      <c r="D7941">
        <v>3.3333301544189502E-2</v>
      </c>
      <c r="E7941">
        <v>0</v>
      </c>
      <c r="F7941">
        <v>374</v>
      </c>
      <c r="G7941" t="s">
        <v>43</v>
      </c>
      <c r="H7941" t="s">
        <v>37</v>
      </c>
      <c r="I7941">
        <f>tbl_Fact[[#This Row],[Duration]] / 60</f>
        <v>5.5555502573649172E-4</v>
      </c>
      <c r="J7941">
        <f>IF(OR(G7941="Run Time", G7941="CC (Changeover Cleaning)"), I7941, 0)</f>
        <v>5.5555502573649172E-4</v>
      </c>
      <c r="K7941">
        <f>IF(G7941&lt;&gt;"PM (Maintenance)", I7941, 0)</f>
        <v>5.5555502573649172E-4</v>
      </c>
      <c r="L7941" s="5">
        <f>MAX(tbl_Fact[[#This Row],[TotalBiscuitsMade]],tbl_Fact[[#This Row],[GoodMadeBiscuits]])</f>
        <v>374</v>
      </c>
      <c r="M7941" s="5">
        <f>IF(tbl_Fact[[#This Row],[Operating_Hours]]&gt;0,tbl_Fact[[#This Row],[Operating_Hours]]*51840,0)</f>
        <v>28.79997253417973</v>
      </c>
    </row>
    <row r="7942" spans="1:13" hidden="1" x14ac:dyDescent="0.2">
      <c r="A7942" t="s">
        <v>12</v>
      </c>
      <c r="B7942" s="1">
        <v>44408.965254629627</v>
      </c>
      <c r="C7942" s="1">
        <v>44408.965266203704</v>
      </c>
      <c r="D7942">
        <v>1.6666600480675701E-2</v>
      </c>
      <c r="E7942">
        <v>0</v>
      </c>
      <c r="F7942">
        <v>83</v>
      </c>
      <c r="G7942" t="s">
        <v>44</v>
      </c>
      <c r="H7942" t="s">
        <v>37</v>
      </c>
      <c r="I7942">
        <f>tbl_Fact[[#This Row],[Duration]] / 60</f>
        <v>2.7777667467792836E-4</v>
      </c>
      <c r="J7942">
        <f>IF(OR(G7942="Run Time", G7942="CC (Changeover Cleaning)"), I7942, 0)</f>
        <v>0</v>
      </c>
      <c r="K7942">
        <f>IF(G7942&lt;&gt;"PM (Maintenance)", I7942, 0)</f>
        <v>2.7777667467792836E-4</v>
      </c>
      <c r="L7942" s="5">
        <f>MAX(tbl_Fact[[#This Row],[TotalBiscuitsMade]],tbl_Fact[[#This Row],[GoodMadeBiscuits]])</f>
        <v>83</v>
      </c>
      <c r="M7942" s="5">
        <f>IF(tbl_Fact[[#This Row],[Operating_Hours]]&gt;0,tbl_Fact[[#This Row],[Operating_Hours]]*51840,0)</f>
        <v>0</v>
      </c>
    </row>
    <row r="7943" spans="1:13" hidden="1" x14ac:dyDescent="0.2">
      <c r="A7943" t="s">
        <v>12</v>
      </c>
      <c r="B7943" s="1">
        <v>44408.965266203704</v>
      </c>
      <c r="C7943" s="1">
        <v>44408.965289351851</v>
      </c>
      <c r="D7943">
        <v>3.3333301544189502E-2</v>
      </c>
      <c r="E7943">
        <v>0</v>
      </c>
      <c r="F7943">
        <v>130</v>
      </c>
      <c r="G7943" t="s">
        <v>43</v>
      </c>
      <c r="H7943" t="s">
        <v>37</v>
      </c>
      <c r="I7943">
        <f>tbl_Fact[[#This Row],[Duration]] / 60</f>
        <v>5.5555502573649172E-4</v>
      </c>
      <c r="J7943">
        <f>IF(OR(G7943="Run Time", G7943="CC (Changeover Cleaning)"), I7943, 0)</f>
        <v>5.5555502573649172E-4</v>
      </c>
      <c r="K7943">
        <f>IF(G7943&lt;&gt;"PM (Maintenance)", I7943, 0)</f>
        <v>5.5555502573649172E-4</v>
      </c>
      <c r="L7943" s="5">
        <f>MAX(tbl_Fact[[#This Row],[TotalBiscuitsMade]],tbl_Fact[[#This Row],[GoodMadeBiscuits]])</f>
        <v>130</v>
      </c>
      <c r="M7943" s="5">
        <f>IF(tbl_Fact[[#This Row],[Operating_Hours]]&gt;0,tbl_Fact[[#This Row],[Operating_Hours]]*51840,0)</f>
        <v>28.79997253417973</v>
      </c>
    </row>
    <row r="7944" spans="1:13" hidden="1" x14ac:dyDescent="0.2">
      <c r="A7944" t="s">
        <v>12</v>
      </c>
      <c r="B7944" s="1">
        <v>44408.965289351851</v>
      </c>
      <c r="C7944" s="1">
        <v>44408.965300925927</v>
      </c>
      <c r="D7944">
        <v>1.6666600480675701E-2</v>
      </c>
      <c r="E7944">
        <v>0</v>
      </c>
      <c r="F7944">
        <v>470</v>
      </c>
      <c r="G7944" t="s">
        <v>44</v>
      </c>
      <c r="H7944" t="s">
        <v>37</v>
      </c>
      <c r="I7944">
        <f>tbl_Fact[[#This Row],[Duration]] / 60</f>
        <v>2.7777667467792836E-4</v>
      </c>
      <c r="J7944">
        <f>IF(OR(G7944="Run Time", G7944="CC (Changeover Cleaning)"), I7944, 0)</f>
        <v>0</v>
      </c>
      <c r="K7944">
        <f>IF(G7944&lt;&gt;"PM (Maintenance)", I7944, 0)</f>
        <v>2.7777667467792836E-4</v>
      </c>
      <c r="L7944" s="5">
        <f>MAX(tbl_Fact[[#This Row],[TotalBiscuitsMade]],tbl_Fact[[#This Row],[GoodMadeBiscuits]])</f>
        <v>470</v>
      </c>
      <c r="M7944" s="5">
        <f>IF(tbl_Fact[[#This Row],[Operating_Hours]]&gt;0,tbl_Fact[[#This Row],[Operating_Hours]]*51840,0)</f>
        <v>0</v>
      </c>
    </row>
    <row r="7945" spans="1:13" hidden="1" x14ac:dyDescent="0.2">
      <c r="A7945" t="s">
        <v>12</v>
      </c>
      <c r="B7945" s="1">
        <v>44408.965300925927</v>
      </c>
      <c r="C7945" s="1">
        <v>44408.96533564815</v>
      </c>
      <c r="D7945">
        <v>5.0000000745058101E-2</v>
      </c>
      <c r="E7945">
        <v>0</v>
      </c>
      <c r="F7945">
        <v>302</v>
      </c>
      <c r="G7945" t="s">
        <v>43</v>
      </c>
      <c r="H7945" t="s">
        <v>37</v>
      </c>
      <c r="I7945">
        <f>tbl_Fact[[#This Row],[Duration]] / 60</f>
        <v>8.3333334575096834E-4</v>
      </c>
      <c r="J7945">
        <f>IF(OR(G7945="Run Time", G7945="CC (Changeover Cleaning)"), I7945, 0)</f>
        <v>8.3333334575096834E-4</v>
      </c>
      <c r="K7945">
        <f>IF(G7945&lt;&gt;"PM (Maintenance)", I7945, 0)</f>
        <v>8.3333334575096834E-4</v>
      </c>
      <c r="L7945" s="5">
        <f>MAX(tbl_Fact[[#This Row],[TotalBiscuitsMade]],tbl_Fact[[#This Row],[GoodMadeBiscuits]])</f>
        <v>302</v>
      </c>
      <c r="M7945" s="5">
        <f>IF(tbl_Fact[[#This Row],[Operating_Hours]]&gt;0,tbl_Fact[[#This Row],[Operating_Hours]]*51840,0)</f>
        <v>43.200000643730199</v>
      </c>
    </row>
    <row r="7946" spans="1:13" hidden="1" x14ac:dyDescent="0.2">
      <c r="A7946" t="s">
        <v>12</v>
      </c>
      <c r="B7946" s="1">
        <v>44408.96533564815</v>
      </c>
      <c r="C7946" s="1">
        <v>44408.96534722222</v>
      </c>
      <c r="D7946">
        <v>1.6666600480675701E-2</v>
      </c>
      <c r="E7946">
        <v>0</v>
      </c>
      <c r="F7946">
        <v>67</v>
      </c>
      <c r="G7946" t="s">
        <v>44</v>
      </c>
      <c r="H7946" t="s">
        <v>37</v>
      </c>
      <c r="I7946">
        <f>tbl_Fact[[#This Row],[Duration]] / 60</f>
        <v>2.7777667467792836E-4</v>
      </c>
      <c r="J7946">
        <f>IF(OR(G7946="Run Time", G7946="CC (Changeover Cleaning)"), I7946, 0)</f>
        <v>0</v>
      </c>
      <c r="K7946">
        <f>IF(G7946&lt;&gt;"PM (Maintenance)", I7946, 0)</f>
        <v>2.7777667467792836E-4</v>
      </c>
      <c r="L7946" s="5">
        <f>MAX(tbl_Fact[[#This Row],[TotalBiscuitsMade]],tbl_Fact[[#This Row],[GoodMadeBiscuits]])</f>
        <v>67</v>
      </c>
      <c r="M7946" s="5">
        <f>IF(tbl_Fact[[#This Row],[Operating_Hours]]&gt;0,tbl_Fact[[#This Row],[Operating_Hours]]*51840,0)</f>
        <v>0</v>
      </c>
    </row>
    <row r="7947" spans="1:13" hidden="1" x14ac:dyDescent="0.2">
      <c r="A7947" t="s">
        <v>12</v>
      </c>
      <c r="B7947" s="1">
        <v>44408.96534722222</v>
      </c>
      <c r="C7947" s="1">
        <v>44408.965370370373</v>
      </c>
      <c r="D7947">
        <v>3.3333301544189502E-2</v>
      </c>
      <c r="E7947">
        <v>0</v>
      </c>
      <c r="F7947">
        <v>315</v>
      </c>
      <c r="G7947" t="s">
        <v>43</v>
      </c>
      <c r="H7947" t="s">
        <v>37</v>
      </c>
      <c r="I7947">
        <f>tbl_Fact[[#This Row],[Duration]] / 60</f>
        <v>5.5555502573649172E-4</v>
      </c>
      <c r="J7947">
        <f>IF(OR(G7947="Run Time", G7947="CC (Changeover Cleaning)"), I7947, 0)</f>
        <v>5.5555502573649172E-4</v>
      </c>
      <c r="K7947">
        <f>IF(G7947&lt;&gt;"PM (Maintenance)", I7947, 0)</f>
        <v>5.5555502573649172E-4</v>
      </c>
      <c r="L7947" s="5">
        <f>MAX(tbl_Fact[[#This Row],[TotalBiscuitsMade]],tbl_Fact[[#This Row],[GoodMadeBiscuits]])</f>
        <v>315</v>
      </c>
      <c r="M7947" s="5">
        <f>IF(tbl_Fact[[#This Row],[Operating_Hours]]&gt;0,tbl_Fact[[#This Row],[Operating_Hours]]*51840,0)</f>
        <v>28.79997253417973</v>
      </c>
    </row>
    <row r="7948" spans="1:13" hidden="1" x14ac:dyDescent="0.2">
      <c r="A7948" t="s">
        <v>12</v>
      </c>
      <c r="B7948" s="1">
        <v>44408.965370370373</v>
      </c>
      <c r="C7948" s="1">
        <v>44408.965381944443</v>
      </c>
      <c r="D7948">
        <v>1.6666600480675701E-2</v>
      </c>
      <c r="E7948">
        <v>0</v>
      </c>
      <c r="F7948">
        <v>299</v>
      </c>
      <c r="G7948" t="s">
        <v>44</v>
      </c>
      <c r="H7948" t="s">
        <v>37</v>
      </c>
      <c r="I7948">
        <f>tbl_Fact[[#This Row],[Duration]] / 60</f>
        <v>2.7777667467792836E-4</v>
      </c>
      <c r="J7948">
        <f>IF(OR(G7948="Run Time", G7948="CC (Changeover Cleaning)"), I7948, 0)</f>
        <v>0</v>
      </c>
      <c r="K7948">
        <f>IF(G7948&lt;&gt;"PM (Maintenance)", I7948, 0)</f>
        <v>2.7777667467792836E-4</v>
      </c>
      <c r="L7948" s="5">
        <f>MAX(tbl_Fact[[#This Row],[TotalBiscuitsMade]],tbl_Fact[[#This Row],[GoodMadeBiscuits]])</f>
        <v>299</v>
      </c>
      <c r="M7948" s="5">
        <f>IF(tbl_Fact[[#This Row],[Operating_Hours]]&gt;0,tbl_Fact[[#This Row],[Operating_Hours]]*51840,0)</f>
        <v>0</v>
      </c>
    </row>
    <row r="7949" spans="1:13" hidden="1" x14ac:dyDescent="0.2">
      <c r="A7949" t="s">
        <v>12</v>
      </c>
      <c r="B7949" s="1">
        <v>44408.965381944443</v>
      </c>
      <c r="C7949" s="1">
        <v>44408.965405092589</v>
      </c>
      <c r="D7949">
        <v>3.3333301544189502E-2</v>
      </c>
      <c r="E7949">
        <v>0</v>
      </c>
      <c r="F7949">
        <v>489</v>
      </c>
      <c r="G7949" t="s">
        <v>43</v>
      </c>
      <c r="H7949" t="s">
        <v>37</v>
      </c>
      <c r="I7949">
        <f>tbl_Fact[[#This Row],[Duration]] / 60</f>
        <v>5.5555502573649172E-4</v>
      </c>
      <c r="J7949">
        <f>IF(OR(G7949="Run Time", G7949="CC (Changeover Cleaning)"), I7949, 0)</f>
        <v>5.5555502573649172E-4</v>
      </c>
      <c r="K7949">
        <f>IF(G7949&lt;&gt;"PM (Maintenance)", I7949, 0)</f>
        <v>5.5555502573649172E-4</v>
      </c>
      <c r="L7949" s="5">
        <f>MAX(tbl_Fact[[#This Row],[TotalBiscuitsMade]],tbl_Fact[[#This Row],[GoodMadeBiscuits]])</f>
        <v>489</v>
      </c>
      <c r="M7949" s="5">
        <f>IF(tbl_Fact[[#This Row],[Operating_Hours]]&gt;0,tbl_Fact[[#This Row],[Operating_Hours]]*51840,0)</f>
        <v>28.79997253417973</v>
      </c>
    </row>
    <row r="7950" spans="1:13" hidden="1" x14ac:dyDescent="0.2">
      <c r="A7950" t="s">
        <v>12</v>
      </c>
      <c r="B7950" s="1">
        <v>44408.965405092589</v>
      </c>
      <c r="C7950" s="1">
        <v>44408.965416666666</v>
      </c>
      <c r="D7950">
        <v>1.6666600480675701E-2</v>
      </c>
      <c r="E7950">
        <v>0</v>
      </c>
      <c r="F7950">
        <v>470</v>
      </c>
      <c r="G7950" t="s">
        <v>44</v>
      </c>
      <c r="H7950" t="s">
        <v>37</v>
      </c>
      <c r="I7950">
        <f>tbl_Fact[[#This Row],[Duration]] / 60</f>
        <v>2.7777667467792836E-4</v>
      </c>
      <c r="J7950">
        <f>IF(OR(G7950="Run Time", G7950="CC (Changeover Cleaning)"), I7950, 0)</f>
        <v>0</v>
      </c>
      <c r="K7950">
        <f>IF(G7950&lt;&gt;"PM (Maintenance)", I7950, 0)</f>
        <v>2.7777667467792836E-4</v>
      </c>
      <c r="L7950" s="5">
        <f>MAX(tbl_Fact[[#This Row],[TotalBiscuitsMade]],tbl_Fact[[#This Row],[GoodMadeBiscuits]])</f>
        <v>470</v>
      </c>
      <c r="M7950" s="5">
        <f>IF(tbl_Fact[[#This Row],[Operating_Hours]]&gt;0,tbl_Fact[[#This Row],[Operating_Hours]]*51840,0)</f>
        <v>0</v>
      </c>
    </row>
    <row r="7951" spans="1:13" hidden="1" x14ac:dyDescent="0.2">
      <c r="A7951" t="s">
        <v>12</v>
      </c>
      <c r="B7951" s="1">
        <v>44408.965416666666</v>
      </c>
      <c r="C7951" s="1">
        <v>44408.965439814812</v>
      </c>
      <c r="D7951">
        <v>3.3333301544189502E-2</v>
      </c>
      <c r="E7951">
        <v>0</v>
      </c>
      <c r="F7951">
        <v>48</v>
      </c>
      <c r="G7951" t="s">
        <v>43</v>
      </c>
      <c r="H7951" t="s">
        <v>37</v>
      </c>
      <c r="I7951">
        <f>tbl_Fact[[#This Row],[Duration]] / 60</f>
        <v>5.5555502573649172E-4</v>
      </c>
      <c r="J7951">
        <f>IF(OR(G7951="Run Time", G7951="CC (Changeover Cleaning)"), I7951, 0)</f>
        <v>5.5555502573649172E-4</v>
      </c>
      <c r="K7951">
        <f>IF(G7951&lt;&gt;"PM (Maintenance)", I7951, 0)</f>
        <v>5.5555502573649172E-4</v>
      </c>
      <c r="L7951" s="5">
        <f>MAX(tbl_Fact[[#This Row],[TotalBiscuitsMade]],tbl_Fact[[#This Row],[GoodMadeBiscuits]])</f>
        <v>48</v>
      </c>
      <c r="M7951" s="5">
        <f>IF(tbl_Fact[[#This Row],[Operating_Hours]]&gt;0,tbl_Fact[[#This Row],[Operating_Hours]]*51840,0)</f>
        <v>28.79997253417973</v>
      </c>
    </row>
    <row r="7952" spans="1:13" hidden="1" x14ac:dyDescent="0.2">
      <c r="A7952" t="s">
        <v>12</v>
      </c>
      <c r="B7952" s="1">
        <v>44408.965439814812</v>
      </c>
      <c r="C7952" s="1">
        <v>44408.965462962966</v>
      </c>
      <c r="D7952">
        <v>3.3333301544189502E-2</v>
      </c>
      <c r="E7952">
        <v>0</v>
      </c>
      <c r="F7952">
        <v>298</v>
      </c>
      <c r="G7952" t="s">
        <v>44</v>
      </c>
      <c r="H7952" t="s">
        <v>37</v>
      </c>
      <c r="I7952">
        <f>tbl_Fact[[#This Row],[Duration]] / 60</f>
        <v>5.5555502573649172E-4</v>
      </c>
      <c r="J7952">
        <f>IF(OR(G7952="Run Time", G7952="CC (Changeover Cleaning)"), I7952, 0)</f>
        <v>0</v>
      </c>
      <c r="K7952">
        <f>IF(G7952&lt;&gt;"PM (Maintenance)", I7952, 0)</f>
        <v>5.5555502573649172E-4</v>
      </c>
      <c r="L7952" s="5">
        <f>MAX(tbl_Fact[[#This Row],[TotalBiscuitsMade]],tbl_Fact[[#This Row],[GoodMadeBiscuits]])</f>
        <v>298</v>
      </c>
      <c r="M7952" s="5">
        <f>IF(tbl_Fact[[#This Row],[Operating_Hours]]&gt;0,tbl_Fact[[#This Row],[Operating_Hours]]*51840,0)</f>
        <v>0</v>
      </c>
    </row>
    <row r="7953" spans="1:13" hidden="1" x14ac:dyDescent="0.2">
      <c r="A7953" t="s">
        <v>12</v>
      </c>
      <c r="B7953" s="1">
        <v>44408.965462962966</v>
      </c>
      <c r="C7953" s="1">
        <v>44408.965486111112</v>
      </c>
      <c r="D7953">
        <v>3.3333301544189502E-2</v>
      </c>
      <c r="E7953">
        <v>0</v>
      </c>
      <c r="F7953">
        <v>372</v>
      </c>
      <c r="G7953" t="s">
        <v>43</v>
      </c>
      <c r="H7953" t="s">
        <v>37</v>
      </c>
      <c r="I7953">
        <f>tbl_Fact[[#This Row],[Duration]] / 60</f>
        <v>5.5555502573649172E-4</v>
      </c>
      <c r="J7953">
        <f>IF(OR(G7953="Run Time", G7953="CC (Changeover Cleaning)"), I7953, 0)</f>
        <v>5.5555502573649172E-4</v>
      </c>
      <c r="K7953">
        <f>IF(G7953&lt;&gt;"PM (Maintenance)", I7953, 0)</f>
        <v>5.5555502573649172E-4</v>
      </c>
      <c r="L7953" s="5">
        <f>MAX(tbl_Fact[[#This Row],[TotalBiscuitsMade]],tbl_Fact[[#This Row],[GoodMadeBiscuits]])</f>
        <v>372</v>
      </c>
      <c r="M7953" s="5">
        <f>IF(tbl_Fact[[#This Row],[Operating_Hours]]&gt;0,tbl_Fact[[#This Row],[Operating_Hours]]*51840,0)</f>
        <v>28.79997253417973</v>
      </c>
    </row>
    <row r="7954" spans="1:13" hidden="1" x14ac:dyDescent="0.2">
      <c r="A7954" t="s">
        <v>12</v>
      </c>
      <c r="B7954" s="1">
        <v>44408.965486111112</v>
      </c>
      <c r="C7954" s="1">
        <v>44408.965497685182</v>
      </c>
      <c r="D7954">
        <v>1.6666600480675701E-2</v>
      </c>
      <c r="E7954">
        <v>0</v>
      </c>
      <c r="F7954">
        <v>372</v>
      </c>
      <c r="G7954" t="s">
        <v>44</v>
      </c>
      <c r="H7954" t="s">
        <v>37</v>
      </c>
      <c r="I7954">
        <f>tbl_Fact[[#This Row],[Duration]] / 60</f>
        <v>2.7777667467792836E-4</v>
      </c>
      <c r="J7954">
        <f>IF(OR(G7954="Run Time", G7954="CC (Changeover Cleaning)"), I7954, 0)</f>
        <v>0</v>
      </c>
      <c r="K7954">
        <f>IF(G7954&lt;&gt;"PM (Maintenance)", I7954, 0)</f>
        <v>2.7777667467792836E-4</v>
      </c>
      <c r="L7954" s="5">
        <f>MAX(tbl_Fact[[#This Row],[TotalBiscuitsMade]],tbl_Fact[[#This Row],[GoodMadeBiscuits]])</f>
        <v>372</v>
      </c>
      <c r="M7954" s="5">
        <f>IF(tbl_Fact[[#This Row],[Operating_Hours]]&gt;0,tbl_Fact[[#This Row],[Operating_Hours]]*51840,0)</f>
        <v>0</v>
      </c>
    </row>
    <row r="7955" spans="1:13" hidden="1" x14ac:dyDescent="0.2">
      <c r="A7955" t="s">
        <v>12</v>
      </c>
      <c r="B7955" s="1">
        <v>44408.965497685182</v>
      </c>
      <c r="C7955" s="1">
        <v>44408.965520833335</v>
      </c>
      <c r="D7955">
        <v>3.3333301544189502E-2</v>
      </c>
      <c r="E7955">
        <v>0</v>
      </c>
      <c r="F7955">
        <v>377</v>
      </c>
      <c r="G7955" t="s">
        <v>43</v>
      </c>
      <c r="H7955" t="s">
        <v>37</v>
      </c>
      <c r="I7955">
        <f>tbl_Fact[[#This Row],[Duration]] / 60</f>
        <v>5.5555502573649172E-4</v>
      </c>
      <c r="J7955">
        <f>IF(OR(G7955="Run Time", G7955="CC (Changeover Cleaning)"), I7955, 0)</f>
        <v>5.5555502573649172E-4</v>
      </c>
      <c r="K7955">
        <f>IF(G7955&lt;&gt;"PM (Maintenance)", I7955, 0)</f>
        <v>5.5555502573649172E-4</v>
      </c>
      <c r="L7955" s="5">
        <f>MAX(tbl_Fact[[#This Row],[TotalBiscuitsMade]],tbl_Fact[[#This Row],[GoodMadeBiscuits]])</f>
        <v>377</v>
      </c>
      <c r="M7955" s="5">
        <f>IF(tbl_Fact[[#This Row],[Operating_Hours]]&gt;0,tbl_Fact[[#This Row],[Operating_Hours]]*51840,0)</f>
        <v>28.79997253417973</v>
      </c>
    </row>
    <row r="7956" spans="1:13" hidden="1" x14ac:dyDescent="0.2">
      <c r="A7956" t="s">
        <v>12</v>
      </c>
      <c r="B7956" s="1">
        <v>44408.965520833335</v>
      </c>
      <c r="C7956" s="1">
        <v>44408.965543981481</v>
      </c>
      <c r="D7956">
        <v>3.3333301544189502E-2</v>
      </c>
      <c r="E7956">
        <v>0</v>
      </c>
      <c r="F7956">
        <v>273</v>
      </c>
      <c r="G7956" t="s">
        <v>44</v>
      </c>
      <c r="H7956" t="s">
        <v>37</v>
      </c>
      <c r="I7956">
        <f>tbl_Fact[[#This Row],[Duration]] / 60</f>
        <v>5.5555502573649172E-4</v>
      </c>
      <c r="J7956">
        <f>IF(OR(G7956="Run Time", G7956="CC (Changeover Cleaning)"), I7956, 0)</f>
        <v>0</v>
      </c>
      <c r="K7956">
        <f>IF(G7956&lt;&gt;"PM (Maintenance)", I7956, 0)</f>
        <v>5.5555502573649172E-4</v>
      </c>
      <c r="L7956" s="5">
        <f>MAX(tbl_Fact[[#This Row],[TotalBiscuitsMade]],tbl_Fact[[#This Row],[GoodMadeBiscuits]])</f>
        <v>273</v>
      </c>
      <c r="M7956" s="5">
        <f>IF(tbl_Fact[[#This Row],[Operating_Hours]]&gt;0,tbl_Fact[[#This Row],[Operating_Hours]]*51840,0)</f>
        <v>0</v>
      </c>
    </row>
    <row r="7957" spans="1:13" hidden="1" x14ac:dyDescent="0.2">
      <c r="A7957" t="s">
        <v>12</v>
      </c>
      <c r="B7957" s="1">
        <v>44408.965543981481</v>
      </c>
      <c r="C7957" s="1">
        <v>44408.965567129628</v>
      </c>
      <c r="D7957">
        <v>3.3333301544189502E-2</v>
      </c>
      <c r="E7957">
        <v>0</v>
      </c>
      <c r="F7957">
        <v>222</v>
      </c>
      <c r="G7957" t="s">
        <v>43</v>
      </c>
      <c r="H7957" t="s">
        <v>37</v>
      </c>
      <c r="I7957">
        <f>tbl_Fact[[#This Row],[Duration]] / 60</f>
        <v>5.5555502573649172E-4</v>
      </c>
      <c r="J7957">
        <f>IF(OR(G7957="Run Time", G7957="CC (Changeover Cleaning)"), I7957, 0)</f>
        <v>5.5555502573649172E-4</v>
      </c>
      <c r="K7957">
        <f>IF(G7957&lt;&gt;"PM (Maintenance)", I7957, 0)</f>
        <v>5.5555502573649172E-4</v>
      </c>
      <c r="L7957" s="5">
        <f>MAX(tbl_Fact[[#This Row],[TotalBiscuitsMade]],tbl_Fact[[#This Row],[GoodMadeBiscuits]])</f>
        <v>222</v>
      </c>
      <c r="M7957" s="5">
        <f>IF(tbl_Fact[[#This Row],[Operating_Hours]]&gt;0,tbl_Fact[[#This Row],[Operating_Hours]]*51840,0)</f>
        <v>28.79997253417973</v>
      </c>
    </row>
    <row r="7958" spans="1:13" hidden="1" x14ac:dyDescent="0.2">
      <c r="A7958" t="s">
        <v>12</v>
      </c>
      <c r="B7958" s="1">
        <v>44408.965567129628</v>
      </c>
      <c r="C7958" s="1">
        <v>44408.965578703705</v>
      </c>
      <c r="D7958">
        <v>1.6666600480675701E-2</v>
      </c>
      <c r="E7958">
        <v>0</v>
      </c>
      <c r="F7958">
        <v>381</v>
      </c>
      <c r="G7958" t="s">
        <v>44</v>
      </c>
      <c r="H7958" t="s">
        <v>37</v>
      </c>
      <c r="I7958">
        <f>tbl_Fact[[#This Row],[Duration]] / 60</f>
        <v>2.7777667467792836E-4</v>
      </c>
      <c r="J7958">
        <f>IF(OR(G7958="Run Time", G7958="CC (Changeover Cleaning)"), I7958, 0)</f>
        <v>0</v>
      </c>
      <c r="K7958">
        <f>IF(G7958&lt;&gt;"PM (Maintenance)", I7958, 0)</f>
        <v>2.7777667467792836E-4</v>
      </c>
      <c r="L7958" s="5">
        <f>MAX(tbl_Fact[[#This Row],[TotalBiscuitsMade]],tbl_Fact[[#This Row],[GoodMadeBiscuits]])</f>
        <v>381</v>
      </c>
      <c r="M7958" s="5">
        <f>IF(tbl_Fact[[#This Row],[Operating_Hours]]&gt;0,tbl_Fact[[#This Row],[Operating_Hours]]*51840,0)</f>
        <v>0</v>
      </c>
    </row>
    <row r="7959" spans="1:13" hidden="1" x14ac:dyDescent="0.2">
      <c r="A7959" t="s">
        <v>12</v>
      </c>
      <c r="B7959" s="1">
        <v>44408.965578703705</v>
      </c>
      <c r="C7959" s="1">
        <v>44408.965613425928</v>
      </c>
      <c r="D7959">
        <v>5.0000000745058101E-2</v>
      </c>
      <c r="E7959">
        <v>0</v>
      </c>
      <c r="F7959">
        <v>133</v>
      </c>
      <c r="G7959" t="s">
        <v>43</v>
      </c>
      <c r="H7959" t="s">
        <v>37</v>
      </c>
      <c r="I7959">
        <f>tbl_Fact[[#This Row],[Duration]] / 60</f>
        <v>8.3333334575096834E-4</v>
      </c>
      <c r="J7959">
        <f>IF(OR(G7959="Run Time", G7959="CC (Changeover Cleaning)"), I7959, 0)</f>
        <v>8.3333334575096834E-4</v>
      </c>
      <c r="K7959">
        <f>IF(G7959&lt;&gt;"PM (Maintenance)", I7959, 0)</f>
        <v>8.3333334575096834E-4</v>
      </c>
      <c r="L7959" s="5">
        <f>MAX(tbl_Fact[[#This Row],[TotalBiscuitsMade]],tbl_Fact[[#This Row],[GoodMadeBiscuits]])</f>
        <v>133</v>
      </c>
      <c r="M7959" s="5">
        <f>IF(tbl_Fact[[#This Row],[Operating_Hours]]&gt;0,tbl_Fact[[#This Row],[Operating_Hours]]*51840,0)</f>
        <v>43.200000643730199</v>
      </c>
    </row>
    <row r="7960" spans="1:13" hidden="1" x14ac:dyDescent="0.2">
      <c r="A7960" t="s">
        <v>12</v>
      </c>
      <c r="B7960" s="1">
        <v>44408.965613425928</v>
      </c>
      <c r="C7960" s="1">
        <v>44408.965636574074</v>
      </c>
      <c r="D7960">
        <v>3.3333301544189502E-2</v>
      </c>
      <c r="E7960">
        <v>0</v>
      </c>
      <c r="F7960">
        <v>419</v>
      </c>
      <c r="G7960" t="s">
        <v>43</v>
      </c>
      <c r="H7960" t="s">
        <v>37</v>
      </c>
      <c r="I7960">
        <f>tbl_Fact[[#This Row],[Duration]] / 60</f>
        <v>5.5555502573649172E-4</v>
      </c>
      <c r="J7960">
        <f>IF(OR(G7960="Run Time", G7960="CC (Changeover Cleaning)"), I7960, 0)</f>
        <v>5.5555502573649172E-4</v>
      </c>
      <c r="K7960">
        <f>IF(G7960&lt;&gt;"PM (Maintenance)", I7960, 0)</f>
        <v>5.5555502573649172E-4</v>
      </c>
      <c r="L7960" s="5">
        <f>MAX(tbl_Fact[[#This Row],[TotalBiscuitsMade]],tbl_Fact[[#This Row],[GoodMadeBiscuits]])</f>
        <v>419</v>
      </c>
      <c r="M7960" s="5">
        <f>IF(tbl_Fact[[#This Row],[Operating_Hours]]&gt;0,tbl_Fact[[#This Row],[Operating_Hours]]*51840,0)</f>
        <v>28.79997253417973</v>
      </c>
    </row>
    <row r="7961" spans="1:13" hidden="1" x14ac:dyDescent="0.2">
      <c r="A7961" t="s">
        <v>12</v>
      </c>
      <c r="B7961" s="1">
        <v>44408.965636574074</v>
      </c>
      <c r="C7961" s="1">
        <v>44408.965648148151</v>
      </c>
      <c r="D7961">
        <v>1.6666600480675701E-2</v>
      </c>
      <c r="E7961">
        <v>0</v>
      </c>
      <c r="F7961">
        <v>244</v>
      </c>
      <c r="G7961" t="s">
        <v>44</v>
      </c>
      <c r="H7961" t="s">
        <v>37</v>
      </c>
      <c r="I7961">
        <f>tbl_Fact[[#This Row],[Duration]] / 60</f>
        <v>2.7777667467792836E-4</v>
      </c>
      <c r="J7961">
        <f>IF(OR(G7961="Run Time", G7961="CC (Changeover Cleaning)"), I7961, 0)</f>
        <v>0</v>
      </c>
      <c r="K7961">
        <f>IF(G7961&lt;&gt;"PM (Maintenance)", I7961, 0)</f>
        <v>2.7777667467792836E-4</v>
      </c>
      <c r="L7961" s="5">
        <f>MAX(tbl_Fact[[#This Row],[TotalBiscuitsMade]],tbl_Fact[[#This Row],[GoodMadeBiscuits]])</f>
        <v>244</v>
      </c>
      <c r="M7961" s="5">
        <f>IF(tbl_Fact[[#This Row],[Operating_Hours]]&gt;0,tbl_Fact[[#This Row],[Operating_Hours]]*51840,0)</f>
        <v>0</v>
      </c>
    </row>
    <row r="7962" spans="1:13" hidden="1" x14ac:dyDescent="0.2">
      <c r="A7962" t="s">
        <v>12</v>
      </c>
      <c r="B7962" s="1">
        <v>44408.965648148151</v>
      </c>
      <c r="C7962" s="1">
        <v>44408.965682870374</v>
      </c>
      <c r="D7962">
        <v>5.0000000745058101E-2</v>
      </c>
      <c r="E7962">
        <v>0</v>
      </c>
      <c r="F7962">
        <v>20</v>
      </c>
      <c r="G7962" t="s">
        <v>43</v>
      </c>
      <c r="H7962" t="s">
        <v>37</v>
      </c>
      <c r="I7962">
        <f>tbl_Fact[[#This Row],[Duration]] / 60</f>
        <v>8.3333334575096834E-4</v>
      </c>
      <c r="J7962">
        <f>IF(OR(G7962="Run Time", G7962="CC (Changeover Cleaning)"), I7962, 0)</f>
        <v>8.3333334575096834E-4</v>
      </c>
      <c r="K7962">
        <f>IF(G7962&lt;&gt;"PM (Maintenance)", I7962, 0)</f>
        <v>8.3333334575096834E-4</v>
      </c>
      <c r="L7962" s="5">
        <f>MAX(tbl_Fact[[#This Row],[TotalBiscuitsMade]],tbl_Fact[[#This Row],[GoodMadeBiscuits]])</f>
        <v>20</v>
      </c>
      <c r="M7962" s="5">
        <f>IF(tbl_Fact[[#This Row],[Operating_Hours]]&gt;0,tbl_Fact[[#This Row],[Operating_Hours]]*51840,0)</f>
        <v>43.200000643730199</v>
      </c>
    </row>
    <row r="7963" spans="1:13" hidden="1" x14ac:dyDescent="0.2">
      <c r="A7963" t="s">
        <v>12</v>
      </c>
      <c r="B7963" s="1">
        <v>44408.965682870374</v>
      </c>
      <c r="C7963" s="1">
        <v>44408.965694444443</v>
      </c>
      <c r="D7963">
        <v>1.6666600480675701E-2</v>
      </c>
      <c r="E7963">
        <v>0</v>
      </c>
      <c r="F7963">
        <v>17</v>
      </c>
      <c r="G7963" t="s">
        <v>44</v>
      </c>
      <c r="H7963" t="s">
        <v>37</v>
      </c>
      <c r="I7963">
        <f>tbl_Fact[[#This Row],[Duration]] / 60</f>
        <v>2.7777667467792836E-4</v>
      </c>
      <c r="J7963">
        <f>IF(OR(G7963="Run Time", G7963="CC (Changeover Cleaning)"), I7963, 0)</f>
        <v>0</v>
      </c>
      <c r="K7963">
        <f>IF(G7963&lt;&gt;"PM (Maintenance)", I7963, 0)</f>
        <v>2.7777667467792836E-4</v>
      </c>
      <c r="L7963" s="5">
        <f>MAX(tbl_Fact[[#This Row],[TotalBiscuitsMade]],tbl_Fact[[#This Row],[GoodMadeBiscuits]])</f>
        <v>17</v>
      </c>
      <c r="M7963" s="5">
        <f>IF(tbl_Fact[[#This Row],[Operating_Hours]]&gt;0,tbl_Fact[[#This Row],[Operating_Hours]]*51840,0)</f>
        <v>0</v>
      </c>
    </row>
    <row r="7964" spans="1:13" hidden="1" x14ac:dyDescent="0.2">
      <c r="A7964" t="s">
        <v>12</v>
      </c>
      <c r="B7964" s="1">
        <v>44408.965694444443</v>
      </c>
      <c r="C7964" s="1">
        <v>44408.965717592589</v>
      </c>
      <c r="D7964">
        <v>3.3333301544189502E-2</v>
      </c>
      <c r="E7964">
        <v>0</v>
      </c>
      <c r="F7964">
        <v>161</v>
      </c>
      <c r="G7964" t="s">
        <v>43</v>
      </c>
      <c r="H7964" t="s">
        <v>37</v>
      </c>
      <c r="I7964">
        <f>tbl_Fact[[#This Row],[Duration]] / 60</f>
        <v>5.5555502573649172E-4</v>
      </c>
      <c r="J7964">
        <f>IF(OR(G7964="Run Time", G7964="CC (Changeover Cleaning)"), I7964, 0)</f>
        <v>5.5555502573649172E-4</v>
      </c>
      <c r="K7964">
        <f>IF(G7964&lt;&gt;"PM (Maintenance)", I7964, 0)</f>
        <v>5.5555502573649172E-4</v>
      </c>
      <c r="L7964" s="5">
        <f>MAX(tbl_Fact[[#This Row],[TotalBiscuitsMade]],tbl_Fact[[#This Row],[GoodMadeBiscuits]])</f>
        <v>161</v>
      </c>
      <c r="M7964" s="5">
        <f>IF(tbl_Fact[[#This Row],[Operating_Hours]]&gt;0,tbl_Fact[[#This Row],[Operating_Hours]]*51840,0)</f>
        <v>28.79997253417973</v>
      </c>
    </row>
    <row r="7965" spans="1:13" hidden="1" x14ac:dyDescent="0.2">
      <c r="A7965" t="s">
        <v>12</v>
      </c>
      <c r="B7965" s="1">
        <v>44408.965717592589</v>
      </c>
      <c r="C7965" s="1">
        <v>44408.965729166666</v>
      </c>
      <c r="D7965">
        <v>1.6666600480675701E-2</v>
      </c>
      <c r="E7965">
        <v>0</v>
      </c>
      <c r="F7965">
        <v>210</v>
      </c>
      <c r="G7965" t="s">
        <v>44</v>
      </c>
      <c r="H7965" t="s">
        <v>37</v>
      </c>
      <c r="I7965">
        <f>tbl_Fact[[#This Row],[Duration]] / 60</f>
        <v>2.7777667467792836E-4</v>
      </c>
      <c r="J7965">
        <f>IF(OR(G7965="Run Time", G7965="CC (Changeover Cleaning)"), I7965, 0)</f>
        <v>0</v>
      </c>
      <c r="K7965">
        <f>IF(G7965&lt;&gt;"PM (Maintenance)", I7965, 0)</f>
        <v>2.7777667467792836E-4</v>
      </c>
      <c r="L7965" s="5">
        <f>MAX(tbl_Fact[[#This Row],[TotalBiscuitsMade]],tbl_Fact[[#This Row],[GoodMadeBiscuits]])</f>
        <v>210</v>
      </c>
      <c r="M7965" s="5">
        <f>IF(tbl_Fact[[#This Row],[Operating_Hours]]&gt;0,tbl_Fact[[#This Row],[Operating_Hours]]*51840,0)</f>
        <v>0</v>
      </c>
    </row>
    <row r="7966" spans="1:13" hidden="1" x14ac:dyDescent="0.2">
      <c r="A7966" t="s">
        <v>12</v>
      </c>
      <c r="B7966" s="1">
        <v>44408.965729166666</v>
      </c>
      <c r="C7966" s="1">
        <v>44408.965798611112</v>
      </c>
      <c r="D7966">
        <v>0.10000000149011599</v>
      </c>
      <c r="E7966">
        <v>0</v>
      </c>
      <c r="F7966">
        <v>77</v>
      </c>
      <c r="G7966" t="s">
        <v>43</v>
      </c>
      <c r="H7966" t="s">
        <v>37</v>
      </c>
      <c r="I7966">
        <f>tbl_Fact[[#This Row],[Duration]] / 60</f>
        <v>1.6666666915019332E-3</v>
      </c>
      <c r="J7966">
        <f>IF(OR(G7966="Run Time", G7966="CC (Changeover Cleaning)"), I7966, 0)</f>
        <v>1.6666666915019332E-3</v>
      </c>
      <c r="K7966">
        <f>IF(G7966&lt;&gt;"PM (Maintenance)", I7966, 0)</f>
        <v>1.6666666915019332E-3</v>
      </c>
      <c r="L7966" s="5">
        <f>MAX(tbl_Fact[[#This Row],[TotalBiscuitsMade]],tbl_Fact[[#This Row],[GoodMadeBiscuits]])</f>
        <v>77</v>
      </c>
      <c r="M7966" s="5">
        <f>IF(tbl_Fact[[#This Row],[Operating_Hours]]&gt;0,tbl_Fact[[#This Row],[Operating_Hours]]*51840,0)</f>
        <v>86.400001287460213</v>
      </c>
    </row>
    <row r="7967" spans="1:13" hidden="1" x14ac:dyDescent="0.2">
      <c r="A7967" t="s">
        <v>12</v>
      </c>
      <c r="B7967" s="1">
        <v>44408.965798611112</v>
      </c>
      <c r="C7967" s="1">
        <v>44408.965810185182</v>
      </c>
      <c r="D7967">
        <v>1.6666600480675701E-2</v>
      </c>
      <c r="E7967">
        <v>0</v>
      </c>
      <c r="F7967">
        <v>260</v>
      </c>
      <c r="G7967" t="s">
        <v>44</v>
      </c>
      <c r="H7967" t="s">
        <v>37</v>
      </c>
      <c r="I7967">
        <f>tbl_Fact[[#This Row],[Duration]] / 60</f>
        <v>2.7777667467792836E-4</v>
      </c>
      <c r="J7967">
        <f>IF(OR(G7967="Run Time", G7967="CC (Changeover Cleaning)"), I7967, 0)</f>
        <v>0</v>
      </c>
      <c r="K7967">
        <f>IF(G7967&lt;&gt;"PM (Maintenance)", I7967, 0)</f>
        <v>2.7777667467792836E-4</v>
      </c>
      <c r="L7967" s="5">
        <f>MAX(tbl_Fact[[#This Row],[TotalBiscuitsMade]],tbl_Fact[[#This Row],[GoodMadeBiscuits]])</f>
        <v>260</v>
      </c>
      <c r="M7967" s="5">
        <f>IF(tbl_Fact[[#This Row],[Operating_Hours]]&gt;0,tbl_Fact[[#This Row],[Operating_Hours]]*51840,0)</f>
        <v>0</v>
      </c>
    </row>
    <row r="7968" spans="1:13" hidden="1" x14ac:dyDescent="0.2">
      <c r="A7968" t="s">
        <v>12</v>
      </c>
      <c r="B7968" s="1">
        <v>44408.965810185182</v>
      </c>
      <c r="C7968" s="1">
        <v>44408.965833333335</v>
      </c>
      <c r="D7968">
        <v>3.3333301544189502E-2</v>
      </c>
      <c r="E7968">
        <v>0</v>
      </c>
      <c r="F7968">
        <v>305</v>
      </c>
      <c r="G7968" t="s">
        <v>43</v>
      </c>
      <c r="H7968" t="s">
        <v>37</v>
      </c>
      <c r="I7968">
        <f>tbl_Fact[[#This Row],[Duration]] / 60</f>
        <v>5.5555502573649172E-4</v>
      </c>
      <c r="J7968">
        <f>IF(OR(G7968="Run Time", G7968="CC (Changeover Cleaning)"), I7968, 0)</f>
        <v>5.5555502573649172E-4</v>
      </c>
      <c r="K7968">
        <f>IF(G7968&lt;&gt;"PM (Maintenance)", I7968, 0)</f>
        <v>5.5555502573649172E-4</v>
      </c>
      <c r="L7968" s="5">
        <f>MAX(tbl_Fact[[#This Row],[TotalBiscuitsMade]],tbl_Fact[[#This Row],[GoodMadeBiscuits]])</f>
        <v>305</v>
      </c>
      <c r="M7968" s="5">
        <f>IF(tbl_Fact[[#This Row],[Operating_Hours]]&gt;0,tbl_Fact[[#This Row],[Operating_Hours]]*51840,0)</f>
        <v>28.79997253417973</v>
      </c>
    </row>
    <row r="7969" spans="1:13" hidden="1" x14ac:dyDescent="0.2">
      <c r="A7969" t="s">
        <v>12</v>
      </c>
      <c r="B7969" s="1">
        <v>44408.965833333335</v>
      </c>
      <c r="C7969" s="1">
        <v>44408.965844907405</v>
      </c>
      <c r="D7969">
        <v>1.6666600480675701E-2</v>
      </c>
      <c r="E7969">
        <v>0</v>
      </c>
      <c r="F7969">
        <v>138</v>
      </c>
      <c r="G7969" t="s">
        <v>44</v>
      </c>
      <c r="H7969" t="s">
        <v>37</v>
      </c>
      <c r="I7969">
        <f>tbl_Fact[[#This Row],[Duration]] / 60</f>
        <v>2.7777667467792836E-4</v>
      </c>
      <c r="J7969">
        <f>IF(OR(G7969="Run Time", G7969="CC (Changeover Cleaning)"), I7969, 0)</f>
        <v>0</v>
      </c>
      <c r="K7969">
        <f>IF(G7969&lt;&gt;"PM (Maintenance)", I7969, 0)</f>
        <v>2.7777667467792836E-4</v>
      </c>
      <c r="L7969" s="5">
        <f>MAX(tbl_Fact[[#This Row],[TotalBiscuitsMade]],tbl_Fact[[#This Row],[GoodMadeBiscuits]])</f>
        <v>138</v>
      </c>
      <c r="M7969" s="5">
        <f>IF(tbl_Fact[[#This Row],[Operating_Hours]]&gt;0,tbl_Fact[[#This Row],[Operating_Hours]]*51840,0)</f>
        <v>0</v>
      </c>
    </row>
    <row r="7970" spans="1:13" hidden="1" x14ac:dyDescent="0.2">
      <c r="A7970" t="s">
        <v>12</v>
      </c>
      <c r="B7970" s="1">
        <v>44408.965844907405</v>
      </c>
      <c r="C7970" s="1">
        <v>44408.965879629628</v>
      </c>
      <c r="D7970">
        <v>5.0000000745058101E-2</v>
      </c>
      <c r="E7970">
        <v>0</v>
      </c>
      <c r="F7970">
        <v>431</v>
      </c>
      <c r="G7970" t="s">
        <v>43</v>
      </c>
      <c r="H7970" t="s">
        <v>37</v>
      </c>
      <c r="I7970">
        <f>tbl_Fact[[#This Row],[Duration]] / 60</f>
        <v>8.3333334575096834E-4</v>
      </c>
      <c r="J7970">
        <f>IF(OR(G7970="Run Time", G7970="CC (Changeover Cleaning)"), I7970, 0)</f>
        <v>8.3333334575096834E-4</v>
      </c>
      <c r="K7970">
        <f>IF(G7970&lt;&gt;"PM (Maintenance)", I7970, 0)</f>
        <v>8.3333334575096834E-4</v>
      </c>
      <c r="L7970" s="5">
        <f>MAX(tbl_Fact[[#This Row],[TotalBiscuitsMade]],tbl_Fact[[#This Row],[GoodMadeBiscuits]])</f>
        <v>431</v>
      </c>
      <c r="M7970" s="5">
        <f>IF(tbl_Fact[[#This Row],[Operating_Hours]]&gt;0,tbl_Fact[[#This Row],[Operating_Hours]]*51840,0)</f>
        <v>43.200000643730199</v>
      </c>
    </row>
    <row r="7971" spans="1:13" hidden="1" x14ac:dyDescent="0.2">
      <c r="A7971" t="s">
        <v>12</v>
      </c>
      <c r="B7971" s="1">
        <v>44408.965879629628</v>
      </c>
      <c r="C7971" s="1">
        <v>44408.965891203705</v>
      </c>
      <c r="D7971">
        <v>1.6666600480675701E-2</v>
      </c>
      <c r="E7971">
        <v>0</v>
      </c>
      <c r="F7971">
        <v>390</v>
      </c>
      <c r="G7971" t="s">
        <v>44</v>
      </c>
      <c r="H7971" t="s">
        <v>37</v>
      </c>
      <c r="I7971">
        <f>tbl_Fact[[#This Row],[Duration]] / 60</f>
        <v>2.7777667467792836E-4</v>
      </c>
      <c r="J7971">
        <f>IF(OR(G7971="Run Time", G7971="CC (Changeover Cleaning)"), I7971, 0)</f>
        <v>0</v>
      </c>
      <c r="K7971">
        <f>IF(G7971&lt;&gt;"PM (Maintenance)", I7971, 0)</f>
        <v>2.7777667467792836E-4</v>
      </c>
      <c r="L7971" s="5">
        <f>MAX(tbl_Fact[[#This Row],[TotalBiscuitsMade]],tbl_Fact[[#This Row],[GoodMadeBiscuits]])</f>
        <v>390</v>
      </c>
      <c r="M7971" s="5">
        <f>IF(tbl_Fact[[#This Row],[Operating_Hours]]&gt;0,tbl_Fact[[#This Row],[Operating_Hours]]*51840,0)</f>
        <v>0</v>
      </c>
    </row>
    <row r="7972" spans="1:13" hidden="1" x14ac:dyDescent="0.2">
      <c r="A7972" t="s">
        <v>12</v>
      </c>
      <c r="B7972" s="1">
        <v>44408.965891203705</v>
      </c>
      <c r="C7972" s="1">
        <v>44408.965914351851</v>
      </c>
      <c r="D7972">
        <v>3.3333301544189502E-2</v>
      </c>
      <c r="E7972">
        <v>0</v>
      </c>
      <c r="F7972">
        <v>224</v>
      </c>
      <c r="G7972" t="s">
        <v>43</v>
      </c>
      <c r="H7972" t="s">
        <v>37</v>
      </c>
      <c r="I7972">
        <f>tbl_Fact[[#This Row],[Duration]] / 60</f>
        <v>5.5555502573649172E-4</v>
      </c>
      <c r="J7972">
        <f>IF(OR(G7972="Run Time", G7972="CC (Changeover Cleaning)"), I7972, 0)</f>
        <v>5.5555502573649172E-4</v>
      </c>
      <c r="K7972">
        <f>IF(G7972&lt;&gt;"PM (Maintenance)", I7972, 0)</f>
        <v>5.5555502573649172E-4</v>
      </c>
      <c r="L7972" s="5">
        <f>MAX(tbl_Fact[[#This Row],[TotalBiscuitsMade]],tbl_Fact[[#This Row],[GoodMadeBiscuits]])</f>
        <v>224</v>
      </c>
      <c r="M7972" s="5">
        <f>IF(tbl_Fact[[#This Row],[Operating_Hours]]&gt;0,tbl_Fact[[#This Row],[Operating_Hours]]*51840,0)</f>
        <v>28.79997253417973</v>
      </c>
    </row>
    <row r="7973" spans="1:13" hidden="1" x14ac:dyDescent="0.2">
      <c r="A7973" t="s">
        <v>12</v>
      </c>
      <c r="B7973" s="1">
        <v>44408.965914351851</v>
      </c>
      <c r="C7973" s="1">
        <v>44408.965925925928</v>
      </c>
      <c r="D7973">
        <v>1.6666600480675701E-2</v>
      </c>
      <c r="E7973">
        <v>0</v>
      </c>
      <c r="F7973">
        <v>270</v>
      </c>
      <c r="G7973" t="s">
        <v>44</v>
      </c>
      <c r="H7973" t="s">
        <v>37</v>
      </c>
      <c r="I7973">
        <f>tbl_Fact[[#This Row],[Duration]] / 60</f>
        <v>2.7777667467792836E-4</v>
      </c>
      <c r="J7973">
        <f>IF(OR(G7973="Run Time", G7973="CC (Changeover Cleaning)"), I7973, 0)</f>
        <v>0</v>
      </c>
      <c r="K7973">
        <f>IF(G7973&lt;&gt;"PM (Maintenance)", I7973, 0)</f>
        <v>2.7777667467792836E-4</v>
      </c>
      <c r="L7973" s="5">
        <f>MAX(tbl_Fact[[#This Row],[TotalBiscuitsMade]],tbl_Fact[[#This Row],[GoodMadeBiscuits]])</f>
        <v>270</v>
      </c>
      <c r="M7973" s="5">
        <f>IF(tbl_Fact[[#This Row],[Operating_Hours]]&gt;0,tbl_Fact[[#This Row],[Operating_Hours]]*51840,0)</f>
        <v>0</v>
      </c>
    </row>
    <row r="7974" spans="1:13" hidden="1" x14ac:dyDescent="0.2">
      <c r="A7974" t="s">
        <v>12</v>
      </c>
      <c r="B7974" s="1">
        <v>44408.965925925928</v>
      </c>
      <c r="C7974" s="1">
        <v>44408.965949074074</v>
      </c>
      <c r="D7974">
        <v>3.3333301544189502E-2</v>
      </c>
      <c r="E7974">
        <v>0</v>
      </c>
      <c r="F7974">
        <v>434</v>
      </c>
      <c r="G7974" t="s">
        <v>43</v>
      </c>
      <c r="H7974" t="s">
        <v>37</v>
      </c>
      <c r="I7974">
        <f>tbl_Fact[[#This Row],[Duration]] / 60</f>
        <v>5.5555502573649172E-4</v>
      </c>
      <c r="J7974">
        <f>IF(OR(G7974="Run Time", G7974="CC (Changeover Cleaning)"), I7974, 0)</f>
        <v>5.5555502573649172E-4</v>
      </c>
      <c r="K7974">
        <f>IF(G7974&lt;&gt;"PM (Maintenance)", I7974, 0)</f>
        <v>5.5555502573649172E-4</v>
      </c>
      <c r="L7974" s="5">
        <f>MAX(tbl_Fact[[#This Row],[TotalBiscuitsMade]],tbl_Fact[[#This Row],[GoodMadeBiscuits]])</f>
        <v>434</v>
      </c>
      <c r="M7974" s="5">
        <f>IF(tbl_Fact[[#This Row],[Operating_Hours]]&gt;0,tbl_Fact[[#This Row],[Operating_Hours]]*51840,0)</f>
        <v>28.79997253417973</v>
      </c>
    </row>
    <row r="7975" spans="1:13" hidden="1" x14ac:dyDescent="0.2">
      <c r="A7975" t="s">
        <v>12</v>
      </c>
      <c r="B7975" s="1">
        <v>44408.965949074074</v>
      </c>
      <c r="C7975" s="1">
        <v>44408.965960648151</v>
      </c>
      <c r="D7975">
        <v>1.6666600480675701E-2</v>
      </c>
      <c r="E7975">
        <v>0</v>
      </c>
      <c r="F7975">
        <v>34</v>
      </c>
      <c r="G7975" t="s">
        <v>44</v>
      </c>
      <c r="H7975" t="s">
        <v>37</v>
      </c>
      <c r="I7975">
        <f>tbl_Fact[[#This Row],[Duration]] / 60</f>
        <v>2.7777667467792836E-4</v>
      </c>
      <c r="J7975">
        <f>IF(OR(G7975="Run Time", G7975="CC (Changeover Cleaning)"), I7975, 0)</f>
        <v>0</v>
      </c>
      <c r="K7975">
        <f>IF(G7975&lt;&gt;"PM (Maintenance)", I7975, 0)</f>
        <v>2.7777667467792836E-4</v>
      </c>
      <c r="L7975" s="5">
        <f>MAX(tbl_Fact[[#This Row],[TotalBiscuitsMade]],tbl_Fact[[#This Row],[GoodMadeBiscuits]])</f>
        <v>34</v>
      </c>
      <c r="M7975" s="5">
        <f>IF(tbl_Fact[[#This Row],[Operating_Hours]]&gt;0,tbl_Fact[[#This Row],[Operating_Hours]]*51840,0)</f>
        <v>0</v>
      </c>
    </row>
    <row r="7976" spans="1:13" hidden="1" x14ac:dyDescent="0.2">
      <c r="A7976" t="s">
        <v>12</v>
      </c>
      <c r="B7976" s="1">
        <v>44408.965960648151</v>
      </c>
      <c r="C7976" s="1">
        <v>44408.969872685186</v>
      </c>
      <c r="D7976">
        <v>5.6333332061767596</v>
      </c>
      <c r="E7976">
        <v>0</v>
      </c>
      <c r="F7976">
        <v>167</v>
      </c>
      <c r="G7976" t="s">
        <v>43</v>
      </c>
      <c r="H7976" t="s">
        <v>37</v>
      </c>
      <c r="I7976">
        <f>tbl_Fact[[#This Row],[Duration]] / 60</f>
        <v>9.3888886769612656E-2</v>
      </c>
      <c r="J7976">
        <f>IF(OR(G7976="Run Time", G7976="CC (Changeover Cleaning)"), I7976, 0)</f>
        <v>9.3888886769612656E-2</v>
      </c>
      <c r="K7976">
        <f>IF(G7976&lt;&gt;"PM (Maintenance)", I7976, 0)</f>
        <v>9.3888886769612656E-2</v>
      </c>
      <c r="L7976" s="5">
        <f>MAX(tbl_Fact[[#This Row],[TotalBiscuitsMade]],tbl_Fact[[#This Row],[GoodMadeBiscuits]])</f>
        <v>167</v>
      </c>
      <c r="M7976" s="5">
        <f>IF(tbl_Fact[[#This Row],[Operating_Hours]]&gt;0,tbl_Fact[[#This Row],[Operating_Hours]]*51840,0)</f>
        <v>4867.1998901367197</v>
      </c>
    </row>
    <row r="7977" spans="1:13" hidden="1" x14ac:dyDescent="0.2">
      <c r="A7977" t="s">
        <v>5</v>
      </c>
      <c r="B7977" s="1">
        <v>44408.96943287037</v>
      </c>
      <c r="C7977" s="1">
        <v>44408.970127314817</v>
      </c>
      <c r="D7977">
        <v>1</v>
      </c>
      <c r="E7977">
        <v>0</v>
      </c>
      <c r="F7977">
        <v>488</v>
      </c>
      <c r="G7977" t="s">
        <v>43</v>
      </c>
      <c r="H7977" t="s">
        <v>25</v>
      </c>
      <c r="I7977">
        <f>tbl_Fact[[#This Row],[Duration]] / 60</f>
        <v>1.6666666666666666E-2</v>
      </c>
      <c r="J7977">
        <f>IF(OR(G7977="Run Time", G7977="CC (Changeover Cleaning)"), I7977, 0)</f>
        <v>1.6666666666666666E-2</v>
      </c>
      <c r="K7977">
        <f>IF(G7977&lt;&gt;"PM (Maintenance)", I7977, 0)</f>
        <v>1.6666666666666666E-2</v>
      </c>
      <c r="L7977" s="5">
        <f>MAX(tbl_Fact[[#This Row],[TotalBiscuitsMade]],tbl_Fact[[#This Row],[GoodMadeBiscuits]])</f>
        <v>488</v>
      </c>
      <c r="M7977" s="5">
        <f>IF(tbl_Fact[[#This Row],[Operating_Hours]]&gt;0,tbl_Fact[[#This Row],[Operating_Hours]]*51840,0)</f>
        <v>864</v>
      </c>
    </row>
    <row r="7978" spans="1:13" hidden="1" x14ac:dyDescent="0.2">
      <c r="A7978" t="s">
        <v>12</v>
      </c>
      <c r="B7978" s="1">
        <v>44408.969872685186</v>
      </c>
      <c r="C7978" s="1">
        <v>44408.969884259262</v>
      </c>
      <c r="D7978">
        <v>1.6666600480675701E-2</v>
      </c>
      <c r="E7978">
        <v>0</v>
      </c>
      <c r="F7978">
        <v>400</v>
      </c>
      <c r="G7978" t="s">
        <v>44</v>
      </c>
      <c r="H7978" t="s">
        <v>37</v>
      </c>
      <c r="I7978">
        <f>tbl_Fact[[#This Row],[Duration]] / 60</f>
        <v>2.7777667467792836E-4</v>
      </c>
      <c r="J7978">
        <f>IF(OR(G7978="Run Time", G7978="CC (Changeover Cleaning)"), I7978, 0)</f>
        <v>0</v>
      </c>
      <c r="K7978">
        <f>IF(G7978&lt;&gt;"PM (Maintenance)", I7978, 0)</f>
        <v>2.7777667467792836E-4</v>
      </c>
      <c r="L7978" s="5">
        <f>MAX(tbl_Fact[[#This Row],[TotalBiscuitsMade]],tbl_Fact[[#This Row],[GoodMadeBiscuits]])</f>
        <v>400</v>
      </c>
      <c r="M7978" s="5">
        <f>IF(tbl_Fact[[#This Row],[Operating_Hours]]&gt;0,tbl_Fact[[#This Row],[Operating_Hours]]*51840,0)</f>
        <v>0</v>
      </c>
    </row>
    <row r="7979" spans="1:13" hidden="1" x14ac:dyDescent="0.2">
      <c r="A7979" t="s">
        <v>12</v>
      </c>
      <c r="B7979" s="1">
        <v>44408.969884259262</v>
      </c>
      <c r="C7979" s="1">
        <v>44408.969907407409</v>
      </c>
      <c r="D7979">
        <v>3.3333301544189502E-2</v>
      </c>
      <c r="E7979">
        <v>0</v>
      </c>
      <c r="F7979">
        <v>237</v>
      </c>
      <c r="G7979" t="s">
        <v>43</v>
      </c>
      <c r="H7979" t="s">
        <v>37</v>
      </c>
      <c r="I7979">
        <f>tbl_Fact[[#This Row],[Duration]] / 60</f>
        <v>5.5555502573649172E-4</v>
      </c>
      <c r="J7979">
        <f>IF(OR(G7979="Run Time", G7979="CC (Changeover Cleaning)"), I7979, 0)</f>
        <v>5.5555502573649172E-4</v>
      </c>
      <c r="K7979">
        <f>IF(G7979&lt;&gt;"PM (Maintenance)", I7979, 0)</f>
        <v>5.5555502573649172E-4</v>
      </c>
      <c r="L7979" s="5">
        <f>MAX(tbl_Fact[[#This Row],[TotalBiscuitsMade]],tbl_Fact[[#This Row],[GoodMadeBiscuits]])</f>
        <v>237</v>
      </c>
      <c r="M7979" s="5">
        <f>IF(tbl_Fact[[#This Row],[Operating_Hours]]&gt;0,tbl_Fact[[#This Row],[Operating_Hours]]*51840,0)</f>
        <v>28.79997253417973</v>
      </c>
    </row>
    <row r="7980" spans="1:13" hidden="1" x14ac:dyDescent="0.2">
      <c r="A7980" t="s">
        <v>12</v>
      </c>
      <c r="B7980" s="1">
        <v>44408.969907407409</v>
      </c>
      <c r="C7980" s="1">
        <v>44408.969918981478</v>
      </c>
      <c r="D7980">
        <v>1.6666600480675701E-2</v>
      </c>
      <c r="E7980">
        <v>0</v>
      </c>
      <c r="F7980">
        <v>362</v>
      </c>
      <c r="G7980" t="s">
        <v>44</v>
      </c>
      <c r="H7980" t="s">
        <v>37</v>
      </c>
      <c r="I7980">
        <f>tbl_Fact[[#This Row],[Duration]] / 60</f>
        <v>2.7777667467792836E-4</v>
      </c>
      <c r="J7980">
        <f>IF(OR(G7980="Run Time", G7980="CC (Changeover Cleaning)"), I7980, 0)</f>
        <v>0</v>
      </c>
      <c r="K7980">
        <f>IF(G7980&lt;&gt;"PM (Maintenance)", I7980, 0)</f>
        <v>2.7777667467792836E-4</v>
      </c>
      <c r="L7980" s="5">
        <f>MAX(tbl_Fact[[#This Row],[TotalBiscuitsMade]],tbl_Fact[[#This Row],[GoodMadeBiscuits]])</f>
        <v>362</v>
      </c>
      <c r="M7980" s="5">
        <f>IF(tbl_Fact[[#This Row],[Operating_Hours]]&gt;0,tbl_Fact[[#This Row],[Operating_Hours]]*51840,0)</f>
        <v>0</v>
      </c>
    </row>
    <row r="7981" spans="1:13" hidden="1" x14ac:dyDescent="0.2">
      <c r="A7981" t="s">
        <v>12</v>
      </c>
      <c r="B7981" s="1">
        <v>44408.969918981478</v>
      </c>
      <c r="C7981" s="1">
        <v>44408.969953703701</v>
      </c>
      <c r="D7981">
        <v>5.0000000745058101E-2</v>
      </c>
      <c r="E7981">
        <v>0</v>
      </c>
      <c r="F7981">
        <v>311</v>
      </c>
      <c r="G7981" t="s">
        <v>43</v>
      </c>
      <c r="H7981" t="s">
        <v>37</v>
      </c>
      <c r="I7981">
        <f>tbl_Fact[[#This Row],[Duration]] / 60</f>
        <v>8.3333334575096834E-4</v>
      </c>
      <c r="J7981">
        <f>IF(OR(G7981="Run Time", G7981="CC (Changeover Cleaning)"), I7981, 0)</f>
        <v>8.3333334575096834E-4</v>
      </c>
      <c r="K7981">
        <f>IF(G7981&lt;&gt;"PM (Maintenance)", I7981, 0)</f>
        <v>8.3333334575096834E-4</v>
      </c>
      <c r="L7981" s="5">
        <f>MAX(tbl_Fact[[#This Row],[TotalBiscuitsMade]],tbl_Fact[[#This Row],[GoodMadeBiscuits]])</f>
        <v>311</v>
      </c>
      <c r="M7981" s="5">
        <f>IF(tbl_Fact[[#This Row],[Operating_Hours]]&gt;0,tbl_Fact[[#This Row],[Operating_Hours]]*51840,0)</f>
        <v>43.200000643730199</v>
      </c>
    </row>
    <row r="7982" spans="1:13" hidden="1" x14ac:dyDescent="0.2">
      <c r="A7982" t="s">
        <v>12</v>
      </c>
      <c r="B7982" s="1">
        <v>44408.969953703701</v>
      </c>
      <c r="C7982" s="1">
        <v>44408.969965277778</v>
      </c>
      <c r="D7982">
        <v>1.6666600480675701E-2</v>
      </c>
      <c r="E7982">
        <v>0</v>
      </c>
      <c r="F7982">
        <v>243</v>
      </c>
      <c r="G7982" t="s">
        <v>44</v>
      </c>
      <c r="H7982" t="s">
        <v>37</v>
      </c>
      <c r="I7982">
        <f>tbl_Fact[[#This Row],[Duration]] / 60</f>
        <v>2.7777667467792836E-4</v>
      </c>
      <c r="J7982">
        <f>IF(OR(G7982="Run Time", G7982="CC (Changeover Cleaning)"), I7982, 0)</f>
        <v>0</v>
      </c>
      <c r="K7982">
        <f>IF(G7982&lt;&gt;"PM (Maintenance)", I7982, 0)</f>
        <v>2.7777667467792836E-4</v>
      </c>
      <c r="L7982" s="5">
        <f>MAX(tbl_Fact[[#This Row],[TotalBiscuitsMade]],tbl_Fact[[#This Row],[GoodMadeBiscuits]])</f>
        <v>243</v>
      </c>
      <c r="M7982" s="5">
        <f>IF(tbl_Fact[[#This Row],[Operating_Hours]]&gt;0,tbl_Fact[[#This Row],[Operating_Hours]]*51840,0)</f>
        <v>0</v>
      </c>
    </row>
    <row r="7983" spans="1:13" hidden="1" x14ac:dyDescent="0.2">
      <c r="A7983" t="s">
        <v>12</v>
      </c>
      <c r="B7983" s="1">
        <v>44408.969965277778</v>
      </c>
      <c r="C7983" s="1">
        <v>44408.969988425924</v>
      </c>
      <c r="D7983">
        <v>3.3333301544189502E-2</v>
      </c>
      <c r="E7983">
        <v>0</v>
      </c>
      <c r="F7983">
        <v>442</v>
      </c>
      <c r="G7983" t="s">
        <v>43</v>
      </c>
      <c r="H7983" t="s">
        <v>37</v>
      </c>
      <c r="I7983">
        <f>tbl_Fact[[#This Row],[Duration]] / 60</f>
        <v>5.5555502573649172E-4</v>
      </c>
      <c r="J7983">
        <f>IF(OR(G7983="Run Time", G7983="CC (Changeover Cleaning)"), I7983, 0)</f>
        <v>5.5555502573649172E-4</v>
      </c>
      <c r="K7983">
        <f>IF(G7983&lt;&gt;"PM (Maintenance)", I7983, 0)</f>
        <v>5.5555502573649172E-4</v>
      </c>
      <c r="L7983" s="5">
        <f>MAX(tbl_Fact[[#This Row],[TotalBiscuitsMade]],tbl_Fact[[#This Row],[GoodMadeBiscuits]])</f>
        <v>442</v>
      </c>
      <c r="M7983" s="5">
        <f>IF(tbl_Fact[[#This Row],[Operating_Hours]]&gt;0,tbl_Fact[[#This Row],[Operating_Hours]]*51840,0)</f>
        <v>28.79997253417973</v>
      </c>
    </row>
    <row r="7984" spans="1:13" hidden="1" x14ac:dyDescent="0.2">
      <c r="A7984" t="s">
        <v>12</v>
      </c>
      <c r="B7984" s="1">
        <v>44408.969988425924</v>
      </c>
      <c r="C7984" s="1">
        <v>44408.97</v>
      </c>
      <c r="D7984">
        <v>1.6666600480675701E-2</v>
      </c>
      <c r="E7984">
        <v>0</v>
      </c>
      <c r="F7984">
        <v>443</v>
      </c>
      <c r="G7984" t="s">
        <v>44</v>
      </c>
      <c r="H7984" t="s">
        <v>37</v>
      </c>
      <c r="I7984">
        <f>tbl_Fact[[#This Row],[Duration]] / 60</f>
        <v>2.7777667467792836E-4</v>
      </c>
      <c r="J7984">
        <f>IF(OR(G7984="Run Time", G7984="CC (Changeover Cleaning)"), I7984, 0)</f>
        <v>0</v>
      </c>
      <c r="K7984">
        <f>IF(G7984&lt;&gt;"PM (Maintenance)", I7984, 0)</f>
        <v>2.7777667467792836E-4</v>
      </c>
      <c r="L7984" s="5">
        <f>MAX(tbl_Fact[[#This Row],[TotalBiscuitsMade]],tbl_Fact[[#This Row],[GoodMadeBiscuits]])</f>
        <v>443</v>
      </c>
      <c r="M7984" s="5">
        <f>IF(tbl_Fact[[#This Row],[Operating_Hours]]&gt;0,tbl_Fact[[#This Row],[Operating_Hours]]*51840,0)</f>
        <v>0</v>
      </c>
    </row>
    <row r="7985" spans="1:13" hidden="1" x14ac:dyDescent="0.2">
      <c r="A7985" t="s">
        <v>12</v>
      </c>
      <c r="B7985" s="1">
        <v>44408.97</v>
      </c>
      <c r="C7985" s="1">
        <v>44408.970034722224</v>
      </c>
      <c r="D7985">
        <v>5.0000000745058101E-2</v>
      </c>
      <c r="E7985">
        <v>0</v>
      </c>
      <c r="F7985">
        <v>160</v>
      </c>
      <c r="G7985" t="s">
        <v>43</v>
      </c>
      <c r="H7985" t="s">
        <v>37</v>
      </c>
      <c r="I7985">
        <f>tbl_Fact[[#This Row],[Duration]] / 60</f>
        <v>8.3333334575096834E-4</v>
      </c>
      <c r="J7985">
        <f>IF(OR(G7985="Run Time", G7985="CC (Changeover Cleaning)"), I7985, 0)</f>
        <v>8.3333334575096834E-4</v>
      </c>
      <c r="K7985">
        <f>IF(G7985&lt;&gt;"PM (Maintenance)", I7985, 0)</f>
        <v>8.3333334575096834E-4</v>
      </c>
      <c r="L7985" s="5">
        <f>MAX(tbl_Fact[[#This Row],[TotalBiscuitsMade]],tbl_Fact[[#This Row],[GoodMadeBiscuits]])</f>
        <v>160</v>
      </c>
      <c r="M7985" s="5">
        <f>IF(tbl_Fact[[#This Row],[Operating_Hours]]&gt;0,tbl_Fact[[#This Row],[Operating_Hours]]*51840,0)</f>
        <v>43.200000643730199</v>
      </c>
    </row>
    <row r="7986" spans="1:13" hidden="1" x14ac:dyDescent="0.2">
      <c r="A7986" t="s">
        <v>12</v>
      </c>
      <c r="B7986" s="1">
        <v>44408.970034722224</v>
      </c>
      <c r="C7986" s="1">
        <v>44408.970046296294</v>
      </c>
      <c r="D7986">
        <v>1.6666600480675701E-2</v>
      </c>
      <c r="E7986">
        <v>0</v>
      </c>
      <c r="F7986">
        <v>388</v>
      </c>
      <c r="G7986" t="s">
        <v>44</v>
      </c>
      <c r="H7986" t="s">
        <v>37</v>
      </c>
      <c r="I7986">
        <f>tbl_Fact[[#This Row],[Duration]] / 60</f>
        <v>2.7777667467792836E-4</v>
      </c>
      <c r="J7986">
        <f>IF(OR(G7986="Run Time", G7986="CC (Changeover Cleaning)"), I7986, 0)</f>
        <v>0</v>
      </c>
      <c r="K7986">
        <f>IF(G7986&lt;&gt;"PM (Maintenance)", I7986, 0)</f>
        <v>2.7777667467792836E-4</v>
      </c>
      <c r="L7986" s="5">
        <f>MAX(tbl_Fact[[#This Row],[TotalBiscuitsMade]],tbl_Fact[[#This Row],[GoodMadeBiscuits]])</f>
        <v>388</v>
      </c>
      <c r="M7986" s="5">
        <f>IF(tbl_Fact[[#This Row],[Operating_Hours]]&gt;0,tbl_Fact[[#This Row],[Operating_Hours]]*51840,0)</f>
        <v>0</v>
      </c>
    </row>
    <row r="7987" spans="1:13" hidden="1" x14ac:dyDescent="0.2">
      <c r="A7987" t="s">
        <v>12</v>
      </c>
      <c r="B7987" s="1">
        <v>44408.970046296294</v>
      </c>
      <c r="C7987" s="1">
        <v>44408.970069444447</v>
      </c>
      <c r="D7987">
        <v>3.3333301544189502E-2</v>
      </c>
      <c r="E7987">
        <v>0</v>
      </c>
      <c r="F7987">
        <v>439</v>
      </c>
      <c r="G7987" t="s">
        <v>43</v>
      </c>
      <c r="H7987" t="s">
        <v>37</v>
      </c>
      <c r="I7987">
        <f>tbl_Fact[[#This Row],[Duration]] / 60</f>
        <v>5.5555502573649172E-4</v>
      </c>
      <c r="J7987">
        <f>IF(OR(G7987="Run Time", G7987="CC (Changeover Cleaning)"), I7987, 0)</f>
        <v>5.5555502573649172E-4</v>
      </c>
      <c r="K7987">
        <f>IF(G7987&lt;&gt;"PM (Maintenance)", I7987, 0)</f>
        <v>5.5555502573649172E-4</v>
      </c>
      <c r="L7987" s="5">
        <f>MAX(tbl_Fact[[#This Row],[TotalBiscuitsMade]],tbl_Fact[[#This Row],[GoodMadeBiscuits]])</f>
        <v>439</v>
      </c>
      <c r="M7987" s="5">
        <f>IF(tbl_Fact[[#This Row],[Operating_Hours]]&gt;0,tbl_Fact[[#This Row],[Operating_Hours]]*51840,0)</f>
        <v>28.79997253417973</v>
      </c>
    </row>
    <row r="7988" spans="1:13" hidden="1" x14ac:dyDescent="0.2">
      <c r="A7988" t="s">
        <v>12</v>
      </c>
      <c r="B7988" s="1">
        <v>44408.970069444447</v>
      </c>
      <c r="C7988" s="1">
        <v>44408.970081018517</v>
      </c>
      <c r="D7988">
        <v>1.6666600480675701E-2</v>
      </c>
      <c r="E7988">
        <v>0</v>
      </c>
      <c r="F7988">
        <v>138</v>
      </c>
      <c r="G7988" t="s">
        <v>44</v>
      </c>
      <c r="H7988" t="s">
        <v>37</v>
      </c>
      <c r="I7988">
        <f>tbl_Fact[[#This Row],[Duration]] / 60</f>
        <v>2.7777667467792836E-4</v>
      </c>
      <c r="J7988">
        <f>IF(OR(G7988="Run Time", G7988="CC (Changeover Cleaning)"), I7988, 0)</f>
        <v>0</v>
      </c>
      <c r="K7988">
        <f>IF(G7988&lt;&gt;"PM (Maintenance)", I7988, 0)</f>
        <v>2.7777667467792836E-4</v>
      </c>
      <c r="L7988" s="5">
        <f>MAX(tbl_Fact[[#This Row],[TotalBiscuitsMade]],tbl_Fact[[#This Row],[GoodMadeBiscuits]])</f>
        <v>138</v>
      </c>
      <c r="M7988" s="5">
        <f>IF(tbl_Fact[[#This Row],[Operating_Hours]]&gt;0,tbl_Fact[[#This Row],[Operating_Hours]]*51840,0)</f>
        <v>0</v>
      </c>
    </row>
    <row r="7989" spans="1:13" hidden="1" x14ac:dyDescent="0.2">
      <c r="A7989" t="s">
        <v>12</v>
      </c>
      <c r="B7989" s="1">
        <v>44408.970081018517</v>
      </c>
      <c r="C7989" s="1">
        <v>44408.970925925925</v>
      </c>
      <c r="D7989">
        <v>1.2166665792465201</v>
      </c>
      <c r="E7989">
        <v>0</v>
      </c>
      <c r="F7989">
        <v>314</v>
      </c>
      <c r="G7989" t="s">
        <v>43</v>
      </c>
      <c r="H7989" t="s">
        <v>37</v>
      </c>
      <c r="I7989">
        <f>tbl_Fact[[#This Row],[Duration]] / 60</f>
        <v>2.0277776320775334E-2</v>
      </c>
      <c r="J7989">
        <f>IF(OR(G7989="Run Time", G7989="CC (Changeover Cleaning)"), I7989, 0)</f>
        <v>2.0277776320775334E-2</v>
      </c>
      <c r="K7989">
        <f>IF(G7989&lt;&gt;"PM (Maintenance)", I7989, 0)</f>
        <v>2.0277776320775334E-2</v>
      </c>
      <c r="L7989" s="5">
        <f>MAX(tbl_Fact[[#This Row],[TotalBiscuitsMade]],tbl_Fact[[#This Row],[GoodMadeBiscuits]])</f>
        <v>314</v>
      </c>
      <c r="M7989" s="5">
        <f>IF(tbl_Fact[[#This Row],[Operating_Hours]]&gt;0,tbl_Fact[[#This Row],[Operating_Hours]]*51840,0)</f>
        <v>1051.1999244689932</v>
      </c>
    </row>
    <row r="7990" spans="1:13" hidden="1" x14ac:dyDescent="0.2">
      <c r="A7990" t="s">
        <v>5</v>
      </c>
      <c r="B7990" s="1">
        <v>44408.970127314817</v>
      </c>
      <c r="C7990" s="1">
        <v>44408.970717592594</v>
      </c>
      <c r="D7990">
        <v>0.85000002384185802</v>
      </c>
      <c r="E7990">
        <v>0</v>
      </c>
      <c r="F7990">
        <v>163</v>
      </c>
      <c r="G7990" t="s">
        <v>44</v>
      </c>
      <c r="H7990" t="s">
        <v>25</v>
      </c>
      <c r="I7990">
        <f>tbl_Fact[[#This Row],[Duration]] / 60</f>
        <v>1.4166667064030967E-2</v>
      </c>
      <c r="J7990">
        <f>IF(OR(G7990="Run Time", G7990="CC (Changeover Cleaning)"), I7990, 0)</f>
        <v>0</v>
      </c>
      <c r="K7990">
        <f>IF(G7990&lt;&gt;"PM (Maintenance)", I7990, 0)</f>
        <v>1.4166667064030967E-2</v>
      </c>
      <c r="L7990" s="5">
        <f>MAX(tbl_Fact[[#This Row],[TotalBiscuitsMade]],tbl_Fact[[#This Row],[GoodMadeBiscuits]])</f>
        <v>163</v>
      </c>
      <c r="M7990" s="5">
        <f>IF(tbl_Fact[[#This Row],[Operating_Hours]]&gt;0,tbl_Fact[[#This Row],[Operating_Hours]]*51840,0)</f>
        <v>0</v>
      </c>
    </row>
    <row r="7991" spans="1:13" hidden="1" x14ac:dyDescent="0.2">
      <c r="A7991" t="s">
        <v>5</v>
      </c>
      <c r="B7991" s="1">
        <v>44408.970717592594</v>
      </c>
      <c r="C7991" s="1">
        <v>44408.970821759256</v>
      </c>
      <c r="D7991">
        <v>0.15000000596046401</v>
      </c>
      <c r="E7991">
        <v>0</v>
      </c>
      <c r="F7991">
        <v>12</v>
      </c>
      <c r="G7991" t="s">
        <v>43</v>
      </c>
      <c r="H7991" t="s">
        <v>25</v>
      </c>
      <c r="I7991">
        <f>tbl_Fact[[#This Row],[Duration]] / 60</f>
        <v>2.5000000993410667E-3</v>
      </c>
      <c r="J7991">
        <f>IF(OR(G7991="Run Time", G7991="CC (Changeover Cleaning)"), I7991, 0)</f>
        <v>2.5000000993410667E-3</v>
      </c>
      <c r="K7991">
        <f>IF(G7991&lt;&gt;"PM (Maintenance)", I7991, 0)</f>
        <v>2.5000000993410667E-3</v>
      </c>
      <c r="L7991" s="5">
        <f>MAX(tbl_Fact[[#This Row],[TotalBiscuitsMade]],tbl_Fact[[#This Row],[GoodMadeBiscuits]])</f>
        <v>12</v>
      </c>
      <c r="M7991" s="5">
        <f>IF(tbl_Fact[[#This Row],[Operating_Hours]]&gt;0,tbl_Fact[[#This Row],[Operating_Hours]]*51840,0)</f>
        <v>129.60000514984088</v>
      </c>
    </row>
    <row r="7992" spans="1:13" hidden="1" x14ac:dyDescent="0.2">
      <c r="A7992" t="s">
        <v>5</v>
      </c>
      <c r="B7992" s="1">
        <v>44408.970821759256</v>
      </c>
      <c r="C7992" s="1">
        <v>44408.970868055556</v>
      </c>
      <c r="D7992">
        <v>6.6666670143604306E-2</v>
      </c>
      <c r="E7992">
        <v>0</v>
      </c>
      <c r="F7992">
        <v>483</v>
      </c>
      <c r="G7992" t="s">
        <v>44</v>
      </c>
      <c r="H7992" t="s">
        <v>25</v>
      </c>
      <c r="I7992">
        <f>tbl_Fact[[#This Row],[Duration]] / 60</f>
        <v>1.1111111690600718E-3</v>
      </c>
      <c r="J7992">
        <f>IF(OR(G7992="Run Time", G7992="CC (Changeover Cleaning)"), I7992, 0)</f>
        <v>0</v>
      </c>
      <c r="K7992">
        <f>IF(G7992&lt;&gt;"PM (Maintenance)", I7992, 0)</f>
        <v>1.1111111690600718E-3</v>
      </c>
      <c r="L7992" s="5">
        <f>MAX(tbl_Fact[[#This Row],[TotalBiscuitsMade]],tbl_Fact[[#This Row],[GoodMadeBiscuits]])</f>
        <v>483</v>
      </c>
      <c r="M7992" s="5">
        <f>IF(tbl_Fact[[#This Row],[Operating_Hours]]&gt;0,tbl_Fact[[#This Row],[Operating_Hours]]*51840,0)</f>
        <v>0</v>
      </c>
    </row>
    <row r="7993" spans="1:13" hidden="1" x14ac:dyDescent="0.2">
      <c r="A7993" t="s">
        <v>5</v>
      </c>
      <c r="B7993" s="1">
        <v>44408.970868055556</v>
      </c>
      <c r="C7993" s="1">
        <v>44408.971087962964</v>
      </c>
      <c r="D7993">
        <v>0.31666666269302401</v>
      </c>
      <c r="E7993">
        <v>0</v>
      </c>
      <c r="F7993">
        <v>84</v>
      </c>
      <c r="G7993" t="s">
        <v>43</v>
      </c>
      <c r="H7993" t="s">
        <v>25</v>
      </c>
      <c r="I7993">
        <f>tbl_Fact[[#This Row],[Duration]] / 60</f>
        <v>5.2777777115504002E-3</v>
      </c>
      <c r="J7993">
        <f>IF(OR(G7993="Run Time", G7993="CC (Changeover Cleaning)"), I7993, 0)</f>
        <v>5.2777777115504002E-3</v>
      </c>
      <c r="K7993">
        <f>IF(G7993&lt;&gt;"PM (Maintenance)", I7993, 0)</f>
        <v>5.2777777115504002E-3</v>
      </c>
      <c r="L7993" s="5">
        <f>MAX(tbl_Fact[[#This Row],[TotalBiscuitsMade]],tbl_Fact[[#This Row],[GoodMadeBiscuits]])</f>
        <v>84</v>
      </c>
      <c r="M7993" s="5">
        <f>IF(tbl_Fact[[#This Row],[Operating_Hours]]&gt;0,tbl_Fact[[#This Row],[Operating_Hours]]*51840,0)</f>
        <v>273.59999656677275</v>
      </c>
    </row>
    <row r="7994" spans="1:13" hidden="1" x14ac:dyDescent="0.2">
      <c r="A7994" t="s">
        <v>12</v>
      </c>
      <c r="B7994" s="1">
        <v>44408.970925925925</v>
      </c>
      <c r="C7994" s="1">
        <v>44408.970937500002</v>
      </c>
      <c r="D7994">
        <v>1.6666600480675701E-2</v>
      </c>
      <c r="E7994">
        <v>0</v>
      </c>
      <c r="F7994">
        <v>299</v>
      </c>
      <c r="G7994" t="s">
        <v>44</v>
      </c>
      <c r="H7994" t="s">
        <v>37</v>
      </c>
      <c r="I7994">
        <f>tbl_Fact[[#This Row],[Duration]] / 60</f>
        <v>2.7777667467792836E-4</v>
      </c>
      <c r="J7994">
        <f>IF(OR(G7994="Run Time", G7994="CC (Changeover Cleaning)"), I7994, 0)</f>
        <v>0</v>
      </c>
      <c r="K7994">
        <f>IF(G7994&lt;&gt;"PM (Maintenance)", I7994, 0)</f>
        <v>2.7777667467792836E-4</v>
      </c>
      <c r="L7994" s="5">
        <f>MAX(tbl_Fact[[#This Row],[TotalBiscuitsMade]],tbl_Fact[[#This Row],[GoodMadeBiscuits]])</f>
        <v>299</v>
      </c>
      <c r="M7994" s="5">
        <f>IF(tbl_Fact[[#This Row],[Operating_Hours]]&gt;0,tbl_Fact[[#This Row],[Operating_Hours]]*51840,0)</f>
        <v>0</v>
      </c>
    </row>
    <row r="7995" spans="1:13" hidden="1" x14ac:dyDescent="0.2">
      <c r="A7995" t="s">
        <v>12</v>
      </c>
      <c r="B7995" s="1">
        <v>44408.970937500002</v>
      </c>
      <c r="C7995" s="1">
        <v>44408.970960648148</v>
      </c>
      <c r="D7995">
        <v>3.3333301544189502E-2</v>
      </c>
      <c r="E7995">
        <v>0</v>
      </c>
      <c r="F7995">
        <v>17</v>
      </c>
      <c r="G7995" t="s">
        <v>43</v>
      </c>
      <c r="H7995" t="s">
        <v>37</v>
      </c>
      <c r="I7995">
        <f>tbl_Fact[[#This Row],[Duration]] / 60</f>
        <v>5.5555502573649172E-4</v>
      </c>
      <c r="J7995">
        <f>IF(OR(G7995="Run Time", G7995="CC (Changeover Cleaning)"), I7995, 0)</f>
        <v>5.5555502573649172E-4</v>
      </c>
      <c r="K7995">
        <f>IF(G7995&lt;&gt;"PM (Maintenance)", I7995, 0)</f>
        <v>5.5555502573649172E-4</v>
      </c>
      <c r="L7995" s="5">
        <f>MAX(tbl_Fact[[#This Row],[TotalBiscuitsMade]],tbl_Fact[[#This Row],[GoodMadeBiscuits]])</f>
        <v>17</v>
      </c>
      <c r="M7995" s="5">
        <f>IF(tbl_Fact[[#This Row],[Operating_Hours]]&gt;0,tbl_Fact[[#This Row],[Operating_Hours]]*51840,0)</f>
        <v>28.79997253417973</v>
      </c>
    </row>
    <row r="7996" spans="1:13" hidden="1" x14ac:dyDescent="0.2">
      <c r="A7996" t="s">
        <v>12</v>
      </c>
      <c r="B7996" s="1">
        <v>44408.970960648148</v>
      </c>
      <c r="C7996" s="1">
        <v>44408.970972222225</v>
      </c>
      <c r="D7996">
        <v>1.6666600480675701E-2</v>
      </c>
      <c r="E7996">
        <v>0</v>
      </c>
      <c r="F7996">
        <v>31</v>
      </c>
      <c r="G7996" t="s">
        <v>44</v>
      </c>
      <c r="H7996" t="s">
        <v>37</v>
      </c>
      <c r="I7996">
        <f>tbl_Fact[[#This Row],[Duration]] / 60</f>
        <v>2.7777667467792836E-4</v>
      </c>
      <c r="J7996">
        <f>IF(OR(G7996="Run Time", G7996="CC (Changeover Cleaning)"), I7996, 0)</f>
        <v>0</v>
      </c>
      <c r="K7996">
        <f>IF(G7996&lt;&gt;"PM (Maintenance)", I7996, 0)</f>
        <v>2.7777667467792836E-4</v>
      </c>
      <c r="L7996" s="5">
        <f>MAX(tbl_Fact[[#This Row],[TotalBiscuitsMade]],tbl_Fact[[#This Row],[GoodMadeBiscuits]])</f>
        <v>31</v>
      </c>
      <c r="M7996" s="5">
        <f>IF(tbl_Fact[[#This Row],[Operating_Hours]]&gt;0,tbl_Fact[[#This Row],[Operating_Hours]]*51840,0)</f>
        <v>0</v>
      </c>
    </row>
    <row r="7997" spans="1:13" hidden="1" x14ac:dyDescent="0.2">
      <c r="A7997" t="s">
        <v>12</v>
      </c>
      <c r="B7997" s="1">
        <v>44408.970972222225</v>
      </c>
      <c r="C7997" s="1">
        <v>44408.971006944441</v>
      </c>
      <c r="D7997">
        <v>5.0000000745058101E-2</v>
      </c>
      <c r="E7997">
        <v>0</v>
      </c>
      <c r="F7997">
        <v>7</v>
      </c>
      <c r="G7997" t="s">
        <v>43</v>
      </c>
      <c r="H7997" t="s">
        <v>37</v>
      </c>
      <c r="I7997">
        <f>tbl_Fact[[#This Row],[Duration]] / 60</f>
        <v>8.3333334575096834E-4</v>
      </c>
      <c r="J7997">
        <f>IF(OR(G7997="Run Time", G7997="CC (Changeover Cleaning)"), I7997, 0)</f>
        <v>8.3333334575096834E-4</v>
      </c>
      <c r="K7997">
        <f>IF(G7997&lt;&gt;"PM (Maintenance)", I7997, 0)</f>
        <v>8.3333334575096834E-4</v>
      </c>
      <c r="L7997" s="5">
        <f>MAX(tbl_Fact[[#This Row],[TotalBiscuitsMade]],tbl_Fact[[#This Row],[GoodMadeBiscuits]])</f>
        <v>7</v>
      </c>
      <c r="M7997" s="5">
        <f>IF(tbl_Fact[[#This Row],[Operating_Hours]]&gt;0,tbl_Fact[[#This Row],[Operating_Hours]]*51840,0)</f>
        <v>43.200000643730199</v>
      </c>
    </row>
    <row r="7998" spans="1:13" hidden="1" x14ac:dyDescent="0.2">
      <c r="A7998" t="s">
        <v>12</v>
      </c>
      <c r="B7998" s="1">
        <v>44408.971006944441</v>
      </c>
      <c r="C7998" s="1">
        <v>44408.971018518518</v>
      </c>
      <c r="D7998">
        <v>1.6666600480675701E-2</v>
      </c>
      <c r="E7998">
        <v>0</v>
      </c>
      <c r="F7998">
        <v>282</v>
      </c>
      <c r="G7998" t="s">
        <v>44</v>
      </c>
      <c r="H7998" t="s">
        <v>37</v>
      </c>
      <c r="I7998">
        <f>tbl_Fact[[#This Row],[Duration]] / 60</f>
        <v>2.7777667467792836E-4</v>
      </c>
      <c r="J7998">
        <f>IF(OR(G7998="Run Time", G7998="CC (Changeover Cleaning)"), I7998, 0)</f>
        <v>0</v>
      </c>
      <c r="K7998">
        <f>IF(G7998&lt;&gt;"PM (Maintenance)", I7998, 0)</f>
        <v>2.7777667467792836E-4</v>
      </c>
      <c r="L7998" s="5">
        <f>MAX(tbl_Fact[[#This Row],[TotalBiscuitsMade]],tbl_Fact[[#This Row],[GoodMadeBiscuits]])</f>
        <v>282</v>
      </c>
      <c r="M7998" s="5">
        <f>IF(tbl_Fact[[#This Row],[Operating_Hours]]&gt;0,tbl_Fact[[#This Row],[Operating_Hours]]*51840,0)</f>
        <v>0</v>
      </c>
    </row>
    <row r="7999" spans="1:13" hidden="1" x14ac:dyDescent="0.2">
      <c r="A7999" t="s">
        <v>12</v>
      </c>
      <c r="B7999" s="1">
        <v>44408.971018518518</v>
      </c>
      <c r="C7999" s="1">
        <v>44408.971041666664</v>
      </c>
      <c r="D7999">
        <v>3.3333301544189502E-2</v>
      </c>
      <c r="E7999">
        <v>0</v>
      </c>
      <c r="F7999">
        <v>321</v>
      </c>
      <c r="G7999" t="s">
        <v>43</v>
      </c>
      <c r="H7999" t="s">
        <v>37</v>
      </c>
      <c r="I7999">
        <f>tbl_Fact[[#This Row],[Duration]] / 60</f>
        <v>5.5555502573649172E-4</v>
      </c>
      <c r="J7999">
        <f>IF(OR(G7999="Run Time", G7999="CC (Changeover Cleaning)"), I7999, 0)</f>
        <v>5.5555502573649172E-4</v>
      </c>
      <c r="K7999">
        <f>IF(G7999&lt;&gt;"PM (Maintenance)", I7999, 0)</f>
        <v>5.5555502573649172E-4</v>
      </c>
      <c r="L7999" s="5">
        <f>MAX(tbl_Fact[[#This Row],[TotalBiscuitsMade]],tbl_Fact[[#This Row],[GoodMadeBiscuits]])</f>
        <v>321</v>
      </c>
      <c r="M7999" s="5">
        <f>IF(tbl_Fact[[#This Row],[Operating_Hours]]&gt;0,tbl_Fact[[#This Row],[Operating_Hours]]*51840,0)</f>
        <v>28.79997253417973</v>
      </c>
    </row>
    <row r="8000" spans="1:13" hidden="1" x14ac:dyDescent="0.2">
      <c r="A8000" t="s">
        <v>12</v>
      </c>
      <c r="B8000" s="1">
        <v>44408.971041666664</v>
      </c>
      <c r="C8000" s="1">
        <v>44408.971053240741</v>
      </c>
      <c r="D8000">
        <v>1.6666600480675701E-2</v>
      </c>
      <c r="E8000">
        <v>0</v>
      </c>
      <c r="F8000">
        <v>224</v>
      </c>
      <c r="G8000" t="s">
        <v>44</v>
      </c>
      <c r="H8000" t="s">
        <v>37</v>
      </c>
      <c r="I8000">
        <f>tbl_Fact[[#This Row],[Duration]] / 60</f>
        <v>2.7777667467792836E-4</v>
      </c>
      <c r="J8000">
        <f>IF(OR(G8000="Run Time", G8000="CC (Changeover Cleaning)"), I8000, 0)</f>
        <v>0</v>
      </c>
      <c r="K8000">
        <f>IF(G8000&lt;&gt;"PM (Maintenance)", I8000, 0)</f>
        <v>2.7777667467792836E-4</v>
      </c>
      <c r="L8000" s="5">
        <f>MAX(tbl_Fact[[#This Row],[TotalBiscuitsMade]],tbl_Fact[[#This Row],[GoodMadeBiscuits]])</f>
        <v>224</v>
      </c>
      <c r="M8000" s="5">
        <f>IF(tbl_Fact[[#This Row],[Operating_Hours]]&gt;0,tbl_Fact[[#This Row],[Operating_Hours]]*51840,0)</f>
        <v>0</v>
      </c>
    </row>
    <row r="8001" spans="1:13" hidden="1" x14ac:dyDescent="0.2">
      <c r="A8001" t="s">
        <v>12</v>
      </c>
      <c r="B8001" s="1">
        <v>44408.971053240741</v>
      </c>
      <c r="C8001" s="1">
        <v>44408.97247685185</v>
      </c>
      <c r="D8001">
        <v>2.0499999523162802</v>
      </c>
      <c r="E8001">
        <v>0</v>
      </c>
      <c r="F8001">
        <v>446</v>
      </c>
      <c r="G8001" t="s">
        <v>43</v>
      </c>
      <c r="H8001" t="s">
        <v>37</v>
      </c>
      <c r="I8001">
        <f>tbl_Fact[[#This Row],[Duration]] / 60</f>
        <v>3.4166665871938E-2</v>
      </c>
      <c r="J8001">
        <f>IF(OR(G8001="Run Time", G8001="CC (Changeover Cleaning)"), I8001, 0)</f>
        <v>3.4166665871938E-2</v>
      </c>
      <c r="K8001">
        <f>IF(G8001&lt;&gt;"PM (Maintenance)", I8001, 0)</f>
        <v>3.4166665871938E-2</v>
      </c>
      <c r="L8001" s="5">
        <f>MAX(tbl_Fact[[#This Row],[TotalBiscuitsMade]],tbl_Fact[[#This Row],[GoodMadeBiscuits]])</f>
        <v>446</v>
      </c>
      <c r="M8001" s="5">
        <f>IF(tbl_Fact[[#This Row],[Operating_Hours]]&gt;0,tbl_Fact[[#This Row],[Operating_Hours]]*51840,0)</f>
        <v>1771.1999588012659</v>
      </c>
    </row>
    <row r="8002" spans="1:13" hidden="1" x14ac:dyDescent="0.2">
      <c r="A8002" t="s">
        <v>5</v>
      </c>
      <c r="B8002" s="1">
        <v>44408.971087962964</v>
      </c>
      <c r="C8002" s="1">
        <v>44408.971168981479</v>
      </c>
      <c r="D8002">
        <v>0.116666667163372</v>
      </c>
      <c r="E8002">
        <v>0</v>
      </c>
      <c r="F8002">
        <v>499</v>
      </c>
      <c r="G8002" t="s">
        <v>44</v>
      </c>
      <c r="H8002" t="s">
        <v>25</v>
      </c>
      <c r="I8002">
        <f>tbl_Fact[[#This Row],[Duration]] / 60</f>
        <v>1.9444444527228666E-3</v>
      </c>
      <c r="J8002">
        <f>IF(OR(G8002="Run Time", G8002="CC (Changeover Cleaning)"), I8002, 0)</f>
        <v>0</v>
      </c>
      <c r="K8002">
        <f>IF(G8002&lt;&gt;"PM (Maintenance)", I8002, 0)</f>
        <v>1.9444444527228666E-3</v>
      </c>
      <c r="L8002" s="5">
        <f>MAX(tbl_Fact[[#This Row],[TotalBiscuitsMade]],tbl_Fact[[#This Row],[GoodMadeBiscuits]])</f>
        <v>499</v>
      </c>
      <c r="M8002" s="5">
        <f>IF(tbl_Fact[[#This Row],[Operating_Hours]]&gt;0,tbl_Fact[[#This Row],[Operating_Hours]]*51840,0)</f>
        <v>0</v>
      </c>
    </row>
    <row r="8003" spans="1:13" hidden="1" x14ac:dyDescent="0.2">
      <c r="A8003" t="s">
        <v>5</v>
      </c>
      <c r="B8003" s="1">
        <v>44408.971168981479</v>
      </c>
      <c r="C8003" s="1">
        <v>44408.971782407411</v>
      </c>
      <c r="D8003">
        <v>0.88333332538604703</v>
      </c>
      <c r="E8003">
        <v>0</v>
      </c>
      <c r="F8003">
        <v>368</v>
      </c>
      <c r="G8003" t="s">
        <v>43</v>
      </c>
      <c r="H8003" t="s">
        <v>25</v>
      </c>
      <c r="I8003">
        <f>tbl_Fact[[#This Row],[Duration]] / 60</f>
        <v>1.4722222089767451E-2</v>
      </c>
      <c r="J8003">
        <f>IF(OR(G8003="Run Time", G8003="CC (Changeover Cleaning)"), I8003, 0)</f>
        <v>1.4722222089767451E-2</v>
      </c>
      <c r="K8003">
        <f>IF(G8003&lt;&gt;"PM (Maintenance)", I8003, 0)</f>
        <v>1.4722222089767451E-2</v>
      </c>
      <c r="L8003" s="5">
        <f>MAX(tbl_Fact[[#This Row],[TotalBiscuitsMade]],tbl_Fact[[#This Row],[GoodMadeBiscuits]])</f>
        <v>368</v>
      </c>
      <c r="M8003" s="5">
        <f>IF(tbl_Fact[[#This Row],[Operating_Hours]]&gt;0,tbl_Fact[[#This Row],[Operating_Hours]]*51840,0)</f>
        <v>763.19999313354458</v>
      </c>
    </row>
    <row r="8004" spans="1:13" hidden="1" x14ac:dyDescent="0.2">
      <c r="A8004" t="s">
        <v>5</v>
      </c>
      <c r="B8004" s="1">
        <v>44408.971782407411</v>
      </c>
      <c r="C8004" s="1">
        <v>44408.97252314815</v>
      </c>
      <c r="D8004">
        <v>1.06666672229767</v>
      </c>
      <c r="E8004">
        <v>633</v>
      </c>
      <c r="F8004">
        <v>886</v>
      </c>
      <c r="G8004" t="s">
        <v>44</v>
      </c>
      <c r="H8004" t="s">
        <v>25</v>
      </c>
      <c r="I8004">
        <f>tbl_Fact[[#This Row],[Duration]] / 60</f>
        <v>1.7777778704961167E-2</v>
      </c>
      <c r="J8004">
        <f>IF(OR(G8004="Run Time", G8004="CC (Changeover Cleaning)"), I8004, 0)</f>
        <v>0</v>
      </c>
      <c r="K8004">
        <f>IF(G8004&lt;&gt;"PM (Maintenance)", I8004, 0)</f>
        <v>1.7777778704961167E-2</v>
      </c>
      <c r="L8004" s="5">
        <f>MAX(tbl_Fact[[#This Row],[TotalBiscuitsMade]],tbl_Fact[[#This Row],[GoodMadeBiscuits]])</f>
        <v>886</v>
      </c>
      <c r="M8004" s="5">
        <f>IF(tbl_Fact[[#This Row],[Operating_Hours]]&gt;0,tbl_Fact[[#This Row],[Operating_Hours]]*51840,0)</f>
        <v>0</v>
      </c>
    </row>
    <row r="8005" spans="1:13" hidden="1" x14ac:dyDescent="0.2">
      <c r="A8005" t="s">
        <v>12</v>
      </c>
      <c r="B8005" s="1">
        <v>44408.97247685185</v>
      </c>
      <c r="C8005" s="1">
        <v>44408.972500000003</v>
      </c>
      <c r="D8005">
        <v>3.3333301544189502E-2</v>
      </c>
      <c r="E8005">
        <v>0</v>
      </c>
      <c r="F8005">
        <v>61</v>
      </c>
      <c r="G8005" t="s">
        <v>44</v>
      </c>
      <c r="H8005" t="s">
        <v>37</v>
      </c>
      <c r="I8005">
        <f>tbl_Fact[[#This Row],[Duration]] / 60</f>
        <v>5.5555502573649172E-4</v>
      </c>
      <c r="J8005">
        <f>IF(OR(G8005="Run Time", G8005="CC (Changeover Cleaning)"), I8005, 0)</f>
        <v>0</v>
      </c>
      <c r="K8005">
        <f>IF(G8005&lt;&gt;"PM (Maintenance)", I8005, 0)</f>
        <v>5.5555502573649172E-4</v>
      </c>
      <c r="L8005" s="5">
        <f>MAX(tbl_Fact[[#This Row],[TotalBiscuitsMade]],tbl_Fact[[#This Row],[GoodMadeBiscuits]])</f>
        <v>61</v>
      </c>
      <c r="M8005" s="5">
        <f>IF(tbl_Fact[[#This Row],[Operating_Hours]]&gt;0,tbl_Fact[[#This Row],[Operating_Hours]]*51840,0)</f>
        <v>0</v>
      </c>
    </row>
    <row r="8006" spans="1:13" hidden="1" x14ac:dyDescent="0.2">
      <c r="A8006" t="s">
        <v>12</v>
      </c>
      <c r="B8006" s="1">
        <v>44408.972500000003</v>
      </c>
      <c r="C8006" s="1">
        <v>44408.973414351851</v>
      </c>
      <c r="D8006">
        <v>1.31666660308838</v>
      </c>
      <c r="E8006">
        <v>0</v>
      </c>
      <c r="F8006">
        <v>331</v>
      </c>
      <c r="G8006" t="s">
        <v>43</v>
      </c>
      <c r="H8006" t="s">
        <v>37</v>
      </c>
      <c r="I8006">
        <f>tbl_Fact[[#This Row],[Duration]] / 60</f>
        <v>2.1944443384806334E-2</v>
      </c>
      <c r="J8006">
        <f>IF(OR(G8006="Run Time", G8006="CC (Changeover Cleaning)"), I8006, 0)</f>
        <v>2.1944443384806334E-2</v>
      </c>
      <c r="K8006">
        <f>IF(G8006&lt;&gt;"PM (Maintenance)", I8006, 0)</f>
        <v>2.1944443384806334E-2</v>
      </c>
      <c r="L8006" s="5">
        <f>MAX(tbl_Fact[[#This Row],[TotalBiscuitsMade]],tbl_Fact[[#This Row],[GoodMadeBiscuits]])</f>
        <v>331</v>
      </c>
      <c r="M8006" s="5">
        <f>IF(tbl_Fact[[#This Row],[Operating_Hours]]&gt;0,tbl_Fact[[#This Row],[Operating_Hours]]*51840,0)</f>
        <v>1137.5999450683603</v>
      </c>
    </row>
    <row r="8007" spans="1:13" hidden="1" x14ac:dyDescent="0.2">
      <c r="A8007" t="s">
        <v>5</v>
      </c>
      <c r="B8007" s="1">
        <v>44408.97252314815</v>
      </c>
      <c r="C8007" s="1">
        <v>44408.972638888888</v>
      </c>
      <c r="D8007">
        <v>0.16666667163372001</v>
      </c>
      <c r="E8007">
        <v>423</v>
      </c>
      <c r="F8007">
        <v>948</v>
      </c>
      <c r="G8007" t="s">
        <v>43</v>
      </c>
      <c r="H8007" t="s">
        <v>25</v>
      </c>
      <c r="I8007">
        <f>tbl_Fact[[#This Row],[Duration]] / 60</f>
        <v>2.7777778605620001E-3</v>
      </c>
      <c r="J8007">
        <f>IF(OR(G8007="Run Time", G8007="CC (Changeover Cleaning)"), I8007, 0)</f>
        <v>2.7777778605620001E-3</v>
      </c>
      <c r="K8007">
        <f>IF(G8007&lt;&gt;"PM (Maintenance)", I8007, 0)</f>
        <v>2.7777778605620001E-3</v>
      </c>
      <c r="L8007" s="5">
        <f>MAX(tbl_Fact[[#This Row],[TotalBiscuitsMade]],tbl_Fact[[#This Row],[GoodMadeBiscuits]])</f>
        <v>948</v>
      </c>
      <c r="M8007" s="5">
        <f>IF(tbl_Fact[[#This Row],[Operating_Hours]]&gt;0,tbl_Fact[[#This Row],[Operating_Hours]]*51840,0)</f>
        <v>144.00000429153408</v>
      </c>
    </row>
    <row r="8008" spans="1:13" hidden="1" x14ac:dyDescent="0.2">
      <c r="A8008" t="s">
        <v>5</v>
      </c>
      <c r="B8008" s="1">
        <v>44408.972638888888</v>
      </c>
      <c r="C8008" s="1">
        <v>44408.972650462965</v>
      </c>
      <c r="D8008">
        <v>1.6666667535901101E-2</v>
      </c>
      <c r="E8008">
        <v>529</v>
      </c>
      <c r="F8008">
        <v>1277</v>
      </c>
      <c r="G8008" t="s">
        <v>44</v>
      </c>
      <c r="H8008" t="s">
        <v>25</v>
      </c>
      <c r="I8008">
        <f>tbl_Fact[[#This Row],[Duration]] / 60</f>
        <v>2.7777779226501834E-4</v>
      </c>
      <c r="J8008">
        <f>IF(OR(G8008="Run Time", G8008="CC (Changeover Cleaning)"), I8008, 0)</f>
        <v>0</v>
      </c>
      <c r="K8008">
        <f>IF(G8008&lt;&gt;"PM (Maintenance)", I8008, 0)</f>
        <v>2.7777779226501834E-4</v>
      </c>
      <c r="L8008" s="5">
        <f>MAX(tbl_Fact[[#This Row],[TotalBiscuitsMade]],tbl_Fact[[#This Row],[GoodMadeBiscuits]])</f>
        <v>1277</v>
      </c>
      <c r="M8008" s="5">
        <f>IF(tbl_Fact[[#This Row],[Operating_Hours]]&gt;0,tbl_Fact[[#This Row],[Operating_Hours]]*51840,0)</f>
        <v>0</v>
      </c>
    </row>
    <row r="8009" spans="1:13" hidden="1" x14ac:dyDescent="0.2">
      <c r="A8009" t="s">
        <v>5</v>
      </c>
      <c r="B8009" s="1">
        <v>44408.972650462965</v>
      </c>
      <c r="C8009" s="1">
        <v>44408.972754629627</v>
      </c>
      <c r="D8009">
        <v>0.15000000596046401</v>
      </c>
      <c r="E8009">
        <v>568</v>
      </c>
      <c r="F8009">
        <v>821</v>
      </c>
      <c r="G8009" t="s">
        <v>43</v>
      </c>
      <c r="H8009" t="s">
        <v>25</v>
      </c>
      <c r="I8009">
        <f>tbl_Fact[[#This Row],[Duration]] / 60</f>
        <v>2.5000000993410667E-3</v>
      </c>
      <c r="J8009">
        <f>IF(OR(G8009="Run Time", G8009="CC (Changeover Cleaning)"), I8009, 0)</f>
        <v>2.5000000993410667E-3</v>
      </c>
      <c r="K8009">
        <f>IF(G8009&lt;&gt;"PM (Maintenance)", I8009, 0)</f>
        <v>2.5000000993410667E-3</v>
      </c>
      <c r="L8009" s="5">
        <f>MAX(tbl_Fact[[#This Row],[TotalBiscuitsMade]],tbl_Fact[[#This Row],[GoodMadeBiscuits]])</f>
        <v>821</v>
      </c>
      <c r="M8009" s="5">
        <f>IF(tbl_Fact[[#This Row],[Operating_Hours]]&gt;0,tbl_Fact[[#This Row],[Operating_Hours]]*51840,0)</f>
        <v>129.60000514984088</v>
      </c>
    </row>
    <row r="8010" spans="1:13" hidden="1" x14ac:dyDescent="0.2">
      <c r="A8010" t="s">
        <v>5</v>
      </c>
      <c r="B8010" s="1">
        <v>44408.972754629627</v>
      </c>
      <c r="C8010" s="1">
        <v>44408.974120370367</v>
      </c>
      <c r="D8010">
        <v>1.9666666984558101</v>
      </c>
      <c r="E8010">
        <v>1549</v>
      </c>
      <c r="F8010">
        <v>2355</v>
      </c>
      <c r="G8010" t="s">
        <v>44</v>
      </c>
      <c r="H8010" t="s">
        <v>25</v>
      </c>
      <c r="I8010">
        <f>tbl_Fact[[#This Row],[Duration]] / 60</f>
        <v>3.2777778307596837E-2</v>
      </c>
      <c r="J8010">
        <f>IF(OR(G8010="Run Time", G8010="CC (Changeover Cleaning)"), I8010, 0)</f>
        <v>0</v>
      </c>
      <c r="K8010">
        <f>IF(G8010&lt;&gt;"PM (Maintenance)", I8010, 0)</f>
        <v>3.2777778307596837E-2</v>
      </c>
      <c r="L8010" s="5">
        <f>MAX(tbl_Fact[[#This Row],[TotalBiscuitsMade]],tbl_Fact[[#This Row],[GoodMadeBiscuits]])</f>
        <v>2355</v>
      </c>
      <c r="M8010" s="5">
        <f>IF(tbl_Fact[[#This Row],[Operating_Hours]]&gt;0,tbl_Fact[[#This Row],[Operating_Hours]]*51840,0)</f>
        <v>0</v>
      </c>
    </row>
    <row r="8011" spans="1:13" hidden="1" x14ac:dyDescent="0.2">
      <c r="A8011" t="s">
        <v>12</v>
      </c>
      <c r="B8011" s="1">
        <v>44408.973414351851</v>
      </c>
      <c r="C8011" s="1">
        <v>44408.97347222222</v>
      </c>
      <c r="D8011">
        <v>8.33332985639572E-2</v>
      </c>
      <c r="E8011">
        <v>0</v>
      </c>
      <c r="F8011">
        <v>222</v>
      </c>
      <c r="G8011" t="s">
        <v>44</v>
      </c>
      <c r="H8011" t="s">
        <v>37</v>
      </c>
      <c r="I8011">
        <f>tbl_Fact[[#This Row],[Duration]] / 60</f>
        <v>1.3888883093992866E-3</v>
      </c>
      <c r="J8011">
        <f>IF(OR(G8011="Run Time", G8011="CC (Changeover Cleaning)"), I8011, 0)</f>
        <v>0</v>
      </c>
      <c r="K8011">
        <f>IF(G8011&lt;&gt;"PM (Maintenance)", I8011, 0)</f>
        <v>1.3888883093992866E-3</v>
      </c>
      <c r="L8011" s="5">
        <f>MAX(tbl_Fact[[#This Row],[TotalBiscuitsMade]],tbl_Fact[[#This Row],[GoodMadeBiscuits]])</f>
        <v>222</v>
      </c>
      <c r="M8011" s="5">
        <f>IF(tbl_Fact[[#This Row],[Operating_Hours]]&gt;0,tbl_Fact[[#This Row],[Operating_Hours]]*51840,0)</f>
        <v>0</v>
      </c>
    </row>
    <row r="8012" spans="1:13" hidden="1" x14ac:dyDescent="0.2">
      <c r="A8012" t="s">
        <v>12</v>
      </c>
      <c r="B8012" s="1">
        <v>44408.97347222222</v>
      </c>
      <c r="C8012" s="1">
        <v>44408.975960648146</v>
      </c>
      <c r="D8012">
        <v>3.5833332538604701</v>
      </c>
      <c r="E8012">
        <v>0</v>
      </c>
      <c r="F8012">
        <v>270</v>
      </c>
      <c r="G8012" t="s">
        <v>43</v>
      </c>
      <c r="H8012" t="s">
        <v>37</v>
      </c>
      <c r="I8012">
        <f>tbl_Fact[[#This Row],[Duration]] / 60</f>
        <v>5.9722220897674504E-2</v>
      </c>
      <c r="J8012">
        <f>IF(OR(G8012="Run Time", G8012="CC (Changeover Cleaning)"), I8012, 0)</f>
        <v>5.9722220897674504E-2</v>
      </c>
      <c r="K8012">
        <f>IF(G8012&lt;&gt;"PM (Maintenance)", I8012, 0)</f>
        <v>5.9722220897674504E-2</v>
      </c>
      <c r="L8012" s="5">
        <f>MAX(tbl_Fact[[#This Row],[TotalBiscuitsMade]],tbl_Fact[[#This Row],[GoodMadeBiscuits]])</f>
        <v>270</v>
      </c>
      <c r="M8012" s="5">
        <f>IF(tbl_Fact[[#This Row],[Operating_Hours]]&gt;0,tbl_Fact[[#This Row],[Operating_Hours]]*51840,0)</f>
        <v>3095.9999313354465</v>
      </c>
    </row>
    <row r="8013" spans="1:13" hidden="1" x14ac:dyDescent="0.2">
      <c r="A8013" t="s">
        <v>11</v>
      </c>
      <c r="B8013" s="1">
        <v>44408.973958333336</v>
      </c>
      <c r="C8013" s="1">
        <v>44408.975636574076</v>
      </c>
      <c r="D8013">
        <v>2.4165000915527299</v>
      </c>
      <c r="E8013">
        <v>0</v>
      </c>
      <c r="F8013">
        <v>21</v>
      </c>
      <c r="G8013" t="s">
        <v>43</v>
      </c>
      <c r="H8013" t="s">
        <v>25</v>
      </c>
      <c r="I8013">
        <f>tbl_Fact[[#This Row],[Duration]] / 60</f>
        <v>4.0275001525878831E-2</v>
      </c>
      <c r="J8013">
        <f>IF(OR(G8013="Run Time", G8013="CC (Changeover Cleaning)"), I8013, 0)</f>
        <v>4.0275001525878831E-2</v>
      </c>
      <c r="K8013">
        <f>IF(G8013&lt;&gt;"PM (Maintenance)", I8013, 0)</f>
        <v>4.0275001525878831E-2</v>
      </c>
      <c r="L8013" s="5">
        <f>MAX(tbl_Fact[[#This Row],[TotalBiscuitsMade]],tbl_Fact[[#This Row],[GoodMadeBiscuits]])</f>
        <v>21</v>
      </c>
      <c r="M8013" s="5">
        <f>IF(tbl_Fact[[#This Row],[Operating_Hours]]&gt;0,tbl_Fact[[#This Row],[Operating_Hours]]*51840,0)</f>
        <v>2087.8560791015584</v>
      </c>
    </row>
    <row r="8014" spans="1:13" hidden="1" x14ac:dyDescent="0.2">
      <c r="A8014" t="s">
        <v>5</v>
      </c>
      <c r="B8014" s="1">
        <v>44408.974120370367</v>
      </c>
      <c r="C8014" s="1">
        <v>44408.976805555554</v>
      </c>
      <c r="D8014">
        <v>3.86666655540466</v>
      </c>
      <c r="E8014">
        <v>1827</v>
      </c>
      <c r="F8014">
        <v>2296</v>
      </c>
      <c r="G8014" t="s">
        <v>43</v>
      </c>
      <c r="H8014" t="s">
        <v>25</v>
      </c>
      <c r="I8014">
        <f>tbl_Fact[[#This Row],[Duration]] / 60</f>
        <v>6.4444442590077672E-2</v>
      </c>
      <c r="J8014">
        <f>IF(OR(G8014="Run Time", G8014="CC (Changeover Cleaning)"), I8014, 0)</f>
        <v>6.4444442590077672E-2</v>
      </c>
      <c r="K8014">
        <f>IF(G8014&lt;&gt;"PM (Maintenance)", I8014, 0)</f>
        <v>6.4444442590077672E-2</v>
      </c>
      <c r="L8014" s="5">
        <f>MAX(tbl_Fact[[#This Row],[TotalBiscuitsMade]],tbl_Fact[[#This Row],[GoodMadeBiscuits]])</f>
        <v>2296</v>
      </c>
      <c r="M8014" s="5">
        <f>IF(tbl_Fact[[#This Row],[Operating_Hours]]&gt;0,tbl_Fact[[#This Row],[Operating_Hours]]*51840,0)</f>
        <v>3340.7999038696266</v>
      </c>
    </row>
    <row r="8015" spans="1:13" hidden="1" x14ac:dyDescent="0.2">
      <c r="A8015" t="s">
        <v>11</v>
      </c>
      <c r="B8015" s="1">
        <v>44408.975636574076</v>
      </c>
      <c r="C8015" s="1">
        <v>44409.009236111109</v>
      </c>
      <c r="D8015">
        <v>48.367416381835902</v>
      </c>
      <c r="E8015">
        <v>0</v>
      </c>
      <c r="F8015">
        <v>479</v>
      </c>
      <c r="G8015" t="s">
        <v>44</v>
      </c>
      <c r="H8015" t="s">
        <v>25</v>
      </c>
      <c r="I8015">
        <f>tbl_Fact[[#This Row],[Duration]] / 60</f>
        <v>0.80612360636393166</v>
      </c>
      <c r="J8015">
        <f>IF(OR(G8015="Run Time", G8015="CC (Changeover Cleaning)"), I8015, 0)</f>
        <v>0</v>
      </c>
      <c r="K8015">
        <f>IF(G8015&lt;&gt;"PM (Maintenance)", I8015, 0)</f>
        <v>0.80612360636393166</v>
      </c>
      <c r="L8015" s="5">
        <f>MAX(tbl_Fact[[#This Row],[TotalBiscuitsMade]],tbl_Fact[[#This Row],[GoodMadeBiscuits]])</f>
        <v>479</v>
      </c>
      <c r="M8015" s="5">
        <f>IF(tbl_Fact[[#This Row],[Operating_Hours]]&gt;0,tbl_Fact[[#This Row],[Operating_Hours]]*51840,0)</f>
        <v>0</v>
      </c>
    </row>
    <row r="8016" spans="1:13" hidden="1" x14ac:dyDescent="0.2">
      <c r="A8016" t="s">
        <v>12</v>
      </c>
      <c r="B8016" s="1">
        <v>44408.975960648146</v>
      </c>
      <c r="C8016" s="1">
        <v>44408.976064814815</v>
      </c>
      <c r="D8016">
        <v>0.15000000596046401</v>
      </c>
      <c r="E8016">
        <v>0</v>
      </c>
      <c r="F8016">
        <v>334</v>
      </c>
      <c r="G8016" t="s">
        <v>44</v>
      </c>
      <c r="H8016" t="s">
        <v>37</v>
      </c>
      <c r="I8016">
        <f>tbl_Fact[[#This Row],[Duration]] / 60</f>
        <v>2.5000000993410667E-3</v>
      </c>
      <c r="J8016">
        <f>IF(OR(G8016="Run Time", G8016="CC (Changeover Cleaning)"), I8016, 0)</f>
        <v>0</v>
      </c>
      <c r="K8016">
        <f>IF(G8016&lt;&gt;"PM (Maintenance)", I8016, 0)</f>
        <v>2.5000000993410667E-3</v>
      </c>
      <c r="L8016" s="5">
        <f>MAX(tbl_Fact[[#This Row],[TotalBiscuitsMade]],tbl_Fact[[#This Row],[GoodMadeBiscuits]])</f>
        <v>334</v>
      </c>
      <c r="M8016" s="5">
        <f>IF(tbl_Fact[[#This Row],[Operating_Hours]]&gt;0,tbl_Fact[[#This Row],[Operating_Hours]]*51840,0)</f>
        <v>0</v>
      </c>
    </row>
    <row r="8017" spans="1:13" hidden="1" x14ac:dyDescent="0.2">
      <c r="A8017" t="s">
        <v>12</v>
      </c>
      <c r="B8017" s="1">
        <v>44408.976064814815</v>
      </c>
      <c r="C8017" s="1">
        <v>44408.99796296296</v>
      </c>
      <c r="D8017">
        <v>31.533332824706999</v>
      </c>
      <c r="E8017">
        <v>0</v>
      </c>
      <c r="F8017">
        <v>363</v>
      </c>
      <c r="G8017" t="s">
        <v>43</v>
      </c>
      <c r="H8017" t="s">
        <v>37</v>
      </c>
      <c r="I8017">
        <f>tbl_Fact[[#This Row],[Duration]] / 60</f>
        <v>0.52555554707844998</v>
      </c>
      <c r="J8017">
        <f>IF(OR(G8017="Run Time", G8017="CC (Changeover Cleaning)"), I8017, 0)</f>
        <v>0.52555554707844998</v>
      </c>
      <c r="K8017">
        <f>IF(G8017&lt;&gt;"PM (Maintenance)", I8017, 0)</f>
        <v>0.52555554707844998</v>
      </c>
      <c r="L8017" s="5">
        <f>MAX(tbl_Fact[[#This Row],[TotalBiscuitsMade]],tbl_Fact[[#This Row],[GoodMadeBiscuits]])</f>
        <v>363</v>
      </c>
      <c r="M8017" s="5">
        <f>IF(tbl_Fact[[#This Row],[Operating_Hours]]&gt;0,tbl_Fact[[#This Row],[Operating_Hours]]*51840,0)</f>
        <v>27244.799560546846</v>
      </c>
    </row>
    <row r="8018" spans="1:13" hidden="1" x14ac:dyDescent="0.2">
      <c r="A8018" t="s">
        <v>5</v>
      </c>
      <c r="B8018" s="1">
        <v>44408.976805555554</v>
      </c>
      <c r="C8018" s="1">
        <v>44408.978043981479</v>
      </c>
      <c r="D8018">
        <v>1.7833333015441899</v>
      </c>
      <c r="E8018">
        <v>2356</v>
      </c>
      <c r="F8018">
        <v>3187</v>
      </c>
      <c r="G8018" t="s">
        <v>44</v>
      </c>
      <c r="H8018" t="s">
        <v>25</v>
      </c>
      <c r="I8018">
        <f>tbl_Fact[[#This Row],[Duration]] / 60</f>
        <v>2.9722221692403166E-2</v>
      </c>
      <c r="J8018">
        <f>IF(OR(G8018="Run Time", G8018="CC (Changeover Cleaning)"), I8018, 0)</f>
        <v>0</v>
      </c>
      <c r="K8018">
        <f>IF(G8018&lt;&gt;"PM (Maintenance)", I8018, 0)</f>
        <v>2.9722221692403166E-2</v>
      </c>
      <c r="L8018" s="5">
        <f>MAX(tbl_Fact[[#This Row],[TotalBiscuitsMade]],tbl_Fact[[#This Row],[GoodMadeBiscuits]])</f>
        <v>3187</v>
      </c>
      <c r="M8018" s="5">
        <f>IF(tbl_Fact[[#This Row],[Operating_Hours]]&gt;0,tbl_Fact[[#This Row],[Operating_Hours]]*51840,0)</f>
        <v>0</v>
      </c>
    </row>
    <row r="8019" spans="1:13" hidden="1" x14ac:dyDescent="0.2">
      <c r="A8019" t="s">
        <v>5</v>
      </c>
      <c r="B8019" s="1">
        <v>44408.978043981479</v>
      </c>
      <c r="C8019" s="1">
        <v>44408.979247685187</v>
      </c>
      <c r="D8019">
        <v>1.7333333492279099</v>
      </c>
      <c r="E8019">
        <v>2741</v>
      </c>
      <c r="F8019">
        <v>3038</v>
      </c>
      <c r="G8019" t="s">
        <v>43</v>
      </c>
      <c r="H8019" t="s">
        <v>25</v>
      </c>
      <c r="I8019">
        <f>tbl_Fact[[#This Row],[Duration]] / 60</f>
        <v>2.8888889153798499E-2</v>
      </c>
      <c r="J8019">
        <f>IF(OR(G8019="Run Time", G8019="CC (Changeover Cleaning)"), I8019, 0)</f>
        <v>2.8888889153798499E-2</v>
      </c>
      <c r="K8019">
        <f>IF(G8019&lt;&gt;"PM (Maintenance)", I8019, 0)</f>
        <v>2.8888889153798499E-2</v>
      </c>
      <c r="L8019" s="5">
        <f>MAX(tbl_Fact[[#This Row],[TotalBiscuitsMade]],tbl_Fact[[#This Row],[GoodMadeBiscuits]])</f>
        <v>3038</v>
      </c>
      <c r="M8019" s="5">
        <f>IF(tbl_Fact[[#This Row],[Operating_Hours]]&gt;0,tbl_Fact[[#This Row],[Operating_Hours]]*51840,0)</f>
        <v>1497.6000137329142</v>
      </c>
    </row>
    <row r="8020" spans="1:13" hidden="1" x14ac:dyDescent="0.2">
      <c r="A8020" t="s">
        <v>5</v>
      </c>
      <c r="B8020" s="1">
        <v>44408.979247685187</v>
      </c>
      <c r="C8020" s="1">
        <v>44408.979699074072</v>
      </c>
      <c r="D8020">
        <v>0.64999997615814198</v>
      </c>
      <c r="E8020">
        <v>2705</v>
      </c>
      <c r="F8020">
        <v>3379</v>
      </c>
      <c r="G8020" t="s">
        <v>44</v>
      </c>
      <c r="H8020" t="s">
        <v>25</v>
      </c>
      <c r="I8020">
        <f>tbl_Fact[[#This Row],[Duration]] / 60</f>
        <v>1.0833332935969033E-2</v>
      </c>
      <c r="J8020">
        <f>IF(OR(G8020="Run Time", G8020="CC (Changeover Cleaning)"), I8020, 0)</f>
        <v>0</v>
      </c>
      <c r="K8020">
        <f>IF(G8020&lt;&gt;"PM (Maintenance)", I8020, 0)</f>
        <v>1.0833332935969033E-2</v>
      </c>
      <c r="L8020" s="5">
        <f>MAX(tbl_Fact[[#This Row],[TotalBiscuitsMade]],tbl_Fact[[#This Row],[GoodMadeBiscuits]])</f>
        <v>3379</v>
      </c>
      <c r="M8020" s="5">
        <f>IF(tbl_Fact[[#This Row],[Operating_Hours]]&gt;0,tbl_Fact[[#This Row],[Operating_Hours]]*51840,0)</f>
        <v>0</v>
      </c>
    </row>
    <row r="8021" spans="1:13" hidden="1" x14ac:dyDescent="0.2">
      <c r="A8021" t="s">
        <v>5</v>
      </c>
      <c r="B8021" s="1">
        <v>44408.979699074072</v>
      </c>
      <c r="C8021" s="1">
        <v>44408.983784722222</v>
      </c>
      <c r="D8021">
        <v>5.8833332061767596</v>
      </c>
      <c r="E8021">
        <v>2472</v>
      </c>
      <c r="F8021">
        <v>2985</v>
      </c>
      <c r="G8021" t="s">
        <v>43</v>
      </c>
      <c r="H8021" t="s">
        <v>25</v>
      </c>
      <c r="I8021">
        <f>tbl_Fact[[#This Row],[Duration]] / 60</f>
        <v>9.8055553436279322E-2</v>
      </c>
      <c r="J8021">
        <f>IF(OR(G8021="Run Time", G8021="CC (Changeover Cleaning)"), I8021, 0)</f>
        <v>9.8055553436279322E-2</v>
      </c>
      <c r="K8021">
        <f>IF(G8021&lt;&gt;"PM (Maintenance)", I8021, 0)</f>
        <v>9.8055553436279322E-2</v>
      </c>
      <c r="L8021" s="5">
        <f>MAX(tbl_Fact[[#This Row],[TotalBiscuitsMade]],tbl_Fact[[#This Row],[GoodMadeBiscuits]])</f>
        <v>2985</v>
      </c>
      <c r="M8021" s="5">
        <f>IF(tbl_Fact[[#This Row],[Operating_Hours]]&gt;0,tbl_Fact[[#This Row],[Operating_Hours]]*51840,0)</f>
        <v>5083.1998901367197</v>
      </c>
    </row>
    <row r="8022" spans="1:13" hidden="1" x14ac:dyDescent="0.2">
      <c r="A8022" t="s">
        <v>5</v>
      </c>
      <c r="B8022" s="1">
        <v>44408.983784722222</v>
      </c>
      <c r="C8022" s="1">
        <v>44408.999548611115</v>
      </c>
      <c r="D8022">
        <v>22.700000762939499</v>
      </c>
      <c r="E8022">
        <v>18479</v>
      </c>
      <c r="F8022">
        <v>19317</v>
      </c>
      <c r="G8022" t="s">
        <v>44</v>
      </c>
      <c r="H8022" t="s">
        <v>25</v>
      </c>
      <c r="I8022">
        <f>tbl_Fact[[#This Row],[Duration]] / 60</f>
        <v>0.37833334604899166</v>
      </c>
      <c r="J8022">
        <f>IF(OR(G8022="Run Time", G8022="CC (Changeover Cleaning)"), I8022, 0)</f>
        <v>0</v>
      </c>
      <c r="K8022">
        <f>IF(G8022&lt;&gt;"PM (Maintenance)", I8022, 0)</f>
        <v>0.37833334604899166</v>
      </c>
      <c r="L8022" s="5">
        <f>MAX(tbl_Fact[[#This Row],[TotalBiscuitsMade]],tbl_Fact[[#This Row],[GoodMadeBiscuits]])</f>
        <v>19317</v>
      </c>
      <c r="M8022" s="5">
        <f>IF(tbl_Fact[[#This Row],[Operating_Hours]]&gt;0,tbl_Fact[[#This Row],[Operating_Hours]]*51840,0)</f>
        <v>0</v>
      </c>
    </row>
    <row r="8023" spans="1:13" hidden="1" x14ac:dyDescent="0.2">
      <c r="A8023" t="s">
        <v>12</v>
      </c>
      <c r="B8023" s="1">
        <v>44408.99796296296</v>
      </c>
      <c r="C8023" s="1">
        <v>44408.997974537036</v>
      </c>
      <c r="D8023">
        <v>1.6666600480675701E-2</v>
      </c>
      <c r="E8023">
        <v>0</v>
      </c>
      <c r="F8023">
        <v>51</v>
      </c>
      <c r="G8023" t="s">
        <v>44</v>
      </c>
      <c r="H8023" t="s">
        <v>37</v>
      </c>
      <c r="I8023">
        <f>tbl_Fact[[#This Row],[Duration]] / 60</f>
        <v>2.7777667467792836E-4</v>
      </c>
      <c r="J8023">
        <f>IF(OR(G8023="Run Time", G8023="CC (Changeover Cleaning)"), I8023, 0)</f>
        <v>0</v>
      </c>
      <c r="K8023">
        <f>IF(G8023&lt;&gt;"PM (Maintenance)", I8023, 0)</f>
        <v>2.7777667467792836E-4</v>
      </c>
      <c r="L8023" s="5">
        <f>MAX(tbl_Fact[[#This Row],[TotalBiscuitsMade]],tbl_Fact[[#This Row],[GoodMadeBiscuits]])</f>
        <v>51</v>
      </c>
      <c r="M8023" s="5">
        <f>IF(tbl_Fact[[#This Row],[Operating_Hours]]&gt;0,tbl_Fact[[#This Row],[Operating_Hours]]*51840,0)</f>
        <v>0</v>
      </c>
    </row>
    <row r="8024" spans="1:13" hidden="1" x14ac:dyDescent="0.2">
      <c r="A8024" t="s">
        <v>12</v>
      </c>
      <c r="B8024" s="1">
        <v>44408.997974537036</v>
      </c>
      <c r="C8024" s="1">
        <v>44408.998090277775</v>
      </c>
      <c r="D8024">
        <v>0.16666659712791401</v>
      </c>
      <c r="E8024">
        <v>0</v>
      </c>
      <c r="F8024">
        <v>154</v>
      </c>
      <c r="G8024" t="s">
        <v>43</v>
      </c>
      <c r="H8024" t="s">
        <v>37</v>
      </c>
      <c r="I8024">
        <f>tbl_Fact[[#This Row],[Duration]] / 60</f>
        <v>2.7777766187985667E-3</v>
      </c>
      <c r="J8024">
        <f>IF(OR(G8024="Run Time", G8024="CC (Changeover Cleaning)"), I8024, 0)</f>
        <v>2.7777766187985667E-3</v>
      </c>
      <c r="K8024">
        <f>IF(G8024&lt;&gt;"PM (Maintenance)", I8024, 0)</f>
        <v>2.7777766187985667E-3</v>
      </c>
      <c r="L8024" s="5">
        <f>MAX(tbl_Fact[[#This Row],[TotalBiscuitsMade]],tbl_Fact[[#This Row],[GoodMadeBiscuits]])</f>
        <v>154</v>
      </c>
      <c r="M8024" s="5">
        <f>IF(tbl_Fact[[#This Row],[Operating_Hours]]&gt;0,tbl_Fact[[#This Row],[Operating_Hours]]*51840,0)</f>
        <v>143.9999399185177</v>
      </c>
    </row>
    <row r="8025" spans="1:13" hidden="1" x14ac:dyDescent="0.2">
      <c r="A8025" t="s">
        <v>12</v>
      </c>
      <c r="B8025" s="1">
        <v>44408.998090277775</v>
      </c>
      <c r="C8025" s="1">
        <v>44408.998182870368</v>
      </c>
      <c r="D8025">
        <v>0.133333295583725</v>
      </c>
      <c r="E8025">
        <v>0</v>
      </c>
      <c r="F8025">
        <v>269</v>
      </c>
      <c r="G8025" t="s">
        <v>44</v>
      </c>
      <c r="H8025" t="s">
        <v>37</v>
      </c>
      <c r="I8025">
        <f>tbl_Fact[[#This Row],[Duration]] / 60</f>
        <v>2.2222215930620833E-3</v>
      </c>
      <c r="J8025">
        <f>IF(OR(G8025="Run Time", G8025="CC (Changeover Cleaning)"), I8025, 0)</f>
        <v>0</v>
      </c>
      <c r="K8025">
        <f>IF(G8025&lt;&gt;"PM (Maintenance)", I8025, 0)</f>
        <v>2.2222215930620833E-3</v>
      </c>
      <c r="L8025" s="5">
        <f>MAX(tbl_Fact[[#This Row],[TotalBiscuitsMade]],tbl_Fact[[#This Row],[GoodMadeBiscuits]])</f>
        <v>269</v>
      </c>
      <c r="M8025" s="5">
        <f>IF(tbl_Fact[[#This Row],[Operating_Hours]]&gt;0,tbl_Fact[[#This Row],[Operating_Hours]]*51840,0)</f>
        <v>0</v>
      </c>
    </row>
    <row r="8026" spans="1:13" hidden="1" x14ac:dyDescent="0.2">
      <c r="A8026" t="s">
        <v>12</v>
      </c>
      <c r="B8026" s="1">
        <v>44408.998182870368</v>
      </c>
      <c r="C8026" s="1">
        <v>44408.998252314814</v>
      </c>
      <c r="D8026">
        <v>0.10000000149011599</v>
      </c>
      <c r="E8026">
        <v>0</v>
      </c>
      <c r="F8026">
        <v>483</v>
      </c>
      <c r="G8026" t="s">
        <v>43</v>
      </c>
      <c r="H8026" t="s">
        <v>37</v>
      </c>
      <c r="I8026">
        <f>tbl_Fact[[#This Row],[Duration]] / 60</f>
        <v>1.6666666915019332E-3</v>
      </c>
      <c r="J8026">
        <f>IF(OR(G8026="Run Time", G8026="CC (Changeover Cleaning)"), I8026, 0)</f>
        <v>1.6666666915019332E-3</v>
      </c>
      <c r="K8026">
        <f>IF(G8026&lt;&gt;"PM (Maintenance)", I8026, 0)</f>
        <v>1.6666666915019332E-3</v>
      </c>
      <c r="L8026" s="5">
        <f>MAX(tbl_Fact[[#This Row],[TotalBiscuitsMade]],tbl_Fact[[#This Row],[GoodMadeBiscuits]])</f>
        <v>483</v>
      </c>
      <c r="M8026" s="5">
        <f>IF(tbl_Fact[[#This Row],[Operating_Hours]]&gt;0,tbl_Fact[[#This Row],[Operating_Hours]]*51840,0)</f>
        <v>86.400001287460213</v>
      </c>
    </row>
    <row r="8027" spans="1:13" hidden="1" x14ac:dyDescent="0.2">
      <c r="A8027" t="s">
        <v>12</v>
      </c>
      <c r="B8027" s="1">
        <v>44408.998252314814</v>
      </c>
      <c r="C8027" s="1">
        <v>44408.998344907406</v>
      </c>
      <c r="D8027">
        <v>0.133333295583725</v>
      </c>
      <c r="E8027">
        <v>0</v>
      </c>
      <c r="F8027">
        <v>466</v>
      </c>
      <c r="G8027" t="s">
        <v>44</v>
      </c>
      <c r="H8027" t="s">
        <v>37</v>
      </c>
      <c r="I8027">
        <f>tbl_Fact[[#This Row],[Duration]] / 60</f>
        <v>2.2222215930620833E-3</v>
      </c>
      <c r="J8027">
        <f>IF(OR(G8027="Run Time", G8027="CC (Changeover Cleaning)"), I8027, 0)</f>
        <v>0</v>
      </c>
      <c r="K8027">
        <f>IF(G8027&lt;&gt;"PM (Maintenance)", I8027, 0)</f>
        <v>2.2222215930620833E-3</v>
      </c>
      <c r="L8027" s="5">
        <f>MAX(tbl_Fact[[#This Row],[TotalBiscuitsMade]],tbl_Fact[[#This Row],[GoodMadeBiscuits]])</f>
        <v>466</v>
      </c>
      <c r="M8027" s="5">
        <f>IF(tbl_Fact[[#This Row],[Operating_Hours]]&gt;0,tbl_Fact[[#This Row],[Operating_Hours]]*51840,0)</f>
        <v>0</v>
      </c>
    </row>
    <row r="8028" spans="1:13" hidden="1" x14ac:dyDescent="0.2">
      <c r="A8028" t="s">
        <v>12</v>
      </c>
      <c r="B8028" s="1">
        <v>44408.998344907406</v>
      </c>
      <c r="C8028" s="1">
        <v>44408.998402777775</v>
      </c>
      <c r="D8028">
        <v>8.33332985639572E-2</v>
      </c>
      <c r="E8028">
        <v>1</v>
      </c>
      <c r="F8028">
        <v>317</v>
      </c>
      <c r="G8028" t="s">
        <v>43</v>
      </c>
      <c r="H8028" t="s">
        <v>37</v>
      </c>
      <c r="I8028">
        <f>tbl_Fact[[#This Row],[Duration]] / 60</f>
        <v>1.3888883093992866E-3</v>
      </c>
      <c r="J8028">
        <f>IF(OR(G8028="Run Time", G8028="CC (Changeover Cleaning)"), I8028, 0)</f>
        <v>1.3888883093992866E-3</v>
      </c>
      <c r="K8028">
        <f>IF(G8028&lt;&gt;"PM (Maintenance)", I8028, 0)</f>
        <v>1.3888883093992866E-3</v>
      </c>
      <c r="L8028" s="5">
        <f>MAX(tbl_Fact[[#This Row],[TotalBiscuitsMade]],tbl_Fact[[#This Row],[GoodMadeBiscuits]])</f>
        <v>317</v>
      </c>
      <c r="M8028" s="5">
        <f>IF(tbl_Fact[[#This Row],[Operating_Hours]]&gt;0,tbl_Fact[[#This Row],[Operating_Hours]]*51840,0)</f>
        <v>71.999969959259019</v>
      </c>
    </row>
    <row r="8029" spans="1:13" hidden="1" x14ac:dyDescent="0.2">
      <c r="A8029" t="s">
        <v>12</v>
      </c>
      <c r="B8029" s="1">
        <v>44408.998402777775</v>
      </c>
      <c r="C8029" s="1">
        <v>44408.998495370368</v>
      </c>
      <c r="D8029">
        <v>0.133333295583725</v>
      </c>
      <c r="E8029">
        <v>54</v>
      </c>
      <c r="F8029">
        <v>52</v>
      </c>
      <c r="G8029" t="s">
        <v>44</v>
      </c>
      <c r="H8029" t="s">
        <v>37</v>
      </c>
      <c r="I8029">
        <f>tbl_Fact[[#This Row],[Duration]] / 60</f>
        <v>2.2222215930620833E-3</v>
      </c>
      <c r="J8029">
        <f>IF(OR(G8029="Run Time", G8029="CC (Changeover Cleaning)"), I8029, 0)</f>
        <v>0</v>
      </c>
      <c r="K8029">
        <f>IF(G8029&lt;&gt;"PM (Maintenance)", I8029, 0)</f>
        <v>2.2222215930620833E-3</v>
      </c>
      <c r="L8029" s="5">
        <f>MAX(tbl_Fact[[#This Row],[TotalBiscuitsMade]],tbl_Fact[[#This Row],[GoodMadeBiscuits]])</f>
        <v>54</v>
      </c>
      <c r="M8029" s="5">
        <f>IF(tbl_Fact[[#This Row],[Operating_Hours]]&gt;0,tbl_Fact[[#This Row],[Operating_Hours]]*51840,0)</f>
        <v>0</v>
      </c>
    </row>
    <row r="8030" spans="1:13" hidden="1" x14ac:dyDescent="0.2">
      <c r="A8030" t="s">
        <v>12</v>
      </c>
      <c r="B8030" s="1">
        <v>44408.998495370368</v>
      </c>
      <c r="C8030" s="1">
        <v>44408.998541666668</v>
      </c>
      <c r="D8030">
        <v>6.6666603088378906E-2</v>
      </c>
      <c r="E8030">
        <v>35</v>
      </c>
      <c r="F8030">
        <v>259</v>
      </c>
      <c r="G8030" t="s">
        <v>43</v>
      </c>
      <c r="H8030" t="s">
        <v>37</v>
      </c>
      <c r="I8030">
        <f>tbl_Fact[[#This Row],[Duration]] / 60</f>
        <v>1.1111100514729817E-3</v>
      </c>
      <c r="J8030">
        <f>IF(OR(G8030="Run Time", G8030="CC (Changeover Cleaning)"), I8030, 0)</f>
        <v>1.1111100514729817E-3</v>
      </c>
      <c r="K8030">
        <f>IF(G8030&lt;&gt;"PM (Maintenance)", I8030, 0)</f>
        <v>1.1111100514729817E-3</v>
      </c>
      <c r="L8030" s="5">
        <f>MAX(tbl_Fact[[#This Row],[TotalBiscuitsMade]],tbl_Fact[[#This Row],[GoodMadeBiscuits]])</f>
        <v>259</v>
      </c>
      <c r="M8030" s="5">
        <f>IF(tbl_Fact[[#This Row],[Operating_Hours]]&gt;0,tbl_Fact[[#This Row],[Operating_Hours]]*51840,0)</f>
        <v>57.599945068359368</v>
      </c>
    </row>
    <row r="8031" spans="1:13" hidden="1" x14ac:dyDescent="0.2">
      <c r="A8031" t="s">
        <v>12</v>
      </c>
      <c r="B8031" s="1">
        <v>44408.998541666668</v>
      </c>
      <c r="C8031" s="1">
        <v>44408.998645833337</v>
      </c>
      <c r="D8031">
        <v>0.15000000596046401</v>
      </c>
      <c r="E8031">
        <v>250</v>
      </c>
      <c r="F8031">
        <v>321</v>
      </c>
      <c r="G8031" t="s">
        <v>44</v>
      </c>
      <c r="H8031" t="s">
        <v>37</v>
      </c>
      <c r="I8031">
        <f>tbl_Fact[[#This Row],[Duration]] / 60</f>
        <v>2.5000000993410667E-3</v>
      </c>
      <c r="J8031">
        <f>IF(OR(G8031="Run Time", G8031="CC (Changeover Cleaning)"), I8031, 0)</f>
        <v>0</v>
      </c>
      <c r="K8031">
        <f>IF(G8031&lt;&gt;"PM (Maintenance)", I8031, 0)</f>
        <v>2.5000000993410667E-3</v>
      </c>
      <c r="L8031" s="5">
        <f>MAX(tbl_Fact[[#This Row],[TotalBiscuitsMade]],tbl_Fact[[#This Row],[GoodMadeBiscuits]])</f>
        <v>321</v>
      </c>
      <c r="M8031" s="5">
        <f>IF(tbl_Fact[[#This Row],[Operating_Hours]]&gt;0,tbl_Fact[[#This Row],[Operating_Hours]]*51840,0)</f>
        <v>0</v>
      </c>
    </row>
    <row r="8032" spans="1:13" hidden="1" x14ac:dyDescent="0.2">
      <c r="A8032" t="s">
        <v>12</v>
      </c>
      <c r="B8032" s="1">
        <v>44408.998645833337</v>
      </c>
      <c r="C8032" s="1">
        <v>44408.998692129629</v>
      </c>
      <c r="D8032">
        <v>6.6666603088378906E-2</v>
      </c>
      <c r="E8032">
        <v>47</v>
      </c>
      <c r="F8032">
        <v>172</v>
      </c>
      <c r="G8032" t="s">
        <v>43</v>
      </c>
      <c r="H8032" t="s">
        <v>37</v>
      </c>
      <c r="I8032">
        <f>tbl_Fact[[#This Row],[Duration]] / 60</f>
        <v>1.1111100514729817E-3</v>
      </c>
      <c r="J8032">
        <f>IF(OR(G8032="Run Time", G8032="CC (Changeover Cleaning)"), I8032, 0)</f>
        <v>1.1111100514729817E-3</v>
      </c>
      <c r="K8032">
        <f>IF(G8032&lt;&gt;"PM (Maintenance)", I8032, 0)</f>
        <v>1.1111100514729817E-3</v>
      </c>
      <c r="L8032" s="5">
        <f>MAX(tbl_Fact[[#This Row],[TotalBiscuitsMade]],tbl_Fact[[#This Row],[GoodMadeBiscuits]])</f>
        <v>172</v>
      </c>
      <c r="M8032" s="5">
        <f>IF(tbl_Fact[[#This Row],[Operating_Hours]]&gt;0,tbl_Fact[[#This Row],[Operating_Hours]]*51840,0)</f>
        <v>57.599945068359368</v>
      </c>
    </row>
    <row r="8033" spans="1:13" hidden="1" x14ac:dyDescent="0.2">
      <c r="A8033" t="s">
        <v>12</v>
      </c>
      <c r="B8033" s="1">
        <v>44408.998692129629</v>
      </c>
      <c r="C8033" s="1">
        <v>44408.998784722222</v>
      </c>
      <c r="D8033">
        <v>0.133333295583725</v>
      </c>
      <c r="E8033">
        <v>285</v>
      </c>
      <c r="F8033">
        <v>134</v>
      </c>
      <c r="G8033" t="s">
        <v>44</v>
      </c>
      <c r="H8033" t="s">
        <v>37</v>
      </c>
      <c r="I8033">
        <f>tbl_Fact[[#This Row],[Duration]] / 60</f>
        <v>2.2222215930620833E-3</v>
      </c>
      <c r="J8033">
        <f>IF(OR(G8033="Run Time", G8033="CC (Changeover Cleaning)"), I8033, 0)</f>
        <v>0</v>
      </c>
      <c r="K8033">
        <f>IF(G8033&lt;&gt;"PM (Maintenance)", I8033, 0)</f>
        <v>2.2222215930620833E-3</v>
      </c>
      <c r="L8033" s="5">
        <f>MAX(tbl_Fact[[#This Row],[TotalBiscuitsMade]],tbl_Fact[[#This Row],[GoodMadeBiscuits]])</f>
        <v>285</v>
      </c>
      <c r="M8033" s="5">
        <f>IF(tbl_Fact[[#This Row],[Operating_Hours]]&gt;0,tbl_Fact[[#This Row],[Operating_Hours]]*51840,0)</f>
        <v>0</v>
      </c>
    </row>
    <row r="8034" spans="1:13" hidden="1" x14ac:dyDescent="0.2">
      <c r="A8034" t="s">
        <v>12</v>
      </c>
      <c r="B8034" s="1">
        <v>44408.998784722222</v>
      </c>
      <c r="C8034" s="1">
        <v>44408.999027777776</v>
      </c>
      <c r="D8034">
        <v>0.34999999403953602</v>
      </c>
      <c r="E8034">
        <v>341</v>
      </c>
      <c r="F8034">
        <v>418</v>
      </c>
      <c r="G8034" t="s">
        <v>43</v>
      </c>
      <c r="H8034" t="s">
        <v>37</v>
      </c>
      <c r="I8034">
        <f>tbl_Fact[[#This Row],[Duration]] / 60</f>
        <v>5.833333233992267E-3</v>
      </c>
      <c r="J8034">
        <f>IF(OR(G8034="Run Time", G8034="CC (Changeover Cleaning)"), I8034, 0)</f>
        <v>5.833333233992267E-3</v>
      </c>
      <c r="K8034">
        <f>IF(G8034&lt;&gt;"PM (Maintenance)", I8034, 0)</f>
        <v>5.833333233992267E-3</v>
      </c>
      <c r="L8034" s="5">
        <f>MAX(tbl_Fact[[#This Row],[TotalBiscuitsMade]],tbl_Fact[[#This Row],[GoodMadeBiscuits]])</f>
        <v>418</v>
      </c>
      <c r="M8034" s="5">
        <f>IF(tbl_Fact[[#This Row],[Operating_Hours]]&gt;0,tbl_Fact[[#This Row],[Operating_Hours]]*51840,0)</f>
        <v>302.39999485015915</v>
      </c>
    </row>
    <row r="8035" spans="1:13" hidden="1" x14ac:dyDescent="0.2">
      <c r="A8035" t="s">
        <v>12</v>
      </c>
      <c r="B8035" s="1">
        <v>44408.999027777776</v>
      </c>
      <c r="C8035" s="1">
        <v>44408.999120370368</v>
      </c>
      <c r="D8035">
        <v>0.133333295583725</v>
      </c>
      <c r="E8035">
        <v>369</v>
      </c>
      <c r="F8035">
        <v>60</v>
      </c>
      <c r="G8035" t="s">
        <v>44</v>
      </c>
      <c r="H8035" t="s">
        <v>37</v>
      </c>
      <c r="I8035">
        <f>tbl_Fact[[#This Row],[Duration]] / 60</f>
        <v>2.2222215930620833E-3</v>
      </c>
      <c r="J8035">
        <f>IF(OR(G8035="Run Time", G8035="CC (Changeover Cleaning)"), I8035, 0)</f>
        <v>0</v>
      </c>
      <c r="K8035">
        <f>IF(G8035&lt;&gt;"PM (Maintenance)", I8035, 0)</f>
        <v>2.2222215930620833E-3</v>
      </c>
      <c r="L8035" s="5">
        <f>MAX(tbl_Fact[[#This Row],[TotalBiscuitsMade]],tbl_Fact[[#This Row],[GoodMadeBiscuits]])</f>
        <v>369</v>
      </c>
      <c r="M8035" s="5">
        <f>IF(tbl_Fact[[#This Row],[Operating_Hours]]&gt;0,tbl_Fact[[#This Row],[Operating_Hours]]*51840,0)</f>
        <v>0</v>
      </c>
    </row>
    <row r="8036" spans="1:13" hidden="1" x14ac:dyDescent="0.2">
      <c r="A8036" t="s">
        <v>12</v>
      </c>
      <c r="B8036" s="1">
        <v>44408.999120370368</v>
      </c>
      <c r="C8036" s="1">
        <v>44408.999143518522</v>
      </c>
      <c r="D8036">
        <v>3.3333301544189502E-2</v>
      </c>
      <c r="E8036">
        <v>89</v>
      </c>
      <c r="F8036">
        <v>134</v>
      </c>
      <c r="G8036" t="s">
        <v>43</v>
      </c>
      <c r="H8036" t="s">
        <v>37</v>
      </c>
      <c r="I8036">
        <f>tbl_Fact[[#This Row],[Duration]] / 60</f>
        <v>5.5555502573649172E-4</v>
      </c>
      <c r="J8036">
        <f>IF(OR(G8036="Run Time", G8036="CC (Changeover Cleaning)"), I8036, 0)</f>
        <v>5.5555502573649172E-4</v>
      </c>
      <c r="K8036">
        <f>IF(G8036&lt;&gt;"PM (Maintenance)", I8036, 0)</f>
        <v>5.5555502573649172E-4</v>
      </c>
      <c r="L8036" s="5">
        <f>MAX(tbl_Fact[[#This Row],[TotalBiscuitsMade]],tbl_Fact[[#This Row],[GoodMadeBiscuits]])</f>
        <v>134</v>
      </c>
      <c r="M8036" s="5">
        <f>IF(tbl_Fact[[#This Row],[Operating_Hours]]&gt;0,tbl_Fact[[#This Row],[Operating_Hours]]*51840,0)</f>
        <v>28.79997253417973</v>
      </c>
    </row>
    <row r="8037" spans="1:13" hidden="1" x14ac:dyDescent="0.2">
      <c r="A8037" t="s">
        <v>12</v>
      </c>
      <c r="B8037" s="1">
        <v>44408.999143518522</v>
      </c>
      <c r="C8037" s="1">
        <v>44408.99927083333</v>
      </c>
      <c r="D8037">
        <v>0.18333329260349299</v>
      </c>
      <c r="E8037">
        <v>584</v>
      </c>
      <c r="F8037">
        <v>395</v>
      </c>
      <c r="G8037" t="s">
        <v>44</v>
      </c>
      <c r="H8037" t="s">
        <v>37</v>
      </c>
      <c r="I8037">
        <f>tbl_Fact[[#This Row],[Duration]] / 60</f>
        <v>3.0555548767248831E-3</v>
      </c>
      <c r="J8037">
        <f>IF(OR(G8037="Run Time", G8037="CC (Changeover Cleaning)"), I8037, 0)</f>
        <v>0</v>
      </c>
      <c r="K8037">
        <f>IF(G8037&lt;&gt;"PM (Maintenance)", I8037, 0)</f>
        <v>3.0555548767248831E-3</v>
      </c>
      <c r="L8037" s="5">
        <f>MAX(tbl_Fact[[#This Row],[TotalBiscuitsMade]],tbl_Fact[[#This Row],[GoodMadeBiscuits]])</f>
        <v>584</v>
      </c>
      <c r="M8037" s="5">
        <f>IF(tbl_Fact[[#This Row],[Operating_Hours]]&gt;0,tbl_Fact[[#This Row],[Operating_Hours]]*51840,0)</f>
        <v>0</v>
      </c>
    </row>
    <row r="8038" spans="1:13" hidden="1" x14ac:dyDescent="0.2">
      <c r="A8038" t="s">
        <v>12</v>
      </c>
      <c r="B8038" s="1">
        <v>44408.99927083333</v>
      </c>
      <c r="C8038" s="1">
        <v>44408.999525462961</v>
      </c>
      <c r="D8038">
        <v>0.36666658520698497</v>
      </c>
      <c r="E8038">
        <v>390</v>
      </c>
      <c r="F8038">
        <v>346</v>
      </c>
      <c r="G8038" t="s">
        <v>43</v>
      </c>
      <c r="H8038" t="s">
        <v>37</v>
      </c>
      <c r="I8038">
        <f>tbl_Fact[[#This Row],[Duration]] / 60</f>
        <v>6.1111097534497496E-3</v>
      </c>
      <c r="J8038">
        <f>IF(OR(G8038="Run Time", G8038="CC (Changeover Cleaning)"), I8038, 0)</f>
        <v>6.1111097534497496E-3</v>
      </c>
      <c r="K8038">
        <f>IF(G8038&lt;&gt;"PM (Maintenance)", I8038, 0)</f>
        <v>6.1111097534497496E-3</v>
      </c>
      <c r="L8038" s="5">
        <f>MAX(tbl_Fact[[#This Row],[TotalBiscuitsMade]],tbl_Fact[[#This Row],[GoodMadeBiscuits]])</f>
        <v>390</v>
      </c>
      <c r="M8038" s="5">
        <f>IF(tbl_Fact[[#This Row],[Operating_Hours]]&gt;0,tbl_Fact[[#This Row],[Operating_Hours]]*51840,0)</f>
        <v>316.79992961883499</v>
      </c>
    </row>
    <row r="8039" spans="1:13" hidden="1" x14ac:dyDescent="0.2">
      <c r="A8039" t="s">
        <v>12</v>
      </c>
      <c r="B8039" s="1">
        <v>44408.999525462961</v>
      </c>
      <c r="C8039" s="1">
        <v>44408.999618055554</v>
      </c>
      <c r="D8039">
        <v>0.133333295583725</v>
      </c>
      <c r="E8039">
        <v>638</v>
      </c>
      <c r="F8039">
        <v>87</v>
      </c>
      <c r="G8039" t="s">
        <v>44</v>
      </c>
      <c r="H8039" t="s">
        <v>37</v>
      </c>
      <c r="I8039">
        <f>tbl_Fact[[#This Row],[Duration]] / 60</f>
        <v>2.2222215930620833E-3</v>
      </c>
      <c r="J8039">
        <f>IF(OR(G8039="Run Time", G8039="CC (Changeover Cleaning)"), I8039, 0)</f>
        <v>0</v>
      </c>
      <c r="K8039">
        <f>IF(G8039&lt;&gt;"PM (Maintenance)", I8039, 0)</f>
        <v>2.2222215930620833E-3</v>
      </c>
      <c r="L8039" s="5">
        <f>MAX(tbl_Fact[[#This Row],[TotalBiscuitsMade]],tbl_Fact[[#This Row],[GoodMadeBiscuits]])</f>
        <v>638</v>
      </c>
      <c r="M8039" s="5">
        <f>IF(tbl_Fact[[#This Row],[Operating_Hours]]&gt;0,tbl_Fact[[#This Row],[Operating_Hours]]*51840,0)</f>
        <v>0</v>
      </c>
    </row>
    <row r="8040" spans="1:13" hidden="1" x14ac:dyDescent="0.2">
      <c r="A8040" t="s">
        <v>5</v>
      </c>
      <c r="B8040" s="1">
        <v>44408.999548611115</v>
      </c>
      <c r="C8040" s="1">
        <v>44408.999548611115</v>
      </c>
      <c r="D8040">
        <v>0</v>
      </c>
      <c r="E8040">
        <v>18752</v>
      </c>
      <c r="F8040">
        <v>77</v>
      </c>
      <c r="G8040" t="s">
        <v>43</v>
      </c>
      <c r="H8040" t="s">
        <v>25</v>
      </c>
      <c r="I8040">
        <f>tbl_Fact[[#This Row],[Duration]] / 60</f>
        <v>0</v>
      </c>
      <c r="J8040">
        <f>IF(OR(G8040="Run Time", G8040="CC (Changeover Cleaning)"), I8040, 0)</f>
        <v>0</v>
      </c>
      <c r="K8040">
        <f>IF(G8040&lt;&gt;"PM (Maintenance)", I8040, 0)</f>
        <v>0</v>
      </c>
      <c r="L8040" s="5">
        <f>MAX(tbl_Fact[[#This Row],[TotalBiscuitsMade]],tbl_Fact[[#This Row],[GoodMadeBiscuits]])</f>
        <v>18752</v>
      </c>
      <c r="M8040" s="5">
        <f>IF(tbl_Fact[[#This Row],[Operating_Hours]]&gt;0,tbl_Fact[[#This Row],[Operating_Hours]]*51840,0)</f>
        <v>0</v>
      </c>
    </row>
    <row r="8041" spans="1:13" hidden="1" x14ac:dyDescent="0.2">
      <c r="A8041" t="s">
        <v>5</v>
      </c>
      <c r="B8041" s="1">
        <v>44408.999548611115</v>
      </c>
      <c r="C8041" s="1">
        <v>44409.00104166667</v>
      </c>
      <c r="D8041">
        <v>2.1500000953674299</v>
      </c>
      <c r="E8041">
        <v>18670</v>
      </c>
      <c r="F8041">
        <v>75</v>
      </c>
      <c r="G8041" t="s">
        <v>43</v>
      </c>
      <c r="H8041" t="s">
        <v>25</v>
      </c>
      <c r="I8041">
        <f>tbl_Fact[[#This Row],[Duration]] / 60</f>
        <v>3.5833334922790498E-2</v>
      </c>
      <c r="J8041">
        <f>IF(OR(G8041="Run Time", G8041="CC (Changeover Cleaning)"), I8041, 0)</f>
        <v>3.5833334922790498E-2</v>
      </c>
      <c r="K8041">
        <f>IF(G8041&lt;&gt;"PM (Maintenance)", I8041, 0)</f>
        <v>3.5833334922790498E-2</v>
      </c>
      <c r="L8041" s="5">
        <f>MAX(tbl_Fact[[#This Row],[TotalBiscuitsMade]],tbl_Fact[[#This Row],[GoodMadeBiscuits]])</f>
        <v>18670</v>
      </c>
      <c r="M8041" s="5">
        <f>IF(tbl_Fact[[#This Row],[Operating_Hours]]&gt;0,tbl_Fact[[#This Row],[Operating_Hours]]*51840,0)</f>
        <v>1857.6000823974593</v>
      </c>
    </row>
    <row r="8042" spans="1:13" hidden="1" x14ac:dyDescent="0.2">
      <c r="A8042" t="s">
        <v>12</v>
      </c>
      <c r="B8042" s="1">
        <v>44408.999618055554</v>
      </c>
      <c r="C8042" s="1">
        <v>44409.000196759262</v>
      </c>
      <c r="D8042">
        <v>0.83333331346511796</v>
      </c>
      <c r="E8042">
        <v>714</v>
      </c>
      <c r="F8042">
        <v>30</v>
      </c>
      <c r="G8042" t="s">
        <v>43</v>
      </c>
      <c r="H8042" t="s">
        <v>37</v>
      </c>
      <c r="I8042">
        <f>tbl_Fact[[#This Row],[Duration]] / 60</f>
        <v>1.3888888557751966E-2</v>
      </c>
      <c r="J8042">
        <f>IF(OR(G8042="Run Time", G8042="CC (Changeover Cleaning)"), I8042, 0)</f>
        <v>1.3888888557751966E-2</v>
      </c>
      <c r="K8042">
        <f>IF(G8042&lt;&gt;"PM (Maintenance)", I8042, 0)</f>
        <v>1.3888888557751966E-2</v>
      </c>
      <c r="L8042" s="5">
        <f>MAX(tbl_Fact[[#This Row],[TotalBiscuitsMade]],tbl_Fact[[#This Row],[GoodMadeBiscuits]])</f>
        <v>714</v>
      </c>
      <c r="M8042" s="5">
        <f>IF(tbl_Fact[[#This Row],[Operating_Hours]]&gt;0,tbl_Fact[[#This Row],[Operating_Hours]]*51840,0)</f>
        <v>719.99998283386196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B406-4571-8B44-A7CC-11DF6B8667E2}">
  <dimension ref="B2:K12"/>
  <sheetViews>
    <sheetView tabSelected="1" zoomScaleNormal="100" workbookViewId="0">
      <selection activeCell="E40" sqref="E40"/>
    </sheetView>
  </sheetViews>
  <sheetFormatPr baseColWidth="10" defaultRowHeight="15" x14ac:dyDescent="0.2"/>
  <cols>
    <col min="2" max="2" width="27.6640625" bestFit="1" customWidth="1"/>
    <col min="3" max="3" width="18.83203125" bestFit="1" customWidth="1"/>
    <col min="4" max="4" width="16.5" bestFit="1" customWidth="1"/>
    <col min="5" max="5" width="15.1640625" bestFit="1" customWidth="1"/>
    <col min="6" max="6" width="14" bestFit="1" customWidth="1"/>
    <col min="7" max="7" width="15.1640625" bestFit="1" customWidth="1"/>
    <col min="8" max="8" width="17.6640625" bestFit="1" customWidth="1"/>
    <col min="9" max="9" width="16.5" bestFit="1" customWidth="1"/>
    <col min="10" max="10" width="10.1640625" bestFit="1" customWidth="1"/>
    <col min="11" max="11" width="7.1640625" bestFit="1" customWidth="1"/>
  </cols>
  <sheetData>
    <row r="2" spans="2:11" ht="16" x14ac:dyDescent="0.2">
      <c r="C2" s="6" t="s">
        <v>56</v>
      </c>
      <c r="D2" s="6" t="s">
        <v>57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3" t="s">
        <v>90</v>
      </c>
      <c r="K2" s="3" t="s">
        <v>91</v>
      </c>
    </row>
    <row r="3" spans="2:11" x14ac:dyDescent="0.2">
      <c r="B3" s="3" t="s">
        <v>76</v>
      </c>
      <c r="C3" s="16">
        <f>SUMIFS(tbl_Fact[Operating_Hours], tbl_Fact[Machine], B3 &amp; "*")</f>
        <v>63.683919445673631</v>
      </c>
      <c r="D3" s="16">
        <f>SUMIFS(tbl_Fact[Planned_Hours], tbl_Fact[Machine], B3 &amp; "*")</f>
        <v>180.88977932929996</v>
      </c>
      <c r="E3" s="16">
        <f>SUMIFS(tbl_Fact[Effective_Total], tbl_Fact[Machine], B3 &amp; "*")</f>
        <v>1995</v>
      </c>
      <c r="F3" s="16">
        <f>SUMIFS(tbl_Fact[GoodMadeBiscuits], tbl_Fact[Machine], B3 &amp; "*")</f>
        <v>1995</v>
      </c>
      <c r="G3" s="16">
        <f>SUMIFS(tbl_Fact[Ideal_Production], tbl_Fact[Machine], B3 &amp; "*")</f>
        <v>3301374.3840637212</v>
      </c>
      <c r="H3" s="12">
        <f>C3/D3</f>
        <v>0.35205924669597022</v>
      </c>
      <c r="I3" s="12">
        <f>MIN(1, E3 / G3)</f>
        <v>6.0429377826101585E-4</v>
      </c>
      <c r="J3" s="12">
        <f>F3/E3</f>
        <v>1</v>
      </c>
      <c r="K3" s="12">
        <f>H3*I3*J3</f>
        <v>2.127472123576349E-4</v>
      </c>
    </row>
    <row r="4" spans="2:11" ht="17" x14ac:dyDescent="0.2">
      <c r="B4" s="3" t="s">
        <v>75</v>
      </c>
      <c r="C4" s="16">
        <f>SUMIFS(tbl_Fact[Operating_Hours], tbl_Fact[Machine], B4 &amp; "*")</f>
        <v>67.127938668926618</v>
      </c>
      <c r="D4" s="16">
        <f>SUMIFS(tbl_Fact[Planned_Hours], tbl_Fact[Machine], B4 &amp; "*")</f>
        <v>338.61270955503011</v>
      </c>
      <c r="E4" s="16">
        <f>SUMIFS(tbl_Fact[Effective_Total], tbl_Fact[Machine], B4 &amp; "*")</f>
        <v>14121</v>
      </c>
      <c r="F4" s="16">
        <f>SUMIFS(tbl_Fact[GoodMadeBiscuits], tbl_Fact[Machine], B4 &amp; "*")</f>
        <v>14121</v>
      </c>
      <c r="G4" s="16">
        <f>SUMIFS(tbl_Fact[Ideal_Production], tbl_Fact[Machine], B4 &amp; "*")</f>
        <v>3479912.3405971564</v>
      </c>
      <c r="H4" s="12">
        <f t="shared" ref="H4:H12" si="0">C4/D4</f>
        <v>0.19824400199608347</v>
      </c>
      <c r="I4" s="12">
        <f t="shared" ref="I4:I12" si="1">MIN(1, E4 / G4)</f>
        <v>4.0578608361085391E-3</v>
      </c>
      <c r="J4" s="12">
        <f t="shared" ref="J4:J12" si="2">F4/E4</f>
        <v>1</v>
      </c>
      <c r="K4" s="12">
        <f t="shared" ref="K4:K12" si="3">H4*I4*J4</f>
        <v>8.0444657169333016E-4</v>
      </c>
    </row>
    <row r="5" spans="2:11" ht="17" x14ac:dyDescent="0.2">
      <c r="B5" s="3" t="s">
        <v>77</v>
      </c>
      <c r="C5" s="16">
        <f>SUMIFS(tbl_Fact[Operating_Hours], tbl_Fact[Machine], B5 &amp; "*")</f>
        <v>60.409763049986033</v>
      </c>
      <c r="D5" s="16">
        <f>SUMIFS(tbl_Fact[Planned_Hours], tbl_Fact[Machine], B5 &amp; "*")</f>
        <v>109.55379330375423</v>
      </c>
      <c r="E5" s="16">
        <f>SUMIFS(tbl_Fact[Effective_Total], tbl_Fact[Machine], B5 &amp; "*")</f>
        <v>239700659</v>
      </c>
      <c r="F5" s="16">
        <f>SUMIFS(tbl_Fact[GoodMadeBiscuits], tbl_Fact[Machine], B5 &amp; "*")</f>
        <v>537914</v>
      </c>
      <c r="G5" s="16">
        <f>SUMIFS(tbl_Fact[Ideal_Production], tbl_Fact[Machine], B5 &amp; "*")</f>
        <v>3131642.1165112844</v>
      </c>
      <c r="H5" s="12">
        <f t="shared" si="0"/>
        <v>0.55141644326719896</v>
      </c>
      <c r="I5" s="12">
        <f t="shared" si="1"/>
        <v>1</v>
      </c>
      <c r="J5" s="12">
        <f t="shared" si="2"/>
        <v>2.244107305520591E-3</v>
      </c>
      <c r="K5" s="12">
        <f t="shared" si="3"/>
        <v>1.2374376687201017E-3</v>
      </c>
    </row>
    <row r="6" spans="2:11" ht="17" x14ac:dyDescent="0.2">
      <c r="B6" s="3" t="s">
        <v>78</v>
      </c>
      <c r="C6" s="16">
        <f>SUMIFS(tbl_Fact[Operating_Hours], tbl_Fact[Machine], B6 &amp; "*")</f>
        <v>87.171155758512526</v>
      </c>
      <c r="D6" s="16">
        <f>SUMIFS(tbl_Fact[Planned_Hours], tbl_Fact[Machine], B6 &amp; "*")</f>
        <v>778.99756512120371</v>
      </c>
      <c r="E6" s="16">
        <f>SUMIFS(tbl_Fact[Effective_Total], tbl_Fact[Machine], B6 &amp; "*")</f>
        <v>57152</v>
      </c>
      <c r="F6" s="16">
        <f>SUMIFS(tbl_Fact[GoodMadeBiscuits], tbl_Fact[Machine], B6 &amp; "*")</f>
        <v>57152</v>
      </c>
      <c r="G6" s="16">
        <f>SUMIFS(tbl_Fact[Ideal_Production], tbl_Fact[Machine], B6 &amp; "*")</f>
        <v>4518952.7145212907</v>
      </c>
      <c r="H6" s="12">
        <f t="shared" si="0"/>
        <v>0.11190170503928291</v>
      </c>
      <c r="I6" s="12">
        <f t="shared" si="1"/>
        <v>1.2647178142923834E-2</v>
      </c>
      <c r="J6" s="12">
        <f t="shared" si="2"/>
        <v>1</v>
      </c>
      <c r="K6" s="12">
        <f t="shared" si="3"/>
        <v>1.4152407981287288E-3</v>
      </c>
    </row>
    <row r="7" spans="2:11" ht="17" x14ac:dyDescent="0.2">
      <c r="B7" s="3" t="s">
        <v>79</v>
      </c>
      <c r="C7" s="16">
        <f>SUMIFS(tbl_Fact[Operating_Hours], tbl_Fact[Machine], B7 &amp; "*")</f>
        <v>52.367806521554868</v>
      </c>
      <c r="D7" s="16">
        <f>SUMIFS(tbl_Fact[Planned_Hours], tbl_Fact[Machine], B7 &amp; "*")</f>
        <v>544.4539034525244</v>
      </c>
      <c r="E7" s="16">
        <f>SUMIFS(tbl_Fact[Effective_Total], tbl_Fact[Machine], B7 &amp; "*")</f>
        <v>52358</v>
      </c>
      <c r="F7" s="16">
        <f>SUMIFS(tbl_Fact[GoodMadeBiscuits], tbl_Fact[Machine], B7 &amp; "*")</f>
        <v>52358</v>
      </c>
      <c r="G7" s="16">
        <f>SUMIFS(tbl_Fact[Ideal_Production], tbl_Fact[Machine], B7 &amp; "*")</f>
        <v>2714747.0900774044</v>
      </c>
      <c r="H7" s="12">
        <f t="shared" si="0"/>
        <v>9.6184096007902467E-2</v>
      </c>
      <c r="I7" s="12">
        <f t="shared" si="1"/>
        <v>1.9286511141819528E-2</v>
      </c>
      <c r="J7" s="12">
        <f t="shared" si="2"/>
        <v>1</v>
      </c>
      <c r="K7" s="12">
        <f t="shared" si="3"/>
        <v>1.8550556393222501E-3</v>
      </c>
    </row>
    <row r="8" spans="2:11" ht="17" x14ac:dyDescent="0.2">
      <c r="B8" s="3" t="s">
        <v>80</v>
      </c>
      <c r="C8" s="16">
        <f>SUMIFS(tbl_Fact[Operating_Hours], tbl_Fact[Machine], B8 &amp; "*")</f>
        <v>0.17057111145307613</v>
      </c>
      <c r="D8" s="16">
        <f>SUMIFS(tbl_Fact[Planned_Hours], tbl_Fact[Machine], B8 &amp; "*")</f>
        <v>24.824975052289656</v>
      </c>
      <c r="E8" s="16">
        <f>SUMIFS(tbl_Fact[Effective_Total], tbl_Fact[Machine], B8 &amp; "*")</f>
        <v>3862</v>
      </c>
      <c r="F8" s="16">
        <f>SUMIFS(tbl_Fact[GoodMadeBiscuits], tbl_Fact[Machine], B8 &amp; "*")</f>
        <v>3862</v>
      </c>
      <c r="G8" s="16">
        <f>SUMIFS(tbl_Fact[Ideal_Production], tbl_Fact[Machine], B8 &amp; "*")</f>
        <v>8842.4064177274668</v>
      </c>
      <c r="H8" s="12">
        <f t="shared" si="0"/>
        <v>6.8709479503522818E-3</v>
      </c>
      <c r="I8" s="12">
        <f t="shared" si="1"/>
        <v>0.43675893388674947</v>
      </c>
      <c r="J8" s="12">
        <f t="shared" si="2"/>
        <v>1</v>
      </c>
      <c r="K8" s="12">
        <f t="shared" si="3"/>
        <v>3.0009479015872089E-3</v>
      </c>
    </row>
    <row r="9" spans="2:11" ht="17" x14ac:dyDescent="0.2">
      <c r="B9" s="3" t="s">
        <v>81</v>
      </c>
      <c r="C9" s="16">
        <f>SUMIFS(tbl_Fact[Operating_Hours], tbl_Fact[Machine], B9 &amp; "*")</f>
        <v>4.8495277642893315</v>
      </c>
      <c r="D9" s="16">
        <f>SUMIFS(tbl_Fact[Planned_Hours], tbl_Fact[Machine], B9 &amp; "*")</f>
        <v>77.162934005105228</v>
      </c>
      <c r="E9" s="16">
        <f>SUMIFS(tbl_Fact[Effective_Total], tbl_Fact[Machine], B9 &amp; "*")</f>
        <v>23748</v>
      </c>
      <c r="F9" s="16">
        <f>SUMIFS(tbl_Fact[GoodMadeBiscuits], tbl_Fact[Machine], B9 &amp; "*")</f>
        <v>23748</v>
      </c>
      <c r="G9" s="16">
        <f>SUMIFS(tbl_Fact[Ideal_Production], tbl_Fact[Machine], B9 &amp; "*")</f>
        <v>251399.5193007589</v>
      </c>
      <c r="H9" s="12">
        <f t="shared" si="0"/>
        <v>6.28478922790634E-2</v>
      </c>
      <c r="I9" s="12">
        <f t="shared" si="1"/>
        <v>9.4463187781951785E-2</v>
      </c>
      <c r="J9" s="12">
        <f t="shared" si="2"/>
        <v>1</v>
      </c>
      <c r="K9" s="12">
        <f t="shared" si="3"/>
        <v>5.9368122500570433E-3</v>
      </c>
    </row>
    <row r="10" spans="2:11" ht="17" x14ac:dyDescent="0.2">
      <c r="B10" s="3" t="s">
        <v>82</v>
      </c>
      <c r="C10" s="16">
        <f>SUMIFS(tbl_Fact[Operating_Hours], tbl_Fact[Machine], B10 &amp; "*")</f>
        <v>3.4527841612696677</v>
      </c>
      <c r="D10" s="16">
        <f>SUMIFS(tbl_Fact[Planned_Hours], tbl_Fact[Machine], B10 &amp; "*")</f>
        <v>127.25238535925747</v>
      </c>
      <c r="E10" s="16">
        <f>SUMIFS(tbl_Fact[Effective_Total], tbl_Fact[Machine], B10 &amp; "*")</f>
        <v>48067</v>
      </c>
      <c r="F10" s="16">
        <f>SUMIFS(tbl_Fact[GoodMadeBiscuits], tbl_Fact[Machine], B10 &amp; "*")</f>
        <v>48067</v>
      </c>
      <c r="G10" s="16">
        <f>SUMIFS(tbl_Fact[Ideal_Production], tbl_Fact[Machine], B10 &amp; "*")</f>
        <v>178992.33092021948</v>
      </c>
      <c r="H10" s="12">
        <f t="shared" si="0"/>
        <v>2.7133355115676671E-2</v>
      </c>
      <c r="I10" s="12">
        <f t="shared" si="1"/>
        <v>0.26854223168602925</v>
      </c>
      <c r="J10" s="12">
        <f t="shared" si="2"/>
        <v>1</v>
      </c>
      <c r="K10" s="12">
        <f t="shared" si="3"/>
        <v>7.2864517358933517E-3</v>
      </c>
    </row>
    <row r="11" spans="2:11" ht="17" x14ac:dyDescent="0.2">
      <c r="B11" s="3" t="s">
        <v>83</v>
      </c>
      <c r="C11" s="16">
        <f>SUMIFS(tbl_Fact[Operating_Hours], tbl_Fact[Machine], B11 &amp; "*")</f>
        <v>39.445983788634933</v>
      </c>
      <c r="D11" s="16">
        <f>SUMIFS(tbl_Fact[Planned_Hours], tbl_Fact[Machine], B11 &amp; "*")</f>
        <v>111.03193331547075</v>
      </c>
      <c r="E11" s="16">
        <f>SUMIFS(tbl_Fact[Effective_Total], tbl_Fact[Machine], B11 &amp; "*")</f>
        <v>292149</v>
      </c>
      <c r="F11" s="16">
        <f>SUMIFS(tbl_Fact[GoodMadeBiscuits], tbl_Fact[Machine], B11 &amp; "*")</f>
        <v>292149</v>
      </c>
      <c r="G11" s="16">
        <f>SUMIFS(tbl_Fact[Ideal_Production], tbl_Fact[Machine], B11 &amp; "*")</f>
        <v>2044879.7996028364</v>
      </c>
      <c r="H11" s="12">
        <f t="shared" si="0"/>
        <v>0.35526701743144995</v>
      </c>
      <c r="I11" s="12">
        <f t="shared" si="1"/>
        <v>0.14286854418374234</v>
      </c>
      <c r="J11" s="12">
        <f t="shared" si="2"/>
        <v>1</v>
      </c>
      <c r="K11" s="12">
        <f t="shared" si="3"/>
        <v>5.0756481576931467E-2</v>
      </c>
    </row>
    <row r="12" spans="2:11" ht="17" x14ac:dyDescent="0.2">
      <c r="B12" s="3" t="s">
        <v>84</v>
      </c>
      <c r="C12" s="16">
        <f>SUMIFS(tbl_Fact[Operating_Hours], tbl_Fact[Machine], B12 &amp; "*")</f>
        <v>186.41138872063377</v>
      </c>
      <c r="D12" s="16">
        <f>SUMIFS(tbl_Fact[Planned_Hours], tbl_Fact[Machine], B12 &amp; "*")</f>
        <v>699.72793079611574</v>
      </c>
      <c r="E12" s="16">
        <f>SUMIFS(tbl_Fact[Effective_Total], tbl_Fact[Machine], B12 &amp; "*")</f>
        <v>1117339114</v>
      </c>
      <c r="F12" s="16">
        <f>SUMIFS(tbl_Fact[GoodMadeBiscuits], tbl_Fact[Machine], B12 &amp; "*")</f>
        <v>456789327</v>
      </c>
      <c r="G12" s="16">
        <f>SUMIFS(tbl_Fact[Ideal_Production], tbl_Fact[Machine], B12 &amp; "*")</f>
        <v>9663566.3912776709</v>
      </c>
      <c r="H12" s="12">
        <f t="shared" si="0"/>
        <v>0.26640552780070409</v>
      </c>
      <c r="I12" s="12">
        <f t="shared" si="1"/>
        <v>1</v>
      </c>
      <c r="J12" s="12">
        <f t="shared" si="2"/>
        <v>0.40881888164169289</v>
      </c>
      <c r="K12" s="12">
        <f t="shared" si="3"/>
        <v>0.10891160993864878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0C95-8167-CF48-B766-36BF5F7A7FF9}">
  <dimension ref="B2:H17"/>
  <sheetViews>
    <sheetView workbookViewId="0">
      <selection activeCell="M17" sqref="M17"/>
    </sheetView>
  </sheetViews>
  <sheetFormatPr baseColWidth="10" defaultRowHeight="15" x14ac:dyDescent="0.2"/>
  <cols>
    <col min="2" max="2" width="29.83203125" bestFit="1" customWidth="1"/>
    <col min="3" max="3" width="14.1640625" bestFit="1" customWidth="1"/>
    <col min="5" max="5" width="30.33203125" bestFit="1" customWidth="1"/>
  </cols>
  <sheetData>
    <row r="2" spans="2:8" ht="17" x14ac:dyDescent="0.2">
      <c r="B2" s="3" t="s">
        <v>60</v>
      </c>
      <c r="C2" s="4"/>
      <c r="E2" t="s">
        <v>70</v>
      </c>
    </row>
    <row r="3" spans="2:8" x14ac:dyDescent="0.2">
      <c r="B3" t="s">
        <v>61</v>
      </c>
      <c r="C3" s="7">
        <f>SUM(tbl_Fact[Planned_Hours])</f>
        <v>2992.507909290015</v>
      </c>
      <c r="E3" s="13">
        <f>C11</f>
        <v>6.3683644701064954E-2</v>
      </c>
      <c r="F3" s="14"/>
      <c r="G3" s="14"/>
      <c r="H3" s="14"/>
    </row>
    <row r="4" spans="2:8" x14ac:dyDescent="0.2">
      <c r="B4" t="s">
        <v>62</v>
      </c>
      <c r="C4" s="7">
        <f>SUM(tbl_Fact[Operating_Hours])</f>
        <v>565.09083899093309</v>
      </c>
      <c r="E4" s="14"/>
      <c r="F4" s="14"/>
      <c r="G4" s="14"/>
      <c r="H4" s="14"/>
    </row>
    <row r="5" spans="2:8" x14ac:dyDescent="0.2">
      <c r="B5" t="s">
        <v>63</v>
      </c>
      <c r="C5" s="8">
        <f>SUM(tbl_Fact[Effective_Total])</f>
        <v>1357533225</v>
      </c>
      <c r="E5" s="14"/>
      <c r="F5" s="14"/>
      <c r="G5" s="14"/>
      <c r="H5" s="14"/>
    </row>
    <row r="6" spans="2:8" ht="17" x14ac:dyDescent="0.2">
      <c r="B6" t="s">
        <v>64</v>
      </c>
      <c r="C6" s="9">
        <f>SUM(tbl_Fact[GoodMadeBiscuits])</f>
        <v>457820693</v>
      </c>
      <c r="E6" t="str">
        <f>"Trạng thái: 🔴 BÁO ĐỘNG ĐỎ (Kém chuẩn World Class " &amp; TEXT(ABS(C14), "0,0%") &amp; ")"</f>
        <v>Trạng thái: 🔴 BÁO ĐỘNG ĐỎ (Kém chuẩn World Class 78,6%)</v>
      </c>
    </row>
    <row r="7" spans="2:8" x14ac:dyDescent="0.2">
      <c r="B7" t="s">
        <v>65</v>
      </c>
      <c r="C7" s="8">
        <f>SUM(tbl_Fact[Ideal_Production])</f>
        <v>29294309.093290072</v>
      </c>
    </row>
    <row r="8" spans="2:8" x14ac:dyDescent="0.2">
      <c r="B8" t="s">
        <v>66</v>
      </c>
      <c r="C8" s="10">
        <f>C4 / C3</f>
        <v>0.18883520315406727</v>
      </c>
    </row>
    <row r="9" spans="2:8" ht="16" x14ac:dyDescent="0.2">
      <c r="B9" t="s">
        <v>67</v>
      </c>
      <c r="C9" s="11">
        <f>MIN(1, C5 / C7)</f>
        <v>1</v>
      </c>
    </row>
    <row r="10" spans="2:8" x14ac:dyDescent="0.2">
      <c r="B10" t="s">
        <v>68</v>
      </c>
      <c r="C10" s="12">
        <f>C6/C5</f>
        <v>0.33724455841587231</v>
      </c>
    </row>
    <row r="11" spans="2:8" x14ac:dyDescent="0.2">
      <c r="B11" t="s">
        <v>69</v>
      </c>
      <c r="C11" s="12">
        <f>(C8*C9*C10)</f>
        <v>6.3683644701064954E-2</v>
      </c>
    </row>
    <row r="13" spans="2:8" x14ac:dyDescent="0.2">
      <c r="B13" t="s">
        <v>71</v>
      </c>
      <c r="C13" s="15">
        <v>0.85</v>
      </c>
    </row>
    <row r="14" spans="2:8" x14ac:dyDescent="0.2">
      <c r="B14" t="s">
        <v>72</v>
      </c>
      <c r="C14" s="12">
        <f>C11-C13</f>
        <v>-0.78631635529893507</v>
      </c>
    </row>
    <row r="16" spans="2:8" x14ac:dyDescent="0.2">
      <c r="B16" t="s">
        <v>73</v>
      </c>
      <c r="C16" s="12">
        <f>C11</f>
        <v>6.3683644701064954E-2</v>
      </c>
    </row>
    <row r="17" spans="2:3" x14ac:dyDescent="0.2">
      <c r="B17" t="s">
        <v>74</v>
      </c>
      <c r="C17" s="15">
        <f>C13</f>
        <v>0.85</v>
      </c>
    </row>
  </sheetData>
  <mergeCells count="1">
    <mergeCell ref="E3:H5"/>
  </mergeCells>
  <conditionalFormatting sqref="E3:H5">
    <cfRule type="cellIs" dxfId="0" priority="1" operator="lessThan">
      <formula>$C$13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0B8B-B700-4220-975F-843C515B2E90}">
  <dimension ref="A1:C73"/>
  <sheetViews>
    <sheetView workbookViewId="0">
      <selection activeCell="G30" sqref="G30"/>
    </sheetView>
  </sheetViews>
  <sheetFormatPr baseColWidth="10" defaultColWidth="8.83203125" defaultRowHeight="15" x14ac:dyDescent="0.2"/>
  <cols>
    <col min="1" max="1" width="25" bestFit="1" customWidth="1"/>
    <col min="2" max="2" width="19.6640625" bestFit="1" customWidth="1"/>
    <col min="3" max="3" width="22.1640625" bestFit="1" customWidth="1"/>
  </cols>
  <sheetData>
    <row r="1" spans="1:3" x14ac:dyDescent="0.2">
      <c r="A1" t="s">
        <v>4</v>
      </c>
      <c r="B1" t="s">
        <v>41</v>
      </c>
      <c r="C1" t="s">
        <v>48</v>
      </c>
    </row>
    <row r="2" spans="1:3" x14ac:dyDescent="0.2">
      <c r="A2" t="s">
        <v>5</v>
      </c>
      <c r="B2" t="s">
        <v>24</v>
      </c>
      <c r="C2">
        <v>51840</v>
      </c>
    </row>
    <row r="3" spans="1:3" x14ac:dyDescent="0.2">
      <c r="A3" t="s">
        <v>6</v>
      </c>
      <c r="B3" t="s">
        <v>24</v>
      </c>
      <c r="C3">
        <v>51840</v>
      </c>
    </row>
    <row r="4" spans="1:3" x14ac:dyDescent="0.2">
      <c r="A4" t="s">
        <v>7</v>
      </c>
      <c r="B4" t="s">
        <v>24</v>
      </c>
      <c r="C4">
        <v>51840</v>
      </c>
    </row>
    <row r="5" spans="1:3" x14ac:dyDescent="0.2">
      <c r="A5" t="s">
        <v>8</v>
      </c>
      <c r="B5" t="s">
        <v>24</v>
      </c>
      <c r="C5">
        <v>51840</v>
      </c>
    </row>
    <row r="6" spans="1:3" x14ac:dyDescent="0.2">
      <c r="A6" t="s">
        <v>8</v>
      </c>
      <c r="B6" t="s">
        <v>3</v>
      </c>
      <c r="C6">
        <v>51840</v>
      </c>
    </row>
    <row r="7" spans="1:3" x14ac:dyDescent="0.2">
      <c r="A7" t="s">
        <v>6</v>
      </c>
      <c r="B7" t="s">
        <v>3</v>
      </c>
      <c r="C7">
        <v>51840</v>
      </c>
    </row>
    <row r="8" spans="1:3" x14ac:dyDescent="0.2">
      <c r="A8" t="s">
        <v>5</v>
      </c>
      <c r="B8" t="s">
        <v>3</v>
      </c>
      <c r="C8">
        <v>51840</v>
      </c>
    </row>
    <row r="9" spans="1:3" x14ac:dyDescent="0.2">
      <c r="A9" t="s">
        <v>8</v>
      </c>
      <c r="B9" t="s">
        <v>25</v>
      </c>
      <c r="C9">
        <v>51840</v>
      </c>
    </row>
    <row r="10" spans="1:3" x14ac:dyDescent="0.2">
      <c r="A10" t="s">
        <v>9</v>
      </c>
      <c r="B10" t="s">
        <v>25</v>
      </c>
      <c r="C10">
        <v>51840</v>
      </c>
    </row>
    <row r="11" spans="1:3" x14ac:dyDescent="0.2">
      <c r="A11" t="s">
        <v>6</v>
      </c>
      <c r="B11" t="s">
        <v>25</v>
      </c>
      <c r="C11">
        <v>51840</v>
      </c>
    </row>
    <row r="12" spans="1:3" x14ac:dyDescent="0.2">
      <c r="A12" t="s">
        <v>5</v>
      </c>
      <c r="B12" t="s">
        <v>25</v>
      </c>
      <c r="C12">
        <v>51840</v>
      </c>
    </row>
    <row r="13" spans="1:3" x14ac:dyDescent="0.2">
      <c r="A13" t="s">
        <v>7</v>
      </c>
      <c r="B13" t="s">
        <v>25</v>
      </c>
      <c r="C13">
        <v>51840</v>
      </c>
    </row>
    <row r="14" spans="1:3" x14ac:dyDescent="0.2">
      <c r="A14" t="s">
        <v>5</v>
      </c>
      <c r="B14" t="s">
        <v>26</v>
      </c>
      <c r="C14">
        <v>51840</v>
      </c>
    </row>
    <row r="15" spans="1:3" x14ac:dyDescent="0.2">
      <c r="A15" t="s">
        <v>8</v>
      </c>
      <c r="B15" t="s">
        <v>26</v>
      </c>
      <c r="C15">
        <v>43200</v>
      </c>
    </row>
    <row r="16" spans="1:3" x14ac:dyDescent="0.2">
      <c r="A16" t="s">
        <v>6</v>
      </c>
      <c r="B16" t="s">
        <v>26</v>
      </c>
      <c r="C16">
        <v>43200</v>
      </c>
    </row>
    <row r="17" spans="1:3" x14ac:dyDescent="0.2">
      <c r="A17" t="s">
        <v>8</v>
      </c>
      <c r="B17" t="s">
        <v>27</v>
      </c>
      <c r="C17">
        <v>43200</v>
      </c>
    </row>
    <row r="18" spans="1:3" x14ac:dyDescent="0.2">
      <c r="A18" t="s">
        <v>6</v>
      </c>
      <c r="B18" t="s">
        <v>27</v>
      </c>
      <c r="C18">
        <v>43200</v>
      </c>
    </row>
    <row r="19" spans="1:3" x14ac:dyDescent="0.2">
      <c r="A19" t="s">
        <v>5</v>
      </c>
      <c r="B19" t="s">
        <v>27</v>
      </c>
      <c r="C19">
        <v>43200</v>
      </c>
    </row>
    <row r="20" spans="1:3" x14ac:dyDescent="0.2">
      <c r="A20" t="s">
        <v>7</v>
      </c>
      <c r="B20" t="s">
        <v>27</v>
      </c>
      <c r="C20">
        <v>43200</v>
      </c>
    </row>
    <row r="21" spans="1:3" x14ac:dyDescent="0.2">
      <c r="A21" t="s">
        <v>8</v>
      </c>
      <c r="B21" t="s">
        <v>28</v>
      </c>
      <c r="C21">
        <v>51840</v>
      </c>
    </row>
    <row r="22" spans="1:3" x14ac:dyDescent="0.2">
      <c r="A22" t="s">
        <v>6</v>
      </c>
      <c r="B22" t="s">
        <v>28</v>
      </c>
      <c r="C22">
        <v>51840</v>
      </c>
    </row>
    <row r="23" spans="1:3" x14ac:dyDescent="0.2">
      <c r="A23" t="s">
        <v>5</v>
      </c>
      <c r="B23" t="s">
        <v>28</v>
      </c>
      <c r="C23">
        <v>51840</v>
      </c>
    </row>
    <row r="24" spans="1:3" x14ac:dyDescent="0.2">
      <c r="A24" t="s">
        <v>7</v>
      </c>
      <c r="B24" t="s">
        <v>3</v>
      </c>
      <c r="C24">
        <v>51840</v>
      </c>
    </row>
    <row r="25" spans="1:3" x14ac:dyDescent="0.2">
      <c r="A25" t="s">
        <v>9</v>
      </c>
      <c r="B25" t="s">
        <v>3</v>
      </c>
      <c r="C25">
        <v>51840</v>
      </c>
    </row>
    <row r="26" spans="1:3" x14ac:dyDescent="0.2">
      <c r="A26" t="s">
        <v>10</v>
      </c>
      <c r="B26" t="s">
        <v>25</v>
      </c>
      <c r="C26">
        <v>51840</v>
      </c>
    </row>
    <row r="27" spans="1:3" x14ac:dyDescent="0.2">
      <c r="A27" t="s">
        <v>9</v>
      </c>
      <c r="B27" t="s">
        <v>27</v>
      </c>
      <c r="C27">
        <v>51840</v>
      </c>
    </row>
    <row r="28" spans="1:3" x14ac:dyDescent="0.2">
      <c r="A28" t="s">
        <v>10</v>
      </c>
      <c r="B28" t="s">
        <v>26</v>
      </c>
      <c r="C28">
        <v>51840</v>
      </c>
    </row>
    <row r="29" spans="1:3" x14ac:dyDescent="0.2">
      <c r="A29" t="s">
        <v>10</v>
      </c>
      <c r="B29" t="s">
        <v>27</v>
      </c>
      <c r="C29">
        <v>51840</v>
      </c>
    </row>
    <row r="30" spans="1:3" x14ac:dyDescent="0.2">
      <c r="A30" t="s">
        <v>10</v>
      </c>
      <c r="B30" t="s">
        <v>24</v>
      </c>
      <c r="C30">
        <v>43200</v>
      </c>
    </row>
    <row r="31" spans="1:3" x14ac:dyDescent="0.2">
      <c r="A31" t="s">
        <v>9</v>
      </c>
      <c r="B31" t="s">
        <v>24</v>
      </c>
      <c r="C31">
        <v>43200</v>
      </c>
    </row>
    <row r="32" spans="1:3" x14ac:dyDescent="0.2">
      <c r="A32" t="s">
        <v>10</v>
      </c>
      <c r="B32" t="s">
        <v>3</v>
      </c>
      <c r="C32">
        <v>43200</v>
      </c>
    </row>
    <row r="33" spans="1:3" x14ac:dyDescent="0.2">
      <c r="A33" t="s">
        <v>11</v>
      </c>
      <c r="B33" t="s">
        <v>25</v>
      </c>
      <c r="C33">
        <v>51840</v>
      </c>
    </row>
    <row r="34" spans="1:3" x14ac:dyDescent="0.2">
      <c r="A34" t="s">
        <v>11</v>
      </c>
      <c r="B34" t="s">
        <v>26</v>
      </c>
      <c r="C34">
        <v>51840</v>
      </c>
    </row>
    <row r="35" spans="1:3" x14ac:dyDescent="0.2">
      <c r="A35" t="s">
        <v>12</v>
      </c>
      <c r="B35" t="s">
        <v>29</v>
      </c>
      <c r="C35">
        <v>51840</v>
      </c>
    </row>
    <row r="36" spans="1:3" x14ac:dyDescent="0.2">
      <c r="A36" t="s">
        <v>13</v>
      </c>
      <c r="B36" t="s">
        <v>31</v>
      </c>
      <c r="C36">
        <v>51840</v>
      </c>
    </row>
    <row r="37" spans="1:3" x14ac:dyDescent="0.2">
      <c r="A37" t="s">
        <v>14</v>
      </c>
      <c r="B37" t="s">
        <v>31</v>
      </c>
      <c r="C37">
        <v>51840</v>
      </c>
    </row>
    <row r="38" spans="1:3" x14ac:dyDescent="0.2">
      <c r="A38" t="s">
        <v>14</v>
      </c>
      <c r="B38" t="s">
        <v>29</v>
      </c>
      <c r="C38">
        <v>51840</v>
      </c>
    </row>
    <row r="39" spans="1:3" x14ac:dyDescent="0.2">
      <c r="A39" t="s">
        <v>13</v>
      </c>
      <c r="B39" t="s">
        <v>29</v>
      </c>
      <c r="C39">
        <v>51840</v>
      </c>
    </row>
    <row r="40" spans="1:3" x14ac:dyDescent="0.2">
      <c r="A40" t="s">
        <v>13</v>
      </c>
      <c r="B40" t="s">
        <v>30</v>
      </c>
      <c r="C40">
        <v>51840</v>
      </c>
    </row>
    <row r="41" spans="1:3" x14ac:dyDescent="0.2">
      <c r="A41" t="s">
        <v>14</v>
      </c>
      <c r="B41" t="s">
        <v>30</v>
      </c>
      <c r="C41">
        <v>51840</v>
      </c>
    </row>
    <row r="42" spans="1:3" x14ac:dyDescent="0.2">
      <c r="A42" t="s">
        <v>12</v>
      </c>
      <c r="B42" t="s">
        <v>30</v>
      </c>
      <c r="C42">
        <v>51840</v>
      </c>
    </row>
    <row r="43" spans="1:3" x14ac:dyDescent="0.2">
      <c r="A43" t="s">
        <v>14</v>
      </c>
      <c r="B43" t="s">
        <v>32</v>
      </c>
      <c r="C43">
        <v>51840</v>
      </c>
    </row>
    <row r="44" spans="1:3" x14ac:dyDescent="0.2">
      <c r="A44" t="s">
        <v>12</v>
      </c>
      <c r="B44" t="s">
        <v>32</v>
      </c>
      <c r="C44">
        <v>51840</v>
      </c>
    </row>
    <row r="45" spans="1:3" x14ac:dyDescent="0.2">
      <c r="A45" t="s">
        <v>13</v>
      </c>
      <c r="B45" t="s">
        <v>32</v>
      </c>
      <c r="C45">
        <v>43200</v>
      </c>
    </row>
    <row r="46" spans="1:3" x14ac:dyDescent="0.2">
      <c r="A46" t="s">
        <v>11</v>
      </c>
      <c r="B46" t="s">
        <v>3</v>
      </c>
      <c r="C46">
        <v>43200</v>
      </c>
    </row>
    <row r="47" spans="1:3" x14ac:dyDescent="0.2">
      <c r="A47" t="s">
        <v>12</v>
      </c>
      <c r="B47" t="s">
        <v>33</v>
      </c>
      <c r="C47">
        <v>43200</v>
      </c>
    </row>
    <row r="48" spans="1:3" x14ac:dyDescent="0.2">
      <c r="A48" t="s">
        <v>14</v>
      </c>
      <c r="B48" t="s">
        <v>33</v>
      </c>
      <c r="C48">
        <v>43200</v>
      </c>
    </row>
    <row r="49" spans="1:3" x14ac:dyDescent="0.2">
      <c r="A49" t="s">
        <v>13</v>
      </c>
      <c r="B49" t="s">
        <v>33</v>
      </c>
      <c r="C49">
        <v>43200</v>
      </c>
    </row>
    <row r="50" spans="1:3" x14ac:dyDescent="0.2">
      <c r="A50" t="s">
        <v>12</v>
      </c>
      <c r="B50" t="s">
        <v>34</v>
      </c>
      <c r="C50">
        <v>43200</v>
      </c>
    </row>
    <row r="51" spans="1:3" x14ac:dyDescent="0.2">
      <c r="A51" t="s">
        <v>11</v>
      </c>
      <c r="B51" t="s">
        <v>24</v>
      </c>
      <c r="C51">
        <v>51840</v>
      </c>
    </row>
    <row r="52" spans="1:3" x14ac:dyDescent="0.2">
      <c r="A52" t="s">
        <v>14</v>
      </c>
      <c r="B52" t="s">
        <v>34</v>
      </c>
      <c r="C52">
        <v>51840</v>
      </c>
    </row>
    <row r="53" spans="1:3" x14ac:dyDescent="0.2">
      <c r="A53" t="s">
        <v>13</v>
      </c>
      <c r="B53" t="s">
        <v>34</v>
      </c>
      <c r="C53">
        <v>43200</v>
      </c>
    </row>
    <row r="54" spans="1:3" x14ac:dyDescent="0.2">
      <c r="A54" t="s">
        <v>12</v>
      </c>
      <c r="B54" t="s">
        <v>35</v>
      </c>
      <c r="C54">
        <v>43200</v>
      </c>
    </row>
    <row r="55" spans="1:3" x14ac:dyDescent="0.2">
      <c r="A55" t="s">
        <v>14</v>
      </c>
      <c r="B55" t="s">
        <v>35</v>
      </c>
      <c r="C55">
        <v>43200</v>
      </c>
    </row>
    <row r="56" spans="1:3" x14ac:dyDescent="0.2">
      <c r="A56" t="s">
        <v>13</v>
      </c>
      <c r="B56" t="s">
        <v>35</v>
      </c>
      <c r="C56">
        <v>43200</v>
      </c>
    </row>
    <row r="57" spans="1:3" x14ac:dyDescent="0.2">
      <c r="A57" t="s">
        <v>14</v>
      </c>
      <c r="B57" t="s">
        <v>36</v>
      </c>
      <c r="C57">
        <v>43200</v>
      </c>
    </row>
    <row r="58" spans="1:3" x14ac:dyDescent="0.2">
      <c r="A58" t="s">
        <v>13</v>
      </c>
      <c r="B58" t="s">
        <v>36</v>
      </c>
      <c r="C58">
        <v>43200</v>
      </c>
    </row>
    <row r="59" spans="1:3" x14ac:dyDescent="0.2">
      <c r="A59" t="s">
        <v>12</v>
      </c>
      <c r="B59" t="s">
        <v>36</v>
      </c>
      <c r="C59">
        <v>43200</v>
      </c>
    </row>
    <row r="60" spans="1:3" x14ac:dyDescent="0.2">
      <c r="A60" t="s">
        <v>11</v>
      </c>
      <c r="B60" t="s">
        <v>27</v>
      </c>
      <c r="C60">
        <v>43200</v>
      </c>
    </row>
    <row r="61" spans="1:3" x14ac:dyDescent="0.2">
      <c r="A61" t="s">
        <v>14</v>
      </c>
      <c r="B61" t="s">
        <v>37</v>
      </c>
      <c r="C61">
        <v>43200</v>
      </c>
    </row>
    <row r="62" spans="1:3" x14ac:dyDescent="0.2">
      <c r="A62" t="s">
        <v>13</v>
      </c>
      <c r="B62" t="s">
        <v>37</v>
      </c>
      <c r="C62">
        <v>43200</v>
      </c>
    </row>
    <row r="63" spans="1:3" x14ac:dyDescent="0.2">
      <c r="A63" t="s">
        <v>12</v>
      </c>
      <c r="B63" t="s">
        <v>37</v>
      </c>
      <c r="C63">
        <v>43200</v>
      </c>
    </row>
    <row r="64" spans="1:3" x14ac:dyDescent="0.2">
      <c r="A64" t="s">
        <v>14</v>
      </c>
      <c r="B64" t="s">
        <v>38</v>
      </c>
      <c r="C64">
        <v>43200</v>
      </c>
    </row>
    <row r="65" spans="1:3" x14ac:dyDescent="0.2">
      <c r="A65" t="s">
        <v>12</v>
      </c>
      <c r="B65" t="s">
        <v>38</v>
      </c>
      <c r="C65">
        <v>43200</v>
      </c>
    </row>
    <row r="66" spans="1:3" x14ac:dyDescent="0.2">
      <c r="A66" t="s">
        <v>13</v>
      </c>
      <c r="B66" t="s">
        <v>38</v>
      </c>
      <c r="C66">
        <v>43200</v>
      </c>
    </row>
    <row r="67" spans="1:3" x14ac:dyDescent="0.2">
      <c r="A67" t="s">
        <v>12</v>
      </c>
      <c r="B67" t="s">
        <v>39</v>
      </c>
      <c r="C67">
        <v>43200</v>
      </c>
    </row>
    <row r="68" spans="1:3" x14ac:dyDescent="0.2">
      <c r="A68" t="s">
        <v>14</v>
      </c>
      <c r="B68" t="s">
        <v>39</v>
      </c>
      <c r="C68">
        <v>43200</v>
      </c>
    </row>
    <row r="69" spans="1:3" x14ac:dyDescent="0.2">
      <c r="A69" t="s">
        <v>13</v>
      </c>
      <c r="B69" t="s">
        <v>39</v>
      </c>
      <c r="C69">
        <v>43200</v>
      </c>
    </row>
    <row r="70" spans="1:3" x14ac:dyDescent="0.2">
      <c r="A70" t="s">
        <v>12</v>
      </c>
      <c r="B70" t="s">
        <v>40</v>
      </c>
      <c r="C70">
        <v>43200</v>
      </c>
    </row>
    <row r="71" spans="1:3" x14ac:dyDescent="0.2">
      <c r="A71" t="s">
        <v>14</v>
      </c>
      <c r="B71" t="s">
        <v>40</v>
      </c>
      <c r="C71">
        <v>43200</v>
      </c>
    </row>
    <row r="72" spans="1:3" x14ac:dyDescent="0.2">
      <c r="A72" t="s">
        <v>13</v>
      </c>
      <c r="B72" t="s">
        <v>40</v>
      </c>
      <c r="C72">
        <v>51840</v>
      </c>
    </row>
    <row r="73" spans="1:3" x14ac:dyDescent="0.2">
      <c r="A73" t="s">
        <v>12</v>
      </c>
      <c r="B73" t="s">
        <v>31</v>
      </c>
      <c r="C73">
        <v>51840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0C8F-1977-4E4D-B636-6875DFB0BE7F}">
  <dimension ref="A1:E19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6.83203125" bestFit="1" customWidth="1"/>
    <col min="2" max="2" width="13.33203125" bestFit="1" customWidth="1"/>
    <col min="3" max="3" width="15.6640625" bestFit="1" customWidth="1"/>
    <col min="4" max="4" width="15.5" bestFit="1" customWidth="1"/>
    <col min="5" max="5" width="15.1640625" bestFit="1" customWidth="1"/>
  </cols>
  <sheetData>
    <row r="1" spans="1:5" x14ac:dyDescent="0.2">
      <c r="A1" t="s">
        <v>42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2">
      <c r="A2" t="s">
        <v>24</v>
      </c>
      <c r="B2">
        <v>3360</v>
      </c>
      <c r="C2">
        <v>6</v>
      </c>
      <c r="D2">
        <v>24</v>
      </c>
      <c r="E2">
        <v>140</v>
      </c>
    </row>
    <row r="3" spans="1:5" x14ac:dyDescent="0.2">
      <c r="A3" t="s">
        <v>3</v>
      </c>
      <c r="B3">
        <v>3360</v>
      </c>
      <c r="C3">
        <v>6</v>
      </c>
      <c r="D3">
        <v>24</v>
      </c>
      <c r="E3">
        <v>140</v>
      </c>
    </row>
    <row r="4" spans="1:5" x14ac:dyDescent="0.2">
      <c r="A4" t="s">
        <v>25</v>
      </c>
      <c r="B4">
        <v>3360</v>
      </c>
      <c r="C4">
        <v>6</v>
      </c>
      <c r="D4">
        <v>24</v>
      </c>
      <c r="E4">
        <v>140</v>
      </c>
    </row>
    <row r="5" spans="1:5" x14ac:dyDescent="0.2">
      <c r="A5" t="s">
        <v>26</v>
      </c>
      <c r="B5">
        <v>3360</v>
      </c>
      <c r="C5">
        <v>6</v>
      </c>
      <c r="D5">
        <v>24</v>
      </c>
      <c r="E5">
        <v>140</v>
      </c>
    </row>
    <row r="6" spans="1:5" x14ac:dyDescent="0.2">
      <c r="A6" t="s">
        <v>27</v>
      </c>
      <c r="B6">
        <v>3360</v>
      </c>
      <c r="C6">
        <v>6</v>
      </c>
      <c r="D6">
        <v>24</v>
      </c>
      <c r="E6">
        <v>140</v>
      </c>
    </row>
    <row r="7" spans="1:5" x14ac:dyDescent="0.2">
      <c r="A7" t="s">
        <v>28</v>
      </c>
      <c r="B7">
        <v>2400</v>
      </c>
      <c r="C7">
        <v>1</v>
      </c>
      <c r="D7">
        <v>24</v>
      </c>
      <c r="E7">
        <v>100</v>
      </c>
    </row>
    <row r="8" spans="1:5" x14ac:dyDescent="0.2">
      <c r="A8" t="s">
        <v>29</v>
      </c>
      <c r="B8">
        <v>3360</v>
      </c>
      <c r="C8">
        <v>4</v>
      </c>
      <c r="D8">
        <v>24</v>
      </c>
      <c r="E8">
        <v>140</v>
      </c>
    </row>
    <row r="9" spans="1:5" x14ac:dyDescent="0.2">
      <c r="A9" t="s">
        <v>31</v>
      </c>
      <c r="B9">
        <v>3360</v>
      </c>
      <c r="C9">
        <v>4</v>
      </c>
      <c r="D9">
        <v>24</v>
      </c>
      <c r="E9">
        <v>140</v>
      </c>
    </row>
    <row r="10" spans="1:5" x14ac:dyDescent="0.2">
      <c r="A10" t="s">
        <v>30</v>
      </c>
      <c r="B10">
        <v>3360</v>
      </c>
      <c r="C10">
        <v>4</v>
      </c>
      <c r="D10">
        <v>24</v>
      </c>
      <c r="E10">
        <v>140</v>
      </c>
    </row>
    <row r="11" spans="1:5" x14ac:dyDescent="0.2">
      <c r="A11" t="s">
        <v>32</v>
      </c>
      <c r="B11">
        <v>3360</v>
      </c>
      <c r="C11">
        <v>4</v>
      </c>
      <c r="D11">
        <v>24</v>
      </c>
      <c r="E11">
        <v>140</v>
      </c>
    </row>
    <row r="12" spans="1:5" x14ac:dyDescent="0.2">
      <c r="A12" t="s">
        <v>33</v>
      </c>
      <c r="B12">
        <v>3360</v>
      </c>
      <c r="C12">
        <v>4</v>
      </c>
      <c r="D12">
        <v>24</v>
      </c>
      <c r="E12">
        <v>140</v>
      </c>
    </row>
    <row r="13" spans="1:5" x14ac:dyDescent="0.2">
      <c r="A13" t="s">
        <v>34</v>
      </c>
      <c r="B13">
        <v>4320</v>
      </c>
      <c r="C13">
        <v>1</v>
      </c>
      <c r="D13">
        <v>12</v>
      </c>
      <c r="E13">
        <v>360</v>
      </c>
    </row>
    <row r="14" spans="1:5" x14ac:dyDescent="0.2">
      <c r="A14" t="s">
        <v>35</v>
      </c>
      <c r="B14">
        <v>3360</v>
      </c>
      <c r="C14">
        <v>4</v>
      </c>
      <c r="D14">
        <v>24</v>
      </c>
      <c r="E14">
        <v>140</v>
      </c>
    </row>
    <row r="15" spans="1:5" x14ac:dyDescent="0.2">
      <c r="A15" t="s">
        <v>36</v>
      </c>
      <c r="B15">
        <v>3360</v>
      </c>
      <c r="C15">
        <v>4</v>
      </c>
      <c r="D15">
        <v>24</v>
      </c>
      <c r="E15">
        <v>140</v>
      </c>
    </row>
    <row r="16" spans="1:5" x14ac:dyDescent="0.2">
      <c r="A16" t="s">
        <v>37</v>
      </c>
      <c r="B16">
        <v>3360</v>
      </c>
      <c r="C16">
        <v>4</v>
      </c>
      <c r="D16">
        <v>24</v>
      </c>
      <c r="E16">
        <v>140</v>
      </c>
    </row>
    <row r="17" spans="1:5" x14ac:dyDescent="0.2">
      <c r="A17" t="s">
        <v>38</v>
      </c>
      <c r="B17">
        <v>3360</v>
      </c>
      <c r="C17">
        <v>4</v>
      </c>
      <c r="D17">
        <v>24</v>
      </c>
      <c r="E17">
        <v>140</v>
      </c>
    </row>
    <row r="18" spans="1:5" x14ac:dyDescent="0.2">
      <c r="A18" t="s">
        <v>39</v>
      </c>
      <c r="B18">
        <v>3360</v>
      </c>
      <c r="C18">
        <v>4</v>
      </c>
      <c r="D18">
        <v>24</v>
      </c>
      <c r="E18">
        <v>140</v>
      </c>
    </row>
    <row r="19" spans="1:5" x14ac:dyDescent="0.2">
      <c r="A19" t="s">
        <v>40</v>
      </c>
      <c r="B19">
        <v>3360</v>
      </c>
      <c r="C19">
        <v>4</v>
      </c>
      <c r="D19">
        <v>24</v>
      </c>
      <c r="E19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8C59-3189-42E8-8F9C-E6EE1A0BB0C0}">
  <dimension ref="A1:B11"/>
  <sheetViews>
    <sheetView workbookViewId="0">
      <selection activeCell="A2" sqref="A2:A11"/>
    </sheetView>
  </sheetViews>
  <sheetFormatPr baseColWidth="10" defaultColWidth="8.83203125" defaultRowHeight="15" x14ac:dyDescent="0.2"/>
  <cols>
    <col min="1" max="1" width="25" bestFit="1" customWidth="1"/>
    <col min="2" max="2" width="13.5" bestFit="1" customWidth="1"/>
  </cols>
  <sheetData>
    <row r="1" spans="1:2" x14ac:dyDescent="0.2">
      <c r="A1" t="s">
        <v>15</v>
      </c>
      <c r="B1" t="s">
        <v>16</v>
      </c>
    </row>
    <row r="2" spans="1:2" x14ac:dyDescent="0.2">
      <c r="A2" t="s">
        <v>5</v>
      </c>
      <c r="B2" t="s">
        <v>17</v>
      </c>
    </row>
    <row r="3" spans="1:2" x14ac:dyDescent="0.2">
      <c r="A3" t="s">
        <v>6</v>
      </c>
      <c r="B3" t="s">
        <v>18</v>
      </c>
    </row>
    <row r="4" spans="1:2" x14ac:dyDescent="0.2">
      <c r="A4" t="s">
        <v>7</v>
      </c>
      <c r="B4" t="s">
        <v>19</v>
      </c>
    </row>
    <row r="5" spans="1:2" x14ac:dyDescent="0.2">
      <c r="A5" t="s">
        <v>8</v>
      </c>
      <c r="B5" t="s">
        <v>20</v>
      </c>
    </row>
    <row r="6" spans="1:2" x14ac:dyDescent="0.2">
      <c r="A6" t="s">
        <v>9</v>
      </c>
      <c r="B6" t="s">
        <v>21</v>
      </c>
    </row>
    <row r="7" spans="1:2" x14ac:dyDescent="0.2">
      <c r="A7" t="s">
        <v>10</v>
      </c>
      <c r="B7" t="s">
        <v>22</v>
      </c>
    </row>
    <row r="8" spans="1:2" x14ac:dyDescent="0.2">
      <c r="A8" t="s">
        <v>11</v>
      </c>
      <c r="B8" t="s">
        <v>23</v>
      </c>
    </row>
    <row r="9" spans="1:2" x14ac:dyDescent="0.2">
      <c r="A9" t="s">
        <v>12</v>
      </c>
      <c r="B9" t="s">
        <v>19</v>
      </c>
    </row>
    <row r="10" spans="1:2" x14ac:dyDescent="0.2">
      <c r="A10" t="s">
        <v>13</v>
      </c>
      <c r="B10" t="s">
        <v>17</v>
      </c>
    </row>
    <row r="11" spans="1:2" x14ac:dyDescent="0.2">
      <c r="A11" t="s">
        <v>14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</vt:lpstr>
      <vt:lpstr>Bottleneck_Analysis</vt:lpstr>
      <vt:lpstr>OEE_Report</vt:lpstr>
      <vt:lpstr>Target Speeds</vt:lpstr>
      <vt:lpstr>Product</vt:lpstr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Daniel.Guyton</dc:creator>
  <cp:lastModifiedBy>Phạm Ngọc Thiện</cp:lastModifiedBy>
  <dcterms:created xsi:type="dcterms:W3CDTF">2021-03-11T15:14:53Z</dcterms:created>
  <dcterms:modified xsi:type="dcterms:W3CDTF">2026-09-29T01:44:09Z</dcterms:modified>
</cp:coreProperties>
</file>